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AC92CC27-3223-4199-8D8C-9EBEC2198E3E}" xr6:coauthVersionLast="47" xr6:coauthVersionMax="47" xr10:uidLastSave="{00000000-0000-0000-0000-000000000000}"/>
  <bookViews>
    <workbookView xWindow="-120" yWindow="-120" windowWidth="29040" windowHeight="16440" tabRatio="927" activeTab="1" xr2:uid="{00000000-000D-0000-FFFF-FFFF00000000}"/>
  </bookViews>
  <sheets>
    <sheet name="シート一覧" sheetId="28" r:id="rId1"/>
    <sheet name="はじめに" sheetId="2" r:id="rId2"/>
    <sheet name="前提" sheetId="53" r:id="rId3"/>
    <sheet name="部門分類" sheetId="15" r:id="rId4"/>
    <sheet name="基本設定" sheetId="18" r:id="rId5"/>
    <sheet name="生産増_入力" sheetId="19" r:id="rId6"/>
    <sheet name="生産増_結果" sheetId="11" r:id="rId7"/>
    <sheet name="生産増_部門別内訳" sheetId="20" r:id="rId8"/>
    <sheet name="生産増_フローチャート" sheetId="5" r:id="rId9"/>
    <sheet name="生産増_計算" sheetId="13" r:id="rId10"/>
    <sheet name="設備投資_入力" sheetId="37" r:id="rId11"/>
    <sheet name="設備投資_結果" sheetId="38" r:id="rId12"/>
    <sheet name="設備投資_部門別内訳" sheetId="39" r:id="rId13"/>
    <sheet name="設備投資_フローチャート" sheetId="55" r:id="rId14"/>
    <sheet name="設備投資_計算" sheetId="41" r:id="rId15"/>
    <sheet name="企業建設_入力" sheetId="42" r:id="rId16"/>
    <sheet name="企業建設_結果" sheetId="43" r:id="rId17"/>
    <sheet name="企業建設_部門別内訳" sheetId="44" r:id="rId18"/>
    <sheet name="企業建設_フローチャート" sheetId="45" r:id="rId19"/>
    <sheet name="企業建設_計算準備" sheetId="46" r:id="rId20"/>
    <sheet name="企業建設_計算" sheetId="47" r:id="rId21"/>
    <sheet name="投入係数" sheetId="14" r:id="rId22"/>
    <sheet name="逆行列係数" sheetId="6" r:id="rId23"/>
    <sheet name="逆行列係数（外生化）" sheetId="26" r:id="rId24"/>
    <sheet name="各種係数" sheetId="8" r:id="rId25"/>
    <sheet name="R2国表_固定資本マトリックス（民間）" sheetId="35" state="hidden" r:id="rId26"/>
    <sheet name="資本形成部門コンバータ" sheetId="36" state="hidden" r:id="rId27"/>
  </sheets>
  <definedNames>
    <definedName name="__123Graph_A" localSheetId="15" hidden="1">#REF!</definedName>
    <definedName name="__123Graph_A" localSheetId="17" hidden="1">#REF!</definedName>
    <definedName name="__123Graph_A" localSheetId="26" hidden="1">#REF!</definedName>
    <definedName name="__123Graph_A" hidden="1">#REF!</definedName>
    <definedName name="__123Graph_A額推移" hidden="1">#REF!</definedName>
    <definedName name="__123Graph_B" localSheetId="15" hidden="1">#REF!</definedName>
    <definedName name="__123Graph_B" localSheetId="17" hidden="1">#REF!</definedName>
    <definedName name="__123Graph_B" localSheetId="26" hidden="1">#REF!</definedName>
    <definedName name="__123Graph_B" hidden="1">#REF!</definedName>
    <definedName name="__123Graph_B額推移" hidden="1">#REF!</definedName>
    <definedName name="__123Graph_C" hidden="1">#REF!</definedName>
    <definedName name="__123Graph_C額推移" hidden="1">#REF!</definedName>
    <definedName name="__123Graph_D" hidden="1">#REF!</definedName>
    <definedName name="__123Graph_D額推移" hidden="1">#REF!</definedName>
    <definedName name="__123Graph_E" localSheetId="15" hidden="1">#REF!</definedName>
    <definedName name="__123Graph_E" localSheetId="17" hidden="1">#REF!</definedName>
    <definedName name="__123Graph_E" localSheetId="26" hidden="1">#REF!</definedName>
    <definedName name="__123Graph_E" hidden="1">#REF!</definedName>
    <definedName name="__123Graph_X" localSheetId="15" hidden="1">#REF!</definedName>
    <definedName name="__123Graph_X" localSheetId="17" hidden="1">#REF!</definedName>
    <definedName name="__123Graph_X" localSheetId="26" hidden="1">#REF!</definedName>
    <definedName name="__123Graph_X" hidden="1">#REF!</definedName>
    <definedName name="__123Graph_X額推移" localSheetId="26" hidden="1">#REF!</definedName>
    <definedName name="__123Graph_X額推移" hidden="1">#REF!</definedName>
    <definedName name="_1__123Graph_Aグラフ_2B" hidden="1">#REF!</definedName>
    <definedName name="_10__123Graph_Aグラフ_8B" hidden="1">#REF!</definedName>
    <definedName name="_11__123Graph_Bグラフ_2B" hidden="1">#REF!</definedName>
    <definedName name="_12__123Graph_Bグラフ_3B" hidden="1">#REF!</definedName>
    <definedName name="_123" hidden="1">#REF!</definedName>
    <definedName name="＿１２３Graph_Cグラフ7Ｂ" hidden="1">#REF!</definedName>
    <definedName name="_13__123Graph_Bグラフ_4B" hidden="1">#REF!</definedName>
    <definedName name="_14__123Graph_Bグラフ_5B" hidden="1">#REF!</definedName>
    <definedName name="_16__123Graph_Bグラフ_6B" hidden="1">#REF!</definedName>
    <definedName name="_18__123Graph_Bグラフ_7B" hidden="1">#REF!</definedName>
    <definedName name="_2__123Graph_Aグラフ_3B" hidden="1">#REF!</definedName>
    <definedName name="_20__123Graph_Bグラフ_8B" hidden="1">#REF!</definedName>
    <definedName name="_21__123Graph_Cグラフ_2B" hidden="1">#REF!</definedName>
    <definedName name="_22__123Graph_Cグラフ_3B" hidden="1">#REF!</definedName>
    <definedName name="_23__123Graph_Cグラフ_4B" hidden="1">#REF!</definedName>
    <definedName name="_24__123Graph_Cグラフ_5B" hidden="1">#REF!</definedName>
    <definedName name="_26__123Graph_Cグラフ_6B" hidden="1">#REF!</definedName>
    <definedName name="_28__123Graph_Cグラフ_7B" hidden="1">#REF!</definedName>
    <definedName name="_3__123Graph_Aグラフ_4B" hidden="1">#REF!</definedName>
    <definedName name="_30__123Graph_Cグラフ_8B" hidden="1">#REF!</definedName>
    <definedName name="_32__123Graph_Dグラフ_2B" hidden="1">#REF!</definedName>
    <definedName name="_34__123Graph_Dグラフ_3B" hidden="1">#REF!</definedName>
    <definedName name="_36__123Graph_Dグラフ_4B" hidden="1">#REF!</definedName>
    <definedName name="_38__123Graph_Dグラフ_5B" hidden="1">#REF!</definedName>
    <definedName name="_4__123Graph_Aグラフ_5B" hidden="1">#REF!</definedName>
    <definedName name="_40__123Graph_Dグラフ_6B" hidden="1">#REF!</definedName>
    <definedName name="_42__123Graph_Dグラフ_7B" hidden="1">#REF!</definedName>
    <definedName name="_44__123Graph_Dグラフ_8B" hidden="1">#REF!</definedName>
    <definedName name="_45__123Graph_Xグラフ_2B" hidden="1">#REF!</definedName>
    <definedName name="_46__123Graph_Xグラフ_3B" hidden="1">#REF!</definedName>
    <definedName name="_47__123Graph_Xグラフ_4B" hidden="1">#REF!</definedName>
    <definedName name="_48__123Graph_Xグラフ_5B" hidden="1">#REF!</definedName>
    <definedName name="_50__123Graph_Xグラフ_6B" hidden="1">#REF!</definedName>
    <definedName name="_52__123Graph_Xグラフ_7B" hidden="1">#REF!</definedName>
    <definedName name="_54__123Graph_Xグラフ_8B" hidden="1">#REF!</definedName>
    <definedName name="_6__123Graph_Aグラフ_6B" hidden="1">#REF!</definedName>
    <definedName name="_8__123Graph_Aグラフ_7B" hidden="1">#REF!</definedName>
    <definedName name="_A555" hidden="1">#REF!</definedName>
    <definedName name="_AMO_XmlVersion" hidden="1">"'1'"</definedName>
    <definedName name="_Fill" localSheetId="17" hidden="1">#REF!</definedName>
    <definedName name="_Fill" hidden="1">#REF!</definedName>
    <definedName name="_xlnm._FilterDatabase" localSheetId="26" hidden="1">資本形成部門コンバータ!$C$3:$C$558</definedName>
    <definedName name="_Key1" localSheetId="17" hidden="1">#REF!</definedName>
    <definedName name="_Key1" hidden="1">#REF!</definedName>
    <definedName name="_Order1" hidden="1">255</definedName>
    <definedName name="_Order2" hidden="1">255</definedName>
    <definedName name="_Parse_In" localSheetId="17" hidden="1">#REF!</definedName>
    <definedName name="_Parse_In" hidden="1">#REF!</definedName>
    <definedName name="_Parse_Out" localSheetId="15" hidden="1">#REF!</definedName>
    <definedName name="_Parse_Out" localSheetId="17" hidden="1">#REF!</definedName>
    <definedName name="_Parse_Out" localSheetId="26" hidden="1">#REF!</definedName>
    <definedName name="_Parse_Out" hidden="1">#REF!</definedName>
    <definedName name="_Regression_X" hidden="1">#REF!</definedName>
    <definedName name="_Sort" localSheetId="17" hidden="1">#REF!</definedName>
    <definedName name="_Sort" hidden="1">#REF!</definedName>
    <definedName name="_Table1_In1" localSheetId="17" hidden="1">#REF!</definedName>
    <definedName name="_Table1_In1" hidden="1">#REF!</definedName>
    <definedName name="_Table1_Out" localSheetId="17" hidden="1">#REF!</definedName>
    <definedName name="_Table1_Out" hidden="1">#REF!</definedName>
    <definedName name="_yyyy" hidden="1">#REF!</definedName>
    <definedName name="\123Graph\グラフ７ｂ" hidden="1">#REF!</definedName>
    <definedName name="ｆだがだｆ" hidden="1">#REF!</definedName>
    <definedName name="HTML_CodePage" hidden="1">932</definedName>
    <definedName name="HTML_Control" localSheetId="17" hidden="1">{"'第２表'!$W$27:$AA$68"}</definedName>
    <definedName name="HTML_Control" localSheetId="26" hidden="1">{"'第２表'!$W$27:$AA$68"}</definedName>
    <definedName name="HTML_Control" localSheetId="13" hidden="1">{"'第２表'!$W$27:$AA$68"}</definedName>
    <definedName name="HTML_Control" localSheetId="2"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pps推移" localSheetId="17" hidden="1">{"'第２表'!$W$27:$AA$68"}</definedName>
    <definedName name="pps推移" localSheetId="26" hidden="1">{"'第２表'!$W$27:$AA$68"}</definedName>
    <definedName name="pps推移" localSheetId="13" hidden="1">{"'第２表'!$W$27:$AA$68"}</definedName>
    <definedName name="pps推移" localSheetId="2" hidden="1">{"'第２表'!$W$27:$AA$68"}</definedName>
    <definedName name="pps推移" hidden="1">{"'第２表'!$W$27:$AA$68"}</definedName>
    <definedName name="_xlnm.Print_Area" localSheetId="0">シート一覧!$A$1:$I$29</definedName>
    <definedName name="_xlnm.Print_Area" localSheetId="1">はじめに!$A$1:$I$59</definedName>
    <definedName name="_xlnm.Print_Area" localSheetId="18">企業建設_フローチャート!$A$1:$W$70</definedName>
    <definedName name="_xlnm.Print_Area" localSheetId="20">企業建設_計算!$A$1:$AJ$115</definedName>
    <definedName name="_xlnm.Print_Area" localSheetId="19">企業建設_計算準備!$A$1:$E$151</definedName>
    <definedName name="_xlnm.Print_Area" localSheetId="16">企業建設_結果!$A$1:$L$73</definedName>
    <definedName name="_xlnm.Print_Area" localSheetId="15">企業建設_入力!$A$1:$R$86</definedName>
    <definedName name="_xlnm.Print_Area" localSheetId="17">企業建設_部門別内訳!$A$1:$I$116</definedName>
    <definedName name="_xlnm.Print_Area" localSheetId="4">基本設定!$A$1:$I$40</definedName>
    <definedName name="_xlnm.Print_Area" localSheetId="22">逆行列係数!$A$1:$DF$114</definedName>
    <definedName name="_xlnm.Print_Area" localSheetId="23">'逆行列係数（外生化）'!$A$1:$DF$113</definedName>
    <definedName name="_xlnm.Print_Area" localSheetId="8">生産増_フローチャート!$A$1:$W$70</definedName>
    <definedName name="_xlnm.Print_Area" localSheetId="9">生産増_計算!$A$1:$AK$115</definedName>
    <definedName name="_xlnm.Print_Area" localSheetId="6">生産増_結果!$A$1:$L$70</definedName>
    <definedName name="_xlnm.Print_Area" localSheetId="5">生産増_入力!$A$1:$H$128</definedName>
    <definedName name="_xlnm.Print_Area" localSheetId="7">生産増_部門別内訳!$A$1:$I$116</definedName>
    <definedName name="_xlnm.Print_Area" localSheetId="13">設備投資_フローチャート!$A$1:$W$70</definedName>
    <definedName name="_xlnm.Print_Area" localSheetId="14">設備投資_計算!$A$1:$AK$115</definedName>
    <definedName name="_xlnm.Print_Area" localSheetId="11">設備投資_結果!$A$1:$L$73</definedName>
    <definedName name="_xlnm.Print_Area" localSheetId="10">設備投資_入力!$A$1:$H$128</definedName>
    <definedName name="_xlnm.Print_Area" localSheetId="12">設備投資_部門別内訳!$A$1:$I$116</definedName>
    <definedName name="_xlnm.Print_Area" localSheetId="21">投入係数!$A$1:$DF$123</definedName>
    <definedName name="_xlnm.Print_Area" localSheetId="3">部門分類!$A$1:$H$196</definedName>
    <definedName name="_xlnm.Print_Titles" localSheetId="19">企業建設_計算準備!$1:$9</definedName>
    <definedName name="_xlnm.Print_Titles" localSheetId="15">企業建設_入力!$1:$14</definedName>
    <definedName name="_xlnm.Print_Titles" localSheetId="17">企業建設_部門別内訳!$1:$6</definedName>
    <definedName name="_xlnm.Print_Titles" localSheetId="22">逆行列係数!$A:$B</definedName>
    <definedName name="_xlnm.Print_Titles" localSheetId="23">'逆行列係数（外生化）'!$A:$B</definedName>
    <definedName name="_xlnm.Print_Titles" localSheetId="5">生産増_入力!$1:$18</definedName>
    <definedName name="_xlnm.Print_Titles" localSheetId="7">生産増_部門別内訳!$1:$6</definedName>
    <definedName name="_xlnm.Print_Titles" localSheetId="10">設備投資_入力!$1:$18</definedName>
    <definedName name="_xlnm.Print_Titles" localSheetId="12">設備投資_部門別内訳!$1:$6</definedName>
    <definedName name="_xlnm.Print_Titles" localSheetId="21">投入係数!$A:$B</definedName>
    <definedName name="_xlnm.Print_Titles" localSheetId="3">部門分類!$2:$8</definedName>
    <definedName name="solver_lin" hidden="1">0</definedName>
    <definedName name="solver_num" hidden="1">0</definedName>
    <definedName name="solver_opt" hidden="1">#REF!</definedName>
    <definedName name="solver_typ" hidden="1">1</definedName>
    <definedName name="solver_val" hidden="1">0</definedName>
    <definedName name="wrn.仕様書表紙." localSheetId="17" hidden="1">{#N/A,#N/A,FALSE,"表一覧"}</definedName>
    <definedName name="wrn.仕様書表紙." localSheetId="26" hidden="1">{#N/A,#N/A,FALSE,"表一覧"}</definedName>
    <definedName name="wrn.仕様書表紙." localSheetId="13" hidden="1">{#N/A,#N/A,FALSE,"表一覧"}</definedName>
    <definedName name="wrn.仕様書表紙." localSheetId="2" hidden="1">{#N/A,#N/A,FALSE,"表一覧"}</definedName>
    <definedName name="wrn.仕様書表紙." hidden="1">{#N/A,#N/A,FALSE,"表一覧"}</definedName>
    <definedName name="yyyy" hidden="1">#REF!</definedName>
    <definedName name="yyyyy" hidden="1">#REF!</definedName>
    <definedName name="あｄｆ" hidden="1">#REF!</definedName>
    <definedName name="関連表" hidden="1">#REF!</definedName>
    <definedName name="主要製品"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7" i="55" l="1"/>
  <c r="O66" i="55"/>
  <c r="R56" i="55"/>
  <c r="E50" i="55"/>
  <c r="K30" i="55"/>
  <c r="K28" i="55"/>
  <c r="K17" i="55"/>
  <c r="R15" i="55"/>
  <c r="P11" i="55"/>
  <c r="Q68" i="55"/>
  <c r="K68" i="55"/>
  <c r="K36" i="55" l="1"/>
  <c r="P41" i="55"/>
  <c r="K58" i="55"/>
  <c r="M65" i="55"/>
  <c r="I66" i="55"/>
  <c r="K67" i="55"/>
  <c r="M68" i="55"/>
  <c r="K14" i="55"/>
  <c r="K16" i="55"/>
  <c r="P20" i="55"/>
  <c r="R28" i="55"/>
  <c r="E31" i="55"/>
  <c r="K37" i="55"/>
  <c r="E44" i="55"/>
  <c r="K55" i="55"/>
  <c r="K57" i="55"/>
  <c r="I65" i="55"/>
  <c r="O65" i="55"/>
  <c r="K66" i="55"/>
  <c r="Q66" i="55"/>
  <c r="M67" i="55"/>
  <c r="I68" i="55"/>
  <c r="O68" i="55"/>
  <c r="E8" i="55"/>
  <c r="R14" i="55"/>
  <c r="E17" i="55"/>
  <c r="E23" i="55"/>
  <c r="R29" i="55"/>
  <c r="K31" i="55"/>
  <c r="K38" i="55"/>
  <c r="P47" i="55"/>
  <c r="R55" i="55"/>
  <c r="E58" i="55"/>
  <c r="K65" i="55"/>
  <c r="Q65" i="55"/>
  <c r="M66" i="55"/>
  <c r="I67" i="55"/>
  <c r="O67" i="55"/>
  <c r="D50" i="53" l="1"/>
  <c r="I113" i="47"/>
  <c r="H113" i="47"/>
  <c r="I112" i="47"/>
  <c r="H112" i="47"/>
  <c r="I111" i="47"/>
  <c r="H111" i="47"/>
  <c r="I110" i="47"/>
  <c r="H110" i="47"/>
  <c r="I109" i="47"/>
  <c r="H109" i="47"/>
  <c r="I108" i="47"/>
  <c r="H108" i="47"/>
  <c r="I107" i="47"/>
  <c r="H107" i="47"/>
  <c r="I106" i="47"/>
  <c r="H106" i="47"/>
  <c r="I105" i="47"/>
  <c r="H105" i="47"/>
  <c r="I104" i="47"/>
  <c r="H104" i="47"/>
  <c r="I103" i="47"/>
  <c r="H103" i="47"/>
  <c r="I102" i="47"/>
  <c r="H102" i="47"/>
  <c r="I101" i="47"/>
  <c r="H101" i="47"/>
  <c r="I100" i="47"/>
  <c r="H100" i="47"/>
  <c r="I99" i="47"/>
  <c r="H99" i="47"/>
  <c r="I98" i="47"/>
  <c r="H98" i="47"/>
  <c r="I97" i="47"/>
  <c r="H97" i="47"/>
  <c r="I96" i="47"/>
  <c r="H96" i="47"/>
  <c r="I95" i="47"/>
  <c r="H95" i="47"/>
  <c r="I94" i="47"/>
  <c r="H94" i="47"/>
  <c r="I93" i="47"/>
  <c r="H93" i="47"/>
  <c r="I92" i="47"/>
  <c r="H92" i="47"/>
  <c r="I91" i="47"/>
  <c r="H91" i="47"/>
  <c r="I90" i="47"/>
  <c r="H90" i="47"/>
  <c r="I89" i="47"/>
  <c r="H89" i="47"/>
  <c r="I88" i="47"/>
  <c r="H88" i="47"/>
  <c r="I87" i="47"/>
  <c r="H87" i="47"/>
  <c r="I86" i="47"/>
  <c r="H86" i="47"/>
  <c r="I85" i="47"/>
  <c r="H85" i="47"/>
  <c r="I84" i="47"/>
  <c r="H84" i="47"/>
  <c r="I83" i="47"/>
  <c r="H83" i="47"/>
  <c r="I82" i="47"/>
  <c r="H82" i="47"/>
  <c r="I81" i="47"/>
  <c r="H81" i="47"/>
  <c r="I80" i="47"/>
  <c r="H80" i="47"/>
  <c r="I79" i="47"/>
  <c r="H79" i="47"/>
  <c r="I78" i="47"/>
  <c r="H78" i="47"/>
  <c r="I77" i="47"/>
  <c r="H77" i="47"/>
  <c r="I76" i="47"/>
  <c r="H76" i="47"/>
  <c r="I75" i="47"/>
  <c r="H75" i="47"/>
  <c r="I74" i="47"/>
  <c r="H74" i="47"/>
  <c r="I73" i="47"/>
  <c r="H73" i="47"/>
  <c r="I72" i="47"/>
  <c r="H72" i="47"/>
  <c r="I71" i="47"/>
  <c r="H71" i="47"/>
  <c r="I66" i="47"/>
  <c r="H66" i="47"/>
  <c r="I65" i="47"/>
  <c r="H65" i="47"/>
  <c r="I64" i="47"/>
  <c r="H64" i="47"/>
  <c r="I63" i="47"/>
  <c r="H63" i="47"/>
  <c r="I62" i="47"/>
  <c r="H62" i="47"/>
  <c r="I61" i="47"/>
  <c r="H61" i="47"/>
  <c r="I60" i="47"/>
  <c r="H60" i="47"/>
  <c r="I59" i="47"/>
  <c r="H59" i="47"/>
  <c r="I58" i="47"/>
  <c r="H58" i="47"/>
  <c r="I57" i="47"/>
  <c r="H57" i="47"/>
  <c r="I56" i="47"/>
  <c r="H56" i="47"/>
  <c r="I55" i="47"/>
  <c r="H55" i="47"/>
  <c r="I54" i="47"/>
  <c r="H54" i="47"/>
  <c r="I53" i="47"/>
  <c r="H53" i="47"/>
  <c r="I52" i="47"/>
  <c r="H52" i="47"/>
  <c r="I51" i="47"/>
  <c r="H51" i="47"/>
  <c r="I50" i="47"/>
  <c r="H50" i="47"/>
  <c r="I49" i="47"/>
  <c r="H49" i="47"/>
  <c r="I48" i="47"/>
  <c r="H48" i="47"/>
  <c r="I47" i="47"/>
  <c r="H47" i="47"/>
  <c r="I46" i="47"/>
  <c r="H46" i="47"/>
  <c r="I45" i="47"/>
  <c r="H45" i="47"/>
  <c r="I44" i="47"/>
  <c r="H44" i="47"/>
  <c r="I43" i="47"/>
  <c r="H43" i="47"/>
  <c r="I42" i="47"/>
  <c r="H42" i="47"/>
  <c r="I41" i="47"/>
  <c r="H41" i="47"/>
  <c r="I40" i="47"/>
  <c r="H40" i="47"/>
  <c r="I39" i="47"/>
  <c r="H39" i="47"/>
  <c r="I38" i="47"/>
  <c r="H38" i="47"/>
  <c r="I37" i="47"/>
  <c r="H37" i="47"/>
  <c r="I36" i="47"/>
  <c r="H36" i="47"/>
  <c r="I35" i="47"/>
  <c r="H35" i="47"/>
  <c r="I34" i="47"/>
  <c r="H34" i="47"/>
  <c r="I33" i="47"/>
  <c r="H33" i="47"/>
  <c r="I32" i="47"/>
  <c r="H32" i="47"/>
  <c r="I31" i="47"/>
  <c r="H31" i="47"/>
  <c r="I30" i="47"/>
  <c r="H30" i="47"/>
  <c r="I29" i="47"/>
  <c r="H29" i="47"/>
  <c r="I28" i="47"/>
  <c r="H28" i="47"/>
  <c r="I27" i="47"/>
  <c r="H27" i="47"/>
  <c r="I26" i="47"/>
  <c r="H26" i="47"/>
  <c r="I25" i="47"/>
  <c r="H25" i="47"/>
  <c r="I24" i="47"/>
  <c r="H24" i="47"/>
  <c r="I23" i="47"/>
  <c r="H23" i="47"/>
  <c r="I22" i="47"/>
  <c r="H22" i="47"/>
  <c r="I21" i="47"/>
  <c r="H21" i="47"/>
  <c r="I20" i="47"/>
  <c r="H20" i="47"/>
  <c r="I19" i="47"/>
  <c r="H19" i="47"/>
  <c r="I18" i="47"/>
  <c r="H18" i="47"/>
  <c r="I17" i="47"/>
  <c r="H17" i="47"/>
  <c r="I16" i="47"/>
  <c r="H16" i="47"/>
  <c r="I15" i="47"/>
  <c r="H15" i="47"/>
  <c r="I14" i="47"/>
  <c r="H14" i="47"/>
  <c r="I13" i="47"/>
  <c r="H13" i="47"/>
  <c r="I12" i="47"/>
  <c r="H12" i="47"/>
  <c r="I11" i="47"/>
  <c r="H11" i="47"/>
  <c r="I10" i="47"/>
  <c r="H10" i="47"/>
  <c r="I9" i="47"/>
  <c r="H9" i="47"/>
  <c r="I8" i="47"/>
  <c r="H8" i="47"/>
  <c r="I7" i="47"/>
  <c r="H7" i="47"/>
  <c r="I6" i="47"/>
  <c r="H6" i="47"/>
  <c r="B111" i="39"/>
  <c r="B111" i="20" l="1"/>
  <c r="C2" i="43"/>
  <c r="D12" i="43"/>
  <c r="D7" i="43"/>
  <c r="AC114" i="47"/>
  <c r="AB114" i="47"/>
  <c r="AC113" i="47"/>
  <c r="AO113" i="47" s="1"/>
  <c r="AB113" i="47"/>
  <c r="AN113" i="47" s="1"/>
  <c r="AO112" i="47"/>
  <c r="AC112" i="47"/>
  <c r="AB112" i="47"/>
  <c r="AN112" i="47" s="1"/>
  <c r="AO111" i="47"/>
  <c r="AN111" i="47"/>
  <c r="AC111" i="47"/>
  <c r="AB111" i="47"/>
  <c r="AC110" i="47"/>
  <c r="AO110" i="47" s="1"/>
  <c r="AB110" i="47"/>
  <c r="AN110" i="47" s="1"/>
  <c r="AO109" i="47"/>
  <c r="AC109" i="47"/>
  <c r="AB109" i="47"/>
  <c r="AN109" i="47" s="1"/>
  <c r="AO108" i="47"/>
  <c r="AN108" i="47"/>
  <c r="AC108" i="47"/>
  <c r="AB108" i="47"/>
  <c r="AC107" i="47"/>
  <c r="AO107" i="47" s="1"/>
  <c r="AB107" i="47"/>
  <c r="AN107" i="47" s="1"/>
  <c r="AO106" i="47"/>
  <c r="AC106" i="47"/>
  <c r="AB106" i="47"/>
  <c r="AN106" i="47" s="1"/>
  <c r="AO105" i="47"/>
  <c r="AN105" i="47"/>
  <c r="AC105" i="47"/>
  <c r="AB105" i="47"/>
  <c r="AC104" i="47"/>
  <c r="AO104" i="47" s="1"/>
  <c r="AB104" i="47"/>
  <c r="AN104" i="47" s="1"/>
  <c r="AO103" i="47"/>
  <c r="AC103" i="47"/>
  <c r="AB103" i="47"/>
  <c r="AN103" i="47" s="1"/>
  <c r="AO102" i="47"/>
  <c r="AN102" i="47"/>
  <c r="AC102" i="47"/>
  <c r="AB102" i="47"/>
  <c r="AC101" i="47"/>
  <c r="AO101" i="47" s="1"/>
  <c r="AB101" i="47"/>
  <c r="AN101" i="47" s="1"/>
  <c r="AO100" i="47"/>
  <c r="AC100" i="47"/>
  <c r="AB100" i="47"/>
  <c r="AN100" i="47" s="1"/>
  <c r="AO99" i="47"/>
  <c r="AC99" i="47"/>
  <c r="AB99" i="47"/>
  <c r="AN99" i="47" s="1"/>
  <c r="AN98" i="47"/>
  <c r="AC98" i="47"/>
  <c r="AO98" i="47" s="1"/>
  <c r="AB98" i="47"/>
  <c r="AO97" i="47"/>
  <c r="AC97" i="47"/>
  <c r="AB97" i="47"/>
  <c r="AN97" i="47" s="1"/>
  <c r="AN96" i="47"/>
  <c r="AC96" i="47"/>
  <c r="AO96" i="47" s="1"/>
  <c r="AB96" i="47"/>
  <c r="AC95" i="47"/>
  <c r="AO95" i="47" s="1"/>
  <c r="AB95" i="47"/>
  <c r="AN95" i="47" s="1"/>
  <c r="AO94" i="47"/>
  <c r="AC94" i="47"/>
  <c r="AB94" i="47"/>
  <c r="AN94" i="47" s="1"/>
  <c r="AN93" i="47"/>
  <c r="AC93" i="47"/>
  <c r="AO93" i="47" s="1"/>
  <c r="AB93" i="47"/>
  <c r="AC92" i="47"/>
  <c r="AO92" i="47" s="1"/>
  <c r="AB92" i="47"/>
  <c r="AN92" i="47" s="1"/>
  <c r="AO91" i="47"/>
  <c r="AC91" i="47"/>
  <c r="AB91" i="47"/>
  <c r="AN91" i="47" s="1"/>
  <c r="AN90" i="47"/>
  <c r="AC90" i="47"/>
  <c r="AO90" i="47" s="1"/>
  <c r="AB90" i="47"/>
  <c r="AC89" i="47"/>
  <c r="AO89" i="47" s="1"/>
  <c r="AB89" i="47"/>
  <c r="AN89" i="47" s="1"/>
  <c r="AO88" i="47"/>
  <c r="AC88" i="47"/>
  <c r="AB88" i="47"/>
  <c r="AN88" i="47" s="1"/>
  <c r="AN87" i="47"/>
  <c r="AC87" i="47"/>
  <c r="AO87" i="47" s="1"/>
  <c r="AB87" i="47"/>
  <c r="AC86" i="47"/>
  <c r="AO86" i="47" s="1"/>
  <c r="AB86" i="47"/>
  <c r="AN86" i="47" s="1"/>
  <c r="AN85" i="47"/>
  <c r="AC85" i="47"/>
  <c r="AO85" i="47" s="1"/>
  <c r="AB85" i="47"/>
  <c r="AO84" i="47"/>
  <c r="AC84" i="47"/>
  <c r="AB84" i="47"/>
  <c r="AN84" i="47" s="1"/>
  <c r="AN83" i="47"/>
  <c r="AC83" i="47"/>
  <c r="AO83" i="47" s="1"/>
  <c r="AB83" i="47"/>
  <c r="AO82" i="47"/>
  <c r="AN82" i="47"/>
  <c r="AC82" i="47"/>
  <c r="AB82" i="47"/>
  <c r="AO81" i="47"/>
  <c r="AC81" i="47"/>
  <c r="AB81" i="47"/>
  <c r="AN81" i="47" s="1"/>
  <c r="AO80" i="47"/>
  <c r="AC80" i="47"/>
  <c r="AB80" i="47"/>
  <c r="AN80" i="47" s="1"/>
  <c r="AO79" i="47"/>
  <c r="AN79" i="47"/>
  <c r="AC79" i="47"/>
  <c r="AB79" i="47"/>
  <c r="AC78" i="47"/>
  <c r="AO78" i="47" s="1"/>
  <c r="AB78" i="47"/>
  <c r="AN78" i="47" s="1"/>
  <c r="AO77" i="47"/>
  <c r="AC77" i="47"/>
  <c r="AB77" i="47"/>
  <c r="AN77" i="47" s="1"/>
  <c r="AN76" i="47"/>
  <c r="AC76" i="47"/>
  <c r="AO76" i="47" s="1"/>
  <c r="AB76" i="47"/>
  <c r="AO75" i="47"/>
  <c r="AN75" i="47"/>
  <c r="AC75" i="47"/>
  <c r="AB75" i="47"/>
  <c r="AC74" i="47"/>
  <c r="AO74" i="47" s="1"/>
  <c r="AB74" i="47"/>
  <c r="AN74" i="47" s="1"/>
  <c r="AC73" i="47"/>
  <c r="AO73" i="47" s="1"/>
  <c r="AB73" i="47"/>
  <c r="AN73" i="47" s="1"/>
  <c r="AO72" i="47"/>
  <c r="AC72" i="47"/>
  <c r="AB72" i="47"/>
  <c r="AN72" i="47" s="1"/>
  <c r="AC71" i="47"/>
  <c r="AO71" i="47" s="1"/>
  <c r="AB71" i="47"/>
  <c r="AN71" i="47" s="1"/>
  <c r="AN70" i="47"/>
  <c r="AC70" i="47"/>
  <c r="AO70" i="47" s="1"/>
  <c r="AB70" i="47"/>
  <c r="AC69" i="47"/>
  <c r="AO69" i="47" s="1"/>
  <c r="AB69" i="47"/>
  <c r="AN69" i="47" s="1"/>
  <c r="AO68" i="47"/>
  <c r="AC68" i="47"/>
  <c r="AB68" i="47"/>
  <c r="AN68" i="47" s="1"/>
  <c r="AN67" i="47"/>
  <c r="AC67" i="47"/>
  <c r="AO67" i="47" s="1"/>
  <c r="AB67" i="47"/>
  <c r="AC66" i="47"/>
  <c r="AO66" i="47" s="1"/>
  <c r="AB66" i="47"/>
  <c r="AN66" i="47" s="1"/>
  <c r="AN65" i="47"/>
  <c r="AC65" i="47"/>
  <c r="AO65" i="47" s="1"/>
  <c r="AB65" i="47"/>
  <c r="AO64" i="47"/>
  <c r="AN64" i="47"/>
  <c r="AC64" i="47"/>
  <c r="AB64" i="47"/>
  <c r="AC63" i="47"/>
  <c r="AO63" i="47" s="1"/>
  <c r="AB63" i="47"/>
  <c r="AN63" i="47" s="1"/>
  <c r="AC62" i="47"/>
  <c r="AO62" i="47" s="1"/>
  <c r="AB62" i="47"/>
  <c r="AN62" i="47" s="1"/>
  <c r="AO61" i="47"/>
  <c r="AC61" i="47"/>
  <c r="AB61" i="47"/>
  <c r="AN61" i="47" s="1"/>
  <c r="AC60" i="47"/>
  <c r="AO60" i="47" s="1"/>
  <c r="AB60" i="47"/>
  <c r="AN60" i="47" s="1"/>
  <c r="AN59" i="47"/>
  <c r="AC59" i="47"/>
  <c r="AO59" i="47" s="1"/>
  <c r="AB59" i="47"/>
  <c r="AO58" i="47"/>
  <c r="AN58" i="47"/>
  <c r="AC58" i="47"/>
  <c r="AB58" i="47"/>
  <c r="AC57" i="47"/>
  <c r="AO57" i="47" s="1"/>
  <c r="AB57" i="47"/>
  <c r="AN57" i="47" s="1"/>
  <c r="AC56" i="47"/>
  <c r="AO56" i="47" s="1"/>
  <c r="AB56" i="47"/>
  <c r="AN56" i="47" s="1"/>
  <c r="AO55" i="47"/>
  <c r="AC55" i="47"/>
  <c r="AB55" i="47"/>
  <c r="AN55" i="47" s="1"/>
  <c r="AC54" i="47"/>
  <c r="AO54" i="47" s="1"/>
  <c r="AB54" i="47"/>
  <c r="AN54" i="47" s="1"/>
  <c r="AC53" i="47"/>
  <c r="AO53" i="47" s="1"/>
  <c r="AB53" i="47"/>
  <c r="AN53" i="47" s="1"/>
  <c r="AO52" i="47"/>
  <c r="AN52" i="47"/>
  <c r="AC52" i="47"/>
  <c r="AB52" i="47"/>
  <c r="AC51" i="47"/>
  <c r="AO51" i="47" s="1"/>
  <c r="AB51" i="47"/>
  <c r="AN51" i="47" s="1"/>
  <c r="AC50" i="47"/>
  <c r="AO50" i="47" s="1"/>
  <c r="AB50" i="47"/>
  <c r="AN50" i="47" s="1"/>
  <c r="AO49" i="47"/>
  <c r="AN49" i="47"/>
  <c r="AC49" i="47"/>
  <c r="AB49" i="47"/>
  <c r="AC48" i="47"/>
  <c r="AO48" i="47" s="1"/>
  <c r="AB48" i="47"/>
  <c r="AN48" i="47" s="1"/>
  <c r="AN47" i="47"/>
  <c r="AC47" i="47"/>
  <c r="AO47" i="47" s="1"/>
  <c r="AB47" i="47"/>
  <c r="AO46" i="47"/>
  <c r="AC46" i="47"/>
  <c r="AB46" i="47"/>
  <c r="AN46" i="47" s="1"/>
  <c r="AN45" i="47"/>
  <c r="AC45" i="47"/>
  <c r="AO45" i="47" s="1"/>
  <c r="AB45" i="47"/>
  <c r="AN44" i="47"/>
  <c r="AC44" i="47"/>
  <c r="AO44" i="47" s="1"/>
  <c r="AB44" i="47"/>
  <c r="AC43" i="47"/>
  <c r="AO43" i="47" s="1"/>
  <c r="AB43" i="47"/>
  <c r="AN43" i="47" s="1"/>
  <c r="AO42" i="47"/>
  <c r="AN42" i="47"/>
  <c r="AC42" i="47"/>
  <c r="AB42" i="47"/>
  <c r="AO41" i="47"/>
  <c r="AN41" i="47"/>
  <c r="AC41" i="47"/>
  <c r="AB41" i="47"/>
  <c r="AC40" i="47"/>
  <c r="AO40" i="47" s="1"/>
  <c r="AB40" i="47"/>
  <c r="AN40" i="47" s="1"/>
  <c r="AO39" i="47"/>
  <c r="AN39" i="47"/>
  <c r="AC39" i="47"/>
  <c r="AB39" i="47"/>
  <c r="AN38" i="47"/>
  <c r="AC38" i="47"/>
  <c r="AO38" i="47" s="1"/>
  <c r="AB38" i="47"/>
  <c r="AO37" i="47"/>
  <c r="AC37" i="47"/>
  <c r="AB37" i="47"/>
  <c r="AN37" i="47" s="1"/>
  <c r="AN36" i="47"/>
  <c r="AC36" i="47"/>
  <c r="AO36" i="47" s="1"/>
  <c r="AB36" i="47"/>
  <c r="AN35" i="47"/>
  <c r="AC35" i="47"/>
  <c r="AO35" i="47" s="1"/>
  <c r="AB35" i="47"/>
  <c r="AC34" i="47"/>
  <c r="AO34" i="47" s="1"/>
  <c r="AB34" i="47"/>
  <c r="AN34" i="47" s="1"/>
  <c r="AO33" i="47"/>
  <c r="AN33" i="47"/>
  <c r="AC33" i="47"/>
  <c r="AB33" i="47"/>
  <c r="AN32" i="47"/>
  <c r="AC32" i="47"/>
  <c r="AO32" i="47" s="1"/>
  <c r="AB32" i="47"/>
  <c r="AO31" i="47"/>
  <c r="AC31" i="47"/>
  <c r="AB31" i="47"/>
  <c r="AN31" i="47" s="1"/>
  <c r="AN30" i="47"/>
  <c r="AC30" i="47"/>
  <c r="AO30" i="47" s="1"/>
  <c r="AB30" i="47"/>
  <c r="AO29" i="47"/>
  <c r="AN29" i="47"/>
  <c r="AC29" i="47"/>
  <c r="AB29" i="47"/>
  <c r="AO28" i="47"/>
  <c r="AC28" i="47"/>
  <c r="AB28" i="47"/>
  <c r="AN28" i="47" s="1"/>
  <c r="AN27" i="47"/>
  <c r="AC27" i="47"/>
  <c r="AO27" i="47" s="1"/>
  <c r="AB27" i="47"/>
  <c r="AN26" i="47"/>
  <c r="AC26" i="47"/>
  <c r="AO26" i="47" s="1"/>
  <c r="AB26" i="47"/>
  <c r="AO25" i="47"/>
  <c r="AC25" i="47"/>
  <c r="AB25" i="47"/>
  <c r="AN25" i="47" s="1"/>
  <c r="AN24" i="47"/>
  <c r="AC24" i="47"/>
  <c r="AO24" i="47" s="1"/>
  <c r="AB24" i="47"/>
  <c r="AO23" i="47"/>
  <c r="AN23" i="47"/>
  <c r="AC23" i="47"/>
  <c r="AB23" i="47"/>
  <c r="AO22" i="47"/>
  <c r="AC22" i="47"/>
  <c r="AB22" i="47"/>
  <c r="AN22" i="47" s="1"/>
  <c r="AN21" i="47"/>
  <c r="AC21" i="47"/>
  <c r="AO21" i="47" s="1"/>
  <c r="AB21" i="47"/>
  <c r="AO20" i="47"/>
  <c r="AN20" i="47"/>
  <c r="AC20" i="47"/>
  <c r="AB20" i="47"/>
  <c r="AO19" i="47"/>
  <c r="AC19" i="47"/>
  <c r="AB19" i="47"/>
  <c r="AN19" i="47" s="1"/>
  <c r="AN18" i="47"/>
  <c r="AC18" i="47"/>
  <c r="AO18" i="47" s="1"/>
  <c r="AB18" i="47"/>
  <c r="AO17" i="47"/>
  <c r="AC17" i="47"/>
  <c r="AB17" i="47"/>
  <c r="AN17" i="47" s="1"/>
  <c r="AO16" i="47"/>
  <c r="AN16" i="47"/>
  <c r="AC16" i="47"/>
  <c r="AB16" i="47"/>
  <c r="AN15" i="47"/>
  <c r="AC15" i="47"/>
  <c r="AO15" i="47" s="1"/>
  <c r="AB15" i="47"/>
  <c r="AO14" i="47"/>
  <c r="AN14" i="47"/>
  <c r="AC14" i="47"/>
  <c r="AB14" i="47"/>
  <c r="AO13" i="47"/>
  <c r="AC13" i="47"/>
  <c r="AB13" i="47"/>
  <c r="AN13" i="47" s="1"/>
  <c r="AC12" i="47"/>
  <c r="AO12" i="47" s="1"/>
  <c r="AB12" i="47"/>
  <c r="AN12" i="47" s="1"/>
  <c r="AO11" i="47"/>
  <c r="AC11" i="47"/>
  <c r="AB11" i="47"/>
  <c r="AN11" i="47" s="1"/>
  <c r="AO10" i="47"/>
  <c r="AC10" i="47"/>
  <c r="AB10" i="47"/>
  <c r="AN10" i="47" s="1"/>
  <c r="AC9" i="47"/>
  <c r="AO9" i="47" s="1"/>
  <c r="AB9" i="47"/>
  <c r="AN9" i="47" s="1"/>
  <c r="AO8" i="47"/>
  <c r="AC8" i="47"/>
  <c r="AB8" i="47"/>
  <c r="AN8" i="47" s="1"/>
  <c r="AO7" i="47"/>
  <c r="AN7" i="47"/>
  <c r="AC7" i="47"/>
  <c r="AB7" i="47"/>
  <c r="AN6" i="47"/>
  <c r="AC6" i="47"/>
  <c r="AO6" i="47" s="1"/>
  <c r="AB6" i="47"/>
  <c r="F131" i="46" a="1"/>
  <c r="BS131" i="46" s="1"/>
  <c r="BS120" i="46" s="1"/>
  <c r="BS97" i="46"/>
  <c r="BS96" i="46"/>
  <c r="BS95" i="46"/>
  <c r="BS90" i="46"/>
  <c r="BS89" i="46"/>
  <c r="BS88" i="46"/>
  <c r="BS87" i="46"/>
  <c r="BS86" i="46"/>
  <c r="BS85" i="46"/>
  <c r="BS84" i="46"/>
  <c r="BS83" i="46"/>
  <c r="BS82" i="46"/>
  <c r="BS81" i="46"/>
  <c r="BS80" i="46"/>
  <c r="BS79" i="46"/>
  <c r="BS78" i="46"/>
  <c r="BS77" i="46"/>
  <c r="BS76" i="46"/>
  <c r="BS75" i="46"/>
  <c r="BS74" i="46"/>
  <c r="BS73" i="46"/>
  <c r="BS72" i="46"/>
  <c r="BS71" i="46"/>
  <c r="BS70" i="46"/>
  <c r="BS69" i="46"/>
  <c r="BS68" i="46"/>
  <c r="BS67" i="46"/>
  <c r="BS66" i="46"/>
  <c r="BS65" i="46"/>
  <c r="BS64" i="46"/>
  <c r="BS63" i="46"/>
  <c r="BS62" i="46"/>
  <c r="BS61" i="46"/>
  <c r="BS60" i="46"/>
  <c r="BS59" i="46"/>
  <c r="BS58" i="46"/>
  <c r="BS57" i="46"/>
  <c r="BS56" i="46"/>
  <c r="BS55" i="46"/>
  <c r="BS54" i="46"/>
  <c r="BS53" i="46"/>
  <c r="BS52" i="46"/>
  <c r="BS51" i="46"/>
  <c r="BS50" i="46"/>
  <c r="BS49" i="46"/>
  <c r="BS48" i="46"/>
  <c r="BS47" i="46"/>
  <c r="BS46" i="46"/>
  <c r="BS45" i="46"/>
  <c r="BS44" i="46"/>
  <c r="BS43" i="46"/>
  <c r="BS42" i="46"/>
  <c r="BS41" i="46"/>
  <c r="BS40" i="46"/>
  <c r="BS39" i="46"/>
  <c r="BS38" i="46"/>
  <c r="BS37" i="46"/>
  <c r="BS36" i="46"/>
  <c r="BS35" i="46"/>
  <c r="BS34" i="46"/>
  <c r="BS33" i="46"/>
  <c r="BS32" i="46"/>
  <c r="BS31" i="46"/>
  <c r="BS30" i="46"/>
  <c r="BS29" i="46"/>
  <c r="BS28" i="46"/>
  <c r="BS27" i="46"/>
  <c r="BS26" i="46"/>
  <c r="BS25" i="46"/>
  <c r="BS24" i="46"/>
  <c r="BS23" i="46"/>
  <c r="BS22" i="46"/>
  <c r="BS21" i="46"/>
  <c r="BS20" i="46"/>
  <c r="BS19" i="46"/>
  <c r="BS18" i="46"/>
  <c r="BS17" i="46"/>
  <c r="BS16" i="46"/>
  <c r="BS15" i="46"/>
  <c r="BS14" i="46"/>
  <c r="BS13" i="46"/>
  <c r="BS12" i="46"/>
  <c r="BS11" i="46"/>
  <c r="BS10" i="46"/>
  <c r="Q68" i="45"/>
  <c r="O68" i="45"/>
  <c r="M68" i="45"/>
  <c r="K68" i="45"/>
  <c r="I68" i="45"/>
  <c r="Q67" i="45"/>
  <c r="O67" i="45"/>
  <c r="M67" i="45"/>
  <c r="K67" i="45"/>
  <c r="I67" i="45"/>
  <c r="Q66" i="45"/>
  <c r="O66" i="45"/>
  <c r="M66" i="45"/>
  <c r="K66" i="45"/>
  <c r="I66" i="45"/>
  <c r="Q65" i="45"/>
  <c r="O65" i="45"/>
  <c r="M65" i="45"/>
  <c r="K65" i="45"/>
  <c r="I65" i="45"/>
  <c r="K58" i="45"/>
  <c r="E58" i="45"/>
  <c r="K57" i="45"/>
  <c r="R56" i="45"/>
  <c r="R55" i="45"/>
  <c r="K55" i="45"/>
  <c r="E50" i="45"/>
  <c r="P47" i="45"/>
  <c r="E44" i="45"/>
  <c r="P41" i="45"/>
  <c r="K38" i="45"/>
  <c r="K37" i="45"/>
  <c r="K36" i="45"/>
  <c r="K31" i="45"/>
  <c r="E31" i="45"/>
  <c r="K30" i="45"/>
  <c r="R29" i="45"/>
  <c r="R28" i="45"/>
  <c r="K28" i="45"/>
  <c r="E23" i="45"/>
  <c r="P20" i="45"/>
  <c r="K17" i="45"/>
  <c r="E17" i="45"/>
  <c r="K16" i="45"/>
  <c r="R15" i="45"/>
  <c r="R14" i="45"/>
  <c r="K14" i="45"/>
  <c r="E8" i="45"/>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B11" i="44"/>
  <c r="B10" i="44"/>
  <c r="B9" i="44"/>
  <c r="B8" i="44"/>
  <c r="B7" i="44"/>
  <c r="K86" i="42"/>
  <c r="F126" i="37"/>
  <c r="C113" i="41" s="1"/>
  <c r="F125" i="37"/>
  <c r="C112" i="41" s="1"/>
  <c r="F124" i="37"/>
  <c r="C111" i="41" s="1"/>
  <c r="F123" i="37"/>
  <c r="C110" i="41" s="1"/>
  <c r="F121" i="37"/>
  <c r="C108" i="41" s="1"/>
  <c r="F120" i="37"/>
  <c r="C107" i="41" s="1"/>
  <c r="F119" i="37"/>
  <c r="C106" i="41" s="1"/>
  <c r="F117" i="37"/>
  <c r="C104" i="41" s="1"/>
  <c r="F116" i="37"/>
  <c r="C103" i="41" s="1"/>
  <c r="F115" i="37"/>
  <c r="C102" i="41" s="1"/>
  <c r="F114" i="37"/>
  <c r="C101" i="41" s="1"/>
  <c r="F113" i="37"/>
  <c r="C100" i="41" s="1"/>
  <c r="F112" i="37"/>
  <c r="C99" i="41" s="1"/>
  <c r="F111" i="37"/>
  <c r="C98" i="41" s="1"/>
  <c r="F110" i="37"/>
  <c r="C97" i="41" s="1"/>
  <c r="F108" i="37"/>
  <c r="C95" i="41" s="1"/>
  <c r="F107" i="37"/>
  <c r="C94" i="41" s="1"/>
  <c r="F105" i="37"/>
  <c r="C92" i="41" s="1"/>
  <c r="F102" i="37"/>
  <c r="C89" i="41" s="1"/>
  <c r="F101" i="37"/>
  <c r="C88" i="41" s="1"/>
  <c r="F100" i="37"/>
  <c r="C87" i="41" s="1"/>
  <c r="F95" i="37"/>
  <c r="C82" i="41" s="1"/>
  <c r="F92" i="37"/>
  <c r="C79" i="41" s="1"/>
  <c r="F91" i="37"/>
  <c r="C78" i="41" s="1"/>
  <c r="F89" i="37"/>
  <c r="C76" i="41" s="1"/>
  <c r="F87" i="37"/>
  <c r="C74" i="41" s="1"/>
  <c r="F86" i="37"/>
  <c r="C73" i="41" s="1"/>
  <c r="F85" i="37"/>
  <c r="C72" i="41" s="1"/>
  <c r="F84" i="37"/>
  <c r="C71" i="41" s="1"/>
  <c r="F79" i="37"/>
  <c r="C66" i="41" s="1"/>
  <c r="F75" i="37"/>
  <c r="C62" i="41" s="1"/>
  <c r="F66" i="37"/>
  <c r="C53" i="41" s="1"/>
  <c r="F65" i="37"/>
  <c r="C52" i="41" s="1"/>
  <c r="F58" i="37"/>
  <c r="C45" i="41" s="1"/>
  <c r="F57" i="37"/>
  <c r="C44" i="41" s="1"/>
  <c r="F56" i="37"/>
  <c r="C43" i="41" s="1"/>
  <c r="F55" i="37"/>
  <c r="C42" i="41" s="1"/>
  <c r="F54" i="37"/>
  <c r="C41" i="41" s="1"/>
  <c r="F53" i="37"/>
  <c r="C40" i="41" s="1"/>
  <c r="F52" i="37"/>
  <c r="C39" i="41" s="1"/>
  <c r="F51" i="37"/>
  <c r="C38" i="41" s="1"/>
  <c r="F50" i="37"/>
  <c r="C37" i="41" s="1"/>
  <c r="F49" i="37"/>
  <c r="C36" i="41" s="1"/>
  <c r="F48" i="37"/>
  <c r="C35" i="41" s="1"/>
  <c r="F47" i="37"/>
  <c r="C34" i="41" s="1"/>
  <c r="F46" i="37"/>
  <c r="C33" i="41" s="1"/>
  <c r="F45" i="37"/>
  <c r="C32" i="41" s="1"/>
  <c r="F44" i="37"/>
  <c r="C31" i="41" s="1"/>
  <c r="F43" i="37"/>
  <c r="C30" i="41" s="1"/>
  <c r="F42" i="37"/>
  <c r="C29" i="41" s="1"/>
  <c r="F41" i="37"/>
  <c r="C28" i="41" s="1"/>
  <c r="F40" i="37"/>
  <c r="C27" i="41" s="1"/>
  <c r="F39" i="37"/>
  <c r="C26" i="41" s="1"/>
  <c r="F38" i="37"/>
  <c r="C25" i="41" s="1"/>
  <c r="F37" i="37"/>
  <c r="C24" i="41" s="1"/>
  <c r="F36" i="37"/>
  <c r="C23" i="41" s="1"/>
  <c r="F35" i="37"/>
  <c r="C22" i="41" s="1"/>
  <c r="F34" i="37"/>
  <c r="C21" i="41" s="1"/>
  <c r="F29" i="37"/>
  <c r="C16" i="41" s="1"/>
  <c r="F28" i="37"/>
  <c r="C15" i="41" s="1"/>
  <c r="F27" i="37"/>
  <c r="C14" i="41" s="1"/>
  <c r="F26" i="37"/>
  <c r="C13" i="41" s="1"/>
  <c r="F25" i="37"/>
  <c r="F24" i="37"/>
  <c r="C11" i="41" s="1"/>
  <c r="F23" i="37"/>
  <c r="C10" i="41" s="1"/>
  <c r="F22" i="37"/>
  <c r="C9" i="41" s="1"/>
  <c r="F21" i="37"/>
  <c r="C8" i="41" s="1"/>
  <c r="FB249" i="35"/>
  <c r="FB248" i="35"/>
  <c r="FB247" i="35"/>
  <c r="FB246" i="35"/>
  <c r="FB245" i="35"/>
  <c r="FB244" i="35"/>
  <c r="FB243" i="35"/>
  <c r="FB242" i="35"/>
  <c r="FB241" i="35"/>
  <c r="FB240" i="35"/>
  <c r="FB239" i="35"/>
  <c r="FB238" i="35"/>
  <c r="FB237" i="35"/>
  <c r="FB236" i="35"/>
  <c r="FB235" i="35"/>
  <c r="FB234" i="35"/>
  <c r="FB233" i="35"/>
  <c r="FB232" i="35"/>
  <c r="FB231" i="35"/>
  <c r="FB230" i="35"/>
  <c r="FB229" i="35"/>
  <c r="FB228" i="35"/>
  <c r="FB227" i="35"/>
  <c r="FB226" i="35"/>
  <c r="FB225" i="35"/>
  <c r="FB224" i="35"/>
  <c r="FB223" i="35"/>
  <c r="FB222" i="35"/>
  <c r="FB221" i="35"/>
  <c r="FB220" i="35"/>
  <c r="FB219" i="35"/>
  <c r="FB218" i="35"/>
  <c r="FB217" i="35"/>
  <c r="FB216" i="35"/>
  <c r="FB215" i="35"/>
  <c r="FB214" i="35"/>
  <c r="FB213" i="35"/>
  <c r="FB212" i="35"/>
  <c r="FB211" i="35"/>
  <c r="FB210" i="35"/>
  <c r="FB209" i="35"/>
  <c r="FB208" i="35"/>
  <c r="FB207" i="35"/>
  <c r="FB206" i="35"/>
  <c r="FB205" i="35"/>
  <c r="FB204" i="35"/>
  <c r="FB203" i="35"/>
  <c r="FB202" i="35"/>
  <c r="FB201" i="35"/>
  <c r="FB200" i="35"/>
  <c r="FB199" i="35"/>
  <c r="FB198" i="35"/>
  <c r="FB197" i="35"/>
  <c r="FB196" i="35"/>
  <c r="FB195" i="35"/>
  <c r="FB194" i="35"/>
  <c r="FB193" i="35"/>
  <c r="FB192" i="35"/>
  <c r="FB191" i="35"/>
  <c r="FB190" i="35"/>
  <c r="FB189" i="35"/>
  <c r="FB188" i="35"/>
  <c r="FB187" i="35"/>
  <c r="FB186" i="35"/>
  <c r="FB185" i="35"/>
  <c r="FB184" i="35"/>
  <c r="FB183" i="35"/>
  <c r="FB182" i="35"/>
  <c r="FB181" i="35"/>
  <c r="FB180" i="35"/>
  <c r="FB179" i="35"/>
  <c r="FB178" i="35"/>
  <c r="FB177" i="35"/>
  <c r="FB176" i="35"/>
  <c r="FB175" i="35"/>
  <c r="FB174" i="35"/>
  <c r="FB173" i="35"/>
  <c r="FB172" i="35"/>
  <c r="FB171" i="35"/>
  <c r="FB170" i="35"/>
  <c r="FB169" i="35"/>
  <c r="FB168" i="35"/>
  <c r="FB167" i="35"/>
  <c r="FB166" i="35"/>
  <c r="FB165" i="35"/>
  <c r="FB164" i="35"/>
  <c r="FB163" i="35"/>
  <c r="FB162" i="35"/>
  <c r="FB161" i="35"/>
  <c r="FB160" i="35"/>
  <c r="FB159" i="35"/>
  <c r="FB158" i="35"/>
  <c r="FB157" i="35"/>
  <c r="FB156" i="35"/>
  <c r="FB155" i="35"/>
  <c r="FB154" i="35"/>
  <c r="FB153" i="35"/>
  <c r="FB152" i="35"/>
  <c r="FB151" i="35"/>
  <c r="FB150" i="35"/>
  <c r="FB149" i="35"/>
  <c r="FB148" i="35"/>
  <c r="FB147" i="35"/>
  <c r="FB146" i="35"/>
  <c r="FB145" i="35"/>
  <c r="FB144" i="35"/>
  <c r="FB143" i="35"/>
  <c r="FB142" i="35"/>
  <c r="FB141" i="35"/>
  <c r="FB140" i="35"/>
  <c r="FB139" i="35"/>
  <c r="FB138" i="35"/>
  <c r="FB137" i="35"/>
  <c r="FB136" i="35"/>
  <c r="FB135" i="35"/>
  <c r="FB134" i="35"/>
  <c r="FB133" i="35"/>
  <c r="FB132" i="35"/>
  <c r="FB131" i="35"/>
  <c r="FA127" i="35"/>
  <c r="EZ127" i="35"/>
  <c r="EY127" i="35"/>
  <c r="EX127" i="35"/>
  <c r="EW127" i="35"/>
  <c r="EV127" i="35"/>
  <c r="EU127" i="35"/>
  <c r="ET127" i="35"/>
  <c r="ES127" i="35"/>
  <c r="ER127" i="35"/>
  <c r="EQ127" i="35"/>
  <c r="EP127" i="35"/>
  <c r="EO127" i="35"/>
  <c r="EN127" i="35"/>
  <c r="EM127" i="35"/>
  <c r="EL127" i="35"/>
  <c r="EK127" i="35"/>
  <c r="EJ127" i="35"/>
  <c r="EI127" i="35"/>
  <c r="EH127" i="35"/>
  <c r="EG127" i="35"/>
  <c r="EF127" i="35"/>
  <c r="EE127" i="35"/>
  <c r="ED127" i="35"/>
  <c r="EC127" i="35"/>
  <c r="EB127" i="35"/>
  <c r="EA127" i="35"/>
  <c r="DZ127" i="35"/>
  <c r="DY127" i="35"/>
  <c r="DX127" i="35"/>
  <c r="DW127" i="35"/>
  <c r="DV127" i="35"/>
  <c r="DU127" i="35"/>
  <c r="DT127" i="35"/>
  <c r="DS127" i="35"/>
  <c r="DR127" i="35"/>
  <c r="DQ127" i="35"/>
  <c r="DP127" i="35"/>
  <c r="DO127" i="35"/>
  <c r="DN127" i="35"/>
  <c r="DM127" i="35"/>
  <c r="DL127" i="35"/>
  <c r="DK127" i="35"/>
  <c r="DJ127" i="35"/>
  <c r="DI127" i="35"/>
  <c r="DH127" i="35"/>
  <c r="DG127" i="35"/>
  <c r="DF127" i="35"/>
  <c r="DE127" i="35"/>
  <c r="DD127" i="35"/>
  <c r="DC127" i="35"/>
  <c r="DB127" i="35"/>
  <c r="DA127" i="35"/>
  <c r="CZ127" i="35"/>
  <c r="CY127" i="35"/>
  <c r="CX127" i="35"/>
  <c r="CW127" i="35"/>
  <c r="CV127" i="35"/>
  <c r="CU127" i="35"/>
  <c r="CT127" i="35"/>
  <c r="CS127" i="35"/>
  <c r="CR127" i="35"/>
  <c r="CQ127" i="35"/>
  <c r="CP127" i="35"/>
  <c r="CO127" i="35"/>
  <c r="CN127" i="35"/>
  <c r="CM127" i="35"/>
  <c r="CL127" i="35"/>
  <c r="CK127" i="35"/>
  <c r="CJ127" i="35"/>
  <c r="CI127" i="35"/>
  <c r="CH127" i="35"/>
  <c r="CG127" i="35"/>
  <c r="CF127" i="35"/>
  <c r="CE127" i="35"/>
  <c r="CD127" i="35"/>
  <c r="CC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D127" i="35"/>
  <c r="C127" i="35"/>
  <c r="FA126" i="35"/>
  <c r="EZ126" i="35"/>
  <c r="EY126" i="35"/>
  <c r="EX126" i="35"/>
  <c r="EW126" i="35"/>
  <c r="EV126" i="35"/>
  <c r="EU126" i="35"/>
  <c r="ET126" i="35"/>
  <c r="ES126" i="35"/>
  <c r="ER126" i="35"/>
  <c r="EQ126" i="35"/>
  <c r="EP126" i="35"/>
  <c r="EO126" i="35"/>
  <c r="EN126" i="35"/>
  <c r="EM126" i="35"/>
  <c r="EL126" i="35"/>
  <c r="EK126" i="35"/>
  <c r="EJ126" i="35"/>
  <c r="EI126" i="35"/>
  <c r="EH126" i="35"/>
  <c r="EG126" i="35"/>
  <c r="EF126" i="35"/>
  <c r="EE126" i="35"/>
  <c r="ED126" i="35"/>
  <c r="EC126" i="35"/>
  <c r="EB126" i="35"/>
  <c r="EA126" i="35"/>
  <c r="DZ126" i="35"/>
  <c r="DY126" i="35"/>
  <c r="DX126" i="35"/>
  <c r="DW126" i="35"/>
  <c r="DV126" i="35"/>
  <c r="DU126" i="35"/>
  <c r="DT126" i="35"/>
  <c r="DS126" i="35"/>
  <c r="DR126" i="35"/>
  <c r="DQ126" i="35"/>
  <c r="DP126" i="35"/>
  <c r="DO126" i="35"/>
  <c r="DN126" i="35"/>
  <c r="DM126" i="35"/>
  <c r="DL126" i="35"/>
  <c r="DK126" i="35"/>
  <c r="DJ126" i="35"/>
  <c r="DI126" i="35"/>
  <c r="DH126" i="35"/>
  <c r="DG126" i="35"/>
  <c r="DF126" i="35"/>
  <c r="DE126" i="35"/>
  <c r="DD126" i="35"/>
  <c r="DC126" i="35"/>
  <c r="DB126" i="35"/>
  <c r="DA126" i="35"/>
  <c r="CZ126" i="35"/>
  <c r="CY126" i="35"/>
  <c r="CX126" i="35"/>
  <c r="CW126" i="35"/>
  <c r="CV126" i="35"/>
  <c r="CU126" i="35"/>
  <c r="CT126" i="35"/>
  <c r="CS126" i="35"/>
  <c r="CR126" i="35"/>
  <c r="CQ126" i="35"/>
  <c r="CP126" i="35"/>
  <c r="CO126" i="35"/>
  <c r="CN126" i="35"/>
  <c r="CM126" i="35"/>
  <c r="CL126" i="35"/>
  <c r="CK126" i="35"/>
  <c r="CJ126" i="35"/>
  <c r="CI126" i="35"/>
  <c r="CH126" i="35"/>
  <c r="CG126" i="35"/>
  <c r="CF126" i="35"/>
  <c r="CE126" i="35"/>
  <c r="CD126" i="35"/>
  <c r="CC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D126" i="35"/>
  <c r="C126" i="35"/>
  <c r="AD114" i="41"/>
  <c r="AC114" i="41"/>
  <c r="AP113" i="41"/>
  <c r="AD113" i="41"/>
  <c r="AC113" i="41"/>
  <c r="AO113" i="41" s="1"/>
  <c r="AD112" i="41"/>
  <c r="AP112" i="41" s="1"/>
  <c r="AC112" i="41"/>
  <c r="AO112" i="41" s="1"/>
  <c r="AD111" i="41"/>
  <c r="AP111" i="41" s="1"/>
  <c r="AC111" i="41"/>
  <c r="AO111" i="41" s="1"/>
  <c r="AP110" i="41"/>
  <c r="AO110" i="41"/>
  <c r="AD110" i="41"/>
  <c r="AC110" i="41"/>
  <c r="AO109" i="41"/>
  <c r="AD109" i="41"/>
  <c r="AP109" i="41" s="1"/>
  <c r="AC109" i="41"/>
  <c r="AD108" i="41"/>
  <c r="AP108" i="41" s="1"/>
  <c r="AC108" i="41"/>
  <c r="AO108" i="41" s="1"/>
  <c r="AP107" i="41"/>
  <c r="AO107" i="41"/>
  <c r="AD107" i="41"/>
  <c r="AC107" i="41"/>
  <c r="AD106" i="41"/>
  <c r="AP106" i="41" s="1"/>
  <c r="AC106" i="41"/>
  <c r="AO106" i="41" s="1"/>
  <c r="AD105" i="41"/>
  <c r="AP105" i="41" s="1"/>
  <c r="AC105" i="41"/>
  <c r="AO105" i="41" s="1"/>
  <c r="AP104" i="41"/>
  <c r="AO104" i="41"/>
  <c r="AD104" i="41"/>
  <c r="AC104" i="41"/>
  <c r="AD103" i="41"/>
  <c r="AP103" i="41" s="1"/>
  <c r="AC103" i="41"/>
  <c r="AO103" i="41" s="1"/>
  <c r="AO102" i="41"/>
  <c r="AD102" i="41"/>
  <c r="AP102" i="41" s="1"/>
  <c r="AC102" i="41"/>
  <c r="AP101" i="41"/>
  <c r="AO101" i="41"/>
  <c r="AD101" i="41"/>
  <c r="AC101" i="41"/>
  <c r="AD100" i="41"/>
  <c r="AP100" i="41" s="1"/>
  <c r="AC100" i="41"/>
  <c r="AO100" i="41" s="1"/>
  <c r="AO99" i="41"/>
  <c r="AD99" i="41"/>
  <c r="AP99" i="41" s="1"/>
  <c r="AC99" i="41"/>
  <c r="AP98" i="41"/>
  <c r="AO98" i="41"/>
  <c r="AD98" i="41"/>
  <c r="AC98" i="41"/>
  <c r="AD97" i="41"/>
  <c r="AP97" i="41" s="1"/>
  <c r="AC97" i="41"/>
  <c r="AO97" i="41" s="1"/>
  <c r="AO96" i="41"/>
  <c r="AD96" i="41"/>
  <c r="AP96" i="41" s="1"/>
  <c r="AC96" i="41"/>
  <c r="AP95" i="41"/>
  <c r="AD95" i="41"/>
  <c r="AC95" i="41"/>
  <c r="AO95" i="41" s="1"/>
  <c r="AD94" i="41"/>
  <c r="AP94" i="41" s="1"/>
  <c r="AC94" i="41"/>
  <c r="AO94" i="41" s="1"/>
  <c r="AO93" i="41"/>
  <c r="AD93" i="41"/>
  <c r="AP93" i="41" s="1"/>
  <c r="AC93" i="41"/>
  <c r="AO92" i="41"/>
  <c r="AD92" i="41"/>
  <c r="AP92" i="41" s="1"/>
  <c r="AC92" i="41"/>
  <c r="AP91" i="41"/>
  <c r="AO91" i="41"/>
  <c r="AD91" i="41"/>
  <c r="AC91" i="41"/>
  <c r="AD90" i="41"/>
  <c r="AP90" i="41" s="1"/>
  <c r="AC90" i="41"/>
  <c r="AO90" i="41" s="1"/>
  <c r="AD89" i="41"/>
  <c r="AP89" i="41" s="1"/>
  <c r="AC89" i="41"/>
  <c r="AO89" i="41" s="1"/>
  <c r="AP88" i="41"/>
  <c r="AO88" i="41"/>
  <c r="AD88" i="41"/>
  <c r="AC88" i="41"/>
  <c r="AD87" i="41"/>
  <c r="AP87" i="41" s="1"/>
  <c r="AC87" i="41"/>
  <c r="AO87" i="41" s="1"/>
  <c r="AD86" i="41"/>
  <c r="AP86" i="41" s="1"/>
  <c r="AC86" i="41"/>
  <c r="AO86" i="41" s="1"/>
  <c r="AP85" i="41"/>
  <c r="AO85" i="41"/>
  <c r="AD85" i="41"/>
  <c r="AC85" i="41"/>
  <c r="AD84" i="41"/>
  <c r="AP84" i="41" s="1"/>
  <c r="AC84" i="41"/>
  <c r="AO84" i="41" s="1"/>
  <c r="AD83" i="41"/>
  <c r="AP83" i="41" s="1"/>
  <c r="AC83" i="41"/>
  <c r="AO83" i="41" s="1"/>
  <c r="AO82" i="41"/>
  <c r="AD82" i="41"/>
  <c r="AP82" i="41" s="1"/>
  <c r="AC82" i="41"/>
  <c r="AP81" i="41"/>
  <c r="AD81" i="41"/>
  <c r="AC81" i="41"/>
  <c r="AO81" i="41" s="1"/>
  <c r="AD80" i="41"/>
  <c r="AP80" i="41" s="1"/>
  <c r="AC80" i="41"/>
  <c r="AO80" i="41" s="1"/>
  <c r="AO79" i="41"/>
  <c r="AD79" i="41"/>
  <c r="AP79" i="41" s="1"/>
  <c r="AC79" i="41"/>
  <c r="AP78" i="41"/>
  <c r="AD78" i="41"/>
  <c r="AC78" i="41"/>
  <c r="AO78" i="41" s="1"/>
  <c r="AD77" i="41"/>
  <c r="AP77" i="41" s="1"/>
  <c r="AC77" i="41"/>
  <c r="AO77" i="41" s="1"/>
  <c r="AO76" i="41"/>
  <c r="AD76" i="41"/>
  <c r="AP76" i="41" s="1"/>
  <c r="AC76" i="41"/>
  <c r="AP75" i="41"/>
  <c r="AO75" i="41"/>
  <c r="AD75" i="41"/>
  <c r="AC75" i="41"/>
  <c r="AD74" i="41"/>
  <c r="AP74" i="41" s="1"/>
  <c r="AC74" i="41"/>
  <c r="AO74" i="41" s="1"/>
  <c r="AO73" i="41"/>
  <c r="AD73" i="41"/>
  <c r="AP73" i="41" s="1"/>
  <c r="AC73" i="41"/>
  <c r="AP72" i="41"/>
  <c r="AO72" i="41"/>
  <c r="AD72" i="41"/>
  <c r="AC72" i="41"/>
  <c r="AD71" i="41"/>
  <c r="AP71" i="41" s="1"/>
  <c r="AC71" i="41"/>
  <c r="AO71" i="41" s="1"/>
  <c r="AO70" i="41"/>
  <c r="AD70" i="41"/>
  <c r="AP70" i="41" s="1"/>
  <c r="AC70" i="41"/>
  <c r="AP69" i="41"/>
  <c r="AO69" i="41"/>
  <c r="AD69" i="41"/>
  <c r="AC69" i="41"/>
  <c r="AD68" i="41"/>
  <c r="AP68" i="41" s="1"/>
  <c r="AC68" i="41"/>
  <c r="AO68" i="41" s="1"/>
  <c r="AO67" i="41"/>
  <c r="AD67" i="41"/>
  <c r="AP67" i="41" s="1"/>
  <c r="AC67" i="41"/>
  <c r="AP66" i="41"/>
  <c r="AO66" i="41"/>
  <c r="AD66" i="41"/>
  <c r="AC66" i="41"/>
  <c r="AP65" i="41"/>
  <c r="AO65" i="41"/>
  <c r="AD65" i="41"/>
  <c r="AC65" i="41"/>
  <c r="AO64" i="41"/>
  <c r="AD64" i="41"/>
  <c r="AP64" i="41" s="1"/>
  <c r="AC64" i="41"/>
  <c r="AD63" i="41"/>
  <c r="AP63" i="41" s="1"/>
  <c r="AC63" i="41"/>
  <c r="AO63" i="41" s="1"/>
  <c r="AD62" i="41"/>
  <c r="AP62" i="41" s="1"/>
  <c r="AC62" i="41"/>
  <c r="AO62" i="41" s="1"/>
  <c r="AP61" i="41"/>
  <c r="AO61" i="41"/>
  <c r="AD61" i="41"/>
  <c r="AC61" i="41"/>
  <c r="AD60" i="41"/>
  <c r="AP60" i="41" s="1"/>
  <c r="AC60" i="41"/>
  <c r="AO60" i="41" s="1"/>
  <c r="AD59" i="41"/>
  <c r="AP59" i="41" s="1"/>
  <c r="AC59" i="41"/>
  <c r="AO59" i="41" s="1"/>
  <c r="AP58" i="41"/>
  <c r="AO58" i="41"/>
  <c r="AD58" i="41"/>
  <c r="AC58" i="41"/>
  <c r="AP57" i="41"/>
  <c r="AD57" i="41"/>
  <c r="AC57" i="41"/>
  <c r="AO57" i="41" s="1"/>
  <c r="AD56" i="41"/>
  <c r="AP56" i="41" s="1"/>
  <c r="AC56" i="41"/>
  <c r="AO56" i="41" s="1"/>
  <c r="AP55" i="41"/>
  <c r="AO55" i="41"/>
  <c r="AD55" i="41"/>
  <c r="AC55" i="41"/>
  <c r="AD54" i="41"/>
  <c r="AP54" i="41" s="1"/>
  <c r="AC54" i="41"/>
  <c r="AO54" i="41" s="1"/>
  <c r="AD53" i="41"/>
  <c r="AP53" i="41" s="1"/>
  <c r="AC53" i="41"/>
  <c r="AO53" i="41" s="1"/>
  <c r="AP52" i="41"/>
  <c r="AO52" i="41"/>
  <c r="AD52" i="41"/>
  <c r="AC52" i="41"/>
  <c r="AD51" i="41"/>
  <c r="AP51" i="41" s="1"/>
  <c r="AC51" i="41"/>
  <c r="AO51" i="41" s="1"/>
  <c r="AD50" i="41"/>
  <c r="AP50" i="41" s="1"/>
  <c r="AC50" i="41"/>
  <c r="AO50" i="41" s="1"/>
  <c r="AP49" i="41"/>
  <c r="AO49" i="41"/>
  <c r="AD49" i="41"/>
  <c r="AC49" i="41"/>
  <c r="AD48" i="41"/>
  <c r="AP48" i="41" s="1"/>
  <c r="AC48" i="41"/>
  <c r="AO48" i="41" s="1"/>
  <c r="AD47" i="41"/>
  <c r="AP47" i="41" s="1"/>
  <c r="AC47" i="41"/>
  <c r="AO47" i="41" s="1"/>
  <c r="AD46" i="41"/>
  <c r="AP46" i="41" s="1"/>
  <c r="AC46" i="41"/>
  <c r="AO46" i="41" s="1"/>
  <c r="AO45" i="41"/>
  <c r="AD45" i="41"/>
  <c r="AP45" i="41" s="1"/>
  <c r="AC45" i="41"/>
  <c r="AP44" i="41"/>
  <c r="AD44" i="41"/>
  <c r="AC44" i="41"/>
  <c r="AO44" i="41" s="1"/>
  <c r="AD43" i="41"/>
  <c r="AP43" i="41" s="1"/>
  <c r="AC43" i="41"/>
  <c r="AO43" i="41" s="1"/>
  <c r="AO42" i="41"/>
  <c r="AD42" i="41"/>
  <c r="AP42" i="41" s="1"/>
  <c r="AC42" i="41"/>
  <c r="AP41" i="41"/>
  <c r="AD41" i="41"/>
  <c r="AC41" i="41"/>
  <c r="AO41" i="41" s="1"/>
  <c r="AD40" i="41"/>
  <c r="AP40" i="41" s="1"/>
  <c r="AC40" i="41"/>
  <c r="AO40" i="41" s="1"/>
  <c r="AO39" i="41"/>
  <c r="AD39" i="41"/>
  <c r="AP39" i="41" s="1"/>
  <c r="AC39" i="41"/>
  <c r="AP38" i="41"/>
  <c r="AD38" i="41"/>
  <c r="AC38" i="41"/>
  <c r="AO38" i="41" s="1"/>
  <c r="AD37" i="41"/>
  <c r="AP37" i="41" s="1"/>
  <c r="AC37" i="41"/>
  <c r="AO37" i="41" s="1"/>
  <c r="AO36" i="41"/>
  <c r="AD36" i="41"/>
  <c r="AP36" i="41" s="1"/>
  <c r="AC36" i="41"/>
  <c r="AP35" i="41"/>
  <c r="AD35" i="41"/>
  <c r="AC35" i="41"/>
  <c r="AO35" i="41" s="1"/>
  <c r="AP34" i="41"/>
  <c r="AD34" i="41"/>
  <c r="AC34" i="41"/>
  <c r="AO34" i="41" s="1"/>
  <c r="AO33" i="41"/>
  <c r="AD33" i="41"/>
  <c r="AP33" i="41" s="1"/>
  <c r="AC33" i="41"/>
  <c r="AP32" i="41"/>
  <c r="AD32" i="41"/>
  <c r="AC32" i="41"/>
  <c r="AO32" i="41" s="1"/>
  <c r="AP31" i="41"/>
  <c r="AD31" i="41"/>
  <c r="AC31" i="41"/>
  <c r="AO31" i="41" s="1"/>
  <c r="AP30" i="41"/>
  <c r="AO30" i="41"/>
  <c r="AD30" i="41"/>
  <c r="AC30" i="41"/>
  <c r="AD29" i="41"/>
  <c r="AP29" i="41" s="1"/>
  <c r="AC29" i="41"/>
  <c r="AO29" i="41" s="1"/>
  <c r="AD28" i="41"/>
  <c r="AP28" i="41" s="1"/>
  <c r="AC28" i="41"/>
  <c r="AO28" i="41" s="1"/>
  <c r="AP27" i="41"/>
  <c r="AO27" i="41"/>
  <c r="AD27" i="41"/>
  <c r="AC27" i="41"/>
  <c r="AD26" i="41"/>
  <c r="AP26" i="41" s="1"/>
  <c r="AC26" i="41"/>
  <c r="AO26" i="41" s="1"/>
  <c r="AD25" i="41"/>
  <c r="AP25" i="41" s="1"/>
  <c r="AC25" i="41"/>
  <c r="AO25" i="41" s="1"/>
  <c r="AP24" i="41"/>
  <c r="AO24" i="41"/>
  <c r="AD24" i="41"/>
  <c r="AC24" i="41"/>
  <c r="AD23" i="41"/>
  <c r="AP23" i="41" s="1"/>
  <c r="AC23" i="41"/>
  <c r="AO23" i="41" s="1"/>
  <c r="AD22" i="41"/>
  <c r="AP22" i="41" s="1"/>
  <c r="AC22" i="41"/>
  <c r="AO22" i="41" s="1"/>
  <c r="AP21" i="41"/>
  <c r="AO21" i="41"/>
  <c r="AD21" i="41"/>
  <c r="AC21" i="41"/>
  <c r="AO20" i="41"/>
  <c r="AD20" i="41"/>
  <c r="AP20" i="41" s="1"/>
  <c r="AC20" i="41"/>
  <c r="AD19" i="41"/>
  <c r="AP19" i="41" s="1"/>
  <c r="AC19" i="41"/>
  <c r="AO19" i="41" s="1"/>
  <c r="AP18" i="41"/>
  <c r="AO18" i="41"/>
  <c r="AD18" i="41"/>
  <c r="AC18" i="41"/>
  <c r="AD17" i="41"/>
  <c r="AP17" i="41" s="1"/>
  <c r="AC17" i="41"/>
  <c r="AO17" i="41" s="1"/>
  <c r="AD16" i="41"/>
  <c r="AP16" i="41" s="1"/>
  <c r="AC16" i="41"/>
  <c r="AO16" i="41" s="1"/>
  <c r="AP15" i="41"/>
  <c r="AO15" i="41"/>
  <c r="AD15" i="41"/>
  <c r="AC15" i="41"/>
  <c r="AO14" i="41"/>
  <c r="AD14" i="41"/>
  <c r="AP14" i="41" s="1"/>
  <c r="AC14" i="41"/>
  <c r="AD13" i="41"/>
  <c r="AP13" i="41" s="1"/>
  <c r="AC13" i="41"/>
  <c r="AO13" i="41" s="1"/>
  <c r="AP12" i="41"/>
  <c r="AO12" i="41"/>
  <c r="AD12" i="41"/>
  <c r="AC12" i="41"/>
  <c r="AD11" i="41"/>
  <c r="AP11" i="41" s="1"/>
  <c r="AC11" i="41"/>
  <c r="AO11" i="41" s="1"/>
  <c r="AD10" i="41"/>
  <c r="AP10" i="41" s="1"/>
  <c r="AC10" i="41"/>
  <c r="AO10" i="41" s="1"/>
  <c r="AO9" i="41"/>
  <c r="AD9" i="41"/>
  <c r="AP9" i="41" s="1"/>
  <c r="AC9" i="41"/>
  <c r="AP8" i="41"/>
  <c r="AO8" i="41"/>
  <c r="AD8" i="41"/>
  <c r="AC8" i="41"/>
  <c r="AD7" i="41"/>
  <c r="AP7" i="41" s="1"/>
  <c r="AC7" i="41"/>
  <c r="AO7" i="41" s="1"/>
  <c r="AO6" i="41"/>
  <c r="AD6" i="41"/>
  <c r="AP6" i="41" s="1"/>
  <c r="AC6" i="41"/>
  <c r="B3" i="41"/>
  <c r="B114" i="39"/>
  <c r="B113" i="39"/>
  <c r="B112"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2" i="39"/>
  <c r="B11" i="39"/>
  <c r="B10" i="39"/>
  <c r="B9" i="39"/>
  <c r="B8" i="39"/>
  <c r="B7" i="39"/>
  <c r="D12" i="38"/>
  <c r="D7" i="38"/>
  <c r="J5" i="38"/>
  <c r="C2" i="38"/>
  <c r="D127" i="37"/>
  <c r="B4" i="36"/>
  <c r="B5" i="36"/>
  <c r="B6" i="36"/>
  <c r="B7" i="36"/>
  <c r="B8" i="36"/>
  <c r="B9" i="36"/>
  <c r="B10" i="36"/>
  <c r="B11" i="36"/>
  <c r="B12" i="36"/>
  <c r="B13" i="36"/>
  <c r="B14" i="36"/>
  <c r="B15" i="36"/>
  <c r="B16" i="36"/>
  <c r="B17" i="36"/>
  <c r="B18" i="36"/>
  <c r="B19" i="36"/>
  <c r="B20" i="36"/>
  <c r="B21" i="36"/>
  <c r="B22" i="36"/>
  <c r="B23" i="3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B58" i="36"/>
  <c r="B59" i="36"/>
  <c r="B60" i="36"/>
  <c r="B61" i="36"/>
  <c r="B62" i="36"/>
  <c r="B63" i="36"/>
  <c r="B64" i="36"/>
  <c r="B65" i="36"/>
  <c r="B66" i="36"/>
  <c r="B67" i="36"/>
  <c r="B68" i="36"/>
  <c r="B69" i="36"/>
  <c r="B70" i="36"/>
  <c r="B71" i="36"/>
  <c r="B72" i="36"/>
  <c r="B73" i="36"/>
  <c r="B74" i="36"/>
  <c r="B75" i="36"/>
  <c r="B76" i="36"/>
  <c r="B77" i="36"/>
  <c r="B78" i="36"/>
  <c r="B79" i="36"/>
  <c r="B80" i="36"/>
  <c r="B81" i="36"/>
  <c r="B82" i="36"/>
  <c r="B83" i="36"/>
  <c r="B84" i="36"/>
  <c r="B85" i="36"/>
  <c r="B86" i="36"/>
  <c r="B87" i="36"/>
  <c r="B88" i="36"/>
  <c r="B89" i="36"/>
  <c r="B90" i="36"/>
  <c r="B91" i="36"/>
  <c r="B92" i="36"/>
  <c r="B93" i="36"/>
  <c r="B94" i="36"/>
  <c r="B95" i="36"/>
  <c r="B96" i="36"/>
  <c r="B97" i="36"/>
  <c r="B98" i="36"/>
  <c r="B99" i="36"/>
  <c r="B100" i="36"/>
  <c r="B101" i="36"/>
  <c r="B102" i="36"/>
  <c r="B103" i="36"/>
  <c r="B104" i="36"/>
  <c r="B105" i="36"/>
  <c r="B106" i="36"/>
  <c r="B107" i="36"/>
  <c r="B108" i="36"/>
  <c r="B109" i="36"/>
  <c r="B110" i="36"/>
  <c r="B111" i="36"/>
  <c r="B112" i="36"/>
  <c r="B113" i="36"/>
  <c r="B114" i="36"/>
  <c r="B115" i="36"/>
  <c r="B116" i="36"/>
  <c r="B117" i="36"/>
  <c r="B118" i="36"/>
  <c r="B119" i="36"/>
  <c r="B120" i="36"/>
  <c r="B121" i="36"/>
  <c r="B122" i="36"/>
  <c r="B123" i="36"/>
  <c r="B124" i="36"/>
  <c r="B125" i="36"/>
  <c r="B126" i="36"/>
  <c r="B127" i="36"/>
  <c r="B128" i="36"/>
  <c r="B129" i="36"/>
  <c r="B130" i="36"/>
  <c r="B131" i="36"/>
  <c r="B132" i="36"/>
  <c r="B133" i="36"/>
  <c r="B134" i="36"/>
  <c r="B135" i="36"/>
  <c r="B136" i="36"/>
  <c r="B137" i="36"/>
  <c r="B138" i="36"/>
  <c r="B139" i="36"/>
  <c r="B140" i="36"/>
  <c r="B141" i="36"/>
  <c r="B142" i="36"/>
  <c r="B143" i="36"/>
  <c r="B144" i="36"/>
  <c r="B145" i="36"/>
  <c r="B146" i="36"/>
  <c r="B147" i="36"/>
  <c r="B148" i="36"/>
  <c r="B149" i="36"/>
  <c r="B150" i="36"/>
  <c r="B151" i="36"/>
  <c r="B152" i="36"/>
  <c r="B153" i="36"/>
  <c r="B154" i="36"/>
  <c r="B155" i="36"/>
  <c r="B156" i="36"/>
  <c r="B157" i="36"/>
  <c r="B158" i="36"/>
  <c r="B159" i="36"/>
  <c r="B160" i="36"/>
  <c r="B161" i="36"/>
  <c r="B162" i="36"/>
  <c r="B163" i="36"/>
  <c r="B164" i="36"/>
  <c r="B165" i="36"/>
  <c r="B166" i="36"/>
  <c r="B167" i="36"/>
  <c r="B168" i="36"/>
  <c r="B169" i="36"/>
  <c r="B170" i="36"/>
  <c r="B171" i="36"/>
  <c r="B172" i="36"/>
  <c r="B173" i="36"/>
  <c r="B174" i="36"/>
  <c r="B175" i="36"/>
  <c r="B176" i="36"/>
  <c r="B177" i="36"/>
  <c r="B178" i="36"/>
  <c r="B179" i="36"/>
  <c r="B180" i="36"/>
  <c r="B181" i="36"/>
  <c r="B182" i="36"/>
  <c r="B183" i="36"/>
  <c r="B184" i="36"/>
  <c r="B185" i="36"/>
  <c r="B186" i="36"/>
  <c r="B187" i="36"/>
  <c r="B188" i="36"/>
  <c r="B189" i="36"/>
  <c r="B190" i="36"/>
  <c r="B191" i="36"/>
  <c r="B192" i="36"/>
  <c r="B193" i="36"/>
  <c r="B194" i="36"/>
  <c r="B195" i="36"/>
  <c r="B196" i="36"/>
  <c r="B197" i="36"/>
  <c r="B198" i="36"/>
  <c r="B199" i="36"/>
  <c r="B200" i="36"/>
  <c r="B201" i="36"/>
  <c r="B202" i="36"/>
  <c r="B203" i="36"/>
  <c r="B204" i="36"/>
  <c r="B205" i="36"/>
  <c r="B206" i="36"/>
  <c r="B207" i="36"/>
  <c r="B208" i="36"/>
  <c r="B209" i="36"/>
  <c r="B210" i="36"/>
  <c r="B211" i="36"/>
  <c r="B212" i="36"/>
  <c r="B213" i="36"/>
  <c r="B214" i="36"/>
  <c r="B215" i="36"/>
  <c r="B216" i="36"/>
  <c r="B217" i="36"/>
  <c r="B218" i="36"/>
  <c r="B219" i="36"/>
  <c r="B220" i="36"/>
  <c r="B221" i="36"/>
  <c r="B222" i="36"/>
  <c r="B223" i="36"/>
  <c r="B224" i="36"/>
  <c r="B225" i="36"/>
  <c r="B226" i="36"/>
  <c r="B227" i="36"/>
  <c r="B228" i="36"/>
  <c r="B229" i="36"/>
  <c r="B230" i="36"/>
  <c r="B231" i="36"/>
  <c r="B232" i="36"/>
  <c r="B233" i="36"/>
  <c r="B234" i="36"/>
  <c r="B235" i="36"/>
  <c r="B236" i="36"/>
  <c r="B237" i="36"/>
  <c r="B238" i="36"/>
  <c r="B239" i="36"/>
  <c r="B240" i="36"/>
  <c r="B241" i="36"/>
  <c r="B242" i="36"/>
  <c r="B243" i="36"/>
  <c r="B244" i="36"/>
  <c r="B245" i="36"/>
  <c r="B246" i="36"/>
  <c r="B247" i="36"/>
  <c r="B248" i="36"/>
  <c r="B249" i="36"/>
  <c r="B250" i="36"/>
  <c r="B251" i="36"/>
  <c r="B252" i="36"/>
  <c r="B253" i="36"/>
  <c r="B254" i="36"/>
  <c r="B255" i="36"/>
  <c r="B256" i="36"/>
  <c r="B257" i="36"/>
  <c r="B258" i="36"/>
  <c r="B259" i="36"/>
  <c r="B260" i="36"/>
  <c r="B261" i="36"/>
  <c r="B262" i="36"/>
  <c r="B263" i="36"/>
  <c r="B264" i="36"/>
  <c r="B265" i="36"/>
  <c r="B266" i="36"/>
  <c r="B267" i="36"/>
  <c r="B268" i="36"/>
  <c r="B269" i="36"/>
  <c r="B270" i="36"/>
  <c r="B271" i="36"/>
  <c r="B272" i="36"/>
  <c r="B273" i="36"/>
  <c r="B274" i="36"/>
  <c r="B275" i="36"/>
  <c r="B276" i="36"/>
  <c r="B277" i="36"/>
  <c r="B278" i="36"/>
  <c r="B279" i="36"/>
  <c r="B280" i="36"/>
  <c r="B281" i="36"/>
  <c r="B282" i="36"/>
  <c r="B283" i="36"/>
  <c r="B284" i="36"/>
  <c r="B285" i="36"/>
  <c r="B286" i="36"/>
  <c r="B287" i="36"/>
  <c r="B288" i="36"/>
  <c r="B289" i="36"/>
  <c r="B290" i="36"/>
  <c r="B291" i="36"/>
  <c r="B292" i="36"/>
  <c r="B293" i="36"/>
  <c r="B294" i="36"/>
  <c r="B295" i="36"/>
  <c r="B296" i="36"/>
  <c r="B297" i="36"/>
  <c r="B298" i="36"/>
  <c r="B299" i="36"/>
  <c r="B300" i="36"/>
  <c r="B301" i="36"/>
  <c r="B302" i="36"/>
  <c r="B303" i="36"/>
  <c r="B304" i="36"/>
  <c r="B305" i="36"/>
  <c r="B306" i="36"/>
  <c r="B307" i="36"/>
  <c r="B308" i="36"/>
  <c r="B309" i="36"/>
  <c r="B310" i="36"/>
  <c r="B311" i="36"/>
  <c r="B312" i="36"/>
  <c r="B313" i="36"/>
  <c r="B314" i="36"/>
  <c r="B315" i="36"/>
  <c r="B316" i="36"/>
  <c r="B317" i="36"/>
  <c r="B318" i="36"/>
  <c r="B319" i="36"/>
  <c r="B320" i="36"/>
  <c r="B321" i="36"/>
  <c r="B322" i="36"/>
  <c r="B323" i="36"/>
  <c r="B324" i="36"/>
  <c r="B325" i="36"/>
  <c r="B326" i="36"/>
  <c r="B327" i="36"/>
  <c r="B328" i="36"/>
  <c r="B329" i="36"/>
  <c r="B330" i="36"/>
  <c r="B331" i="36"/>
  <c r="B332" i="36"/>
  <c r="B333" i="36"/>
  <c r="B334" i="36"/>
  <c r="B335" i="36"/>
  <c r="B336" i="36"/>
  <c r="B337" i="36"/>
  <c r="B338" i="36"/>
  <c r="B339" i="36"/>
  <c r="B340" i="36"/>
  <c r="B341" i="36"/>
  <c r="B342" i="36"/>
  <c r="B343" i="36"/>
  <c r="B344" i="36"/>
  <c r="B345" i="36"/>
  <c r="B346" i="36"/>
  <c r="B347" i="36"/>
  <c r="B348" i="36"/>
  <c r="B349" i="36"/>
  <c r="B350" i="36"/>
  <c r="B351" i="36"/>
  <c r="B352" i="36"/>
  <c r="B353" i="36"/>
  <c r="B354" i="36"/>
  <c r="B355" i="36"/>
  <c r="B356" i="36"/>
  <c r="B357" i="36"/>
  <c r="B358" i="36"/>
  <c r="B359" i="36"/>
  <c r="B360" i="36"/>
  <c r="B361" i="36"/>
  <c r="B362" i="36"/>
  <c r="B363" i="36"/>
  <c r="B364" i="36"/>
  <c r="B365" i="36"/>
  <c r="B366" i="36"/>
  <c r="B367" i="36"/>
  <c r="B368" i="36"/>
  <c r="B369" i="36"/>
  <c r="B370" i="36"/>
  <c r="B371" i="36"/>
  <c r="B372" i="36"/>
  <c r="B373" i="36"/>
  <c r="B374" i="36"/>
  <c r="B375" i="36"/>
  <c r="B376" i="36"/>
  <c r="B377" i="36"/>
  <c r="B378" i="36"/>
  <c r="B379" i="36"/>
  <c r="B380" i="36"/>
  <c r="B381" i="36"/>
  <c r="B382" i="36"/>
  <c r="B383" i="36"/>
  <c r="B384" i="36"/>
  <c r="B385" i="36"/>
  <c r="B386" i="36"/>
  <c r="B387" i="36"/>
  <c r="B388" i="36"/>
  <c r="B389" i="36"/>
  <c r="B390" i="36"/>
  <c r="B391" i="36"/>
  <c r="B392" i="36"/>
  <c r="B393" i="36"/>
  <c r="B3" i="36"/>
  <c r="EK134" i="35" l="1"/>
  <c r="DS140" i="35"/>
  <c r="C12" i="41"/>
  <c r="BS99" i="46"/>
  <c r="BS100" i="46"/>
  <c r="BS93" i="46"/>
  <c r="BS94" i="46"/>
  <c r="BS91" i="46"/>
  <c r="BS92" i="46"/>
  <c r="BS118" i="46"/>
  <c r="BS101" i="46"/>
  <c r="BS102" i="46"/>
  <c r="BS103" i="46"/>
  <c r="BS104" i="46"/>
  <c r="BS98" i="46"/>
  <c r="BS115" i="46"/>
  <c r="AZ49" i="46"/>
  <c r="AZ64" i="46"/>
  <c r="AZ77" i="46"/>
  <c r="BS106" i="46"/>
  <c r="BS107" i="46"/>
  <c r="BS109" i="46"/>
  <c r="BS113" i="46"/>
  <c r="BS119" i="46"/>
  <c r="I131" i="46"/>
  <c r="I30" i="46" s="1"/>
  <c r="AZ131" i="46"/>
  <c r="AZ34" i="46" s="1"/>
  <c r="AZ81" i="46"/>
  <c r="AZ86" i="46"/>
  <c r="AZ94" i="46"/>
  <c r="BS111" i="46"/>
  <c r="P131" i="46"/>
  <c r="P43" i="46" s="1"/>
  <c r="BH131" i="46"/>
  <c r="AE74" i="46"/>
  <c r="AZ83" i="46"/>
  <c r="BS105" i="46"/>
  <c r="X131" i="46"/>
  <c r="X21" i="46" s="1"/>
  <c r="BO131" i="46"/>
  <c r="BO49" i="46" s="1"/>
  <c r="AS68" i="46"/>
  <c r="X85" i="46"/>
  <c r="BO103" i="46"/>
  <c r="AE131" i="46"/>
  <c r="AE95" i="46" s="1"/>
  <c r="BV131" i="46"/>
  <c r="BV104" i="46" s="1"/>
  <c r="P69" i="46"/>
  <c r="AE78" i="46"/>
  <c r="X83" i="46"/>
  <c r="X88" i="46"/>
  <c r="P92" i="46"/>
  <c r="BS108" i="46"/>
  <c r="BS110" i="46"/>
  <c r="BS112" i="46"/>
  <c r="BS122" i="46"/>
  <c r="AL131" i="46"/>
  <c r="AL38" i="46" s="1"/>
  <c r="AZ75" i="46"/>
  <c r="BV86" i="46"/>
  <c r="AE89" i="46"/>
  <c r="BO89" i="46"/>
  <c r="AS97" i="46"/>
  <c r="P116" i="46"/>
  <c r="AS131" i="46"/>
  <c r="AS12" i="46" s="1"/>
  <c r="I106" i="46"/>
  <c r="I111" i="46"/>
  <c r="AZ122" i="46"/>
  <c r="AZ128" i="46"/>
  <c r="AZ124" i="46"/>
  <c r="AZ121" i="46"/>
  <c r="AZ117" i="46"/>
  <c r="AZ114" i="46"/>
  <c r="AZ107" i="46"/>
  <c r="AZ112" i="46"/>
  <c r="AZ111" i="46"/>
  <c r="AZ102" i="46"/>
  <c r="AZ118" i="46"/>
  <c r="AZ101" i="46"/>
  <c r="AZ97" i="46"/>
  <c r="AZ95" i="46"/>
  <c r="AZ91" i="46"/>
  <c r="AZ99" i="46"/>
  <c r="AZ93" i="46"/>
  <c r="AZ96" i="46"/>
  <c r="AZ88" i="46"/>
  <c r="AZ92" i="46"/>
  <c r="AZ98" i="46"/>
  <c r="AZ106" i="46"/>
  <c r="AZ100" i="46"/>
  <c r="AZ104" i="46"/>
  <c r="AZ113" i="46"/>
  <c r="AZ115" i="46"/>
  <c r="I112" i="46"/>
  <c r="BO123" i="46"/>
  <c r="P128" i="46"/>
  <c r="P125" i="46"/>
  <c r="BO127" i="46"/>
  <c r="BO128" i="46"/>
  <c r="AZ116" i="46"/>
  <c r="AE127" i="46"/>
  <c r="BV126" i="46"/>
  <c r="BV121" i="46"/>
  <c r="AS128" i="46"/>
  <c r="J131" i="46"/>
  <c r="J100" i="46" s="1"/>
  <c r="R131" i="46"/>
  <c r="Y131" i="46"/>
  <c r="Y89" i="46" s="1"/>
  <c r="AF131" i="46"/>
  <c r="AF124" i="46" s="1"/>
  <c r="AM131" i="46"/>
  <c r="AM82" i="46" s="1"/>
  <c r="AT131" i="46"/>
  <c r="AT71" i="46" s="1"/>
  <c r="BB131" i="46"/>
  <c r="BB90" i="46" s="1"/>
  <c r="BI131" i="46"/>
  <c r="BP131" i="46"/>
  <c r="BP124" i="46" s="1"/>
  <c r="BW131" i="46"/>
  <c r="BW115" i="46" s="1"/>
  <c r="AM126" i="46"/>
  <c r="AS126" i="46"/>
  <c r="P127" i="46"/>
  <c r="AZ127" i="46"/>
  <c r="L131" i="46"/>
  <c r="L122" i="46" s="1"/>
  <c r="S131" i="46"/>
  <c r="S98" i="46" s="1"/>
  <c r="Z131" i="46"/>
  <c r="Z114" i="46" s="1"/>
  <c r="AG131" i="46"/>
  <c r="AG116" i="46" s="1"/>
  <c r="AN131" i="46"/>
  <c r="AN83" i="46" s="1"/>
  <c r="AV131" i="46"/>
  <c r="AV73" i="46" s="1"/>
  <c r="BC131" i="46"/>
  <c r="BC84" i="46" s="1"/>
  <c r="BJ131" i="46"/>
  <c r="BJ104" i="46" s="1"/>
  <c r="BQ131" i="46"/>
  <c r="BQ76" i="46" s="1"/>
  <c r="BX131" i="46"/>
  <c r="BX104" i="46" s="1"/>
  <c r="BV124" i="46"/>
  <c r="AG125" i="46"/>
  <c r="AS125" i="46"/>
  <c r="AZ126" i="46"/>
  <c r="F131" i="46"/>
  <c r="F106" i="46" s="1"/>
  <c r="M131" i="46"/>
  <c r="M120" i="46" s="1"/>
  <c r="T131" i="46"/>
  <c r="T93" i="46" s="1"/>
  <c r="AA131" i="46"/>
  <c r="AA97" i="46" s="1"/>
  <c r="AH131" i="46"/>
  <c r="AH88" i="46" s="1"/>
  <c r="AP131" i="46"/>
  <c r="AP77" i="46" s="1"/>
  <c r="AW131" i="46"/>
  <c r="AW119" i="46" s="1"/>
  <c r="BD131" i="46"/>
  <c r="BD125" i="46" s="1"/>
  <c r="BK131" i="46"/>
  <c r="BK74" i="46" s="1"/>
  <c r="BR131" i="46"/>
  <c r="BR113" i="46" s="1"/>
  <c r="AG118" i="46"/>
  <c r="AM118" i="46"/>
  <c r="BQ118" i="46"/>
  <c r="BW118" i="46"/>
  <c r="G131" i="46"/>
  <c r="G89" i="46" s="1"/>
  <c r="N131" i="46"/>
  <c r="N99" i="46" s="1"/>
  <c r="U131" i="46"/>
  <c r="U125" i="46" s="1"/>
  <c r="AB131" i="46"/>
  <c r="AB58" i="46" s="1"/>
  <c r="AJ131" i="46"/>
  <c r="AJ83" i="46" s="1"/>
  <c r="AQ131" i="46"/>
  <c r="AQ95" i="46" s="1"/>
  <c r="AX131" i="46"/>
  <c r="AX92" i="46" s="1"/>
  <c r="BE131" i="46"/>
  <c r="BE126" i="46" s="1"/>
  <c r="BL131" i="46"/>
  <c r="BL126" i="46" s="1"/>
  <c r="BT131" i="46"/>
  <c r="BT71" i="46" s="1"/>
  <c r="P119" i="46"/>
  <c r="AZ119" i="46"/>
  <c r="H131" i="46"/>
  <c r="H69" i="46" s="1"/>
  <c r="O131" i="46"/>
  <c r="O63" i="46" s="1"/>
  <c r="V131" i="46"/>
  <c r="V95" i="46" s="1"/>
  <c r="AD131" i="46"/>
  <c r="AD125" i="46" s="1"/>
  <c r="AK131" i="46"/>
  <c r="AK95" i="46" s="1"/>
  <c r="AR131" i="46"/>
  <c r="AR98" i="46" s="1"/>
  <c r="AY131" i="46"/>
  <c r="AY76" i="46" s="1"/>
  <c r="BF131" i="46"/>
  <c r="BF83" i="46" s="1"/>
  <c r="BN131" i="46"/>
  <c r="BN127" i="46" s="1"/>
  <c r="BU131" i="46"/>
  <c r="BU113" i="46" s="1"/>
  <c r="X126" i="46"/>
  <c r="X127" i="46"/>
  <c r="X121" i="46"/>
  <c r="X128" i="46"/>
  <c r="X122" i="46"/>
  <c r="X118" i="46"/>
  <c r="X112" i="46"/>
  <c r="X119" i="46"/>
  <c r="X124" i="46"/>
  <c r="X115" i="46"/>
  <c r="BH118" i="46"/>
  <c r="X94" i="46"/>
  <c r="BH106" i="46"/>
  <c r="X113" i="46"/>
  <c r="X93" i="46"/>
  <c r="X99" i="46"/>
  <c r="X105" i="46"/>
  <c r="AV115" i="46"/>
  <c r="X98" i="46"/>
  <c r="X104" i="46"/>
  <c r="X114" i="46"/>
  <c r="X116" i="46"/>
  <c r="X120" i="46"/>
  <c r="X103" i="46"/>
  <c r="X109" i="46"/>
  <c r="BH114" i="46"/>
  <c r="X90" i="46"/>
  <c r="X96" i="46"/>
  <c r="X108" i="46"/>
  <c r="BH108" i="46"/>
  <c r="BS114" i="46"/>
  <c r="BB126" i="46"/>
  <c r="BB127" i="46"/>
  <c r="BS124" i="46"/>
  <c r="BS125" i="46"/>
  <c r="BS126" i="46"/>
  <c r="BS127" i="46"/>
  <c r="BS121" i="46"/>
  <c r="AV121" i="46"/>
  <c r="AV128" i="46"/>
  <c r="F125" i="46"/>
  <c r="F126" i="46"/>
  <c r="F127" i="46"/>
  <c r="AP125" i="46"/>
  <c r="AP126" i="46"/>
  <c r="AP127" i="46"/>
  <c r="AP121" i="46"/>
  <c r="BS117" i="46"/>
  <c r="BS123" i="46"/>
  <c r="BS128" i="46"/>
  <c r="BS116" i="46"/>
  <c r="L117" i="46"/>
  <c r="AD127" i="46"/>
  <c r="AD128" i="46"/>
  <c r="AD122" i="46"/>
  <c r="BN128" i="46"/>
  <c r="BN122" i="46"/>
  <c r="K131" i="46"/>
  <c r="Q131" i="46"/>
  <c r="W131" i="46"/>
  <c r="AC131" i="46"/>
  <c r="AI131" i="46"/>
  <c r="AO131" i="46"/>
  <c r="AU131" i="46"/>
  <c r="BA131" i="46"/>
  <c r="BG131" i="46"/>
  <c r="BM131" i="46"/>
  <c r="FA124" i="35"/>
  <c r="EZ124" i="35"/>
  <c r="EY124" i="35"/>
  <c r="EX124" i="35"/>
  <c r="EW124" i="35"/>
  <c r="EV124" i="35"/>
  <c r="EU124" i="35"/>
  <c r="EU136" i="35" s="1"/>
  <c r="ET124" i="35"/>
  <c r="ET248" i="35" s="1"/>
  <c r="ES124" i="35"/>
  <c r="ER124" i="35"/>
  <c r="EQ124" i="35"/>
  <c r="EP124" i="35"/>
  <c r="EP137" i="35" s="1"/>
  <c r="EO124" i="35"/>
  <c r="EO136" i="35" s="1"/>
  <c r="EN124" i="35"/>
  <c r="EN246" i="35" s="1"/>
  <c r="EM124" i="35"/>
  <c r="EL124" i="35"/>
  <c r="EK124" i="35"/>
  <c r="EK131" i="35" s="1"/>
  <c r="EJ124" i="35"/>
  <c r="EI124" i="35"/>
  <c r="EI136" i="35" s="1"/>
  <c r="EH124" i="35"/>
  <c r="EH243" i="35" s="1"/>
  <c r="EG124" i="35"/>
  <c r="EF124" i="35"/>
  <c r="EE124" i="35"/>
  <c r="ED124" i="35"/>
  <c r="ED140" i="35" s="1"/>
  <c r="EC124" i="35"/>
  <c r="EC133" i="35" s="1"/>
  <c r="EB124" i="35"/>
  <c r="EB240" i="35" s="1"/>
  <c r="EA124" i="35"/>
  <c r="EA135" i="35" s="1"/>
  <c r="DZ124" i="35"/>
  <c r="DY124" i="35"/>
  <c r="DX124" i="35"/>
  <c r="DW124" i="35"/>
  <c r="DV124" i="35"/>
  <c r="DU124" i="35"/>
  <c r="DT124" i="35"/>
  <c r="DS124" i="35"/>
  <c r="DR124" i="35"/>
  <c r="DQ124" i="35"/>
  <c r="DP124" i="35"/>
  <c r="DP242" i="35" s="1"/>
  <c r="DO124" i="35"/>
  <c r="DO135" i="35" s="1"/>
  <c r="DN124" i="35"/>
  <c r="DM124" i="35"/>
  <c r="DL124" i="35"/>
  <c r="DK124" i="35"/>
  <c r="DJ124" i="35"/>
  <c r="DJ247" i="35" s="1"/>
  <c r="DI124" i="35"/>
  <c r="DI132" i="35" s="1"/>
  <c r="DH124" i="35"/>
  <c r="DG124" i="35"/>
  <c r="DG137" i="35" s="1"/>
  <c r="DF124" i="35"/>
  <c r="DE124" i="35"/>
  <c r="DE136" i="35" s="1"/>
  <c r="DD124" i="35"/>
  <c r="DD249" i="35" s="1"/>
  <c r="DC124" i="35"/>
  <c r="DB124" i="35"/>
  <c r="DA124" i="35"/>
  <c r="CZ124" i="35"/>
  <c r="CZ137" i="35" s="1"/>
  <c r="CY124" i="35"/>
  <c r="CY136" i="35" s="1"/>
  <c r="CX124" i="35"/>
  <c r="CX246" i="35" s="1"/>
  <c r="CW124" i="35"/>
  <c r="CV124" i="35"/>
  <c r="CU124" i="35"/>
  <c r="CU134" i="35" s="1"/>
  <c r="CT124" i="35"/>
  <c r="CS124" i="35"/>
  <c r="CS136" i="35" s="1"/>
  <c r="CR124" i="35"/>
  <c r="CR184" i="35" s="1"/>
  <c r="CQ124" i="35"/>
  <c r="CP124" i="35"/>
  <c r="CO124" i="35"/>
  <c r="CN124" i="35"/>
  <c r="CN138" i="35" s="1"/>
  <c r="CM124" i="35"/>
  <c r="CM136" i="35" s="1"/>
  <c r="CL124" i="35"/>
  <c r="CL137" i="35" s="1"/>
  <c r="CK124" i="35"/>
  <c r="CJ124" i="35"/>
  <c r="CI124" i="35"/>
  <c r="CH124" i="35"/>
  <c r="CG124" i="35"/>
  <c r="CG133" i="35" s="1"/>
  <c r="CF124" i="35"/>
  <c r="CE124" i="35"/>
  <c r="CE135" i="35" s="1"/>
  <c r="CD124" i="35"/>
  <c r="CD139" i="35" s="1"/>
  <c r="CC124" i="35"/>
  <c r="CB124" i="35"/>
  <c r="CA124" i="35"/>
  <c r="BZ124" i="35"/>
  <c r="BY124" i="35"/>
  <c r="BY132" i="35" s="1"/>
  <c r="BX124" i="35"/>
  <c r="BW124" i="35"/>
  <c r="BV124" i="35"/>
  <c r="BU124" i="35"/>
  <c r="BT124" i="35"/>
  <c r="BT139" i="35" s="1"/>
  <c r="BS124" i="35"/>
  <c r="BS135" i="35" s="1"/>
  <c r="BR124" i="35"/>
  <c r="BQ124" i="35"/>
  <c r="BP124" i="35"/>
  <c r="BO124" i="35"/>
  <c r="BO136" i="35" s="1"/>
  <c r="BN124" i="35"/>
  <c r="BM124" i="35"/>
  <c r="BM132" i="35" s="1"/>
  <c r="BL124" i="35"/>
  <c r="BK124" i="35"/>
  <c r="BJ124" i="35"/>
  <c r="BI124" i="35"/>
  <c r="BI136" i="35" s="1"/>
  <c r="BH124" i="35"/>
  <c r="BG124" i="35"/>
  <c r="BF124" i="35"/>
  <c r="BE124" i="35"/>
  <c r="BD124" i="35"/>
  <c r="BC124" i="35"/>
  <c r="BC136" i="35" s="1"/>
  <c r="BB124" i="35"/>
  <c r="BA124" i="35"/>
  <c r="AZ124" i="35"/>
  <c r="AY124" i="35"/>
  <c r="AX124" i="35"/>
  <c r="AX139" i="35" s="1"/>
  <c r="AW124" i="35"/>
  <c r="AW136" i="35" s="1"/>
  <c r="AV124" i="35"/>
  <c r="AV138" i="35" s="1"/>
  <c r="AU124" i="35"/>
  <c r="AT124" i="35"/>
  <c r="AS124" i="35"/>
  <c r="AR124" i="35"/>
  <c r="AQ124" i="35"/>
  <c r="AQ133" i="35" s="1"/>
  <c r="AP124" i="35"/>
  <c r="AO124" i="35"/>
  <c r="AN124" i="35"/>
  <c r="AM124" i="35"/>
  <c r="AL124" i="35"/>
  <c r="AK124" i="35"/>
  <c r="AJ124" i="35"/>
  <c r="AI124" i="35"/>
  <c r="AI135" i="35" s="1"/>
  <c r="AH124" i="35"/>
  <c r="AG124" i="35"/>
  <c r="AF124" i="35"/>
  <c r="AE124" i="35"/>
  <c r="AD124" i="35"/>
  <c r="AC124" i="35"/>
  <c r="AC135" i="35" s="1"/>
  <c r="AB124" i="35"/>
  <c r="AA124" i="35"/>
  <c r="Z124" i="35"/>
  <c r="Y124" i="35"/>
  <c r="Y136" i="35" s="1"/>
  <c r="X124" i="35"/>
  <c r="W124" i="35"/>
  <c r="W132" i="35" s="1"/>
  <c r="V124" i="35"/>
  <c r="U124" i="35"/>
  <c r="T124" i="35"/>
  <c r="S124" i="35"/>
  <c r="S136" i="35" s="1"/>
  <c r="R124" i="35"/>
  <c r="Q124" i="35"/>
  <c r="P124" i="35"/>
  <c r="O124" i="35"/>
  <c r="N124" i="35"/>
  <c r="M124" i="35"/>
  <c r="M136" i="35" s="1"/>
  <c r="L124" i="35"/>
  <c r="L138" i="35" s="1"/>
  <c r="K124" i="35"/>
  <c r="J124" i="35"/>
  <c r="I124" i="35"/>
  <c r="H124" i="35"/>
  <c r="G124" i="35"/>
  <c r="G133" i="35" s="1"/>
  <c r="F124" i="35"/>
  <c r="E124" i="35"/>
  <c r="E138" i="35" s="1"/>
  <c r="D124" i="35"/>
  <c r="C124" i="35"/>
  <c r="EK138" i="35" l="1"/>
  <c r="H140" i="35"/>
  <c r="H133" i="35"/>
  <c r="H247" i="35"/>
  <c r="H244" i="35"/>
  <c r="H240" i="35"/>
  <c r="H232" i="35"/>
  <c r="H227" i="35"/>
  <c r="H216" i="35"/>
  <c r="H217" i="35"/>
  <c r="H205" i="35"/>
  <c r="H198" i="35"/>
  <c r="H199" i="35"/>
  <c r="H185" i="35"/>
  <c r="H181" i="35"/>
  <c r="H187" i="35"/>
  <c r="H171" i="35"/>
  <c r="H162" i="35"/>
  <c r="H157" i="35"/>
  <c r="H148" i="35"/>
  <c r="H143" i="35"/>
  <c r="H139" i="35"/>
  <c r="H248" i="35"/>
  <c r="H242" i="35"/>
  <c r="H235" i="35"/>
  <c r="H230" i="35"/>
  <c r="H224" i="35"/>
  <c r="H213" i="35"/>
  <c r="H212" i="35"/>
  <c r="H202" i="35"/>
  <c r="H195" i="35"/>
  <c r="H196" i="35"/>
  <c r="H182" i="35"/>
  <c r="H180" i="35"/>
  <c r="H179" i="35"/>
  <c r="H170" i="35"/>
  <c r="H159" i="35"/>
  <c r="H161" i="35"/>
  <c r="H145" i="35"/>
  <c r="H150" i="35"/>
  <c r="H246" i="35"/>
  <c r="H238" i="35"/>
  <c r="H229" i="35"/>
  <c r="H234" i="35"/>
  <c r="H221" i="35"/>
  <c r="H218" i="35"/>
  <c r="H210" i="35"/>
  <c r="H200" i="35"/>
  <c r="H192" i="35"/>
  <c r="H193" i="35"/>
  <c r="H189" i="35"/>
  <c r="H178" i="35"/>
  <c r="H176" i="35"/>
  <c r="H167" i="35"/>
  <c r="H156" i="35"/>
  <c r="H158" i="35"/>
  <c r="H142" i="35"/>
  <c r="H147" i="35"/>
  <c r="H136" i="35"/>
  <c r="H245" i="35"/>
  <c r="H241" i="35"/>
  <c r="H226" i="35"/>
  <c r="H228" i="35"/>
  <c r="H220" i="35"/>
  <c r="H209" i="35"/>
  <c r="H219" i="35"/>
  <c r="H197" i="35"/>
  <c r="H214" i="35"/>
  <c r="H190" i="35"/>
  <c r="H186" i="35"/>
  <c r="H175" i="35"/>
  <c r="H173" i="35"/>
  <c r="H168" i="35"/>
  <c r="H164" i="35"/>
  <c r="H155" i="35"/>
  <c r="H153" i="35"/>
  <c r="H144" i="35"/>
  <c r="H243" i="35"/>
  <c r="H236" i="35"/>
  <c r="H231" i="35"/>
  <c r="H225" i="35"/>
  <c r="H222" i="35"/>
  <c r="H206" i="35"/>
  <c r="H211" i="35"/>
  <c r="H194" i="35"/>
  <c r="H204" i="35"/>
  <c r="H191" i="35"/>
  <c r="H183" i="35"/>
  <c r="H172" i="35"/>
  <c r="H177" i="35"/>
  <c r="H166" i="35"/>
  <c r="H165" i="35"/>
  <c r="H152" i="35"/>
  <c r="H149" i="35"/>
  <c r="H141" i="35"/>
  <c r="H249" i="35"/>
  <c r="H239" i="35"/>
  <c r="H237" i="35"/>
  <c r="H233" i="35"/>
  <c r="H223" i="35"/>
  <c r="H215" i="35"/>
  <c r="H203" i="35"/>
  <c r="H208" i="35"/>
  <c r="H207" i="35"/>
  <c r="H201" i="35"/>
  <c r="H188" i="35"/>
  <c r="H184" i="35"/>
  <c r="H169" i="35"/>
  <c r="H174" i="35"/>
  <c r="H163" i="35"/>
  <c r="H160" i="35"/>
  <c r="H151" i="35"/>
  <c r="H146" i="35"/>
  <c r="H154" i="35"/>
  <c r="H138" i="35"/>
  <c r="H132" i="35"/>
  <c r="H135" i="35"/>
  <c r="H131" i="35"/>
  <c r="H134" i="35"/>
  <c r="H137" i="35"/>
  <c r="AF136" i="35"/>
  <c r="AF133" i="35"/>
  <c r="AF243" i="35"/>
  <c r="AF238" i="35"/>
  <c r="AF226" i="35"/>
  <c r="AF223" i="35"/>
  <c r="AF220" i="35"/>
  <c r="AF214" i="35"/>
  <c r="AF217" i="35"/>
  <c r="AF200" i="35"/>
  <c r="AF195" i="35"/>
  <c r="AF189" i="35"/>
  <c r="AF183" i="35"/>
  <c r="AF169" i="35"/>
  <c r="AF180" i="35"/>
  <c r="AF168" i="35"/>
  <c r="AF157" i="35"/>
  <c r="AF152" i="35"/>
  <c r="AF146" i="35"/>
  <c r="AF141" i="35"/>
  <c r="AF249" i="35"/>
  <c r="AF239" i="35"/>
  <c r="AF235" i="35"/>
  <c r="AF230" i="35"/>
  <c r="AF227" i="35"/>
  <c r="AF215" i="35"/>
  <c r="AF211" i="35"/>
  <c r="AF212" i="35"/>
  <c r="AF197" i="35"/>
  <c r="AF192" i="35"/>
  <c r="AF185" i="35"/>
  <c r="AF181" i="35"/>
  <c r="AF179" i="35"/>
  <c r="AF177" i="35"/>
  <c r="AF164" i="35"/>
  <c r="AF165" i="35"/>
  <c r="AF151" i="35"/>
  <c r="AF143" i="35"/>
  <c r="AF153" i="35"/>
  <c r="AF248" i="35"/>
  <c r="AF242" i="35"/>
  <c r="AF234" i="35"/>
  <c r="AF237" i="35"/>
  <c r="AF224" i="35"/>
  <c r="AF222" i="35"/>
  <c r="AF209" i="35"/>
  <c r="AF208" i="35"/>
  <c r="AF194" i="35"/>
  <c r="AF199" i="35"/>
  <c r="AF182" i="35"/>
  <c r="AF184" i="35"/>
  <c r="AF176" i="35"/>
  <c r="AF167" i="35"/>
  <c r="AF162" i="35"/>
  <c r="AF163" i="35"/>
  <c r="AF148" i="35"/>
  <c r="AF154" i="35"/>
  <c r="AF247" i="35"/>
  <c r="AF241" i="35"/>
  <c r="AF236" i="35"/>
  <c r="AF233" i="35"/>
  <c r="AF221" i="35"/>
  <c r="AF218" i="35"/>
  <c r="AF206" i="35"/>
  <c r="AF205" i="35"/>
  <c r="AF204" i="35"/>
  <c r="AF196" i="35"/>
  <c r="AF188" i="35"/>
  <c r="AF178" i="35"/>
  <c r="AF173" i="35"/>
  <c r="AF171" i="35"/>
  <c r="AF159" i="35"/>
  <c r="AF161" i="35"/>
  <c r="AF145" i="35"/>
  <c r="AF150" i="35"/>
  <c r="AF244" i="35"/>
  <c r="AF245" i="35"/>
  <c r="AF232" i="35"/>
  <c r="AF228" i="35"/>
  <c r="AF231" i="35"/>
  <c r="AF216" i="35"/>
  <c r="AF203" i="35"/>
  <c r="AF202" i="35"/>
  <c r="AF201" i="35"/>
  <c r="AF193" i="35"/>
  <c r="AF191" i="35"/>
  <c r="AF175" i="35"/>
  <c r="AF187" i="35"/>
  <c r="AF166" i="35"/>
  <c r="AF156" i="35"/>
  <c r="AF158" i="35"/>
  <c r="AF142" i="35"/>
  <c r="AF147" i="35"/>
  <c r="AF246" i="35"/>
  <c r="AF240" i="35"/>
  <c r="AF229" i="35"/>
  <c r="AF225" i="35"/>
  <c r="AF219" i="35"/>
  <c r="AF213" i="35"/>
  <c r="AF210" i="35"/>
  <c r="AF207" i="35"/>
  <c r="AF198" i="35"/>
  <c r="AF190" i="35"/>
  <c r="AF186" i="35"/>
  <c r="AF172" i="35"/>
  <c r="AF174" i="35"/>
  <c r="AF170" i="35"/>
  <c r="AF160" i="35"/>
  <c r="AF155" i="35"/>
  <c r="AF149" i="35"/>
  <c r="AF144" i="35"/>
  <c r="AF140" i="35"/>
  <c r="AF132" i="35"/>
  <c r="AF139" i="35"/>
  <c r="AF135" i="35"/>
  <c r="AF138" i="35"/>
  <c r="AF131" i="35"/>
  <c r="AF134" i="35"/>
  <c r="AF137" i="35"/>
  <c r="AR139" i="35"/>
  <c r="AR133" i="35"/>
  <c r="AR136" i="35"/>
  <c r="AR249" i="35"/>
  <c r="AR241" i="35"/>
  <c r="AR235" i="35"/>
  <c r="AR230" i="35"/>
  <c r="AR221" i="35"/>
  <c r="AR218" i="35"/>
  <c r="AR211" i="35"/>
  <c r="AR202" i="35"/>
  <c r="AR198" i="35"/>
  <c r="AR196" i="35"/>
  <c r="AR189" i="35"/>
  <c r="AR178" i="35"/>
  <c r="AR173" i="35"/>
  <c r="AR168" i="35"/>
  <c r="AR156" i="35"/>
  <c r="AR158" i="35"/>
  <c r="AR153" i="35"/>
  <c r="AR147" i="35"/>
  <c r="AR245" i="35"/>
  <c r="AR238" i="35"/>
  <c r="AR229" i="35"/>
  <c r="AR228" i="35"/>
  <c r="AR222" i="35"/>
  <c r="AR209" i="35"/>
  <c r="AR210" i="35"/>
  <c r="AR200" i="35"/>
  <c r="AR195" i="35"/>
  <c r="AR193" i="35"/>
  <c r="AR186" i="35"/>
  <c r="AR175" i="35"/>
  <c r="AR184" i="35"/>
  <c r="AR166" i="35"/>
  <c r="AR164" i="35"/>
  <c r="AR155" i="35"/>
  <c r="AR151" i="35"/>
  <c r="AR144" i="35"/>
  <c r="AR243" i="35"/>
  <c r="AR236" i="35"/>
  <c r="AR226" i="35"/>
  <c r="AR225" i="35"/>
  <c r="AR215" i="35"/>
  <c r="AR206" i="35"/>
  <c r="AR220" i="35"/>
  <c r="AR197" i="35"/>
  <c r="AR192" i="35"/>
  <c r="AR190" i="35"/>
  <c r="AR183" i="35"/>
  <c r="AR172" i="35"/>
  <c r="AR177" i="35"/>
  <c r="AR171" i="35"/>
  <c r="AR160" i="35"/>
  <c r="AR152" i="35"/>
  <c r="AR149" i="35"/>
  <c r="AR141" i="35"/>
  <c r="AR247" i="35"/>
  <c r="AR239" i="35"/>
  <c r="AR240" i="35"/>
  <c r="AR233" i="35"/>
  <c r="AR223" i="35"/>
  <c r="AR216" i="35"/>
  <c r="AR203" i="35"/>
  <c r="AR214" i="35"/>
  <c r="AR194" i="35"/>
  <c r="AR204" i="35"/>
  <c r="AR185" i="35"/>
  <c r="AR188" i="35"/>
  <c r="AR169" i="35"/>
  <c r="AR174" i="35"/>
  <c r="AR163" i="35"/>
  <c r="AR157" i="35"/>
  <c r="AR148" i="35"/>
  <c r="AR146" i="35"/>
  <c r="AR154" i="35"/>
  <c r="AR246" i="35"/>
  <c r="AR244" i="35"/>
  <c r="AR237" i="35"/>
  <c r="AR231" i="35"/>
  <c r="AR227" i="35"/>
  <c r="AR213" i="35"/>
  <c r="AR217" i="35"/>
  <c r="AR208" i="35"/>
  <c r="AR191" i="35"/>
  <c r="AR201" i="35"/>
  <c r="AR182" i="35"/>
  <c r="AR181" i="35"/>
  <c r="AR187" i="35"/>
  <c r="AR170" i="35"/>
  <c r="AR162" i="35"/>
  <c r="AR165" i="35"/>
  <c r="AR145" i="35"/>
  <c r="AR143" i="35"/>
  <c r="AR248" i="35"/>
  <c r="AR242" i="35"/>
  <c r="AR234" i="35"/>
  <c r="AR232" i="35"/>
  <c r="AR224" i="35"/>
  <c r="AR219" i="35"/>
  <c r="AR212" i="35"/>
  <c r="AR205" i="35"/>
  <c r="AR207" i="35"/>
  <c r="AR199" i="35"/>
  <c r="AR179" i="35"/>
  <c r="AR180" i="35"/>
  <c r="AR176" i="35"/>
  <c r="AR167" i="35"/>
  <c r="AR159" i="35"/>
  <c r="AR161" i="35"/>
  <c r="AR142" i="35"/>
  <c r="AR150" i="35"/>
  <c r="AR138" i="35"/>
  <c r="AR140" i="35"/>
  <c r="AR132" i="35"/>
  <c r="AR135" i="35"/>
  <c r="AR131" i="35"/>
  <c r="AR134" i="35"/>
  <c r="AR137" i="35"/>
  <c r="BD136" i="35"/>
  <c r="BD133" i="35"/>
  <c r="BD249" i="35"/>
  <c r="BD240" i="35"/>
  <c r="BD234" i="35"/>
  <c r="BD231" i="35"/>
  <c r="BD224" i="35"/>
  <c r="BD216" i="35"/>
  <c r="BD248" i="35"/>
  <c r="BD244" i="35"/>
  <c r="BD246" i="35"/>
  <c r="BD232" i="35"/>
  <c r="BD221" i="35"/>
  <c r="BD213" i="35"/>
  <c r="BD214" i="35"/>
  <c r="BD204" i="35"/>
  <c r="BD217" i="35"/>
  <c r="BD199" i="35"/>
  <c r="BD182" i="35"/>
  <c r="BD181" i="35"/>
  <c r="BD180" i="35"/>
  <c r="BD167" i="35"/>
  <c r="BD156" i="35"/>
  <c r="BD161" i="35"/>
  <c r="BD142" i="35"/>
  <c r="BD151" i="35"/>
  <c r="BD245" i="35"/>
  <c r="BD238" i="35"/>
  <c r="BD242" i="35"/>
  <c r="BD228" i="35"/>
  <c r="BD227" i="35"/>
  <c r="BD222" i="35"/>
  <c r="BD210" i="35"/>
  <c r="BD201" i="35"/>
  <c r="BD198" i="35"/>
  <c r="BD196" i="35"/>
  <c r="BD179" i="35"/>
  <c r="BD178" i="35"/>
  <c r="BD176" i="35"/>
  <c r="BD168" i="35"/>
  <c r="BD163" i="35"/>
  <c r="BD158" i="35"/>
  <c r="BD149" i="35"/>
  <c r="BD150" i="35"/>
  <c r="BD239" i="35"/>
  <c r="BD237" i="35"/>
  <c r="BD226" i="35"/>
  <c r="BD233" i="35"/>
  <c r="BD215" i="35"/>
  <c r="BD206" i="35"/>
  <c r="BD208" i="35"/>
  <c r="BD197" i="35"/>
  <c r="BD192" i="35"/>
  <c r="BD190" i="35"/>
  <c r="BD183" i="35"/>
  <c r="BD172" i="35"/>
  <c r="BD174" i="35"/>
  <c r="BD166" i="35"/>
  <c r="BD157" i="35"/>
  <c r="BD152" i="35"/>
  <c r="BD143" i="35"/>
  <c r="BD144" i="35"/>
  <c r="BD247" i="35"/>
  <c r="BD241" i="35"/>
  <c r="BD236" i="35"/>
  <c r="BD230" i="35"/>
  <c r="BD223" i="35"/>
  <c r="BD219" i="35"/>
  <c r="BD203" i="35"/>
  <c r="BD205" i="35"/>
  <c r="BD194" i="35"/>
  <c r="BD212" i="35"/>
  <c r="BD188" i="35"/>
  <c r="BD189" i="35"/>
  <c r="BD169" i="35"/>
  <c r="BD177" i="35"/>
  <c r="BD162" i="35"/>
  <c r="BD165" i="35"/>
  <c r="BD148" i="35"/>
  <c r="BD154" i="35"/>
  <c r="BD141" i="35"/>
  <c r="BD225" i="35"/>
  <c r="BD200" i="35"/>
  <c r="BD186" i="35"/>
  <c r="BD170" i="35"/>
  <c r="BD146" i="35"/>
  <c r="BD218" i="35"/>
  <c r="BD191" i="35"/>
  <c r="BD187" i="35"/>
  <c r="BD159" i="35"/>
  <c r="BD153" i="35"/>
  <c r="BD209" i="35"/>
  <c r="BD195" i="35"/>
  <c r="BD175" i="35"/>
  <c r="BD160" i="35"/>
  <c r="BD147" i="35"/>
  <c r="BD243" i="35"/>
  <c r="BD220" i="35"/>
  <c r="BD207" i="35"/>
  <c r="BD184" i="35"/>
  <c r="BD164" i="35"/>
  <c r="BD235" i="35"/>
  <c r="BD229" i="35"/>
  <c r="BD171" i="35"/>
  <c r="BD211" i="35"/>
  <c r="BD155" i="35"/>
  <c r="BD202" i="35"/>
  <c r="BD145" i="35"/>
  <c r="BD193" i="35"/>
  <c r="BD185" i="35"/>
  <c r="BD173" i="35"/>
  <c r="BD140" i="35"/>
  <c r="BD132" i="35"/>
  <c r="BD135" i="35"/>
  <c r="BD137" i="35"/>
  <c r="BD131" i="35"/>
  <c r="BD134" i="35"/>
  <c r="BD139" i="35"/>
  <c r="BP136" i="35"/>
  <c r="BP133" i="35"/>
  <c r="BP249" i="35"/>
  <c r="BP239" i="35"/>
  <c r="BP240" i="35"/>
  <c r="BP226" i="35"/>
  <c r="BP223" i="35"/>
  <c r="BP215" i="35"/>
  <c r="BP211" i="35"/>
  <c r="BP212" i="35"/>
  <c r="BP197" i="35"/>
  <c r="BP195" i="35"/>
  <c r="BP189" i="35"/>
  <c r="BP183" i="35"/>
  <c r="BP169" i="35"/>
  <c r="BP180" i="35"/>
  <c r="BP164" i="35"/>
  <c r="BP165" i="35"/>
  <c r="BP151" i="35"/>
  <c r="BP143" i="35"/>
  <c r="BP153" i="35"/>
  <c r="BP247" i="35"/>
  <c r="BP245" i="35"/>
  <c r="BP235" i="35"/>
  <c r="BP230" i="35"/>
  <c r="BP224" i="35"/>
  <c r="BP222" i="35"/>
  <c r="BP209" i="35"/>
  <c r="BP208" i="35"/>
  <c r="BP194" i="35"/>
  <c r="BP192" i="35"/>
  <c r="BP185" i="35"/>
  <c r="BP181" i="35"/>
  <c r="BP176" i="35"/>
  <c r="BP168" i="35"/>
  <c r="BP162" i="35"/>
  <c r="BP163" i="35"/>
  <c r="BP148" i="35"/>
  <c r="BP154" i="35"/>
  <c r="BP244" i="35"/>
  <c r="BP241" i="35"/>
  <c r="BP236" i="35"/>
  <c r="BP228" i="35"/>
  <c r="BP231" i="35"/>
  <c r="BP216" i="35"/>
  <c r="BP203" i="35"/>
  <c r="BP202" i="35"/>
  <c r="BP204" i="35"/>
  <c r="BP196" i="35"/>
  <c r="BP179" i="35"/>
  <c r="BP178" i="35"/>
  <c r="BP187" i="35"/>
  <c r="BP170" i="35"/>
  <c r="BP156" i="35"/>
  <c r="BP158" i="35"/>
  <c r="BP142" i="35"/>
  <c r="BP147" i="35"/>
  <c r="BP238" i="35"/>
  <c r="BP227" i="35"/>
  <c r="BP214" i="35"/>
  <c r="BP200" i="35"/>
  <c r="BP190" i="35"/>
  <c r="BP172" i="35"/>
  <c r="BP166" i="35"/>
  <c r="BP152" i="35"/>
  <c r="BP141" i="35"/>
  <c r="BP248" i="35"/>
  <c r="BP234" i="35"/>
  <c r="BP221" i="35"/>
  <c r="BP206" i="35"/>
  <c r="BP191" i="35"/>
  <c r="BP182" i="35"/>
  <c r="BP173" i="35"/>
  <c r="BP159" i="35"/>
  <c r="BP145" i="35"/>
  <c r="BP246" i="35"/>
  <c r="BP232" i="35"/>
  <c r="BP219" i="35"/>
  <c r="BP220" i="35"/>
  <c r="BP201" i="35"/>
  <c r="BP188" i="35"/>
  <c r="BP174" i="35"/>
  <c r="BP160" i="35"/>
  <c r="BP149" i="35"/>
  <c r="BP243" i="35"/>
  <c r="BP229" i="35"/>
  <c r="BP217" i="35"/>
  <c r="BP210" i="35"/>
  <c r="BP198" i="35"/>
  <c r="BP186" i="35"/>
  <c r="BP177" i="35"/>
  <c r="BP157" i="35"/>
  <c r="BP146" i="35"/>
  <c r="BP225" i="35"/>
  <c r="BP193" i="35"/>
  <c r="BP155" i="35"/>
  <c r="BP218" i="35"/>
  <c r="BP184" i="35"/>
  <c r="BP150" i="35"/>
  <c r="BP213" i="35"/>
  <c r="BP175" i="35"/>
  <c r="BP144" i="35"/>
  <c r="BP242" i="35"/>
  <c r="BP205" i="35"/>
  <c r="BP167" i="35"/>
  <c r="BP237" i="35"/>
  <c r="BP207" i="35"/>
  <c r="BP171" i="35"/>
  <c r="BP161" i="35"/>
  <c r="BP233" i="35"/>
  <c r="BP140" i="35"/>
  <c r="BP199" i="35"/>
  <c r="BP132" i="35"/>
  <c r="BP135" i="35"/>
  <c r="BP139" i="35"/>
  <c r="BP138" i="35"/>
  <c r="BP131" i="35"/>
  <c r="BP134" i="35"/>
  <c r="BP137" i="35"/>
  <c r="I140" i="35"/>
  <c r="I247" i="35"/>
  <c r="I241" i="35"/>
  <c r="I236" i="35"/>
  <c r="I227" i="35"/>
  <c r="I222" i="35"/>
  <c r="I217" i="35"/>
  <c r="I208" i="35"/>
  <c r="I192" i="35"/>
  <c r="I203" i="35"/>
  <c r="I189" i="35"/>
  <c r="I184" i="35"/>
  <c r="I197" i="35"/>
  <c r="I177" i="35"/>
  <c r="I167" i="35"/>
  <c r="I165" i="35"/>
  <c r="I153" i="35"/>
  <c r="I147" i="35"/>
  <c r="I145" i="35"/>
  <c r="I249" i="35"/>
  <c r="I242" i="35"/>
  <c r="I240" i="35"/>
  <c r="I230" i="35"/>
  <c r="I226" i="35"/>
  <c r="I219" i="35"/>
  <c r="I214" i="35"/>
  <c r="I205" i="35"/>
  <c r="I201" i="35"/>
  <c r="I209" i="35"/>
  <c r="I186" i="35"/>
  <c r="I181" i="35"/>
  <c r="I179" i="35"/>
  <c r="I174" i="35"/>
  <c r="I164" i="35"/>
  <c r="I160" i="35"/>
  <c r="I149" i="35"/>
  <c r="I144" i="35"/>
  <c r="I142" i="35"/>
  <c r="I248" i="35"/>
  <c r="I243" i="35"/>
  <c r="I233" i="35"/>
  <c r="I234" i="35"/>
  <c r="I224" i="35"/>
  <c r="I215" i="35"/>
  <c r="I210" i="35"/>
  <c r="I213" i="35"/>
  <c r="I199" i="35"/>
  <c r="I200" i="35"/>
  <c r="I183" i="35"/>
  <c r="I180" i="35"/>
  <c r="I176" i="35"/>
  <c r="I171" i="35"/>
  <c r="I163" i="35"/>
  <c r="I157" i="35"/>
  <c r="I146" i="35"/>
  <c r="I141" i="35"/>
  <c r="I139" i="35"/>
  <c r="I133" i="35"/>
  <c r="I245" i="35"/>
  <c r="I237" i="35"/>
  <c r="I235" i="35"/>
  <c r="I228" i="35"/>
  <c r="I221" i="35"/>
  <c r="I212" i="35"/>
  <c r="I207" i="35"/>
  <c r="I202" i="35"/>
  <c r="I196" i="35"/>
  <c r="I191" i="35"/>
  <c r="I190" i="35"/>
  <c r="I178" i="35"/>
  <c r="I173" i="35"/>
  <c r="I168" i="35"/>
  <c r="I162" i="35"/>
  <c r="I161" i="35"/>
  <c r="I143" i="35"/>
  <c r="I154" i="35"/>
  <c r="I246" i="35"/>
  <c r="I223" i="35"/>
  <c r="I204" i="35"/>
  <c r="I188" i="35"/>
  <c r="I170" i="35"/>
  <c r="I158" i="35"/>
  <c r="I244" i="35"/>
  <c r="I220" i="35"/>
  <c r="I211" i="35"/>
  <c r="I185" i="35"/>
  <c r="I182" i="35"/>
  <c r="I155" i="35"/>
  <c r="I239" i="35"/>
  <c r="I225" i="35"/>
  <c r="I198" i="35"/>
  <c r="I194" i="35"/>
  <c r="I166" i="35"/>
  <c r="I152" i="35"/>
  <c r="I238" i="35"/>
  <c r="I229" i="35"/>
  <c r="I195" i="35"/>
  <c r="I187" i="35"/>
  <c r="I169" i="35"/>
  <c r="I150" i="35"/>
  <c r="I232" i="35"/>
  <c r="I216" i="35"/>
  <c r="I193" i="35"/>
  <c r="I175" i="35"/>
  <c r="I159" i="35"/>
  <c r="I151" i="35"/>
  <c r="I148" i="35"/>
  <c r="I231" i="35"/>
  <c r="I136" i="35"/>
  <c r="I218" i="35"/>
  <c r="I206" i="35"/>
  <c r="I138" i="35"/>
  <c r="I172" i="35"/>
  <c r="I156" i="35"/>
  <c r="I135" i="35"/>
  <c r="I132" i="35"/>
  <c r="I137" i="35"/>
  <c r="O138" i="35"/>
  <c r="O136" i="35"/>
  <c r="O246" i="35"/>
  <c r="O238" i="35"/>
  <c r="O232" i="35"/>
  <c r="O220" i="35"/>
  <c r="O226" i="35"/>
  <c r="O216" i="35"/>
  <c r="O207" i="35"/>
  <c r="O198" i="35"/>
  <c r="O196" i="35"/>
  <c r="O191" i="35"/>
  <c r="O190" i="35"/>
  <c r="O172" i="35"/>
  <c r="O170" i="35"/>
  <c r="O169" i="35"/>
  <c r="O156" i="35"/>
  <c r="O158" i="35"/>
  <c r="O150" i="35"/>
  <c r="O151" i="35"/>
  <c r="O248" i="35"/>
  <c r="O244" i="35"/>
  <c r="O234" i="35"/>
  <c r="O224" i="35"/>
  <c r="O225" i="35"/>
  <c r="O218" i="35"/>
  <c r="O204" i="35"/>
  <c r="O195" i="35"/>
  <c r="O193" i="35"/>
  <c r="O189" i="35"/>
  <c r="O187" i="35"/>
  <c r="O200" i="35"/>
  <c r="O181" i="35"/>
  <c r="O166" i="35"/>
  <c r="O163" i="35"/>
  <c r="O155" i="35"/>
  <c r="O147" i="35"/>
  <c r="O148" i="35"/>
  <c r="O242" i="35"/>
  <c r="O243" i="35"/>
  <c r="O231" i="35"/>
  <c r="O221" i="35"/>
  <c r="O222" i="35"/>
  <c r="O217" i="35"/>
  <c r="O211" i="35"/>
  <c r="O192" i="35"/>
  <c r="O209" i="35"/>
  <c r="O186" i="35"/>
  <c r="O184" i="35"/>
  <c r="O180" i="35"/>
  <c r="O177" i="35"/>
  <c r="O167" i="35"/>
  <c r="O160" i="35"/>
  <c r="O153" i="35"/>
  <c r="O144" i="35"/>
  <c r="O145" i="35"/>
  <c r="O245" i="35"/>
  <c r="O237" i="35"/>
  <c r="O236" i="35"/>
  <c r="O230" i="35"/>
  <c r="O229" i="35"/>
  <c r="O219" i="35"/>
  <c r="O214" i="35"/>
  <c r="O208" i="35"/>
  <c r="O206" i="35"/>
  <c r="O201" i="35"/>
  <c r="O183" i="35"/>
  <c r="O182" i="35"/>
  <c r="O179" i="35"/>
  <c r="O174" i="35"/>
  <c r="O164" i="35"/>
  <c r="O157" i="35"/>
  <c r="O149" i="35"/>
  <c r="O141" i="35"/>
  <c r="O142" i="35"/>
  <c r="O249" i="35"/>
  <c r="O228" i="35"/>
  <c r="O213" i="35"/>
  <c r="O188" i="35"/>
  <c r="O176" i="35"/>
  <c r="O165" i="35"/>
  <c r="O139" i="35"/>
  <c r="O247" i="35"/>
  <c r="O223" i="35"/>
  <c r="O210" i="35"/>
  <c r="O185" i="35"/>
  <c r="O173" i="35"/>
  <c r="O161" i="35"/>
  <c r="O241" i="35"/>
  <c r="O235" i="35"/>
  <c r="O205" i="35"/>
  <c r="O194" i="35"/>
  <c r="O171" i="35"/>
  <c r="O146" i="35"/>
  <c r="O239" i="35"/>
  <c r="O227" i="35"/>
  <c r="O203" i="35"/>
  <c r="O197" i="35"/>
  <c r="O168" i="35"/>
  <c r="O143" i="35"/>
  <c r="O133" i="35"/>
  <c r="O233" i="35"/>
  <c r="O215" i="35"/>
  <c r="O202" i="35"/>
  <c r="O178" i="35"/>
  <c r="O162" i="35"/>
  <c r="O152" i="35"/>
  <c r="O154" i="35"/>
  <c r="O240" i="35"/>
  <c r="O212" i="35"/>
  <c r="O199" i="35"/>
  <c r="O175" i="35"/>
  <c r="O159" i="35"/>
  <c r="O132" i="35"/>
  <c r="O135" i="35"/>
  <c r="O140" i="35"/>
  <c r="U136" i="35"/>
  <c r="U138" i="35"/>
  <c r="U133" i="35"/>
  <c r="U248" i="35"/>
  <c r="U243" i="35"/>
  <c r="U233" i="35"/>
  <c r="U235" i="35"/>
  <c r="U227" i="35"/>
  <c r="U212" i="35"/>
  <c r="U210" i="35"/>
  <c r="U198" i="35"/>
  <c r="U196" i="35"/>
  <c r="U206" i="35"/>
  <c r="U189" i="35"/>
  <c r="U175" i="35"/>
  <c r="U170" i="35"/>
  <c r="U181" i="35"/>
  <c r="U162" i="35"/>
  <c r="U161" i="35"/>
  <c r="U146" i="35"/>
  <c r="U141" i="35"/>
  <c r="U139" i="35"/>
  <c r="U245" i="35"/>
  <c r="U240" i="35"/>
  <c r="U236" i="35"/>
  <c r="U228" i="35"/>
  <c r="U224" i="35"/>
  <c r="U225" i="35"/>
  <c r="U207" i="35"/>
  <c r="U195" i="35"/>
  <c r="U193" i="35"/>
  <c r="U197" i="35"/>
  <c r="U191" i="35"/>
  <c r="U172" i="35"/>
  <c r="U182" i="35"/>
  <c r="U168" i="35"/>
  <c r="U159" i="35"/>
  <c r="U158" i="35"/>
  <c r="U143" i="35"/>
  <c r="U152" i="35"/>
  <c r="U246" i="35"/>
  <c r="U237" i="35"/>
  <c r="U232" i="35"/>
  <c r="U226" i="35"/>
  <c r="U221" i="35"/>
  <c r="U216" i="35"/>
  <c r="U204" i="35"/>
  <c r="U192" i="35"/>
  <c r="U218" i="35"/>
  <c r="U186" i="35"/>
  <c r="U187" i="35"/>
  <c r="U180" i="35"/>
  <c r="U190" i="35"/>
  <c r="U166" i="35"/>
  <c r="U156" i="35"/>
  <c r="U155" i="35"/>
  <c r="U153" i="35"/>
  <c r="U151" i="35"/>
  <c r="U247" i="35"/>
  <c r="U242" i="35"/>
  <c r="U230" i="35"/>
  <c r="U223" i="35"/>
  <c r="U222" i="35"/>
  <c r="U217" i="35"/>
  <c r="U213" i="35"/>
  <c r="U209" i="35"/>
  <c r="U188" i="35"/>
  <c r="U183" i="35"/>
  <c r="U184" i="35"/>
  <c r="U179" i="35"/>
  <c r="U177" i="35"/>
  <c r="U169" i="35"/>
  <c r="U163" i="35"/>
  <c r="U165" i="35"/>
  <c r="U150" i="35"/>
  <c r="U148" i="35"/>
  <c r="U234" i="35"/>
  <c r="U214" i="35"/>
  <c r="U185" i="35"/>
  <c r="U176" i="35"/>
  <c r="U160" i="35"/>
  <c r="U145" i="35"/>
  <c r="U249" i="35"/>
  <c r="U231" i="35"/>
  <c r="U211" i="35"/>
  <c r="U194" i="35"/>
  <c r="U173" i="35"/>
  <c r="U157" i="35"/>
  <c r="U142" i="35"/>
  <c r="U244" i="35"/>
  <c r="U220" i="35"/>
  <c r="U208" i="35"/>
  <c r="U201" i="35"/>
  <c r="U174" i="35"/>
  <c r="U154" i="35"/>
  <c r="U241" i="35"/>
  <c r="U229" i="35"/>
  <c r="U205" i="35"/>
  <c r="U200" i="35"/>
  <c r="U171" i="35"/>
  <c r="U149" i="35"/>
  <c r="U238" i="35"/>
  <c r="U219" i="35"/>
  <c r="U203" i="35"/>
  <c r="U202" i="35"/>
  <c r="U167" i="35"/>
  <c r="U147" i="35"/>
  <c r="U144" i="35"/>
  <c r="U239" i="35"/>
  <c r="U140" i="35"/>
  <c r="U215" i="35"/>
  <c r="U199" i="35"/>
  <c r="U178" i="35"/>
  <c r="U164" i="35"/>
  <c r="U135" i="35"/>
  <c r="U132" i="35"/>
  <c r="AA136" i="35"/>
  <c r="AA133" i="35"/>
  <c r="AA243" i="35"/>
  <c r="AA246" i="35"/>
  <c r="AA230" i="35"/>
  <c r="AA220" i="35"/>
  <c r="AA219" i="35"/>
  <c r="AA217" i="35"/>
  <c r="AA204" i="35"/>
  <c r="AA198" i="35"/>
  <c r="AA193" i="35"/>
  <c r="AA185" i="35"/>
  <c r="AA187" i="35"/>
  <c r="AA181" i="35"/>
  <c r="AA177" i="35"/>
  <c r="AA167" i="35"/>
  <c r="AA160" i="35"/>
  <c r="AA152" i="35"/>
  <c r="AA150" i="35"/>
  <c r="AA145" i="35"/>
  <c r="AA248" i="35"/>
  <c r="AA244" i="35"/>
  <c r="AA239" i="35"/>
  <c r="AA231" i="35"/>
  <c r="AA226" i="35"/>
  <c r="AA218" i="35"/>
  <c r="AA214" i="35"/>
  <c r="AA208" i="35"/>
  <c r="AA195" i="35"/>
  <c r="AA203" i="35"/>
  <c r="AA197" i="35"/>
  <c r="AA184" i="35"/>
  <c r="AA179" i="35"/>
  <c r="AA174" i="35"/>
  <c r="AA164" i="35"/>
  <c r="AA157" i="35"/>
  <c r="AA154" i="35"/>
  <c r="AA147" i="35"/>
  <c r="AA142" i="35"/>
  <c r="AA245" i="35"/>
  <c r="AA237" i="35"/>
  <c r="AA235" i="35"/>
  <c r="AA228" i="35"/>
  <c r="AA224" i="35"/>
  <c r="AA215" i="35"/>
  <c r="AA211" i="35"/>
  <c r="AA205" i="35"/>
  <c r="AA192" i="35"/>
  <c r="AA194" i="35"/>
  <c r="AA200" i="35"/>
  <c r="AA182" i="35"/>
  <c r="AA176" i="35"/>
  <c r="AA171" i="35"/>
  <c r="AA162" i="35"/>
  <c r="AA163" i="35"/>
  <c r="AA149" i="35"/>
  <c r="AA144" i="35"/>
  <c r="AA139" i="35"/>
  <c r="AA247" i="35"/>
  <c r="AA242" i="35"/>
  <c r="AA233" i="35"/>
  <c r="AA229" i="35"/>
  <c r="AA221" i="35"/>
  <c r="AA212" i="35"/>
  <c r="AA213" i="35"/>
  <c r="AA201" i="35"/>
  <c r="AA206" i="35"/>
  <c r="AA191" i="35"/>
  <c r="AA186" i="35"/>
  <c r="AA178" i="35"/>
  <c r="AA173" i="35"/>
  <c r="AA169" i="35"/>
  <c r="AA159" i="35"/>
  <c r="AA161" i="35"/>
  <c r="AA146" i="35"/>
  <c r="AA141" i="35"/>
  <c r="AA236" i="35"/>
  <c r="AA216" i="35"/>
  <c r="AA199" i="35"/>
  <c r="AA175" i="35"/>
  <c r="AA156" i="35"/>
  <c r="AA151" i="35"/>
  <c r="AA232" i="35"/>
  <c r="AA234" i="35"/>
  <c r="AA196" i="35"/>
  <c r="AA172" i="35"/>
  <c r="AA165" i="35"/>
  <c r="AA148" i="35"/>
  <c r="AA249" i="35"/>
  <c r="AA225" i="35"/>
  <c r="AA210" i="35"/>
  <c r="AA190" i="35"/>
  <c r="AA170" i="35"/>
  <c r="AA158" i="35"/>
  <c r="AA241" i="35"/>
  <c r="AA223" i="35"/>
  <c r="AA207" i="35"/>
  <c r="AA188" i="35"/>
  <c r="AA180" i="35"/>
  <c r="AA155" i="35"/>
  <c r="AA240" i="35"/>
  <c r="AA227" i="35"/>
  <c r="AA209" i="35"/>
  <c r="AA183" i="35"/>
  <c r="AA168" i="35"/>
  <c r="AA143" i="35"/>
  <c r="AA153" i="35"/>
  <c r="AA238" i="35"/>
  <c r="AA222" i="35"/>
  <c r="AA202" i="35"/>
  <c r="AA189" i="35"/>
  <c r="AA166" i="35"/>
  <c r="AA135" i="35"/>
  <c r="AA132" i="35"/>
  <c r="AA138" i="35"/>
  <c r="AG136" i="35"/>
  <c r="AG248" i="35"/>
  <c r="AG238" i="35"/>
  <c r="AG236" i="35"/>
  <c r="AG223" i="35"/>
  <c r="AG226" i="35"/>
  <c r="AG216" i="35"/>
  <c r="AG204" i="35"/>
  <c r="AG203" i="35"/>
  <c r="AG202" i="35"/>
  <c r="AG200" i="35"/>
  <c r="AG187" i="35"/>
  <c r="AG189" i="35"/>
  <c r="AG194" i="35"/>
  <c r="AG166" i="35"/>
  <c r="AG156" i="35"/>
  <c r="AG158" i="35"/>
  <c r="AG154" i="35"/>
  <c r="AG151" i="35"/>
  <c r="AG133" i="35"/>
  <c r="AG242" i="35"/>
  <c r="AG247" i="35"/>
  <c r="AG232" i="35"/>
  <c r="AG220" i="35"/>
  <c r="AG222" i="35"/>
  <c r="AG217" i="35"/>
  <c r="AG213" i="35"/>
  <c r="AG206" i="35"/>
  <c r="AG199" i="35"/>
  <c r="AG190" i="35"/>
  <c r="AG184" i="35"/>
  <c r="AG179" i="35"/>
  <c r="AG180" i="35"/>
  <c r="AG246" i="35"/>
  <c r="AG243" i="35"/>
  <c r="AG230" i="35"/>
  <c r="AG227" i="35"/>
  <c r="AG219" i="35"/>
  <c r="AG214" i="35"/>
  <c r="AG208" i="35"/>
  <c r="AG201" i="35"/>
  <c r="AG196" i="35"/>
  <c r="AG188" i="35"/>
  <c r="AG178" i="35"/>
  <c r="AG176" i="35"/>
  <c r="AG177" i="35"/>
  <c r="AG167" i="35"/>
  <c r="AG157" i="35"/>
  <c r="AG152" i="35"/>
  <c r="AG147" i="35"/>
  <c r="AG145" i="35"/>
  <c r="AG249" i="35"/>
  <c r="AG241" i="35"/>
  <c r="AG233" i="35"/>
  <c r="AG234" i="35"/>
  <c r="AG225" i="35"/>
  <c r="AG215" i="35"/>
  <c r="AG211" i="35"/>
  <c r="AG205" i="35"/>
  <c r="AG198" i="35"/>
  <c r="AG193" i="35"/>
  <c r="AG191" i="35"/>
  <c r="AG175" i="35"/>
  <c r="AG173" i="35"/>
  <c r="AG174" i="35"/>
  <c r="AG164" i="35"/>
  <c r="AG165" i="35"/>
  <c r="AG149" i="35"/>
  <c r="AG144" i="35"/>
  <c r="AG142" i="35"/>
  <c r="AG239" i="35"/>
  <c r="AG212" i="35"/>
  <c r="AG195" i="35"/>
  <c r="AG172" i="35"/>
  <c r="AG168" i="35"/>
  <c r="AG155" i="35"/>
  <c r="AG148" i="35"/>
  <c r="AG235" i="35"/>
  <c r="AG218" i="35"/>
  <c r="AG192" i="35"/>
  <c r="AG169" i="35"/>
  <c r="AG162" i="35"/>
  <c r="AG146" i="35"/>
  <c r="AG139" i="35"/>
  <c r="AG245" i="35"/>
  <c r="AG228" i="35"/>
  <c r="AG210" i="35"/>
  <c r="AG197" i="35"/>
  <c r="AG170" i="35"/>
  <c r="AG159" i="35"/>
  <c r="AG143" i="35"/>
  <c r="AG244" i="35"/>
  <c r="AG231" i="35"/>
  <c r="AG207" i="35"/>
  <c r="AG185" i="35"/>
  <c r="AG182" i="35"/>
  <c r="AG160" i="35"/>
  <c r="AG150" i="35"/>
  <c r="AG237" i="35"/>
  <c r="AG224" i="35"/>
  <c r="AG229" i="35"/>
  <c r="AG186" i="35"/>
  <c r="AG171" i="35"/>
  <c r="AG163" i="35"/>
  <c r="AG141" i="35"/>
  <c r="AG161" i="35"/>
  <c r="AG240" i="35"/>
  <c r="AG153" i="35"/>
  <c r="AG221" i="35"/>
  <c r="AG140" i="35"/>
  <c r="AG209" i="35"/>
  <c r="AG183" i="35"/>
  <c r="AG181" i="35"/>
  <c r="AG135" i="35"/>
  <c r="AG132" i="35"/>
  <c r="AG138" i="35"/>
  <c r="AM136" i="35"/>
  <c r="AM133" i="35"/>
  <c r="AM248" i="35"/>
  <c r="AM242" i="35"/>
  <c r="AM233" i="35"/>
  <c r="AM228" i="35"/>
  <c r="AM221" i="35"/>
  <c r="AM215" i="35"/>
  <c r="AM211" i="35"/>
  <c r="AM205" i="35"/>
  <c r="AM199" i="35"/>
  <c r="AM206" i="35"/>
  <c r="AM209" i="35"/>
  <c r="AM175" i="35"/>
  <c r="AM173" i="35"/>
  <c r="AM180" i="35"/>
  <c r="AM165" i="35"/>
  <c r="AM161" i="35"/>
  <c r="AM146" i="35"/>
  <c r="AM144" i="35"/>
  <c r="AM139" i="35"/>
  <c r="AM245" i="35"/>
  <c r="AM239" i="35"/>
  <c r="AM236" i="35"/>
  <c r="AM223" i="35"/>
  <c r="AM234" i="35"/>
  <c r="AM218" i="35"/>
  <c r="AM210" i="35"/>
  <c r="AM195" i="35"/>
  <c r="AM193" i="35"/>
  <c r="AM188" i="35"/>
  <c r="AM187" i="35"/>
  <c r="AM169" i="35"/>
  <c r="AM191" i="35"/>
  <c r="AM166" i="35"/>
  <c r="AM159" i="35"/>
  <c r="AM155" i="35"/>
  <c r="AM152" i="35"/>
  <c r="AM153" i="35"/>
  <c r="AM244" i="35"/>
  <c r="AM237" i="35"/>
  <c r="AM232" i="35"/>
  <c r="AM220" i="35"/>
  <c r="AM229" i="35"/>
  <c r="AM216" i="35"/>
  <c r="AM207" i="35"/>
  <c r="AM192" i="35"/>
  <c r="AM200" i="35"/>
  <c r="AM186" i="35"/>
  <c r="AM184" i="35"/>
  <c r="AM181" i="35"/>
  <c r="AM177" i="35"/>
  <c r="AM168" i="35"/>
  <c r="AM156" i="35"/>
  <c r="AM163" i="35"/>
  <c r="AM154" i="35"/>
  <c r="AM148" i="35"/>
  <c r="AM241" i="35"/>
  <c r="AM226" i="35"/>
  <c r="AM212" i="35"/>
  <c r="AM198" i="35"/>
  <c r="AM190" i="35"/>
  <c r="AM172" i="35"/>
  <c r="AM197" i="35"/>
  <c r="AM158" i="35"/>
  <c r="AM141" i="35"/>
  <c r="AM238" i="35"/>
  <c r="AM225" i="35"/>
  <c r="AM217" i="35"/>
  <c r="AM203" i="35"/>
  <c r="AM183" i="35"/>
  <c r="AM179" i="35"/>
  <c r="AM167" i="35"/>
  <c r="AM151" i="35"/>
  <c r="AM145" i="35"/>
  <c r="AM249" i="35"/>
  <c r="AM240" i="35"/>
  <c r="AM224" i="35"/>
  <c r="AM214" i="35"/>
  <c r="AM201" i="35"/>
  <c r="AM202" i="35"/>
  <c r="AM176" i="35"/>
  <c r="AM164" i="35"/>
  <c r="AM149" i="35"/>
  <c r="AM142" i="35"/>
  <c r="AM247" i="35"/>
  <c r="AM235" i="35"/>
  <c r="AM231" i="35"/>
  <c r="AM213" i="35"/>
  <c r="AM196" i="35"/>
  <c r="AM194" i="35"/>
  <c r="AM170" i="35"/>
  <c r="AM162" i="35"/>
  <c r="AM143" i="35"/>
  <c r="AM246" i="35"/>
  <c r="AM230" i="35"/>
  <c r="AM222" i="35"/>
  <c r="AM204" i="35"/>
  <c r="AM189" i="35"/>
  <c r="AM182" i="35"/>
  <c r="AM174" i="35"/>
  <c r="AM160" i="35"/>
  <c r="AM150" i="35"/>
  <c r="AM185" i="35"/>
  <c r="AM178" i="35"/>
  <c r="AM243" i="35"/>
  <c r="AM171" i="35"/>
  <c r="AM227" i="35"/>
  <c r="AM157" i="35"/>
  <c r="AM219" i="35"/>
  <c r="AM147" i="35"/>
  <c r="AM208" i="35"/>
  <c r="AM135" i="35"/>
  <c r="AM132" i="35"/>
  <c r="AM138" i="35"/>
  <c r="AM131" i="35"/>
  <c r="AM134" i="35"/>
  <c r="AM140" i="35"/>
  <c r="AS136" i="35"/>
  <c r="AS242" i="35"/>
  <c r="AS238" i="35"/>
  <c r="AS236" i="35"/>
  <c r="AS220" i="35"/>
  <c r="AS222" i="35"/>
  <c r="AS217" i="35"/>
  <c r="AS213" i="35"/>
  <c r="AS192" i="35"/>
  <c r="AS209" i="35"/>
  <c r="AS203" i="35"/>
  <c r="AS184" i="35"/>
  <c r="AS176" i="35"/>
  <c r="AS174" i="35"/>
  <c r="AS167" i="35"/>
  <c r="AS160" i="35"/>
  <c r="AS153" i="35"/>
  <c r="AS150" i="35"/>
  <c r="AS145" i="35"/>
  <c r="AS133" i="35"/>
  <c r="AS249" i="35"/>
  <c r="AS243" i="35"/>
  <c r="AS233" i="35"/>
  <c r="AS227" i="35"/>
  <c r="AS224" i="35"/>
  <c r="AS215" i="35"/>
  <c r="AS211" i="35"/>
  <c r="AS205" i="35"/>
  <c r="AS201" i="35"/>
  <c r="AS189" i="35"/>
  <c r="AS190" i="35"/>
  <c r="AS178" i="35"/>
  <c r="AS170" i="35"/>
  <c r="AS200" i="35"/>
  <c r="AS163" i="35"/>
  <c r="AS165" i="35"/>
  <c r="AS149" i="35"/>
  <c r="AS144" i="35"/>
  <c r="AS139" i="35"/>
  <c r="AS247" i="35"/>
  <c r="AS237" i="35"/>
  <c r="AS235" i="35"/>
  <c r="AS234" i="35"/>
  <c r="AS221" i="35"/>
  <c r="AS212" i="35"/>
  <c r="AS210" i="35"/>
  <c r="AS202" i="35"/>
  <c r="AS199" i="35"/>
  <c r="AS191" i="35"/>
  <c r="AS188" i="35"/>
  <c r="AS175" i="35"/>
  <c r="AS182" i="35"/>
  <c r="AS181" i="35"/>
  <c r="AS162" i="35"/>
  <c r="AS161" i="35"/>
  <c r="AS146" i="35"/>
  <c r="AS141" i="35"/>
  <c r="AS246" i="35"/>
  <c r="AS230" i="35"/>
  <c r="AS219" i="35"/>
  <c r="AS208" i="35"/>
  <c r="AS185" i="35"/>
  <c r="AS180" i="35"/>
  <c r="AS171" i="35"/>
  <c r="AS157" i="35"/>
  <c r="AS147" i="35"/>
  <c r="AS239" i="35"/>
  <c r="AS228" i="35"/>
  <c r="AS216" i="35"/>
  <c r="AS198" i="35"/>
  <c r="AS186" i="35"/>
  <c r="AS172" i="35"/>
  <c r="AS168" i="35"/>
  <c r="AS158" i="35"/>
  <c r="AS154" i="35"/>
  <c r="AS241" i="35"/>
  <c r="AS223" i="35"/>
  <c r="AS218" i="35"/>
  <c r="AS195" i="35"/>
  <c r="AS183" i="35"/>
  <c r="AS169" i="35"/>
  <c r="AS166" i="35"/>
  <c r="AS155" i="35"/>
  <c r="AS148" i="35"/>
  <c r="AS248" i="35"/>
  <c r="AS240" i="35"/>
  <c r="AS226" i="35"/>
  <c r="AS214" i="35"/>
  <c r="AS206" i="35"/>
  <c r="AS194" i="35"/>
  <c r="AS173" i="35"/>
  <c r="AS164" i="35"/>
  <c r="AS151" i="35"/>
  <c r="AS142" i="35"/>
  <c r="AS245" i="35"/>
  <c r="AS232" i="35"/>
  <c r="AS229" i="35"/>
  <c r="AS207" i="35"/>
  <c r="AS196" i="35"/>
  <c r="AS197" i="35"/>
  <c r="AS179" i="35"/>
  <c r="AS159" i="35"/>
  <c r="AS143" i="35"/>
  <c r="AS231" i="35"/>
  <c r="AS156" i="35"/>
  <c r="AS138" i="35"/>
  <c r="AS225" i="35"/>
  <c r="AS152" i="35"/>
  <c r="AS204" i="35"/>
  <c r="AS193" i="35"/>
  <c r="AS140" i="35"/>
  <c r="AS187" i="35"/>
  <c r="AS244" i="35"/>
  <c r="AS177" i="35"/>
  <c r="AS135" i="35"/>
  <c r="AS132" i="35"/>
  <c r="AS137" i="35"/>
  <c r="AY138" i="35"/>
  <c r="AY246" i="35"/>
  <c r="AY241" i="35"/>
  <c r="AY235" i="35"/>
  <c r="AY228" i="35"/>
  <c r="AY226" i="35"/>
  <c r="AY216" i="35"/>
  <c r="AY210" i="35"/>
  <c r="AY198" i="35"/>
  <c r="AY199" i="35"/>
  <c r="AY189" i="35"/>
  <c r="AY188" i="35"/>
  <c r="AY172" i="35"/>
  <c r="AY170" i="35"/>
  <c r="AY168" i="35"/>
  <c r="AY159" i="35"/>
  <c r="AY158" i="35"/>
  <c r="AY151" i="35"/>
  <c r="AY154" i="35"/>
  <c r="AY136" i="35"/>
  <c r="AY244" i="35"/>
  <c r="AY238" i="35"/>
  <c r="AY234" i="35"/>
  <c r="AY220" i="35"/>
  <c r="AY222" i="35"/>
  <c r="AY217" i="35"/>
  <c r="AY204" i="35"/>
  <c r="AY192" i="35"/>
  <c r="AY193" i="35"/>
  <c r="AY183" i="35"/>
  <c r="AY184" i="35"/>
  <c r="AY180" i="35"/>
  <c r="AY179" i="35"/>
  <c r="AY167" i="35"/>
  <c r="AY163" i="35"/>
  <c r="AY153" i="35"/>
  <c r="AY147" i="35"/>
  <c r="AY145" i="35"/>
  <c r="AY133" i="35"/>
  <c r="AY249" i="35"/>
  <c r="AY242" i="35"/>
  <c r="AY236" i="35"/>
  <c r="AY231" i="35"/>
  <c r="AY229" i="35"/>
  <c r="AY219" i="35"/>
  <c r="AY214" i="35"/>
  <c r="AY208" i="35"/>
  <c r="AY209" i="35"/>
  <c r="AY201" i="35"/>
  <c r="AY197" i="35"/>
  <c r="AY182" i="35"/>
  <c r="AY181" i="35"/>
  <c r="AY177" i="35"/>
  <c r="AY164" i="35"/>
  <c r="AY160" i="35"/>
  <c r="AY149" i="35"/>
  <c r="AY144" i="35"/>
  <c r="AY142" i="35"/>
  <c r="AY248" i="35"/>
  <c r="AY232" i="35"/>
  <c r="AY225" i="35"/>
  <c r="AY207" i="35"/>
  <c r="AY196" i="35"/>
  <c r="AY187" i="35"/>
  <c r="AY191" i="35"/>
  <c r="AY156" i="35"/>
  <c r="AY150" i="35"/>
  <c r="AY243" i="35"/>
  <c r="AY230" i="35"/>
  <c r="AY215" i="35"/>
  <c r="AY205" i="35"/>
  <c r="AY185" i="35"/>
  <c r="AY178" i="35"/>
  <c r="AY174" i="35"/>
  <c r="AY157" i="35"/>
  <c r="AY141" i="35"/>
  <c r="AY237" i="35"/>
  <c r="AY227" i="35"/>
  <c r="AY212" i="35"/>
  <c r="AY206" i="35"/>
  <c r="AY194" i="35"/>
  <c r="AY175" i="35"/>
  <c r="AY171" i="35"/>
  <c r="AY161" i="35"/>
  <c r="AY152" i="35"/>
  <c r="AY239" i="35"/>
  <c r="AY223" i="35"/>
  <c r="AY218" i="35"/>
  <c r="AY195" i="35"/>
  <c r="AY186" i="35"/>
  <c r="AY169" i="35"/>
  <c r="AY166" i="35"/>
  <c r="AY155" i="35"/>
  <c r="AY148" i="35"/>
  <c r="AY245" i="35"/>
  <c r="AY233" i="35"/>
  <c r="AY224" i="35"/>
  <c r="AY211" i="35"/>
  <c r="AY203" i="35"/>
  <c r="AY200" i="35"/>
  <c r="AY176" i="35"/>
  <c r="AY165" i="35"/>
  <c r="AY146" i="35"/>
  <c r="AY139" i="35"/>
  <c r="AY202" i="35"/>
  <c r="AY190" i="35"/>
  <c r="AY247" i="35"/>
  <c r="AY173" i="35"/>
  <c r="AY240" i="35"/>
  <c r="AY162" i="35"/>
  <c r="AY221" i="35"/>
  <c r="AY143" i="35"/>
  <c r="AY213" i="35"/>
  <c r="AY132" i="35"/>
  <c r="AY135" i="35"/>
  <c r="BE136" i="35"/>
  <c r="BE138" i="35"/>
  <c r="BE248" i="35"/>
  <c r="BE243" i="35"/>
  <c r="BE233" i="35"/>
  <c r="BE228" i="35"/>
  <c r="BE229" i="35"/>
  <c r="BE212" i="35"/>
  <c r="BE218" i="35"/>
  <c r="BE205" i="35"/>
  <c r="BE199" i="35"/>
  <c r="BE194" i="35"/>
  <c r="BE189" i="35"/>
  <c r="BE172" i="35"/>
  <c r="BE188" i="35"/>
  <c r="BE181" i="35"/>
  <c r="BE162" i="35"/>
  <c r="BE165" i="35"/>
  <c r="BE143" i="35"/>
  <c r="BE144" i="35"/>
  <c r="BE139" i="35"/>
  <c r="BE249" i="35"/>
  <c r="BE237" i="35"/>
  <c r="BE232" i="35"/>
  <c r="BE234" i="35"/>
  <c r="BE221" i="35"/>
  <c r="BE216" i="35"/>
  <c r="BE207" i="35"/>
  <c r="BE198" i="35"/>
  <c r="BE193" i="35"/>
  <c r="BE186" i="35"/>
  <c r="BE187" i="35"/>
  <c r="BE180" i="35"/>
  <c r="BE177" i="35"/>
  <c r="BE168" i="35"/>
  <c r="BE156" i="35"/>
  <c r="BE158" i="35"/>
  <c r="BE153" i="35"/>
  <c r="BE152" i="35"/>
  <c r="BE246" i="35"/>
  <c r="BE238" i="35"/>
  <c r="BE230" i="35"/>
  <c r="BE226" i="35"/>
  <c r="BE222" i="35"/>
  <c r="BE217" i="35"/>
  <c r="BE204" i="35"/>
  <c r="BE195" i="35"/>
  <c r="BE206" i="35"/>
  <c r="BE183" i="35"/>
  <c r="BE184" i="35"/>
  <c r="BE176" i="35"/>
  <c r="BE174" i="35"/>
  <c r="BE166" i="35"/>
  <c r="BE163" i="35"/>
  <c r="BE155" i="35"/>
  <c r="BE151" i="35"/>
  <c r="BE148" i="35"/>
  <c r="BE245" i="35"/>
  <c r="BE236" i="35"/>
  <c r="BE224" i="35"/>
  <c r="BE210" i="35"/>
  <c r="BE196" i="35"/>
  <c r="BE201" i="35"/>
  <c r="BE182" i="35"/>
  <c r="BE159" i="35"/>
  <c r="BE154" i="35"/>
  <c r="BE244" i="35"/>
  <c r="BE227" i="35"/>
  <c r="BE219" i="35"/>
  <c r="BE213" i="35"/>
  <c r="BE185" i="35"/>
  <c r="BE178" i="35"/>
  <c r="BE171" i="35"/>
  <c r="BE160" i="35"/>
  <c r="BE150" i="35"/>
  <c r="BE241" i="35"/>
  <c r="BE231" i="35"/>
  <c r="BE215" i="35"/>
  <c r="BE208" i="35"/>
  <c r="BE202" i="35"/>
  <c r="BE175" i="35"/>
  <c r="BE190" i="35"/>
  <c r="BE157" i="35"/>
  <c r="BE147" i="35"/>
  <c r="BE240" i="35"/>
  <c r="BE235" i="35"/>
  <c r="BE225" i="35"/>
  <c r="BE203" i="35"/>
  <c r="BE197" i="35"/>
  <c r="BE169" i="35"/>
  <c r="BE179" i="35"/>
  <c r="BE161" i="35"/>
  <c r="BE141" i="35"/>
  <c r="BE239" i="35"/>
  <c r="BE223" i="35"/>
  <c r="BE214" i="35"/>
  <c r="BE192" i="35"/>
  <c r="BE200" i="35"/>
  <c r="BE173" i="35"/>
  <c r="BE167" i="35"/>
  <c r="BE149" i="35"/>
  <c r="BE145" i="35"/>
  <c r="BE140" i="35"/>
  <c r="BE133" i="35"/>
  <c r="BE242" i="35"/>
  <c r="BE164" i="35"/>
  <c r="BE220" i="35"/>
  <c r="BE146" i="35"/>
  <c r="BE211" i="35"/>
  <c r="BE142" i="35"/>
  <c r="BE209" i="35"/>
  <c r="BE191" i="35"/>
  <c r="BE247" i="35"/>
  <c r="BE170" i="35"/>
  <c r="BE135" i="35"/>
  <c r="BE132" i="35"/>
  <c r="BK136" i="35"/>
  <c r="BK133" i="35"/>
  <c r="BK244" i="35"/>
  <c r="BK242" i="35"/>
  <c r="BK230" i="35"/>
  <c r="BK225" i="35"/>
  <c r="BK222" i="35"/>
  <c r="BK217" i="35"/>
  <c r="BK204" i="35"/>
  <c r="BK198" i="35"/>
  <c r="BK193" i="35"/>
  <c r="BK191" i="35"/>
  <c r="BK187" i="35"/>
  <c r="BK172" i="35"/>
  <c r="BK180" i="35"/>
  <c r="BK167" i="35"/>
  <c r="BK160" i="35"/>
  <c r="BK152" i="35"/>
  <c r="BK147" i="35"/>
  <c r="BK145" i="35"/>
  <c r="BK249" i="35"/>
  <c r="BK243" i="35"/>
  <c r="BK235" i="35"/>
  <c r="BK234" i="35"/>
  <c r="BK220" i="35"/>
  <c r="BK218" i="35"/>
  <c r="BK211" i="35"/>
  <c r="BK205" i="35"/>
  <c r="BK192" i="35"/>
  <c r="BK190" i="35"/>
  <c r="BK200" i="35"/>
  <c r="BK182" i="35"/>
  <c r="BK181" i="35"/>
  <c r="BK174" i="35"/>
  <c r="BK165" i="35"/>
  <c r="BK163" i="35"/>
  <c r="BK146" i="35"/>
  <c r="BK141" i="35"/>
  <c r="BK139" i="35"/>
  <c r="BK248" i="35"/>
  <c r="BK237" i="35"/>
  <c r="BK233" i="35"/>
  <c r="BK231" i="35"/>
  <c r="BK226" i="35"/>
  <c r="BK215" i="35"/>
  <c r="BK213" i="35"/>
  <c r="BK201" i="35"/>
  <c r="BK206" i="35"/>
  <c r="BK188" i="35"/>
  <c r="BK186" i="35"/>
  <c r="BK179" i="35"/>
  <c r="BK176" i="35"/>
  <c r="BK171" i="35"/>
  <c r="BK162" i="35"/>
  <c r="BK161" i="35"/>
  <c r="BK143" i="35"/>
  <c r="BK151" i="35"/>
  <c r="BK247" i="35"/>
  <c r="BK239" i="35"/>
  <c r="BK223" i="35"/>
  <c r="BK214" i="35"/>
  <c r="BK195" i="35"/>
  <c r="BK203" i="35"/>
  <c r="BK169" i="35"/>
  <c r="BK164" i="35"/>
  <c r="BK149" i="35"/>
  <c r="BK142" i="35"/>
  <c r="BK245" i="35"/>
  <c r="BK236" i="35"/>
  <c r="BK224" i="35"/>
  <c r="BK210" i="35"/>
  <c r="BK199" i="35"/>
  <c r="BK183" i="35"/>
  <c r="BK173" i="35"/>
  <c r="BK159" i="35"/>
  <c r="BK153" i="35"/>
  <c r="BK246" i="35"/>
  <c r="BK232" i="35"/>
  <c r="BK221" i="35"/>
  <c r="BK207" i="35"/>
  <c r="BK196" i="35"/>
  <c r="BK189" i="35"/>
  <c r="BK170" i="35"/>
  <c r="BK156" i="35"/>
  <c r="BK150" i="35"/>
  <c r="BK241" i="35"/>
  <c r="BK227" i="35"/>
  <c r="BK219" i="35"/>
  <c r="BK208" i="35"/>
  <c r="BK194" i="35"/>
  <c r="BK184" i="35"/>
  <c r="BK177" i="35"/>
  <c r="BK157" i="35"/>
  <c r="BK144" i="35"/>
  <c r="BK240" i="35"/>
  <c r="BK228" i="35"/>
  <c r="BK212" i="35"/>
  <c r="BK209" i="35"/>
  <c r="BK185" i="35"/>
  <c r="BK178" i="35"/>
  <c r="BK168" i="35"/>
  <c r="BK158" i="35"/>
  <c r="BK154" i="35"/>
  <c r="BK202" i="35"/>
  <c r="BK197" i="35"/>
  <c r="BK175" i="35"/>
  <c r="BK238" i="35"/>
  <c r="BK166" i="35"/>
  <c r="BK229" i="35"/>
  <c r="BK155" i="35"/>
  <c r="BK216" i="35"/>
  <c r="BK148" i="35"/>
  <c r="BK135" i="35"/>
  <c r="BK132" i="35"/>
  <c r="BQ136" i="35"/>
  <c r="BQ133" i="35"/>
  <c r="BQ244" i="35"/>
  <c r="BQ238" i="35"/>
  <c r="BQ234" i="35"/>
  <c r="BQ231" i="35"/>
  <c r="BQ226" i="35"/>
  <c r="BQ216" i="35"/>
  <c r="BQ204" i="35"/>
  <c r="BQ206" i="35"/>
  <c r="BQ202" i="35"/>
  <c r="BQ200" i="35"/>
  <c r="BQ184" i="35"/>
  <c r="BQ191" i="35"/>
  <c r="BQ182" i="35"/>
  <c r="BQ166" i="35"/>
  <c r="BQ156" i="35"/>
  <c r="BQ158" i="35"/>
  <c r="BQ154" i="35"/>
  <c r="BQ151" i="35"/>
  <c r="BQ242" i="35"/>
  <c r="BQ246" i="35"/>
  <c r="BQ232" i="35"/>
  <c r="BQ220" i="35"/>
  <c r="BQ219" i="35"/>
  <c r="BQ214" i="35"/>
  <c r="BQ213" i="35"/>
  <c r="BQ198" i="35"/>
  <c r="BQ196" i="35"/>
  <c r="BQ188" i="35"/>
  <c r="BQ175" i="35"/>
  <c r="BQ176" i="35"/>
  <c r="BQ177" i="35"/>
  <c r="BQ167" i="35"/>
  <c r="BQ157" i="35"/>
  <c r="BQ152" i="35"/>
  <c r="BQ147" i="35"/>
  <c r="BQ145" i="35"/>
  <c r="BQ249" i="35"/>
  <c r="BQ241" i="35"/>
  <c r="BQ233" i="35"/>
  <c r="BQ230" i="35"/>
  <c r="BQ225" i="35"/>
  <c r="BQ215" i="35"/>
  <c r="BQ211" i="35"/>
  <c r="BQ208" i="35"/>
  <c r="BQ195" i="35"/>
  <c r="BQ193" i="35"/>
  <c r="BQ186" i="35"/>
  <c r="BQ172" i="35"/>
  <c r="BQ173" i="35"/>
  <c r="BQ174" i="35"/>
  <c r="BQ164" i="35"/>
  <c r="BQ165" i="35"/>
  <c r="BQ149" i="35"/>
  <c r="BQ144" i="35"/>
  <c r="BQ142" i="35"/>
  <c r="BQ240" i="35"/>
  <c r="BQ223" i="35"/>
  <c r="BQ229" i="35"/>
  <c r="BQ201" i="35"/>
  <c r="BQ190" i="35"/>
  <c r="BQ189" i="35"/>
  <c r="BQ168" i="35"/>
  <c r="BQ155" i="35"/>
  <c r="BQ148" i="35"/>
  <c r="BQ245" i="35"/>
  <c r="BQ235" i="35"/>
  <c r="BQ224" i="35"/>
  <c r="BQ210" i="35"/>
  <c r="BQ192" i="35"/>
  <c r="BQ183" i="35"/>
  <c r="BQ170" i="35"/>
  <c r="BQ162" i="35"/>
  <c r="BQ146" i="35"/>
  <c r="BQ139" i="35"/>
  <c r="BQ248" i="35"/>
  <c r="BQ239" i="35"/>
  <c r="BQ221" i="35"/>
  <c r="BQ207" i="35"/>
  <c r="BQ203" i="35"/>
  <c r="BQ187" i="35"/>
  <c r="BQ194" i="35"/>
  <c r="BQ159" i="35"/>
  <c r="BQ143" i="35"/>
  <c r="BQ247" i="35"/>
  <c r="BQ236" i="35"/>
  <c r="BQ222" i="35"/>
  <c r="BQ217" i="35"/>
  <c r="BQ199" i="35"/>
  <c r="BQ178" i="35"/>
  <c r="BQ180" i="35"/>
  <c r="BQ160" i="35"/>
  <c r="BQ150" i="35"/>
  <c r="BQ237" i="35"/>
  <c r="BQ227" i="35"/>
  <c r="BQ212" i="35"/>
  <c r="BQ205" i="35"/>
  <c r="BQ197" i="35"/>
  <c r="BQ169" i="35"/>
  <c r="BQ171" i="35"/>
  <c r="BQ163" i="35"/>
  <c r="BQ141" i="35"/>
  <c r="BQ243" i="35"/>
  <c r="BQ181" i="35"/>
  <c r="BQ228" i="35"/>
  <c r="BQ161" i="35"/>
  <c r="BQ218" i="35"/>
  <c r="BQ153" i="35"/>
  <c r="BQ209" i="35"/>
  <c r="BQ185" i="35"/>
  <c r="BQ140" i="35"/>
  <c r="BQ179" i="35"/>
  <c r="BQ135" i="35"/>
  <c r="BQ132" i="35"/>
  <c r="BQ138" i="35"/>
  <c r="BW136" i="35"/>
  <c r="BW133" i="35"/>
  <c r="BW248" i="35"/>
  <c r="BW242" i="35"/>
  <c r="BW235" i="35"/>
  <c r="BW227" i="35"/>
  <c r="BW224" i="35"/>
  <c r="BW217" i="35"/>
  <c r="BW211" i="35"/>
  <c r="BW205" i="35"/>
  <c r="BW199" i="35"/>
  <c r="BW190" i="35"/>
  <c r="BW194" i="35"/>
  <c r="BW172" i="35"/>
  <c r="BW170" i="35"/>
  <c r="BW247" i="35"/>
  <c r="BW239" i="35"/>
  <c r="BW240" i="35"/>
  <c r="BW226" i="35"/>
  <c r="BW231" i="35"/>
  <c r="BW212" i="35"/>
  <c r="BW210" i="35"/>
  <c r="BW198" i="35"/>
  <c r="BW193" i="35"/>
  <c r="BW186" i="35"/>
  <c r="BW184" i="35"/>
  <c r="BW181" i="35"/>
  <c r="BW197" i="35"/>
  <c r="BW245" i="35"/>
  <c r="BW237" i="35"/>
  <c r="BW236" i="35"/>
  <c r="BW223" i="35"/>
  <c r="BW229" i="35"/>
  <c r="BW218" i="35"/>
  <c r="BW207" i="35"/>
  <c r="BW195" i="35"/>
  <c r="BW200" i="35"/>
  <c r="BW183" i="35"/>
  <c r="BW182" i="35"/>
  <c r="BW179" i="35"/>
  <c r="BW177" i="35"/>
  <c r="BW166" i="35"/>
  <c r="BW156" i="35"/>
  <c r="BW163" i="35"/>
  <c r="BW150" i="35"/>
  <c r="BW148" i="35"/>
  <c r="BW241" i="35"/>
  <c r="BW228" i="35"/>
  <c r="BW215" i="35"/>
  <c r="BW203" i="35"/>
  <c r="BW188" i="35"/>
  <c r="BW169" i="35"/>
  <c r="BW202" i="35"/>
  <c r="BW162" i="35"/>
  <c r="BW155" i="35"/>
  <c r="BW147" i="35"/>
  <c r="BW142" i="35"/>
  <c r="BW238" i="35"/>
  <c r="BW220" i="35"/>
  <c r="BW216" i="35"/>
  <c r="BW192" i="35"/>
  <c r="BW209" i="35"/>
  <c r="BW176" i="35"/>
  <c r="BW180" i="35"/>
  <c r="BW159" i="35"/>
  <c r="BW151" i="35"/>
  <c r="BW144" i="35"/>
  <c r="BW139" i="35"/>
  <c r="BW249" i="35"/>
  <c r="BW233" i="35"/>
  <c r="BW225" i="35"/>
  <c r="BW214" i="35"/>
  <c r="BW201" i="35"/>
  <c r="BW191" i="35"/>
  <c r="BW173" i="35"/>
  <c r="BW168" i="35"/>
  <c r="BW160" i="35"/>
  <c r="BW149" i="35"/>
  <c r="BW141" i="35"/>
  <c r="BW246" i="35"/>
  <c r="BW234" i="35"/>
  <c r="BW221" i="35"/>
  <c r="BW213" i="35"/>
  <c r="BW196" i="35"/>
  <c r="BW187" i="35"/>
  <c r="BW206" i="35"/>
  <c r="BW167" i="35"/>
  <c r="BW157" i="35"/>
  <c r="BW146" i="35"/>
  <c r="BW154" i="35"/>
  <c r="BW244" i="35"/>
  <c r="BW232" i="35"/>
  <c r="BW222" i="35"/>
  <c r="BW204" i="35"/>
  <c r="BW189" i="35"/>
  <c r="BW178" i="35"/>
  <c r="BW174" i="35"/>
  <c r="BW164" i="35"/>
  <c r="BW161" i="35"/>
  <c r="BW143" i="35"/>
  <c r="BW153" i="35"/>
  <c r="BW208" i="35"/>
  <c r="BW152" i="35"/>
  <c r="BW185" i="35"/>
  <c r="BW145" i="35"/>
  <c r="BW175" i="35"/>
  <c r="BW243" i="35"/>
  <c r="BW171" i="35"/>
  <c r="BW230" i="35"/>
  <c r="BW165" i="35"/>
  <c r="BW219" i="35"/>
  <c r="BW158" i="35"/>
  <c r="BW138" i="35"/>
  <c r="BW135" i="35"/>
  <c r="BW132" i="35"/>
  <c r="BW131" i="35"/>
  <c r="BW134" i="35"/>
  <c r="CC136" i="35"/>
  <c r="CC133" i="35"/>
  <c r="CC249" i="35"/>
  <c r="CC240" i="35"/>
  <c r="CC234" i="35"/>
  <c r="CC236" i="35"/>
  <c r="CC221" i="35"/>
  <c r="CC212" i="35"/>
  <c r="CC210" i="35"/>
  <c r="CC202" i="35"/>
  <c r="CC199" i="35"/>
  <c r="CC189" i="35"/>
  <c r="CC190" i="35"/>
  <c r="CC175" i="35"/>
  <c r="CC182" i="35"/>
  <c r="CC181" i="35"/>
  <c r="CC162" i="35"/>
  <c r="CC161" i="35"/>
  <c r="CC146" i="35"/>
  <c r="CC144" i="35"/>
  <c r="CC242" i="35"/>
  <c r="CC233" i="35"/>
  <c r="CC227" i="35"/>
  <c r="CC229" i="35"/>
  <c r="CC216" i="35"/>
  <c r="CC213" i="35"/>
  <c r="CC206" i="35"/>
  <c r="CC203" i="35"/>
  <c r="CC188" i="35"/>
  <c r="CC169" i="35"/>
  <c r="CC177" i="35"/>
  <c r="CC164" i="35"/>
  <c r="CC165" i="35"/>
  <c r="CC143" i="35"/>
  <c r="CC148" i="35"/>
  <c r="CC243" i="35"/>
  <c r="CC244" i="35"/>
  <c r="CC228" i="35"/>
  <c r="CC225" i="35"/>
  <c r="CC218" i="35"/>
  <c r="CC208" i="35"/>
  <c r="CC201" i="35"/>
  <c r="CC191" i="35"/>
  <c r="CC197" i="35"/>
  <c r="CC176" i="35"/>
  <c r="CC174" i="35"/>
  <c r="CC163" i="35"/>
  <c r="CC158" i="35"/>
  <c r="CC154" i="35"/>
  <c r="CC145" i="35"/>
  <c r="CC246" i="35"/>
  <c r="CC237" i="35"/>
  <c r="CC235" i="35"/>
  <c r="CC223" i="35"/>
  <c r="CC222" i="35"/>
  <c r="CC214" i="35"/>
  <c r="CC205" i="35"/>
  <c r="CC196" i="35"/>
  <c r="CC186" i="35"/>
  <c r="CC187" i="35"/>
  <c r="CC173" i="35"/>
  <c r="CC171" i="35"/>
  <c r="CC159" i="35"/>
  <c r="CC155" i="35"/>
  <c r="CC152" i="35"/>
  <c r="CC142" i="35"/>
  <c r="CC248" i="35"/>
  <c r="CC239" i="35"/>
  <c r="CC232" i="35"/>
  <c r="CC220" i="35"/>
  <c r="CC219" i="35"/>
  <c r="CC211" i="35"/>
  <c r="CC198" i="35"/>
  <c r="CC193" i="35"/>
  <c r="CC183" i="35"/>
  <c r="CC184" i="35"/>
  <c r="CC170" i="35"/>
  <c r="CC168" i="35"/>
  <c r="CC156" i="35"/>
  <c r="CC153" i="35"/>
  <c r="CC150" i="35"/>
  <c r="CC139" i="35"/>
  <c r="CC247" i="35"/>
  <c r="CC238" i="35"/>
  <c r="CC231" i="35"/>
  <c r="CC226" i="35"/>
  <c r="CC215" i="35"/>
  <c r="CC207" i="35"/>
  <c r="CC195" i="35"/>
  <c r="CC209" i="35"/>
  <c r="CC180" i="35"/>
  <c r="CC178" i="35"/>
  <c r="CC179" i="35"/>
  <c r="CC166" i="35"/>
  <c r="CC160" i="35"/>
  <c r="CC151" i="35"/>
  <c r="CC147" i="35"/>
  <c r="CC217" i="35"/>
  <c r="CC200" i="35"/>
  <c r="CC204" i="35"/>
  <c r="CC167" i="35"/>
  <c r="CC245" i="35"/>
  <c r="CC192" i="35"/>
  <c r="CC157" i="35"/>
  <c r="CC241" i="35"/>
  <c r="CC185" i="35"/>
  <c r="CC149" i="35"/>
  <c r="CC138" i="35"/>
  <c r="CC230" i="35"/>
  <c r="CC194" i="35"/>
  <c r="CC141" i="35"/>
  <c r="CC224" i="35"/>
  <c r="CC172" i="35"/>
  <c r="CC140" i="35"/>
  <c r="CC135" i="35"/>
  <c r="CC132" i="35"/>
  <c r="CC137" i="35"/>
  <c r="CI138" i="35"/>
  <c r="CI133" i="35"/>
  <c r="CI136" i="35"/>
  <c r="CI246" i="35"/>
  <c r="CI242" i="35"/>
  <c r="CI240" i="35"/>
  <c r="CI231" i="35"/>
  <c r="CI229" i="35"/>
  <c r="CI219" i="35"/>
  <c r="CI214" i="35"/>
  <c r="CI208" i="35"/>
  <c r="CI209" i="35"/>
  <c r="CI201" i="35"/>
  <c r="CI183" i="35"/>
  <c r="CI187" i="35"/>
  <c r="CI169" i="35"/>
  <c r="CI177" i="35"/>
  <c r="CI164" i="35"/>
  <c r="CI160" i="35"/>
  <c r="CI149" i="35"/>
  <c r="CI144" i="35"/>
  <c r="CI142" i="35"/>
  <c r="CI248" i="35"/>
  <c r="CI238" i="35"/>
  <c r="CI232" i="35"/>
  <c r="CI224" i="35"/>
  <c r="CI212" i="35"/>
  <c r="CI210" i="35"/>
  <c r="CI195" i="35"/>
  <c r="CI193" i="35"/>
  <c r="CI180" i="35"/>
  <c r="CI182" i="35"/>
  <c r="CI173" i="35"/>
  <c r="CI168" i="35"/>
  <c r="CI163" i="35"/>
  <c r="CI146" i="35"/>
  <c r="CI152" i="35"/>
  <c r="CI247" i="35"/>
  <c r="CI241" i="35"/>
  <c r="CI230" i="35"/>
  <c r="CI221" i="35"/>
  <c r="CI217" i="35"/>
  <c r="CI207" i="35"/>
  <c r="CI192" i="35"/>
  <c r="CI185" i="35"/>
  <c r="CI197" i="35"/>
  <c r="CI178" i="35"/>
  <c r="CI170" i="35"/>
  <c r="CI167" i="35"/>
  <c r="CI157" i="35"/>
  <c r="CI143" i="35"/>
  <c r="CI154" i="35"/>
  <c r="CI244" i="35"/>
  <c r="CI243" i="35"/>
  <c r="CI227" i="35"/>
  <c r="CI226" i="35"/>
  <c r="CI216" i="35"/>
  <c r="CI204" i="35"/>
  <c r="CI203" i="35"/>
  <c r="CI191" i="35"/>
  <c r="CI200" i="35"/>
  <c r="CI175" i="35"/>
  <c r="CI179" i="35"/>
  <c r="CI165" i="35"/>
  <c r="CI161" i="35"/>
  <c r="CI151" i="35"/>
  <c r="CI148" i="35"/>
  <c r="CI237" i="35"/>
  <c r="CI236" i="35"/>
  <c r="CI228" i="35"/>
  <c r="CI225" i="35"/>
  <c r="CI218" i="35"/>
  <c r="CI205" i="35"/>
  <c r="CI202" i="35"/>
  <c r="CI194" i="35"/>
  <c r="CI190" i="35"/>
  <c r="CI172" i="35"/>
  <c r="CI174" i="35"/>
  <c r="CI162" i="35"/>
  <c r="CI158" i="35"/>
  <c r="CI150" i="35"/>
  <c r="CI145" i="35"/>
  <c r="CI245" i="35"/>
  <c r="CI234" i="35"/>
  <c r="CI233" i="35"/>
  <c r="CI223" i="35"/>
  <c r="CI222" i="35"/>
  <c r="CI211" i="35"/>
  <c r="CI206" i="35"/>
  <c r="CI199" i="35"/>
  <c r="CI189" i="35"/>
  <c r="CI188" i="35"/>
  <c r="CI181" i="35"/>
  <c r="CI171" i="35"/>
  <c r="CI159" i="35"/>
  <c r="CI155" i="35"/>
  <c r="CI147" i="35"/>
  <c r="CI139" i="35"/>
  <c r="CI239" i="35"/>
  <c r="CI196" i="35"/>
  <c r="CI153" i="35"/>
  <c r="CI235" i="35"/>
  <c r="CI186" i="35"/>
  <c r="CI141" i="35"/>
  <c r="CI220" i="35"/>
  <c r="CI184" i="35"/>
  <c r="CI215" i="35"/>
  <c r="CI176" i="35"/>
  <c r="CI213" i="35"/>
  <c r="CI166" i="35"/>
  <c r="CI249" i="35"/>
  <c r="CI198" i="35"/>
  <c r="CI156" i="35"/>
  <c r="CI132" i="35"/>
  <c r="CI137" i="35"/>
  <c r="CI135" i="35"/>
  <c r="CO136" i="35"/>
  <c r="CO138" i="35"/>
  <c r="CO133" i="35"/>
  <c r="CO245" i="35"/>
  <c r="CO234" i="35"/>
  <c r="CO246" i="35"/>
  <c r="CO242" i="35"/>
  <c r="CO240" i="35"/>
  <c r="CO226" i="35"/>
  <c r="CO221" i="35"/>
  <c r="CO225" i="35"/>
  <c r="CO207" i="35"/>
  <c r="CO198" i="35"/>
  <c r="CO193" i="35"/>
  <c r="CO183" i="35"/>
  <c r="CO187" i="35"/>
  <c r="CO169" i="35"/>
  <c r="CO188" i="35"/>
  <c r="CO168" i="35"/>
  <c r="CO156" i="35"/>
  <c r="CO158" i="35"/>
  <c r="CO153" i="35"/>
  <c r="CO152" i="35"/>
  <c r="CO249" i="35"/>
  <c r="CO237" i="35"/>
  <c r="CO232" i="35"/>
  <c r="CO223" i="35"/>
  <c r="CO222" i="35"/>
  <c r="CO217" i="35"/>
  <c r="CO204" i="35"/>
  <c r="CO195" i="35"/>
  <c r="CO191" i="35"/>
  <c r="CO180" i="35"/>
  <c r="CO184" i="35"/>
  <c r="CO176" i="35"/>
  <c r="CO177" i="35"/>
  <c r="CO166" i="35"/>
  <c r="CO163" i="35"/>
  <c r="CO155" i="35"/>
  <c r="CO151" i="35"/>
  <c r="CO148" i="35"/>
  <c r="CO248" i="35"/>
  <c r="CO238" i="35"/>
  <c r="CO230" i="35"/>
  <c r="CO220" i="35"/>
  <c r="CO219" i="35"/>
  <c r="CO214" i="35"/>
  <c r="CO213" i="35"/>
  <c r="CO192" i="35"/>
  <c r="CO185" i="35"/>
  <c r="CO202" i="35"/>
  <c r="CO190" i="35"/>
  <c r="CO173" i="35"/>
  <c r="CO174" i="35"/>
  <c r="CO167" i="35"/>
  <c r="CO160" i="35"/>
  <c r="CO149" i="35"/>
  <c r="CO150" i="35"/>
  <c r="CO145" i="35"/>
  <c r="CO244" i="35"/>
  <c r="CO239" i="35"/>
  <c r="CO227" i="35"/>
  <c r="CO235" i="35"/>
  <c r="CO215" i="35"/>
  <c r="CO211" i="35"/>
  <c r="CO208" i="35"/>
  <c r="CO209" i="35"/>
  <c r="CO194" i="35"/>
  <c r="CO200" i="35"/>
  <c r="CO178" i="35"/>
  <c r="CO170" i="35"/>
  <c r="CO171" i="35"/>
  <c r="CO164" i="35"/>
  <c r="CO157" i="35"/>
  <c r="CO146" i="35"/>
  <c r="CO147" i="35"/>
  <c r="CO142" i="35"/>
  <c r="CO241" i="35"/>
  <c r="CO233" i="35"/>
  <c r="CO231" i="35"/>
  <c r="CO229" i="35"/>
  <c r="CO212" i="35"/>
  <c r="CO218" i="35"/>
  <c r="CO205" i="35"/>
  <c r="CO199" i="35"/>
  <c r="CO197" i="35"/>
  <c r="CO189" i="35"/>
  <c r="CO175" i="35"/>
  <c r="CO201" i="35"/>
  <c r="CO181" i="35"/>
  <c r="CO162" i="35"/>
  <c r="CO165" i="35"/>
  <c r="CO143" i="35"/>
  <c r="CO144" i="35"/>
  <c r="CO139" i="35"/>
  <c r="CO224" i="35"/>
  <c r="CO206" i="35"/>
  <c r="CO154" i="35"/>
  <c r="CO140" i="35"/>
  <c r="CO216" i="35"/>
  <c r="CO172" i="35"/>
  <c r="CO141" i="35"/>
  <c r="CO247" i="35"/>
  <c r="CO210" i="35"/>
  <c r="CO182" i="35"/>
  <c r="CO243" i="35"/>
  <c r="CO203" i="35"/>
  <c r="CO179" i="35"/>
  <c r="CO137" i="35"/>
  <c r="CO236" i="35"/>
  <c r="CO196" i="35"/>
  <c r="CO159" i="35"/>
  <c r="CO228" i="35"/>
  <c r="CO186" i="35"/>
  <c r="CO161" i="35"/>
  <c r="CO135" i="35"/>
  <c r="CO132" i="35"/>
  <c r="CU137" i="35"/>
  <c r="CU136" i="35"/>
  <c r="CU133" i="35"/>
  <c r="CU247" i="35"/>
  <c r="CU237" i="35"/>
  <c r="CU235" i="35"/>
  <c r="CU227" i="35"/>
  <c r="CU220" i="35"/>
  <c r="CU218" i="35"/>
  <c r="CU211" i="35"/>
  <c r="CU205" i="35"/>
  <c r="CU192" i="35"/>
  <c r="CU194" i="35"/>
  <c r="CU186" i="35"/>
  <c r="CU182" i="35"/>
  <c r="CU191" i="35"/>
  <c r="CU174" i="35"/>
  <c r="CU165" i="35"/>
  <c r="CU163" i="35"/>
  <c r="CU146" i="35"/>
  <c r="CU141" i="35"/>
  <c r="CU139" i="35"/>
  <c r="CU249" i="35"/>
  <c r="CU234" i="35"/>
  <c r="CU233" i="35"/>
  <c r="CU231" i="35"/>
  <c r="CU226" i="35"/>
  <c r="CU215" i="35"/>
  <c r="CU213" i="35"/>
  <c r="CU201" i="35"/>
  <c r="CU206" i="35"/>
  <c r="CU190" i="35"/>
  <c r="CU183" i="35"/>
  <c r="CU179" i="35"/>
  <c r="CU181" i="35"/>
  <c r="CU171" i="35"/>
  <c r="CU159" i="35"/>
  <c r="CU161" i="35"/>
  <c r="CU143" i="35"/>
  <c r="CU151" i="35"/>
  <c r="CU245" i="35"/>
  <c r="CU240" i="35"/>
  <c r="CU236" i="35"/>
  <c r="CU228" i="35"/>
  <c r="CU224" i="35"/>
  <c r="CU212" i="35"/>
  <c r="CU210" i="35"/>
  <c r="CU209" i="35"/>
  <c r="CU199" i="35"/>
  <c r="CU188" i="35"/>
  <c r="CU180" i="35"/>
  <c r="CU178" i="35"/>
  <c r="CU176" i="35"/>
  <c r="CU168" i="35"/>
  <c r="CU156" i="35"/>
  <c r="CU158" i="35"/>
  <c r="CU153" i="35"/>
  <c r="CU154" i="35"/>
  <c r="CU248" i="35"/>
  <c r="CU244" i="35"/>
  <c r="CU242" i="35"/>
  <c r="CU229" i="35"/>
  <c r="CU221" i="35"/>
  <c r="CU216" i="35"/>
  <c r="CU207" i="35"/>
  <c r="CU202" i="35"/>
  <c r="CU196" i="35"/>
  <c r="CU185" i="35"/>
  <c r="CU189" i="35"/>
  <c r="CU175" i="35"/>
  <c r="CU173" i="35"/>
  <c r="CU166" i="35"/>
  <c r="CU162" i="35"/>
  <c r="CU155" i="35"/>
  <c r="CU150" i="35"/>
  <c r="CU148" i="35"/>
  <c r="CU241" i="35"/>
  <c r="CU238" i="35"/>
  <c r="CU232" i="35"/>
  <c r="CU225" i="35"/>
  <c r="CU222" i="35"/>
  <c r="CU217" i="35"/>
  <c r="CU204" i="35"/>
  <c r="CU198" i="35"/>
  <c r="CU193" i="35"/>
  <c r="CU197" i="35"/>
  <c r="CU187" i="35"/>
  <c r="CU172" i="35"/>
  <c r="CU170" i="35"/>
  <c r="CU167" i="35"/>
  <c r="CU160" i="35"/>
  <c r="CU152" i="35"/>
  <c r="CU147" i="35"/>
  <c r="CU145" i="35"/>
  <c r="CU223" i="35"/>
  <c r="CU200" i="35"/>
  <c r="CU149" i="35"/>
  <c r="CU219" i="35"/>
  <c r="CU184" i="35"/>
  <c r="CU144" i="35"/>
  <c r="CU246" i="35"/>
  <c r="CU214" i="35"/>
  <c r="CU169" i="35"/>
  <c r="CU142" i="35"/>
  <c r="CU243" i="35"/>
  <c r="CU208" i="35"/>
  <c r="CU177" i="35"/>
  <c r="CU239" i="35"/>
  <c r="CU195" i="35"/>
  <c r="CU164" i="35"/>
  <c r="CU230" i="35"/>
  <c r="CU203" i="35"/>
  <c r="CU157" i="35"/>
  <c r="CU135" i="35"/>
  <c r="CU132" i="35"/>
  <c r="DA136" i="35"/>
  <c r="DA137" i="35"/>
  <c r="DA133" i="35"/>
  <c r="DA243" i="35"/>
  <c r="DA238" i="35"/>
  <c r="DA232" i="35"/>
  <c r="DA220" i="35"/>
  <c r="DA219" i="35"/>
  <c r="DA214" i="35"/>
  <c r="DA208" i="35"/>
  <c r="DA198" i="35"/>
  <c r="DA196" i="35"/>
  <c r="DA188" i="35"/>
  <c r="DA184" i="35"/>
  <c r="DA194" i="35"/>
  <c r="DA177" i="35"/>
  <c r="DA167" i="35"/>
  <c r="DA157" i="35"/>
  <c r="DA152" i="35"/>
  <c r="DA147" i="35"/>
  <c r="DA145" i="35"/>
  <c r="DA246" i="35"/>
  <c r="DA249" i="35"/>
  <c r="DA240" i="35"/>
  <c r="DA227" i="35"/>
  <c r="DA225" i="35"/>
  <c r="DA215" i="35"/>
  <c r="DA211" i="35"/>
  <c r="DA205" i="35"/>
  <c r="DA195" i="35"/>
  <c r="DA193" i="35"/>
  <c r="DA186" i="35"/>
  <c r="DA178" i="35"/>
  <c r="DA176" i="35"/>
  <c r="DA174" i="35"/>
  <c r="DA164" i="35"/>
  <c r="DA165" i="35"/>
  <c r="DA149" i="35"/>
  <c r="DA144" i="35"/>
  <c r="DA142" i="35"/>
  <c r="DA248" i="35"/>
  <c r="DA242" i="35"/>
  <c r="DA233" i="35"/>
  <c r="DA230" i="35"/>
  <c r="DA224" i="35"/>
  <c r="DA212" i="35"/>
  <c r="DA210" i="35"/>
  <c r="DA217" i="35"/>
  <c r="DA192" i="35"/>
  <c r="DA197" i="35"/>
  <c r="DA183" i="35"/>
  <c r="DA175" i="35"/>
  <c r="DA173" i="35"/>
  <c r="DA171" i="35"/>
  <c r="DA159" i="35"/>
  <c r="DA163" i="35"/>
  <c r="DA146" i="35"/>
  <c r="DA141" i="35"/>
  <c r="DA139" i="35"/>
  <c r="DA245" i="35"/>
  <c r="DA241" i="35"/>
  <c r="DA235" i="35"/>
  <c r="DA228" i="35"/>
  <c r="DA221" i="35"/>
  <c r="DA218" i="35"/>
  <c r="DA207" i="35"/>
  <c r="DA209" i="35"/>
  <c r="DA203" i="35"/>
  <c r="DA185" i="35"/>
  <c r="DA180" i="35"/>
  <c r="DA172" i="35"/>
  <c r="DA170" i="35"/>
  <c r="DA168" i="35"/>
  <c r="DA156" i="35"/>
  <c r="DA161" i="35"/>
  <c r="DA143" i="35"/>
  <c r="DA153" i="35"/>
  <c r="DA244" i="35"/>
  <c r="DA237" i="35"/>
  <c r="DA239" i="35"/>
  <c r="DA231" i="35"/>
  <c r="DA226" i="35"/>
  <c r="DA216" i="35"/>
  <c r="DA204" i="35"/>
  <c r="DA206" i="35"/>
  <c r="DA202" i="35"/>
  <c r="DA200" i="35"/>
  <c r="DA191" i="35"/>
  <c r="DA169" i="35"/>
  <c r="DA189" i="35"/>
  <c r="DA181" i="35"/>
  <c r="DA162" i="35"/>
  <c r="DA158" i="35"/>
  <c r="DA154" i="35"/>
  <c r="DA151" i="35"/>
  <c r="DA223" i="35"/>
  <c r="DA190" i="35"/>
  <c r="DA155" i="35"/>
  <c r="DA222" i="35"/>
  <c r="DA187" i="35"/>
  <c r="DA150" i="35"/>
  <c r="DA140" i="35"/>
  <c r="DA229" i="35"/>
  <c r="DA179" i="35"/>
  <c r="DA148" i="35"/>
  <c r="DA247" i="35"/>
  <c r="DA213" i="35"/>
  <c r="DA182" i="35"/>
  <c r="DA234" i="35"/>
  <c r="DA201" i="35"/>
  <c r="DA166" i="35"/>
  <c r="DA236" i="35"/>
  <c r="DA199" i="35"/>
  <c r="DA160" i="35"/>
  <c r="DA135" i="35"/>
  <c r="DA132" i="35"/>
  <c r="DA138" i="35"/>
  <c r="DG136" i="35"/>
  <c r="DG133" i="35"/>
  <c r="DG247" i="35"/>
  <c r="DG239" i="35"/>
  <c r="DG235" i="35"/>
  <c r="DG226" i="35"/>
  <c r="DG229" i="35"/>
  <c r="DG218" i="35"/>
  <c r="DG207" i="35"/>
  <c r="DG198" i="35"/>
  <c r="DG193" i="35"/>
  <c r="DG190" i="35"/>
  <c r="DG191" i="35"/>
  <c r="DG175" i="35"/>
  <c r="DG173" i="35"/>
  <c r="DG168" i="35"/>
  <c r="DG165" i="35"/>
  <c r="DG155" i="35"/>
  <c r="DG152" i="35"/>
  <c r="DG153" i="35"/>
  <c r="DG245" i="35"/>
  <c r="DG237" i="35"/>
  <c r="DG236" i="35"/>
  <c r="DG223" i="35"/>
  <c r="DG222" i="35"/>
  <c r="DG216" i="35"/>
  <c r="DG204" i="35"/>
  <c r="DG195" i="35"/>
  <c r="DG200" i="35"/>
  <c r="DG188" i="35"/>
  <c r="DG194" i="35"/>
  <c r="DG172" i="35"/>
  <c r="DG170" i="35"/>
  <c r="DG166" i="35"/>
  <c r="DG160" i="35"/>
  <c r="DG163" i="35"/>
  <c r="DG150" i="35"/>
  <c r="DG148" i="35"/>
  <c r="DG244" i="35"/>
  <c r="DG234" i="35"/>
  <c r="DG232" i="35"/>
  <c r="DG220" i="35"/>
  <c r="DG219" i="35"/>
  <c r="DG214" i="35"/>
  <c r="DG208" i="35"/>
  <c r="DG192" i="35"/>
  <c r="DG189" i="35"/>
  <c r="DG186" i="35"/>
  <c r="DG187" i="35"/>
  <c r="DG169" i="35"/>
  <c r="DG197" i="35"/>
  <c r="DG167" i="35"/>
  <c r="DG157" i="35"/>
  <c r="DG151" i="35"/>
  <c r="DG147" i="35"/>
  <c r="DG145" i="35"/>
  <c r="DG249" i="35"/>
  <c r="DG243" i="35"/>
  <c r="DG238" i="35"/>
  <c r="DG227" i="35"/>
  <c r="DG225" i="35"/>
  <c r="DG217" i="35"/>
  <c r="DG211" i="35"/>
  <c r="DG205" i="35"/>
  <c r="DG201" i="35"/>
  <c r="DG185" i="35"/>
  <c r="DG183" i="35"/>
  <c r="DG184" i="35"/>
  <c r="DG181" i="35"/>
  <c r="DG177" i="35"/>
  <c r="DG164" i="35"/>
  <c r="DG162" i="35"/>
  <c r="DG149" i="35"/>
  <c r="DG144" i="35"/>
  <c r="DG142" i="35"/>
  <c r="DG246" i="35"/>
  <c r="DG242" i="35"/>
  <c r="DG240" i="35"/>
  <c r="DG230" i="35"/>
  <c r="DG224" i="35"/>
  <c r="DG215" i="35"/>
  <c r="DG213" i="35"/>
  <c r="DG231" i="35"/>
  <c r="DG199" i="35"/>
  <c r="DG202" i="35"/>
  <c r="DG180" i="35"/>
  <c r="DG182" i="35"/>
  <c r="DG179" i="35"/>
  <c r="DG174" i="35"/>
  <c r="DG159" i="35"/>
  <c r="DG161" i="35"/>
  <c r="DG146" i="35"/>
  <c r="DG141" i="35"/>
  <c r="DG139" i="35"/>
  <c r="DG228" i="35"/>
  <c r="DG209" i="35"/>
  <c r="DG158" i="35"/>
  <c r="DG221" i="35"/>
  <c r="DG206" i="35"/>
  <c r="DG143" i="35"/>
  <c r="DG212" i="35"/>
  <c r="DG178" i="35"/>
  <c r="DG154" i="35"/>
  <c r="DG248" i="35"/>
  <c r="DG210" i="35"/>
  <c r="DG176" i="35"/>
  <c r="DG241" i="35"/>
  <c r="DG203" i="35"/>
  <c r="DG171" i="35"/>
  <c r="DG233" i="35"/>
  <c r="DG196" i="35"/>
  <c r="DG156" i="35"/>
  <c r="DG138" i="35"/>
  <c r="DG135" i="35"/>
  <c r="DG132" i="35"/>
  <c r="DG131" i="35"/>
  <c r="DG134" i="35"/>
  <c r="DG140" i="35"/>
  <c r="DM136" i="35"/>
  <c r="DM133" i="35"/>
  <c r="DM247" i="35"/>
  <c r="DM237" i="35"/>
  <c r="DM238" i="35"/>
  <c r="DM236" i="35"/>
  <c r="DM224" i="35"/>
  <c r="DM215" i="35"/>
  <c r="DM214" i="35"/>
  <c r="DM205" i="35"/>
  <c r="DM201" i="35"/>
  <c r="DM189" i="35"/>
  <c r="DM190" i="35"/>
  <c r="DM178" i="35"/>
  <c r="DM170" i="35"/>
  <c r="DM171" i="35"/>
  <c r="DM165" i="35"/>
  <c r="DM162" i="35"/>
  <c r="DM149" i="35"/>
  <c r="DM147" i="35"/>
  <c r="DM139" i="35"/>
  <c r="DM245" i="35"/>
  <c r="DM234" i="35"/>
  <c r="DM233" i="35"/>
  <c r="DM228" i="35"/>
  <c r="DM221" i="35"/>
  <c r="DM212" i="35"/>
  <c r="DM211" i="35"/>
  <c r="DM202" i="35"/>
  <c r="DM199" i="35"/>
  <c r="DM191" i="35"/>
  <c r="DM188" i="35"/>
  <c r="DM175" i="35"/>
  <c r="DM200" i="35"/>
  <c r="DM168" i="35"/>
  <c r="DM163" i="35"/>
  <c r="DM161" i="35"/>
  <c r="DM146" i="35"/>
  <c r="DM144" i="35"/>
  <c r="DM248" i="35"/>
  <c r="DM249" i="35"/>
  <c r="DM235" i="35"/>
  <c r="DM230" i="35"/>
  <c r="DM229" i="35"/>
  <c r="DM217" i="35"/>
  <c r="DM210" i="35"/>
  <c r="DM198" i="35"/>
  <c r="DM196" i="35"/>
  <c r="DM186" i="35"/>
  <c r="DM197" i="35"/>
  <c r="DM172" i="35"/>
  <c r="DM182" i="35"/>
  <c r="DM181" i="35"/>
  <c r="DM159" i="35"/>
  <c r="DM158" i="35"/>
  <c r="DM143" i="35"/>
  <c r="DM141" i="35"/>
  <c r="DM243" i="35"/>
  <c r="DM242" i="35"/>
  <c r="DM232" i="35"/>
  <c r="DM223" i="35"/>
  <c r="DM225" i="35"/>
  <c r="DM216" i="35"/>
  <c r="DM207" i="35"/>
  <c r="DM195" i="35"/>
  <c r="DM193" i="35"/>
  <c r="DM183" i="35"/>
  <c r="DM187" i="35"/>
  <c r="DM169" i="35"/>
  <c r="DM179" i="35"/>
  <c r="DM166" i="35"/>
  <c r="DM156" i="35"/>
  <c r="DM155" i="35"/>
  <c r="DM154" i="35"/>
  <c r="DM148" i="35"/>
  <c r="DM244" i="35"/>
  <c r="DM240" i="35"/>
  <c r="DM231" i="35"/>
  <c r="DM220" i="35"/>
  <c r="DM222" i="35"/>
  <c r="DM213" i="35"/>
  <c r="DM204" i="35"/>
  <c r="DM192" i="35"/>
  <c r="DM209" i="35"/>
  <c r="DM180" i="35"/>
  <c r="DM184" i="35"/>
  <c r="DM176" i="35"/>
  <c r="DM177" i="35"/>
  <c r="DM167" i="35"/>
  <c r="DM160" i="35"/>
  <c r="DM153" i="35"/>
  <c r="DM152" i="35"/>
  <c r="DM145" i="35"/>
  <c r="DM227" i="35"/>
  <c r="DM185" i="35"/>
  <c r="DM157" i="35"/>
  <c r="DM226" i="35"/>
  <c r="DM194" i="35"/>
  <c r="DM151" i="35"/>
  <c r="DM138" i="35"/>
  <c r="DM219" i="35"/>
  <c r="DM203" i="35"/>
  <c r="DM150" i="35"/>
  <c r="DM140" i="35"/>
  <c r="DM246" i="35"/>
  <c r="DM218" i="35"/>
  <c r="DM173" i="35"/>
  <c r="DM142" i="35"/>
  <c r="DM241" i="35"/>
  <c r="DM208" i="35"/>
  <c r="DM174" i="35"/>
  <c r="DM239" i="35"/>
  <c r="DM206" i="35"/>
  <c r="DM164" i="35"/>
  <c r="DM135" i="35"/>
  <c r="DM132" i="35"/>
  <c r="DM137" i="35"/>
  <c r="DS138" i="35"/>
  <c r="DS133" i="35"/>
  <c r="DS136" i="35"/>
  <c r="DS247" i="35"/>
  <c r="DS238" i="35"/>
  <c r="DS231" i="35"/>
  <c r="DS230" i="35"/>
  <c r="DS222" i="35"/>
  <c r="DS213" i="35"/>
  <c r="DS204" i="35"/>
  <c r="DS195" i="35"/>
  <c r="DS196" i="35"/>
  <c r="DS189" i="35"/>
  <c r="DS188" i="35"/>
  <c r="DS172" i="35"/>
  <c r="DS179" i="35"/>
  <c r="DS167" i="35"/>
  <c r="DS157" i="35"/>
  <c r="DS153" i="35"/>
  <c r="DS147" i="35"/>
  <c r="DS145" i="35"/>
  <c r="DS248" i="35"/>
  <c r="DS244" i="35"/>
  <c r="DS240" i="35"/>
  <c r="DS227" i="35"/>
  <c r="DS229" i="35"/>
  <c r="DS219" i="35"/>
  <c r="DS218" i="35"/>
  <c r="DS208" i="35"/>
  <c r="DS192" i="35"/>
  <c r="DS193" i="35"/>
  <c r="DS186" i="35"/>
  <c r="DS187" i="35"/>
  <c r="DS169" i="35"/>
  <c r="DS177" i="35"/>
  <c r="DS164" i="35"/>
  <c r="DS161" i="35"/>
  <c r="DS149" i="35"/>
  <c r="DS144" i="35"/>
  <c r="DS142" i="35"/>
  <c r="DS246" i="35"/>
  <c r="DS242" i="35"/>
  <c r="DS236" i="35"/>
  <c r="DS241" i="35"/>
  <c r="DS224" i="35"/>
  <c r="DS215" i="35"/>
  <c r="DS214" i="35"/>
  <c r="DS205" i="35"/>
  <c r="DS209" i="35"/>
  <c r="DS201" i="35"/>
  <c r="DS183" i="35"/>
  <c r="DS184" i="35"/>
  <c r="DS181" i="35"/>
  <c r="DS174" i="35"/>
  <c r="DS159" i="35"/>
  <c r="DS158" i="35"/>
  <c r="DS146" i="35"/>
  <c r="DS141" i="35"/>
  <c r="DS139" i="35"/>
  <c r="DS249" i="35"/>
  <c r="DS237" i="35"/>
  <c r="DS233" i="35"/>
  <c r="DS228" i="35"/>
  <c r="DS221" i="35"/>
  <c r="DS212" i="35"/>
  <c r="DS211" i="35"/>
  <c r="DS200" i="35"/>
  <c r="DS203" i="35"/>
  <c r="DS185" i="35"/>
  <c r="DS180" i="35"/>
  <c r="DS182" i="35"/>
  <c r="DS176" i="35"/>
  <c r="DS171" i="35"/>
  <c r="DS156" i="35"/>
  <c r="DS155" i="35"/>
  <c r="DS143" i="35"/>
  <c r="DS152" i="35"/>
  <c r="DS245" i="35"/>
  <c r="DS234" i="35"/>
  <c r="DS235" i="35"/>
  <c r="DS223" i="35"/>
  <c r="DS226" i="35"/>
  <c r="DS217" i="35"/>
  <c r="DS210" i="35"/>
  <c r="DS206" i="35"/>
  <c r="DS202" i="35"/>
  <c r="DS191" i="35"/>
  <c r="DS197" i="35"/>
  <c r="DS178" i="35"/>
  <c r="DS173" i="35"/>
  <c r="DS168" i="35"/>
  <c r="DS163" i="35"/>
  <c r="DS165" i="35"/>
  <c r="DS151" i="35"/>
  <c r="DS154" i="35"/>
  <c r="DS232" i="35"/>
  <c r="DS199" i="35"/>
  <c r="DS160" i="35"/>
  <c r="DS220" i="35"/>
  <c r="DS194" i="35"/>
  <c r="DS162" i="35"/>
  <c r="DS225" i="35"/>
  <c r="DS190" i="35"/>
  <c r="DS150" i="35"/>
  <c r="DS216" i="35"/>
  <c r="DS175" i="35"/>
  <c r="DS148" i="35"/>
  <c r="DS243" i="35"/>
  <c r="DS207" i="35"/>
  <c r="DS170" i="35"/>
  <c r="DS239" i="35"/>
  <c r="DS198" i="35"/>
  <c r="DS166" i="35"/>
  <c r="DS132" i="35"/>
  <c r="DS137" i="35"/>
  <c r="DS135" i="35"/>
  <c r="DY138" i="35"/>
  <c r="DY133" i="35"/>
  <c r="DY249" i="35"/>
  <c r="DY240" i="35"/>
  <c r="DY233" i="35"/>
  <c r="DY226" i="35"/>
  <c r="DY229" i="35"/>
  <c r="DY217" i="35"/>
  <c r="DY210" i="35"/>
  <c r="DY198" i="35"/>
  <c r="DY193" i="35"/>
  <c r="DY186" i="35"/>
  <c r="DY187" i="35"/>
  <c r="DY182" i="35"/>
  <c r="DY190" i="35"/>
  <c r="DY179" i="35"/>
  <c r="DY165" i="35"/>
  <c r="DY155" i="35"/>
  <c r="DY151" i="35"/>
  <c r="DY152" i="35"/>
  <c r="DY136" i="35"/>
  <c r="DY245" i="35"/>
  <c r="DY237" i="35"/>
  <c r="DY235" i="35"/>
  <c r="DY223" i="35"/>
  <c r="DY222" i="35"/>
  <c r="DY216" i="35"/>
  <c r="DY207" i="35"/>
  <c r="DY195" i="35"/>
  <c r="DY202" i="35"/>
  <c r="DY183" i="35"/>
  <c r="DY184" i="35"/>
  <c r="DY188" i="35"/>
  <c r="DY177" i="35"/>
  <c r="DY166" i="35"/>
  <c r="DY163" i="35"/>
  <c r="DY162" i="35"/>
  <c r="DY150" i="35"/>
  <c r="DY148" i="35"/>
  <c r="DY243" i="35"/>
  <c r="DY234" i="35"/>
  <c r="DY232" i="35"/>
  <c r="DY220" i="35"/>
  <c r="DY219" i="35"/>
  <c r="DY213" i="35"/>
  <c r="DY204" i="35"/>
  <c r="DY192" i="35"/>
  <c r="DY201" i="35"/>
  <c r="DY180" i="35"/>
  <c r="DY178" i="35"/>
  <c r="DY176" i="35"/>
  <c r="DY174" i="35"/>
  <c r="DY167" i="35"/>
  <c r="DY160" i="35"/>
  <c r="DY149" i="35"/>
  <c r="DY147" i="35"/>
  <c r="DY145" i="35"/>
  <c r="DY248" i="35"/>
  <c r="DY241" i="35"/>
  <c r="DY238" i="35"/>
  <c r="DY231" i="35"/>
  <c r="DY224" i="35"/>
  <c r="DY215" i="35"/>
  <c r="DY218" i="35"/>
  <c r="DY208" i="35"/>
  <c r="DY206" i="35"/>
  <c r="DY185" i="35"/>
  <c r="DY191" i="35"/>
  <c r="DY175" i="35"/>
  <c r="DY173" i="35"/>
  <c r="DY171" i="35"/>
  <c r="DY164" i="35"/>
  <c r="DY157" i="35"/>
  <c r="DY146" i="35"/>
  <c r="DY144" i="35"/>
  <c r="DY142" i="35"/>
  <c r="DY247" i="35"/>
  <c r="DY244" i="35"/>
  <c r="DY239" i="35"/>
  <c r="DY227" i="35"/>
  <c r="DY221" i="35"/>
  <c r="DY212" i="35"/>
  <c r="DY214" i="35"/>
  <c r="DY205" i="35"/>
  <c r="DY199" i="35"/>
  <c r="DY203" i="35"/>
  <c r="DY209" i="35"/>
  <c r="DY172" i="35"/>
  <c r="DY170" i="35"/>
  <c r="DY168" i="35"/>
  <c r="DY159" i="35"/>
  <c r="DY161" i="35"/>
  <c r="DY143" i="35"/>
  <c r="DY141" i="35"/>
  <c r="DY139" i="35"/>
  <c r="DY236" i="35"/>
  <c r="DY196" i="35"/>
  <c r="DY156" i="35"/>
  <c r="DY228" i="35"/>
  <c r="DY189" i="35"/>
  <c r="DY158" i="35"/>
  <c r="DY230" i="35"/>
  <c r="DY194" i="35"/>
  <c r="DY153" i="35"/>
  <c r="DY225" i="35"/>
  <c r="DY169" i="35"/>
  <c r="DY154" i="35"/>
  <c r="DY246" i="35"/>
  <c r="DY211" i="35"/>
  <c r="DY181" i="35"/>
  <c r="DY242" i="35"/>
  <c r="DY200" i="35"/>
  <c r="DY197" i="35"/>
  <c r="DY135" i="35"/>
  <c r="DY132" i="35"/>
  <c r="DY137" i="35"/>
  <c r="DY140" i="35"/>
  <c r="EE136" i="35"/>
  <c r="EE140" i="35"/>
  <c r="EE138" i="35"/>
  <c r="EE246" i="35"/>
  <c r="EE241" i="35"/>
  <c r="EE239" i="35"/>
  <c r="EE235" i="35"/>
  <c r="EE226" i="35"/>
  <c r="EE215" i="35"/>
  <c r="EE211" i="35"/>
  <c r="EE218" i="35"/>
  <c r="EE200" i="35"/>
  <c r="EE190" i="35"/>
  <c r="EE183" i="35"/>
  <c r="EE184" i="35"/>
  <c r="EE169" i="35"/>
  <c r="EE174" i="35"/>
  <c r="EE165" i="35"/>
  <c r="EE157" i="35"/>
  <c r="EE146" i="35"/>
  <c r="EE147" i="35"/>
  <c r="EE139" i="35"/>
  <c r="EE133" i="35"/>
  <c r="EE247" i="35"/>
  <c r="EE237" i="35"/>
  <c r="EE233" i="35"/>
  <c r="EE231" i="35"/>
  <c r="EE221" i="35"/>
  <c r="EE212" i="35"/>
  <c r="EE210" i="35"/>
  <c r="EE202" i="35"/>
  <c r="EE203" i="35"/>
  <c r="EE188" i="35"/>
  <c r="EE180" i="35"/>
  <c r="EE181" i="35"/>
  <c r="EE176" i="35"/>
  <c r="EE171" i="35"/>
  <c r="EE162" i="35"/>
  <c r="EE161" i="35"/>
  <c r="EE143" i="35"/>
  <c r="EE144" i="35"/>
  <c r="EE248" i="35"/>
  <c r="EE234" i="35"/>
  <c r="EE236" i="35"/>
  <c r="EE228" i="35"/>
  <c r="EE229" i="35"/>
  <c r="EE216" i="35"/>
  <c r="EE207" i="35"/>
  <c r="EE206" i="35"/>
  <c r="EE199" i="35"/>
  <c r="EE185" i="35"/>
  <c r="EE194" i="35"/>
  <c r="EE179" i="35"/>
  <c r="EE173" i="35"/>
  <c r="EE168" i="35"/>
  <c r="EE159" i="35"/>
  <c r="EE158" i="35"/>
  <c r="EE154" i="35"/>
  <c r="EE141" i="35"/>
  <c r="EE245" i="35"/>
  <c r="EE242" i="35"/>
  <c r="EE232" i="35"/>
  <c r="EE225" i="35"/>
  <c r="EE224" i="35"/>
  <c r="EE213" i="35"/>
  <c r="EE204" i="35"/>
  <c r="EE198" i="35"/>
  <c r="EE196" i="35"/>
  <c r="EE201" i="35"/>
  <c r="EE189" i="35"/>
  <c r="EE178" i="35"/>
  <c r="EE170" i="35"/>
  <c r="EE166" i="35"/>
  <c r="EE156" i="35"/>
  <c r="EE155" i="35"/>
  <c r="EE153" i="35"/>
  <c r="EE148" i="35"/>
  <c r="EE244" i="35"/>
  <c r="EE240" i="35"/>
  <c r="EE230" i="35"/>
  <c r="EE223" i="35"/>
  <c r="EE222" i="35"/>
  <c r="EE217" i="35"/>
  <c r="EE208" i="35"/>
  <c r="EE195" i="35"/>
  <c r="EE193" i="35"/>
  <c r="EE191" i="35"/>
  <c r="EE197" i="35"/>
  <c r="EE175" i="35"/>
  <c r="EE182" i="35"/>
  <c r="EE167" i="35"/>
  <c r="EE163" i="35"/>
  <c r="EE152" i="35"/>
  <c r="EE151" i="35"/>
  <c r="EE145" i="35"/>
  <c r="EE238" i="35"/>
  <c r="EE192" i="35"/>
  <c r="EE164" i="35"/>
  <c r="EE227" i="35"/>
  <c r="EE209" i="35"/>
  <c r="EE160" i="35"/>
  <c r="EE137" i="35"/>
  <c r="EE220" i="35"/>
  <c r="EE186" i="35"/>
  <c r="EE149" i="35"/>
  <c r="EE219" i="35"/>
  <c r="EE187" i="35"/>
  <c r="EE150" i="35"/>
  <c r="EE249" i="35"/>
  <c r="EE214" i="35"/>
  <c r="EE172" i="35"/>
  <c r="EE142" i="35"/>
  <c r="EE243" i="35"/>
  <c r="EE205" i="35"/>
  <c r="EE177" i="35"/>
  <c r="EE135" i="35"/>
  <c r="EE132" i="35"/>
  <c r="EK137" i="35"/>
  <c r="EK133" i="35"/>
  <c r="EK136" i="35"/>
  <c r="EK242" i="35"/>
  <c r="EK243" i="35"/>
  <c r="EK232" i="35"/>
  <c r="EK220" i="35"/>
  <c r="EK222" i="35"/>
  <c r="EK213" i="35"/>
  <c r="EK204" i="35"/>
  <c r="EK195" i="35"/>
  <c r="EK196" i="35"/>
  <c r="EK194" i="35"/>
  <c r="EK187" i="35"/>
  <c r="EK182" i="35"/>
  <c r="EK177" i="35"/>
  <c r="EK166" i="35"/>
  <c r="EK160" i="35"/>
  <c r="EK152" i="35"/>
  <c r="EK144" i="35"/>
  <c r="EK145" i="35"/>
  <c r="EK246" i="35"/>
  <c r="EK244" i="35"/>
  <c r="EK240" i="35"/>
  <c r="EK230" i="35"/>
  <c r="EK225" i="35"/>
  <c r="EK219" i="35"/>
  <c r="EK217" i="35"/>
  <c r="EK208" i="35"/>
  <c r="EK192" i="35"/>
  <c r="EK193" i="35"/>
  <c r="EK186" i="35"/>
  <c r="EK184" i="35"/>
  <c r="EK179" i="35"/>
  <c r="EK174" i="35"/>
  <c r="EK167" i="35"/>
  <c r="EK157" i="35"/>
  <c r="EK149" i="35"/>
  <c r="EK141" i="35"/>
  <c r="EK142" i="35"/>
  <c r="EK245" i="35"/>
  <c r="EK241" i="35"/>
  <c r="EK235" i="35"/>
  <c r="EK227" i="35"/>
  <c r="EK229" i="35"/>
  <c r="EK218" i="35"/>
  <c r="EK214" i="35"/>
  <c r="EK205" i="35"/>
  <c r="EK202" i="35"/>
  <c r="EK185" i="35"/>
  <c r="EK183" i="35"/>
  <c r="EK178" i="35"/>
  <c r="EK176" i="35"/>
  <c r="EK171" i="35"/>
  <c r="EK164" i="35"/>
  <c r="EK163" i="35"/>
  <c r="EK146" i="35"/>
  <c r="EK153" i="35"/>
  <c r="EK139" i="35"/>
  <c r="EK249" i="35"/>
  <c r="EK237" i="35"/>
  <c r="EK233" i="35"/>
  <c r="EK231" i="35"/>
  <c r="EK221" i="35"/>
  <c r="EK215" i="35"/>
  <c r="EK211" i="35"/>
  <c r="EK201" i="35"/>
  <c r="EK209" i="35"/>
  <c r="EK191" i="35"/>
  <c r="EK180" i="35"/>
  <c r="EK175" i="35"/>
  <c r="EK173" i="35"/>
  <c r="EK168" i="35"/>
  <c r="EK159" i="35"/>
  <c r="EK161" i="35"/>
  <c r="EK143" i="35"/>
  <c r="EK151" i="35"/>
  <c r="EK247" i="35"/>
  <c r="EK234" i="35"/>
  <c r="EK239" i="35"/>
  <c r="EK228" i="35"/>
  <c r="EK226" i="35"/>
  <c r="EK212" i="35"/>
  <c r="EK210" i="35"/>
  <c r="EK203" i="35"/>
  <c r="EK200" i="35"/>
  <c r="EK190" i="35"/>
  <c r="EK197" i="35"/>
  <c r="EK172" i="35"/>
  <c r="EK170" i="35"/>
  <c r="EK206" i="35"/>
  <c r="EK156" i="35"/>
  <c r="EK158" i="35"/>
  <c r="EK150" i="35"/>
  <c r="EK154" i="35"/>
  <c r="EK140" i="35"/>
  <c r="EK238" i="35"/>
  <c r="EK198" i="35"/>
  <c r="EK165" i="35"/>
  <c r="EK236" i="35"/>
  <c r="EK199" i="35"/>
  <c r="EK162" i="35"/>
  <c r="EK223" i="35"/>
  <c r="EK188" i="35"/>
  <c r="EK155" i="35"/>
  <c r="EK224" i="35"/>
  <c r="EK189" i="35"/>
  <c r="EK147" i="35"/>
  <c r="EK216" i="35"/>
  <c r="EK169" i="35"/>
  <c r="EK148" i="35"/>
  <c r="EK248" i="35"/>
  <c r="EK207" i="35"/>
  <c r="EK181" i="35"/>
  <c r="EK135" i="35"/>
  <c r="EK132" i="35"/>
  <c r="EQ136" i="35"/>
  <c r="EQ137" i="35"/>
  <c r="EQ133" i="35"/>
  <c r="EQ249" i="35"/>
  <c r="EQ241" i="35"/>
  <c r="EQ235" i="35"/>
  <c r="EQ231" i="35"/>
  <c r="EQ221" i="35"/>
  <c r="EQ216" i="35"/>
  <c r="EQ207" i="35"/>
  <c r="EQ245" i="35"/>
  <c r="EQ239" i="35"/>
  <c r="EQ236" i="35"/>
  <c r="EQ226" i="35"/>
  <c r="EQ222" i="35"/>
  <c r="EQ213" i="35"/>
  <c r="EQ204" i="35"/>
  <c r="EQ195" i="35"/>
  <c r="EQ193" i="35"/>
  <c r="EQ194" i="35"/>
  <c r="EQ180" i="35"/>
  <c r="EQ172" i="35"/>
  <c r="EQ170" i="35"/>
  <c r="EQ165" i="35"/>
  <c r="EQ244" i="35"/>
  <c r="EQ237" i="35"/>
  <c r="EQ232" i="35"/>
  <c r="EQ223" i="35"/>
  <c r="EQ219" i="35"/>
  <c r="EQ224" i="35"/>
  <c r="EQ217" i="35"/>
  <c r="EQ192" i="35"/>
  <c r="EQ202" i="35"/>
  <c r="EQ197" i="35"/>
  <c r="EQ187" i="35"/>
  <c r="EQ169" i="35"/>
  <c r="EQ182" i="35"/>
  <c r="EQ166" i="35"/>
  <c r="EQ160" i="35"/>
  <c r="EQ149" i="35"/>
  <c r="EQ147" i="35"/>
  <c r="EQ145" i="35"/>
  <c r="EQ246" i="35"/>
  <c r="EQ243" i="35"/>
  <c r="EQ234" i="35"/>
  <c r="EQ227" i="35"/>
  <c r="EQ220" i="35"/>
  <c r="EQ215" i="35"/>
  <c r="EQ214" i="35"/>
  <c r="EQ208" i="35"/>
  <c r="EQ209" i="35"/>
  <c r="EQ200" i="35"/>
  <c r="EQ190" i="35"/>
  <c r="EQ184" i="35"/>
  <c r="EQ189" i="35"/>
  <c r="EQ177" i="35"/>
  <c r="EQ167" i="35"/>
  <c r="EQ157" i="35"/>
  <c r="EQ146" i="35"/>
  <c r="EQ144" i="35"/>
  <c r="EQ142" i="35"/>
  <c r="EQ248" i="35"/>
  <c r="EQ240" i="35"/>
  <c r="EQ238" i="35"/>
  <c r="EQ230" i="35"/>
  <c r="EQ229" i="35"/>
  <c r="EQ212" i="35"/>
  <c r="EQ211" i="35"/>
  <c r="EQ205" i="35"/>
  <c r="EQ206" i="35"/>
  <c r="EQ203" i="35"/>
  <c r="EQ188" i="35"/>
  <c r="EQ181" i="35"/>
  <c r="EQ179" i="35"/>
  <c r="EQ174" i="35"/>
  <c r="EQ164" i="35"/>
  <c r="EQ163" i="35"/>
  <c r="EQ143" i="35"/>
  <c r="EQ141" i="35"/>
  <c r="EQ139" i="35"/>
  <c r="EQ242" i="35"/>
  <c r="EQ201" i="35"/>
  <c r="EQ186" i="35"/>
  <c r="EQ171" i="35"/>
  <c r="EQ158" i="35"/>
  <c r="EQ151" i="35"/>
  <c r="EQ233" i="35"/>
  <c r="EQ198" i="35"/>
  <c r="EQ183" i="35"/>
  <c r="EQ168" i="35"/>
  <c r="EQ155" i="35"/>
  <c r="EQ148" i="35"/>
  <c r="EQ228" i="35"/>
  <c r="EQ199" i="35"/>
  <c r="EQ178" i="35"/>
  <c r="EQ159" i="35"/>
  <c r="EQ154" i="35"/>
  <c r="EQ225" i="35"/>
  <c r="EQ196" i="35"/>
  <c r="EQ175" i="35"/>
  <c r="EQ156" i="35"/>
  <c r="EQ152" i="35"/>
  <c r="EQ218" i="35"/>
  <c r="EQ191" i="35"/>
  <c r="EQ176" i="35"/>
  <c r="EQ162" i="35"/>
  <c r="EQ150" i="35"/>
  <c r="EQ247" i="35"/>
  <c r="EQ210" i="35"/>
  <c r="EQ185" i="35"/>
  <c r="EQ173" i="35"/>
  <c r="EQ161" i="35"/>
  <c r="EQ153" i="35"/>
  <c r="EQ135" i="35"/>
  <c r="EQ132" i="35"/>
  <c r="EQ138" i="35"/>
  <c r="EQ140" i="35"/>
  <c r="EQ131" i="35"/>
  <c r="EQ134" i="35"/>
  <c r="EW247" i="35"/>
  <c r="EW244" i="35"/>
  <c r="EW241" i="35"/>
  <c r="EW238" i="35"/>
  <c r="EW235" i="35"/>
  <c r="EW232" i="35"/>
  <c r="EW229" i="35"/>
  <c r="EW226" i="35"/>
  <c r="EW223" i="35"/>
  <c r="EW220" i="35"/>
  <c r="EW217" i="35"/>
  <c r="EW214" i="35"/>
  <c r="EW211" i="35"/>
  <c r="EW208" i="35"/>
  <c r="EW205" i="35"/>
  <c r="EW202" i="35"/>
  <c r="EW199" i="35"/>
  <c r="EW196" i="35"/>
  <c r="EW193" i="35"/>
  <c r="EW190" i="35"/>
  <c r="EW187" i="35"/>
  <c r="EW249" i="35"/>
  <c r="EW246" i="35"/>
  <c r="EW243" i="35"/>
  <c r="EW240" i="35"/>
  <c r="EW237" i="35"/>
  <c r="EW234" i="35"/>
  <c r="EW231" i="35"/>
  <c r="EW228" i="35"/>
  <c r="EW225" i="35"/>
  <c r="EW222" i="35"/>
  <c r="EW219" i="35"/>
  <c r="EW216" i="35"/>
  <c r="EW213" i="35"/>
  <c r="EW210" i="35"/>
  <c r="EW207" i="35"/>
  <c r="EW204" i="35"/>
  <c r="EW201" i="35"/>
  <c r="EW198" i="35"/>
  <c r="EW195" i="35"/>
  <c r="EW192" i="35"/>
  <c r="EW189" i="35"/>
  <c r="EW186" i="35"/>
  <c r="EW248" i="35"/>
  <c r="EW245" i="35"/>
  <c r="EW242" i="35"/>
  <c r="EW239" i="35"/>
  <c r="EW236" i="35"/>
  <c r="EW233" i="35"/>
  <c r="EW230" i="35"/>
  <c r="EW227" i="35"/>
  <c r="EW224" i="35"/>
  <c r="EW221" i="35"/>
  <c r="EW218" i="35"/>
  <c r="EW215" i="35"/>
  <c r="EW212" i="35"/>
  <c r="EW209" i="35"/>
  <c r="EW206" i="35"/>
  <c r="EW203" i="35"/>
  <c r="EW200" i="35"/>
  <c r="EW197" i="35"/>
  <c r="EW194" i="35"/>
  <c r="EW191" i="35"/>
  <c r="EW188" i="35"/>
  <c r="EW184" i="35"/>
  <c r="EW181" i="35"/>
  <c r="EW178" i="35"/>
  <c r="EW175" i="35"/>
  <c r="EW172" i="35"/>
  <c r="EW169" i="35"/>
  <c r="EW166" i="35"/>
  <c r="EW163" i="35"/>
  <c r="EW160" i="35"/>
  <c r="EW157" i="35"/>
  <c r="EW183" i="35"/>
  <c r="EW180" i="35"/>
  <c r="EW177" i="35"/>
  <c r="EW174" i="35"/>
  <c r="EW171" i="35"/>
  <c r="EW168" i="35"/>
  <c r="EW165" i="35"/>
  <c r="EW162" i="35"/>
  <c r="EW159" i="35"/>
  <c r="EW185" i="35"/>
  <c r="EW182" i="35"/>
  <c r="EW179" i="35"/>
  <c r="EW176" i="35"/>
  <c r="EW173" i="35"/>
  <c r="EW170" i="35"/>
  <c r="EW167" i="35"/>
  <c r="EW164" i="35"/>
  <c r="EW161" i="35"/>
  <c r="EW158" i="35"/>
  <c r="EW155" i="35"/>
  <c r="EW152" i="35"/>
  <c r="EW149" i="35"/>
  <c r="EW146" i="35"/>
  <c r="EW143" i="35"/>
  <c r="EW140" i="35"/>
  <c r="EW137" i="35"/>
  <c r="EW134" i="35"/>
  <c r="EW131" i="35"/>
  <c r="EW153" i="35"/>
  <c r="EW150" i="35"/>
  <c r="EW142" i="35"/>
  <c r="EW141" i="35"/>
  <c r="EW135" i="35"/>
  <c r="EW156" i="35"/>
  <c r="EW154" i="35"/>
  <c r="EW151" i="35"/>
  <c r="EW133" i="35"/>
  <c r="EW145" i="35"/>
  <c r="EW144" i="35"/>
  <c r="EW132" i="35"/>
  <c r="EW148" i="35"/>
  <c r="EW147" i="35"/>
  <c r="EW139" i="35"/>
  <c r="EW138" i="35"/>
  <c r="EW136" i="35"/>
  <c r="CU140" i="35"/>
  <c r="G140" i="35"/>
  <c r="AC139" i="35"/>
  <c r="DP138" i="35"/>
  <c r="BK138" i="35"/>
  <c r="BE137" i="35"/>
  <c r="O137" i="35"/>
  <c r="EE134" i="35"/>
  <c r="CO134" i="35"/>
  <c r="AY134" i="35"/>
  <c r="I134" i="35"/>
  <c r="CY133" i="35"/>
  <c r="BI133" i="35"/>
  <c r="S133" i="35"/>
  <c r="DO132" i="35"/>
  <c r="AC132" i="35"/>
  <c r="EE131" i="35"/>
  <c r="CO131" i="35"/>
  <c r="AY131" i="35"/>
  <c r="I131" i="35"/>
  <c r="ET145" i="35"/>
  <c r="ET154" i="35"/>
  <c r="ET161" i="35"/>
  <c r="ET173" i="35"/>
  <c r="ET175" i="35"/>
  <c r="ET190" i="35"/>
  <c r="ET189" i="35"/>
  <c r="ET197" i="35"/>
  <c r="ET204" i="35"/>
  <c r="ET202" i="35"/>
  <c r="ET214" i="35"/>
  <c r="ET227" i="35"/>
  <c r="ET232" i="35"/>
  <c r="ET240" i="35"/>
  <c r="ET246" i="35"/>
  <c r="EN142" i="35"/>
  <c r="EN150" i="35"/>
  <c r="EN156" i="35"/>
  <c r="EN167" i="35"/>
  <c r="EN179" i="35"/>
  <c r="EN177" i="35"/>
  <c r="EN184" i="35"/>
  <c r="EN213" i="35"/>
  <c r="EN199" i="35"/>
  <c r="EN209" i="35"/>
  <c r="EN217" i="35"/>
  <c r="EN226" i="35"/>
  <c r="EN236" i="35"/>
  <c r="EN240" i="35"/>
  <c r="EN249" i="35"/>
  <c r="EH149" i="35"/>
  <c r="EH144" i="35"/>
  <c r="EH163" i="35"/>
  <c r="EH161" i="35"/>
  <c r="EH173" i="35"/>
  <c r="EH171" i="35"/>
  <c r="EH190" i="35"/>
  <c r="EH198" i="35"/>
  <c r="EH199" i="35"/>
  <c r="EH212" i="35"/>
  <c r="EH215" i="35"/>
  <c r="EH220" i="35"/>
  <c r="EH230" i="35"/>
  <c r="EH235" i="35"/>
  <c r="EH242" i="35"/>
  <c r="EB143" i="35"/>
  <c r="EB141" i="35"/>
  <c r="EB157" i="35"/>
  <c r="EB158" i="35"/>
  <c r="EB166" i="35"/>
  <c r="EB183" i="35"/>
  <c r="EB185" i="35"/>
  <c r="EB189" i="35"/>
  <c r="EB197" i="35"/>
  <c r="EB207" i="35"/>
  <c r="EB205" i="35"/>
  <c r="EB217" i="35"/>
  <c r="EB227" i="35"/>
  <c r="EB236" i="35"/>
  <c r="EB241" i="35"/>
  <c r="EB248" i="35"/>
  <c r="DP148" i="35"/>
  <c r="DP154" i="35"/>
  <c r="DP164" i="35"/>
  <c r="DP167" i="35"/>
  <c r="DP186" i="35"/>
  <c r="DP182" i="35"/>
  <c r="DP189" i="35"/>
  <c r="DP191" i="35"/>
  <c r="DP199" i="35"/>
  <c r="DP217" i="35"/>
  <c r="DP219" i="35"/>
  <c r="DP225" i="35"/>
  <c r="DP230" i="35"/>
  <c r="DP237" i="35"/>
  <c r="DP247" i="35"/>
  <c r="DJ142" i="35"/>
  <c r="DJ151" i="35"/>
  <c r="DJ155" i="35"/>
  <c r="DJ169" i="35"/>
  <c r="DJ172" i="35"/>
  <c r="DJ174" i="35"/>
  <c r="DJ188" i="35"/>
  <c r="DJ194" i="35"/>
  <c r="DJ201" i="35"/>
  <c r="DJ216" i="35"/>
  <c r="DJ217" i="35"/>
  <c r="DJ223" i="35"/>
  <c r="DJ232" i="35"/>
  <c r="DJ239" i="35"/>
  <c r="DJ246" i="35"/>
  <c r="DD142" i="35"/>
  <c r="DD150" i="35"/>
  <c r="DD159" i="35"/>
  <c r="DD167" i="35"/>
  <c r="DD179" i="35"/>
  <c r="DD174" i="35"/>
  <c r="DD184" i="35"/>
  <c r="DD194" i="35"/>
  <c r="DD206" i="35"/>
  <c r="DD212" i="35"/>
  <c r="DD217" i="35"/>
  <c r="DD223" i="35"/>
  <c r="DD231" i="35"/>
  <c r="DD236" i="35"/>
  <c r="DD244" i="35"/>
  <c r="CX152" i="35"/>
  <c r="CX147" i="35"/>
  <c r="CX156" i="35"/>
  <c r="CX165" i="35"/>
  <c r="CX175" i="35"/>
  <c r="CX174" i="35"/>
  <c r="CX181" i="35"/>
  <c r="CX203" i="35"/>
  <c r="CX193" i="35"/>
  <c r="CX213" i="35"/>
  <c r="CX215" i="35"/>
  <c r="CX220" i="35"/>
  <c r="CX227" i="35"/>
  <c r="CX240" i="35"/>
  <c r="CX245" i="35"/>
  <c r="CR149" i="35"/>
  <c r="CR147" i="35"/>
  <c r="CR163" i="35"/>
  <c r="CR164" i="35"/>
  <c r="CR176" i="35"/>
  <c r="CR171" i="35"/>
  <c r="CR190" i="35"/>
  <c r="Z136" i="35"/>
  <c r="Z133" i="35"/>
  <c r="Z249" i="35"/>
  <c r="Z242" i="35"/>
  <c r="Z235" i="35"/>
  <c r="Z233" i="35"/>
  <c r="Z223" i="35"/>
  <c r="Z222" i="35"/>
  <c r="Z203" i="35"/>
  <c r="Z205" i="35"/>
  <c r="Z201" i="35"/>
  <c r="Z204" i="35"/>
  <c r="Z188" i="35"/>
  <c r="Z175" i="35"/>
  <c r="Z179" i="35"/>
  <c r="Z170" i="35"/>
  <c r="Z162" i="35"/>
  <c r="Z163" i="35"/>
  <c r="Z151" i="35"/>
  <c r="Z146" i="35"/>
  <c r="Z141" i="35"/>
  <c r="Z247" i="35"/>
  <c r="Z239" i="35"/>
  <c r="Z236" i="35"/>
  <c r="Z230" i="35"/>
  <c r="Z224" i="35"/>
  <c r="Z216" i="35"/>
  <c r="Z214" i="35"/>
  <c r="Z202" i="35"/>
  <c r="Z207" i="35"/>
  <c r="Z199" i="35"/>
  <c r="Z185" i="35"/>
  <c r="Z172" i="35"/>
  <c r="Z176" i="35"/>
  <c r="Z167" i="35"/>
  <c r="Z159" i="35"/>
  <c r="Z164" i="35"/>
  <c r="Z148" i="35"/>
  <c r="Z143" i="35"/>
  <c r="Z248" i="35"/>
  <c r="Z240" i="35"/>
  <c r="Z234" i="35"/>
  <c r="Z231" i="35"/>
  <c r="Z221" i="35"/>
  <c r="Z213" i="35"/>
  <c r="Z212" i="35"/>
  <c r="Z220" i="35"/>
  <c r="Z198" i="35"/>
  <c r="Z196" i="35"/>
  <c r="Z182" i="35"/>
  <c r="Z169" i="35"/>
  <c r="Z173" i="35"/>
  <c r="Z174" i="35"/>
  <c r="Z156" i="35"/>
  <c r="Z161" i="35"/>
  <c r="Z145" i="35"/>
  <c r="Z153" i="35"/>
  <c r="Z244" i="35"/>
  <c r="Z241" i="35"/>
  <c r="Z237" i="35"/>
  <c r="Z228" i="35"/>
  <c r="Z218" i="35"/>
  <c r="Z219" i="35"/>
  <c r="Z210" i="35"/>
  <c r="Z200" i="35"/>
  <c r="Z195" i="35"/>
  <c r="Z193" i="35"/>
  <c r="Z186" i="35"/>
  <c r="Z189" i="35"/>
  <c r="Z180" i="35"/>
  <c r="Z171" i="35"/>
  <c r="Z165" i="35"/>
  <c r="Z158" i="35"/>
  <c r="Z142" i="35"/>
  <c r="Z150" i="35"/>
  <c r="Z245" i="35"/>
  <c r="Z238" i="35"/>
  <c r="Z229" i="35"/>
  <c r="Z225" i="35"/>
  <c r="Z215" i="35"/>
  <c r="Z209" i="35"/>
  <c r="Z217" i="35"/>
  <c r="Z197" i="35"/>
  <c r="Z192" i="35"/>
  <c r="Z190" i="35"/>
  <c r="Z183" i="35"/>
  <c r="Z184" i="35"/>
  <c r="Z187" i="35"/>
  <c r="Z168" i="35"/>
  <c r="Z160" i="35"/>
  <c r="Z155" i="35"/>
  <c r="Z154" i="35"/>
  <c r="Z147" i="35"/>
  <c r="Z243" i="35"/>
  <c r="Z246" i="35"/>
  <c r="Z226" i="35"/>
  <c r="Z232" i="35"/>
  <c r="Z227" i="35"/>
  <c r="Z206" i="35"/>
  <c r="Z208" i="35"/>
  <c r="Z194" i="35"/>
  <c r="Z211" i="35"/>
  <c r="Z191" i="35"/>
  <c r="Z178" i="35"/>
  <c r="Z181" i="35"/>
  <c r="Z177" i="35"/>
  <c r="Z166" i="35"/>
  <c r="Z157" i="35"/>
  <c r="Z152" i="35"/>
  <c r="Z149" i="35"/>
  <c r="Z144" i="35"/>
  <c r="Z135" i="35"/>
  <c r="Z132" i="35"/>
  <c r="Z139" i="35"/>
  <c r="Z134" i="35"/>
  <c r="Z138" i="35"/>
  <c r="Z137" i="35"/>
  <c r="Z140" i="35"/>
  <c r="Z131" i="35"/>
  <c r="D139" i="35"/>
  <c r="D137" i="35"/>
  <c r="D134" i="35"/>
  <c r="D131" i="35"/>
  <c r="D136" i="35"/>
  <c r="D133" i="35"/>
  <c r="D249" i="35"/>
  <c r="D240" i="35"/>
  <c r="D234" i="35"/>
  <c r="D231" i="35"/>
  <c r="D222" i="35"/>
  <c r="D214" i="35"/>
  <c r="D204" i="35"/>
  <c r="D203" i="35"/>
  <c r="D196" i="35"/>
  <c r="D197" i="35"/>
  <c r="D180" i="35"/>
  <c r="D179" i="35"/>
  <c r="D174" i="35"/>
  <c r="D165" i="35"/>
  <c r="D160" i="35"/>
  <c r="D159" i="35"/>
  <c r="D143" i="35"/>
  <c r="D144" i="35"/>
  <c r="D244" i="35"/>
  <c r="D238" i="35"/>
  <c r="D232" i="35"/>
  <c r="D229" i="35"/>
  <c r="D218" i="35"/>
  <c r="D223" i="35"/>
  <c r="D215" i="35"/>
  <c r="D198" i="35"/>
  <c r="D193" i="35"/>
  <c r="D194" i="35"/>
  <c r="D187" i="35"/>
  <c r="D176" i="35"/>
  <c r="D175" i="35"/>
  <c r="D171" i="35"/>
  <c r="D157" i="35"/>
  <c r="D156" i="35"/>
  <c r="D140" i="35"/>
  <c r="D141" i="35"/>
  <c r="D246" i="35"/>
  <c r="D239" i="35"/>
  <c r="D230" i="35"/>
  <c r="D226" i="35"/>
  <c r="D216" i="35"/>
  <c r="D221" i="35"/>
  <c r="D211" i="35"/>
  <c r="D195" i="35"/>
  <c r="D205" i="35"/>
  <c r="D191" i="35"/>
  <c r="D184" i="35"/>
  <c r="D173" i="35"/>
  <c r="D182" i="35"/>
  <c r="D169" i="35"/>
  <c r="D161" i="35"/>
  <c r="D153" i="35"/>
  <c r="D152" i="35"/>
  <c r="D151" i="35"/>
  <c r="D241" i="35"/>
  <c r="D235" i="35"/>
  <c r="D227" i="35"/>
  <c r="D225" i="35"/>
  <c r="D220" i="35"/>
  <c r="D213" i="35"/>
  <c r="D208" i="35"/>
  <c r="D192" i="35"/>
  <c r="D212" i="35"/>
  <c r="D190" i="35"/>
  <c r="D181" i="35"/>
  <c r="D170" i="35"/>
  <c r="D178" i="35"/>
  <c r="D166" i="35"/>
  <c r="D158" i="35"/>
  <c r="D155" i="35"/>
  <c r="D154" i="35"/>
  <c r="D148" i="35"/>
  <c r="D248" i="35"/>
  <c r="D243" i="35"/>
  <c r="D236" i="35"/>
  <c r="D237" i="35"/>
  <c r="D224" i="35"/>
  <c r="D219" i="35"/>
  <c r="D210" i="35"/>
  <c r="D209" i="35"/>
  <c r="D201" i="35"/>
  <c r="D202" i="35"/>
  <c r="D186" i="35"/>
  <c r="D189" i="35"/>
  <c r="D185" i="35"/>
  <c r="D172" i="35"/>
  <c r="D167" i="35"/>
  <c r="D163" i="35"/>
  <c r="D149" i="35"/>
  <c r="D150" i="35"/>
  <c r="D145" i="35"/>
  <c r="D247" i="35"/>
  <c r="D242" i="35"/>
  <c r="D245" i="35"/>
  <c r="D228" i="35"/>
  <c r="D233" i="35"/>
  <c r="D217" i="35"/>
  <c r="D207" i="35"/>
  <c r="D206" i="35"/>
  <c r="D199" i="35"/>
  <c r="D200" i="35"/>
  <c r="D183" i="35"/>
  <c r="D188" i="35"/>
  <c r="D177" i="35"/>
  <c r="D168" i="35"/>
  <c r="D164" i="35"/>
  <c r="D162" i="35"/>
  <c r="D146" i="35"/>
  <c r="D147" i="35"/>
  <c r="D142" i="35"/>
  <c r="D135" i="35"/>
  <c r="D132" i="35"/>
  <c r="D138" i="35"/>
  <c r="J138" i="35"/>
  <c r="J137" i="35"/>
  <c r="J134" i="35"/>
  <c r="J131" i="35"/>
  <c r="J139" i="35"/>
  <c r="J136" i="35"/>
  <c r="J133" i="35"/>
  <c r="J249" i="35"/>
  <c r="J240" i="35"/>
  <c r="J237" i="35"/>
  <c r="J232" i="35"/>
  <c r="J224" i="35"/>
  <c r="J223" i="35"/>
  <c r="J204" i="35"/>
  <c r="J213" i="35"/>
  <c r="J195" i="35"/>
  <c r="J193" i="35"/>
  <c r="J186" i="35"/>
  <c r="J181" i="35"/>
  <c r="J182" i="35"/>
  <c r="J168" i="35"/>
  <c r="J171" i="35"/>
  <c r="J163" i="35"/>
  <c r="J146" i="35"/>
  <c r="J144" i="35"/>
  <c r="J145" i="35"/>
  <c r="J248" i="35"/>
  <c r="J242" i="35"/>
  <c r="J235" i="35"/>
  <c r="J234" i="35"/>
  <c r="J221" i="35"/>
  <c r="J217" i="35"/>
  <c r="J215" i="35"/>
  <c r="J209" i="35"/>
  <c r="J192" i="35"/>
  <c r="J200" i="35"/>
  <c r="J183" i="35"/>
  <c r="J179" i="35"/>
  <c r="J177" i="35"/>
  <c r="J165" i="35"/>
  <c r="J164" i="35"/>
  <c r="J162" i="35"/>
  <c r="J143" i="35"/>
  <c r="J141" i="35"/>
  <c r="J142" i="35"/>
  <c r="J247" i="35"/>
  <c r="J245" i="35"/>
  <c r="J236" i="35"/>
  <c r="J228" i="35"/>
  <c r="J225" i="35"/>
  <c r="J214" i="35"/>
  <c r="J212" i="35"/>
  <c r="J206" i="35"/>
  <c r="J205" i="35"/>
  <c r="J197" i="35"/>
  <c r="J180" i="35"/>
  <c r="J176" i="35"/>
  <c r="J174" i="35"/>
  <c r="J175" i="35"/>
  <c r="J160" i="35"/>
  <c r="J159" i="35"/>
  <c r="J140" i="35"/>
  <c r="J155" i="35"/>
  <c r="J244" i="35"/>
  <c r="J243" i="35"/>
  <c r="J230" i="35"/>
  <c r="J229" i="35"/>
  <c r="J222" i="35"/>
  <c r="J219" i="35"/>
  <c r="J220" i="35"/>
  <c r="J203" i="35"/>
  <c r="J201" i="35"/>
  <c r="J194" i="35"/>
  <c r="J190" i="35"/>
  <c r="J173" i="35"/>
  <c r="J188" i="35"/>
  <c r="J166" i="35"/>
  <c r="J157" i="35"/>
  <c r="J156" i="35"/>
  <c r="J152" i="35"/>
  <c r="J154" i="35"/>
  <c r="J241" i="35"/>
  <c r="J239" i="35"/>
  <c r="J227" i="35"/>
  <c r="J226" i="35"/>
  <c r="J216" i="35"/>
  <c r="J210" i="35"/>
  <c r="J211" i="35"/>
  <c r="J202" i="35"/>
  <c r="J199" i="35"/>
  <c r="J191" i="35"/>
  <c r="J187" i="35"/>
  <c r="J170" i="35"/>
  <c r="J178" i="35"/>
  <c r="J169" i="35"/>
  <c r="J161" i="35"/>
  <c r="J153" i="35"/>
  <c r="J150" i="35"/>
  <c r="J151" i="35"/>
  <c r="J246" i="35"/>
  <c r="J238" i="35"/>
  <c r="J233" i="35"/>
  <c r="J231" i="35"/>
  <c r="J218" i="35"/>
  <c r="J207" i="35"/>
  <c r="J208" i="35"/>
  <c r="J198" i="35"/>
  <c r="J196" i="35"/>
  <c r="J189" i="35"/>
  <c r="J184" i="35"/>
  <c r="J185" i="35"/>
  <c r="J172" i="35"/>
  <c r="J167" i="35"/>
  <c r="J158" i="35"/>
  <c r="J149" i="35"/>
  <c r="J147" i="35"/>
  <c r="J148" i="35"/>
  <c r="J135" i="35"/>
  <c r="J132" i="35"/>
  <c r="P138" i="35"/>
  <c r="P131" i="35"/>
  <c r="P137" i="35"/>
  <c r="P139" i="35"/>
  <c r="P134" i="35"/>
  <c r="P136" i="35"/>
  <c r="P245" i="35"/>
  <c r="P238" i="35"/>
  <c r="P230" i="35"/>
  <c r="P226" i="35"/>
  <c r="P247" i="35"/>
  <c r="P239" i="35"/>
  <c r="P227" i="35"/>
  <c r="P224" i="35"/>
  <c r="P223" i="35"/>
  <c r="P210" i="35"/>
  <c r="P212" i="35"/>
  <c r="P192" i="35"/>
  <c r="P200" i="35"/>
  <c r="P183" i="35"/>
  <c r="P181" i="35"/>
  <c r="P177" i="35"/>
  <c r="P182" i="35"/>
  <c r="P172" i="35"/>
  <c r="P158" i="35"/>
  <c r="P149" i="35"/>
  <c r="P144" i="35"/>
  <c r="P145" i="35"/>
  <c r="P246" i="35"/>
  <c r="P243" i="35"/>
  <c r="P232" i="35"/>
  <c r="P221" i="35"/>
  <c r="P218" i="35"/>
  <c r="P207" i="35"/>
  <c r="P209" i="35"/>
  <c r="P202" i="35"/>
  <c r="P197" i="35"/>
  <c r="P180" i="35"/>
  <c r="P185" i="35"/>
  <c r="P174" i="35"/>
  <c r="P168" i="35"/>
  <c r="P163" i="35"/>
  <c r="P162" i="35"/>
  <c r="P146" i="35"/>
  <c r="P141" i="35"/>
  <c r="P142" i="35"/>
  <c r="P241" i="35"/>
  <c r="P237" i="35"/>
  <c r="P228" i="35"/>
  <c r="P225" i="35"/>
  <c r="P217" i="35"/>
  <c r="P204" i="35"/>
  <c r="P206" i="35"/>
  <c r="P199" i="35"/>
  <c r="P194" i="35"/>
  <c r="P205" i="35"/>
  <c r="P179" i="35"/>
  <c r="P171" i="35"/>
  <c r="P165" i="35"/>
  <c r="P160" i="35"/>
  <c r="P159" i="35"/>
  <c r="P143" i="35"/>
  <c r="P152" i="35"/>
  <c r="P240" i="35"/>
  <c r="P235" i="35"/>
  <c r="P233" i="35"/>
  <c r="P222" i="35"/>
  <c r="P214" i="35"/>
  <c r="P219" i="35"/>
  <c r="P203" i="35"/>
  <c r="P196" i="35"/>
  <c r="P191" i="35"/>
  <c r="P190" i="35"/>
  <c r="P176" i="35"/>
  <c r="P188" i="35"/>
  <c r="P169" i="35"/>
  <c r="P157" i="35"/>
  <c r="P156" i="35"/>
  <c r="P140" i="35"/>
  <c r="P154" i="35"/>
  <c r="P133" i="35"/>
  <c r="P248" i="35"/>
  <c r="P242" i="35"/>
  <c r="P236" i="35"/>
  <c r="P229" i="35"/>
  <c r="P220" i="35"/>
  <c r="P215" i="35"/>
  <c r="P211" i="35"/>
  <c r="P198" i="35"/>
  <c r="P193" i="35"/>
  <c r="P189" i="35"/>
  <c r="P187" i="35"/>
  <c r="P173" i="35"/>
  <c r="P175" i="35"/>
  <c r="P166" i="35"/>
  <c r="P164" i="35"/>
  <c r="P153" i="35"/>
  <c r="P150" i="35"/>
  <c r="P151" i="35"/>
  <c r="P249" i="35"/>
  <c r="P244" i="35"/>
  <c r="P231" i="35"/>
  <c r="P234" i="35"/>
  <c r="P216" i="35"/>
  <c r="P213" i="35"/>
  <c r="P208" i="35"/>
  <c r="P195" i="35"/>
  <c r="P201" i="35"/>
  <c r="P186" i="35"/>
  <c r="P184" i="35"/>
  <c r="P170" i="35"/>
  <c r="P178" i="35"/>
  <c r="P167" i="35"/>
  <c r="P161" i="35"/>
  <c r="P155" i="35"/>
  <c r="P147" i="35"/>
  <c r="P148" i="35"/>
  <c r="P132" i="35"/>
  <c r="P135" i="35"/>
  <c r="V136" i="35"/>
  <c r="V131" i="35"/>
  <c r="V137" i="35"/>
  <c r="V134" i="35"/>
  <c r="V138" i="35"/>
  <c r="V133" i="35"/>
  <c r="V241" i="35"/>
  <c r="V238" i="35"/>
  <c r="V227" i="35"/>
  <c r="V229" i="35"/>
  <c r="V223" i="35"/>
  <c r="V218" i="35"/>
  <c r="V211" i="35"/>
  <c r="V198" i="35"/>
  <c r="V193" i="35"/>
  <c r="V191" i="35"/>
  <c r="V184" i="35"/>
  <c r="V170" i="35"/>
  <c r="V185" i="35"/>
  <c r="V166" i="35"/>
  <c r="V164" i="35"/>
  <c r="V153" i="35"/>
  <c r="V147" i="35"/>
  <c r="V148" i="35"/>
  <c r="V244" i="35"/>
  <c r="V239" i="35"/>
  <c r="V234" i="35"/>
  <c r="V226" i="35"/>
  <c r="V219" i="35"/>
  <c r="V210" i="35"/>
  <c r="V215" i="35"/>
  <c r="V195" i="35"/>
  <c r="V202" i="35"/>
  <c r="V186" i="35"/>
  <c r="V181" i="35"/>
  <c r="V188" i="35"/>
  <c r="V178" i="35"/>
  <c r="V172" i="35"/>
  <c r="V161" i="35"/>
  <c r="V149" i="35"/>
  <c r="V144" i="35"/>
  <c r="V145" i="35"/>
  <c r="V248" i="35"/>
  <c r="V243" i="35"/>
  <c r="V236" i="35"/>
  <c r="V231" i="35"/>
  <c r="V224" i="35"/>
  <c r="V216" i="35"/>
  <c r="V207" i="35"/>
  <c r="V212" i="35"/>
  <c r="V192" i="35"/>
  <c r="V201" i="35"/>
  <c r="V183" i="35"/>
  <c r="V190" i="35"/>
  <c r="V182" i="35"/>
  <c r="V175" i="35"/>
  <c r="V167" i="35"/>
  <c r="V158" i="35"/>
  <c r="V146" i="35"/>
  <c r="V141" i="35"/>
  <c r="V142" i="35"/>
  <c r="V247" i="35"/>
  <c r="V240" i="35"/>
  <c r="V237" i="35"/>
  <c r="V228" i="35"/>
  <c r="V221" i="35"/>
  <c r="V220" i="35"/>
  <c r="V204" i="35"/>
  <c r="V209" i="35"/>
  <c r="V205" i="35"/>
  <c r="V200" i="35"/>
  <c r="V180" i="35"/>
  <c r="V179" i="35"/>
  <c r="V177" i="35"/>
  <c r="V169" i="35"/>
  <c r="V163" i="35"/>
  <c r="V162" i="35"/>
  <c r="V143" i="35"/>
  <c r="V155" i="35"/>
  <c r="V154" i="35"/>
  <c r="V246" i="35"/>
  <c r="V245" i="35"/>
  <c r="V235" i="35"/>
  <c r="V232" i="35"/>
  <c r="V222" i="35"/>
  <c r="V217" i="35"/>
  <c r="V213" i="35"/>
  <c r="V206" i="35"/>
  <c r="V199" i="35"/>
  <c r="V197" i="35"/>
  <c r="V189" i="35"/>
  <c r="V176" i="35"/>
  <c r="V174" i="35"/>
  <c r="V165" i="35"/>
  <c r="V160" i="35"/>
  <c r="V159" i="35"/>
  <c r="V140" i="35"/>
  <c r="V152" i="35"/>
  <c r="V249" i="35"/>
  <c r="V242" i="35"/>
  <c r="V230" i="35"/>
  <c r="V233" i="35"/>
  <c r="V225" i="35"/>
  <c r="V214" i="35"/>
  <c r="V208" i="35"/>
  <c r="V203" i="35"/>
  <c r="V196" i="35"/>
  <c r="V194" i="35"/>
  <c r="V187" i="35"/>
  <c r="V173" i="35"/>
  <c r="V171" i="35"/>
  <c r="V168" i="35"/>
  <c r="V157" i="35"/>
  <c r="V156" i="35"/>
  <c r="V150" i="35"/>
  <c r="V151" i="35"/>
  <c r="V132" i="35"/>
  <c r="V135" i="35"/>
  <c r="AB136" i="35"/>
  <c r="AB131" i="35"/>
  <c r="AB137" i="35"/>
  <c r="AB134" i="35"/>
  <c r="AB138" i="35"/>
  <c r="AB133" i="35"/>
  <c r="AB246" i="35"/>
  <c r="AB238" i="35"/>
  <c r="AB227" i="35"/>
  <c r="AB229" i="35"/>
  <c r="AB216" i="35"/>
  <c r="AB210" i="35"/>
  <c r="AB211" i="35"/>
  <c r="AB198" i="35"/>
  <c r="AB196" i="35"/>
  <c r="AB188" i="35"/>
  <c r="AB187" i="35"/>
  <c r="AB170" i="35"/>
  <c r="AB178" i="35"/>
  <c r="AB168" i="35"/>
  <c r="AB161" i="35"/>
  <c r="AB153" i="35"/>
  <c r="AB155" i="35"/>
  <c r="AB148" i="35"/>
  <c r="AB244" i="35"/>
  <c r="AB239" i="35"/>
  <c r="AB235" i="35"/>
  <c r="AB226" i="35"/>
  <c r="AB219" i="35"/>
  <c r="AB207" i="35"/>
  <c r="AB209" i="35"/>
  <c r="AB195" i="35"/>
  <c r="AB193" i="35"/>
  <c r="AB186" i="35"/>
  <c r="AB184" i="35"/>
  <c r="AB190" i="35"/>
  <c r="AB172" i="35"/>
  <c r="AB166" i="35"/>
  <c r="AB158" i="35"/>
  <c r="AB154" i="35"/>
  <c r="AB150" i="35"/>
  <c r="AB145" i="35"/>
  <c r="AB248" i="35"/>
  <c r="AB241" i="35"/>
  <c r="AB236" i="35"/>
  <c r="AB231" i="35"/>
  <c r="AB224" i="35"/>
  <c r="AB217" i="35"/>
  <c r="AB204" i="35"/>
  <c r="AB206" i="35"/>
  <c r="AB192" i="35"/>
  <c r="AB200" i="35"/>
  <c r="AB183" i="35"/>
  <c r="AB181" i="35"/>
  <c r="AB177" i="35"/>
  <c r="AB182" i="35"/>
  <c r="AB167" i="35"/>
  <c r="AB164" i="35"/>
  <c r="AB149" i="35"/>
  <c r="AB147" i="35"/>
  <c r="AB142" i="35"/>
  <c r="AB247" i="35"/>
  <c r="AB240" i="35"/>
  <c r="AB237" i="35"/>
  <c r="AB228" i="35"/>
  <c r="AB221" i="35"/>
  <c r="AB214" i="35"/>
  <c r="AB208" i="35"/>
  <c r="AB203" i="35"/>
  <c r="AB223" i="35"/>
  <c r="AB197" i="35"/>
  <c r="AB180" i="35"/>
  <c r="AB179" i="35"/>
  <c r="AB174" i="35"/>
  <c r="AB175" i="35"/>
  <c r="AB160" i="35"/>
  <c r="AB162" i="35"/>
  <c r="AB146" i="35"/>
  <c r="AB144" i="35"/>
  <c r="AB152" i="35"/>
  <c r="AB249" i="35"/>
  <c r="AB243" i="35"/>
  <c r="AB233" i="35"/>
  <c r="AB234" i="35"/>
  <c r="AB222" i="35"/>
  <c r="AB220" i="35"/>
  <c r="AB215" i="35"/>
  <c r="AB205" i="35"/>
  <c r="AB213" i="35"/>
  <c r="AB194" i="35"/>
  <c r="AB201" i="35"/>
  <c r="AB176" i="35"/>
  <c r="AB171" i="35"/>
  <c r="AB165" i="35"/>
  <c r="AB157" i="35"/>
  <c r="AB159" i="35"/>
  <c r="AB143" i="35"/>
  <c r="AB141" i="35"/>
  <c r="AB245" i="35"/>
  <c r="AB242" i="35"/>
  <c r="AB230" i="35"/>
  <c r="AB232" i="35"/>
  <c r="AB225" i="35"/>
  <c r="AB212" i="35"/>
  <c r="AB218" i="35"/>
  <c r="AB202" i="35"/>
  <c r="AB199" i="35"/>
  <c r="AB191" i="35"/>
  <c r="AB189" i="35"/>
  <c r="AB173" i="35"/>
  <c r="AB185" i="35"/>
  <c r="AB169" i="35"/>
  <c r="AB163" i="35"/>
  <c r="AB156" i="35"/>
  <c r="AB140" i="35"/>
  <c r="AB151" i="35"/>
  <c r="AB132" i="35"/>
  <c r="AB139" i="35"/>
  <c r="AB135" i="35"/>
  <c r="AH136" i="35"/>
  <c r="AH134" i="35"/>
  <c r="AH131" i="35"/>
  <c r="AH137" i="35"/>
  <c r="AH133" i="35"/>
  <c r="AH247" i="35"/>
  <c r="AH238" i="35"/>
  <c r="AH237" i="35"/>
  <c r="AH231" i="35"/>
  <c r="AH221" i="35"/>
  <c r="AH214" i="35"/>
  <c r="AH213" i="35"/>
  <c r="AH201" i="35"/>
  <c r="AH196" i="35"/>
  <c r="AH197" i="35"/>
  <c r="AH183" i="35"/>
  <c r="AH179" i="35"/>
  <c r="AH177" i="35"/>
  <c r="AH165" i="35"/>
  <c r="AH157" i="35"/>
  <c r="AH159" i="35"/>
  <c r="AH143" i="35"/>
  <c r="AH141" i="35"/>
  <c r="AH245" i="35"/>
  <c r="AH243" i="35"/>
  <c r="AH230" i="35"/>
  <c r="AH229" i="35"/>
  <c r="AH222" i="35"/>
  <c r="AH223" i="35"/>
  <c r="AH212" i="35"/>
  <c r="AH198" i="35"/>
  <c r="AH193" i="35"/>
  <c r="AH194" i="35"/>
  <c r="AH180" i="35"/>
  <c r="AH176" i="35"/>
  <c r="AH174" i="35"/>
  <c r="AH166" i="35"/>
  <c r="AH163" i="35"/>
  <c r="AH156" i="35"/>
  <c r="AH140" i="35"/>
  <c r="AH151" i="35"/>
  <c r="AH241" i="35"/>
  <c r="AH239" i="35"/>
  <c r="AH227" i="35"/>
  <c r="AH226" i="35"/>
  <c r="AH220" i="35"/>
  <c r="AH210" i="35"/>
  <c r="AH208" i="35"/>
  <c r="AH195" i="35"/>
  <c r="AH211" i="35"/>
  <c r="AH191" i="35"/>
  <c r="AH187" i="35"/>
  <c r="AH173" i="35"/>
  <c r="AH171" i="35"/>
  <c r="AH168" i="35"/>
  <c r="AH161" i="35"/>
  <c r="AH153" i="35"/>
  <c r="AH154" i="35"/>
  <c r="AH148" i="35"/>
  <c r="AH240" i="35"/>
  <c r="AH242" i="35"/>
  <c r="AH234" i="35"/>
  <c r="AH232" i="35"/>
  <c r="AH218" i="35"/>
  <c r="AH207" i="35"/>
  <c r="AH209" i="35"/>
  <c r="AH192" i="35"/>
  <c r="AH219" i="35"/>
  <c r="AH188" i="35"/>
  <c r="AH184" i="35"/>
  <c r="AH170" i="35"/>
  <c r="AH175" i="35"/>
  <c r="AH167" i="35"/>
  <c r="AH158" i="35"/>
  <c r="AH152" i="35"/>
  <c r="AH150" i="35"/>
  <c r="AH145" i="35"/>
  <c r="AH248" i="35"/>
  <c r="AH246" i="35"/>
  <c r="AH235" i="35"/>
  <c r="AH233" i="35"/>
  <c r="AH225" i="35"/>
  <c r="AH216" i="35"/>
  <c r="AH204" i="35"/>
  <c r="AH206" i="35"/>
  <c r="AH202" i="35"/>
  <c r="AH205" i="35"/>
  <c r="AH190" i="35"/>
  <c r="AH181" i="35"/>
  <c r="AH182" i="35"/>
  <c r="AH178" i="35"/>
  <c r="AH169" i="35"/>
  <c r="AH164" i="35"/>
  <c r="AH149" i="35"/>
  <c r="AH147" i="35"/>
  <c r="AH142" i="35"/>
  <c r="AH249" i="35"/>
  <c r="AH244" i="35"/>
  <c r="AH236" i="35"/>
  <c r="AH228" i="35"/>
  <c r="AH224" i="35"/>
  <c r="AH217" i="35"/>
  <c r="AH215" i="35"/>
  <c r="AH203" i="35"/>
  <c r="AH199" i="35"/>
  <c r="AH200" i="35"/>
  <c r="AH186" i="35"/>
  <c r="AH189" i="35"/>
  <c r="AH185" i="35"/>
  <c r="AH172" i="35"/>
  <c r="AH160" i="35"/>
  <c r="AH162" i="35"/>
  <c r="AH146" i="35"/>
  <c r="AH144" i="35"/>
  <c r="AH155" i="35"/>
  <c r="AH139" i="35"/>
  <c r="AH132" i="35"/>
  <c r="AH135" i="35"/>
  <c r="AN139" i="35"/>
  <c r="AN137" i="35"/>
  <c r="AN134" i="35"/>
  <c r="AN131" i="35"/>
  <c r="AN248" i="35"/>
  <c r="AN240" i="35"/>
  <c r="AN235" i="35"/>
  <c r="AN228" i="35"/>
  <c r="AN225" i="35"/>
  <c r="AN216" i="35"/>
  <c r="AN210" i="35"/>
  <c r="AN209" i="35"/>
  <c r="AN213" i="35"/>
  <c r="AN202" i="35"/>
  <c r="AN190" i="35"/>
  <c r="AN181" i="35"/>
  <c r="AN185" i="35"/>
  <c r="AN178" i="35"/>
  <c r="AN167" i="35"/>
  <c r="AN163" i="35"/>
  <c r="AN146" i="35"/>
  <c r="AN147" i="35"/>
  <c r="AN142" i="35"/>
  <c r="AN244" i="35"/>
  <c r="AN245" i="35"/>
  <c r="AN236" i="35"/>
  <c r="AN234" i="35"/>
  <c r="AN224" i="35"/>
  <c r="AN220" i="35"/>
  <c r="AN207" i="35"/>
  <c r="AN206" i="35"/>
  <c r="AN201" i="35"/>
  <c r="AN200" i="35"/>
  <c r="AN186" i="35"/>
  <c r="AN189" i="35"/>
  <c r="AN177" i="35"/>
  <c r="AN165" i="35"/>
  <c r="AN164" i="35"/>
  <c r="AN162" i="35"/>
  <c r="AN143" i="35"/>
  <c r="AN144" i="35"/>
  <c r="AN151" i="35"/>
  <c r="AN247" i="35"/>
  <c r="AN238" i="35"/>
  <c r="AN232" i="35"/>
  <c r="AN233" i="35"/>
  <c r="AN221" i="35"/>
  <c r="AN223" i="35"/>
  <c r="AN204" i="35"/>
  <c r="AN203" i="35"/>
  <c r="AN205" i="35"/>
  <c r="AN197" i="35"/>
  <c r="AN183" i="35"/>
  <c r="AN179" i="35"/>
  <c r="AN174" i="35"/>
  <c r="AN172" i="35"/>
  <c r="AN160" i="35"/>
  <c r="AN159" i="35"/>
  <c r="AN140" i="35"/>
  <c r="AN141" i="35"/>
  <c r="AN136" i="35"/>
  <c r="AN241" i="35"/>
  <c r="AN246" i="35"/>
  <c r="AN230" i="35"/>
  <c r="AN231" i="35"/>
  <c r="AN222" i="35"/>
  <c r="AN217" i="35"/>
  <c r="AN215" i="35"/>
  <c r="AN198" i="35"/>
  <c r="AN199" i="35"/>
  <c r="AN194" i="35"/>
  <c r="AN180" i="35"/>
  <c r="AN176" i="35"/>
  <c r="AN171" i="35"/>
  <c r="AN166" i="35"/>
  <c r="AN157" i="35"/>
  <c r="AN156" i="35"/>
  <c r="AN152" i="35"/>
  <c r="AN155" i="35"/>
  <c r="AN243" i="35"/>
  <c r="AN249" i="35"/>
  <c r="AN227" i="35"/>
  <c r="AN229" i="35"/>
  <c r="AN219" i="35"/>
  <c r="AN214" i="35"/>
  <c r="AN208" i="35"/>
  <c r="AN195" i="35"/>
  <c r="AN196" i="35"/>
  <c r="AN191" i="35"/>
  <c r="AN187" i="35"/>
  <c r="AN173" i="35"/>
  <c r="AN182" i="35"/>
  <c r="AN169" i="35"/>
  <c r="AN161" i="35"/>
  <c r="AN153" i="35"/>
  <c r="AN154" i="35"/>
  <c r="AN148" i="35"/>
  <c r="AN133" i="35"/>
  <c r="AN242" i="35"/>
  <c r="AN239" i="35"/>
  <c r="AN237" i="35"/>
  <c r="AN226" i="35"/>
  <c r="AN218" i="35"/>
  <c r="AN211" i="35"/>
  <c r="AN212" i="35"/>
  <c r="AN192" i="35"/>
  <c r="AN193" i="35"/>
  <c r="AN188" i="35"/>
  <c r="AN184" i="35"/>
  <c r="AN170" i="35"/>
  <c r="AN175" i="35"/>
  <c r="AN168" i="35"/>
  <c r="AN158" i="35"/>
  <c r="AN149" i="35"/>
  <c r="AN150" i="35"/>
  <c r="AN145" i="35"/>
  <c r="AN135" i="35"/>
  <c r="AN138" i="35"/>
  <c r="AN132" i="35"/>
  <c r="AT136" i="35"/>
  <c r="AT137" i="35"/>
  <c r="AT134" i="35"/>
  <c r="AT131" i="35"/>
  <c r="AT139" i="35"/>
  <c r="AT133" i="35"/>
  <c r="AT246" i="35"/>
  <c r="AT239" i="35"/>
  <c r="AT233" i="35"/>
  <c r="AT226" i="35"/>
  <c r="AT216" i="35"/>
  <c r="AT220" i="35"/>
  <c r="AT211" i="35"/>
  <c r="AT205" i="35"/>
  <c r="AT199" i="35"/>
  <c r="AT191" i="35"/>
  <c r="AT190" i="35"/>
  <c r="AT173" i="35"/>
  <c r="AT171" i="35"/>
  <c r="AT166" i="35"/>
  <c r="AT161" i="35"/>
  <c r="AT153" i="35"/>
  <c r="AT155" i="35"/>
  <c r="AT154" i="35"/>
  <c r="AT241" i="35"/>
  <c r="AT238" i="35"/>
  <c r="AT230" i="35"/>
  <c r="AT224" i="35"/>
  <c r="AT223" i="35"/>
  <c r="AT215" i="35"/>
  <c r="AT213" i="35"/>
  <c r="AT202" i="35"/>
  <c r="AT196" i="35"/>
  <c r="AT188" i="35"/>
  <c r="AT187" i="35"/>
  <c r="AT170" i="35"/>
  <c r="AT175" i="35"/>
  <c r="AT167" i="35"/>
  <c r="AT158" i="35"/>
  <c r="AT151" i="35"/>
  <c r="AT152" i="35"/>
  <c r="AT148" i="35"/>
  <c r="AT249" i="35"/>
  <c r="AT240" i="35"/>
  <c r="AT237" i="35"/>
  <c r="AT227" i="35"/>
  <c r="AT221" i="35"/>
  <c r="AT218" i="35"/>
  <c r="AT212" i="35"/>
  <c r="AT208" i="35"/>
  <c r="AT198" i="35"/>
  <c r="AT193" i="35"/>
  <c r="AT189" i="35"/>
  <c r="AT184" i="35"/>
  <c r="AT182" i="35"/>
  <c r="AT178" i="35"/>
  <c r="AT168" i="35"/>
  <c r="AT163" i="35"/>
  <c r="AT149" i="35"/>
  <c r="AT150" i="35"/>
  <c r="AT145" i="35"/>
  <c r="AT248" i="35"/>
  <c r="AT242" i="35"/>
  <c r="AT234" i="35"/>
  <c r="AT232" i="35"/>
  <c r="AT231" i="35"/>
  <c r="AT219" i="35"/>
  <c r="AT210" i="35"/>
  <c r="AT209" i="35"/>
  <c r="AT195" i="35"/>
  <c r="AT200" i="35"/>
  <c r="AT186" i="35"/>
  <c r="AT181" i="35"/>
  <c r="AT179" i="35"/>
  <c r="AT165" i="35"/>
  <c r="AT164" i="35"/>
  <c r="AT162" i="35"/>
  <c r="AT146" i="35"/>
  <c r="AT147" i="35"/>
  <c r="AT142" i="35"/>
  <c r="AT247" i="35"/>
  <c r="AT243" i="35"/>
  <c r="AT235" i="35"/>
  <c r="AT228" i="35"/>
  <c r="AT225" i="35"/>
  <c r="AT217" i="35"/>
  <c r="AT207" i="35"/>
  <c r="AT206" i="35"/>
  <c r="AT192" i="35"/>
  <c r="AT197" i="35"/>
  <c r="AT183" i="35"/>
  <c r="AT185" i="35"/>
  <c r="AT177" i="35"/>
  <c r="AT172" i="35"/>
  <c r="AT160" i="35"/>
  <c r="AT159" i="35"/>
  <c r="AT143" i="35"/>
  <c r="AT144" i="35"/>
  <c r="AT244" i="35"/>
  <c r="AT245" i="35"/>
  <c r="AT236" i="35"/>
  <c r="AT229" i="35"/>
  <c r="AT222" i="35"/>
  <c r="AT214" i="35"/>
  <c r="AT204" i="35"/>
  <c r="AT203" i="35"/>
  <c r="AT201" i="35"/>
  <c r="AT194" i="35"/>
  <c r="AT180" i="35"/>
  <c r="AT176" i="35"/>
  <c r="AT174" i="35"/>
  <c r="AT169" i="35"/>
  <c r="AT157" i="35"/>
  <c r="AT156" i="35"/>
  <c r="AT140" i="35"/>
  <c r="AT141" i="35"/>
  <c r="AT138" i="35"/>
  <c r="AT135" i="35"/>
  <c r="AT132" i="35"/>
  <c r="AZ138" i="35"/>
  <c r="AZ131" i="35"/>
  <c r="AZ137" i="35"/>
  <c r="AZ134" i="35"/>
  <c r="AZ139" i="35"/>
  <c r="AZ245" i="35"/>
  <c r="AZ238" i="35"/>
  <c r="AZ237" i="35"/>
  <c r="AZ232" i="35"/>
  <c r="AZ225" i="35"/>
  <c r="AZ217" i="35"/>
  <c r="AZ211" i="35"/>
  <c r="AZ213" i="35"/>
  <c r="AZ199" i="35"/>
  <c r="AZ197" i="35"/>
  <c r="AZ183" i="35"/>
  <c r="AZ185" i="35"/>
  <c r="AZ174" i="35"/>
  <c r="AZ169" i="35"/>
  <c r="AZ160" i="35"/>
  <c r="AZ159" i="35"/>
  <c r="AZ140" i="35"/>
  <c r="AZ152" i="35"/>
  <c r="AZ133" i="35"/>
  <c r="AZ241" i="35"/>
  <c r="AZ249" i="35"/>
  <c r="AZ236" i="35"/>
  <c r="AZ228" i="35"/>
  <c r="AZ222" i="35"/>
  <c r="AZ214" i="35"/>
  <c r="AZ208" i="35"/>
  <c r="AZ198" i="35"/>
  <c r="AZ196" i="35"/>
  <c r="AZ194" i="35"/>
  <c r="AZ180" i="35"/>
  <c r="AZ176" i="35"/>
  <c r="AZ171" i="35"/>
  <c r="AZ168" i="35"/>
  <c r="AZ157" i="35"/>
  <c r="AZ156" i="35"/>
  <c r="AZ151" i="35"/>
  <c r="AZ154" i="35"/>
  <c r="AZ246" i="35"/>
  <c r="AZ244" i="35"/>
  <c r="AZ231" i="35"/>
  <c r="AZ229" i="35"/>
  <c r="AZ223" i="35"/>
  <c r="AZ210" i="35"/>
  <c r="AZ219" i="35"/>
  <c r="AZ195" i="35"/>
  <c r="AZ193" i="35"/>
  <c r="AZ191" i="35"/>
  <c r="AZ190" i="35"/>
  <c r="AZ173" i="35"/>
  <c r="AZ182" i="35"/>
  <c r="AZ165" i="35"/>
  <c r="AZ164" i="35"/>
  <c r="AZ153" i="35"/>
  <c r="AZ150" i="35"/>
  <c r="AZ148" i="35"/>
  <c r="AZ240" i="35"/>
  <c r="AZ234" i="35"/>
  <c r="AZ230" i="35"/>
  <c r="AZ226" i="35"/>
  <c r="AZ220" i="35"/>
  <c r="AZ207" i="35"/>
  <c r="AZ209" i="35"/>
  <c r="AZ192" i="35"/>
  <c r="AZ201" i="35"/>
  <c r="AZ188" i="35"/>
  <c r="AZ187" i="35"/>
  <c r="AZ170" i="35"/>
  <c r="AZ178" i="35"/>
  <c r="AZ166" i="35"/>
  <c r="AZ161" i="35"/>
  <c r="AZ149" i="35"/>
  <c r="AZ147" i="35"/>
  <c r="AZ145" i="35"/>
  <c r="AZ136" i="35"/>
  <c r="AZ248" i="35"/>
  <c r="AZ242" i="35"/>
  <c r="AZ243" i="35"/>
  <c r="AZ227" i="35"/>
  <c r="AZ224" i="35"/>
  <c r="AZ216" i="35"/>
  <c r="AZ204" i="35"/>
  <c r="AZ206" i="35"/>
  <c r="AZ215" i="35"/>
  <c r="AZ205" i="35"/>
  <c r="AZ189" i="35"/>
  <c r="AZ184" i="35"/>
  <c r="AZ179" i="35"/>
  <c r="AZ175" i="35"/>
  <c r="AZ167" i="35"/>
  <c r="AZ158" i="35"/>
  <c r="AZ146" i="35"/>
  <c r="AZ144" i="35"/>
  <c r="AZ142" i="35"/>
  <c r="AZ247" i="35"/>
  <c r="AZ239" i="35"/>
  <c r="AZ235" i="35"/>
  <c r="AZ233" i="35"/>
  <c r="AZ221" i="35"/>
  <c r="AZ218" i="35"/>
  <c r="AZ212" i="35"/>
  <c r="AZ203" i="35"/>
  <c r="AZ202" i="35"/>
  <c r="AZ200" i="35"/>
  <c r="AZ186" i="35"/>
  <c r="AZ181" i="35"/>
  <c r="AZ177" i="35"/>
  <c r="AZ172" i="35"/>
  <c r="AZ163" i="35"/>
  <c r="AZ162" i="35"/>
  <c r="AZ143" i="35"/>
  <c r="AZ141" i="35"/>
  <c r="AZ155" i="35"/>
  <c r="AZ135" i="35"/>
  <c r="AZ132" i="35"/>
  <c r="BF136" i="35"/>
  <c r="BF131" i="35"/>
  <c r="BF137" i="35"/>
  <c r="BF134" i="35"/>
  <c r="BF138" i="35"/>
  <c r="BF133" i="35"/>
  <c r="BF248" i="35"/>
  <c r="BF243" i="35"/>
  <c r="BF236" i="35"/>
  <c r="BF231" i="35"/>
  <c r="BF224" i="35"/>
  <c r="BF216" i="35"/>
  <c r="BF207" i="35"/>
  <c r="BF212" i="35"/>
  <c r="BF192" i="35"/>
  <c r="BF201" i="35"/>
  <c r="BF186" i="35"/>
  <c r="BF181" i="35"/>
  <c r="BF177" i="35"/>
  <c r="BF175" i="35"/>
  <c r="BF169" i="35"/>
  <c r="BF158" i="35"/>
  <c r="BF146" i="35"/>
  <c r="BF147" i="35"/>
  <c r="BF145" i="35"/>
  <c r="BF249" i="35"/>
  <c r="BF240" i="35"/>
  <c r="BF237" i="35"/>
  <c r="BF228" i="35"/>
  <c r="BF221" i="35"/>
  <c r="BF217" i="35"/>
  <c r="BF204" i="35"/>
  <c r="BF209" i="35"/>
  <c r="BF205" i="35"/>
  <c r="BF200" i="35"/>
  <c r="BF183" i="35"/>
  <c r="BF190" i="35"/>
  <c r="BF174" i="35"/>
  <c r="BF165" i="35"/>
  <c r="BF163" i="35"/>
  <c r="BF162" i="35"/>
  <c r="BF143" i="35"/>
  <c r="BF144" i="35"/>
  <c r="BF142" i="35"/>
  <c r="BF246" i="35"/>
  <c r="BF244" i="35"/>
  <c r="BF234" i="35"/>
  <c r="BF232" i="35"/>
  <c r="BF222" i="35"/>
  <c r="BF214" i="35"/>
  <c r="BF213" i="35"/>
  <c r="BF206" i="35"/>
  <c r="BF199" i="35"/>
  <c r="BF197" i="35"/>
  <c r="BF180" i="35"/>
  <c r="BF176" i="35"/>
  <c r="BF171" i="35"/>
  <c r="BF168" i="35"/>
  <c r="BF160" i="35"/>
  <c r="BF159" i="35"/>
  <c r="BF140" i="35"/>
  <c r="BF141" i="35"/>
  <c r="BF247" i="35"/>
  <c r="BF242" i="35"/>
  <c r="BF235" i="35"/>
  <c r="BF233" i="35"/>
  <c r="BF225" i="35"/>
  <c r="BF220" i="35"/>
  <c r="BF208" i="35"/>
  <c r="BF203" i="35"/>
  <c r="BF196" i="35"/>
  <c r="BF194" i="35"/>
  <c r="BF189" i="35"/>
  <c r="BF173" i="35"/>
  <c r="BF179" i="35"/>
  <c r="BF166" i="35"/>
  <c r="BF157" i="35"/>
  <c r="BF156" i="35"/>
  <c r="BF154" i="35"/>
  <c r="BF155" i="35"/>
  <c r="BF241" i="35"/>
  <c r="BF238" i="35"/>
  <c r="BF230" i="35"/>
  <c r="BF229" i="35"/>
  <c r="BF223" i="35"/>
  <c r="BF218" i="35"/>
  <c r="BF211" i="35"/>
  <c r="BF198" i="35"/>
  <c r="BF193" i="35"/>
  <c r="BF191" i="35"/>
  <c r="BF187" i="35"/>
  <c r="BF170" i="35"/>
  <c r="BF185" i="35"/>
  <c r="BF167" i="35"/>
  <c r="BF164" i="35"/>
  <c r="BF153" i="35"/>
  <c r="BF151" i="35"/>
  <c r="BF152" i="35"/>
  <c r="BF245" i="35"/>
  <c r="BF239" i="35"/>
  <c r="BF227" i="35"/>
  <c r="BF226" i="35"/>
  <c r="BF219" i="35"/>
  <c r="BF210" i="35"/>
  <c r="BF215" i="35"/>
  <c r="BF195" i="35"/>
  <c r="BF202" i="35"/>
  <c r="BF188" i="35"/>
  <c r="BF184" i="35"/>
  <c r="BF182" i="35"/>
  <c r="BF178" i="35"/>
  <c r="BF172" i="35"/>
  <c r="BF161" i="35"/>
  <c r="BF149" i="35"/>
  <c r="BF150" i="35"/>
  <c r="BF148" i="35"/>
  <c r="BF132" i="35"/>
  <c r="BF135" i="35"/>
  <c r="BF139" i="35"/>
  <c r="BL136" i="35"/>
  <c r="BL131" i="35"/>
  <c r="BL138" i="35"/>
  <c r="BL137" i="35"/>
  <c r="BL134" i="35"/>
  <c r="BL133" i="35"/>
  <c r="BL246" i="35"/>
  <c r="BL242" i="35"/>
  <c r="BL230" i="35"/>
  <c r="BL229" i="35"/>
  <c r="BL220" i="35"/>
  <c r="BL210" i="35"/>
  <c r="BL211" i="35"/>
  <c r="BL198" i="35"/>
  <c r="BL218" i="35"/>
  <c r="BL213" i="35"/>
  <c r="BL187" i="35"/>
  <c r="BL177" i="35"/>
  <c r="BL172" i="35"/>
  <c r="BL169" i="35"/>
  <c r="BL161" i="35"/>
  <c r="BL153" i="35"/>
  <c r="BL150" i="35"/>
  <c r="BL148" i="35"/>
  <c r="BL244" i="35"/>
  <c r="BL239" i="35"/>
  <c r="BL227" i="35"/>
  <c r="BL226" i="35"/>
  <c r="BL216" i="35"/>
  <c r="BL207" i="35"/>
  <c r="BL209" i="35"/>
  <c r="BL195" i="35"/>
  <c r="BL200" i="35"/>
  <c r="BL186" i="35"/>
  <c r="BL184" i="35"/>
  <c r="BL174" i="35"/>
  <c r="BL179" i="35"/>
  <c r="BL168" i="35"/>
  <c r="BL158" i="35"/>
  <c r="BL149" i="35"/>
  <c r="BL147" i="35"/>
  <c r="BL145" i="35"/>
  <c r="BL248" i="35"/>
  <c r="BL241" i="35"/>
  <c r="BL236" i="35"/>
  <c r="BL231" i="35"/>
  <c r="BL224" i="35"/>
  <c r="BL219" i="35"/>
  <c r="BL204" i="35"/>
  <c r="BL206" i="35"/>
  <c r="BL192" i="35"/>
  <c r="BL197" i="35"/>
  <c r="BL183" i="35"/>
  <c r="BL181" i="35"/>
  <c r="BL171" i="35"/>
  <c r="BL175" i="35"/>
  <c r="BL167" i="35"/>
  <c r="BL164" i="35"/>
  <c r="BL146" i="35"/>
  <c r="BL144" i="35"/>
  <c r="BL142" i="35"/>
  <c r="BL247" i="35"/>
  <c r="BL240" i="35"/>
  <c r="BL234" i="35"/>
  <c r="BL228" i="35"/>
  <c r="BL221" i="35"/>
  <c r="BL217" i="35"/>
  <c r="BL208" i="35"/>
  <c r="BL203" i="35"/>
  <c r="BL199" i="35"/>
  <c r="BL194" i="35"/>
  <c r="BL180" i="35"/>
  <c r="BL176" i="35"/>
  <c r="BL190" i="35"/>
  <c r="BL182" i="35"/>
  <c r="BL160" i="35"/>
  <c r="BL162" i="35"/>
  <c r="BL143" i="35"/>
  <c r="BL141" i="35"/>
  <c r="BL152" i="35"/>
  <c r="BL249" i="35"/>
  <c r="BL243" i="35"/>
  <c r="BL237" i="35"/>
  <c r="BL235" i="35"/>
  <c r="BL222" i="35"/>
  <c r="BL214" i="35"/>
  <c r="BL215" i="35"/>
  <c r="BL205" i="35"/>
  <c r="BL196" i="35"/>
  <c r="BL191" i="35"/>
  <c r="BL201" i="35"/>
  <c r="BL173" i="35"/>
  <c r="BL185" i="35"/>
  <c r="BL165" i="35"/>
  <c r="BL157" i="35"/>
  <c r="BL159" i="35"/>
  <c r="BL140" i="35"/>
  <c r="BL151" i="35"/>
  <c r="BL245" i="35"/>
  <c r="BL238" i="35"/>
  <c r="BL233" i="35"/>
  <c r="BL232" i="35"/>
  <c r="BL225" i="35"/>
  <c r="BL212" i="35"/>
  <c r="BL223" i="35"/>
  <c r="BL202" i="35"/>
  <c r="BL193" i="35"/>
  <c r="BL188" i="35"/>
  <c r="BL189" i="35"/>
  <c r="BL170" i="35"/>
  <c r="BL178" i="35"/>
  <c r="BL166" i="35"/>
  <c r="BL163" i="35"/>
  <c r="BL156" i="35"/>
  <c r="BL155" i="35"/>
  <c r="BL154" i="35"/>
  <c r="BL139" i="35"/>
  <c r="BL132" i="35"/>
  <c r="BL135" i="35"/>
  <c r="BR136" i="35"/>
  <c r="BR134" i="35"/>
  <c r="BR131" i="35"/>
  <c r="BR137" i="35"/>
  <c r="BR133" i="35"/>
  <c r="BR245" i="35"/>
  <c r="BR242" i="35"/>
  <c r="BR237" i="35"/>
  <c r="BR231" i="35"/>
  <c r="BR221" i="35"/>
  <c r="BR220" i="35"/>
  <c r="BR215" i="35"/>
  <c r="BR203" i="35"/>
  <c r="BR199" i="35"/>
  <c r="BR197" i="35"/>
  <c r="BR183" i="35"/>
  <c r="BR179" i="35"/>
  <c r="BR177" i="35"/>
  <c r="BR168" i="35"/>
  <c r="BR157" i="35"/>
  <c r="BR159" i="35"/>
  <c r="BR143" i="35"/>
  <c r="BR141" i="35"/>
  <c r="BR249" i="35"/>
  <c r="BR238" i="35"/>
  <c r="BR236" i="35"/>
  <c r="BR229" i="35"/>
  <c r="BR222" i="35"/>
  <c r="BR217" i="35"/>
  <c r="BR213" i="35"/>
  <c r="BR201" i="35"/>
  <c r="BR196" i="35"/>
  <c r="BR194" i="35"/>
  <c r="BR180" i="35"/>
  <c r="BR176" i="35"/>
  <c r="BR174" i="35"/>
  <c r="BR165" i="35"/>
  <c r="BR163" i="35"/>
  <c r="BR156" i="35"/>
  <c r="BR140" i="35"/>
  <c r="BR151" i="35"/>
  <c r="BR241" i="35"/>
  <c r="BR246" i="35"/>
  <c r="BR230" i="35"/>
  <c r="BR226" i="35"/>
  <c r="BR218" i="35"/>
  <c r="BR210" i="35"/>
  <c r="BR212" i="35"/>
  <c r="BR198" i="35"/>
  <c r="BR193" i="35"/>
  <c r="BR191" i="35"/>
  <c r="BR187" i="35"/>
  <c r="BR173" i="35"/>
  <c r="BR171" i="35"/>
  <c r="BR169" i="35"/>
  <c r="BR161" i="35"/>
  <c r="BR153" i="35"/>
  <c r="BR154" i="35"/>
  <c r="BR148" i="35"/>
  <c r="BR240" i="35"/>
  <c r="BR239" i="35"/>
  <c r="BR227" i="35"/>
  <c r="BR225" i="35"/>
  <c r="BR216" i="35"/>
  <c r="BR207" i="35"/>
  <c r="BR208" i="35"/>
  <c r="BR195" i="35"/>
  <c r="BR211" i="35"/>
  <c r="BR188" i="35"/>
  <c r="BR184" i="35"/>
  <c r="BR170" i="35"/>
  <c r="BR175" i="35"/>
  <c r="BR166" i="35"/>
  <c r="BR158" i="35"/>
  <c r="BR152" i="35"/>
  <c r="BR150" i="35"/>
  <c r="BR145" i="35"/>
  <c r="BR248" i="35"/>
  <c r="BR244" i="35"/>
  <c r="BR235" i="35"/>
  <c r="BR233" i="35"/>
  <c r="BR232" i="35"/>
  <c r="BR214" i="35"/>
  <c r="BR204" i="35"/>
  <c r="BR209" i="35"/>
  <c r="BR192" i="35"/>
  <c r="BR205" i="35"/>
  <c r="BR190" i="35"/>
  <c r="BR181" i="35"/>
  <c r="BR182" i="35"/>
  <c r="BR178" i="35"/>
  <c r="BR167" i="35"/>
  <c r="BR164" i="35"/>
  <c r="BR149" i="35"/>
  <c r="BR147" i="35"/>
  <c r="BR142" i="35"/>
  <c r="BR247" i="35"/>
  <c r="BR243" i="35"/>
  <c r="BR234" i="35"/>
  <c r="BR228" i="35"/>
  <c r="BR224" i="35"/>
  <c r="BR223" i="35"/>
  <c r="BR219" i="35"/>
  <c r="BR206" i="35"/>
  <c r="BR202" i="35"/>
  <c r="BR200" i="35"/>
  <c r="BR186" i="35"/>
  <c r="BR189" i="35"/>
  <c r="BR185" i="35"/>
  <c r="BR172" i="35"/>
  <c r="BR160" i="35"/>
  <c r="BR162" i="35"/>
  <c r="BR146" i="35"/>
  <c r="BR144" i="35"/>
  <c r="BR155" i="35"/>
  <c r="BR139" i="35"/>
  <c r="BR132" i="35"/>
  <c r="BR135" i="35"/>
  <c r="BR138" i="35"/>
  <c r="BX136" i="35"/>
  <c r="BX137" i="35"/>
  <c r="BX134" i="35"/>
  <c r="BX131" i="35"/>
  <c r="BX139" i="35"/>
  <c r="BX248" i="35"/>
  <c r="BX242" i="35"/>
  <c r="BX239" i="35"/>
  <c r="BX249" i="35"/>
  <c r="BX240" i="35"/>
  <c r="BX235" i="35"/>
  <c r="BX133" i="35"/>
  <c r="BX244" i="35"/>
  <c r="BX247" i="35"/>
  <c r="BX246" i="35"/>
  <c r="BX241" i="35"/>
  <c r="BX238" i="35"/>
  <c r="BX243" i="35"/>
  <c r="BX237" i="35"/>
  <c r="BX230" i="35"/>
  <c r="BX226" i="35"/>
  <c r="BX219" i="35"/>
  <c r="BX210" i="35"/>
  <c r="BX212" i="35"/>
  <c r="BX192" i="35"/>
  <c r="BX213" i="35"/>
  <c r="BX188" i="35"/>
  <c r="BX184" i="35"/>
  <c r="BX170" i="35"/>
  <c r="BX182" i="35"/>
  <c r="BX172" i="35"/>
  <c r="BX158" i="35"/>
  <c r="BX149" i="35"/>
  <c r="BX147" i="35"/>
  <c r="BX145" i="35"/>
  <c r="BX245" i="35"/>
  <c r="BX233" i="35"/>
  <c r="BX222" i="35"/>
  <c r="BX211" i="35"/>
  <c r="BX209" i="35"/>
  <c r="BX205" i="35"/>
  <c r="BX197" i="35"/>
  <c r="BX180" i="35"/>
  <c r="BX173" i="35"/>
  <c r="BX178" i="35"/>
  <c r="BX164" i="35"/>
  <c r="BX159" i="35"/>
  <c r="BX152" i="35"/>
  <c r="BX148" i="35"/>
  <c r="BX234" i="35"/>
  <c r="BX231" i="35"/>
  <c r="BX220" i="35"/>
  <c r="BX207" i="35"/>
  <c r="BX206" i="35"/>
  <c r="BX199" i="35"/>
  <c r="BX194" i="35"/>
  <c r="BX187" i="35"/>
  <c r="BX185" i="35"/>
  <c r="BX169" i="35"/>
  <c r="BX160" i="35"/>
  <c r="BX156" i="35"/>
  <c r="BX150" i="35"/>
  <c r="BX142" i="35"/>
  <c r="BX236" i="35"/>
  <c r="BX229" i="35"/>
  <c r="BX218" i="35"/>
  <c r="BX204" i="35"/>
  <c r="BX203" i="35"/>
  <c r="BX196" i="35"/>
  <c r="BX191" i="35"/>
  <c r="BX181" i="35"/>
  <c r="BX177" i="35"/>
  <c r="BX168" i="35"/>
  <c r="BX157" i="35"/>
  <c r="BX153" i="35"/>
  <c r="BX144" i="35"/>
  <c r="BX151" i="35"/>
  <c r="BX232" i="35"/>
  <c r="BX225" i="35"/>
  <c r="BX216" i="35"/>
  <c r="BX215" i="35"/>
  <c r="BX198" i="35"/>
  <c r="BX193" i="35"/>
  <c r="BX190" i="35"/>
  <c r="BX189" i="35"/>
  <c r="BX174" i="35"/>
  <c r="BX165" i="35"/>
  <c r="BX161" i="35"/>
  <c r="BX146" i="35"/>
  <c r="BX141" i="35"/>
  <c r="BX227" i="35"/>
  <c r="BX224" i="35"/>
  <c r="BX223" i="35"/>
  <c r="BX217" i="35"/>
  <c r="BX195" i="35"/>
  <c r="BX202" i="35"/>
  <c r="BX186" i="35"/>
  <c r="BX179" i="35"/>
  <c r="BX171" i="35"/>
  <c r="BX166" i="35"/>
  <c r="BX163" i="35"/>
  <c r="BX143" i="35"/>
  <c r="BX155" i="35"/>
  <c r="BX228" i="35"/>
  <c r="BX221" i="35"/>
  <c r="BX214" i="35"/>
  <c r="BX208" i="35"/>
  <c r="BX201" i="35"/>
  <c r="BX200" i="35"/>
  <c r="BX183" i="35"/>
  <c r="BX176" i="35"/>
  <c r="BX175" i="35"/>
  <c r="BX167" i="35"/>
  <c r="BX162" i="35"/>
  <c r="BX140" i="35"/>
  <c r="BX154" i="35"/>
  <c r="BX135" i="35"/>
  <c r="BX132" i="35"/>
  <c r="BX138" i="35"/>
  <c r="CD136" i="35"/>
  <c r="CD134" i="35"/>
  <c r="CD131" i="35"/>
  <c r="CD133" i="35"/>
  <c r="CD246" i="35"/>
  <c r="CD243" i="35"/>
  <c r="CD236" i="35"/>
  <c r="CD229" i="35"/>
  <c r="CD222" i="35"/>
  <c r="CD214" i="35"/>
  <c r="CD204" i="35"/>
  <c r="CD203" i="35"/>
  <c r="CD201" i="35"/>
  <c r="CD194" i="35"/>
  <c r="CD180" i="35"/>
  <c r="CD176" i="35"/>
  <c r="CD174" i="35"/>
  <c r="CD166" i="35"/>
  <c r="CD157" i="35"/>
  <c r="CD156" i="35"/>
  <c r="CD140" i="35"/>
  <c r="CD144" i="35"/>
  <c r="CD244" i="35"/>
  <c r="CD238" i="35"/>
  <c r="CD227" i="35"/>
  <c r="CD225" i="35"/>
  <c r="CD219" i="35"/>
  <c r="CD211" i="35"/>
  <c r="CD202" i="35"/>
  <c r="CD193" i="35"/>
  <c r="CD186" i="35"/>
  <c r="CD185" i="35"/>
  <c r="CD171" i="35"/>
  <c r="CD169" i="35"/>
  <c r="CD163" i="35"/>
  <c r="CD146" i="35"/>
  <c r="CD147" i="35"/>
  <c r="CD241" i="35"/>
  <c r="CD234" i="35"/>
  <c r="CD232" i="35"/>
  <c r="CD231" i="35"/>
  <c r="CD220" i="35"/>
  <c r="CD213" i="35"/>
  <c r="CD198" i="35"/>
  <c r="CD200" i="35"/>
  <c r="CD183" i="35"/>
  <c r="CD173" i="35"/>
  <c r="CD175" i="35"/>
  <c r="CD167" i="35"/>
  <c r="CD162" i="35"/>
  <c r="CD143" i="35"/>
  <c r="CD141" i="35"/>
  <c r="CD240" i="35"/>
  <c r="CD235" i="35"/>
  <c r="CD228" i="35"/>
  <c r="CD217" i="35"/>
  <c r="CD215" i="35"/>
  <c r="CD208" i="35"/>
  <c r="CD195" i="35"/>
  <c r="CD197" i="35"/>
  <c r="CD190" i="35"/>
  <c r="CD170" i="35"/>
  <c r="CD178" i="35"/>
  <c r="CD164" i="35"/>
  <c r="CD159" i="35"/>
  <c r="CD155" i="35"/>
  <c r="CD148" i="35"/>
  <c r="CD249" i="35"/>
  <c r="CD242" i="35"/>
  <c r="CD237" i="35"/>
  <c r="CD226" i="35"/>
  <c r="CD216" i="35"/>
  <c r="CD212" i="35"/>
  <c r="CD209" i="35"/>
  <c r="CD192" i="35"/>
  <c r="CD191" i="35"/>
  <c r="CD187" i="35"/>
  <c r="CD182" i="35"/>
  <c r="CD165" i="35"/>
  <c r="CD160" i="35"/>
  <c r="CD153" i="35"/>
  <c r="CD154" i="35"/>
  <c r="CD145" i="35"/>
  <c r="CD138" i="35"/>
  <c r="CD248" i="35"/>
  <c r="CD245" i="35"/>
  <c r="CD233" i="35"/>
  <c r="CD224" i="35"/>
  <c r="CD223" i="35"/>
  <c r="CD210" i="35"/>
  <c r="CD206" i="35"/>
  <c r="CD199" i="35"/>
  <c r="CD188" i="35"/>
  <c r="CD184" i="35"/>
  <c r="CD179" i="35"/>
  <c r="CD168" i="35"/>
  <c r="CD161" i="35"/>
  <c r="CD151" i="35"/>
  <c r="CD152" i="35"/>
  <c r="CD142" i="35"/>
  <c r="CD247" i="35"/>
  <c r="CD239" i="35"/>
  <c r="CD230" i="35"/>
  <c r="CD221" i="35"/>
  <c r="CD218" i="35"/>
  <c r="CD207" i="35"/>
  <c r="CD205" i="35"/>
  <c r="CD196" i="35"/>
  <c r="CD189" i="35"/>
  <c r="CD181" i="35"/>
  <c r="CD177" i="35"/>
  <c r="CD172" i="35"/>
  <c r="CD158" i="35"/>
  <c r="CD149" i="35"/>
  <c r="CD150" i="35"/>
  <c r="CD132" i="35"/>
  <c r="CD135" i="35"/>
  <c r="CD137" i="35"/>
  <c r="CJ138" i="35"/>
  <c r="CJ131" i="35"/>
  <c r="CJ134" i="35"/>
  <c r="CJ133" i="35"/>
  <c r="CJ136" i="35"/>
  <c r="CJ249" i="35"/>
  <c r="CJ244" i="35"/>
  <c r="CJ234" i="35"/>
  <c r="CJ233" i="35"/>
  <c r="CJ221" i="35"/>
  <c r="CJ216" i="35"/>
  <c r="CJ212" i="35"/>
  <c r="CJ198" i="35"/>
  <c r="CJ196" i="35"/>
  <c r="CJ200" i="35"/>
  <c r="CJ186" i="35"/>
  <c r="CJ181" i="35"/>
  <c r="CJ177" i="35"/>
  <c r="CJ165" i="35"/>
  <c r="CJ163" i="35"/>
  <c r="CJ162" i="35"/>
  <c r="CJ143" i="35"/>
  <c r="CJ141" i="35"/>
  <c r="CJ155" i="35"/>
  <c r="CJ247" i="35"/>
  <c r="CJ239" i="35"/>
  <c r="CJ230" i="35"/>
  <c r="CJ226" i="35"/>
  <c r="CJ217" i="35"/>
  <c r="CJ211" i="35"/>
  <c r="CJ192" i="35"/>
  <c r="CJ213" i="35"/>
  <c r="CJ188" i="35"/>
  <c r="CJ184" i="35"/>
  <c r="CJ174" i="35"/>
  <c r="CJ169" i="35"/>
  <c r="CJ164" i="35"/>
  <c r="CJ149" i="35"/>
  <c r="CJ144" i="35"/>
  <c r="CJ245" i="35"/>
  <c r="CJ238" i="35"/>
  <c r="CJ227" i="35"/>
  <c r="CJ224" i="35"/>
  <c r="CJ218" i="35"/>
  <c r="CJ208" i="35"/>
  <c r="CJ215" i="35"/>
  <c r="CJ201" i="35"/>
  <c r="CJ189" i="35"/>
  <c r="CJ185" i="35"/>
  <c r="CJ171" i="35"/>
  <c r="CJ166" i="35"/>
  <c r="CJ161" i="35"/>
  <c r="CJ146" i="35"/>
  <c r="CJ152" i="35"/>
  <c r="CJ241" i="35"/>
  <c r="CJ243" i="35"/>
  <c r="CJ236" i="35"/>
  <c r="CJ225" i="35"/>
  <c r="CJ214" i="35"/>
  <c r="CJ209" i="35"/>
  <c r="CJ202" i="35"/>
  <c r="CJ205" i="35"/>
  <c r="CJ183" i="35"/>
  <c r="CJ176" i="35"/>
  <c r="CJ178" i="35"/>
  <c r="CJ168" i="35"/>
  <c r="CJ158" i="35"/>
  <c r="CJ140" i="35"/>
  <c r="CJ154" i="35"/>
  <c r="CJ139" i="35"/>
  <c r="CJ246" i="35"/>
  <c r="CJ237" i="35"/>
  <c r="CJ232" i="35"/>
  <c r="CJ222" i="35"/>
  <c r="CJ210" i="35"/>
  <c r="CJ206" i="35"/>
  <c r="CJ199" i="35"/>
  <c r="CJ197" i="35"/>
  <c r="CJ180" i="35"/>
  <c r="CJ173" i="35"/>
  <c r="CJ182" i="35"/>
  <c r="CJ167" i="35"/>
  <c r="CJ159" i="35"/>
  <c r="CJ151" i="35"/>
  <c r="CJ148" i="35"/>
  <c r="CJ240" i="35"/>
  <c r="CJ235" i="35"/>
  <c r="CJ228" i="35"/>
  <c r="CJ223" i="35"/>
  <c r="CJ207" i="35"/>
  <c r="CJ203" i="35"/>
  <c r="CJ193" i="35"/>
  <c r="CJ194" i="35"/>
  <c r="CJ190" i="35"/>
  <c r="CJ170" i="35"/>
  <c r="CJ175" i="35"/>
  <c r="CJ160" i="35"/>
  <c r="CJ156" i="35"/>
  <c r="CJ150" i="35"/>
  <c r="CJ145" i="35"/>
  <c r="CJ248" i="35"/>
  <c r="CJ242" i="35"/>
  <c r="CJ231" i="35"/>
  <c r="CJ229" i="35"/>
  <c r="CJ220" i="35"/>
  <c r="CJ204" i="35"/>
  <c r="CJ195" i="35"/>
  <c r="CJ219" i="35"/>
  <c r="CJ191" i="35"/>
  <c r="CJ187" i="35"/>
  <c r="CJ179" i="35"/>
  <c r="CJ172" i="35"/>
  <c r="CJ157" i="35"/>
  <c r="CJ153" i="35"/>
  <c r="CJ147" i="35"/>
  <c r="CJ142" i="35"/>
  <c r="CJ135" i="35"/>
  <c r="CJ132" i="35"/>
  <c r="CJ137" i="35"/>
  <c r="CP136" i="35"/>
  <c r="CP131" i="35"/>
  <c r="CP134" i="35"/>
  <c r="CP139" i="35"/>
  <c r="CP138" i="35"/>
  <c r="CP133" i="35"/>
  <c r="CP244" i="35"/>
  <c r="CP239" i="35"/>
  <c r="CP227" i="35"/>
  <c r="CP226" i="35"/>
  <c r="CP219" i="35"/>
  <c r="CP210" i="35"/>
  <c r="CP215" i="35"/>
  <c r="CP195" i="35"/>
  <c r="CP202" i="35"/>
  <c r="CP188" i="35"/>
  <c r="CP184" i="35"/>
  <c r="CP182" i="35"/>
  <c r="CP175" i="35"/>
  <c r="CP166" i="35"/>
  <c r="CP161" i="35"/>
  <c r="CP149" i="35"/>
  <c r="CP150" i="35"/>
  <c r="CP148" i="35"/>
  <c r="CP248" i="35"/>
  <c r="CP240" i="35"/>
  <c r="CP234" i="35"/>
  <c r="CP233" i="35"/>
  <c r="CP223" i="35"/>
  <c r="CP207" i="35"/>
  <c r="CP209" i="35"/>
  <c r="CP199" i="35"/>
  <c r="CP194" i="35"/>
  <c r="CP187" i="35"/>
  <c r="CP177" i="35"/>
  <c r="CP168" i="35"/>
  <c r="CP160" i="35"/>
  <c r="CP156" i="35"/>
  <c r="CP151" i="35"/>
  <c r="CP145" i="35"/>
  <c r="CP249" i="35"/>
  <c r="CP245" i="35"/>
  <c r="CP235" i="35"/>
  <c r="CP229" i="35"/>
  <c r="CP216" i="35"/>
  <c r="CP204" i="35"/>
  <c r="CP206" i="35"/>
  <c r="CP196" i="35"/>
  <c r="CP191" i="35"/>
  <c r="CP181" i="35"/>
  <c r="CP174" i="35"/>
  <c r="CP165" i="35"/>
  <c r="CP157" i="35"/>
  <c r="CP153" i="35"/>
  <c r="CP147" i="35"/>
  <c r="CP142" i="35"/>
  <c r="CP247" i="35"/>
  <c r="CP242" i="35"/>
  <c r="CP230" i="35"/>
  <c r="CP224" i="35"/>
  <c r="CP217" i="35"/>
  <c r="CP213" i="35"/>
  <c r="CP203" i="35"/>
  <c r="CP193" i="35"/>
  <c r="CP186" i="35"/>
  <c r="CP190" i="35"/>
  <c r="CP171" i="35"/>
  <c r="CP172" i="35"/>
  <c r="CP164" i="35"/>
  <c r="CP146" i="35"/>
  <c r="CP144" i="35"/>
  <c r="CP246" i="35"/>
  <c r="CP238" i="35"/>
  <c r="CP231" i="35"/>
  <c r="CP221" i="35"/>
  <c r="CP214" i="35"/>
  <c r="CP208" i="35"/>
  <c r="CP198" i="35"/>
  <c r="CP201" i="35"/>
  <c r="CP183" i="35"/>
  <c r="CP176" i="35"/>
  <c r="CP179" i="35"/>
  <c r="CP169" i="35"/>
  <c r="CP158" i="35"/>
  <c r="CP143" i="35"/>
  <c r="CP141" i="35"/>
  <c r="CP241" i="35"/>
  <c r="CP237" i="35"/>
  <c r="CP228" i="35"/>
  <c r="CP222" i="35"/>
  <c r="CP220" i="35"/>
  <c r="CP211" i="35"/>
  <c r="CP192" i="35"/>
  <c r="CP200" i="35"/>
  <c r="CP180" i="35"/>
  <c r="CP173" i="35"/>
  <c r="CP178" i="35"/>
  <c r="CP167" i="35"/>
  <c r="CP162" i="35"/>
  <c r="CP140" i="35"/>
  <c r="CP155" i="35"/>
  <c r="CP243" i="35"/>
  <c r="CP236" i="35"/>
  <c r="CP232" i="35"/>
  <c r="CP225" i="35"/>
  <c r="CP218" i="35"/>
  <c r="CP212" i="35"/>
  <c r="CP205" i="35"/>
  <c r="CP197" i="35"/>
  <c r="CP189" i="35"/>
  <c r="CP170" i="35"/>
  <c r="CP185" i="35"/>
  <c r="CP163" i="35"/>
  <c r="CP159" i="35"/>
  <c r="CP154" i="35"/>
  <c r="CP152" i="35"/>
  <c r="CP137" i="35"/>
  <c r="CP132" i="35"/>
  <c r="CP135" i="35"/>
  <c r="CV137" i="35"/>
  <c r="CV138" i="35"/>
  <c r="CV131" i="35"/>
  <c r="CV134" i="35"/>
  <c r="CV133" i="35"/>
  <c r="CV136" i="35"/>
  <c r="CV242" i="35"/>
  <c r="CV243" i="35"/>
  <c r="CV233" i="35"/>
  <c r="CV229" i="35"/>
  <c r="CV220" i="35"/>
  <c r="CV218" i="35"/>
  <c r="CV223" i="35"/>
  <c r="CV205" i="35"/>
  <c r="CV199" i="35"/>
  <c r="CV191" i="35"/>
  <c r="CV187" i="35"/>
  <c r="CV170" i="35"/>
  <c r="CV172" i="35"/>
  <c r="CV168" i="35"/>
  <c r="CV157" i="35"/>
  <c r="CV156" i="35"/>
  <c r="CV155" i="35"/>
  <c r="CV154" i="35"/>
  <c r="CV249" i="35"/>
  <c r="CV236" i="35"/>
  <c r="CV228" i="35"/>
  <c r="CV222" i="35"/>
  <c r="CV212" i="35"/>
  <c r="CV211" i="35"/>
  <c r="CV195" i="35"/>
  <c r="CV197" i="35"/>
  <c r="CV189" i="35"/>
  <c r="CV177" i="35"/>
  <c r="CV175" i="35"/>
  <c r="CV169" i="35"/>
  <c r="CV164" i="35"/>
  <c r="CV140" i="35"/>
  <c r="CV148" i="35"/>
  <c r="CV244" i="35"/>
  <c r="CV237" i="35"/>
  <c r="CV235" i="35"/>
  <c r="CV216" i="35"/>
  <c r="CV210" i="35"/>
  <c r="CV209" i="35"/>
  <c r="CV192" i="35"/>
  <c r="CV194" i="35"/>
  <c r="CV184" i="35"/>
  <c r="CV174" i="35"/>
  <c r="CV179" i="35"/>
  <c r="CV162" i="35"/>
  <c r="CV159" i="35"/>
  <c r="CV150" i="35"/>
  <c r="CV145" i="35"/>
  <c r="CV247" i="35"/>
  <c r="CV241" i="35"/>
  <c r="CV234" i="35"/>
  <c r="CV226" i="35"/>
  <c r="CV225" i="35"/>
  <c r="CV207" i="35"/>
  <c r="CV206" i="35"/>
  <c r="CV213" i="35"/>
  <c r="CV188" i="35"/>
  <c r="CV181" i="35"/>
  <c r="CV171" i="35"/>
  <c r="CV190" i="35"/>
  <c r="CV160" i="35"/>
  <c r="CV153" i="35"/>
  <c r="CV147" i="35"/>
  <c r="CV142" i="35"/>
  <c r="CV248" i="35"/>
  <c r="CV240" i="35"/>
  <c r="CV230" i="35"/>
  <c r="CV224" i="35"/>
  <c r="CV219" i="35"/>
  <c r="CV204" i="35"/>
  <c r="CV203" i="35"/>
  <c r="CV196" i="35"/>
  <c r="CV186" i="35"/>
  <c r="CV201" i="35"/>
  <c r="CV185" i="35"/>
  <c r="CV165" i="35"/>
  <c r="CV163" i="35"/>
  <c r="CV149" i="35"/>
  <c r="CV144" i="35"/>
  <c r="CV152" i="35"/>
  <c r="CV245" i="35"/>
  <c r="CV238" i="35"/>
  <c r="CV227" i="35"/>
  <c r="CV221" i="35"/>
  <c r="CV217" i="35"/>
  <c r="CV208" i="35"/>
  <c r="CV202" i="35"/>
  <c r="CV193" i="35"/>
  <c r="CV183" i="35"/>
  <c r="CV176" i="35"/>
  <c r="CV178" i="35"/>
  <c r="CV166" i="35"/>
  <c r="CV161" i="35"/>
  <c r="CV146" i="35"/>
  <c r="CV141" i="35"/>
  <c r="CV246" i="35"/>
  <c r="CV239" i="35"/>
  <c r="CV231" i="35"/>
  <c r="CV232" i="35"/>
  <c r="CV214" i="35"/>
  <c r="CV215" i="35"/>
  <c r="CV198" i="35"/>
  <c r="CV200" i="35"/>
  <c r="CV180" i="35"/>
  <c r="CV173" i="35"/>
  <c r="CV182" i="35"/>
  <c r="CV167" i="35"/>
  <c r="CV158" i="35"/>
  <c r="CV143" i="35"/>
  <c r="CV151" i="35"/>
  <c r="CV135" i="35"/>
  <c r="CV132" i="35"/>
  <c r="DB136" i="35"/>
  <c r="DB134" i="35"/>
  <c r="DB131" i="35"/>
  <c r="DB137" i="35"/>
  <c r="DB133" i="35"/>
  <c r="DB247" i="35"/>
  <c r="DB240" i="35"/>
  <c r="DB237" i="35"/>
  <c r="DB233" i="35"/>
  <c r="DB224" i="35"/>
  <c r="DB242" i="35"/>
  <c r="DB238" i="35"/>
  <c r="DB232" i="35"/>
  <c r="DB225" i="35"/>
  <c r="DB223" i="35"/>
  <c r="DB215" i="35"/>
  <c r="DB206" i="35"/>
  <c r="DB202" i="35"/>
  <c r="DB197" i="35"/>
  <c r="DB183" i="35"/>
  <c r="DB189" i="35"/>
  <c r="DB185" i="35"/>
  <c r="DB172" i="35"/>
  <c r="DB164" i="35"/>
  <c r="DB158" i="35"/>
  <c r="DB149" i="35"/>
  <c r="DB147" i="35"/>
  <c r="DB142" i="35"/>
  <c r="DB245" i="35"/>
  <c r="DB239" i="35"/>
  <c r="DB230" i="35"/>
  <c r="DB221" i="35"/>
  <c r="DB220" i="35"/>
  <c r="DB213" i="35"/>
  <c r="DB203" i="35"/>
  <c r="DB199" i="35"/>
  <c r="DB194" i="35"/>
  <c r="DB180" i="35"/>
  <c r="DB179" i="35"/>
  <c r="DB177" i="35"/>
  <c r="DB165" i="35"/>
  <c r="DB162" i="35"/>
  <c r="DB155" i="35"/>
  <c r="DB146" i="35"/>
  <c r="DB144" i="35"/>
  <c r="DB246" i="35"/>
  <c r="DB235" i="35"/>
  <c r="DB228" i="35"/>
  <c r="DB222" i="35"/>
  <c r="DB217" i="35"/>
  <c r="DB212" i="35"/>
  <c r="DB201" i="35"/>
  <c r="DB196" i="35"/>
  <c r="DB191" i="35"/>
  <c r="DB211" i="35"/>
  <c r="DB176" i="35"/>
  <c r="DB174" i="35"/>
  <c r="DB166" i="35"/>
  <c r="DB160" i="35"/>
  <c r="DB159" i="35"/>
  <c r="DB143" i="35"/>
  <c r="DB141" i="35"/>
  <c r="DB241" i="35"/>
  <c r="DB236" i="35"/>
  <c r="DB231" i="35"/>
  <c r="DB218" i="35"/>
  <c r="DB210" i="35"/>
  <c r="DB208" i="35"/>
  <c r="DB198" i="35"/>
  <c r="DB193" i="35"/>
  <c r="DB188" i="35"/>
  <c r="DB187" i="35"/>
  <c r="DB173" i="35"/>
  <c r="DB171" i="35"/>
  <c r="DB169" i="35"/>
  <c r="DB157" i="35"/>
  <c r="DB156" i="35"/>
  <c r="DB140" i="35"/>
  <c r="DB151" i="35"/>
  <c r="DB248" i="35"/>
  <c r="DB244" i="35"/>
  <c r="DB227" i="35"/>
  <c r="DB229" i="35"/>
  <c r="DB216" i="35"/>
  <c r="DB207" i="35"/>
  <c r="DB219" i="35"/>
  <c r="DB195" i="35"/>
  <c r="DB205" i="35"/>
  <c r="DB190" i="35"/>
  <c r="DB184" i="35"/>
  <c r="DB170" i="35"/>
  <c r="DB175" i="35"/>
  <c r="DB168" i="35"/>
  <c r="DB163" i="35"/>
  <c r="DB153" i="35"/>
  <c r="DB154" i="35"/>
  <c r="DB148" i="35"/>
  <c r="DB139" i="35"/>
  <c r="DB249" i="35"/>
  <c r="DB243" i="35"/>
  <c r="DB234" i="35"/>
  <c r="DB226" i="35"/>
  <c r="DB214" i="35"/>
  <c r="DB204" i="35"/>
  <c r="DB209" i="35"/>
  <c r="DB192" i="35"/>
  <c r="DB200" i="35"/>
  <c r="DB186" i="35"/>
  <c r="DB181" i="35"/>
  <c r="DB182" i="35"/>
  <c r="DB178" i="35"/>
  <c r="DB167" i="35"/>
  <c r="DB161" i="35"/>
  <c r="DB152" i="35"/>
  <c r="DB150" i="35"/>
  <c r="DB145" i="35"/>
  <c r="DB132" i="35"/>
  <c r="DB135" i="35"/>
  <c r="DH136" i="35"/>
  <c r="DH134" i="35"/>
  <c r="DH131" i="35"/>
  <c r="DH137" i="35"/>
  <c r="DH139" i="35"/>
  <c r="DH133" i="35"/>
  <c r="DH246" i="35"/>
  <c r="DH237" i="35"/>
  <c r="DH230" i="35"/>
  <c r="DH226" i="35"/>
  <c r="DH218" i="35"/>
  <c r="DH210" i="35"/>
  <c r="DH212" i="35"/>
  <c r="DH192" i="35"/>
  <c r="DH193" i="35"/>
  <c r="DH188" i="35"/>
  <c r="DH184" i="35"/>
  <c r="DH189" i="35"/>
  <c r="DH175" i="35"/>
  <c r="DH166" i="35"/>
  <c r="DH161" i="35"/>
  <c r="DH153" i="35"/>
  <c r="DH150" i="35"/>
  <c r="DH145" i="35"/>
  <c r="DH249" i="35"/>
  <c r="DH243" i="35"/>
  <c r="DH234" i="35"/>
  <c r="DH228" i="35"/>
  <c r="DH225" i="35"/>
  <c r="DH216" i="35"/>
  <c r="DH207" i="35"/>
  <c r="DH209" i="35"/>
  <c r="DH213" i="35"/>
  <c r="DH202" i="35"/>
  <c r="DH190" i="35"/>
  <c r="DH181" i="35"/>
  <c r="DH185" i="35"/>
  <c r="DH178" i="35"/>
  <c r="DH167" i="35"/>
  <c r="DH158" i="35"/>
  <c r="DH149" i="35"/>
  <c r="DH147" i="35"/>
  <c r="DH142" i="35"/>
  <c r="DH244" i="35"/>
  <c r="DH241" i="35"/>
  <c r="DH235" i="35"/>
  <c r="DH232" i="35"/>
  <c r="DH224" i="35"/>
  <c r="DH220" i="35"/>
  <c r="DH204" i="35"/>
  <c r="DH206" i="35"/>
  <c r="DH201" i="35"/>
  <c r="DH200" i="35"/>
  <c r="DH186" i="35"/>
  <c r="DH179" i="35"/>
  <c r="DH177" i="35"/>
  <c r="DH172" i="35"/>
  <c r="DH160" i="35"/>
  <c r="DH155" i="35"/>
  <c r="DH146" i="35"/>
  <c r="DH144" i="35"/>
  <c r="DH151" i="35"/>
  <c r="DH242" i="35"/>
  <c r="DH240" i="35"/>
  <c r="DH239" i="35"/>
  <c r="DH233" i="35"/>
  <c r="DH221" i="35"/>
  <c r="DH223" i="35"/>
  <c r="DH215" i="35"/>
  <c r="DH203" i="35"/>
  <c r="DH205" i="35"/>
  <c r="DH197" i="35"/>
  <c r="DH183" i="35"/>
  <c r="DH176" i="35"/>
  <c r="DH174" i="35"/>
  <c r="DH165" i="35"/>
  <c r="DH157" i="35"/>
  <c r="DH163" i="35"/>
  <c r="DH143" i="35"/>
  <c r="DH141" i="35"/>
  <c r="DH248" i="35"/>
  <c r="DH245" i="35"/>
  <c r="DH236" i="35"/>
  <c r="DH231" i="35"/>
  <c r="DH222" i="35"/>
  <c r="DH214" i="35"/>
  <c r="DH208" i="35"/>
  <c r="DH198" i="35"/>
  <c r="DH199" i="35"/>
  <c r="DH194" i="35"/>
  <c r="DH180" i="35"/>
  <c r="DH173" i="35"/>
  <c r="DH171" i="35"/>
  <c r="DH168" i="35"/>
  <c r="DH164" i="35"/>
  <c r="DH159" i="35"/>
  <c r="DH140" i="35"/>
  <c r="DH154" i="35"/>
  <c r="DH247" i="35"/>
  <c r="DH238" i="35"/>
  <c r="DH227" i="35"/>
  <c r="DH229" i="35"/>
  <c r="DH219" i="35"/>
  <c r="DH211" i="35"/>
  <c r="DH217" i="35"/>
  <c r="DH195" i="35"/>
  <c r="DH196" i="35"/>
  <c r="DH191" i="35"/>
  <c r="DH187" i="35"/>
  <c r="DH170" i="35"/>
  <c r="DH182" i="35"/>
  <c r="DH169" i="35"/>
  <c r="DH162" i="35"/>
  <c r="DH156" i="35"/>
  <c r="DH152" i="35"/>
  <c r="DH148" i="35"/>
  <c r="DH135" i="35"/>
  <c r="DH132" i="35"/>
  <c r="DH138" i="35"/>
  <c r="DN136" i="35"/>
  <c r="DN134" i="35"/>
  <c r="DN131" i="35"/>
  <c r="DN133" i="35"/>
  <c r="DN242" i="35"/>
  <c r="DN238" i="35"/>
  <c r="DN236" i="35"/>
  <c r="DN226" i="35"/>
  <c r="DN231" i="35"/>
  <c r="DN219" i="35"/>
  <c r="DN204" i="35"/>
  <c r="DN203" i="35"/>
  <c r="DN192" i="35"/>
  <c r="DN194" i="35"/>
  <c r="DN180" i="35"/>
  <c r="DN176" i="35"/>
  <c r="DN174" i="35"/>
  <c r="DN166" i="35"/>
  <c r="DN162" i="35"/>
  <c r="DN159" i="35"/>
  <c r="DN143" i="35"/>
  <c r="DN144" i="35"/>
  <c r="DN244" i="35"/>
  <c r="DN245" i="35"/>
  <c r="DN233" i="35"/>
  <c r="DN232" i="35"/>
  <c r="DN220" i="35"/>
  <c r="DN214" i="35"/>
  <c r="DN211" i="35"/>
  <c r="DN200" i="35"/>
  <c r="DN201" i="35"/>
  <c r="DN191" i="35"/>
  <c r="DN190" i="35"/>
  <c r="DN173" i="35"/>
  <c r="DN171" i="35"/>
  <c r="DN168" i="35"/>
  <c r="DN161" i="35"/>
  <c r="DN156" i="35"/>
  <c r="DN140" i="35"/>
  <c r="DN141" i="35"/>
  <c r="DN138" i="35"/>
  <c r="DN246" i="35"/>
  <c r="DN243" i="35"/>
  <c r="DN227" i="35"/>
  <c r="DN224" i="35"/>
  <c r="DN217" i="35"/>
  <c r="DN215" i="35"/>
  <c r="DN208" i="35"/>
  <c r="DN205" i="35"/>
  <c r="DN199" i="35"/>
  <c r="DN188" i="35"/>
  <c r="DN187" i="35"/>
  <c r="DN170" i="35"/>
  <c r="DN175" i="35"/>
  <c r="DN167" i="35"/>
  <c r="DN158" i="35"/>
  <c r="DN153" i="35"/>
  <c r="DN154" i="35"/>
  <c r="DN148" i="35"/>
  <c r="DN249" i="35"/>
  <c r="DN241" i="35"/>
  <c r="DN234" i="35"/>
  <c r="DN228" i="35"/>
  <c r="DN221" i="35"/>
  <c r="DN216" i="35"/>
  <c r="DN212" i="35"/>
  <c r="DN213" i="35"/>
  <c r="DN202" i="35"/>
  <c r="DN196" i="35"/>
  <c r="DN189" i="35"/>
  <c r="DN184" i="35"/>
  <c r="DN182" i="35"/>
  <c r="DN178" i="35"/>
  <c r="DN172" i="35"/>
  <c r="DN155" i="35"/>
  <c r="DN151" i="35"/>
  <c r="DN152" i="35"/>
  <c r="DN145" i="35"/>
  <c r="DN247" i="35"/>
  <c r="DN240" i="35"/>
  <c r="DN235" i="35"/>
  <c r="DN230" i="35"/>
  <c r="DN225" i="35"/>
  <c r="DN223" i="35"/>
  <c r="DN210" i="35"/>
  <c r="DN209" i="35"/>
  <c r="DN198" i="35"/>
  <c r="DN193" i="35"/>
  <c r="DN186" i="35"/>
  <c r="DN181" i="35"/>
  <c r="DN179" i="35"/>
  <c r="DN169" i="35"/>
  <c r="DN160" i="35"/>
  <c r="DN164" i="35"/>
  <c r="DN149" i="35"/>
  <c r="DN150" i="35"/>
  <c r="DN142" i="35"/>
  <c r="DN248" i="35"/>
  <c r="DN239" i="35"/>
  <c r="DN237" i="35"/>
  <c r="DN229" i="35"/>
  <c r="DN222" i="35"/>
  <c r="DN218" i="35"/>
  <c r="DN207" i="35"/>
  <c r="DN206" i="35"/>
  <c r="DN195" i="35"/>
  <c r="DN197" i="35"/>
  <c r="DN183" i="35"/>
  <c r="DN185" i="35"/>
  <c r="DN177" i="35"/>
  <c r="DN165" i="35"/>
  <c r="DN157" i="35"/>
  <c r="DN163" i="35"/>
  <c r="DN146" i="35"/>
  <c r="DN147" i="35"/>
  <c r="DN132" i="35"/>
  <c r="DN135" i="35"/>
  <c r="DT138" i="35"/>
  <c r="DT131" i="35"/>
  <c r="DT134" i="35"/>
  <c r="DT136" i="35"/>
  <c r="DT133" i="35"/>
  <c r="DT249" i="35"/>
  <c r="DT246" i="35"/>
  <c r="DT234" i="35"/>
  <c r="DT233" i="35"/>
  <c r="DT221" i="35"/>
  <c r="DT218" i="35"/>
  <c r="DT219" i="35"/>
  <c r="DT206" i="35"/>
  <c r="DT192" i="35"/>
  <c r="DT205" i="35"/>
  <c r="DT186" i="35"/>
  <c r="DT181" i="35"/>
  <c r="DT177" i="35"/>
  <c r="DT168" i="35"/>
  <c r="DT164" i="35"/>
  <c r="DT155" i="35"/>
  <c r="DT146" i="35"/>
  <c r="DT144" i="35"/>
  <c r="DT142" i="35"/>
  <c r="DT139" i="35"/>
  <c r="DT247" i="35"/>
  <c r="DT239" i="35"/>
  <c r="DT235" i="35"/>
  <c r="DT228" i="35"/>
  <c r="DT225" i="35"/>
  <c r="DT214" i="35"/>
  <c r="DT213" i="35"/>
  <c r="DT203" i="35"/>
  <c r="DT202" i="35"/>
  <c r="DT197" i="35"/>
  <c r="DT183" i="35"/>
  <c r="DT185" i="35"/>
  <c r="DT174" i="35"/>
  <c r="DT165" i="35"/>
  <c r="DT163" i="35"/>
  <c r="DT162" i="35"/>
  <c r="DT143" i="35"/>
  <c r="DT141" i="35"/>
  <c r="DT243" i="35"/>
  <c r="DT238" i="35"/>
  <c r="DT231" i="35"/>
  <c r="DT230" i="35"/>
  <c r="DT222" i="35"/>
  <c r="DT220" i="35"/>
  <c r="DT212" i="35"/>
  <c r="DT200" i="35"/>
  <c r="DT199" i="35"/>
  <c r="DT194" i="35"/>
  <c r="DT180" i="35"/>
  <c r="DT176" i="35"/>
  <c r="DT171" i="35"/>
  <c r="DT166" i="35"/>
  <c r="DT160" i="35"/>
  <c r="DT159" i="35"/>
  <c r="DT140" i="35"/>
  <c r="DT152" i="35"/>
  <c r="DT242" i="35"/>
  <c r="DT240" i="35"/>
  <c r="DT227" i="35"/>
  <c r="DT229" i="35"/>
  <c r="DT223" i="35"/>
  <c r="DT210" i="35"/>
  <c r="DT211" i="35"/>
  <c r="DT215" i="35"/>
  <c r="DT196" i="35"/>
  <c r="DT191" i="35"/>
  <c r="DT190" i="35"/>
  <c r="DT173" i="35"/>
  <c r="DT182" i="35"/>
  <c r="DT172" i="35"/>
  <c r="DT157" i="35"/>
  <c r="DT156" i="35"/>
  <c r="DT151" i="35"/>
  <c r="DT154" i="35"/>
  <c r="DT245" i="35"/>
  <c r="DT244" i="35"/>
  <c r="DT232" i="35"/>
  <c r="DT226" i="35"/>
  <c r="DT217" i="35"/>
  <c r="DT207" i="35"/>
  <c r="DT208" i="35"/>
  <c r="DT198" i="35"/>
  <c r="DT193" i="35"/>
  <c r="DT188" i="35"/>
  <c r="DT187" i="35"/>
  <c r="DT170" i="35"/>
  <c r="DT178" i="35"/>
  <c r="DT169" i="35"/>
  <c r="DT161" i="35"/>
  <c r="DT153" i="35"/>
  <c r="DT150" i="35"/>
  <c r="DT148" i="35"/>
  <c r="DT248" i="35"/>
  <c r="DT241" i="35"/>
  <c r="DT237" i="35"/>
  <c r="DT236" i="35"/>
  <c r="DT224" i="35"/>
  <c r="DT216" i="35"/>
  <c r="DT204" i="35"/>
  <c r="DT209" i="35"/>
  <c r="DT195" i="35"/>
  <c r="DT201" i="35"/>
  <c r="DT189" i="35"/>
  <c r="DT184" i="35"/>
  <c r="DT179" i="35"/>
  <c r="DT175" i="35"/>
  <c r="DT167" i="35"/>
  <c r="DT158" i="35"/>
  <c r="DT149" i="35"/>
  <c r="DT147" i="35"/>
  <c r="DT145" i="35"/>
  <c r="DT137" i="35"/>
  <c r="DT132" i="35"/>
  <c r="DT135" i="35"/>
  <c r="DZ138" i="35"/>
  <c r="DZ131" i="35"/>
  <c r="DZ134" i="35"/>
  <c r="DZ139" i="35"/>
  <c r="DZ136" i="35"/>
  <c r="DZ133" i="35"/>
  <c r="DZ246" i="35"/>
  <c r="DZ240" i="35"/>
  <c r="DZ232" i="35"/>
  <c r="DZ226" i="35"/>
  <c r="DZ217" i="35"/>
  <c r="DZ207" i="35"/>
  <c r="DZ211" i="35"/>
  <c r="DZ198" i="35"/>
  <c r="DZ193" i="35"/>
  <c r="DZ188" i="35"/>
  <c r="DZ184" i="35"/>
  <c r="DZ170" i="35"/>
  <c r="DZ175" i="35"/>
  <c r="DZ166" i="35"/>
  <c r="DZ161" i="35"/>
  <c r="DZ153" i="35"/>
  <c r="DZ150" i="35"/>
  <c r="DZ148" i="35"/>
  <c r="DZ248" i="35"/>
  <c r="DZ241" i="35"/>
  <c r="DZ235" i="35"/>
  <c r="DZ228" i="35"/>
  <c r="DZ224" i="35"/>
  <c r="DZ216" i="35"/>
  <c r="DZ204" i="35"/>
  <c r="DZ209" i="35"/>
  <c r="DZ195" i="35"/>
  <c r="DZ202" i="35"/>
  <c r="DZ189" i="35"/>
  <c r="DZ181" i="35"/>
  <c r="DZ185" i="35"/>
  <c r="DZ178" i="35"/>
  <c r="DZ167" i="35"/>
  <c r="DZ158" i="35"/>
  <c r="DZ149" i="35"/>
  <c r="DZ147" i="35"/>
  <c r="DZ145" i="35"/>
  <c r="DZ249" i="35"/>
  <c r="DZ244" i="35"/>
  <c r="DZ234" i="35"/>
  <c r="DZ233" i="35"/>
  <c r="DZ221" i="35"/>
  <c r="DZ223" i="35"/>
  <c r="DZ215" i="35"/>
  <c r="DZ206" i="35"/>
  <c r="DZ192" i="35"/>
  <c r="DZ201" i="35"/>
  <c r="DZ186" i="35"/>
  <c r="DZ190" i="35"/>
  <c r="DZ177" i="35"/>
  <c r="DZ172" i="35"/>
  <c r="DZ163" i="35"/>
  <c r="DZ155" i="35"/>
  <c r="DZ146" i="35"/>
  <c r="DZ144" i="35"/>
  <c r="DZ142" i="35"/>
  <c r="DZ247" i="35"/>
  <c r="DZ238" i="35"/>
  <c r="DZ237" i="35"/>
  <c r="DZ236" i="35"/>
  <c r="DZ222" i="35"/>
  <c r="DZ218" i="35"/>
  <c r="DZ208" i="35"/>
  <c r="DZ203" i="35"/>
  <c r="DZ220" i="35"/>
  <c r="DZ197" i="35"/>
  <c r="DZ183" i="35"/>
  <c r="DZ182" i="35"/>
  <c r="DZ174" i="35"/>
  <c r="DZ169" i="35"/>
  <c r="DZ160" i="35"/>
  <c r="DZ162" i="35"/>
  <c r="DZ143" i="35"/>
  <c r="DZ141" i="35"/>
  <c r="DZ243" i="35"/>
  <c r="DZ239" i="35"/>
  <c r="DZ231" i="35"/>
  <c r="DZ230" i="35"/>
  <c r="DZ225" i="35"/>
  <c r="DZ214" i="35"/>
  <c r="DZ213" i="35"/>
  <c r="DZ200" i="35"/>
  <c r="DZ199" i="35"/>
  <c r="DZ194" i="35"/>
  <c r="DZ180" i="35"/>
  <c r="DZ176" i="35"/>
  <c r="DZ171" i="35"/>
  <c r="DZ165" i="35"/>
  <c r="DZ157" i="35"/>
  <c r="DZ159" i="35"/>
  <c r="DZ140" i="35"/>
  <c r="DZ154" i="35"/>
  <c r="DZ242" i="35"/>
  <c r="DZ245" i="35"/>
  <c r="DZ227" i="35"/>
  <c r="DZ229" i="35"/>
  <c r="DZ219" i="35"/>
  <c r="DZ210" i="35"/>
  <c r="DZ212" i="35"/>
  <c r="DZ205" i="35"/>
  <c r="DZ196" i="35"/>
  <c r="DZ191" i="35"/>
  <c r="DZ187" i="35"/>
  <c r="DZ173" i="35"/>
  <c r="DZ179" i="35"/>
  <c r="DZ168" i="35"/>
  <c r="DZ164" i="35"/>
  <c r="DZ156" i="35"/>
  <c r="DZ151" i="35"/>
  <c r="DZ152" i="35"/>
  <c r="DZ132" i="35"/>
  <c r="DZ135" i="35"/>
  <c r="DZ137" i="35"/>
  <c r="EF136" i="35"/>
  <c r="EF131" i="35"/>
  <c r="EF134" i="35"/>
  <c r="EF138" i="35"/>
  <c r="EF133" i="35"/>
  <c r="EF242" i="35"/>
  <c r="EF244" i="35"/>
  <c r="EF234" i="35"/>
  <c r="EF226" i="35"/>
  <c r="EF225" i="35"/>
  <c r="EF214" i="35"/>
  <c r="EF213" i="35"/>
  <c r="EF200" i="35"/>
  <c r="EF193" i="35"/>
  <c r="EF191" i="35"/>
  <c r="EF189" i="35"/>
  <c r="EF173" i="35"/>
  <c r="EF171" i="35"/>
  <c r="EF169" i="35"/>
  <c r="EF157" i="35"/>
  <c r="EF159" i="35"/>
  <c r="EF140" i="35"/>
  <c r="EF141" i="35"/>
  <c r="EF243" i="35"/>
  <c r="EF238" i="35"/>
  <c r="EF227" i="35"/>
  <c r="EF221" i="35"/>
  <c r="EF216" i="35"/>
  <c r="EF218" i="35"/>
  <c r="EF208" i="35"/>
  <c r="EF198" i="35"/>
  <c r="EF212" i="35"/>
  <c r="EF188" i="35"/>
  <c r="EF187" i="35"/>
  <c r="EF170" i="35"/>
  <c r="EF175" i="35"/>
  <c r="EF168" i="35"/>
  <c r="EF161" i="35"/>
  <c r="EF156" i="35"/>
  <c r="EF154" i="35"/>
  <c r="EF148" i="35"/>
  <c r="EF249" i="35"/>
  <c r="EF239" i="35"/>
  <c r="EF231" i="35"/>
  <c r="EF233" i="35"/>
  <c r="EF223" i="35"/>
  <c r="EF215" i="35"/>
  <c r="EF211" i="35"/>
  <c r="EF195" i="35"/>
  <c r="EF205" i="35"/>
  <c r="EF186" i="35"/>
  <c r="EF184" i="35"/>
  <c r="EF190" i="35"/>
  <c r="EF179" i="35"/>
  <c r="EF167" i="35"/>
  <c r="EF158" i="35"/>
  <c r="EF153" i="35"/>
  <c r="EF151" i="35"/>
  <c r="EF145" i="35"/>
  <c r="EF248" i="35"/>
  <c r="EF241" i="35"/>
  <c r="EF236" i="35"/>
  <c r="EF228" i="35"/>
  <c r="EF230" i="35"/>
  <c r="EF219" i="35"/>
  <c r="EF210" i="35"/>
  <c r="EF209" i="35"/>
  <c r="EF192" i="35"/>
  <c r="EF201" i="35"/>
  <c r="EF183" i="35"/>
  <c r="EF181" i="35"/>
  <c r="EF182" i="35"/>
  <c r="EF178" i="35"/>
  <c r="EF172" i="35"/>
  <c r="EF155" i="35"/>
  <c r="EF149" i="35"/>
  <c r="EF150" i="35"/>
  <c r="EF142" i="35"/>
  <c r="EF247" i="35"/>
  <c r="EF246" i="35"/>
  <c r="EF237" i="35"/>
  <c r="EF232" i="35"/>
  <c r="EF224" i="35"/>
  <c r="EF217" i="35"/>
  <c r="EF207" i="35"/>
  <c r="EF206" i="35"/>
  <c r="EF199" i="35"/>
  <c r="EF197" i="35"/>
  <c r="EF180" i="35"/>
  <c r="EF185" i="35"/>
  <c r="EF177" i="35"/>
  <c r="EF165" i="35"/>
  <c r="EF163" i="35"/>
  <c r="EF164" i="35"/>
  <c r="EF146" i="35"/>
  <c r="EF147" i="35"/>
  <c r="EF152" i="35"/>
  <c r="EF245" i="35"/>
  <c r="EF240" i="35"/>
  <c r="EF235" i="35"/>
  <c r="EF229" i="35"/>
  <c r="EF222" i="35"/>
  <c r="EF220" i="35"/>
  <c r="EF204" i="35"/>
  <c r="EF203" i="35"/>
  <c r="EF196" i="35"/>
  <c r="EF194" i="35"/>
  <c r="EF202" i="35"/>
  <c r="EF176" i="35"/>
  <c r="EF174" i="35"/>
  <c r="EF166" i="35"/>
  <c r="EF160" i="35"/>
  <c r="EF162" i="35"/>
  <c r="EF143" i="35"/>
  <c r="EF144" i="35"/>
  <c r="EF137" i="35"/>
  <c r="EF135" i="35"/>
  <c r="EF132" i="35"/>
  <c r="EL137" i="35"/>
  <c r="EL134" i="35"/>
  <c r="EL131" i="35"/>
  <c r="EL138" i="35"/>
  <c r="EL133" i="35"/>
  <c r="EL136" i="35"/>
  <c r="EL247" i="35"/>
  <c r="EL241" i="35"/>
  <c r="EL236" i="35"/>
  <c r="EL233" i="35"/>
  <c r="EL221" i="35"/>
  <c r="EL213" i="35"/>
  <c r="EL207" i="35"/>
  <c r="EL206" i="35"/>
  <c r="EL202" i="35"/>
  <c r="EL197" i="35"/>
  <c r="EL186" i="35"/>
  <c r="EL181" i="35"/>
  <c r="EL170" i="35"/>
  <c r="EL168" i="35"/>
  <c r="EL164" i="35"/>
  <c r="EL158" i="35"/>
  <c r="EL149" i="35"/>
  <c r="EL144" i="35"/>
  <c r="EL142" i="35"/>
  <c r="EL248" i="35"/>
  <c r="EL238" i="35"/>
  <c r="EL234" i="35"/>
  <c r="EL231" i="35"/>
  <c r="EL224" i="35"/>
  <c r="EL217" i="35"/>
  <c r="EL204" i="35"/>
  <c r="EL203" i="35"/>
  <c r="EL215" i="35"/>
  <c r="EL194" i="35"/>
  <c r="EL183" i="35"/>
  <c r="EL185" i="35"/>
  <c r="EL177" i="35"/>
  <c r="EL165" i="35"/>
  <c r="EL162" i="35"/>
  <c r="EL155" i="35"/>
  <c r="EL146" i="35"/>
  <c r="EL141" i="35"/>
  <c r="EL246" i="35"/>
  <c r="EL243" i="35"/>
  <c r="EL232" i="35"/>
  <c r="EL228" i="35"/>
  <c r="EL222" i="35"/>
  <c r="EL214" i="35"/>
  <c r="EL212" i="35"/>
  <c r="EL200" i="35"/>
  <c r="EL205" i="35"/>
  <c r="EL191" i="35"/>
  <c r="EL180" i="35"/>
  <c r="EL182" i="35"/>
  <c r="EL174" i="35"/>
  <c r="EL166" i="35"/>
  <c r="EL160" i="35"/>
  <c r="EL159" i="35"/>
  <c r="EL143" i="35"/>
  <c r="EL151" i="35"/>
  <c r="EL139" i="35"/>
  <c r="EL242" i="35"/>
  <c r="EL240" i="35"/>
  <c r="EL230" i="35"/>
  <c r="EL229" i="35"/>
  <c r="EL223" i="35"/>
  <c r="EL219" i="35"/>
  <c r="EL208" i="35"/>
  <c r="EL198" i="35"/>
  <c r="EL199" i="35"/>
  <c r="EL188" i="35"/>
  <c r="EL189" i="35"/>
  <c r="EL179" i="35"/>
  <c r="EL171" i="35"/>
  <c r="EL169" i="35"/>
  <c r="EL157" i="35"/>
  <c r="EL156" i="35"/>
  <c r="EL140" i="35"/>
  <c r="EL154" i="35"/>
  <c r="EL245" i="35"/>
  <c r="EL239" i="35"/>
  <c r="EL227" i="35"/>
  <c r="EL226" i="35"/>
  <c r="EL220" i="35"/>
  <c r="EL211" i="35"/>
  <c r="EL218" i="35"/>
  <c r="EL195" i="35"/>
  <c r="EL196" i="35"/>
  <c r="EL190" i="35"/>
  <c r="EL187" i="35"/>
  <c r="EL176" i="35"/>
  <c r="EL178" i="35"/>
  <c r="EL172" i="35"/>
  <c r="EL163" i="35"/>
  <c r="EL153" i="35"/>
  <c r="EL150" i="35"/>
  <c r="EL148" i="35"/>
  <c r="EL249" i="35"/>
  <c r="EL244" i="35"/>
  <c r="EL237" i="35"/>
  <c r="EL235" i="35"/>
  <c r="EL225" i="35"/>
  <c r="EL216" i="35"/>
  <c r="EL210" i="35"/>
  <c r="EL209" i="35"/>
  <c r="EL192" i="35"/>
  <c r="EL193" i="35"/>
  <c r="EL201" i="35"/>
  <c r="EL184" i="35"/>
  <c r="EL173" i="35"/>
  <c r="EL175" i="35"/>
  <c r="EL167" i="35"/>
  <c r="EL161" i="35"/>
  <c r="EL152" i="35"/>
  <c r="EL147" i="35"/>
  <c r="EL145" i="35"/>
  <c r="EL135" i="35"/>
  <c r="EL132" i="35"/>
  <c r="ER136" i="35"/>
  <c r="ER134" i="35"/>
  <c r="ER131" i="35"/>
  <c r="ER137" i="35"/>
  <c r="ER139" i="35"/>
  <c r="ER133" i="35"/>
  <c r="ER241" i="35"/>
  <c r="ER234" i="35"/>
  <c r="ER230" i="35"/>
  <c r="ER226" i="35"/>
  <c r="ER219" i="35"/>
  <c r="ER210" i="35"/>
  <c r="ER220" i="35"/>
  <c r="ER205" i="35"/>
  <c r="ER196" i="35"/>
  <c r="ER188" i="35"/>
  <c r="ER184" i="35"/>
  <c r="ER170" i="35"/>
  <c r="ER178" i="35"/>
  <c r="ER168" i="35"/>
  <c r="ER163" i="35"/>
  <c r="ER153" i="35"/>
  <c r="ER152" i="35"/>
  <c r="ER148" i="35"/>
  <c r="ER248" i="35"/>
  <c r="ER243" i="35"/>
  <c r="ER239" i="35"/>
  <c r="ER232" i="35"/>
  <c r="ER225" i="35"/>
  <c r="ER218" i="35"/>
  <c r="ER207" i="35"/>
  <c r="ER215" i="35"/>
  <c r="ER201" i="35"/>
  <c r="ER193" i="35"/>
  <c r="ER190" i="35"/>
  <c r="ER181" i="35"/>
  <c r="ER182" i="35"/>
  <c r="ER175" i="35"/>
  <c r="ER167" i="35"/>
  <c r="ER161" i="35"/>
  <c r="ER149" i="35"/>
  <c r="ER150" i="35"/>
  <c r="ER145" i="35"/>
  <c r="ER249" i="35"/>
  <c r="ER245" i="35"/>
  <c r="ER236" i="35"/>
  <c r="ER228" i="35"/>
  <c r="ER221" i="35"/>
  <c r="ER216" i="35"/>
  <c r="ER204" i="35"/>
  <c r="ER209" i="35"/>
  <c r="ER198" i="35"/>
  <c r="ER202" i="35"/>
  <c r="ER186" i="35"/>
  <c r="ER189" i="35"/>
  <c r="ER177" i="35"/>
  <c r="ER165" i="35"/>
  <c r="ER162" i="35"/>
  <c r="ER158" i="35"/>
  <c r="ER146" i="35"/>
  <c r="ER147" i="35"/>
  <c r="ER142" i="35"/>
  <c r="ER242" i="35"/>
  <c r="ER240" i="35"/>
  <c r="ER244" i="35"/>
  <c r="ER233" i="35"/>
  <c r="ER222" i="35"/>
  <c r="ER213" i="35"/>
  <c r="ER211" i="35"/>
  <c r="ER206" i="35"/>
  <c r="ER195" i="35"/>
  <c r="ER197" i="35"/>
  <c r="ER183" i="35"/>
  <c r="ER179" i="35"/>
  <c r="ER174" i="35"/>
  <c r="ER169" i="35"/>
  <c r="ER160" i="35"/>
  <c r="ER155" i="35"/>
  <c r="ER143" i="35"/>
  <c r="ER144" i="35"/>
  <c r="ER247" i="35"/>
  <c r="ER238" i="35"/>
  <c r="ER237" i="35"/>
  <c r="ER231" i="35"/>
  <c r="ER224" i="35"/>
  <c r="ER214" i="35"/>
  <c r="ER208" i="35"/>
  <c r="ER203" i="35"/>
  <c r="ER192" i="35"/>
  <c r="ER194" i="35"/>
  <c r="ER180" i="35"/>
  <c r="ER176" i="35"/>
  <c r="ER171" i="35"/>
  <c r="ER166" i="35"/>
  <c r="ER157" i="35"/>
  <c r="ER159" i="35"/>
  <c r="ER140" i="35"/>
  <c r="ER141" i="35"/>
  <c r="ER246" i="35"/>
  <c r="ER235" i="35"/>
  <c r="ER227" i="35"/>
  <c r="ER229" i="35"/>
  <c r="ER223" i="35"/>
  <c r="ER217" i="35"/>
  <c r="ER212" i="35"/>
  <c r="ER200" i="35"/>
  <c r="ER199" i="35"/>
  <c r="ER191" i="35"/>
  <c r="ER187" i="35"/>
  <c r="ER173" i="35"/>
  <c r="ER185" i="35"/>
  <c r="ER172" i="35"/>
  <c r="ER164" i="35"/>
  <c r="ER156" i="35"/>
  <c r="ER154" i="35"/>
  <c r="ER151" i="35"/>
  <c r="ER135" i="35"/>
  <c r="ER132" i="35"/>
  <c r="EX136" i="35"/>
  <c r="EX134" i="35"/>
  <c r="EX137" i="35"/>
  <c r="EX139" i="35"/>
  <c r="EX131" i="35"/>
  <c r="EX133" i="35"/>
  <c r="EX244" i="35"/>
  <c r="EX240" i="35"/>
  <c r="EX236" i="35"/>
  <c r="EX231" i="35"/>
  <c r="EX219" i="35"/>
  <c r="EX214" i="35"/>
  <c r="EX201" i="35"/>
  <c r="EX206" i="35"/>
  <c r="EX199" i="35"/>
  <c r="EX191" i="35"/>
  <c r="EX187" i="35"/>
  <c r="EX173" i="35"/>
  <c r="EX171" i="35"/>
  <c r="EX165" i="35"/>
  <c r="EX162" i="35"/>
  <c r="EX159" i="35"/>
  <c r="EX140" i="35"/>
  <c r="EX154" i="35"/>
  <c r="EX242" i="35"/>
  <c r="EX239" i="35"/>
  <c r="EX227" i="35"/>
  <c r="EX229" i="35"/>
  <c r="EX218" i="35"/>
  <c r="EX223" i="35"/>
  <c r="EX215" i="35"/>
  <c r="EX203" i="35"/>
  <c r="EX196" i="35"/>
  <c r="EX188" i="35"/>
  <c r="EX184" i="35"/>
  <c r="EX170" i="35"/>
  <c r="EX175" i="35"/>
  <c r="EX166" i="35"/>
  <c r="EX164" i="35"/>
  <c r="EX156" i="35"/>
  <c r="EX152" i="35"/>
  <c r="EX148" i="35"/>
  <c r="EX246" i="35"/>
  <c r="EX238" i="35"/>
  <c r="EX230" i="35"/>
  <c r="EX226" i="35"/>
  <c r="EX216" i="35"/>
  <c r="EX217" i="35"/>
  <c r="EX208" i="35"/>
  <c r="EX200" i="35"/>
  <c r="EX193" i="35"/>
  <c r="EX186" i="35"/>
  <c r="EX181" i="35"/>
  <c r="EX179" i="35"/>
  <c r="EX189" i="35"/>
  <c r="EX167" i="35"/>
  <c r="EX161" i="35"/>
  <c r="EX153" i="35"/>
  <c r="EX150" i="35"/>
  <c r="EX145" i="35"/>
  <c r="EX247" i="35"/>
  <c r="EX243" i="35"/>
  <c r="EX234" i="35"/>
  <c r="EX228" i="35"/>
  <c r="EX221" i="35"/>
  <c r="EX213" i="35"/>
  <c r="EX210" i="35"/>
  <c r="EX211" i="35"/>
  <c r="EX198" i="35"/>
  <c r="EX205" i="35"/>
  <c r="EX183" i="35"/>
  <c r="EX202" i="35"/>
  <c r="EX185" i="35"/>
  <c r="EX178" i="35"/>
  <c r="EX168" i="35"/>
  <c r="EX158" i="35"/>
  <c r="EX149" i="35"/>
  <c r="EX147" i="35"/>
  <c r="EX142" i="35"/>
  <c r="EX249" i="35"/>
  <c r="EX241" i="35"/>
  <c r="EX237" i="35"/>
  <c r="EX232" i="35"/>
  <c r="EX225" i="35"/>
  <c r="EX224" i="35"/>
  <c r="EX207" i="35"/>
  <c r="EX212" i="35"/>
  <c r="EX195" i="35"/>
  <c r="EX197" i="35"/>
  <c r="EX180" i="35"/>
  <c r="EX182" i="35"/>
  <c r="EX177" i="35"/>
  <c r="EX172" i="35"/>
  <c r="EX160" i="35"/>
  <c r="EX155" i="35"/>
  <c r="EX146" i="35"/>
  <c r="EX144" i="35"/>
  <c r="EX151" i="35"/>
  <c r="EX248" i="35"/>
  <c r="EX245" i="35"/>
  <c r="EX235" i="35"/>
  <c r="EX233" i="35"/>
  <c r="EX222" i="35"/>
  <c r="EX220" i="35"/>
  <c r="EX204" i="35"/>
  <c r="EX209" i="35"/>
  <c r="EX192" i="35"/>
  <c r="EX194" i="35"/>
  <c r="EX190" i="35"/>
  <c r="EX176" i="35"/>
  <c r="EX174" i="35"/>
  <c r="EX169" i="35"/>
  <c r="EX157" i="35"/>
  <c r="EX163" i="35"/>
  <c r="EX143" i="35"/>
  <c r="EX141" i="35"/>
  <c r="EX138" i="35"/>
  <c r="EX132" i="35"/>
  <c r="EX135" i="35"/>
  <c r="CI140" i="35"/>
  <c r="EN139" i="35"/>
  <c r="V139" i="35"/>
  <c r="DB138" i="35"/>
  <c r="BD138" i="35"/>
  <c r="CS137" i="35"/>
  <c r="AY137" i="35"/>
  <c r="DY134" i="35"/>
  <c r="CI134" i="35"/>
  <c r="AS134" i="35"/>
  <c r="EO133" i="35"/>
  <c r="CS133" i="35"/>
  <c r="BC133" i="35"/>
  <c r="M133" i="35"/>
  <c r="DY131" i="35"/>
  <c r="CI131" i="35"/>
  <c r="AS131" i="35"/>
  <c r="ET140" i="35"/>
  <c r="ET148" i="35"/>
  <c r="ET157" i="35"/>
  <c r="ET163" i="35"/>
  <c r="ET166" i="35"/>
  <c r="ET180" i="35"/>
  <c r="ET182" i="35"/>
  <c r="ET192" i="35"/>
  <c r="ET200" i="35"/>
  <c r="ET207" i="35"/>
  <c r="ET208" i="35"/>
  <c r="ET221" i="35"/>
  <c r="ET229" i="35"/>
  <c r="ET235" i="35"/>
  <c r="ET241" i="35"/>
  <c r="ET247" i="35"/>
  <c r="EN145" i="35"/>
  <c r="EN151" i="35"/>
  <c r="EN159" i="35"/>
  <c r="EN169" i="35"/>
  <c r="EN175" i="35"/>
  <c r="EN183" i="35"/>
  <c r="EN187" i="35"/>
  <c r="EN191" i="35"/>
  <c r="EN203" i="35"/>
  <c r="EN202" i="35"/>
  <c r="EN219" i="35"/>
  <c r="EN222" i="35"/>
  <c r="EN228" i="35"/>
  <c r="EN239" i="35"/>
  <c r="EN243" i="35"/>
  <c r="EH152" i="35"/>
  <c r="EH147" i="35"/>
  <c r="EH162" i="35"/>
  <c r="EH165" i="35"/>
  <c r="EH172" i="35"/>
  <c r="EH174" i="35"/>
  <c r="EH181" i="35"/>
  <c r="EH191" i="35"/>
  <c r="EH200" i="35"/>
  <c r="EH209" i="35"/>
  <c r="EH218" i="35"/>
  <c r="EH223" i="35"/>
  <c r="EH233" i="35"/>
  <c r="EH234" i="35"/>
  <c r="EH244" i="35"/>
  <c r="EB146" i="35"/>
  <c r="EB144" i="35"/>
  <c r="EB160" i="35"/>
  <c r="EB161" i="35"/>
  <c r="EB176" i="35"/>
  <c r="EB179" i="35"/>
  <c r="EB188" i="35"/>
  <c r="EB192" i="35"/>
  <c r="EB206" i="35"/>
  <c r="EB216" i="35"/>
  <c r="EB208" i="35"/>
  <c r="EB226" i="35"/>
  <c r="EB231" i="35"/>
  <c r="EB235" i="35"/>
  <c r="EB249" i="35"/>
  <c r="DP143" i="35"/>
  <c r="DP141" i="35"/>
  <c r="DP157" i="35"/>
  <c r="DP155" i="35"/>
  <c r="DP173" i="35"/>
  <c r="DP183" i="35"/>
  <c r="DP185" i="35"/>
  <c r="DP192" i="35"/>
  <c r="DP194" i="35"/>
  <c r="DP204" i="35"/>
  <c r="DP202" i="35"/>
  <c r="DP221" i="35"/>
  <c r="DP226" i="35"/>
  <c r="DP240" i="35"/>
  <c r="DP244" i="35"/>
  <c r="DP249" i="35"/>
  <c r="DJ145" i="35"/>
  <c r="DJ154" i="35"/>
  <c r="DJ158" i="35"/>
  <c r="DJ170" i="35"/>
  <c r="DJ175" i="35"/>
  <c r="DJ177" i="35"/>
  <c r="DJ189" i="35"/>
  <c r="DJ197" i="35"/>
  <c r="DJ207" i="35"/>
  <c r="DJ224" i="35"/>
  <c r="DJ215" i="35"/>
  <c r="DJ222" i="35"/>
  <c r="DJ228" i="35"/>
  <c r="DJ241" i="35"/>
  <c r="DJ248" i="35"/>
  <c r="DD145" i="35"/>
  <c r="DD151" i="35"/>
  <c r="DD155" i="35"/>
  <c r="DD166" i="35"/>
  <c r="DD172" i="35"/>
  <c r="DD177" i="35"/>
  <c r="DD187" i="35"/>
  <c r="DD197" i="35"/>
  <c r="DD204" i="35"/>
  <c r="DD213" i="35"/>
  <c r="DD219" i="35"/>
  <c r="DD226" i="35"/>
  <c r="DD233" i="35"/>
  <c r="DD239" i="35"/>
  <c r="DD242" i="35"/>
  <c r="CX142" i="35"/>
  <c r="CX150" i="35"/>
  <c r="CX159" i="35"/>
  <c r="CX170" i="35"/>
  <c r="CX178" i="35"/>
  <c r="CX177" i="35"/>
  <c r="CX184" i="35"/>
  <c r="CX212" i="35"/>
  <c r="CX199" i="35"/>
  <c r="CX209" i="35"/>
  <c r="CX218" i="35"/>
  <c r="CX223" i="35"/>
  <c r="CX232" i="35"/>
  <c r="CX241" i="35"/>
  <c r="CX247" i="35"/>
  <c r="CR142" i="35"/>
  <c r="CR150" i="35"/>
  <c r="CR162" i="35"/>
  <c r="CR165" i="35"/>
  <c r="CR183" i="35"/>
  <c r="CR174" i="35"/>
  <c r="CR181" i="35"/>
  <c r="N138" i="35"/>
  <c r="N249" i="35"/>
  <c r="N241" i="35"/>
  <c r="N236" i="35"/>
  <c r="N231" i="35"/>
  <c r="N223" i="35"/>
  <c r="N220" i="35"/>
  <c r="N203" i="35"/>
  <c r="N211" i="35"/>
  <c r="N197" i="35"/>
  <c r="N199" i="35"/>
  <c r="N182" i="35"/>
  <c r="N133" i="35"/>
  <c r="N248" i="35"/>
  <c r="N239" i="35"/>
  <c r="N242" i="35"/>
  <c r="N230" i="35"/>
  <c r="N224" i="35"/>
  <c r="N216" i="35"/>
  <c r="N218" i="35"/>
  <c r="N208" i="35"/>
  <c r="N194" i="35"/>
  <c r="N196" i="35"/>
  <c r="N191" i="35"/>
  <c r="N247" i="35"/>
  <c r="N246" i="35"/>
  <c r="N237" i="35"/>
  <c r="N232" i="35"/>
  <c r="N221" i="35"/>
  <c r="N213" i="35"/>
  <c r="N217" i="35"/>
  <c r="N205" i="35"/>
  <c r="N204" i="35"/>
  <c r="N193" i="35"/>
  <c r="N189" i="35"/>
  <c r="N244" i="35"/>
  <c r="N240" i="35"/>
  <c r="N234" i="35"/>
  <c r="N233" i="35"/>
  <c r="N222" i="35"/>
  <c r="N227" i="35"/>
  <c r="N210" i="35"/>
  <c r="N136" i="35"/>
  <c r="N243" i="35"/>
  <c r="N238" i="35"/>
  <c r="N229" i="35"/>
  <c r="N228" i="35"/>
  <c r="N219" i="35"/>
  <c r="N209" i="35"/>
  <c r="N214" i="35"/>
  <c r="N207" i="35"/>
  <c r="N195" i="35"/>
  <c r="N188" i="35"/>
  <c r="N245" i="35"/>
  <c r="N235" i="35"/>
  <c r="N226" i="35"/>
  <c r="N225" i="35"/>
  <c r="N215" i="35"/>
  <c r="N206" i="35"/>
  <c r="N212" i="35"/>
  <c r="N200" i="35"/>
  <c r="N192" i="35"/>
  <c r="N185" i="35"/>
  <c r="N201" i="35"/>
  <c r="N180" i="35"/>
  <c r="N184" i="35"/>
  <c r="N170" i="35"/>
  <c r="N160" i="35"/>
  <c r="N152" i="35"/>
  <c r="N153" i="35"/>
  <c r="N144" i="35"/>
  <c r="N202" i="35"/>
  <c r="N175" i="35"/>
  <c r="N173" i="35"/>
  <c r="N171" i="35"/>
  <c r="N164" i="35"/>
  <c r="N154" i="35"/>
  <c r="N146" i="35"/>
  <c r="N198" i="35"/>
  <c r="N172" i="35"/>
  <c r="N181" i="35"/>
  <c r="N166" i="35"/>
  <c r="N157" i="35"/>
  <c r="N151" i="35"/>
  <c r="N143" i="35"/>
  <c r="N190" i="35"/>
  <c r="N169" i="35"/>
  <c r="N177" i="35"/>
  <c r="N162" i="35"/>
  <c r="N165" i="35"/>
  <c r="N148" i="35"/>
  <c r="N150" i="35"/>
  <c r="N186" i="35"/>
  <c r="N187" i="35"/>
  <c r="N174" i="35"/>
  <c r="N159" i="35"/>
  <c r="N161" i="35"/>
  <c r="N145" i="35"/>
  <c r="N147" i="35"/>
  <c r="N183" i="35"/>
  <c r="N179" i="35"/>
  <c r="N167" i="35"/>
  <c r="N156" i="35"/>
  <c r="N158" i="35"/>
  <c r="N142" i="35"/>
  <c r="N141" i="35"/>
  <c r="N178" i="35"/>
  <c r="N176" i="35"/>
  <c r="N168" i="35"/>
  <c r="N163" i="35"/>
  <c r="N155" i="35"/>
  <c r="N149" i="35"/>
  <c r="N132" i="35"/>
  <c r="N135" i="35"/>
  <c r="N140" i="35"/>
  <c r="N134" i="35"/>
  <c r="N137" i="35"/>
  <c r="N131" i="35"/>
  <c r="N139" i="35"/>
  <c r="E141" i="35"/>
  <c r="E131" i="35"/>
  <c r="E134" i="35"/>
  <c r="E137" i="35"/>
  <c r="E246" i="35"/>
  <c r="E235" i="35"/>
  <c r="E236" i="35"/>
  <c r="E225" i="35"/>
  <c r="E223" i="35"/>
  <c r="E219" i="35"/>
  <c r="E211" i="35"/>
  <c r="E203" i="35"/>
  <c r="E202" i="35"/>
  <c r="E204" i="35"/>
  <c r="E198" i="35"/>
  <c r="E176" i="35"/>
  <c r="E171" i="35"/>
  <c r="E169" i="35"/>
  <c r="E157" i="35"/>
  <c r="E248" i="35"/>
  <c r="E242" i="35"/>
  <c r="E237" i="35"/>
  <c r="E224" i="35"/>
  <c r="E220" i="35"/>
  <c r="E217" i="35"/>
  <c r="E208" i="35"/>
  <c r="E199" i="35"/>
  <c r="E200" i="35"/>
  <c r="E192" i="35"/>
  <c r="E191" i="35"/>
  <c r="E173" i="35"/>
  <c r="E182" i="35"/>
  <c r="E166" i="35"/>
  <c r="E161" i="35"/>
  <c r="E245" i="35"/>
  <c r="E240" i="35"/>
  <c r="E233" i="35"/>
  <c r="E221" i="35"/>
  <c r="E218" i="35"/>
  <c r="E214" i="35"/>
  <c r="E205" i="35"/>
  <c r="E196" i="35"/>
  <c r="E197" i="35"/>
  <c r="E195" i="35"/>
  <c r="E189" i="35"/>
  <c r="E170" i="35"/>
  <c r="E180" i="35"/>
  <c r="E244" i="35"/>
  <c r="E243" i="35"/>
  <c r="E228" i="35"/>
  <c r="E230" i="35"/>
  <c r="E216" i="35"/>
  <c r="E215" i="35"/>
  <c r="E209" i="35"/>
  <c r="E193" i="35"/>
  <c r="E194" i="35"/>
  <c r="E187" i="35"/>
  <c r="E188" i="35"/>
  <c r="E183" i="35"/>
  <c r="E178" i="35"/>
  <c r="E136" i="35"/>
  <c r="E139" i="35"/>
  <c r="E247" i="35"/>
  <c r="E241" i="35"/>
  <c r="E234" i="35"/>
  <c r="E231" i="35"/>
  <c r="E222" i="35"/>
  <c r="E213" i="35"/>
  <c r="E212" i="35"/>
  <c r="E206" i="35"/>
  <c r="E210" i="35"/>
  <c r="E190" i="35"/>
  <c r="E184" i="35"/>
  <c r="E185" i="35"/>
  <c r="E177" i="35"/>
  <c r="E175" i="35"/>
  <c r="E165" i="35"/>
  <c r="E162" i="35"/>
  <c r="E150" i="35"/>
  <c r="E133" i="35"/>
  <c r="E249" i="35"/>
  <c r="E238" i="35"/>
  <c r="E239" i="35"/>
  <c r="E229" i="35"/>
  <c r="E227" i="35"/>
  <c r="E232" i="35"/>
  <c r="E226" i="35"/>
  <c r="E201" i="35"/>
  <c r="E207" i="35"/>
  <c r="E186" i="35"/>
  <c r="E181" i="35"/>
  <c r="E179" i="35"/>
  <c r="E174" i="35"/>
  <c r="E172" i="35"/>
  <c r="E160" i="35"/>
  <c r="E159" i="35"/>
  <c r="E147" i="35"/>
  <c r="E153" i="35"/>
  <c r="E167" i="35"/>
  <c r="E152" i="35"/>
  <c r="E142" i="35"/>
  <c r="E168" i="35"/>
  <c r="E154" i="35"/>
  <c r="E155" i="35"/>
  <c r="E158" i="35"/>
  <c r="E144" i="35"/>
  <c r="E149" i="35"/>
  <c r="E163" i="35"/>
  <c r="E151" i="35"/>
  <c r="E146" i="35"/>
  <c r="E156" i="35"/>
  <c r="E148" i="35"/>
  <c r="E143" i="35"/>
  <c r="E164" i="35"/>
  <c r="E145" i="35"/>
  <c r="E140" i="35"/>
  <c r="K136" i="35"/>
  <c r="K131" i="35"/>
  <c r="K134" i="35"/>
  <c r="K137" i="35"/>
  <c r="K139" i="35"/>
  <c r="K133" i="35"/>
  <c r="K248" i="35"/>
  <c r="K245" i="35"/>
  <c r="K239" i="35"/>
  <c r="K228" i="35"/>
  <c r="K230" i="35"/>
  <c r="K216" i="35"/>
  <c r="K215" i="35"/>
  <c r="K206" i="35"/>
  <c r="K210" i="35"/>
  <c r="K192" i="35"/>
  <c r="K187" i="35"/>
  <c r="K176" i="35"/>
  <c r="K174" i="35"/>
  <c r="K189" i="35"/>
  <c r="K165" i="35"/>
  <c r="K163" i="35"/>
  <c r="K147" i="35"/>
  <c r="K145" i="35"/>
  <c r="K140" i="35"/>
  <c r="K247" i="35"/>
  <c r="K241" i="35"/>
  <c r="K233" i="35"/>
  <c r="K224" i="35"/>
  <c r="K220" i="35"/>
  <c r="K212" i="35"/>
  <c r="K201" i="35"/>
  <c r="K200" i="35"/>
  <c r="K190" i="35"/>
  <c r="K179" i="35"/>
  <c r="K171" i="35"/>
  <c r="K183" i="35"/>
  <c r="K157" i="35"/>
  <c r="K152" i="35"/>
  <c r="K148" i="35"/>
  <c r="K246" i="35"/>
  <c r="K238" i="35"/>
  <c r="K232" i="35"/>
  <c r="K221" i="35"/>
  <c r="K213" i="35"/>
  <c r="K211" i="35"/>
  <c r="K199" i="35"/>
  <c r="K197" i="35"/>
  <c r="K198" i="35"/>
  <c r="K173" i="35"/>
  <c r="K178" i="35"/>
  <c r="K166" i="35"/>
  <c r="K161" i="35"/>
  <c r="K150" i="35"/>
  <c r="K142" i="35"/>
  <c r="K244" i="35"/>
  <c r="K235" i="35"/>
  <c r="K237" i="35"/>
  <c r="K226" i="35"/>
  <c r="K218" i="35"/>
  <c r="K208" i="35"/>
  <c r="K196" i="35"/>
  <c r="K194" i="35"/>
  <c r="K184" i="35"/>
  <c r="K170" i="35"/>
  <c r="K175" i="35"/>
  <c r="K167" i="35"/>
  <c r="K158" i="35"/>
  <c r="K144" i="35"/>
  <c r="K153" i="35"/>
  <c r="K249" i="35"/>
  <c r="K240" i="35"/>
  <c r="K229" i="35"/>
  <c r="K225" i="35"/>
  <c r="K217" i="35"/>
  <c r="K205" i="35"/>
  <c r="K193" i="35"/>
  <c r="K186" i="35"/>
  <c r="K181" i="35"/>
  <c r="K182" i="35"/>
  <c r="K172" i="35"/>
  <c r="K168" i="35"/>
  <c r="K162" i="35"/>
  <c r="K155" i="35"/>
  <c r="K149" i="35"/>
  <c r="K242" i="35"/>
  <c r="K234" i="35"/>
  <c r="K231" i="35"/>
  <c r="K222" i="35"/>
  <c r="K214" i="35"/>
  <c r="K209" i="35"/>
  <c r="K204" i="35"/>
  <c r="K202" i="35"/>
  <c r="K188" i="35"/>
  <c r="K191" i="35"/>
  <c r="K169" i="35"/>
  <c r="K164" i="35"/>
  <c r="K159" i="35"/>
  <c r="K154" i="35"/>
  <c r="K146" i="35"/>
  <c r="K243" i="35"/>
  <c r="K236" i="35"/>
  <c r="K227" i="35"/>
  <c r="K223" i="35"/>
  <c r="K219" i="35"/>
  <c r="K207" i="35"/>
  <c r="K203" i="35"/>
  <c r="K195" i="35"/>
  <c r="K185" i="35"/>
  <c r="K177" i="35"/>
  <c r="K180" i="35"/>
  <c r="K160" i="35"/>
  <c r="K156" i="35"/>
  <c r="K151" i="35"/>
  <c r="K143" i="35"/>
  <c r="K141" i="35"/>
  <c r="K138" i="35"/>
  <c r="Q249" i="35"/>
  <c r="Q246" i="35"/>
  <c r="Q243" i="35"/>
  <c r="Q240" i="35"/>
  <c r="Q237" i="35"/>
  <c r="Q234" i="35"/>
  <c r="Q231" i="35"/>
  <c r="Q228" i="35"/>
  <c r="Q225" i="35"/>
  <c r="Q222" i="35"/>
  <c r="Q219" i="35"/>
  <c r="Q216" i="35"/>
  <c r="Q213" i="35"/>
  <c r="Q210" i="35"/>
  <c r="Q207" i="35"/>
  <c r="Q204" i="35"/>
  <c r="Q201" i="35"/>
  <c r="Q198" i="35"/>
  <c r="Q195" i="35"/>
  <c r="Q192" i="35"/>
  <c r="Q189" i="35"/>
  <c r="Q248" i="35"/>
  <c r="Q245" i="35"/>
  <c r="Q242" i="35"/>
  <c r="Q239" i="35"/>
  <c r="Q236" i="35"/>
  <c r="Q233" i="35"/>
  <c r="Q230" i="35"/>
  <c r="Q227" i="35"/>
  <c r="Q224" i="35"/>
  <c r="Q221" i="35"/>
  <c r="Q218" i="35"/>
  <c r="Q215" i="35"/>
  <c r="Q212" i="35"/>
  <c r="Q209" i="35"/>
  <c r="Q206" i="35"/>
  <c r="Q203" i="35"/>
  <c r="Q200" i="35"/>
  <c r="Q197" i="35"/>
  <c r="Q194" i="35"/>
  <c r="Q191" i="35"/>
  <c r="Q188" i="35"/>
  <c r="Q247" i="35"/>
  <c r="Q244" i="35"/>
  <c r="Q241" i="35"/>
  <c r="Q238" i="35"/>
  <c r="Q235" i="35"/>
  <c r="Q232" i="35"/>
  <c r="Q229" i="35"/>
  <c r="Q226" i="35"/>
  <c r="Q223" i="35"/>
  <c r="Q220" i="35"/>
  <c r="Q217" i="35"/>
  <c r="Q214" i="35"/>
  <c r="Q211" i="35"/>
  <c r="Q208" i="35"/>
  <c r="Q205" i="35"/>
  <c r="Q202" i="35"/>
  <c r="Q199" i="35"/>
  <c r="Q196" i="35"/>
  <c r="Q193" i="35"/>
  <c r="Q190" i="35"/>
  <c r="Q187" i="35"/>
  <c r="Q186" i="35"/>
  <c r="Q183" i="35"/>
  <c r="Q180" i="35"/>
  <c r="Q177" i="35"/>
  <c r="Q174" i="35"/>
  <c r="Q171" i="35"/>
  <c r="Q168" i="35"/>
  <c r="Q165" i="35"/>
  <c r="Q162" i="35"/>
  <c r="Q159" i="35"/>
  <c r="Q156" i="35"/>
  <c r="Q185" i="35"/>
  <c r="Q182" i="35"/>
  <c r="Q179" i="35"/>
  <c r="Q176" i="35"/>
  <c r="Q173" i="35"/>
  <c r="Q170" i="35"/>
  <c r="Q167" i="35"/>
  <c r="Q164" i="35"/>
  <c r="Q161" i="35"/>
  <c r="Q158" i="35"/>
  <c r="Q184" i="35"/>
  <c r="Q181" i="35"/>
  <c r="Q178" i="35"/>
  <c r="Q175" i="35"/>
  <c r="Q172" i="35"/>
  <c r="Q169" i="35"/>
  <c r="Q166" i="35"/>
  <c r="Q163" i="35"/>
  <c r="Q160" i="35"/>
  <c r="Q157" i="35"/>
  <c r="Q154" i="35"/>
  <c r="Q151" i="35"/>
  <c r="Q148" i="35"/>
  <c r="Q145" i="35"/>
  <c r="Q142" i="35"/>
  <c r="Q139" i="35"/>
  <c r="Q136" i="35"/>
  <c r="Q133" i="35"/>
  <c r="Q155" i="35"/>
  <c r="Q152" i="35"/>
  <c r="Q147" i="35"/>
  <c r="Q146" i="35"/>
  <c r="Q131" i="35"/>
  <c r="Q153" i="35"/>
  <c r="Q138" i="35"/>
  <c r="Q150" i="35"/>
  <c r="Q149" i="35"/>
  <c r="Q141" i="35"/>
  <c r="Q140" i="35"/>
  <c r="Q137" i="35"/>
  <c r="Q135" i="35"/>
  <c r="Q144" i="35"/>
  <c r="Q143" i="35"/>
  <c r="Q134" i="35"/>
  <c r="Q132" i="35"/>
  <c r="W136" i="35"/>
  <c r="W139" i="35"/>
  <c r="W141" i="35"/>
  <c r="W131" i="35"/>
  <c r="W134" i="35"/>
  <c r="W137" i="35"/>
  <c r="W138" i="35"/>
  <c r="W133" i="35"/>
  <c r="W242" i="35"/>
  <c r="W234" i="35"/>
  <c r="W232" i="35"/>
  <c r="W221" i="35"/>
  <c r="W219" i="35"/>
  <c r="W218" i="35"/>
  <c r="W209" i="35"/>
  <c r="W193" i="35"/>
  <c r="W194" i="35"/>
  <c r="W181" i="35"/>
  <c r="W179" i="35"/>
  <c r="W177" i="35"/>
  <c r="W172" i="35"/>
  <c r="W167" i="35"/>
  <c r="W161" i="35"/>
  <c r="W150" i="35"/>
  <c r="W148" i="35"/>
  <c r="W143" i="35"/>
  <c r="W247" i="35"/>
  <c r="W238" i="35"/>
  <c r="W233" i="35"/>
  <c r="W227" i="35"/>
  <c r="W230" i="35"/>
  <c r="W215" i="35"/>
  <c r="W210" i="35"/>
  <c r="W201" i="35"/>
  <c r="W187" i="35"/>
  <c r="W185" i="35"/>
  <c r="W174" i="35"/>
  <c r="W183" i="35"/>
  <c r="W160" i="35"/>
  <c r="W156" i="35"/>
  <c r="W151" i="35"/>
  <c r="W140" i="35"/>
  <c r="W249" i="35"/>
  <c r="W235" i="35"/>
  <c r="W231" i="35"/>
  <c r="W224" i="35"/>
  <c r="W216" i="35"/>
  <c r="W212" i="35"/>
  <c r="W203" i="35"/>
  <c r="W200" i="35"/>
  <c r="W184" i="35"/>
  <c r="W176" i="35"/>
  <c r="W171" i="35"/>
  <c r="W195" i="35"/>
  <c r="W157" i="35"/>
  <c r="W153" i="35"/>
  <c r="W145" i="35"/>
  <c r="W246" i="35"/>
  <c r="W244" i="35"/>
  <c r="W228" i="35"/>
  <c r="W222" i="35"/>
  <c r="W213" i="35"/>
  <c r="W208" i="35"/>
  <c r="W199" i="35"/>
  <c r="W197" i="35"/>
  <c r="W191" i="35"/>
  <c r="W173" i="35"/>
  <c r="W204" i="35"/>
  <c r="W168" i="35"/>
  <c r="W164" i="35"/>
  <c r="W147" i="35"/>
  <c r="W142" i="35"/>
  <c r="W248" i="35"/>
  <c r="W239" i="35"/>
  <c r="W240" i="35"/>
  <c r="W225" i="35"/>
  <c r="W226" i="35"/>
  <c r="W205" i="35"/>
  <c r="W196" i="35"/>
  <c r="W198" i="35"/>
  <c r="W190" i="35"/>
  <c r="W170" i="35"/>
  <c r="W178" i="35"/>
  <c r="W166" i="35"/>
  <c r="W158" i="35"/>
  <c r="W144" i="35"/>
  <c r="W154" i="35"/>
  <c r="W245" i="35"/>
  <c r="W237" i="35"/>
  <c r="W229" i="35"/>
  <c r="W223" i="35"/>
  <c r="W217" i="35"/>
  <c r="W211" i="35"/>
  <c r="W207" i="35"/>
  <c r="W186" i="35"/>
  <c r="W192" i="35"/>
  <c r="W182" i="35"/>
  <c r="W175" i="35"/>
  <c r="W165" i="35"/>
  <c r="W162" i="35"/>
  <c r="W155" i="35"/>
  <c r="W149" i="35"/>
  <c r="W243" i="35"/>
  <c r="W241" i="35"/>
  <c r="W236" i="35"/>
  <c r="W220" i="35"/>
  <c r="W214" i="35"/>
  <c r="W206" i="35"/>
  <c r="W202" i="35"/>
  <c r="W189" i="35"/>
  <c r="W188" i="35"/>
  <c r="W180" i="35"/>
  <c r="W169" i="35"/>
  <c r="W163" i="35"/>
  <c r="W159" i="35"/>
  <c r="W152" i="35"/>
  <c r="W146" i="35"/>
  <c r="AC136" i="35"/>
  <c r="AC131" i="35"/>
  <c r="AC141" i="35"/>
  <c r="AC134" i="35"/>
  <c r="AC137" i="35"/>
  <c r="AC138" i="35"/>
  <c r="AC133" i="35"/>
  <c r="AC245" i="35"/>
  <c r="AC238" i="35"/>
  <c r="AC233" i="35"/>
  <c r="AC221" i="35"/>
  <c r="AC223" i="35"/>
  <c r="AC214" i="35"/>
  <c r="AC211" i="35"/>
  <c r="AC193" i="35"/>
  <c r="AC201" i="35"/>
  <c r="AC192" i="35"/>
  <c r="AC179" i="35"/>
  <c r="AC180" i="35"/>
  <c r="AC175" i="35"/>
  <c r="AC166" i="35"/>
  <c r="AC161" i="35"/>
  <c r="AC155" i="35"/>
  <c r="AC148" i="35"/>
  <c r="AC146" i="35"/>
  <c r="AC243" i="35"/>
  <c r="AC236" i="35"/>
  <c r="AC229" i="35"/>
  <c r="AC225" i="35"/>
  <c r="AC218" i="35"/>
  <c r="AC206" i="35"/>
  <c r="AC200" i="35"/>
  <c r="AC184" i="35"/>
  <c r="AC185" i="35"/>
  <c r="AC177" i="35"/>
  <c r="AC169" i="35"/>
  <c r="AC160" i="35"/>
  <c r="AC159" i="35"/>
  <c r="AC151" i="35"/>
  <c r="AC143" i="35"/>
  <c r="AC247" i="35"/>
  <c r="AC244" i="35"/>
  <c r="AC234" i="35"/>
  <c r="AC224" i="35"/>
  <c r="AC220" i="35"/>
  <c r="AC215" i="35"/>
  <c r="AC207" i="35"/>
  <c r="AC197" i="35"/>
  <c r="AC181" i="35"/>
  <c r="AC176" i="35"/>
  <c r="AC174" i="35"/>
  <c r="AC198" i="35"/>
  <c r="AC157" i="35"/>
  <c r="AC156" i="35"/>
  <c r="AC145" i="35"/>
  <c r="AC140" i="35"/>
  <c r="AC249" i="35"/>
  <c r="AC242" i="35"/>
  <c r="AC237" i="35"/>
  <c r="AC226" i="35"/>
  <c r="AC216" i="35"/>
  <c r="AC212" i="35"/>
  <c r="AC199" i="35"/>
  <c r="AC194" i="35"/>
  <c r="AC210" i="35"/>
  <c r="AC173" i="35"/>
  <c r="AC171" i="35"/>
  <c r="AC191" i="35"/>
  <c r="AC163" i="35"/>
  <c r="AC150" i="35"/>
  <c r="AC142" i="35"/>
  <c r="AC248" i="35"/>
  <c r="AC240" i="35"/>
  <c r="AC231" i="35"/>
  <c r="AC222" i="35"/>
  <c r="AC213" i="35"/>
  <c r="AC208" i="35"/>
  <c r="AC196" i="35"/>
  <c r="AC186" i="35"/>
  <c r="AC202" i="35"/>
  <c r="AC170" i="35"/>
  <c r="AC182" i="35"/>
  <c r="AC168" i="35"/>
  <c r="AC158" i="35"/>
  <c r="AC147" i="35"/>
  <c r="AC152" i="35"/>
  <c r="AC246" i="35"/>
  <c r="AC235" i="35"/>
  <c r="AC228" i="35"/>
  <c r="AC227" i="35"/>
  <c r="AC219" i="35"/>
  <c r="AC205" i="35"/>
  <c r="AC204" i="35"/>
  <c r="AC189" i="35"/>
  <c r="AC195" i="35"/>
  <c r="AC188" i="35"/>
  <c r="AC178" i="35"/>
  <c r="AC167" i="35"/>
  <c r="AC164" i="35"/>
  <c r="AC144" i="35"/>
  <c r="AC154" i="35"/>
  <c r="AC241" i="35"/>
  <c r="AC239" i="35"/>
  <c r="AC232" i="35"/>
  <c r="AC230" i="35"/>
  <c r="AC217" i="35"/>
  <c r="AC209" i="35"/>
  <c r="AC203" i="35"/>
  <c r="AC187" i="35"/>
  <c r="AC190" i="35"/>
  <c r="AC183" i="35"/>
  <c r="AC172" i="35"/>
  <c r="AC165" i="35"/>
  <c r="AC162" i="35"/>
  <c r="AC153" i="35"/>
  <c r="AC149" i="35"/>
  <c r="AI136" i="35"/>
  <c r="AI138" i="35"/>
  <c r="AI131" i="35"/>
  <c r="AI134" i="35"/>
  <c r="AI137" i="35"/>
  <c r="AI141" i="35"/>
  <c r="AI133" i="35"/>
  <c r="AI249" i="35"/>
  <c r="AI235" i="35"/>
  <c r="AI237" i="35"/>
  <c r="AI227" i="35"/>
  <c r="AI223" i="35"/>
  <c r="AI219" i="35"/>
  <c r="AI209" i="35"/>
  <c r="AI199" i="35"/>
  <c r="AI210" i="35"/>
  <c r="AI187" i="35"/>
  <c r="AI198" i="35"/>
  <c r="AI182" i="35"/>
  <c r="AI178" i="35"/>
  <c r="AI166" i="35"/>
  <c r="AI163" i="35"/>
  <c r="AI156" i="35"/>
  <c r="AI151" i="35"/>
  <c r="AI149" i="35"/>
  <c r="AI244" i="35"/>
  <c r="AI242" i="35"/>
  <c r="AI229" i="35"/>
  <c r="AI226" i="35"/>
  <c r="AI215" i="35"/>
  <c r="AI211" i="35"/>
  <c r="AI200" i="35"/>
  <c r="AI191" i="35"/>
  <c r="AI203" i="35"/>
  <c r="AI190" i="35"/>
  <c r="AI172" i="35"/>
  <c r="AI165" i="35"/>
  <c r="AI162" i="35"/>
  <c r="AI153" i="35"/>
  <c r="AI146" i="35"/>
  <c r="AI241" i="35"/>
  <c r="AI234" i="35"/>
  <c r="AI232" i="35"/>
  <c r="AI220" i="35"/>
  <c r="AI212" i="35"/>
  <c r="AI225" i="35"/>
  <c r="AI197" i="35"/>
  <c r="AI192" i="35"/>
  <c r="AI185" i="35"/>
  <c r="AI177" i="35"/>
  <c r="AI169" i="35"/>
  <c r="AI160" i="35"/>
  <c r="AI159" i="35"/>
  <c r="AI148" i="35"/>
  <c r="AI143" i="35"/>
  <c r="AI247" i="35"/>
  <c r="AI243" i="35"/>
  <c r="AI236" i="35"/>
  <c r="AI224" i="35"/>
  <c r="AI216" i="35"/>
  <c r="AI208" i="35"/>
  <c r="AI204" i="35"/>
  <c r="AI194" i="35"/>
  <c r="AI184" i="35"/>
  <c r="AI179" i="35"/>
  <c r="AI174" i="35"/>
  <c r="AI207" i="35"/>
  <c r="AI157" i="35"/>
  <c r="AI154" i="35"/>
  <c r="AI145" i="35"/>
  <c r="AI140" i="35"/>
  <c r="AI248" i="35"/>
  <c r="AI238" i="35"/>
  <c r="AI233" i="35"/>
  <c r="AI221" i="35"/>
  <c r="AI213" i="35"/>
  <c r="AI205" i="35"/>
  <c r="AI202" i="35"/>
  <c r="AI188" i="35"/>
  <c r="AI181" i="35"/>
  <c r="AI176" i="35"/>
  <c r="AI171" i="35"/>
  <c r="AI183" i="35"/>
  <c r="AI161" i="35"/>
  <c r="AI150" i="35"/>
  <c r="AI142" i="35"/>
  <c r="AI246" i="35"/>
  <c r="AI240" i="35"/>
  <c r="AI228" i="35"/>
  <c r="AI222" i="35"/>
  <c r="AI217" i="35"/>
  <c r="AI218" i="35"/>
  <c r="AI196" i="35"/>
  <c r="AI186" i="35"/>
  <c r="AI195" i="35"/>
  <c r="AI173" i="35"/>
  <c r="AI180" i="35"/>
  <c r="AI168" i="35"/>
  <c r="AI158" i="35"/>
  <c r="AI147" i="35"/>
  <c r="AI155" i="35"/>
  <c r="AI245" i="35"/>
  <c r="AI239" i="35"/>
  <c r="AI231" i="35"/>
  <c r="AI230" i="35"/>
  <c r="AI214" i="35"/>
  <c r="AI206" i="35"/>
  <c r="AI193" i="35"/>
  <c r="AI201" i="35"/>
  <c r="AI189" i="35"/>
  <c r="AI170" i="35"/>
  <c r="AI175" i="35"/>
  <c r="AI167" i="35"/>
  <c r="AI164" i="35"/>
  <c r="AI144" i="35"/>
  <c r="AI152" i="35"/>
  <c r="AI139" i="35"/>
  <c r="AI132" i="35"/>
  <c r="AO139" i="35"/>
  <c r="AO134" i="35"/>
  <c r="AO137" i="35"/>
  <c r="AO131" i="35"/>
  <c r="AO133" i="35"/>
  <c r="AO136" i="35"/>
  <c r="AO246" i="35"/>
  <c r="AO243" i="35"/>
  <c r="AO236" i="35"/>
  <c r="AO225" i="35"/>
  <c r="AO223" i="35"/>
  <c r="AO216" i="35"/>
  <c r="AO208" i="35"/>
  <c r="AO199" i="35"/>
  <c r="AO202" i="35"/>
  <c r="AO192" i="35"/>
  <c r="AO198" i="35"/>
  <c r="AO176" i="35"/>
  <c r="AO171" i="35"/>
  <c r="AO169" i="35"/>
  <c r="AO157" i="35"/>
  <c r="AO156" i="35"/>
  <c r="AO144" i="35"/>
  <c r="AO153" i="35"/>
  <c r="AO248" i="35"/>
  <c r="AO244" i="35"/>
  <c r="AO231" i="35"/>
  <c r="AO227" i="35"/>
  <c r="AO213" i="35"/>
  <c r="AO209" i="35"/>
  <c r="AO211" i="35"/>
  <c r="AO190" i="35"/>
  <c r="AO181" i="35"/>
  <c r="AO173" i="35"/>
  <c r="AO180" i="35"/>
  <c r="AO167" i="35"/>
  <c r="AO162" i="35"/>
  <c r="AO147" i="35"/>
  <c r="AO151" i="35"/>
  <c r="AO241" i="35"/>
  <c r="AO239" i="35"/>
  <c r="AO229" i="35"/>
  <c r="AO220" i="35"/>
  <c r="AO217" i="35"/>
  <c r="AO206" i="35"/>
  <c r="AO210" i="35"/>
  <c r="AO186" i="35"/>
  <c r="AO204" i="35"/>
  <c r="AO170" i="35"/>
  <c r="AO178" i="35"/>
  <c r="AO165" i="35"/>
  <c r="AO159" i="35"/>
  <c r="AO141" i="35"/>
  <c r="AO149" i="35"/>
  <c r="AO238" i="35"/>
  <c r="AO234" i="35"/>
  <c r="AO224" i="35"/>
  <c r="AO232" i="35"/>
  <c r="AO214" i="35"/>
  <c r="AO203" i="35"/>
  <c r="AO207" i="35"/>
  <c r="AO188" i="35"/>
  <c r="AO191" i="35"/>
  <c r="AO183" i="35"/>
  <c r="AO175" i="35"/>
  <c r="AO160" i="35"/>
  <c r="AO164" i="35"/>
  <c r="AO155" i="35"/>
  <c r="AO146" i="35"/>
  <c r="AO249" i="35"/>
  <c r="AO235" i="35"/>
  <c r="AO237" i="35"/>
  <c r="AO221" i="35"/>
  <c r="AO226" i="35"/>
  <c r="AO215" i="35"/>
  <c r="AO201" i="35"/>
  <c r="AO200" i="35"/>
  <c r="AO195" i="35"/>
  <c r="AO189" i="35"/>
  <c r="AO177" i="35"/>
  <c r="AO172" i="35"/>
  <c r="AO161" i="35"/>
  <c r="AO152" i="35"/>
  <c r="AO148" i="35"/>
  <c r="AO143" i="35"/>
  <c r="AO247" i="35"/>
  <c r="AO240" i="35"/>
  <c r="AO233" i="35"/>
  <c r="AO230" i="35"/>
  <c r="AO219" i="35"/>
  <c r="AO212" i="35"/>
  <c r="AO196" i="35"/>
  <c r="AO197" i="35"/>
  <c r="AO187" i="35"/>
  <c r="AO185" i="35"/>
  <c r="AO174" i="35"/>
  <c r="AO166" i="35"/>
  <c r="AO158" i="35"/>
  <c r="AO154" i="35"/>
  <c r="AO145" i="35"/>
  <c r="AO140" i="35"/>
  <c r="AO245" i="35"/>
  <c r="AO242" i="35"/>
  <c r="AO228" i="35"/>
  <c r="AO222" i="35"/>
  <c r="AO218" i="35"/>
  <c r="AO205" i="35"/>
  <c r="AO193" i="35"/>
  <c r="AO194" i="35"/>
  <c r="AO184" i="35"/>
  <c r="AO179" i="35"/>
  <c r="AO182" i="35"/>
  <c r="AO168" i="35"/>
  <c r="AO163" i="35"/>
  <c r="AO150" i="35"/>
  <c r="AO142" i="35"/>
  <c r="AO135" i="35"/>
  <c r="AU136" i="35"/>
  <c r="AU131" i="35"/>
  <c r="AU134" i="35"/>
  <c r="AU137" i="35"/>
  <c r="AU139" i="35"/>
  <c r="AU133" i="35"/>
  <c r="AU248" i="35"/>
  <c r="AU243" i="35"/>
  <c r="AU234" i="35"/>
  <c r="AU228" i="35"/>
  <c r="AU226" i="35"/>
  <c r="AU216" i="35"/>
  <c r="AU215" i="35"/>
  <c r="AU206" i="35"/>
  <c r="AU193" i="35"/>
  <c r="AU192" i="35"/>
  <c r="AU198" i="35"/>
  <c r="AU176" i="35"/>
  <c r="AU174" i="35"/>
  <c r="AU180" i="35"/>
  <c r="AU165" i="35"/>
  <c r="AU163" i="35"/>
  <c r="AU150" i="35"/>
  <c r="AU145" i="35"/>
  <c r="AU143" i="35"/>
  <c r="AU246" i="35"/>
  <c r="AU235" i="35"/>
  <c r="AU232" i="35"/>
  <c r="AU230" i="35"/>
  <c r="AU213" i="35"/>
  <c r="AU211" i="35"/>
  <c r="AU201" i="35"/>
  <c r="AU197" i="35"/>
  <c r="AU202" i="35"/>
  <c r="AU173" i="35"/>
  <c r="AU178" i="35"/>
  <c r="AU166" i="35"/>
  <c r="AU161" i="35"/>
  <c r="AU152" i="35"/>
  <c r="AU142" i="35"/>
  <c r="AU244" i="35"/>
  <c r="AU240" i="35"/>
  <c r="AU239" i="35"/>
  <c r="AU225" i="35"/>
  <c r="AU218" i="35"/>
  <c r="AU208" i="35"/>
  <c r="AU199" i="35"/>
  <c r="AU194" i="35"/>
  <c r="AU188" i="35"/>
  <c r="AU170" i="35"/>
  <c r="AU175" i="35"/>
  <c r="AU167" i="35"/>
  <c r="AU158" i="35"/>
  <c r="AU147" i="35"/>
  <c r="AU153" i="35"/>
  <c r="AU247" i="35"/>
  <c r="AU237" i="35"/>
  <c r="AU229" i="35"/>
  <c r="AU227" i="35"/>
  <c r="AU219" i="35"/>
  <c r="AU205" i="35"/>
  <c r="AU196" i="35"/>
  <c r="AU186" i="35"/>
  <c r="AU187" i="35"/>
  <c r="AU182" i="35"/>
  <c r="AU172" i="35"/>
  <c r="AU168" i="35"/>
  <c r="AU162" i="35"/>
  <c r="AU144" i="35"/>
  <c r="AU151" i="35"/>
  <c r="AU242" i="35"/>
  <c r="AU245" i="35"/>
  <c r="AU231" i="35"/>
  <c r="AU222" i="35"/>
  <c r="AU217" i="35"/>
  <c r="AU209" i="35"/>
  <c r="AU210" i="35"/>
  <c r="AU195" i="35"/>
  <c r="AU184" i="35"/>
  <c r="AU179" i="35"/>
  <c r="AU169" i="35"/>
  <c r="AU164" i="35"/>
  <c r="AU159" i="35"/>
  <c r="AU141" i="35"/>
  <c r="AU149" i="35"/>
  <c r="AU241" i="35"/>
  <c r="AU236" i="35"/>
  <c r="AU224" i="35"/>
  <c r="AU223" i="35"/>
  <c r="AU214" i="35"/>
  <c r="AU203" i="35"/>
  <c r="AU204" i="35"/>
  <c r="AU191" i="35"/>
  <c r="AU181" i="35"/>
  <c r="AU177" i="35"/>
  <c r="AU183" i="35"/>
  <c r="AU160" i="35"/>
  <c r="AU156" i="35"/>
  <c r="AU154" i="35"/>
  <c r="AU146" i="35"/>
  <c r="AU249" i="35"/>
  <c r="AU238" i="35"/>
  <c r="AU233" i="35"/>
  <c r="AU221" i="35"/>
  <c r="AU220" i="35"/>
  <c r="AU212" i="35"/>
  <c r="AU207" i="35"/>
  <c r="AU200" i="35"/>
  <c r="AU190" i="35"/>
  <c r="AU185" i="35"/>
  <c r="AU171" i="35"/>
  <c r="AU189" i="35"/>
  <c r="AU157" i="35"/>
  <c r="AU155" i="35"/>
  <c r="AU148" i="35"/>
  <c r="AU140" i="35"/>
  <c r="AU138" i="35"/>
  <c r="BA138" i="35"/>
  <c r="BA131" i="35"/>
  <c r="BA134" i="35"/>
  <c r="BA137" i="35"/>
  <c r="BA139" i="35"/>
  <c r="BA133" i="35"/>
  <c r="BA136" i="35"/>
  <c r="BA244" i="35"/>
  <c r="BA238" i="35"/>
  <c r="BA233" i="35"/>
  <c r="BA224" i="35"/>
  <c r="BA223" i="35"/>
  <c r="BA214" i="35"/>
  <c r="BA205" i="35"/>
  <c r="BA202" i="35"/>
  <c r="BA197" i="35"/>
  <c r="BA198" i="35"/>
  <c r="BA207" i="35"/>
  <c r="BA183" i="35"/>
  <c r="BA182" i="35"/>
  <c r="BA167" i="35"/>
  <c r="BA164" i="35"/>
  <c r="BA163" i="35"/>
  <c r="BA141" i="35"/>
  <c r="BA149" i="35"/>
  <c r="BA249" i="35"/>
  <c r="BA243" i="35"/>
  <c r="BA237" i="35"/>
  <c r="BA227" i="35"/>
  <c r="BA220" i="35"/>
  <c r="BA215" i="35"/>
  <c r="BA203" i="35"/>
  <c r="BA201" i="35"/>
  <c r="BA186" i="35"/>
  <c r="BA185" i="35"/>
  <c r="BA177" i="35"/>
  <c r="BA172" i="35"/>
  <c r="BA157" i="35"/>
  <c r="BA156" i="35"/>
  <c r="BA152" i="35"/>
  <c r="BA143" i="35"/>
  <c r="BA248" i="35"/>
  <c r="BA241" i="35"/>
  <c r="BA236" i="35"/>
  <c r="BA221" i="35"/>
  <c r="BA216" i="35"/>
  <c r="BA212" i="35"/>
  <c r="BA210" i="35"/>
  <c r="BA200" i="35"/>
  <c r="BA190" i="35"/>
  <c r="BA180" i="35"/>
  <c r="BA174" i="35"/>
  <c r="BA169" i="35"/>
  <c r="BA154" i="35"/>
  <c r="BA153" i="35"/>
  <c r="BA148" i="35"/>
  <c r="BA140" i="35"/>
  <c r="BA247" i="35"/>
  <c r="BA239" i="35"/>
  <c r="BA232" i="35"/>
  <c r="BA231" i="35"/>
  <c r="BA213" i="35"/>
  <c r="BA211" i="35"/>
  <c r="BA204" i="35"/>
  <c r="BA194" i="35"/>
  <c r="BA187" i="35"/>
  <c r="BA176" i="35"/>
  <c r="BA171" i="35"/>
  <c r="BA166" i="35"/>
  <c r="BA161" i="35"/>
  <c r="BA151" i="35"/>
  <c r="BA145" i="35"/>
  <c r="BA246" i="35"/>
  <c r="BA235" i="35"/>
  <c r="BA228" i="35"/>
  <c r="BA225" i="35"/>
  <c r="BA218" i="35"/>
  <c r="BA208" i="35"/>
  <c r="BA199" i="35"/>
  <c r="BA191" i="35"/>
  <c r="BA184" i="35"/>
  <c r="BA173" i="35"/>
  <c r="BA192" i="35"/>
  <c r="BA168" i="35"/>
  <c r="BA158" i="35"/>
  <c r="BA150" i="35"/>
  <c r="BA142" i="35"/>
  <c r="BA242" i="35"/>
  <c r="BA240" i="35"/>
  <c r="BA229" i="35"/>
  <c r="BA222" i="35"/>
  <c r="BA217" i="35"/>
  <c r="BA209" i="35"/>
  <c r="BA196" i="35"/>
  <c r="BA195" i="35"/>
  <c r="BA181" i="35"/>
  <c r="BA170" i="35"/>
  <c r="BA178" i="35"/>
  <c r="BA165" i="35"/>
  <c r="BA162" i="35"/>
  <c r="BA147" i="35"/>
  <c r="BA155" i="35"/>
  <c r="BA245" i="35"/>
  <c r="BA234" i="35"/>
  <c r="BA230" i="35"/>
  <c r="BA226" i="35"/>
  <c r="BA219" i="35"/>
  <c r="BA206" i="35"/>
  <c r="BA193" i="35"/>
  <c r="BA189" i="35"/>
  <c r="BA188" i="35"/>
  <c r="BA179" i="35"/>
  <c r="BA175" i="35"/>
  <c r="BA160" i="35"/>
  <c r="BA159" i="35"/>
  <c r="BA144" i="35"/>
  <c r="BA146" i="35"/>
  <c r="BG136" i="35"/>
  <c r="BG139" i="35"/>
  <c r="BG131" i="35"/>
  <c r="BG134" i="35"/>
  <c r="BG137" i="35"/>
  <c r="BG138" i="35"/>
  <c r="BG133" i="35"/>
  <c r="BG246" i="35"/>
  <c r="BG235" i="35"/>
  <c r="BG241" i="35"/>
  <c r="BG224" i="35"/>
  <c r="BG223" i="35"/>
  <c r="BG214" i="35"/>
  <c r="BG208" i="35"/>
  <c r="BG210" i="35"/>
  <c r="BG201" i="35"/>
  <c r="BG186" i="35"/>
  <c r="BG190" i="35"/>
  <c r="BG170" i="35"/>
  <c r="BG179" i="35"/>
  <c r="BG183" i="35"/>
  <c r="BG160" i="35"/>
  <c r="BG162" i="35"/>
  <c r="BG147" i="35"/>
  <c r="BG145" i="35"/>
  <c r="BG244" i="35"/>
  <c r="BG237" i="35"/>
  <c r="BG229" i="35"/>
  <c r="BG220" i="35"/>
  <c r="BG226" i="35"/>
  <c r="BG209" i="35"/>
  <c r="BG207" i="35"/>
  <c r="BG198" i="35"/>
  <c r="BG192" i="35"/>
  <c r="BG180" i="35"/>
  <c r="BG175" i="35"/>
  <c r="BG165" i="35"/>
  <c r="BG158" i="35"/>
  <c r="BG144" i="35"/>
  <c r="BG149" i="35"/>
  <c r="BG242" i="35"/>
  <c r="BG234" i="35"/>
  <c r="BG221" i="35"/>
  <c r="BG219" i="35"/>
  <c r="BG215" i="35"/>
  <c r="BG206" i="35"/>
  <c r="BG202" i="35"/>
  <c r="BG189" i="35"/>
  <c r="BG188" i="35"/>
  <c r="BG177" i="35"/>
  <c r="BG172" i="35"/>
  <c r="BG163" i="35"/>
  <c r="BG159" i="35"/>
  <c r="BG141" i="35"/>
  <c r="BG146" i="35"/>
  <c r="BG249" i="35"/>
  <c r="BG238" i="35"/>
  <c r="BG233" i="35"/>
  <c r="BG222" i="35"/>
  <c r="BG216" i="35"/>
  <c r="BG212" i="35"/>
  <c r="BG203" i="35"/>
  <c r="BG200" i="35"/>
  <c r="BG187" i="35"/>
  <c r="BG185" i="35"/>
  <c r="BG174" i="35"/>
  <c r="BG169" i="35"/>
  <c r="BG157" i="35"/>
  <c r="BG156" i="35"/>
  <c r="BG155" i="35"/>
  <c r="BG143" i="35"/>
  <c r="BG247" i="35"/>
  <c r="BG239" i="35"/>
  <c r="BG231" i="35"/>
  <c r="BG225" i="35"/>
  <c r="BG213" i="35"/>
  <c r="BG230" i="35"/>
  <c r="BG199" i="35"/>
  <c r="BG197" i="35"/>
  <c r="BG184" i="35"/>
  <c r="BG176" i="35"/>
  <c r="BG171" i="35"/>
  <c r="BG168" i="35"/>
  <c r="BG154" i="35"/>
  <c r="BG153" i="35"/>
  <c r="BG152" i="35"/>
  <c r="BG140" i="35"/>
  <c r="BG248" i="35"/>
  <c r="BG243" i="35"/>
  <c r="BG228" i="35"/>
  <c r="BG236" i="35"/>
  <c r="BG217" i="35"/>
  <c r="BG205" i="35"/>
  <c r="BG196" i="35"/>
  <c r="BG194" i="35"/>
  <c r="BG181" i="35"/>
  <c r="BG173" i="35"/>
  <c r="BG195" i="35"/>
  <c r="BG166" i="35"/>
  <c r="BG164" i="35"/>
  <c r="BG151" i="35"/>
  <c r="BG148" i="35"/>
  <c r="BG245" i="35"/>
  <c r="BG240" i="35"/>
  <c r="BG232" i="35"/>
  <c r="BG227" i="35"/>
  <c r="BG218" i="35"/>
  <c r="BG211" i="35"/>
  <c r="BG193" i="35"/>
  <c r="BG191" i="35"/>
  <c r="BG204" i="35"/>
  <c r="BG182" i="35"/>
  <c r="BG178" i="35"/>
  <c r="BG167" i="35"/>
  <c r="BG161" i="35"/>
  <c r="BG150" i="35"/>
  <c r="BG142" i="35"/>
  <c r="BM136" i="35"/>
  <c r="BM131" i="35"/>
  <c r="BM138" i="35"/>
  <c r="BM134" i="35"/>
  <c r="BM137" i="35"/>
  <c r="BM133" i="35"/>
  <c r="BM248" i="35"/>
  <c r="BM249" i="35"/>
  <c r="BM239" i="35"/>
  <c r="BM228" i="35"/>
  <c r="BM227" i="35"/>
  <c r="BM217" i="35"/>
  <c r="BM215" i="35"/>
  <c r="BM241" i="35"/>
  <c r="BM238" i="35"/>
  <c r="BM231" i="35"/>
  <c r="BM222" i="35"/>
  <c r="BM213" i="35"/>
  <c r="BM205" i="35"/>
  <c r="BM199" i="35"/>
  <c r="BM194" i="35"/>
  <c r="BM187" i="35"/>
  <c r="BM190" i="35"/>
  <c r="BM180" i="35"/>
  <c r="BM182" i="35"/>
  <c r="BM166" i="35"/>
  <c r="BM154" i="35"/>
  <c r="BM159" i="35"/>
  <c r="BM141" i="35"/>
  <c r="BM152" i="35"/>
  <c r="BM243" i="35"/>
  <c r="BM235" i="35"/>
  <c r="BM232" i="35"/>
  <c r="BM230" i="35"/>
  <c r="BM219" i="35"/>
  <c r="BM211" i="35"/>
  <c r="BM196" i="35"/>
  <c r="BM191" i="35"/>
  <c r="BM184" i="35"/>
  <c r="BM185" i="35"/>
  <c r="BM177" i="35"/>
  <c r="BM179" i="35"/>
  <c r="BM168" i="35"/>
  <c r="BM163" i="35"/>
  <c r="BM156" i="35"/>
  <c r="BM153" i="35"/>
  <c r="BM149" i="35"/>
  <c r="BM247" i="35"/>
  <c r="BM236" i="35"/>
  <c r="BM229" i="35"/>
  <c r="BM225" i="35"/>
  <c r="BM214" i="35"/>
  <c r="BM209" i="35"/>
  <c r="BM193" i="35"/>
  <c r="BM201" i="35"/>
  <c r="BM181" i="35"/>
  <c r="BM176" i="35"/>
  <c r="BM174" i="35"/>
  <c r="BM178" i="35"/>
  <c r="BM167" i="35"/>
  <c r="BM161" i="35"/>
  <c r="BM155" i="35"/>
  <c r="BM151" i="35"/>
  <c r="BM146" i="35"/>
  <c r="BM245" i="35"/>
  <c r="BM234" i="35"/>
  <c r="BM224" i="35"/>
  <c r="BM223" i="35"/>
  <c r="BM218" i="35"/>
  <c r="BM206" i="35"/>
  <c r="BM204" i="35"/>
  <c r="BM202" i="35"/>
  <c r="BM210" i="35"/>
  <c r="BM173" i="35"/>
  <c r="BM171" i="35"/>
  <c r="BM175" i="35"/>
  <c r="BM165" i="35"/>
  <c r="BM158" i="35"/>
  <c r="BM150" i="35"/>
  <c r="BM148" i="35"/>
  <c r="BM143" i="35"/>
  <c r="BM246" i="35"/>
  <c r="BM242" i="35"/>
  <c r="BM237" i="35"/>
  <c r="BM221" i="35"/>
  <c r="BM220" i="35"/>
  <c r="BM212" i="35"/>
  <c r="BM203" i="35"/>
  <c r="BM200" i="35"/>
  <c r="BM186" i="35"/>
  <c r="BM192" i="35"/>
  <c r="BM170" i="35"/>
  <c r="BM183" i="35"/>
  <c r="BM172" i="35"/>
  <c r="BM160" i="35"/>
  <c r="BM164" i="35"/>
  <c r="BM147" i="35"/>
  <c r="BM145" i="35"/>
  <c r="BM140" i="35"/>
  <c r="BM244" i="35"/>
  <c r="BM240" i="35"/>
  <c r="BM233" i="35"/>
  <c r="BM226" i="35"/>
  <c r="BM216" i="35"/>
  <c r="BM208" i="35"/>
  <c r="BM207" i="35"/>
  <c r="BM197" i="35"/>
  <c r="BM189" i="35"/>
  <c r="BM195" i="35"/>
  <c r="BM188" i="35"/>
  <c r="BM198" i="35"/>
  <c r="BM169" i="35"/>
  <c r="BM157" i="35"/>
  <c r="BM162" i="35"/>
  <c r="BM144" i="35"/>
  <c r="BM142" i="35"/>
  <c r="BS136" i="35"/>
  <c r="BS138" i="35"/>
  <c r="BS131" i="35"/>
  <c r="BS134" i="35"/>
  <c r="BS137" i="35"/>
  <c r="BS133" i="35"/>
  <c r="BS249" i="35"/>
  <c r="BS243" i="35"/>
  <c r="BS234" i="35"/>
  <c r="BS229" i="35"/>
  <c r="BS230" i="35"/>
  <c r="BS216" i="35"/>
  <c r="BS208" i="35"/>
  <c r="BS211" i="35"/>
  <c r="BS200" i="35"/>
  <c r="BS186" i="35"/>
  <c r="BS207" i="35"/>
  <c r="BS173" i="35"/>
  <c r="BS171" i="35"/>
  <c r="BS169" i="35"/>
  <c r="BS160" i="35"/>
  <c r="BS164" i="35"/>
  <c r="BS144" i="35"/>
  <c r="BS142" i="35"/>
  <c r="BS140" i="35"/>
  <c r="BS248" i="35"/>
  <c r="BS242" i="35"/>
  <c r="BS237" i="35"/>
  <c r="BS232" i="35"/>
  <c r="BS226" i="35"/>
  <c r="BS213" i="35"/>
  <c r="BS205" i="35"/>
  <c r="BS204" i="35"/>
  <c r="BS197" i="35"/>
  <c r="BS201" i="35"/>
  <c r="BS195" i="35"/>
  <c r="BS170" i="35"/>
  <c r="BS190" i="35"/>
  <c r="BS179" i="35"/>
  <c r="BS157" i="35"/>
  <c r="BS162" i="35"/>
  <c r="BS141" i="35"/>
  <c r="BS155" i="35"/>
  <c r="BS246" i="35"/>
  <c r="BS238" i="35"/>
  <c r="BS236" i="35"/>
  <c r="BS227" i="35"/>
  <c r="BS223" i="35"/>
  <c r="BS214" i="35"/>
  <c r="BS209" i="35"/>
  <c r="BS202" i="35"/>
  <c r="BS194" i="35"/>
  <c r="BS192" i="35"/>
  <c r="BS189" i="35"/>
  <c r="BS183" i="35"/>
  <c r="BS180" i="35"/>
  <c r="BS166" i="35"/>
  <c r="BS154" i="35"/>
  <c r="BS159" i="35"/>
  <c r="BS153" i="35"/>
  <c r="BS152" i="35"/>
  <c r="BS245" i="35"/>
  <c r="BS235" i="35"/>
  <c r="BS233" i="35"/>
  <c r="BS224" i="35"/>
  <c r="BS220" i="35"/>
  <c r="BS219" i="35"/>
  <c r="BS206" i="35"/>
  <c r="BS199" i="35"/>
  <c r="BS191" i="35"/>
  <c r="BS187" i="35"/>
  <c r="BS198" i="35"/>
  <c r="BS182" i="35"/>
  <c r="BS178" i="35"/>
  <c r="BS167" i="35"/>
  <c r="BS163" i="35"/>
  <c r="BS156" i="35"/>
  <c r="BS151" i="35"/>
  <c r="BS149" i="35"/>
  <c r="BS244" i="35"/>
  <c r="BS240" i="35"/>
  <c r="BS228" i="35"/>
  <c r="BS221" i="35"/>
  <c r="BS217" i="35"/>
  <c r="BS215" i="35"/>
  <c r="BS203" i="35"/>
  <c r="BS196" i="35"/>
  <c r="BS210" i="35"/>
  <c r="BS184" i="35"/>
  <c r="BS185" i="35"/>
  <c r="BS177" i="35"/>
  <c r="BS175" i="35"/>
  <c r="BS168" i="35"/>
  <c r="BS161" i="35"/>
  <c r="BS150" i="35"/>
  <c r="BS148" i="35"/>
  <c r="BS146" i="35"/>
  <c r="BS247" i="35"/>
  <c r="BS241" i="35"/>
  <c r="BS239" i="35"/>
  <c r="BS231" i="35"/>
  <c r="BS222" i="35"/>
  <c r="BS225" i="35"/>
  <c r="BS212" i="35"/>
  <c r="BS218" i="35"/>
  <c r="BS193" i="35"/>
  <c r="BS188" i="35"/>
  <c r="BS181" i="35"/>
  <c r="BS176" i="35"/>
  <c r="BS174" i="35"/>
  <c r="BS172" i="35"/>
  <c r="BS165" i="35"/>
  <c r="BS158" i="35"/>
  <c r="BS147" i="35"/>
  <c r="BS145" i="35"/>
  <c r="BS143" i="35"/>
  <c r="BS139" i="35"/>
  <c r="BS132" i="35"/>
  <c r="BY136" i="35"/>
  <c r="BY134" i="35"/>
  <c r="BY131" i="35"/>
  <c r="BY139" i="35"/>
  <c r="BY133" i="35"/>
  <c r="BY244" i="35"/>
  <c r="BY239" i="35"/>
  <c r="BY231" i="35"/>
  <c r="BY230" i="35"/>
  <c r="BY219" i="35"/>
  <c r="BY237" i="35"/>
  <c r="BY206" i="35"/>
  <c r="BY211" i="35"/>
  <c r="BY194" i="35"/>
  <c r="BY204" i="35"/>
  <c r="BY189" i="35"/>
  <c r="BY177" i="35"/>
  <c r="BY175" i="35"/>
  <c r="BY167" i="35"/>
  <c r="BY158" i="35"/>
  <c r="BY152" i="35"/>
  <c r="BY148" i="35"/>
  <c r="BY146" i="35"/>
  <c r="BY249" i="35"/>
  <c r="BY241" i="35"/>
  <c r="BY234" i="35"/>
  <c r="BY229" i="35"/>
  <c r="BY222" i="35"/>
  <c r="BY218" i="35"/>
  <c r="BY215" i="35"/>
  <c r="BY203" i="35"/>
  <c r="BY210" i="35"/>
  <c r="BY191" i="35"/>
  <c r="BY195" i="35"/>
  <c r="BY185" i="35"/>
  <c r="BY174" i="35"/>
  <c r="BY172" i="35"/>
  <c r="BY165" i="35"/>
  <c r="BY163" i="35"/>
  <c r="BY150" i="35"/>
  <c r="BY145" i="35"/>
  <c r="BY143" i="35"/>
  <c r="BY247" i="35"/>
  <c r="BY243" i="35"/>
  <c r="BY236" i="35"/>
  <c r="BY232" i="35"/>
  <c r="BY227" i="35"/>
  <c r="BY216" i="35"/>
  <c r="BY212" i="35"/>
  <c r="BY201" i="35"/>
  <c r="BY207" i="35"/>
  <c r="BY190" i="35"/>
  <c r="BY187" i="35"/>
  <c r="BY179" i="35"/>
  <c r="BY171" i="35"/>
  <c r="BY169" i="35"/>
  <c r="BY160" i="35"/>
  <c r="BY162" i="35"/>
  <c r="BY147" i="35"/>
  <c r="BY142" i="35"/>
  <c r="BY140" i="35"/>
  <c r="BY246" i="35"/>
  <c r="BY238" i="35"/>
  <c r="BY242" i="35"/>
  <c r="BY225" i="35"/>
  <c r="BY223" i="35"/>
  <c r="BY213" i="35"/>
  <c r="BY208" i="35"/>
  <c r="BY199" i="35"/>
  <c r="BY202" i="35"/>
  <c r="BY186" i="35"/>
  <c r="BY184" i="35"/>
  <c r="BY176" i="35"/>
  <c r="BY182" i="35"/>
  <c r="BY183" i="35"/>
  <c r="BY157" i="35"/>
  <c r="BY159" i="35"/>
  <c r="BY144" i="35"/>
  <c r="BY153" i="35"/>
  <c r="BY137" i="35"/>
  <c r="BY245" i="35"/>
  <c r="BY235" i="35"/>
  <c r="BY233" i="35"/>
  <c r="BY224" i="35"/>
  <c r="BY220" i="35"/>
  <c r="BY226" i="35"/>
  <c r="BY205" i="35"/>
  <c r="BY196" i="35"/>
  <c r="BY200" i="35"/>
  <c r="BY192" i="35"/>
  <c r="BY181" i="35"/>
  <c r="BY173" i="35"/>
  <c r="BY180" i="35"/>
  <c r="BY168" i="35"/>
  <c r="BY154" i="35"/>
  <c r="BY156" i="35"/>
  <c r="BY141" i="35"/>
  <c r="BY151" i="35"/>
  <c r="BY248" i="35"/>
  <c r="BY240" i="35"/>
  <c r="BY228" i="35"/>
  <c r="BY221" i="35"/>
  <c r="BY217" i="35"/>
  <c r="BY214" i="35"/>
  <c r="BY209" i="35"/>
  <c r="BY193" i="35"/>
  <c r="BY197" i="35"/>
  <c r="BY188" i="35"/>
  <c r="BY198" i="35"/>
  <c r="BY170" i="35"/>
  <c r="BY178" i="35"/>
  <c r="BY166" i="35"/>
  <c r="BY161" i="35"/>
  <c r="BY164" i="35"/>
  <c r="BY155" i="35"/>
  <c r="BY149" i="35"/>
  <c r="BY135" i="35"/>
  <c r="CE136" i="35"/>
  <c r="CE139" i="35"/>
  <c r="CE134" i="35"/>
  <c r="CE131" i="35"/>
  <c r="CE133" i="35"/>
  <c r="CE244" i="35"/>
  <c r="CE241" i="35"/>
  <c r="CE237" i="35"/>
  <c r="CE231" i="35"/>
  <c r="CE227" i="35"/>
  <c r="CE213" i="35"/>
  <c r="CE211" i="35"/>
  <c r="CE207" i="35"/>
  <c r="CE204" i="35"/>
  <c r="CE186" i="35"/>
  <c r="CE184" i="35"/>
  <c r="CE176" i="35"/>
  <c r="CE174" i="35"/>
  <c r="CE169" i="35"/>
  <c r="CE160" i="35"/>
  <c r="CE162" i="35"/>
  <c r="CE147" i="35"/>
  <c r="CE153" i="35"/>
  <c r="CE137" i="35"/>
  <c r="CE249" i="35"/>
  <c r="CE240" i="35"/>
  <c r="CE236" i="35"/>
  <c r="CE224" i="35"/>
  <c r="CE222" i="35"/>
  <c r="CE218" i="35"/>
  <c r="CE208" i="35"/>
  <c r="CE201" i="35"/>
  <c r="CE200" i="35"/>
  <c r="CE195" i="35"/>
  <c r="CE181" i="35"/>
  <c r="CE173" i="35"/>
  <c r="CE171" i="35"/>
  <c r="CE168" i="35"/>
  <c r="CE157" i="35"/>
  <c r="CE159" i="35"/>
  <c r="CE144" i="35"/>
  <c r="CE151" i="35"/>
  <c r="CE247" i="35"/>
  <c r="CE238" i="35"/>
  <c r="CE233" i="35"/>
  <c r="CE221" i="35"/>
  <c r="CE223" i="35"/>
  <c r="CE219" i="35"/>
  <c r="CE205" i="35"/>
  <c r="CE199" i="35"/>
  <c r="CE197" i="35"/>
  <c r="CE190" i="35"/>
  <c r="CE202" i="35"/>
  <c r="CE170" i="35"/>
  <c r="CE183" i="35"/>
  <c r="CE166" i="35"/>
  <c r="CE154" i="35"/>
  <c r="CE156" i="35"/>
  <c r="CE141" i="35"/>
  <c r="CE149" i="35"/>
  <c r="CE242" i="35"/>
  <c r="CE235" i="35"/>
  <c r="CE232" i="35"/>
  <c r="CE230" i="35"/>
  <c r="CE220" i="35"/>
  <c r="CE214" i="35"/>
  <c r="CE209" i="35"/>
  <c r="CE196" i="35"/>
  <c r="CE194" i="35"/>
  <c r="CE198" i="35"/>
  <c r="CE185" i="35"/>
  <c r="CE182" i="35"/>
  <c r="CE178" i="35"/>
  <c r="CE167" i="35"/>
  <c r="CE161" i="35"/>
  <c r="CE155" i="35"/>
  <c r="CE148" i="35"/>
  <c r="CE146" i="35"/>
  <c r="CE248" i="35"/>
  <c r="CE245" i="35"/>
  <c r="CE239" i="35"/>
  <c r="CE228" i="35"/>
  <c r="CE226" i="35"/>
  <c r="CE217" i="35"/>
  <c r="CE215" i="35"/>
  <c r="CE206" i="35"/>
  <c r="CE193" i="35"/>
  <c r="CE191" i="35"/>
  <c r="CE188" i="35"/>
  <c r="CE189" i="35"/>
  <c r="CE179" i="35"/>
  <c r="CE175" i="35"/>
  <c r="CE165" i="35"/>
  <c r="CE158" i="35"/>
  <c r="CE152" i="35"/>
  <c r="CE145" i="35"/>
  <c r="CE143" i="35"/>
  <c r="CE246" i="35"/>
  <c r="CE243" i="35"/>
  <c r="CE234" i="35"/>
  <c r="CE229" i="35"/>
  <c r="CE225" i="35"/>
  <c r="CE216" i="35"/>
  <c r="CE212" i="35"/>
  <c r="CE203" i="35"/>
  <c r="CE210" i="35"/>
  <c r="CE192" i="35"/>
  <c r="CE187" i="35"/>
  <c r="CE180" i="35"/>
  <c r="CE177" i="35"/>
  <c r="CE172" i="35"/>
  <c r="CE164" i="35"/>
  <c r="CE163" i="35"/>
  <c r="CE150" i="35"/>
  <c r="CE142" i="35"/>
  <c r="CE140" i="35"/>
  <c r="CE138" i="35"/>
  <c r="CK138" i="35"/>
  <c r="CK131" i="35"/>
  <c r="CK134" i="35"/>
  <c r="CK133" i="35"/>
  <c r="CK136" i="35"/>
  <c r="CK242" i="35"/>
  <c r="CK241" i="35"/>
  <c r="CK232" i="35"/>
  <c r="CK221" i="35"/>
  <c r="CK220" i="35"/>
  <c r="CK219" i="35"/>
  <c r="CK209" i="35"/>
  <c r="CK202" i="35"/>
  <c r="CK197" i="35"/>
  <c r="CK198" i="35"/>
  <c r="CK185" i="35"/>
  <c r="CK177" i="35"/>
  <c r="CK178" i="35"/>
  <c r="CK167" i="35"/>
  <c r="CK161" i="35"/>
  <c r="CK153" i="35"/>
  <c r="CK152" i="35"/>
  <c r="CK146" i="35"/>
  <c r="CK249" i="35"/>
  <c r="CK243" i="35"/>
  <c r="CK240" i="35"/>
  <c r="CK228" i="35"/>
  <c r="CK231" i="35"/>
  <c r="CK217" i="35"/>
  <c r="CK215" i="35"/>
  <c r="CK206" i="35"/>
  <c r="CK199" i="35"/>
  <c r="CK194" i="35"/>
  <c r="CK190" i="35"/>
  <c r="CK176" i="35"/>
  <c r="CK174" i="35"/>
  <c r="CK175" i="35"/>
  <c r="CK165" i="35"/>
  <c r="CK158" i="35"/>
  <c r="CK151" i="35"/>
  <c r="CK148" i="35"/>
  <c r="CK143" i="35"/>
  <c r="CK248" i="35"/>
  <c r="CK245" i="35"/>
  <c r="CK237" i="35"/>
  <c r="CK229" i="35"/>
  <c r="CK225" i="35"/>
  <c r="CK216" i="35"/>
  <c r="CK212" i="35"/>
  <c r="CK203" i="35"/>
  <c r="CK196" i="35"/>
  <c r="CK191" i="35"/>
  <c r="CK187" i="35"/>
  <c r="CK173" i="35"/>
  <c r="CK171" i="35"/>
  <c r="CK172" i="35"/>
  <c r="CK160" i="35"/>
  <c r="CK162" i="35"/>
  <c r="CK150" i="35"/>
  <c r="CK145" i="35"/>
  <c r="CK140" i="35"/>
  <c r="CK247" i="35"/>
  <c r="CK239" i="35"/>
  <c r="CK234" i="35"/>
  <c r="CK230" i="35"/>
  <c r="CK222" i="35"/>
  <c r="CK213" i="35"/>
  <c r="CK211" i="35"/>
  <c r="CK207" i="35"/>
  <c r="CK193" i="35"/>
  <c r="CK195" i="35"/>
  <c r="CK184" i="35"/>
  <c r="CK170" i="35"/>
  <c r="CK192" i="35"/>
  <c r="CK169" i="35"/>
  <c r="CK157" i="35"/>
  <c r="CK159" i="35"/>
  <c r="CK147" i="35"/>
  <c r="CK142" i="35"/>
  <c r="CK137" i="35"/>
  <c r="CK246" i="35"/>
  <c r="CK238" i="35"/>
  <c r="CK236" i="35"/>
  <c r="CK227" i="35"/>
  <c r="CK226" i="35"/>
  <c r="CK218" i="35"/>
  <c r="CK208" i="35"/>
  <c r="CK210" i="35"/>
  <c r="CK201" i="35"/>
  <c r="CK189" i="35"/>
  <c r="CK181" i="35"/>
  <c r="CK183" i="35"/>
  <c r="CK180" i="35"/>
  <c r="CK166" i="35"/>
  <c r="CK154" i="35"/>
  <c r="CK156" i="35"/>
  <c r="CK144" i="35"/>
  <c r="CK155" i="35"/>
  <c r="CK244" i="35"/>
  <c r="CK235" i="35"/>
  <c r="CK233" i="35"/>
  <c r="CK224" i="35"/>
  <c r="CK223" i="35"/>
  <c r="CK214" i="35"/>
  <c r="CK205" i="35"/>
  <c r="CK204" i="35"/>
  <c r="CK200" i="35"/>
  <c r="CK186" i="35"/>
  <c r="CK188" i="35"/>
  <c r="CK179" i="35"/>
  <c r="CK182" i="35"/>
  <c r="CK168" i="35"/>
  <c r="CK164" i="35"/>
  <c r="CK163" i="35"/>
  <c r="CK141" i="35"/>
  <c r="CK149" i="35"/>
  <c r="CK139" i="35"/>
  <c r="CQ136" i="35"/>
  <c r="CQ131" i="35"/>
  <c r="CQ134" i="35"/>
  <c r="CQ139" i="35"/>
  <c r="CQ138" i="35"/>
  <c r="CQ133" i="35"/>
  <c r="CQ246" i="35"/>
  <c r="CQ241" i="35"/>
  <c r="CQ233" i="35"/>
  <c r="CQ237" i="35"/>
  <c r="CQ223" i="35"/>
  <c r="CQ213" i="35"/>
  <c r="CQ208" i="35"/>
  <c r="CQ210" i="35"/>
  <c r="CQ200" i="35"/>
  <c r="CQ204" i="35"/>
  <c r="CQ190" i="35"/>
  <c r="CQ173" i="35"/>
  <c r="CQ195" i="35"/>
  <c r="CQ183" i="35"/>
  <c r="CQ163" i="35"/>
  <c r="CQ158" i="35"/>
  <c r="CQ147" i="35"/>
  <c r="CQ145" i="35"/>
  <c r="CQ137" i="35"/>
  <c r="CQ249" i="35"/>
  <c r="CQ239" i="35"/>
  <c r="CQ236" i="35"/>
  <c r="CQ224" i="35"/>
  <c r="CQ220" i="35"/>
  <c r="CQ214" i="35"/>
  <c r="CQ205" i="35"/>
  <c r="CQ199" i="35"/>
  <c r="CQ197" i="35"/>
  <c r="CQ189" i="35"/>
  <c r="CQ192" i="35"/>
  <c r="CQ170" i="35"/>
  <c r="CQ179" i="35"/>
  <c r="CQ166" i="35"/>
  <c r="CQ160" i="35"/>
  <c r="CQ159" i="35"/>
  <c r="CQ144" i="35"/>
  <c r="CQ142" i="35"/>
  <c r="CQ245" i="35"/>
  <c r="CQ243" i="35"/>
  <c r="CQ231" i="35"/>
  <c r="CQ221" i="35"/>
  <c r="CQ217" i="35"/>
  <c r="CQ218" i="35"/>
  <c r="CQ211" i="35"/>
  <c r="CQ196" i="35"/>
  <c r="CQ194" i="35"/>
  <c r="CQ207" i="35"/>
  <c r="CQ188" i="35"/>
  <c r="CQ182" i="35"/>
  <c r="CQ178" i="35"/>
  <c r="CQ167" i="35"/>
  <c r="CQ157" i="35"/>
  <c r="CQ156" i="35"/>
  <c r="CQ141" i="35"/>
  <c r="CQ149" i="35"/>
  <c r="CQ242" i="35"/>
  <c r="CQ244" i="35"/>
  <c r="CQ228" i="35"/>
  <c r="CQ222" i="35"/>
  <c r="CQ226" i="35"/>
  <c r="CQ230" i="35"/>
  <c r="CQ209" i="35"/>
  <c r="CQ193" i="35"/>
  <c r="CQ191" i="35"/>
  <c r="CQ187" i="35"/>
  <c r="CQ185" i="35"/>
  <c r="CQ177" i="35"/>
  <c r="CQ175" i="35"/>
  <c r="CQ168" i="35"/>
  <c r="CQ154" i="35"/>
  <c r="CQ153" i="35"/>
  <c r="CQ155" i="35"/>
  <c r="CQ146" i="35"/>
  <c r="CQ248" i="35"/>
  <c r="CQ238" i="35"/>
  <c r="CQ240" i="35"/>
  <c r="CQ232" i="35"/>
  <c r="CQ225" i="35"/>
  <c r="CQ219" i="35"/>
  <c r="CQ215" i="35"/>
  <c r="CQ206" i="35"/>
  <c r="CQ202" i="35"/>
  <c r="CQ198" i="35"/>
  <c r="CQ184" i="35"/>
  <c r="CQ180" i="35"/>
  <c r="CQ174" i="35"/>
  <c r="CQ172" i="35"/>
  <c r="CQ165" i="35"/>
  <c r="CQ164" i="35"/>
  <c r="CQ151" i="35"/>
  <c r="CQ152" i="35"/>
  <c r="CQ143" i="35"/>
  <c r="CQ247" i="35"/>
  <c r="CQ235" i="35"/>
  <c r="CQ234" i="35"/>
  <c r="CQ229" i="35"/>
  <c r="CQ227" i="35"/>
  <c r="CQ216" i="35"/>
  <c r="CQ212" i="35"/>
  <c r="CQ203" i="35"/>
  <c r="CQ201" i="35"/>
  <c r="CQ186" i="35"/>
  <c r="CQ181" i="35"/>
  <c r="CQ176" i="35"/>
  <c r="CQ171" i="35"/>
  <c r="CQ169" i="35"/>
  <c r="CQ162" i="35"/>
  <c r="CQ161" i="35"/>
  <c r="CQ150" i="35"/>
  <c r="CQ148" i="35"/>
  <c r="CQ140" i="35"/>
  <c r="CW136" i="35"/>
  <c r="CW139" i="35"/>
  <c r="CW138" i="35"/>
  <c r="CW131" i="35"/>
  <c r="CW134" i="35"/>
  <c r="CW133" i="35"/>
  <c r="CW245" i="35"/>
  <c r="CW239" i="35"/>
  <c r="CW230" i="35"/>
  <c r="CW221" i="35"/>
  <c r="CW220" i="35"/>
  <c r="CW218" i="35"/>
  <c r="CW209" i="35"/>
  <c r="CW204" i="35"/>
  <c r="CW201" i="35"/>
  <c r="CW184" i="35"/>
  <c r="CW176" i="35"/>
  <c r="CW198" i="35"/>
  <c r="CW178" i="35"/>
  <c r="CW167" i="35"/>
  <c r="CW163" i="35"/>
  <c r="CW155" i="35"/>
  <c r="CW151" i="35"/>
  <c r="CW146" i="35"/>
  <c r="CW248" i="35"/>
  <c r="CW241" i="35"/>
  <c r="CW242" i="35"/>
  <c r="CW231" i="35"/>
  <c r="CW226" i="35"/>
  <c r="CW217" i="35"/>
  <c r="CW215" i="35"/>
  <c r="CW206" i="35"/>
  <c r="CW200" i="35"/>
  <c r="CW186" i="35"/>
  <c r="CW181" i="35"/>
  <c r="CW173" i="35"/>
  <c r="CW188" i="35"/>
  <c r="CW175" i="35"/>
  <c r="CW165" i="35"/>
  <c r="CW161" i="35"/>
  <c r="CW150" i="35"/>
  <c r="CW148" i="35"/>
  <c r="CW143" i="35"/>
  <c r="CW249" i="35"/>
  <c r="CW244" i="35"/>
  <c r="CW236" i="35"/>
  <c r="CW228" i="35"/>
  <c r="CW222" i="35"/>
  <c r="CW216" i="35"/>
  <c r="CW212" i="35"/>
  <c r="CW203" i="35"/>
  <c r="CW197" i="35"/>
  <c r="CW210" i="35"/>
  <c r="CW192" i="35"/>
  <c r="CW170" i="35"/>
  <c r="CW183" i="35"/>
  <c r="CW172" i="35"/>
  <c r="CW162" i="35"/>
  <c r="CW158" i="35"/>
  <c r="CW147" i="35"/>
  <c r="CW145" i="35"/>
  <c r="CW140" i="35"/>
  <c r="CW246" i="35"/>
  <c r="CW240" i="35"/>
  <c r="CW237" i="35"/>
  <c r="CW229" i="35"/>
  <c r="CW227" i="35"/>
  <c r="CW213" i="35"/>
  <c r="CW208" i="35"/>
  <c r="CW199" i="35"/>
  <c r="CW194" i="35"/>
  <c r="CW202" i="35"/>
  <c r="CW195" i="35"/>
  <c r="CW177" i="35"/>
  <c r="CW180" i="35"/>
  <c r="CW169" i="35"/>
  <c r="CW160" i="35"/>
  <c r="CW164" i="35"/>
  <c r="CW144" i="35"/>
  <c r="CW142" i="35"/>
  <c r="CW137" i="35"/>
  <c r="CW243" i="35"/>
  <c r="CW238" i="35"/>
  <c r="CW234" i="35"/>
  <c r="CW232" i="35"/>
  <c r="CW225" i="35"/>
  <c r="CW219" i="35"/>
  <c r="CW205" i="35"/>
  <c r="CW196" i="35"/>
  <c r="CW191" i="35"/>
  <c r="CW189" i="35"/>
  <c r="CW190" i="35"/>
  <c r="CW174" i="35"/>
  <c r="CW182" i="35"/>
  <c r="CW168" i="35"/>
  <c r="CW157" i="35"/>
  <c r="CW159" i="35"/>
  <c r="CW141" i="35"/>
  <c r="CW152" i="35"/>
  <c r="CW247" i="35"/>
  <c r="CW235" i="35"/>
  <c r="CW233" i="35"/>
  <c r="CW224" i="35"/>
  <c r="CW223" i="35"/>
  <c r="CW214" i="35"/>
  <c r="CW211" i="35"/>
  <c r="CW193" i="35"/>
  <c r="CW207" i="35"/>
  <c r="CW187" i="35"/>
  <c r="CW185" i="35"/>
  <c r="CW171" i="35"/>
  <c r="CW179" i="35"/>
  <c r="CW166" i="35"/>
  <c r="CW154" i="35"/>
  <c r="CW156" i="35"/>
  <c r="CW153" i="35"/>
  <c r="CW149" i="35"/>
  <c r="DC136" i="35"/>
  <c r="DC138" i="35"/>
  <c r="DC131" i="35"/>
  <c r="DC134" i="35"/>
  <c r="DC133" i="35"/>
  <c r="DC249" i="35"/>
  <c r="DC241" i="35"/>
  <c r="DC236" i="35"/>
  <c r="DC231" i="35"/>
  <c r="DC226" i="35"/>
  <c r="DC225" i="35"/>
  <c r="DC205" i="35"/>
  <c r="DC202" i="35"/>
  <c r="DC200" i="35"/>
  <c r="DC186" i="35"/>
  <c r="DC195" i="35"/>
  <c r="DC173" i="35"/>
  <c r="DC171" i="35"/>
  <c r="DC179" i="35"/>
  <c r="DC160" i="35"/>
  <c r="DC159" i="35"/>
  <c r="DC141" i="35"/>
  <c r="DC155" i="35"/>
  <c r="DC137" i="35"/>
  <c r="DC246" i="35"/>
  <c r="DC238" i="35"/>
  <c r="DC234" i="35"/>
  <c r="DC229" i="35"/>
  <c r="DC223" i="35"/>
  <c r="DC214" i="35"/>
  <c r="DC209" i="35"/>
  <c r="DC199" i="35"/>
  <c r="DC197" i="35"/>
  <c r="DC192" i="35"/>
  <c r="DC189" i="35"/>
  <c r="DC170" i="35"/>
  <c r="DC190" i="35"/>
  <c r="DC168" i="35"/>
  <c r="DC157" i="35"/>
  <c r="DC156" i="35"/>
  <c r="DC153" i="35"/>
  <c r="DC152" i="35"/>
  <c r="DC243" i="35"/>
  <c r="DC235" i="35"/>
  <c r="DC233" i="35"/>
  <c r="DC224" i="35"/>
  <c r="DC220" i="35"/>
  <c r="DC219" i="35"/>
  <c r="DC206" i="35"/>
  <c r="DC196" i="35"/>
  <c r="DC194" i="35"/>
  <c r="DC187" i="35"/>
  <c r="DC198" i="35"/>
  <c r="DC183" i="35"/>
  <c r="DC178" i="35"/>
  <c r="DC166" i="35"/>
  <c r="DC154" i="35"/>
  <c r="DC164" i="35"/>
  <c r="DC151" i="35"/>
  <c r="DC149" i="35"/>
  <c r="DC245" i="35"/>
  <c r="DC240" i="35"/>
  <c r="DC230" i="35"/>
  <c r="DC221" i="35"/>
  <c r="DC217" i="35"/>
  <c r="DC215" i="35"/>
  <c r="DC203" i="35"/>
  <c r="DC193" i="35"/>
  <c r="DC191" i="35"/>
  <c r="DC184" i="35"/>
  <c r="DC185" i="35"/>
  <c r="DC182" i="35"/>
  <c r="DC175" i="35"/>
  <c r="DC167" i="35"/>
  <c r="DC163" i="35"/>
  <c r="DC150" i="35"/>
  <c r="DC148" i="35"/>
  <c r="DC146" i="35"/>
  <c r="DC248" i="35"/>
  <c r="DC244" i="35"/>
  <c r="DC239" i="35"/>
  <c r="DC232" i="35"/>
  <c r="DC227" i="35"/>
  <c r="DC216" i="35"/>
  <c r="DC212" i="35"/>
  <c r="DC211" i="35"/>
  <c r="DC218" i="35"/>
  <c r="DC210" i="35"/>
  <c r="DC181" i="35"/>
  <c r="DC180" i="35"/>
  <c r="DC177" i="35"/>
  <c r="DC172" i="35"/>
  <c r="DC165" i="35"/>
  <c r="DC161" i="35"/>
  <c r="DC147" i="35"/>
  <c r="DC145" i="35"/>
  <c r="DC143" i="35"/>
  <c r="DC247" i="35"/>
  <c r="DC242" i="35"/>
  <c r="DC237" i="35"/>
  <c r="DC228" i="35"/>
  <c r="DC222" i="35"/>
  <c r="DC213" i="35"/>
  <c r="DC208" i="35"/>
  <c r="DC204" i="35"/>
  <c r="DC207" i="35"/>
  <c r="DC188" i="35"/>
  <c r="DC201" i="35"/>
  <c r="DC176" i="35"/>
  <c r="DC174" i="35"/>
  <c r="DC169" i="35"/>
  <c r="DC162" i="35"/>
  <c r="DC158" i="35"/>
  <c r="DC144" i="35"/>
  <c r="DC142" i="35"/>
  <c r="DC140" i="35"/>
  <c r="DC139" i="35"/>
  <c r="DC132" i="35"/>
  <c r="DI136" i="35"/>
  <c r="DI134" i="35"/>
  <c r="DI131" i="35"/>
  <c r="DI139" i="35"/>
  <c r="DI133" i="35"/>
  <c r="DI245" i="35"/>
  <c r="DI240" i="35"/>
  <c r="DI228" i="35"/>
  <c r="DI224" i="35"/>
  <c r="DI217" i="35"/>
  <c r="DI226" i="35"/>
  <c r="DI206" i="35"/>
  <c r="DI207" i="35"/>
  <c r="DI191" i="35"/>
  <c r="DI188" i="35"/>
  <c r="DI189" i="35"/>
  <c r="DI177" i="35"/>
  <c r="DI175" i="35"/>
  <c r="DI167" i="35"/>
  <c r="DI164" i="35"/>
  <c r="DI156" i="35"/>
  <c r="DI148" i="35"/>
  <c r="DI146" i="35"/>
  <c r="DI248" i="35"/>
  <c r="DI242" i="35"/>
  <c r="DI239" i="35"/>
  <c r="DI232" i="35"/>
  <c r="DI221" i="35"/>
  <c r="DI219" i="35"/>
  <c r="DI215" i="35"/>
  <c r="DI203" i="35"/>
  <c r="DI210" i="35"/>
  <c r="DI211" i="35"/>
  <c r="DI195" i="35"/>
  <c r="DI185" i="35"/>
  <c r="DI174" i="35"/>
  <c r="DI172" i="35"/>
  <c r="DI165" i="35"/>
  <c r="DI161" i="35"/>
  <c r="DI152" i="35"/>
  <c r="DI145" i="35"/>
  <c r="DI143" i="35"/>
  <c r="DI247" i="35"/>
  <c r="DI241" i="35"/>
  <c r="DI236" i="35"/>
  <c r="DI237" i="35"/>
  <c r="DI227" i="35"/>
  <c r="DI218" i="35"/>
  <c r="DI212" i="35"/>
  <c r="DI201" i="35"/>
  <c r="DI202" i="35"/>
  <c r="DI204" i="35"/>
  <c r="DI187" i="35"/>
  <c r="DI179" i="35"/>
  <c r="DI171" i="35"/>
  <c r="DI169" i="35"/>
  <c r="DI162" i="35"/>
  <c r="DI158" i="35"/>
  <c r="DI150" i="35"/>
  <c r="DI142" i="35"/>
  <c r="DI140" i="35"/>
  <c r="DI246" i="35"/>
  <c r="DI244" i="35"/>
  <c r="DI233" i="35"/>
  <c r="DI231" i="35"/>
  <c r="DI222" i="35"/>
  <c r="DI216" i="35"/>
  <c r="DI208" i="35"/>
  <c r="DI199" i="35"/>
  <c r="DI200" i="35"/>
  <c r="DI190" i="35"/>
  <c r="DI184" i="35"/>
  <c r="DI176" i="35"/>
  <c r="DI180" i="35"/>
  <c r="DI183" i="35"/>
  <c r="DI160" i="35"/>
  <c r="DI155" i="35"/>
  <c r="DI147" i="35"/>
  <c r="DI153" i="35"/>
  <c r="DI137" i="35"/>
  <c r="DI243" i="35"/>
  <c r="DI238" i="35"/>
  <c r="DI230" i="35"/>
  <c r="DI229" i="35"/>
  <c r="DI223" i="35"/>
  <c r="DI213" i="35"/>
  <c r="DI205" i="35"/>
  <c r="DI196" i="35"/>
  <c r="DI197" i="35"/>
  <c r="DI186" i="35"/>
  <c r="DI181" i="35"/>
  <c r="DI173" i="35"/>
  <c r="DI182" i="35"/>
  <c r="DI168" i="35"/>
  <c r="DI157" i="35"/>
  <c r="DI163" i="35"/>
  <c r="DI144" i="35"/>
  <c r="DI151" i="35"/>
  <c r="DI249" i="35"/>
  <c r="DI235" i="35"/>
  <c r="DI234" i="35"/>
  <c r="DI225" i="35"/>
  <c r="DI220" i="35"/>
  <c r="DI214" i="35"/>
  <c r="DI209" i="35"/>
  <c r="DI193" i="35"/>
  <c r="DI194" i="35"/>
  <c r="DI192" i="35"/>
  <c r="DI198" i="35"/>
  <c r="DI170" i="35"/>
  <c r="DI178" i="35"/>
  <c r="DI166" i="35"/>
  <c r="DI154" i="35"/>
  <c r="DI159" i="35"/>
  <c r="DI141" i="35"/>
  <c r="DI149" i="35"/>
  <c r="DI135" i="35"/>
  <c r="DI138" i="35"/>
  <c r="DO136" i="35"/>
  <c r="DO139" i="35"/>
  <c r="DO134" i="35"/>
  <c r="DO131" i="35"/>
  <c r="DO133" i="35"/>
  <c r="DO246" i="35"/>
  <c r="DO240" i="35"/>
  <c r="DO237" i="35"/>
  <c r="DO232" i="35"/>
  <c r="DO225" i="35"/>
  <c r="DO213" i="35"/>
  <c r="DO211" i="35"/>
  <c r="DO207" i="35"/>
  <c r="DO204" i="35"/>
  <c r="DO192" i="35"/>
  <c r="DO187" i="35"/>
  <c r="DO173" i="35"/>
  <c r="DO174" i="35"/>
  <c r="DO169" i="35"/>
  <c r="DO160" i="35"/>
  <c r="DO164" i="35"/>
  <c r="DO147" i="35"/>
  <c r="DO153" i="35"/>
  <c r="DO137" i="35"/>
  <c r="DO243" i="35"/>
  <c r="DO238" i="35"/>
  <c r="DO236" i="35"/>
  <c r="DO231" i="35"/>
  <c r="DO222" i="35"/>
  <c r="DO218" i="35"/>
  <c r="DO208" i="35"/>
  <c r="DO201" i="35"/>
  <c r="DO197" i="35"/>
  <c r="DO186" i="35"/>
  <c r="DO184" i="35"/>
  <c r="DO170" i="35"/>
  <c r="DO171" i="35"/>
  <c r="DO166" i="35"/>
  <c r="DO157" i="35"/>
  <c r="DO163" i="35"/>
  <c r="DO144" i="35"/>
  <c r="DO151" i="35"/>
  <c r="DO244" i="35"/>
  <c r="DO235" i="35"/>
  <c r="DO233" i="35"/>
  <c r="DO227" i="35"/>
  <c r="DO223" i="35"/>
  <c r="DO219" i="35"/>
  <c r="DO205" i="35"/>
  <c r="DO199" i="35"/>
  <c r="DO194" i="35"/>
  <c r="DO195" i="35"/>
  <c r="DO181" i="35"/>
  <c r="DO189" i="35"/>
  <c r="DO183" i="35"/>
  <c r="DO168" i="35"/>
  <c r="DO154" i="35"/>
  <c r="DO159" i="35"/>
  <c r="DO141" i="35"/>
  <c r="DO149" i="35"/>
  <c r="DO247" i="35"/>
  <c r="DO245" i="35"/>
  <c r="DO230" i="35"/>
  <c r="DO224" i="35"/>
  <c r="DO220" i="35"/>
  <c r="DO214" i="35"/>
  <c r="DO209" i="35"/>
  <c r="DO196" i="35"/>
  <c r="DO191" i="35"/>
  <c r="DO190" i="35"/>
  <c r="DO185" i="35"/>
  <c r="DO182" i="35"/>
  <c r="DO178" i="35"/>
  <c r="DO167" i="35"/>
  <c r="DO161" i="35"/>
  <c r="DO156" i="35"/>
  <c r="DO148" i="35"/>
  <c r="DO146" i="35"/>
  <c r="DO248" i="35"/>
  <c r="DO241" i="35"/>
  <c r="DO234" i="35"/>
  <c r="DO228" i="35"/>
  <c r="DO221" i="35"/>
  <c r="DO217" i="35"/>
  <c r="DO215" i="35"/>
  <c r="DO206" i="35"/>
  <c r="DO193" i="35"/>
  <c r="DO200" i="35"/>
  <c r="DO198" i="35"/>
  <c r="DO180" i="35"/>
  <c r="DO179" i="35"/>
  <c r="DO175" i="35"/>
  <c r="DO165" i="35"/>
  <c r="DO158" i="35"/>
  <c r="DO152" i="35"/>
  <c r="DO145" i="35"/>
  <c r="DO143" i="35"/>
  <c r="DO249" i="35"/>
  <c r="DO242" i="35"/>
  <c r="DO239" i="35"/>
  <c r="DO229" i="35"/>
  <c r="DO226" i="35"/>
  <c r="DO216" i="35"/>
  <c r="DO212" i="35"/>
  <c r="DO203" i="35"/>
  <c r="DO210" i="35"/>
  <c r="DO202" i="35"/>
  <c r="DO188" i="35"/>
  <c r="DO176" i="35"/>
  <c r="DO177" i="35"/>
  <c r="DO172" i="35"/>
  <c r="DO162" i="35"/>
  <c r="DO155" i="35"/>
  <c r="DO150" i="35"/>
  <c r="DO142" i="35"/>
  <c r="DO140" i="35"/>
  <c r="DO138" i="35"/>
  <c r="DU248" i="35"/>
  <c r="DU245" i="35"/>
  <c r="DU242" i="35"/>
  <c r="DU239" i="35"/>
  <c r="DU236" i="35"/>
  <c r="DU233" i="35"/>
  <c r="DU230" i="35"/>
  <c r="DU227" i="35"/>
  <c r="DU224" i="35"/>
  <c r="DU221" i="35"/>
  <c r="DU218" i="35"/>
  <c r="DU215" i="35"/>
  <c r="DU212" i="35"/>
  <c r="DU209" i="35"/>
  <c r="DU206" i="35"/>
  <c r="DU203" i="35"/>
  <c r="DU200" i="35"/>
  <c r="DU197" i="35"/>
  <c r="DU194" i="35"/>
  <c r="DU191" i="35"/>
  <c r="DU188" i="35"/>
  <c r="DU247" i="35"/>
  <c r="DU244" i="35"/>
  <c r="DU241" i="35"/>
  <c r="DU238" i="35"/>
  <c r="DU235" i="35"/>
  <c r="DU232" i="35"/>
  <c r="DU229" i="35"/>
  <c r="DU226" i="35"/>
  <c r="DU223" i="35"/>
  <c r="DU220" i="35"/>
  <c r="DU217" i="35"/>
  <c r="DU214" i="35"/>
  <c r="DU211" i="35"/>
  <c r="DU208" i="35"/>
  <c r="DU205" i="35"/>
  <c r="DU202" i="35"/>
  <c r="DU199" i="35"/>
  <c r="DU196" i="35"/>
  <c r="DU193" i="35"/>
  <c r="DU190" i="35"/>
  <c r="DU187" i="35"/>
  <c r="DU249" i="35"/>
  <c r="DU246" i="35"/>
  <c r="DU243" i="35"/>
  <c r="DU240" i="35"/>
  <c r="DU237" i="35"/>
  <c r="DU234" i="35"/>
  <c r="DU231" i="35"/>
  <c r="DU228" i="35"/>
  <c r="DU225" i="35"/>
  <c r="DU222" i="35"/>
  <c r="DU219" i="35"/>
  <c r="DU213" i="35"/>
  <c r="DU204" i="35"/>
  <c r="DU195" i="35"/>
  <c r="DU186" i="35"/>
  <c r="DU183" i="35"/>
  <c r="DU180" i="35"/>
  <c r="DU177" i="35"/>
  <c r="DU174" i="35"/>
  <c r="DU171" i="35"/>
  <c r="DU168" i="35"/>
  <c r="DU165" i="35"/>
  <c r="DU162" i="35"/>
  <c r="DU159" i="35"/>
  <c r="DU156" i="35"/>
  <c r="DU153" i="35"/>
  <c r="DU150" i="35"/>
  <c r="DU147" i="35"/>
  <c r="DU144" i="35"/>
  <c r="DU141" i="35"/>
  <c r="DU216" i="35"/>
  <c r="DU207" i="35"/>
  <c r="DU198" i="35"/>
  <c r="DU189" i="35"/>
  <c r="DU185" i="35"/>
  <c r="DU182" i="35"/>
  <c r="DU179" i="35"/>
  <c r="DU176" i="35"/>
  <c r="DU173" i="35"/>
  <c r="DU170" i="35"/>
  <c r="DU167" i="35"/>
  <c r="DU164" i="35"/>
  <c r="DU161" i="35"/>
  <c r="DU158" i="35"/>
  <c r="DU210" i="35"/>
  <c r="DU201" i="35"/>
  <c r="DU192" i="35"/>
  <c r="DU184" i="35"/>
  <c r="DU181" i="35"/>
  <c r="DU178" i="35"/>
  <c r="DU175" i="35"/>
  <c r="DU172" i="35"/>
  <c r="DU169" i="35"/>
  <c r="DU166" i="35"/>
  <c r="DU163" i="35"/>
  <c r="DU160" i="35"/>
  <c r="DU157" i="35"/>
  <c r="DU154" i="35"/>
  <c r="DU151" i="35"/>
  <c r="DU138" i="35"/>
  <c r="DU149" i="35"/>
  <c r="DU148" i="35"/>
  <c r="DU140" i="35"/>
  <c r="DU139" i="35"/>
  <c r="DU137" i="35"/>
  <c r="DU136" i="35"/>
  <c r="DU135" i="35"/>
  <c r="DU143" i="35"/>
  <c r="DU142" i="35"/>
  <c r="DU134" i="35"/>
  <c r="DU133" i="35"/>
  <c r="DU132" i="35"/>
  <c r="DU155" i="35"/>
  <c r="DU152" i="35"/>
  <c r="DU146" i="35"/>
  <c r="DU145" i="35"/>
  <c r="DU131" i="35"/>
  <c r="EA138" i="35"/>
  <c r="EA134" i="35"/>
  <c r="EA131" i="35"/>
  <c r="EA139" i="35"/>
  <c r="EA133" i="35"/>
  <c r="EA136" i="35"/>
  <c r="EA244" i="35"/>
  <c r="EA239" i="35"/>
  <c r="EA230" i="35"/>
  <c r="EA221" i="35"/>
  <c r="EA217" i="35"/>
  <c r="EA212" i="35"/>
  <c r="EA206" i="35"/>
  <c r="EA202" i="35"/>
  <c r="EA191" i="35"/>
  <c r="EA184" i="35"/>
  <c r="EA185" i="35"/>
  <c r="EA174" i="35"/>
  <c r="EA172" i="35"/>
  <c r="EA167" i="35"/>
  <c r="EA164" i="35"/>
  <c r="EA163" i="35"/>
  <c r="EA141" i="35"/>
  <c r="EA146" i="35"/>
  <c r="EA248" i="35"/>
  <c r="EA245" i="35"/>
  <c r="EA240" i="35"/>
  <c r="EA232" i="35"/>
  <c r="EA227" i="35"/>
  <c r="EA216" i="35"/>
  <c r="EA208" i="35"/>
  <c r="EA203" i="35"/>
  <c r="EA201" i="35"/>
  <c r="EA210" i="35"/>
  <c r="EA181" i="35"/>
  <c r="EA180" i="35"/>
  <c r="EA171" i="35"/>
  <c r="EA169" i="35"/>
  <c r="EA165" i="35"/>
  <c r="EA161" i="35"/>
  <c r="EA151" i="35"/>
  <c r="EA152" i="35"/>
  <c r="EA143" i="35"/>
  <c r="EA249" i="35"/>
  <c r="EA242" i="35"/>
  <c r="EA234" i="35"/>
  <c r="EA228" i="35"/>
  <c r="EA222" i="35"/>
  <c r="EA213" i="35"/>
  <c r="EA205" i="35"/>
  <c r="EA200" i="35"/>
  <c r="EA207" i="35"/>
  <c r="EA189" i="35"/>
  <c r="EA195" i="35"/>
  <c r="EA176" i="35"/>
  <c r="EA179" i="35"/>
  <c r="EA182" i="35"/>
  <c r="EA162" i="35"/>
  <c r="EA158" i="35"/>
  <c r="EA153" i="35"/>
  <c r="EA148" i="35"/>
  <c r="EA140" i="35"/>
  <c r="EA247" i="35"/>
  <c r="EA238" i="35"/>
  <c r="EA237" i="35"/>
  <c r="EA229" i="35"/>
  <c r="EA225" i="35"/>
  <c r="EA218" i="35"/>
  <c r="EA211" i="35"/>
  <c r="EA199" i="35"/>
  <c r="EA204" i="35"/>
  <c r="EA186" i="35"/>
  <c r="EA190" i="35"/>
  <c r="EA173" i="35"/>
  <c r="EA183" i="35"/>
  <c r="EA226" i="35"/>
  <c r="EA160" i="35"/>
  <c r="EA155" i="35"/>
  <c r="EA150" i="35"/>
  <c r="EA145" i="35"/>
  <c r="EA137" i="35"/>
  <c r="EA246" i="35"/>
  <c r="EA235" i="35"/>
  <c r="EA236" i="35"/>
  <c r="EA231" i="35"/>
  <c r="EA223" i="35"/>
  <c r="EA214" i="35"/>
  <c r="EA219" i="35"/>
  <c r="EA196" i="35"/>
  <c r="EA197" i="35"/>
  <c r="EA192" i="35"/>
  <c r="EA198" i="35"/>
  <c r="EA170" i="35"/>
  <c r="EA178" i="35"/>
  <c r="EA168" i="35"/>
  <c r="EA157" i="35"/>
  <c r="EA159" i="35"/>
  <c r="EA147" i="35"/>
  <c r="EA142" i="35"/>
  <c r="EA243" i="35"/>
  <c r="EA241" i="35"/>
  <c r="EA233" i="35"/>
  <c r="EA224" i="35"/>
  <c r="EA220" i="35"/>
  <c r="EA215" i="35"/>
  <c r="EA209" i="35"/>
  <c r="EA193" i="35"/>
  <c r="EA194" i="35"/>
  <c r="EA187" i="35"/>
  <c r="EA188" i="35"/>
  <c r="EA177" i="35"/>
  <c r="EA175" i="35"/>
  <c r="EA166" i="35"/>
  <c r="EA154" i="35"/>
  <c r="EA156" i="35"/>
  <c r="EA144" i="35"/>
  <c r="EA149" i="35"/>
  <c r="EG136" i="35"/>
  <c r="EG139" i="35"/>
  <c r="EG131" i="35"/>
  <c r="EG134" i="35"/>
  <c r="EG138" i="35"/>
  <c r="EG133" i="35"/>
  <c r="EG246" i="35"/>
  <c r="EG242" i="35"/>
  <c r="EG234" i="35"/>
  <c r="EG232" i="35"/>
  <c r="EG222" i="35"/>
  <c r="EG213" i="35"/>
  <c r="EG208" i="35"/>
  <c r="EG204" i="35"/>
  <c r="EG210" i="35"/>
  <c r="EG186" i="35"/>
  <c r="EG181" i="35"/>
  <c r="EG170" i="35"/>
  <c r="EG171" i="35"/>
  <c r="EG169" i="35"/>
  <c r="EG163" i="35"/>
  <c r="EG243" i="35"/>
  <c r="EG238" i="35"/>
  <c r="EG233" i="35"/>
  <c r="EG229" i="35"/>
  <c r="EG225" i="35"/>
  <c r="EG219" i="35"/>
  <c r="EG205" i="35"/>
  <c r="EG200" i="35"/>
  <c r="EG201" i="35"/>
  <c r="EG192" i="35"/>
  <c r="EG198" i="35"/>
  <c r="EG188" i="35"/>
  <c r="EG180" i="35"/>
  <c r="EG166" i="35"/>
  <c r="EG247" i="35"/>
  <c r="EG235" i="35"/>
  <c r="EG230" i="35"/>
  <c r="EG221" i="35"/>
  <c r="EG223" i="35"/>
  <c r="EG214" i="35"/>
  <c r="EG211" i="35"/>
  <c r="EG199" i="35"/>
  <c r="EG197" i="35"/>
  <c r="EG189" i="35"/>
  <c r="EG190" i="35"/>
  <c r="EG183" i="35"/>
  <c r="EG179" i="35"/>
  <c r="EG168" i="35"/>
  <c r="EG241" i="35"/>
  <c r="EG240" i="35"/>
  <c r="EG231" i="35"/>
  <c r="EG227" i="35"/>
  <c r="EG220" i="35"/>
  <c r="EG218" i="35"/>
  <c r="EG209" i="35"/>
  <c r="EG196" i="35"/>
  <c r="EG194" i="35"/>
  <c r="EG195" i="35"/>
  <c r="EG185" i="35"/>
  <c r="EG182" i="35"/>
  <c r="EG178" i="35"/>
  <c r="EG167" i="35"/>
  <c r="EG248" i="35"/>
  <c r="EG245" i="35"/>
  <c r="EG239" i="35"/>
  <c r="EG228" i="35"/>
  <c r="EG226" i="35"/>
  <c r="EG217" i="35"/>
  <c r="EG215" i="35"/>
  <c r="EG206" i="35"/>
  <c r="EG193" i="35"/>
  <c r="EG191" i="35"/>
  <c r="EG187" i="35"/>
  <c r="EG176" i="35"/>
  <c r="EG177" i="35"/>
  <c r="EG175" i="35"/>
  <c r="EG165" i="35"/>
  <c r="EG249" i="35"/>
  <c r="EG244" i="35"/>
  <c r="EG237" i="35"/>
  <c r="EG236" i="35"/>
  <c r="EG224" i="35"/>
  <c r="EG216" i="35"/>
  <c r="EG212" i="35"/>
  <c r="EG203" i="35"/>
  <c r="EG207" i="35"/>
  <c r="EG202" i="35"/>
  <c r="EG184" i="35"/>
  <c r="EG173" i="35"/>
  <c r="EG174" i="35"/>
  <c r="EG172" i="35"/>
  <c r="EG162" i="35"/>
  <c r="EG158" i="35"/>
  <c r="EG150" i="35"/>
  <c r="EG145" i="35"/>
  <c r="EG140" i="35"/>
  <c r="EG160" i="35"/>
  <c r="EG159" i="35"/>
  <c r="EG153" i="35"/>
  <c r="EG143" i="35"/>
  <c r="EG157" i="35"/>
  <c r="EG156" i="35"/>
  <c r="EG148" i="35"/>
  <c r="EG137" i="35"/>
  <c r="EG154" i="35"/>
  <c r="EG151" i="35"/>
  <c r="EG142" i="35"/>
  <c r="EG161" i="35"/>
  <c r="EG147" i="35"/>
  <c r="EG152" i="35"/>
  <c r="EG155" i="35"/>
  <c r="EG144" i="35"/>
  <c r="EG149" i="35"/>
  <c r="EG164" i="35"/>
  <c r="EG141" i="35"/>
  <c r="EG146" i="35"/>
  <c r="EM136" i="35"/>
  <c r="EM131" i="35"/>
  <c r="EM138" i="35"/>
  <c r="EM134" i="35"/>
  <c r="EM133" i="35"/>
  <c r="EM243" i="35"/>
  <c r="EM238" i="35"/>
  <c r="EM230" i="35"/>
  <c r="EM237" i="35"/>
  <c r="EM220" i="35"/>
  <c r="EM218" i="35"/>
  <c r="EM206" i="35"/>
  <c r="EM193" i="35"/>
  <c r="EM191" i="35"/>
  <c r="EM183" i="35"/>
  <c r="EM184" i="35"/>
  <c r="EM170" i="35"/>
  <c r="EM175" i="35"/>
  <c r="EM166" i="35"/>
  <c r="EM154" i="35"/>
  <c r="EM156" i="35"/>
  <c r="EM151" i="35"/>
  <c r="EM149" i="35"/>
  <c r="EM245" i="35"/>
  <c r="EM239" i="35"/>
  <c r="EM229" i="35"/>
  <c r="EM226" i="35"/>
  <c r="EM219" i="35"/>
  <c r="EM203" i="35"/>
  <c r="EM210" i="35"/>
  <c r="EM192" i="35"/>
  <c r="EM189" i="35"/>
  <c r="EM173" i="35"/>
  <c r="EM172" i="35"/>
  <c r="EM165" i="35"/>
  <c r="EM158" i="35"/>
  <c r="EM144" i="35"/>
  <c r="EM152" i="35"/>
  <c r="EM139" i="35"/>
  <c r="EM244" i="35"/>
  <c r="EM236" i="35"/>
  <c r="EM227" i="35"/>
  <c r="EM223" i="35"/>
  <c r="EM215" i="35"/>
  <c r="EM202" i="35"/>
  <c r="EM200" i="35"/>
  <c r="EM188" i="35"/>
  <c r="EM187" i="35"/>
  <c r="EM190" i="35"/>
  <c r="EM169" i="35"/>
  <c r="EM162" i="35"/>
  <c r="EM155" i="35"/>
  <c r="EM141" i="35"/>
  <c r="EM146" i="35"/>
  <c r="EM248" i="35"/>
  <c r="EM241" i="35"/>
  <c r="EM234" i="35"/>
  <c r="EM221" i="35"/>
  <c r="EM217" i="35"/>
  <c r="EM212" i="35"/>
  <c r="EM207" i="35"/>
  <c r="EM197" i="35"/>
  <c r="EM186" i="35"/>
  <c r="EM181" i="35"/>
  <c r="EM177" i="35"/>
  <c r="EM182" i="35"/>
  <c r="EM160" i="35"/>
  <c r="EM159" i="35"/>
  <c r="EM153" i="35"/>
  <c r="EM143" i="35"/>
  <c r="EM249" i="35"/>
  <c r="EM240" i="35"/>
  <c r="EM233" i="35"/>
  <c r="EM232" i="35"/>
  <c r="EM216" i="35"/>
  <c r="EM208" i="35"/>
  <c r="EM199" i="35"/>
  <c r="EM194" i="35"/>
  <c r="EM195" i="35"/>
  <c r="EM185" i="35"/>
  <c r="EM174" i="35"/>
  <c r="EM179" i="35"/>
  <c r="EM157" i="35"/>
  <c r="EM164" i="35"/>
  <c r="EM148" i="35"/>
  <c r="EM140" i="35"/>
  <c r="EM247" i="35"/>
  <c r="EM242" i="35"/>
  <c r="EM231" i="35"/>
  <c r="EM224" i="35"/>
  <c r="EM213" i="35"/>
  <c r="EM205" i="35"/>
  <c r="EM196" i="35"/>
  <c r="EM211" i="35"/>
  <c r="EM204" i="35"/>
  <c r="EM180" i="35"/>
  <c r="EM171" i="35"/>
  <c r="EM168" i="35"/>
  <c r="EM163" i="35"/>
  <c r="EM150" i="35"/>
  <c r="EM145" i="35"/>
  <c r="EM137" i="35"/>
  <c r="EM246" i="35"/>
  <c r="EM235" i="35"/>
  <c r="EM228" i="35"/>
  <c r="EM222" i="35"/>
  <c r="EM214" i="35"/>
  <c r="EM209" i="35"/>
  <c r="EM225" i="35"/>
  <c r="EM201" i="35"/>
  <c r="EM198" i="35"/>
  <c r="EM176" i="35"/>
  <c r="EM178" i="35"/>
  <c r="EM167" i="35"/>
  <c r="EM161" i="35"/>
  <c r="EM147" i="35"/>
  <c r="EM142" i="35"/>
  <c r="ES136" i="35"/>
  <c r="ES138" i="35"/>
  <c r="ES131" i="35"/>
  <c r="ES134" i="35"/>
  <c r="ES139" i="35"/>
  <c r="ES133" i="35"/>
  <c r="ES247" i="35"/>
  <c r="ES242" i="35"/>
  <c r="ES236" i="35"/>
  <c r="ES231" i="35"/>
  <c r="ES224" i="35"/>
  <c r="ES213" i="35"/>
  <c r="ES211" i="35"/>
  <c r="ES203" i="35"/>
  <c r="ES202" i="35"/>
  <c r="ES201" i="35"/>
  <c r="ES188" i="35"/>
  <c r="ES179" i="35"/>
  <c r="ES174" i="35"/>
  <c r="ES169" i="35"/>
  <c r="ES162" i="35"/>
  <c r="ES161" i="35"/>
  <c r="ES150" i="35"/>
  <c r="ES145" i="35"/>
  <c r="ES140" i="35"/>
  <c r="ES246" i="35"/>
  <c r="ES240" i="35"/>
  <c r="ES230" i="35"/>
  <c r="ES222" i="35"/>
  <c r="ES216" i="35"/>
  <c r="ES208" i="35"/>
  <c r="ES210" i="35"/>
  <c r="ES197" i="35"/>
  <c r="ES183" i="35"/>
  <c r="ES185" i="35"/>
  <c r="ES171" i="35"/>
  <c r="ES166" i="35"/>
  <c r="ES154" i="35"/>
  <c r="ES156" i="35"/>
  <c r="ES148" i="35"/>
  <c r="ES137" i="35"/>
  <c r="ES243" i="35"/>
  <c r="ES235" i="35"/>
  <c r="ES232" i="35"/>
  <c r="ES234" i="35"/>
  <c r="ES214" i="35"/>
  <c r="ES205" i="35"/>
  <c r="ES199" i="35"/>
  <c r="ES194" i="35"/>
  <c r="ES198" i="35"/>
  <c r="ES176" i="35"/>
  <c r="ES180" i="35"/>
  <c r="ES168" i="35"/>
  <c r="ES164" i="35"/>
  <c r="ES152" i="35"/>
  <c r="ES142" i="35"/>
  <c r="ES249" i="35"/>
  <c r="ES238" i="35"/>
  <c r="ES228" i="35"/>
  <c r="ES223" i="35"/>
  <c r="ES226" i="35"/>
  <c r="ES218" i="35"/>
  <c r="ES196" i="35"/>
  <c r="ES191" i="35"/>
  <c r="ES187" i="35"/>
  <c r="ES173" i="35"/>
  <c r="ES178" i="35"/>
  <c r="ES167" i="35"/>
  <c r="ES163" i="35"/>
  <c r="ES147" i="35"/>
  <c r="ES153" i="35"/>
  <c r="ES245" i="35"/>
  <c r="ES239" i="35"/>
  <c r="ES229" i="35"/>
  <c r="ES220" i="35"/>
  <c r="ES215" i="35"/>
  <c r="ES209" i="35"/>
  <c r="ES193" i="35"/>
  <c r="ES195" i="35"/>
  <c r="ES184" i="35"/>
  <c r="ES170" i="35"/>
  <c r="ES175" i="35"/>
  <c r="ES165" i="35"/>
  <c r="ES158" i="35"/>
  <c r="ES144" i="35"/>
  <c r="ES149" i="35"/>
  <c r="ES244" i="35"/>
  <c r="ES237" i="35"/>
  <c r="ES225" i="35"/>
  <c r="ES217" i="35"/>
  <c r="ES212" i="35"/>
  <c r="ES206" i="35"/>
  <c r="ES204" i="35"/>
  <c r="ES190" i="35"/>
  <c r="ES181" i="35"/>
  <c r="ES182" i="35"/>
  <c r="ES172" i="35"/>
  <c r="ES160" i="35"/>
  <c r="ES155" i="35"/>
  <c r="ES141" i="35"/>
  <c r="ES146" i="35"/>
  <c r="ES248" i="35"/>
  <c r="ES241" i="35"/>
  <c r="ES233" i="35"/>
  <c r="ES221" i="35"/>
  <c r="ES227" i="35"/>
  <c r="ES219" i="35"/>
  <c r="ES207" i="35"/>
  <c r="ES200" i="35"/>
  <c r="ES186" i="35"/>
  <c r="ES189" i="35"/>
  <c r="ES177" i="35"/>
  <c r="ES192" i="35"/>
  <c r="ES157" i="35"/>
  <c r="ES159" i="35"/>
  <c r="ES151" i="35"/>
  <c r="ES143" i="35"/>
  <c r="ES132" i="35"/>
  <c r="EY249" i="35"/>
  <c r="EY246" i="35"/>
  <c r="EY243" i="35"/>
  <c r="EY240" i="35"/>
  <c r="EY237" i="35"/>
  <c r="EY234" i="35"/>
  <c r="EY231" i="35"/>
  <c r="EY228" i="35"/>
  <c r="EY225" i="35"/>
  <c r="EY222" i="35"/>
  <c r="EY219" i="35"/>
  <c r="EY216" i="35"/>
  <c r="EY213" i="35"/>
  <c r="EY210" i="35"/>
  <c r="EY207" i="35"/>
  <c r="EY204" i="35"/>
  <c r="EY201" i="35"/>
  <c r="EY198" i="35"/>
  <c r="EY195" i="35"/>
  <c r="EY192" i="35"/>
  <c r="EY189" i="35"/>
  <c r="EY186" i="35"/>
  <c r="EY248" i="35"/>
  <c r="EY245" i="35"/>
  <c r="EY242" i="35"/>
  <c r="EY239" i="35"/>
  <c r="EY236" i="35"/>
  <c r="EY233" i="35"/>
  <c r="EY230" i="35"/>
  <c r="EY227" i="35"/>
  <c r="EY224" i="35"/>
  <c r="EY221" i="35"/>
  <c r="EY218" i="35"/>
  <c r="EY215" i="35"/>
  <c r="EY212" i="35"/>
  <c r="EY209" i="35"/>
  <c r="EY206" i="35"/>
  <c r="EY203" i="35"/>
  <c r="EY200" i="35"/>
  <c r="EY197" i="35"/>
  <c r="EY194" i="35"/>
  <c r="EY191" i="35"/>
  <c r="EY188" i="35"/>
  <c r="EY247" i="35"/>
  <c r="EY244" i="35"/>
  <c r="EY241" i="35"/>
  <c r="EY238" i="35"/>
  <c r="EY235" i="35"/>
  <c r="EY232" i="35"/>
  <c r="EY229" i="35"/>
  <c r="EY226" i="35"/>
  <c r="EY223" i="35"/>
  <c r="EY220" i="35"/>
  <c r="EY217" i="35"/>
  <c r="EY208" i="35"/>
  <c r="EY199" i="35"/>
  <c r="EY190" i="35"/>
  <c r="EY184" i="35"/>
  <c r="EY181" i="35"/>
  <c r="EY178" i="35"/>
  <c r="EY175" i="35"/>
  <c r="EY172" i="35"/>
  <c r="EY169" i="35"/>
  <c r="EY166" i="35"/>
  <c r="EY163" i="35"/>
  <c r="EY160" i="35"/>
  <c r="EY157" i="35"/>
  <c r="EY154" i="35"/>
  <c r="EY151" i="35"/>
  <c r="EY148" i="35"/>
  <c r="EY145" i="35"/>
  <c r="EY142" i="35"/>
  <c r="EY139" i="35"/>
  <c r="EY211" i="35"/>
  <c r="EY202" i="35"/>
  <c r="EY193" i="35"/>
  <c r="EY183" i="35"/>
  <c r="EY180" i="35"/>
  <c r="EY177" i="35"/>
  <c r="EY174" i="35"/>
  <c r="EY171" i="35"/>
  <c r="EY168" i="35"/>
  <c r="EY165" i="35"/>
  <c r="EY162" i="35"/>
  <c r="EY159" i="35"/>
  <c r="EY214" i="35"/>
  <c r="EY205" i="35"/>
  <c r="EY196" i="35"/>
  <c r="EY187" i="35"/>
  <c r="EY185" i="35"/>
  <c r="EY182" i="35"/>
  <c r="EY179" i="35"/>
  <c r="EY176" i="35"/>
  <c r="EY173" i="35"/>
  <c r="EY170" i="35"/>
  <c r="EY167" i="35"/>
  <c r="EY164" i="35"/>
  <c r="EY161" i="35"/>
  <c r="EY158" i="35"/>
  <c r="EY155" i="35"/>
  <c r="EY152" i="35"/>
  <c r="EY156" i="35"/>
  <c r="EY134" i="35"/>
  <c r="EY133" i="35"/>
  <c r="EY144" i="35"/>
  <c r="EY143" i="35"/>
  <c r="EY132" i="35"/>
  <c r="EY131" i="35"/>
  <c r="EY147" i="35"/>
  <c r="EY146" i="35"/>
  <c r="EY138" i="35"/>
  <c r="EY137" i="35"/>
  <c r="EY136" i="35"/>
  <c r="EY153" i="35"/>
  <c r="EY150" i="35"/>
  <c r="EY149" i="35"/>
  <c r="EY141" i="35"/>
  <c r="EY140" i="35"/>
  <c r="EY135" i="35"/>
  <c r="BW140" i="35"/>
  <c r="EF139" i="35"/>
  <c r="BM139" i="35"/>
  <c r="G139" i="35"/>
  <c r="CU138" i="35"/>
  <c r="AM137" i="35"/>
  <c r="DC135" i="35"/>
  <c r="BM135" i="35"/>
  <c r="W135" i="35"/>
  <c r="DS134" i="35"/>
  <c r="CC134" i="35"/>
  <c r="AG134" i="35"/>
  <c r="EI133" i="35"/>
  <c r="CM133" i="35"/>
  <c r="AW133" i="35"/>
  <c r="CW132" i="35"/>
  <c r="BG132" i="35"/>
  <c r="K132" i="35"/>
  <c r="DS131" i="35"/>
  <c r="CC131" i="35"/>
  <c r="AG131" i="35"/>
  <c r="ET143" i="35"/>
  <c r="ET141" i="35"/>
  <c r="ET160" i="35"/>
  <c r="ET162" i="35"/>
  <c r="ET183" i="35"/>
  <c r="ET186" i="35"/>
  <c r="ET185" i="35"/>
  <c r="ET195" i="35"/>
  <c r="ET206" i="35"/>
  <c r="ET213" i="35"/>
  <c r="ET211" i="35"/>
  <c r="ET226" i="35"/>
  <c r="ET233" i="35"/>
  <c r="ET234" i="35"/>
  <c r="EN140" i="35"/>
  <c r="EN148" i="35"/>
  <c r="EN154" i="35"/>
  <c r="EN155" i="35"/>
  <c r="EN166" i="35"/>
  <c r="EN178" i="35"/>
  <c r="EN188" i="35"/>
  <c r="EN189" i="35"/>
  <c r="EN194" i="35"/>
  <c r="EN204" i="35"/>
  <c r="EN205" i="35"/>
  <c r="EN214" i="35"/>
  <c r="EN230" i="35"/>
  <c r="EN231" i="35"/>
  <c r="EN245" i="35"/>
  <c r="EH142" i="35"/>
  <c r="EH150" i="35"/>
  <c r="EH156" i="35"/>
  <c r="EH167" i="35"/>
  <c r="EH175" i="35"/>
  <c r="EH177" i="35"/>
  <c r="EH184" i="35"/>
  <c r="EH194" i="35"/>
  <c r="EH201" i="35"/>
  <c r="EH211" i="35"/>
  <c r="EH221" i="35"/>
  <c r="EH225" i="35"/>
  <c r="EH229" i="35"/>
  <c r="EH237" i="35"/>
  <c r="EB149" i="35"/>
  <c r="EB147" i="35"/>
  <c r="EB163" i="35"/>
  <c r="EB169" i="35"/>
  <c r="EB180" i="35"/>
  <c r="EB168" i="35"/>
  <c r="EB190" i="35"/>
  <c r="EB195" i="35"/>
  <c r="EB196" i="35"/>
  <c r="EB209" i="35"/>
  <c r="EB219" i="35"/>
  <c r="EB220" i="35"/>
  <c r="EB230" i="35"/>
  <c r="EB238" i="35"/>
  <c r="DP146" i="35"/>
  <c r="DP144" i="35"/>
  <c r="DP160" i="35"/>
  <c r="DP161" i="35"/>
  <c r="DP180" i="35"/>
  <c r="DP168" i="35"/>
  <c r="DP181" i="35"/>
  <c r="DP195" i="35"/>
  <c r="DP206" i="35"/>
  <c r="DP207" i="35"/>
  <c r="DP205" i="35"/>
  <c r="DP218" i="35"/>
  <c r="DP233" i="35"/>
  <c r="DP236" i="35"/>
  <c r="DJ152" i="35"/>
  <c r="DJ148" i="35"/>
  <c r="DJ157" i="35"/>
  <c r="DJ162" i="35"/>
  <c r="DJ176" i="35"/>
  <c r="DJ178" i="35"/>
  <c r="DJ182" i="35"/>
  <c r="DJ192" i="35"/>
  <c r="DJ193" i="35"/>
  <c r="DJ210" i="35"/>
  <c r="DJ209" i="35"/>
  <c r="DJ221" i="35"/>
  <c r="DJ227" i="35"/>
  <c r="DJ238" i="35"/>
  <c r="DJ243" i="35"/>
  <c r="DD148" i="35"/>
  <c r="DD154" i="35"/>
  <c r="DD161" i="35"/>
  <c r="DD173" i="35"/>
  <c r="DD175" i="35"/>
  <c r="DD183" i="35"/>
  <c r="DD189" i="35"/>
  <c r="DD203" i="35"/>
  <c r="DD207" i="35"/>
  <c r="DD202" i="35"/>
  <c r="DD221" i="35"/>
  <c r="DD232" i="35"/>
  <c r="DD230" i="35"/>
  <c r="DD240" i="35"/>
  <c r="CX145" i="35"/>
  <c r="CX151" i="35"/>
  <c r="CX155" i="35"/>
  <c r="CX167" i="35"/>
  <c r="CX179" i="35"/>
  <c r="CX186" i="35"/>
  <c r="CX187" i="35"/>
  <c r="CX194" i="35"/>
  <c r="CX216" i="35"/>
  <c r="CX211" i="35"/>
  <c r="CX217" i="35"/>
  <c r="CX225" i="35"/>
  <c r="CX228" i="35"/>
  <c r="CX237" i="35"/>
  <c r="CR145" i="35"/>
  <c r="CR153" i="35"/>
  <c r="CR159" i="35"/>
  <c r="CR167" i="35"/>
  <c r="CR172" i="35"/>
  <c r="CR177" i="35"/>
  <c r="F140" i="35"/>
  <c r="F132" i="35"/>
  <c r="F135" i="35"/>
  <c r="F138" i="35"/>
  <c r="F131" i="35"/>
  <c r="F134" i="35"/>
  <c r="F137" i="35"/>
  <c r="F139" i="35"/>
  <c r="F244" i="35"/>
  <c r="F239" i="35"/>
  <c r="F231" i="35"/>
  <c r="F222" i="35"/>
  <c r="F217" i="35"/>
  <c r="F211" i="35"/>
  <c r="F216" i="35"/>
  <c r="F203" i="35"/>
  <c r="F194" i="35"/>
  <c r="F187" i="35"/>
  <c r="F182" i="35"/>
  <c r="F171" i="35"/>
  <c r="F186" i="35"/>
  <c r="F173" i="35"/>
  <c r="F159" i="35"/>
  <c r="F154" i="35"/>
  <c r="F148" i="35"/>
  <c r="F146" i="35"/>
  <c r="F247" i="35"/>
  <c r="F236" i="35"/>
  <c r="F233" i="35"/>
  <c r="F226" i="35"/>
  <c r="F215" i="35"/>
  <c r="F209" i="35"/>
  <c r="F199" i="35"/>
  <c r="F198" i="35"/>
  <c r="F191" i="35"/>
  <c r="F177" i="35"/>
  <c r="F179" i="35"/>
  <c r="F168" i="35"/>
  <c r="F164" i="35"/>
  <c r="F144" i="35"/>
  <c r="F155" i="35"/>
  <c r="F242" i="35"/>
  <c r="F235" i="35"/>
  <c r="F232" i="35"/>
  <c r="F224" i="35"/>
  <c r="F225" i="35"/>
  <c r="F212" i="35"/>
  <c r="F196" i="35"/>
  <c r="F195" i="35"/>
  <c r="F188" i="35"/>
  <c r="F174" i="35"/>
  <c r="F176" i="35"/>
  <c r="F161" i="35"/>
  <c r="F165" i="35"/>
  <c r="F141" i="35"/>
  <c r="F149" i="35"/>
  <c r="F133" i="35"/>
  <c r="F241" i="35"/>
  <c r="F238" i="35"/>
  <c r="F230" i="35"/>
  <c r="F219" i="35"/>
  <c r="F208" i="35"/>
  <c r="F210" i="35"/>
  <c r="F193" i="35"/>
  <c r="F192" i="35"/>
  <c r="F185" i="35"/>
  <c r="F180" i="35"/>
  <c r="F169" i="35"/>
  <c r="F158" i="35"/>
  <c r="F160" i="35"/>
  <c r="F151" i="35"/>
  <c r="F143" i="35"/>
  <c r="F248" i="35"/>
  <c r="F249" i="35"/>
  <c r="F237" i="35"/>
  <c r="F227" i="35"/>
  <c r="F214" i="35"/>
  <c r="F205" i="35"/>
  <c r="F207" i="35"/>
  <c r="F200" i="35"/>
  <c r="F189" i="35"/>
  <c r="F206" i="35"/>
  <c r="F178" i="35"/>
  <c r="F166" i="35"/>
  <c r="F163" i="35"/>
  <c r="F157" i="35"/>
  <c r="F145" i="35"/>
  <c r="F152" i="35"/>
  <c r="F136" i="35"/>
  <c r="F245" i="35"/>
  <c r="F246" i="35"/>
  <c r="F228" i="35"/>
  <c r="F234" i="35"/>
  <c r="F220" i="35"/>
  <c r="F202" i="35"/>
  <c r="F204" i="35"/>
  <c r="F197" i="35"/>
  <c r="F184" i="35"/>
  <c r="F190" i="35"/>
  <c r="F175" i="35"/>
  <c r="F170" i="35"/>
  <c r="F162" i="35"/>
  <c r="F150" i="35"/>
  <c r="F142" i="35"/>
  <c r="F243" i="35"/>
  <c r="F240" i="35"/>
  <c r="F229" i="35"/>
  <c r="F223" i="35"/>
  <c r="F221" i="35"/>
  <c r="F218" i="35"/>
  <c r="F201" i="35"/>
  <c r="F213" i="35"/>
  <c r="F181" i="35"/>
  <c r="F183" i="35"/>
  <c r="F172" i="35"/>
  <c r="F167" i="35"/>
  <c r="F156" i="35"/>
  <c r="F147" i="35"/>
  <c r="F153" i="35"/>
  <c r="R138" i="35"/>
  <c r="R132" i="35"/>
  <c r="R135" i="35"/>
  <c r="R140" i="35"/>
  <c r="R131" i="35"/>
  <c r="R134" i="35"/>
  <c r="R137" i="35"/>
  <c r="R139" i="35"/>
  <c r="R243" i="35"/>
  <c r="R245" i="35"/>
  <c r="R232" i="35"/>
  <c r="R230" i="35"/>
  <c r="R223" i="35"/>
  <c r="R219" i="35"/>
  <c r="R202" i="35"/>
  <c r="R207" i="35"/>
  <c r="R193" i="35"/>
  <c r="R195" i="35"/>
  <c r="R184" i="35"/>
  <c r="R177" i="35"/>
  <c r="R175" i="35"/>
  <c r="R173" i="35"/>
  <c r="R158" i="35"/>
  <c r="R160" i="35"/>
  <c r="R141" i="35"/>
  <c r="R155" i="35"/>
  <c r="R244" i="35"/>
  <c r="R240" i="35"/>
  <c r="R233" i="35"/>
  <c r="R225" i="35"/>
  <c r="R214" i="35"/>
  <c r="R205" i="35"/>
  <c r="R204" i="35"/>
  <c r="R197" i="35"/>
  <c r="R191" i="35"/>
  <c r="R182" i="35"/>
  <c r="R178" i="35"/>
  <c r="R167" i="35"/>
  <c r="R162" i="35"/>
  <c r="R150" i="35"/>
  <c r="R145" i="35"/>
  <c r="R249" i="35"/>
  <c r="R235" i="35"/>
  <c r="R229" i="35"/>
  <c r="R222" i="35"/>
  <c r="R224" i="35"/>
  <c r="R216" i="35"/>
  <c r="R201" i="35"/>
  <c r="R194" i="35"/>
  <c r="R190" i="35"/>
  <c r="R183" i="35"/>
  <c r="R172" i="35"/>
  <c r="R170" i="35"/>
  <c r="R159" i="35"/>
  <c r="R147" i="35"/>
  <c r="R142" i="35"/>
  <c r="R247" i="35"/>
  <c r="R239" i="35"/>
  <c r="R234" i="35"/>
  <c r="R226" i="35"/>
  <c r="R215" i="35"/>
  <c r="R212" i="35"/>
  <c r="R206" i="35"/>
  <c r="R203" i="35"/>
  <c r="R187" i="35"/>
  <c r="R174" i="35"/>
  <c r="R176" i="35"/>
  <c r="R169" i="35"/>
  <c r="R156" i="35"/>
  <c r="R144" i="35"/>
  <c r="R149" i="35"/>
  <c r="R133" i="35"/>
  <c r="R246" i="35"/>
  <c r="R236" i="35"/>
  <c r="R231" i="35"/>
  <c r="R221" i="35"/>
  <c r="R220" i="35"/>
  <c r="R209" i="35"/>
  <c r="R199" i="35"/>
  <c r="R198" i="35"/>
  <c r="R181" i="35"/>
  <c r="R171" i="35"/>
  <c r="R179" i="35"/>
  <c r="R164" i="35"/>
  <c r="R163" i="35"/>
  <c r="R152" i="35"/>
  <c r="R146" i="35"/>
  <c r="R242" i="35"/>
  <c r="R238" i="35"/>
  <c r="R227" i="35"/>
  <c r="R218" i="35"/>
  <c r="R211" i="35"/>
  <c r="R213" i="35"/>
  <c r="R196" i="35"/>
  <c r="R192" i="35"/>
  <c r="R188" i="35"/>
  <c r="R168" i="35"/>
  <c r="R180" i="35"/>
  <c r="R161" i="35"/>
  <c r="R157" i="35"/>
  <c r="R151" i="35"/>
  <c r="R143" i="35"/>
  <c r="R136" i="35"/>
  <c r="R248" i="35"/>
  <c r="R241" i="35"/>
  <c r="R228" i="35"/>
  <c r="R237" i="35"/>
  <c r="R217" i="35"/>
  <c r="R208" i="35"/>
  <c r="R210" i="35"/>
  <c r="R200" i="35"/>
  <c r="R189" i="35"/>
  <c r="R185" i="35"/>
  <c r="R186" i="35"/>
  <c r="R166" i="35"/>
  <c r="R165" i="35"/>
  <c r="R154" i="35"/>
  <c r="R148" i="35"/>
  <c r="R153" i="35"/>
  <c r="X136" i="35"/>
  <c r="X135" i="35"/>
  <c r="X132" i="35"/>
  <c r="X139" i="35"/>
  <c r="X131" i="35"/>
  <c r="X134" i="35"/>
  <c r="X137" i="35"/>
  <c r="X138" i="35"/>
  <c r="X140" i="35"/>
  <c r="X248" i="35"/>
  <c r="X245" i="35"/>
  <c r="X235" i="35"/>
  <c r="X233" i="35"/>
  <c r="X226" i="35"/>
  <c r="X218" i="35"/>
  <c r="X202" i="35"/>
  <c r="X210" i="35"/>
  <c r="X196" i="35"/>
  <c r="X198" i="35"/>
  <c r="X181" i="35"/>
  <c r="X180" i="35"/>
  <c r="X178" i="35"/>
  <c r="X166" i="35"/>
  <c r="X161" i="35"/>
  <c r="X165" i="35"/>
  <c r="X150" i="35"/>
  <c r="X148" i="35"/>
  <c r="X249" i="35"/>
  <c r="X239" i="35"/>
  <c r="X234" i="35"/>
  <c r="X222" i="35"/>
  <c r="X214" i="35"/>
  <c r="X205" i="35"/>
  <c r="X207" i="35"/>
  <c r="X200" i="35"/>
  <c r="X189" i="35"/>
  <c r="X185" i="35"/>
  <c r="X168" i="35"/>
  <c r="X173" i="35"/>
  <c r="X155" i="35"/>
  <c r="X157" i="35"/>
  <c r="X152" i="35"/>
  <c r="X143" i="35"/>
  <c r="X243" i="35"/>
  <c r="X241" i="35"/>
  <c r="X228" i="35"/>
  <c r="X225" i="35"/>
  <c r="X224" i="35"/>
  <c r="X213" i="35"/>
  <c r="X204" i="35"/>
  <c r="X197" i="35"/>
  <c r="X187" i="35"/>
  <c r="X182" i="35"/>
  <c r="X175" i="35"/>
  <c r="X170" i="35"/>
  <c r="X162" i="35"/>
  <c r="X154" i="35"/>
  <c r="X151" i="35"/>
  <c r="X244" i="35"/>
  <c r="X240" i="35"/>
  <c r="X232" i="35"/>
  <c r="X223" i="35"/>
  <c r="X215" i="35"/>
  <c r="X211" i="35"/>
  <c r="X201" i="35"/>
  <c r="X194" i="35"/>
  <c r="X184" i="35"/>
  <c r="X186" i="35"/>
  <c r="X172" i="35"/>
  <c r="X167" i="35"/>
  <c r="X159" i="35"/>
  <c r="X153" i="35"/>
  <c r="X145" i="35"/>
  <c r="X242" i="35"/>
  <c r="X237" i="35"/>
  <c r="X229" i="35"/>
  <c r="X231" i="35"/>
  <c r="X219" i="35"/>
  <c r="X209" i="35"/>
  <c r="X203" i="35"/>
  <c r="X206" i="35"/>
  <c r="X191" i="35"/>
  <c r="X177" i="35"/>
  <c r="X183" i="35"/>
  <c r="X169" i="35"/>
  <c r="X156" i="35"/>
  <c r="X147" i="35"/>
  <c r="X142" i="35"/>
  <c r="X133" i="35"/>
  <c r="X247" i="35"/>
  <c r="X238" i="35"/>
  <c r="X230" i="35"/>
  <c r="X220" i="35"/>
  <c r="X216" i="35"/>
  <c r="X212" i="35"/>
  <c r="X199" i="35"/>
  <c r="X195" i="35"/>
  <c r="X190" i="35"/>
  <c r="X174" i="35"/>
  <c r="X176" i="35"/>
  <c r="X164" i="35"/>
  <c r="X163" i="35"/>
  <c r="X144" i="35"/>
  <c r="X149" i="35"/>
  <c r="X246" i="35"/>
  <c r="X236" i="35"/>
  <c r="X227" i="35"/>
  <c r="X217" i="35"/>
  <c r="X208" i="35"/>
  <c r="X221" i="35"/>
  <c r="X193" i="35"/>
  <c r="X192" i="35"/>
  <c r="X188" i="35"/>
  <c r="X171" i="35"/>
  <c r="X179" i="35"/>
  <c r="X158" i="35"/>
  <c r="X160" i="35"/>
  <c r="X141" i="35"/>
  <c r="X146" i="35"/>
  <c r="AD136" i="35"/>
  <c r="AD140" i="35"/>
  <c r="AD135" i="35"/>
  <c r="AD132" i="35"/>
  <c r="AD139" i="35"/>
  <c r="AD131" i="35"/>
  <c r="AD137" i="35"/>
  <c r="AD138" i="35"/>
  <c r="AD134" i="35"/>
  <c r="AD247" i="35"/>
  <c r="AD248" i="35"/>
  <c r="AD240" i="35"/>
  <c r="AD236" i="35"/>
  <c r="AD225" i="35"/>
  <c r="AD214" i="35"/>
  <c r="AD205" i="35"/>
  <c r="AD207" i="35"/>
  <c r="AD193" i="35"/>
  <c r="AD194" i="35"/>
  <c r="AD184" i="35"/>
  <c r="AD188" i="35"/>
  <c r="AD171" i="35"/>
  <c r="AD176" i="35"/>
  <c r="AD165" i="35"/>
  <c r="AD162" i="35"/>
  <c r="AD150" i="35"/>
  <c r="AD148" i="35"/>
  <c r="AD143" i="35"/>
  <c r="AD244" i="35"/>
  <c r="AD231" i="35"/>
  <c r="AD227" i="35"/>
  <c r="AD219" i="35"/>
  <c r="AD208" i="35"/>
  <c r="AD204" i="35"/>
  <c r="AD206" i="35"/>
  <c r="AD192" i="35"/>
  <c r="AD182" i="35"/>
  <c r="AD174" i="35"/>
  <c r="AD173" i="35"/>
  <c r="AD161" i="35"/>
  <c r="AD160" i="35"/>
  <c r="AD153" i="35"/>
  <c r="AD146" i="35"/>
  <c r="AD246" i="35"/>
  <c r="AD239" i="35"/>
  <c r="AD228" i="35"/>
  <c r="AD226" i="35"/>
  <c r="AD217" i="35"/>
  <c r="AD202" i="35"/>
  <c r="AD201" i="35"/>
  <c r="AD203" i="35"/>
  <c r="AD189" i="35"/>
  <c r="AD191" i="35"/>
  <c r="AD168" i="35"/>
  <c r="AD170" i="35"/>
  <c r="AD158" i="35"/>
  <c r="AD157" i="35"/>
  <c r="AD151" i="35"/>
  <c r="AD243" i="35"/>
  <c r="AD241" i="35"/>
  <c r="AD232" i="35"/>
  <c r="AD222" i="35"/>
  <c r="AD220" i="35"/>
  <c r="AD211" i="35"/>
  <c r="AD212" i="35"/>
  <c r="AD200" i="35"/>
  <c r="AD187" i="35"/>
  <c r="AD186" i="35"/>
  <c r="AD178" i="35"/>
  <c r="AD169" i="35"/>
  <c r="AD155" i="35"/>
  <c r="AD154" i="35"/>
  <c r="AD145" i="35"/>
  <c r="AD249" i="35"/>
  <c r="AD238" i="35"/>
  <c r="AD229" i="35"/>
  <c r="AD223" i="35"/>
  <c r="AD218" i="35"/>
  <c r="AD209" i="35"/>
  <c r="AD199" i="35"/>
  <c r="AD197" i="35"/>
  <c r="AD181" i="35"/>
  <c r="AD183" i="35"/>
  <c r="AD175" i="35"/>
  <c r="AD166" i="35"/>
  <c r="AD164" i="35"/>
  <c r="AD147" i="35"/>
  <c r="AD142" i="35"/>
  <c r="AD245" i="35"/>
  <c r="AD237" i="35"/>
  <c r="AD234" i="35"/>
  <c r="AD233" i="35"/>
  <c r="AD215" i="35"/>
  <c r="AD213" i="35"/>
  <c r="AD196" i="35"/>
  <c r="AD198" i="35"/>
  <c r="AD190" i="35"/>
  <c r="AD180" i="35"/>
  <c r="AD172" i="35"/>
  <c r="AD167" i="35"/>
  <c r="AD159" i="35"/>
  <c r="AD144" i="35"/>
  <c r="AD152" i="35"/>
  <c r="AD133" i="35"/>
  <c r="AD242" i="35"/>
  <c r="AD235" i="35"/>
  <c r="AD230" i="35"/>
  <c r="AD224" i="35"/>
  <c r="AD221" i="35"/>
  <c r="AD210" i="35"/>
  <c r="AD216" i="35"/>
  <c r="AD195" i="35"/>
  <c r="AD185" i="35"/>
  <c r="AD177" i="35"/>
  <c r="AD179" i="35"/>
  <c r="AD163" i="35"/>
  <c r="AD156" i="35"/>
  <c r="AD141" i="35"/>
  <c r="AD149" i="35"/>
  <c r="AJ136" i="35"/>
  <c r="AJ135" i="35"/>
  <c r="AJ132" i="35"/>
  <c r="AJ138" i="35"/>
  <c r="AJ131" i="35"/>
  <c r="AJ134" i="35"/>
  <c r="AJ137" i="35"/>
  <c r="AJ140" i="35"/>
  <c r="AJ242" i="35"/>
  <c r="AJ236" i="35"/>
  <c r="AJ233" i="35"/>
  <c r="AJ222" i="35"/>
  <c r="AJ214" i="35"/>
  <c r="AJ205" i="35"/>
  <c r="AJ220" i="35"/>
  <c r="AJ206" i="35"/>
  <c r="AJ194" i="35"/>
  <c r="AJ191" i="35"/>
  <c r="AJ190" i="35"/>
  <c r="AJ180" i="35"/>
  <c r="AJ179" i="35"/>
  <c r="AJ165" i="35"/>
  <c r="AJ164" i="35"/>
  <c r="AJ154" i="35"/>
  <c r="AJ153" i="35"/>
  <c r="AJ146" i="35"/>
  <c r="AJ133" i="35"/>
  <c r="AJ244" i="35"/>
  <c r="AJ238" i="35"/>
  <c r="AJ232" i="35"/>
  <c r="AJ224" i="35"/>
  <c r="AJ208" i="35"/>
  <c r="AJ216" i="35"/>
  <c r="AJ196" i="35"/>
  <c r="AJ195" i="35"/>
  <c r="AJ185" i="35"/>
  <c r="AJ168" i="35"/>
  <c r="AJ176" i="35"/>
  <c r="AJ163" i="35"/>
  <c r="AJ156" i="35"/>
  <c r="AJ144" i="35"/>
  <c r="AJ149" i="35"/>
  <c r="AJ248" i="35"/>
  <c r="AJ241" i="35"/>
  <c r="AJ234" i="35"/>
  <c r="AJ230" i="35"/>
  <c r="AJ217" i="35"/>
  <c r="AJ202" i="35"/>
  <c r="AJ210" i="35"/>
  <c r="AJ193" i="35"/>
  <c r="AJ192" i="35"/>
  <c r="AJ182" i="35"/>
  <c r="AJ178" i="35"/>
  <c r="AJ169" i="35"/>
  <c r="AJ161" i="35"/>
  <c r="AJ160" i="35"/>
  <c r="AJ141" i="35"/>
  <c r="AJ143" i="35"/>
  <c r="AJ249" i="35"/>
  <c r="AJ245" i="35"/>
  <c r="AJ228" i="35"/>
  <c r="AJ227" i="35"/>
  <c r="AJ221" i="35"/>
  <c r="AJ213" i="35"/>
  <c r="AJ207" i="35"/>
  <c r="AJ200" i="35"/>
  <c r="AJ189" i="35"/>
  <c r="AJ188" i="35"/>
  <c r="AJ175" i="35"/>
  <c r="AJ166" i="35"/>
  <c r="AJ158" i="35"/>
  <c r="AJ157" i="35"/>
  <c r="AJ148" i="35"/>
  <c r="AJ243" i="35"/>
  <c r="AJ240" i="35"/>
  <c r="AJ235" i="35"/>
  <c r="AJ226" i="35"/>
  <c r="AJ219" i="35"/>
  <c r="AJ212" i="35"/>
  <c r="AJ204" i="35"/>
  <c r="AJ197" i="35"/>
  <c r="AJ187" i="35"/>
  <c r="AJ177" i="35"/>
  <c r="AJ172" i="35"/>
  <c r="AJ167" i="35"/>
  <c r="AJ155" i="35"/>
  <c r="AJ151" i="35"/>
  <c r="AJ145" i="35"/>
  <c r="AJ246" i="35"/>
  <c r="AJ239" i="35"/>
  <c r="AJ231" i="35"/>
  <c r="AJ223" i="35"/>
  <c r="AJ215" i="35"/>
  <c r="AJ209" i="35"/>
  <c r="AJ201" i="35"/>
  <c r="AJ203" i="35"/>
  <c r="AJ184" i="35"/>
  <c r="AJ174" i="35"/>
  <c r="AJ183" i="35"/>
  <c r="AJ170" i="35"/>
  <c r="AJ162" i="35"/>
  <c r="AJ150" i="35"/>
  <c r="AJ142" i="35"/>
  <c r="AJ247" i="35"/>
  <c r="AJ237" i="35"/>
  <c r="AJ229" i="35"/>
  <c r="AJ225" i="35"/>
  <c r="AJ218" i="35"/>
  <c r="AJ211" i="35"/>
  <c r="AJ199" i="35"/>
  <c r="AJ198" i="35"/>
  <c r="AJ181" i="35"/>
  <c r="AJ171" i="35"/>
  <c r="AJ186" i="35"/>
  <c r="AJ173" i="35"/>
  <c r="AJ159" i="35"/>
  <c r="AJ147" i="35"/>
  <c r="AJ152" i="35"/>
  <c r="AP139" i="35"/>
  <c r="AP132" i="35"/>
  <c r="AP138" i="35"/>
  <c r="AP140" i="35"/>
  <c r="AP135" i="35"/>
  <c r="AP134" i="35"/>
  <c r="AP137" i="35"/>
  <c r="AP131" i="35"/>
  <c r="AP136" i="35"/>
  <c r="AP243" i="35"/>
  <c r="AP239" i="35"/>
  <c r="AP231" i="35"/>
  <c r="AP227" i="35"/>
  <c r="AP214" i="35"/>
  <c r="AP202" i="35"/>
  <c r="AP213" i="35"/>
  <c r="AP199" i="35"/>
  <c r="AP194" i="35"/>
  <c r="AP189" i="35"/>
  <c r="AP185" i="35"/>
  <c r="AP171" i="35"/>
  <c r="AP186" i="35"/>
  <c r="AP167" i="35"/>
  <c r="AP163" i="35"/>
  <c r="AP157" i="35"/>
  <c r="AP141" i="35"/>
  <c r="AP146" i="35"/>
  <c r="AP133" i="35"/>
  <c r="AP244" i="35"/>
  <c r="AP237" i="35"/>
  <c r="AP229" i="35"/>
  <c r="AP222" i="35"/>
  <c r="AP221" i="35"/>
  <c r="AP218" i="35"/>
  <c r="AP211" i="35"/>
  <c r="AP196" i="35"/>
  <c r="AP224" i="35"/>
  <c r="AP188" i="35"/>
  <c r="AP182" i="35"/>
  <c r="AP168" i="35"/>
  <c r="AP179" i="35"/>
  <c r="AP169" i="35"/>
  <c r="AP162" i="35"/>
  <c r="AP154" i="35"/>
  <c r="AP148" i="35"/>
  <c r="AP143" i="35"/>
  <c r="AP249" i="35"/>
  <c r="AP242" i="35"/>
  <c r="AP235" i="35"/>
  <c r="AP234" i="35"/>
  <c r="AP223" i="35"/>
  <c r="AP215" i="35"/>
  <c r="AP209" i="35"/>
  <c r="AP210" i="35"/>
  <c r="AP193" i="35"/>
  <c r="AP206" i="35"/>
  <c r="AP187" i="35"/>
  <c r="AP190" i="35"/>
  <c r="AP180" i="35"/>
  <c r="AP173" i="35"/>
  <c r="AP165" i="35"/>
  <c r="AP159" i="35"/>
  <c r="AP151" i="35"/>
  <c r="AP145" i="35"/>
  <c r="AP152" i="35"/>
  <c r="AP247" i="35"/>
  <c r="AP241" i="35"/>
  <c r="AP236" i="35"/>
  <c r="AP233" i="35"/>
  <c r="AP226" i="35"/>
  <c r="AP225" i="35"/>
  <c r="AP216" i="35"/>
  <c r="AP207" i="35"/>
  <c r="AP203" i="35"/>
  <c r="AP198" i="35"/>
  <c r="AP184" i="35"/>
  <c r="AP183" i="35"/>
  <c r="AP178" i="35"/>
  <c r="AP176" i="35"/>
  <c r="AP161" i="35"/>
  <c r="AP156" i="35"/>
  <c r="AP150" i="35"/>
  <c r="AP142" i="35"/>
  <c r="AP248" i="35"/>
  <c r="AP246" i="35"/>
  <c r="AP238" i="35"/>
  <c r="AP232" i="35"/>
  <c r="AP220" i="35"/>
  <c r="AP208" i="35"/>
  <c r="AP212" i="35"/>
  <c r="AP204" i="35"/>
  <c r="AP200" i="35"/>
  <c r="AP195" i="35"/>
  <c r="AP181" i="35"/>
  <c r="AP177" i="35"/>
  <c r="AP175" i="35"/>
  <c r="AP166" i="35"/>
  <c r="AP158" i="35"/>
  <c r="AP164" i="35"/>
  <c r="AP147" i="35"/>
  <c r="AP153" i="35"/>
  <c r="AP245" i="35"/>
  <c r="AP240" i="35"/>
  <c r="AP228" i="35"/>
  <c r="AP230" i="35"/>
  <c r="AP217" i="35"/>
  <c r="AP205" i="35"/>
  <c r="AP219" i="35"/>
  <c r="AP201" i="35"/>
  <c r="AP197" i="35"/>
  <c r="AP192" i="35"/>
  <c r="AP191" i="35"/>
  <c r="AP174" i="35"/>
  <c r="AP172" i="35"/>
  <c r="AP170" i="35"/>
  <c r="AP155" i="35"/>
  <c r="AP160" i="35"/>
  <c r="AP144" i="35"/>
  <c r="AP149" i="35"/>
  <c r="AV136" i="35"/>
  <c r="AV132" i="35"/>
  <c r="AV135" i="35"/>
  <c r="AV131" i="35"/>
  <c r="AV134" i="35"/>
  <c r="AV137" i="35"/>
  <c r="AV140" i="35"/>
  <c r="AV139" i="35"/>
  <c r="AV133" i="35"/>
  <c r="AV245" i="35"/>
  <c r="AV240" i="35"/>
  <c r="AV228" i="35"/>
  <c r="AV226" i="35"/>
  <c r="AV232" i="35"/>
  <c r="AV215" i="35"/>
  <c r="AV216" i="35"/>
  <c r="AV199" i="35"/>
  <c r="AV197" i="35"/>
  <c r="AV192" i="35"/>
  <c r="AV184" i="35"/>
  <c r="AV174" i="35"/>
  <c r="AV172" i="35"/>
  <c r="AV170" i="35"/>
  <c r="AV155" i="35"/>
  <c r="AV160" i="35"/>
  <c r="AV147" i="35"/>
  <c r="AV153" i="35"/>
  <c r="AV249" i="35"/>
  <c r="AV237" i="35"/>
  <c r="AV234" i="35"/>
  <c r="AV225" i="35"/>
  <c r="AV218" i="35"/>
  <c r="AV224" i="35"/>
  <c r="AV209" i="35"/>
  <c r="AV196" i="35"/>
  <c r="AV194" i="35"/>
  <c r="AV189" i="35"/>
  <c r="AV181" i="35"/>
  <c r="AV171" i="35"/>
  <c r="AV183" i="35"/>
  <c r="AV169" i="35"/>
  <c r="AV163" i="35"/>
  <c r="AV157" i="35"/>
  <c r="AV144" i="35"/>
  <c r="AV149" i="35"/>
  <c r="AV242" i="35"/>
  <c r="AV239" i="35"/>
  <c r="AV229" i="35"/>
  <c r="AV222" i="35"/>
  <c r="AV221" i="35"/>
  <c r="AV208" i="35"/>
  <c r="AV210" i="35"/>
  <c r="AV193" i="35"/>
  <c r="AV212" i="35"/>
  <c r="AV191" i="35"/>
  <c r="AV185" i="35"/>
  <c r="AV168" i="35"/>
  <c r="AV180" i="35"/>
  <c r="AV167" i="35"/>
  <c r="AV162" i="35"/>
  <c r="AV154" i="35"/>
  <c r="AV141" i="35"/>
  <c r="AV146" i="35"/>
  <c r="AV247" i="35"/>
  <c r="AV244" i="35"/>
  <c r="AV238" i="35"/>
  <c r="AV231" i="35"/>
  <c r="AV233" i="35"/>
  <c r="AV219" i="35"/>
  <c r="AV205" i="35"/>
  <c r="AV207" i="35"/>
  <c r="AV211" i="35"/>
  <c r="AV203" i="35"/>
  <c r="AV190" i="35"/>
  <c r="AV182" i="35"/>
  <c r="AV186" i="35"/>
  <c r="AV176" i="35"/>
  <c r="AV165" i="35"/>
  <c r="AV159" i="35"/>
  <c r="AV151" i="35"/>
  <c r="AV148" i="35"/>
  <c r="AV143" i="35"/>
  <c r="AV248" i="35"/>
  <c r="AV246" i="35"/>
  <c r="AV235" i="35"/>
  <c r="AV230" i="35"/>
  <c r="AV223" i="35"/>
  <c r="AV217" i="35"/>
  <c r="AV202" i="35"/>
  <c r="AV204" i="35"/>
  <c r="AV206" i="35"/>
  <c r="AV198" i="35"/>
  <c r="AV188" i="35"/>
  <c r="AV179" i="35"/>
  <c r="AV178" i="35"/>
  <c r="AV173" i="35"/>
  <c r="AV161" i="35"/>
  <c r="AV156" i="35"/>
  <c r="AV152" i="35"/>
  <c r="AV145" i="35"/>
  <c r="AV243" i="35"/>
  <c r="AV241" i="35"/>
  <c r="AV236" i="35"/>
  <c r="AV227" i="35"/>
  <c r="AV220" i="35"/>
  <c r="AV214" i="35"/>
  <c r="AV213" i="35"/>
  <c r="AV201" i="35"/>
  <c r="AV200" i="35"/>
  <c r="AV195" i="35"/>
  <c r="AV187" i="35"/>
  <c r="AV177" i="35"/>
  <c r="AV175" i="35"/>
  <c r="AV166" i="35"/>
  <c r="AV158" i="35"/>
  <c r="AV164" i="35"/>
  <c r="AV150" i="35"/>
  <c r="AV142" i="35"/>
  <c r="BB138" i="35"/>
  <c r="BB132" i="35"/>
  <c r="BB140" i="35"/>
  <c r="BB135" i="35"/>
  <c r="BB131" i="35"/>
  <c r="BB139" i="35"/>
  <c r="BB134" i="35"/>
  <c r="BB137" i="35"/>
  <c r="BB244" i="35"/>
  <c r="BB241" i="35"/>
  <c r="BB238" i="35"/>
  <c r="BB230" i="35"/>
  <c r="BB223" i="35"/>
  <c r="BB224" i="35"/>
  <c r="BB202" i="35"/>
  <c r="BB207" i="35"/>
  <c r="BB193" i="35"/>
  <c r="BB195" i="35"/>
  <c r="BB181" i="35"/>
  <c r="BB179" i="35"/>
  <c r="BB178" i="35"/>
  <c r="BB166" i="35"/>
  <c r="BB161" i="35"/>
  <c r="BB163" i="35"/>
  <c r="BB147" i="35"/>
  <c r="BB142" i="35"/>
  <c r="BB136" i="35"/>
  <c r="BB243" i="35"/>
  <c r="BB240" i="35"/>
  <c r="BB232" i="35"/>
  <c r="BB227" i="35"/>
  <c r="BB220" i="35"/>
  <c r="BB219" i="35"/>
  <c r="BB216" i="35"/>
  <c r="BB204" i="35"/>
  <c r="BB203" i="35"/>
  <c r="BB192" i="35"/>
  <c r="BB188" i="35"/>
  <c r="BB177" i="35"/>
  <c r="BB175" i="35"/>
  <c r="BB167" i="35"/>
  <c r="BB158" i="35"/>
  <c r="BB160" i="35"/>
  <c r="BB144" i="35"/>
  <c r="BB149" i="35"/>
  <c r="BB133" i="35"/>
  <c r="BB246" i="35"/>
  <c r="BB237" i="35"/>
  <c r="BB228" i="35"/>
  <c r="BB225" i="35"/>
  <c r="BB221" i="35"/>
  <c r="BB215" i="35"/>
  <c r="BB212" i="35"/>
  <c r="BB201" i="35"/>
  <c r="BB200" i="35"/>
  <c r="BB189" i="35"/>
  <c r="BB185" i="35"/>
  <c r="BB174" i="35"/>
  <c r="BB172" i="35"/>
  <c r="BB173" i="35"/>
  <c r="BB155" i="35"/>
  <c r="BB157" i="35"/>
  <c r="BB141" i="35"/>
  <c r="BB146" i="35"/>
  <c r="BB242" i="35"/>
  <c r="BB235" i="35"/>
  <c r="BB233" i="35"/>
  <c r="BB222" i="35"/>
  <c r="BB218" i="35"/>
  <c r="BB211" i="35"/>
  <c r="BB209" i="35"/>
  <c r="BB206" i="35"/>
  <c r="BB197" i="35"/>
  <c r="BB190" i="35"/>
  <c r="BB182" i="35"/>
  <c r="BB171" i="35"/>
  <c r="BB180" i="35"/>
  <c r="BB165" i="35"/>
  <c r="BB162" i="35"/>
  <c r="BB154" i="35"/>
  <c r="BB152" i="35"/>
  <c r="BB143" i="35"/>
  <c r="BB248" i="35"/>
  <c r="BB245" i="35"/>
  <c r="BB236" i="35"/>
  <c r="BB229" i="35"/>
  <c r="BB226" i="35"/>
  <c r="BB217" i="35"/>
  <c r="BB208" i="35"/>
  <c r="BB213" i="35"/>
  <c r="BB199" i="35"/>
  <c r="BB194" i="35"/>
  <c r="BB187" i="35"/>
  <c r="BB191" i="35"/>
  <c r="BB168" i="35"/>
  <c r="BB176" i="35"/>
  <c r="BB170" i="35"/>
  <c r="BB159" i="35"/>
  <c r="BB151" i="35"/>
  <c r="BB148" i="35"/>
  <c r="BB153" i="35"/>
  <c r="BB249" i="35"/>
  <c r="BB247" i="35"/>
  <c r="BB239" i="35"/>
  <c r="BB231" i="35"/>
  <c r="BB234" i="35"/>
  <c r="BB214" i="35"/>
  <c r="BB205" i="35"/>
  <c r="BB210" i="35"/>
  <c r="BB196" i="35"/>
  <c r="BB198" i="35"/>
  <c r="BB184" i="35"/>
  <c r="BB183" i="35"/>
  <c r="BB186" i="35"/>
  <c r="BB169" i="35"/>
  <c r="BB164" i="35"/>
  <c r="BB156" i="35"/>
  <c r="BB150" i="35"/>
  <c r="BB145" i="35"/>
  <c r="BH136" i="35"/>
  <c r="BH135" i="35"/>
  <c r="BH132" i="35"/>
  <c r="BH139" i="35"/>
  <c r="BH131" i="35"/>
  <c r="BH134" i="35"/>
  <c r="BH137" i="35"/>
  <c r="BH138" i="35"/>
  <c r="BH140" i="35"/>
  <c r="BH248" i="35"/>
  <c r="BH239" i="35"/>
  <c r="BH235" i="35"/>
  <c r="BH233" i="35"/>
  <c r="BH223" i="35"/>
  <c r="BH218" i="35"/>
  <c r="BH213" i="35"/>
  <c r="BH210" i="35"/>
  <c r="BH196" i="35"/>
  <c r="BH198" i="35"/>
  <c r="BH181" i="35"/>
  <c r="BH180" i="35"/>
  <c r="BH179" i="35"/>
  <c r="BH166" i="35"/>
  <c r="BH164" i="35"/>
  <c r="BH156" i="35"/>
  <c r="BH153" i="35"/>
  <c r="BH148" i="35"/>
  <c r="BH247" i="35"/>
  <c r="BH237" i="35"/>
  <c r="BH236" i="35"/>
  <c r="BH230" i="35"/>
  <c r="BH220" i="35"/>
  <c r="BH215" i="35"/>
  <c r="BH211" i="35"/>
  <c r="BH207" i="35"/>
  <c r="BH193" i="35"/>
  <c r="BH195" i="35"/>
  <c r="BH191" i="35"/>
  <c r="BH186" i="35"/>
  <c r="BH178" i="35"/>
  <c r="BH167" i="35"/>
  <c r="BH161" i="35"/>
  <c r="BH163" i="35"/>
  <c r="BH150" i="35"/>
  <c r="BH145" i="35"/>
  <c r="BH243" i="35"/>
  <c r="BH245" i="35"/>
  <c r="BH228" i="35"/>
  <c r="BH227" i="35"/>
  <c r="BH226" i="35"/>
  <c r="BH216" i="35"/>
  <c r="BH219" i="35"/>
  <c r="BH204" i="35"/>
  <c r="BH200" i="35"/>
  <c r="BH192" i="35"/>
  <c r="BH190" i="35"/>
  <c r="BH177" i="35"/>
  <c r="BH175" i="35"/>
  <c r="BH173" i="35"/>
  <c r="BH158" i="35"/>
  <c r="BH160" i="35"/>
  <c r="BH147" i="35"/>
  <c r="BH142" i="35"/>
  <c r="BH133" i="35"/>
  <c r="BH244" i="35"/>
  <c r="BH241" i="35"/>
  <c r="BH232" i="35"/>
  <c r="BH231" i="35"/>
  <c r="BH217" i="35"/>
  <c r="BH208" i="35"/>
  <c r="BH209" i="35"/>
  <c r="BH201" i="35"/>
  <c r="BH197" i="35"/>
  <c r="BH189" i="35"/>
  <c r="BH188" i="35"/>
  <c r="BH174" i="35"/>
  <c r="BH172" i="35"/>
  <c r="BH170" i="35"/>
  <c r="BH155" i="35"/>
  <c r="BH157" i="35"/>
  <c r="BH144" i="35"/>
  <c r="BH149" i="35"/>
  <c r="BH242" i="35"/>
  <c r="BH240" i="35"/>
  <c r="BH229" i="35"/>
  <c r="BH222" i="35"/>
  <c r="BH214" i="35"/>
  <c r="BH205" i="35"/>
  <c r="BH221" i="35"/>
  <c r="BH203" i="35"/>
  <c r="BH194" i="35"/>
  <c r="BH187" i="35"/>
  <c r="BH185" i="35"/>
  <c r="BH171" i="35"/>
  <c r="BH183" i="35"/>
  <c r="BH169" i="35"/>
  <c r="BH162" i="35"/>
  <c r="BH154" i="35"/>
  <c r="BH141" i="35"/>
  <c r="BH146" i="35"/>
  <c r="BH249" i="35"/>
  <c r="BH246" i="35"/>
  <c r="BH238" i="35"/>
  <c r="BH234" i="35"/>
  <c r="BH225" i="35"/>
  <c r="BH224" i="35"/>
  <c r="BH202" i="35"/>
  <c r="BH212" i="35"/>
  <c r="BH199" i="35"/>
  <c r="BH206" i="35"/>
  <c r="BH184" i="35"/>
  <c r="BH182" i="35"/>
  <c r="BH168" i="35"/>
  <c r="BH176" i="35"/>
  <c r="BH165" i="35"/>
  <c r="BH159" i="35"/>
  <c r="BH151" i="35"/>
  <c r="BH152" i="35"/>
  <c r="BH143" i="35"/>
  <c r="BN136" i="35"/>
  <c r="BN135" i="35"/>
  <c r="BN139" i="35"/>
  <c r="BN140" i="35"/>
  <c r="BN132" i="35"/>
  <c r="BN131" i="35"/>
  <c r="BN137" i="35"/>
  <c r="BN138" i="35"/>
  <c r="BN134" i="35"/>
  <c r="BN249" i="35"/>
  <c r="BN242" i="35"/>
  <c r="BN235" i="35"/>
  <c r="BN229" i="35"/>
  <c r="BN222" i="35"/>
  <c r="BN214" i="35"/>
  <c r="BN205" i="35"/>
  <c r="BN207" i="35"/>
  <c r="BN216" i="35"/>
  <c r="BN203" i="35"/>
  <c r="BN187" i="35"/>
  <c r="BN188" i="35"/>
  <c r="BN168" i="35"/>
  <c r="BN173" i="35"/>
  <c r="BN165" i="35"/>
  <c r="BN162" i="35"/>
  <c r="BN151" i="35"/>
  <c r="BN148" i="35"/>
  <c r="BN143" i="35"/>
  <c r="BN247" i="35"/>
  <c r="BN244" i="35"/>
  <c r="BN231" i="35"/>
  <c r="BN236" i="35"/>
  <c r="BN225" i="35"/>
  <c r="BN217" i="35"/>
  <c r="BN202" i="35"/>
  <c r="BN204" i="35"/>
  <c r="BN212" i="35"/>
  <c r="BN198" i="35"/>
  <c r="BN184" i="35"/>
  <c r="BN186" i="35"/>
  <c r="BN183" i="35"/>
  <c r="BN176" i="35"/>
  <c r="BN163" i="35"/>
  <c r="BN159" i="35"/>
  <c r="BN150" i="35"/>
  <c r="BN145" i="35"/>
  <c r="BN246" i="35"/>
  <c r="BN239" i="35"/>
  <c r="BN228" i="35"/>
  <c r="BN230" i="35"/>
  <c r="BN223" i="35"/>
  <c r="BN218" i="35"/>
  <c r="BN211" i="35"/>
  <c r="BN201" i="35"/>
  <c r="BN206" i="35"/>
  <c r="BN195" i="35"/>
  <c r="BN181" i="35"/>
  <c r="BN180" i="35"/>
  <c r="BN179" i="35"/>
  <c r="BN166" i="35"/>
  <c r="BN161" i="35"/>
  <c r="BN156" i="35"/>
  <c r="BN147" i="35"/>
  <c r="BN142" i="35"/>
  <c r="BN243" i="35"/>
  <c r="BN241" i="35"/>
  <c r="BN234" i="35"/>
  <c r="BN227" i="35"/>
  <c r="BN220" i="35"/>
  <c r="BN215" i="35"/>
  <c r="BN209" i="35"/>
  <c r="BN199" i="35"/>
  <c r="BN200" i="35"/>
  <c r="BN192" i="35"/>
  <c r="BN190" i="35"/>
  <c r="BN177" i="35"/>
  <c r="BN178" i="35"/>
  <c r="BN170" i="35"/>
  <c r="BN158" i="35"/>
  <c r="BN160" i="35"/>
  <c r="BN144" i="35"/>
  <c r="BN152" i="35"/>
  <c r="BN133" i="35"/>
  <c r="BN248" i="35"/>
  <c r="BN237" i="35"/>
  <c r="BN240" i="35"/>
  <c r="BN233" i="35"/>
  <c r="BN224" i="35"/>
  <c r="BN221" i="35"/>
  <c r="BN213" i="35"/>
  <c r="BN196" i="35"/>
  <c r="BN197" i="35"/>
  <c r="BN189" i="35"/>
  <c r="BN185" i="35"/>
  <c r="BN174" i="35"/>
  <c r="BN175" i="35"/>
  <c r="BN169" i="35"/>
  <c r="BN155" i="35"/>
  <c r="BN157" i="35"/>
  <c r="BN141" i="35"/>
  <c r="BN149" i="35"/>
  <c r="BN245" i="35"/>
  <c r="BN238" i="35"/>
  <c r="BN232" i="35"/>
  <c r="BN226" i="35"/>
  <c r="BN219" i="35"/>
  <c r="BN208" i="35"/>
  <c r="BN210" i="35"/>
  <c r="BN193" i="35"/>
  <c r="BN194" i="35"/>
  <c r="BN191" i="35"/>
  <c r="BN182" i="35"/>
  <c r="BN171" i="35"/>
  <c r="BN172" i="35"/>
  <c r="BN167" i="35"/>
  <c r="BN164" i="35"/>
  <c r="BN154" i="35"/>
  <c r="BN153" i="35"/>
  <c r="BN146" i="35"/>
  <c r="BT136" i="35"/>
  <c r="BT135" i="35"/>
  <c r="BT132" i="35"/>
  <c r="BT138" i="35"/>
  <c r="BT131" i="35"/>
  <c r="BT137" i="35"/>
  <c r="BT134" i="35"/>
  <c r="BT140" i="35"/>
  <c r="BT242" i="35"/>
  <c r="BT237" i="35"/>
  <c r="BT231" i="35"/>
  <c r="BT222" i="35"/>
  <c r="BT214" i="35"/>
  <c r="BT208" i="35"/>
  <c r="BT211" i="35"/>
  <c r="BT206" i="35"/>
  <c r="BT197" i="35"/>
  <c r="BT187" i="35"/>
  <c r="BT190" i="35"/>
  <c r="BT168" i="35"/>
  <c r="BT176" i="35"/>
  <c r="BT167" i="35"/>
  <c r="BT164" i="35"/>
  <c r="BT154" i="35"/>
  <c r="BT153" i="35"/>
  <c r="BT146" i="35"/>
  <c r="BT249" i="35"/>
  <c r="BT245" i="35"/>
  <c r="BT236" i="35"/>
  <c r="BT235" i="35"/>
  <c r="BT226" i="35"/>
  <c r="BT221" i="35"/>
  <c r="BT205" i="35"/>
  <c r="BT216" i="35"/>
  <c r="BT199" i="35"/>
  <c r="BT194" i="35"/>
  <c r="BT184" i="35"/>
  <c r="BT183" i="35"/>
  <c r="BT180" i="35"/>
  <c r="BT186" i="35"/>
  <c r="BT165" i="35"/>
  <c r="BT162" i="35"/>
  <c r="BT151" i="35"/>
  <c r="BT148" i="35"/>
  <c r="BT143" i="35"/>
  <c r="BT248" i="35"/>
  <c r="BT241" i="35"/>
  <c r="BT238" i="35"/>
  <c r="BT229" i="35"/>
  <c r="BT223" i="35"/>
  <c r="BT219" i="35"/>
  <c r="BT202" i="35"/>
  <c r="BT210" i="35"/>
  <c r="BT196" i="35"/>
  <c r="BT198" i="35"/>
  <c r="BT181" i="35"/>
  <c r="BT188" i="35"/>
  <c r="BT178" i="35"/>
  <c r="BT169" i="35"/>
  <c r="BT163" i="35"/>
  <c r="BT159" i="35"/>
  <c r="BT150" i="35"/>
  <c r="BT145" i="35"/>
  <c r="BT247" i="35"/>
  <c r="BT244" i="35"/>
  <c r="BT234" i="35"/>
  <c r="BT232" i="35"/>
  <c r="BT220" i="35"/>
  <c r="BT217" i="35"/>
  <c r="BT213" i="35"/>
  <c r="BT207" i="35"/>
  <c r="BT193" i="35"/>
  <c r="BT195" i="35"/>
  <c r="BT185" i="35"/>
  <c r="BT177" i="35"/>
  <c r="BT175" i="35"/>
  <c r="BT170" i="35"/>
  <c r="BT161" i="35"/>
  <c r="BT156" i="35"/>
  <c r="BT147" i="35"/>
  <c r="BT142" i="35"/>
  <c r="BT243" i="35"/>
  <c r="BT240" i="35"/>
  <c r="BT228" i="35"/>
  <c r="BT230" i="35"/>
  <c r="BT225" i="35"/>
  <c r="BT215" i="35"/>
  <c r="BT212" i="35"/>
  <c r="BT204" i="35"/>
  <c r="BT203" i="35"/>
  <c r="BT192" i="35"/>
  <c r="BT182" i="35"/>
  <c r="BT174" i="35"/>
  <c r="BT172" i="35"/>
  <c r="BT166" i="35"/>
  <c r="BT158" i="35"/>
  <c r="BT160" i="35"/>
  <c r="BT144" i="35"/>
  <c r="BT152" i="35"/>
  <c r="BT133" i="35"/>
  <c r="BT246" i="35"/>
  <c r="BT239" i="35"/>
  <c r="BT233" i="35"/>
  <c r="BT227" i="35"/>
  <c r="BT224" i="35"/>
  <c r="BT218" i="35"/>
  <c r="BT209" i="35"/>
  <c r="BT201" i="35"/>
  <c r="BT200" i="35"/>
  <c r="BT189" i="35"/>
  <c r="BT191" i="35"/>
  <c r="BT171" i="35"/>
  <c r="BT179" i="35"/>
  <c r="BT173" i="35"/>
  <c r="BT155" i="35"/>
  <c r="BT157" i="35"/>
  <c r="BT141" i="35"/>
  <c r="BT149" i="35"/>
  <c r="BZ136" i="35"/>
  <c r="BZ132" i="35"/>
  <c r="BZ135" i="35"/>
  <c r="BZ140" i="35"/>
  <c r="BZ138" i="35"/>
  <c r="BZ137" i="35"/>
  <c r="BZ134" i="35"/>
  <c r="BZ131" i="35"/>
  <c r="BZ139" i="35"/>
  <c r="BZ133" i="35"/>
  <c r="BZ246" i="35"/>
  <c r="BZ239" i="35"/>
  <c r="BZ231" i="35"/>
  <c r="BZ222" i="35"/>
  <c r="BZ221" i="35"/>
  <c r="BZ202" i="35"/>
  <c r="BZ224" i="35"/>
  <c r="BZ201" i="35"/>
  <c r="BZ197" i="35"/>
  <c r="BZ192" i="35"/>
  <c r="BZ185" i="35"/>
  <c r="BZ190" i="35"/>
  <c r="BZ183" i="35"/>
  <c r="BZ170" i="35"/>
  <c r="BZ163" i="35"/>
  <c r="BZ157" i="35"/>
  <c r="BZ141" i="35"/>
  <c r="BZ146" i="35"/>
  <c r="BZ244" i="35"/>
  <c r="BZ237" i="35"/>
  <c r="BZ229" i="35"/>
  <c r="BZ234" i="35"/>
  <c r="BZ215" i="35"/>
  <c r="BZ209" i="35"/>
  <c r="BZ213" i="35"/>
  <c r="BZ203" i="35"/>
  <c r="BZ194" i="35"/>
  <c r="BZ189" i="35"/>
  <c r="BZ182" i="35"/>
  <c r="BZ180" i="35"/>
  <c r="BZ173" i="35"/>
  <c r="BZ165" i="35"/>
  <c r="BZ162" i="35"/>
  <c r="BZ154" i="35"/>
  <c r="BZ148" i="35"/>
  <c r="BZ143" i="35"/>
  <c r="BZ247" i="35"/>
  <c r="BZ242" i="35"/>
  <c r="BZ235" i="35"/>
  <c r="BZ233" i="35"/>
  <c r="BZ223" i="35"/>
  <c r="BZ217" i="35"/>
  <c r="BZ218" i="35"/>
  <c r="BZ211" i="35"/>
  <c r="BZ199" i="35"/>
  <c r="BZ191" i="35"/>
  <c r="BZ188" i="35"/>
  <c r="BZ177" i="35"/>
  <c r="BZ178" i="35"/>
  <c r="BZ179" i="35"/>
  <c r="BZ169" i="35"/>
  <c r="BZ159" i="35"/>
  <c r="BZ151" i="35"/>
  <c r="BZ145" i="35"/>
  <c r="BZ152" i="35"/>
  <c r="BZ248" i="35"/>
  <c r="BZ241" i="35"/>
  <c r="BZ236" i="35"/>
  <c r="BZ232" i="35"/>
  <c r="BZ220" i="35"/>
  <c r="BZ219" i="35"/>
  <c r="BZ216" i="35"/>
  <c r="BZ210" i="35"/>
  <c r="BZ196" i="35"/>
  <c r="BZ206" i="35"/>
  <c r="BZ187" i="35"/>
  <c r="BZ174" i="35"/>
  <c r="BZ175" i="35"/>
  <c r="BZ176" i="35"/>
  <c r="BZ161" i="35"/>
  <c r="BZ156" i="35"/>
  <c r="BZ150" i="35"/>
  <c r="BZ142" i="35"/>
  <c r="BZ245" i="35"/>
  <c r="BZ249" i="35"/>
  <c r="BZ238" i="35"/>
  <c r="BZ230" i="35"/>
  <c r="BZ226" i="35"/>
  <c r="BZ208" i="35"/>
  <c r="BZ212" i="35"/>
  <c r="BZ207" i="35"/>
  <c r="BZ193" i="35"/>
  <c r="BZ198" i="35"/>
  <c r="BZ184" i="35"/>
  <c r="BZ171" i="35"/>
  <c r="BZ172" i="35"/>
  <c r="BZ166" i="35"/>
  <c r="BZ158" i="35"/>
  <c r="BZ164" i="35"/>
  <c r="BZ147" i="35"/>
  <c r="BZ153" i="35"/>
  <c r="BZ243" i="35"/>
  <c r="BZ240" i="35"/>
  <c r="BZ228" i="35"/>
  <c r="BZ227" i="35"/>
  <c r="BZ214" i="35"/>
  <c r="BZ205" i="35"/>
  <c r="BZ225" i="35"/>
  <c r="BZ204" i="35"/>
  <c r="BZ200" i="35"/>
  <c r="BZ195" i="35"/>
  <c r="BZ181" i="35"/>
  <c r="BZ168" i="35"/>
  <c r="BZ186" i="35"/>
  <c r="BZ167" i="35"/>
  <c r="BZ155" i="35"/>
  <c r="BZ160" i="35"/>
  <c r="BZ144" i="35"/>
  <c r="BZ149" i="35"/>
  <c r="CF136" i="35"/>
  <c r="CF132" i="35"/>
  <c r="CF137" i="35"/>
  <c r="CF135" i="35"/>
  <c r="CF139" i="35"/>
  <c r="CF134" i="35"/>
  <c r="CF131" i="35"/>
  <c r="CF140" i="35"/>
  <c r="CF133" i="35"/>
  <c r="CF245" i="35"/>
  <c r="CF244" i="35"/>
  <c r="CF228" i="35"/>
  <c r="CF226" i="35"/>
  <c r="CF218" i="35"/>
  <c r="CF208" i="35"/>
  <c r="CF216" i="35"/>
  <c r="CF212" i="35"/>
  <c r="CF200" i="35"/>
  <c r="CF195" i="35"/>
  <c r="CF184" i="35"/>
  <c r="CF174" i="35"/>
  <c r="CF175" i="35"/>
  <c r="CF167" i="35"/>
  <c r="CF155" i="35"/>
  <c r="CF160" i="35"/>
  <c r="CF147" i="35"/>
  <c r="CF153" i="35"/>
  <c r="CF242" i="35"/>
  <c r="CF239" i="35"/>
  <c r="CF229" i="35"/>
  <c r="CF225" i="35"/>
  <c r="CF221" i="35"/>
  <c r="CF205" i="35"/>
  <c r="CF209" i="35"/>
  <c r="CF199" i="35"/>
  <c r="CF197" i="35"/>
  <c r="CF192" i="35"/>
  <c r="CF181" i="35"/>
  <c r="CF171" i="35"/>
  <c r="CF172" i="35"/>
  <c r="CF170" i="35"/>
  <c r="CF163" i="35"/>
  <c r="CF157" i="35"/>
  <c r="CF144" i="35"/>
  <c r="CF149" i="35"/>
  <c r="CF246" i="35"/>
  <c r="CF238" i="35"/>
  <c r="CF231" i="35"/>
  <c r="CF222" i="35"/>
  <c r="CF219" i="35"/>
  <c r="CF202" i="35"/>
  <c r="CF210" i="35"/>
  <c r="CF196" i="35"/>
  <c r="CF194" i="35"/>
  <c r="CF189" i="35"/>
  <c r="CF185" i="35"/>
  <c r="CF168" i="35"/>
  <c r="CF180" i="35"/>
  <c r="CF169" i="35"/>
  <c r="CF162" i="35"/>
  <c r="CF154" i="35"/>
  <c r="CF141" i="35"/>
  <c r="CF146" i="35"/>
  <c r="CF249" i="35"/>
  <c r="CF241" i="35"/>
  <c r="CF235" i="35"/>
  <c r="CF234" i="35"/>
  <c r="CF223" i="35"/>
  <c r="CF214" i="35"/>
  <c r="CF232" i="35"/>
  <c r="CF207" i="35"/>
  <c r="CF193" i="35"/>
  <c r="CF191" i="35"/>
  <c r="CF190" i="35"/>
  <c r="CF182" i="35"/>
  <c r="CF183" i="35"/>
  <c r="CF176" i="35"/>
  <c r="CF165" i="35"/>
  <c r="CF159" i="35"/>
  <c r="CF151" i="35"/>
  <c r="CF148" i="35"/>
  <c r="CF143" i="35"/>
  <c r="CF247" i="35"/>
  <c r="CF248" i="35"/>
  <c r="CF236" i="35"/>
  <c r="CF230" i="35"/>
  <c r="CF220" i="35"/>
  <c r="CF215" i="35"/>
  <c r="CF217" i="35"/>
  <c r="CF204" i="35"/>
  <c r="CF211" i="35"/>
  <c r="CF203" i="35"/>
  <c r="CF188" i="35"/>
  <c r="CF179" i="35"/>
  <c r="CF186" i="35"/>
  <c r="CF173" i="35"/>
  <c r="CF161" i="35"/>
  <c r="CF156" i="35"/>
  <c r="CF152" i="35"/>
  <c r="CF145" i="35"/>
  <c r="CF243" i="35"/>
  <c r="CF237" i="35"/>
  <c r="CF240" i="35"/>
  <c r="CF227" i="35"/>
  <c r="CF233" i="35"/>
  <c r="CF224" i="35"/>
  <c r="CF213" i="35"/>
  <c r="CF201" i="35"/>
  <c r="CF206" i="35"/>
  <c r="CF198" i="35"/>
  <c r="CF187" i="35"/>
  <c r="CF177" i="35"/>
  <c r="CF178" i="35"/>
  <c r="CF166" i="35"/>
  <c r="CF158" i="35"/>
  <c r="CF164" i="35"/>
  <c r="CF150" i="35"/>
  <c r="CF142" i="35"/>
  <c r="CL138" i="35"/>
  <c r="CL132" i="35"/>
  <c r="CL135" i="35"/>
  <c r="CL140" i="35"/>
  <c r="CL134" i="35"/>
  <c r="CL131" i="35"/>
  <c r="CL136" i="35"/>
  <c r="CL244" i="35"/>
  <c r="CL240" i="35"/>
  <c r="CL238" i="35"/>
  <c r="CL231" i="35"/>
  <c r="CL223" i="35"/>
  <c r="CL224" i="35"/>
  <c r="CL202" i="35"/>
  <c r="CL207" i="35"/>
  <c r="CL193" i="35"/>
  <c r="CL198" i="35"/>
  <c r="CL184" i="35"/>
  <c r="CL179" i="35"/>
  <c r="CL180" i="35"/>
  <c r="CL166" i="35"/>
  <c r="CL161" i="35"/>
  <c r="CL163" i="35"/>
  <c r="CL147" i="35"/>
  <c r="CL142" i="35"/>
  <c r="CL133" i="35"/>
  <c r="CL243" i="35"/>
  <c r="CL237" i="35"/>
  <c r="CL239" i="35"/>
  <c r="CL230" i="35"/>
  <c r="CL220" i="35"/>
  <c r="CL219" i="35"/>
  <c r="CL216" i="35"/>
  <c r="CL204" i="35"/>
  <c r="CL203" i="35"/>
  <c r="CL195" i="35"/>
  <c r="CL181" i="35"/>
  <c r="CL177" i="35"/>
  <c r="CL178" i="35"/>
  <c r="CL173" i="35"/>
  <c r="CL158" i="35"/>
  <c r="CL160" i="35"/>
  <c r="CL144" i="35"/>
  <c r="CL149" i="35"/>
  <c r="CL247" i="35"/>
  <c r="CL234" i="35"/>
  <c r="CL232" i="35"/>
  <c r="CL227" i="35"/>
  <c r="CL221" i="35"/>
  <c r="CL215" i="35"/>
  <c r="CL212" i="35"/>
  <c r="CL201" i="35"/>
  <c r="CL200" i="35"/>
  <c r="CL192" i="35"/>
  <c r="CL188" i="35"/>
  <c r="CL174" i="35"/>
  <c r="CL175" i="35"/>
  <c r="CL170" i="35"/>
  <c r="CL155" i="35"/>
  <c r="CL157" i="35"/>
  <c r="CL141" i="35"/>
  <c r="CL146" i="35"/>
  <c r="CL246" i="35"/>
  <c r="CL245" i="35"/>
  <c r="CL228" i="35"/>
  <c r="CL225" i="35"/>
  <c r="CL217" i="35"/>
  <c r="CL211" i="35"/>
  <c r="CL209" i="35"/>
  <c r="CL206" i="35"/>
  <c r="CL197" i="35"/>
  <c r="CL189" i="35"/>
  <c r="CL185" i="35"/>
  <c r="CL171" i="35"/>
  <c r="CL172" i="35"/>
  <c r="CL167" i="35"/>
  <c r="CL162" i="35"/>
  <c r="CL154" i="35"/>
  <c r="CL152" i="35"/>
  <c r="CL143" i="35"/>
  <c r="CL248" i="35"/>
  <c r="CL242" i="35"/>
  <c r="CL235" i="35"/>
  <c r="CL233" i="35"/>
  <c r="CL222" i="35"/>
  <c r="CL218" i="35"/>
  <c r="CL208" i="35"/>
  <c r="CL213" i="35"/>
  <c r="CL199" i="35"/>
  <c r="CL194" i="35"/>
  <c r="CL190" i="35"/>
  <c r="CL182" i="35"/>
  <c r="CL168" i="35"/>
  <c r="CL176" i="35"/>
  <c r="CL165" i="35"/>
  <c r="CL159" i="35"/>
  <c r="CL151" i="35"/>
  <c r="CL148" i="35"/>
  <c r="CL153" i="35"/>
  <c r="CL249" i="35"/>
  <c r="CL241" i="35"/>
  <c r="CL236" i="35"/>
  <c r="CL229" i="35"/>
  <c r="CL226" i="35"/>
  <c r="CL214" i="35"/>
  <c r="CL205" i="35"/>
  <c r="CL210" i="35"/>
  <c r="CL196" i="35"/>
  <c r="CL191" i="35"/>
  <c r="CL187" i="35"/>
  <c r="CL183" i="35"/>
  <c r="CL186" i="35"/>
  <c r="CL169" i="35"/>
  <c r="CL164" i="35"/>
  <c r="CL156" i="35"/>
  <c r="CL150" i="35"/>
  <c r="CL145" i="35"/>
  <c r="CR137" i="35"/>
  <c r="CR135" i="35"/>
  <c r="CR132" i="35"/>
  <c r="CR131" i="35"/>
  <c r="CR134" i="35"/>
  <c r="CR139" i="35"/>
  <c r="CR138" i="35"/>
  <c r="CR140" i="35"/>
  <c r="CR247" i="35"/>
  <c r="CR245" i="35"/>
  <c r="CR238" i="35"/>
  <c r="CR233" i="35"/>
  <c r="CR223" i="35"/>
  <c r="CR218" i="35"/>
  <c r="CR213" i="35"/>
  <c r="CR210" i="35"/>
  <c r="CR196" i="35"/>
  <c r="CR206" i="35"/>
  <c r="CR246" i="35"/>
  <c r="CR241" i="35"/>
  <c r="CR235" i="35"/>
  <c r="CR230" i="35"/>
  <c r="CR220" i="35"/>
  <c r="CR215" i="35"/>
  <c r="CR211" i="35"/>
  <c r="CR207" i="35"/>
  <c r="CR193" i="35"/>
  <c r="CR198" i="35"/>
  <c r="CR133" i="35"/>
  <c r="CR136" i="35"/>
  <c r="CR243" i="35"/>
  <c r="CR239" i="35"/>
  <c r="CR236" i="35"/>
  <c r="CR227" i="35"/>
  <c r="CR226" i="35"/>
  <c r="CR216" i="35"/>
  <c r="CR221" i="35"/>
  <c r="CR204" i="35"/>
  <c r="CR200" i="35"/>
  <c r="CR244" i="35"/>
  <c r="CR240" i="35"/>
  <c r="CR228" i="35"/>
  <c r="CR231" i="35"/>
  <c r="CR217" i="35"/>
  <c r="CR208" i="35"/>
  <c r="CR209" i="35"/>
  <c r="CR201" i="35"/>
  <c r="CR197" i="35"/>
  <c r="CR242" i="35"/>
  <c r="CR237" i="35"/>
  <c r="CR232" i="35"/>
  <c r="CR222" i="35"/>
  <c r="CR214" i="35"/>
  <c r="CR205" i="35"/>
  <c r="CR212" i="35"/>
  <c r="CR203" i="35"/>
  <c r="CR194" i="35"/>
  <c r="CR249" i="35"/>
  <c r="CR248" i="35"/>
  <c r="CR234" i="35"/>
  <c r="CR229" i="35"/>
  <c r="CR225" i="35"/>
  <c r="CR224" i="35"/>
  <c r="CR202" i="35"/>
  <c r="CR219" i="35"/>
  <c r="CR199" i="35"/>
  <c r="CR191" i="35"/>
  <c r="CR187" i="35"/>
  <c r="CR182" i="35"/>
  <c r="CR179" i="35"/>
  <c r="CR180" i="35"/>
  <c r="CR170" i="35"/>
  <c r="CR156" i="35"/>
  <c r="CR151" i="35"/>
  <c r="CR152" i="35"/>
  <c r="CR143" i="35"/>
  <c r="CX136" i="35"/>
  <c r="CX140" i="35"/>
  <c r="CX135" i="35"/>
  <c r="CX132" i="35"/>
  <c r="CX131" i="35"/>
  <c r="CX134" i="35"/>
  <c r="CX139" i="35"/>
  <c r="CX138" i="35"/>
  <c r="CX137" i="35"/>
  <c r="CX133" i="35"/>
  <c r="CX242" i="35"/>
  <c r="CX238" i="35"/>
  <c r="CX229" i="35"/>
  <c r="CX236" i="35"/>
  <c r="CX219" i="35"/>
  <c r="CX208" i="35"/>
  <c r="CX210" i="35"/>
  <c r="CX196" i="35"/>
  <c r="CX191" i="35"/>
  <c r="CX189" i="35"/>
  <c r="CX182" i="35"/>
  <c r="CX168" i="35"/>
  <c r="CX172" i="35"/>
  <c r="CX169" i="35"/>
  <c r="CX164" i="35"/>
  <c r="CX154" i="35"/>
  <c r="CX153" i="35"/>
  <c r="CX146" i="35"/>
  <c r="DD136" i="35"/>
  <c r="DD135" i="35"/>
  <c r="DD132" i="35"/>
  <c r="DD138" i="35"/>
  <c r="DD131" i="35"/>
  <c r="DD134" i="35"/>
  <c r="DD137" i="35"/>
  <c r="DD140" i="35"/>
  <c r="DD133" i="35"/>
  <c r="DD241" i="35"/>
  <c r="DD237" i="35"/>
  <c r="DD228" i="35"/>
  <c r="DD222" i="35"/>
  <c r="DD224" i="35"/>
  <c r="DD218" i="35"/>
  <c r="DD209" i="35"/>
  <c r="DD201" i="35"/>
  <c r="DD200" i="35"/>
  <c r="DD192" i="35"/>
  <c r="DD182" i="35"/>
  <c r="DD168" i="35"/>
  <c r="DD180" i="35"/>
  <c r="DD170" i="35"/>
  <c r="DD158" i="35"/>
  <c r="DD157" i="35"/>
  <c r="DD141" i="35"/>
  <c r="DD149" i="35"/>
  <c r="DD139" i="35"/>
  <c r="DJ136" i="35"/>
  <c r="DJ132" i="35"/>
  <c r="DJ140" i="35"/>
  <c r="DJ135" i="35"/>
  <c r="DJ138" i="35"/>
  <c r="DJ137" i="35"/>
  <c r="DJ131" i="35"/>
  <c r="DJ134" i="35"/>
  <c r="DJ139" i="35"/>
  <c r="DJ133" i="35"/>
  <c r="DJ249" i="35"/>
  <c r="DJ240" i="35"/>
  <c r="DJ234" i="35"/>
  <c r="DJ233" i="35"/>
  <c r="DJ225" i="35"/>
  <c r="DJ205" i="35"/>
  <c r="DJ212" i="35"/>
  <c r="DJ204" i="35"/>
  <c r="DJ200" i="35"/>
  <c r="DJ195" i="35"/>
  <c r="DJ181" i="35"/>
  <c r="DJ168" i="35"/>
  <c r="DJ186" i="35"/>
  <c r="DJ166" i="35"/>
  <c r="DJ161" i="35"/>
  <c r="DJ160" i="35"/>
  <c r="DJ144" i="35"/>
  <c r="DJ149" i="35"/>
  <c r="DP136" i="35"/>
  <c r="DP132" i="35"/>
  <c r="DP135" i="35"/>
  <c r="DP137" i="35"/>
  <c r="DP139" i="35"/>
  <c r="DP131" i="35"/>
  <c r="DP134" i="35"/>
  <c r="DP140" i="35"/>
  <c r="DP133" i="35"/>
  <c r="DP248" i="35"/>
  <c r="DP241" i="35"/>
  <c r="DP228" i="35"/>
  <c r="DP227" i="35"/>
  <c r="DP223" i="35"/>
  <c r="DP215" i="35"/>
  <c r="DP216" i="35"/>
  <c r="DP201" i="35"/>
  <c r="DP197" i="35"/>
  <c r="DP198" i="35"/>
  <c r="DP187" i="35"/>
  <c r="DP177" i="35"/>
  <c r="DP178" i="35"/>
  <c r="DP166" i="35"/>
  <c r="DP158" i="35"/>
  <c r="DP156" i="35"/>
  <c r="DP150" i="35"/>
  <c r="DP142" i="35"/>
  <c r="DV248" i="35"/>
  <c r="DV245" i="35"/>
  <c r="DV242" i="35"/>
  <c r="DV239" i="35"/>
  <c r="DV236" i="35"/>
  <c r="DV233" i="35"/>
  <c r="DV230" i="35"/>
  <c r="DV227" i="35"/>
  <c r="DV224" i="35"/>
  <c r="DV221" i="35"/>
  <c r="DV218" i="35"/>
  <c r="DV215" i="35"/>
  <c r="DV212" i="35"/>
  <c r="DV209" i="35"/>
  <c r="DV206" i="35"/>
  <c r="DV203" i="35"/>
  <c r="DV200" i="35"/>
  <c r="DV197" i="35"/>
  <c r="DV194" i="35"/>
  <c r="DV191" i="35"/>
  <c r="DV188" i="35"/>
  <c r="DV247" i="35"/>
  <c r="DV244" i="35"/>
  <c r="DV241" i="35"/>
  <c r="DV238" i="35"/>
  <c r="DV235" i="35"/>
  <c r="DV232" i="35"/>
  <c r="DV229" i="35"/>
  <c r="DV226" i="35"/>
  <c r="DV223" i="35"/>
  <c r="DV220" i="35"/>
  <c r="DV217" i="35"/>
  <c r="DV214" i="35"/>
  <c r="DV211" i="35"/>
  <c r="DV208" i="35"/>
  <c r="DV205" i="35"/>
  <c r="DV202" i="35"/>
  <c r="DV199" i="35"/>
  <c r="DV196" i="35"/>
  <c r="DV193" i="35"/>
  <c r="DV190" i="35"/>
  <c r="DV187" i="35"/>
  <c r="DV249" i="35"/>
  <c r="DV246" i="35"/>
  <c r="DV243" i="35"/>
  <c r="DV240" i="35"/>
  <c r="DV237" i="35"/>
  <c r="DV234" i="35"/>
  <c r="DV231" i="35"/>
  <c r="DV228" i="35"/>
  <c r="DV225" i="35"/>
  <c r="DV222" i="35"/>
  <c r="DV219" i="35"/>
  <c r="DV216" i="35"/>
  <c r="DV213" i="35"/>
  <c r="DV210" i="35"/>
  <c r="DV207" i="35"/>
  <c r="DV204" i="35"/>
  <c r="DV201" i="35"/>
  <c r="DV198" i="35"/>
  <c r="DV195" i="35"/>
  <c r="DV192" i="35"/>
  <c r="DV189" i="35"/>
  <c r="DV186" i="35"/>
  <c r="DV185" i="35"/>
  <c r="DV182" i="35"/>
  <c r="DV179" i="35"/>
  <c r="DV176" i="35"/>
  <c r="DV173" i="35"/>
  <c r="DV170" i="35"/>
  <c r="DV167" i="35"/>
  <c r="DV164" i="35"/>
  <c r="DV161" i="35"/>
  <c r="DV158" i="35"/>
  <c r="DV184" i="35"/>
  <c r="DV181" i="35"/>
  <c r="DV178" i="35"/>
  <c r="DV175" i="35"/>
  <c r="DV172" i="35"/>
  <c r="DV169" i="35"/>
  <c r="DV166" i="35"/>
  <c r="DV163" i="35"/>
  <c r="DV160" i="35"/>
  <c r="DV157" i="35"/>
  <c r="DV183" i="35"/>
  <c r="DV180" i="35"/>
  <c r="DV177" i="35"/>
  <c r="DV174" i="35"/>
  <c r="DV171" i="35"/>
  <c r="DV168" i="35"/>
  <c r="DV165" i="35"/>
  <c r="DV162" i="35"/>
  <c r="DV159" i="35"/>
  <c r="DV156" i="35"/>
  <c r="DV153" i="35"/>
  <c r="DV150" i="35"/>
  <c r="DV147" i="35"/>
  <c r="DV144" i="35"/>
  <c r="DV141" i="35"/>
  <c r="DV138" i="35"/>
  <c r="DV135" i="35"/>
  <c r="DV132" i="35"/>
  <c r="DV149" i="35"/>
  <c r="DV148" i="35"/>
  <c r="DV140" i="35"/>
  <c r="DV139" i="35"/>
  <c r="DV137" i="35"/>
  <c r="DV136" i="35"/>
  <c r="DV143" i="35"/>
  <c r="DV142" i="35"/>
  <c r="DV134" i="35"/>
  <c r="DV154" i="35"/>
  <c r="DV151" i="35"/>
  <c r="DV133" i="35"/>
  <c r="DV155" i="35"/>
  <c r="DV152" i="35"/>
  <c r="DV146" i="35"/>
  <c r="DV145" i="35"/>
  <c r="DV131" i="35"/>
  <c r="EB138" i="35"/>
  <c r="EB132" i="35"/>
  <c r="EB135" i="35"/>
  <c r="EB131" i="35"/>
  <c r="EB134" i="35"/>
  <c r="EB139" i="35"/>
  <c r="EB133" i="35"/>
  <c r="EB136" i="35"/>
  <c r="EB247" i="35"/>
  <c r="EB243" i="35"/>
  <c r="EB234" i="35"/>
  <c r="EB229" i="35"/>
  <c r="EB225" i="35"/>
  <c r="EB214" i="35"/>
  <c r="EB202" i="35"/>
  <c r="EB210" i="35"/>
  <c r="EB193" i="35"/>
  <c r="EB198" i="35"/>
  <c r="EB184" i="35"/>
  <c r="EB177" i="35"/>
  <c r="EB178" i="35"/>
  <c r="EB170" i="35"/>
  <c r="EB164" i="35"/>
  <c r="EB156" i="35"/>
  <c r="EB153" i="35"/>
  <c r="EB148" i="35"/>
  <c r="EB140" i="35"/>
  <c r="EB137" i="35"/>
  <c r="EH137" i="35"/>
  <c r="EH135" i="35"/>
  <c r="EH132" i="35"/>
  <c r="EH139" i="35"/>
  <c r="EH131" i="35"/>
  <c r="EH134" i="35"/>
  <c r="EH138" i="35"/>
  <c r="EH133" i="35"/>
  <c r="EH136" i="35"/>
  <c r="EH245" i="35"/>
  <c r="EH241" i="35"/>
  <c r="EH232" i="35"/>
  <c r="EH226" i="35"/>
  <c r="EH231" i="35"/>
  <c r="EH213" i="35"/>
  <c r="EH216" i="35"/>
  <c r="EH206" i="35"/>
  <c r="EH197" i="35"/>
  <c r="EH189" i="35"/>
  <c r="EH182" i="35"/>
  <c r="EH168" i="35"/>
  <c r="EH186" i="35"/>
  <c r="EH170" i="35"/>
  <c r="EH159" i="35"/>
  <c r="EH154" i="35"/>
  <c r="EH153" i="35"/>
  <c r="EH146" i="35"/>
  <c r="EN136" i="35"/>
  <c r="EN135" i="35"/>
  <c r="EN132" i="35"/>
  <c r="EN131" i="35"/>
  <c r="EN134" i="35"/>
  <c r="EN138" i="35"/>
  <c r="EN137" i="35"/>
  <c r="EN133" i="35"/>
  <c r="EN242" i="35"/>
  <c r="EN247" i="35"/>
  <c r="EN233" i="35"/>
  <c r="EN227" i="35"/>
  <c r="EN220" i="35"/>
  <c r="EN218" i="35"/>
  <c r="EN216" i="35"/>
  <c r="EN201" i="35"/>
  <c r="EN197" i="35"/>
  <c r="EN195" i="35"/>
  <c r="EN185" i="35"/>
  <c r="EN174" i="35"/>
  <c r="EN172" i="35"/>
  <c r="EN170" i="35"/>
  <c r="EN158" i="35"/>
  <c r="EN160" i="35"/>
  <c r="EN144" i="35"/>
  <c r="EN152" i="35"/>
  <c r="ET131" i="35"/>
  <c r="ET136" i="35"/>
  <c r="ET135" i="35"/>
  <c r="ET132" i="35"/>
  <c r="ET138" i="35"/>
  <c r="ET137" i="35"/>
  <c r="ET134" i="35"/>
  <c r="ET139" i="35"/>
  <c r="ET133" i="35"/>
  <c r="ET249" i="35"/>
  <c r="ET243" i="35"/>
  <c r="ET236" i="35"/>
  <c r="ET225" i="35"/>
  <c r="ET222" i="35"/>
  <c r="ET217" i="35"/>
  <c r="ET205" i="35"/>
  <c r="ET210" i="35"/>
  <c r="ET193" i="35"/>
  <c r="ET203" i="35"/>
  <c r="ET187" i="35"/>
  <c r="ET177" i="35"/>
  <c r="ET178" i="35"/>
  <c r="ET169" i="35"/>
  <c r="ET164" i="35"/>
  <c r="ET159" i="35"/>
  <c r="ET150" i="35"/>
  <c r="ET142" i="35"/>
  <c r="ET152" i="35"/>
  <c r="EZ249" i="35"/>
  <c r="EZ246" i="35"/>
  <c r="EZ243" i="35"/>
  <c r="EZ240" i="35"/>
  <c r="EZ237" i="35"/>
  <c r="EZ234" i="35"/>
  <c r="EZ231" i="35"/>
  <c r="EZ228" i="35"/>
  <c r="EZ225" i="35"/>
  <c r="EZ222" i="35"/>
  <c r="EZ219" i="35"/>
  <c r="EZ216" i="35"/>
  <c r="EZ213" i="35"/>
  <c r="EZ210" i="35"/>
  <c r="EZ207" i="35"/>
  <c r="EZ204" i="35"/>
  <c r="EZ201" i="35"/>
  <c r="EZ198" i="35"/>
  <c r="EZ195" i="35"/>
  <c r="EZ192" i="35"/>
  <c r="EZ189" i="35"/>
  <c r="EZ186" i="35"/>
  <c r="EZ248" i="35"/>
  <c r="EZ245" i="35"/>
  <c r="EZ242" i="35"/>
  <c r="EZ239" i="35"/>
  <c r="EZ236" i="35"/>
  <c r="EZ233" i="35"/>
  <c r="EZ230" i="35"/>
  <c r="EZ227" i="35"/>
  <c r="EZ224" i="35"/>
  <c r="EZ221" i="35"/>
  <c r="EZ218" i="35"/>
  <c r="EZ215" i="35"/>
  <c r="EZ212" i="35"/>
  <c r="EZ209" i="35"/>
  <c r="EZ206" i="35"/>
  <c r="EZ203" i="35"/>
  <c r="EZ200" i="35"/>
  <c r="EZ197" i="35"/>
  <c r="EZ194" i="35"/>
  <c r="EZ191" i="35"/>
  <c r="EZ188" i="35"/>
  <c r="EZ247" i="35"/>
  <c r="EZ244" i="35"/>
  <c r="EZ241" i="35"/>
  <c r="EZ238" i="35"/>
  <c r="EZ235" i="35"/>
  <c r="EZ232" i="35"/>
  <c r="EZ229" i="35"/>
  <c r="EZ226" i="35"/>
  <c r="EZ223" i="35"/>
  <c r="EZ220" i="35"/>
  <c r="EZ217" i="35"/>
  <c r="EZ214" i="35"/>
  <c r="EZ211" i="35"/>
  <c r="EZ208" i="35"/>
  <c r="EZ205" i="35"/>
  <c r="EZ202" i="35"/>
  <c r="EZ199" i="35"/>
  <c r="EZ196" i="35"/>
  <c r="EZ193" i="35"/>
  <c r="EZ190" i="35"/>
  <c r="EZ187" i="35"/>
  <c r="EZ183" i="35"/>
  <c r="EZ180" i="35"/>
  <c r="EZ177" i="35"/>
  <c r="EZ174" i="35"/>
  <c r="EZ171" i="35"/>
  <c r="EZ168" i="35"/>
  <c r="EZ165" i="35"/>
  <c r="EZ162" i="35"/>
  <c r="EZ159" i="35"/>
  <c r="EZ156" i="35"/>
  <c r="EZ185" i="35"/>
  <c r="EZ182" i="35"/>
  <c r="EZ179" i="35"/>
  <c r="EZ176" i="35"/>
  <c r="EZ173" i="35"/>
  <c r="EZ170" i="35"/>
  <c r="EZ167" i="35"/>
  <c r="EZ164" i="35"/>
  <c r="EZ161" i="35"/>
  <c r="EZ158" i="35"/>
  <c r="EZ184" i="35"/>
  <c r="EZ181" i="35"/>
  <c r="EZ178" i="35"/>
  <c r="EZ175" i="35"/>
  <c r="EZ172" i="35"/>
  <c r="EZ169" i="35"/>
  <c r="EZ166" i="35"/>
  <c r="EZ163" i="35"/>
  <c r="EZ160" i="35"/>
  <c r="EZ157" i="35"/>
  <c r="EZ154" i="35"/>
  <c r="EZ151" i="35"/>
  <c r="EZ148" i="35"/>
  <c r="EZ145" i="35"/>
  <c r="EZ142" i="35"/>
  <c r="EZ139" i="35"/>
  <c r="EZ136" i="35"/>
  <c r="EZ133" i="35"/>
  <c r="EZ144" i="35"/>
  <c r="EZ143" i="35"/>
  <c r="EZ132" i="35"/>
  <c r="EZ131" i="35"/>
  <c r="EZ147" i="35"/>
  <c r="EZ146" i="35"/>
  <c r="EZ138" i="35"/>
  <c r="EZ155" i="35"/>
  <c r="EZ152" i="35"/>
  <c r="EZ137" i="35"/>
  <c r="EZ153" i="35"/>
  <c r="EZ150" i="35"/>
  <c r="EZ149" i="35"/>
  <c r="EZ141" i="35"/>
  <c r="EZ140" i="35"/>
  <c r="EZ135" i="35"/>
  <c r="EZ134" i="35"/>
  <c r="BK140" i="35"/>
  <c r="DN139" i="35"/>
  <c r="ER138" i="35"/>
  <c r="AO138" i="35"/>
  <c r="EI137" i="35"/>
  <c r="BW137" i="35"/>
  <c r="AG137" i="35"/>
  <c r="ES135" i="35"/>
  <c r="CW135" i="35"/>
  <c r="BG135" i="35"/>
  <c r="K135" i="35"/>
  <c r="DM134" i="35"/>
  <c r="BQ134" i="35"/>
  <c r="AA134" i="35"/>
  <c r="EM132" i="35"/>
  <c r="CQ132" i="35"/>
  <c r="BA132" i="35"/>
  <c r="E132" i="35"/>
  <c r="DM131" i="35"/>
  <c r="BQ131" i="35"/>
  <c r="AA131" i="35"/>
  <c r="ET146" i="35"/>
  <c r="ET144" i="35"/>
  <c r="ET156" i="35"/>
  <c r="ET165" i="35"/>
  <c r="ET176" i="35"/>
  <c r="ET168" i="35"/>
  <c r="ET181" i="35"/>
  <c r="ET198" i="35"/>
  <c r="ET196" i="35"/>
  <c r="ET209" i="35"/>
  <c r="ET218" i="35"/>
  <c r="ET220" i="35"/>
  <c r="ET231" i="35"/>
  <c r="ET244" i="35"/>
  <c r="ET238" i="35"/>
  <c r="EN143" i="35"/>
  <c r="EN153" i="35"/>
  <c r="EN157" i="35"/>
  <c r="EN161" i="35"/>
  <c r="EN173" i="35"/>
  <c r="EN186" i="35"/>
  <c r="EN190" i="35"/>
  <c r="EN192" i="35"/>
  <c r="EN200" i="35"/>
  <c r="EN207" i="35"/>
  <c r="EN208" i="35"/>
  <c r="EN221" i="35"/>
  <c r="EN224" i="35"/>
  <c r="EN235" i="35"/>
  <c r="EN238" i="35"/>
  <c r="EN248" i="35"/>
  <c r="EH145" i="35"/>
  <c r="EH151" i="35"/>
  <c r="EH164" i="35"/>
  <c r="EH166" i="35"/>
  <c r="EH178" i="35"/>
  <c r="EH183" i="35"/>
  <c r="EH187" i="35"/>
  <c r="EH203" i="35"/>
  <c r="EH204" i="35"/>
  <c r="EH202" i="35"/>
  <c r="EH214" i="35"/>
  <c r="EH222" i="35"/>
  <c r="EH238" i="35"/>
  <c r="EH239" i="35"/>
  <c r="EH247" i="35"/>
  <c r="EB142" i="35"/>
  <c r="EB150" i="35"/>
  <c r="EB159" i="35"/>
  <c r="EB165" i="35"/>
  <c r="EB186" i="35"/>
  <c r="EB171" i="35"/>
  <c r="EB181" i="35"/>
  <c r="EB203" i="35"/>
  <c r="EB199" i="35"/>
  <c r="EB212" i="35"/>
  <c r="EB215" i="35"/>
  <c r="EB223" i="35"/>
  <c r="EB233" i="35"/>
  <c r="EB237" i="35"/>
  <c r="EB242" i="35"/>
  <c r="DP149" i="35"/>
  <c r="DP147" i="35"/>
  <c r="DP159" i="35"/>
  <c r="DP169" i="35"/>
  <c r="DP176" i="35"/>
  <c r="DP171" i="35"/>
  <c r="DP184" i="35"/>
  <c r="DP203" i="35"/>
  <c r="DP212" i="35"/>
  <c r="DP210" i="35"/>
  <c r="DP208" i="35"/>
  <c r="DP220" i="35"/>
  <c r="DP231" i="35"/>
  <c r="DP235" i="35"/>
  <c r="DP243" i="35"/>
  <c r="DJ143" i="35"/>
  <c r="DJ141" i="35"/>
  <c r="DJ156" i="35"/>
  <c r="DJ164" i="35"/>
  <c r="DJ179" i="35"/>
  <c r="DJ190" i="35"/>
  <c r="DJ185" i="35"/>
  <c r="DJ198" i="35"/>
  <c r="DJ196" i="35"/>
  <c r="DJ211" i="35"/>
  <c r="DJ219" i="35"/>
  <c r="DJ214" i="35"/>
  <c r="DJ229" i="35"/>
  <c r="DJ236" i="35"/>
  <c r="DJ242" i="35"/>
  <c r="DD143" i="35"/>
  <c r="DD153" i="35"/>
  <c r="DD160" i="35"/>
  <c r="DD163" i="35"/>
  <c r="DD169" i="35"/>
  <c r="DD178" i="35"/>
  <c r="DD190" i="35"/>
  <c r="DD195" i="35"/>
  <c r="DD193" i="35"/>
  <c r="DD210" i="35"/>
  <c r="DD205" i="35"/>
  <c r="DD214" i="35"/>
  <c r="DD227" i="35"/>
  <c r="DD238" i="35"/>
  <c r="DD247" i="35"/>
  <c r="DD246" i="35"/>
  <c r="CX148" i="35"/>
  <c r="CX157" i="35"/>
  <c r="CX158" i="35"/>
  <c r="CX166" i="35"/>
  <c r="CX180" i="35"/>
  <c r="CX188" i="35"/>
  <c r="CX192" i="35"/>
  <c r="CX197" i="35"/>
  <c r="CX201" i="35"/>
  <c r="CX202" i="35"/>
  <c r="CX214" i="35"/>
  <c r="CX233" i="35"/>
  <c r="CX231" i="35"/>
  <c r="CX239" i="35"/>
  <c r="CX249" i="35"/>
  <c r="CR148" i="35"/>
  <c r="CR154" i="35"/>
  <c r="CR155" i="35"/>
  <c r="CR166" i="35"/>
  <c r="CR175" i="35"/>
  <c r="CR186" i="35"/>
  <c r="CR189" i="35"/>
  <c r="L136" i="35"/>
  <c r="L132" i="35"/>
  <c r="L135" i="35"/>
  <c r="L140" i="35"/>
  <c r="L131" i="35"/>
  <c r="L134" i="35"/>
  <c r="L137" i="35"/>
  <c r="L139" i="35"/>
  <c r="L133" i="35"/>
  <c r="L245" i="35"/>
  <c r="L244" i="35"/>
  <c r="L228" i="35"/>
  <c r="L227" i="35"/>
  <c r="L218" i="35"/>
  <c r="L220" i="35"/>
  <c r="L224" i="35"/>
  <c r="L204" i="35"/>
  <c r="L200" i="35"/>
  <c r="L192" i="35"/>
  <c r="L188" i="35"/>
  <c r="L171" i="35"/>
  <c r="L180" i="35"/>
  <c r="L166" i="35"/>
  <c r="L163" i="35"/>
  <c r="L157" i="35"/>
  <c r="L141" i="35"/>
  <c r="L153" i="35"/>
  <c r="L247" i="35"/>
  <c r="L238" i="35"/>
  <c r="L229" i="35"/>
  <c r="L222" i="35"/>
  <c r="L219" i="35"/>
  <c r="L202" i="35"/>
  <c r="L201" i="35"/>
  <c r="L194" i="35"/>
  <c r="L187" i="35"/>
  <c r="L177" i="35"/>
  <c r="L183" i="35"/>
  <c r="L167" i="35"/>
  <c r="L159" i="35"/>
  <c r="L150" i="35"/>
  <c r="L145" i="35"/>
  <c r="L246" i="35"/>
  <c r="L236" i="35"/>
  <c r="L239" i="35"/>
  <c r="L223" i="35"/>
  <c r="L215" i="35"/>
  <c r="L213" i="35"/>
  <c r="L199" i="35"/>
  <c r="L206" i="35"/>
  <c r="L184" i="35"/>
  <c r="L174" i="35"/>
  <c r="L179" i="35"/>
  <c r="L168" i="35"/>
  <c r="L156" i="35"/>
  <c r="L147" i="35"/>
  <c r="L142" i="35"/>
  <c r="L242" i="35"/>
  <c r="L235" i="35"/>
  <c r="L231" i="35"/>
  <c r="L232" i="35"/>
  <c r="L212" i="35"/>
  <c r="L209" i="35"/>
  <c r="L196" i="35"/>
  <c r="L198" i="35"/>
  <c r="L181" i="35"/>
  <c r="L178" i="35"/>
  <c r="L173" i="35"/>
  <c r="L165" i="35"/>
  <c r="L164" i="35"/>
  <c r="L144" i="35"/>
  <c r="L149" i="35"/>
  <c r="L240" i="35"/>
  <c r="L237" i="35"/>
  <c r="L230" i="35"/>
  <c r="L217" i="35"/>
  <c r="L211" i="35"/>
  <c r="L216" i="35"/>
  <c r="L193" i="35"/>
  <c r="L195" i="35"/>
  <c r="L185" i="35"/>
  <c r="L175" i="35"/>
  <c r="L176" i="35"/>
  <c r="L161" i="35"/>
  <c r="L160" i="35"/>
  <c r="L155" i="35"/>
  <c r="L146" i="35"/>
  <c r="L249" i="35"/>
  <c r="L248" i="35"/>
  <c r="L233" i="35"/>
  <c r="L226" i="35"/>
  <c r="L214" i="35"/>
  <c r="L208" i="35"/>
  <c r="L210" i="35"/>
  <c r="L203" i="35"/>
  <c r="L189" i="35"/>
  <c r="L182" i="35"/>
  <c r="L172" i="35"/>
  <c r="L170" i="35"/>
  <c r="L158" i="35"/>
  <c r="L154" i="35"/>
  <c r="L151" i="35"/>
  <c r="L143" i="35"/>
  <c r="L243" i="35"/>
  <c r="L241" i="35"/>
  <c r="L234" i="35"/>
  <c r="L225" i="35"/>
  <c r="L221" i="35"/>
  <c r="L205" i="35"/>
  <c r="L207" i="35"/>
  <c r="L197" i="35"/>
  <c r="L190" i="35"/>
  <c r="L191" i="35"/>
  <c r="L186" i="35"/>
  <c r="L169" i="35"/>
  <c r="L162" i="35"/>
  <c r="L152" i="35"/>
  <c r="L148" i="35"/>
  <c r="G248" i="35"/>
  <c r="G240" i="35"/>
  <c r="G238" i="35"/>
  <c r="G232" i="35"/>
  <c r="G226" i="35"/>
  <c r="G217" i="35"/>
  <c r="G209" i="35"/>
  <c r="G208" i="35"/>
  <c r="G202" i="35"/>
  <c r="G187" i="35"/>
  <c r="G188" i="35"/>
  <c r="G183" i="35"/>
  <c r="G178" i="35"/>
  <c r="G170" i="35"/>
  <c r="G161" i="35"/>
  <c r="G164" i="35"/>
  <c r="G148" i="35"/>
  <c r="G143" i="35"/>
  <c r="G138" i="35"/>
  <c r="G247" i="35"/>
  <c r="G236" i="35"/>
  <c r="G237" i="35"/>
  <c r="G230" i="35"/>
  <c r="G225" i="35"/>
  <c r="G214" i="35"/>
  <c r="G206" i="35"/>
  <c r="G200" i="35"/>
  <c r="G198" i="35"/>
  <c r="G184" i="35"/>
  <c r="G185" i="35"/>
  <c r="G177" i="35"/>
  <c r="G175" i="35"/>
  <c r="G167" i="35"/>
  <c r="G158" i="35"/>
  <c r="G165" i="35"/>
  <c r="G145" i="35"/>
  <c r="G152" i="35"/>
  <c r="G244" i="35"/>
  <c r="G242" i="35"/>
  <c r="G234" i="35"/>
  <c r="G228" i="35"/>
  <c r="G224" i="35"/>
  <c r="G220" i="35"/>
  <c r="G212" i="35"/>
  <c r="G197" i="35"/>
  <c r="G195" i="35"/>
  <c r="G203" i="35"/>
  <c r="G182" i="35"/>
  <c r="G174" i="35"/>
  <c r="G172" i="35"/>
  <c r="G168" i="35"/>
  <c r="G155" i="35"/>
  <c r="G160" i="35"/>
  <c r="G142" i="35"/>
  <c r="G150" i="35"/>
  <c r="G241" i="35"/>
  <c r="G239" i="35"/>
  <c r="G231" i="35"/>
  <c r="G222" i="35"/>
  <c r="G221" i="35"/>
  <c r="G215" i="35"/>
  <c r="G210" i="35"/>
  <c r="G194" i="35"/>
  <c r="G192" i="35"/>
  <c r="G196" i="35"/>
  <c r="G189" i="35"/>
  <c r="G171" i="35"/>
  <c r="G179" i="35"/>
  <c r="G169" i="35"/>
  <c r="G162" i="35"/>
  <c r="G157" i="35"/>
  <c r="G153" i="35"/>
  <c r="G147" i="35"/>
  <c r="G246" i="35"/>
  <c r="G243" i="35"/>
  <c r="G229" i="35"/>
  <c r="G223" i="35"/>
  <c r="G218" i="35"/>
  <c r="G216" i="35"/>
  <c r="G207" i="35"/>
  <c r="G211" i="35"/>
  <c r="G201" i="35"/>
  <c r="G199" i="35"/>
  <c r="G190" i="35"/>
  <c r="G181" i="35"/>
  <c r="G176" i="35"/>
  <c r="G166" i="35"/>
  <c r="G159" i="35"/>
  <c r="G154" i="35"/>
  <c r="G149" i="35"/>
  <c r="G144" i="35"/>
  <c r="G249" i="35"/>
  <c r="G245" i="35"/>
  <c r="G235" i="35"/>
  <c r="G233" i="35"/>
  <c r="G227" i="35"/>
  <c r="G219" i="35"/>
  <c r="G213" i="35"/>
  <c r="G204" i="35"/>
  <c r="G205" i="35"/>
  <c r="G193" i="35"/>
  <c r="G191" i="35"/>
  <c r="G186" i="35"/>
  <c r="G180" i="35"/>
  <c r="G173" i="35"/>
  <c r="G163" i="35"/>
  <c r="G156" i="35"/>
  <c r="G151" i="35"/>
  <c r="G146" i="35"/>
  <c r="G141" i="35"/>
  <c r="G135" i="35"/>
  <c r="G132" i="35"/>
  <c r="G137" i="35"/>
  <c r="G134" i="35"/>
  <c r="G131" i="35"/>
  <c r="G136" i="35"/>
  <c r="M139" i="35"/>
  <c r="M135" i="35"/>
  <c r="M132" i="35"/>
  <c r="M131" i="35"/>
  <c r="M137" i="35"/>
  <c r="M134" i="35"/>
  <c r="M248" i="35"/>
  <c r="M242" i="35"/>
  <c r="M235" i="35"/>
  <c r="M227" i="35"/>
  <c r="M221" i="35"/>
  <c r="M215" i="35"/>
  <c r="M209" i="35"/>
  <c r="M205" i="35"/>
  <c r="M194" i="35"/>
  <c r="M202" i="35"/>
  <c r="M185" i="35"/>
  <c r="M177" i="35"/>
  <c r="M169" i="35"/>
  <c r="M170" i="35"/>
  <c r="M165" i="35"/>
  <c r="M156" i="35"/>
  <c r="M148" i="35"/>
  <c r="M143" i="35"/>
  <c r="M141" i="35"/>
  <c r="M241" i="35"/>
  <c r="M237" i="35"/>
  <c r="M222" i="35"/>
  <c r="M214" i="35"/>
  <c r="M216" i="35"/>
  <c r="M208" i="35"/>
  <c r="M191" i="35"/>
  <c r="M187" i="35"/>
  <c r="M186" i="35"/>
  <c r="M175" i="35"/>
  <c r="M173" i="35"/>
  <c r="M161" i="35"/>
  <c r="M160" i="35"/>
  <c r="M153" i="35"/>
  <c r="M147" i="35"/>
  <c r="M249" i="35"/>
  <c r="M236" i="35"/>
  <c r="M234" i="35"/>
  <c r="M233" i="35"/>
  <c r="M228" i="35"/>
  <c r="M213" i="35"/>
  <c r="M201" i="35"/>
  <c r="M212" i="35"/>
  <c r="M184" i="35"/>
  <c r="M193" i="35"/>
  <c r="M172" i="35"/>
  <c r="M181" i="35"/>
  <c r="M158" i="35"/>
  <c r="M157" i="35"/>
  <c r="M149" i="35"/>
  <c r="M144" i="35"/>
  <c r="M247" i="35"/>
  <c r="M246" i="35"/>
  <c r="M231" i="35"/>
  <c r="M223" i="35"/>
  <c r="M219" i="35"/>
  <c r="M206" i="35"/>
  <c r="M211" i="35"/>
  <c r="M198" i="35"/>
  <c r="M199" i="35"/>
  <c r="M190" i="35"/>
  <c r="M183" i="35"/>
  <c r="M167" i="35"/>
  <c r="M155" i="35"/>
  <c r="M154" i="35"/>
  <c r="M146" i="35"/>
  <c r="M138" i="35"/>
  <c r="M244" i="35"/>
  <c r="M240" i="35"/>
  <c r="M229" i="35"/>
  <c r="M224" i="35"/>
  <c r="M225" i="35"/>
  <c r="M210" i="35"/>
  <c r="M203" i="35"/>
  <c r="M195" i="35"/>
  <c r="M188" i="35"/>
  <c r="M174" i="35"/>
  <c r="M180" i="35"/>
  <c r="M168" i="35"/>
  <c r="M162" i="35"/>
  <c r="M151" i="35"/>
  <c r="M140" i="35"/>
  <c r="M245" i="35"/>
  <c r="M239" i="35"/>
  <c r="M230" i="35"/>
  <c r="M218" i="35"/>
  <c r="M220" i="35"/>
  <c r="M207" i="35"/>
  <c r="M200" i="35"/>
  <c r="M192" i="35"/>
  <c r="M182" i="35"/>
  <c r="M171" i="35"/>
  <c r="M179" i="35"/>
  <c r="M166" i="35"/>
  <c r="M159" i="35"/>
  <c r="M145" i="35"/>
  <c r="M152" i="35"/>
  <c r="M243" i="35"/>
  <c r="M238" i="35"/>
  <c r="M232" i="35"/>
  <c r="M217" i="35"/>
  <c r="M226" i="35"/>
  <c r="M204" i="35"/>
  <c r="M197" i="35"/>
  <c r="M196" i="35"/>
  <c r="M189" i="35"/>
  <c r="M178" i="35"/>
  <c r="M176" i="35"/>
  <c r="M163" i="35"/>
  <c r="M164" i="35"/>
  <c r="M142" i="35"/>
  <c r="M150" i="35"/>
  <c r="S244" i="35"/>
  <c r="S241" i="35"/>
  <c r="S237" i="35"/>
  <c r="S227" i="35"/>
  <c r="S223" i="35"/>
  <c r="S214" i="35"/>
  <c r="S209" i="35"/>
  <c r="S201" i="35"/>
  <c r="S203" i="35"/>
  <c r="S187" i="35"/>
  <c r="S196" i="35"/>
  <c r="S174" i="35"/>
  <c r="S169" i="35"/>
  <c r="S170" i="35"/>
  <c r="S158" i="35"/>
  <c r="S160" i="35"/>
  <c r="S145" i="35"/>
  <c r="S140" i="35"/>
  <c r="S138" i="35"/>
  <c r="S245" i="35"/>
  <c r="S236" i="35"/>
  <c r="S234" i="35"/>
  <c r="S225" i="35"/>
  <c r="S228" i="35"/>
  <c r="S215" i="35"/>
  <c r="S206" i="35"/>
  <c r="S200" i="35"/>
  <c r="S198" i="35"/>
  <c r="S184" i="35"/>
  <c r="S186" i="35"/>
  <c r="S171" i="35"/>
  <c r="S189" i="35"/>
  <c r="S167" i="35"/>
  <c r="S155" i="35"/>
  <c r="S157" i="35"/>
  <c r="S142" i="35"/>
  <c r="S153" i="35"/>
  <c r="S242" i="35"/>
  <c r="S240" i="35"/>
  <c r="S231" i="35"/>
  <c r="S222" i="35"/>
  <c r="S224" i="35"/>
  <c r="S220" i="35"/>
  <c r="S210" i="35"/>
  <c r="S197" i="35"/>
  <c r="S195" i="35"/>
  <c r="S188" i="35"/>
  <c r="S211" i="35"/>
  <c r="S181" i="35"/>
  <c r="S180" i="35"/>
  <c r="S168" i="35"/>
  <c r="S165" i="35"/>
  <c r="S164" i="35"/>
  <c r="S154" i="35"/>
  <c r="S150" i="35"/>
  <c r="S246" i="35"/>
  <c r="S239" i="35"/>
  <c r="S233" i="35"/>
  <c r="S219" i="35"/>
  <c r="S221" i="35"/>
  <c r="S216" i="35"/>
  <c r="S207" i="35"/>
  <c r="S194" i="35"/>
  <c r="S192" i="35"/>
  <c r="S185" i="35"/>
  <c r="S199" i="35"/>
  <c r="S178" i="35"/>
  <c r="S179" i="35"/>
  <c r="S166" i="35"/>
  <c r="S162" i="35"/>
  <c r="S152" i="35"/>
  <c r="S149" i="35"/>
  <c r="S147" i="35"/>
  <c r="S249" i="35"/>
  <c r="S243" i="35"/>
  <c r="S235" i="35"/>
  <c r="S229" i="35"/>
  <c r="S226" i="35"/>
  <c r="S218" i="35"/>
  <c r="S213" i="35"/>
  <c r="S204" i="35"/>
  <c r="S191" i="35"/>
  <c r="S208" i="35"/>
  <c r="S182" i="35"/>
  <c r="S183" i="35"/>
  <c r="S175" i="35"/>
  <c r="S176" i="35"/>
  <c r="S163" i="35"/>
  <c r="S159" i="35"/>
  <c r="S151" i="35"/>
  <c r="S146" i="35"/>
  <c r="S144" i="35"/>
  <c r="S247" i="35"/>
  <c r="S248" i="35"/>
  <c r="S238" i="35"/>
  <c r="S230" i="35"/>
  <c r="S232" i="35"/>
  <c r="S217" i="35"/>
  <c r="S212" i="35"/>
  <c r="S202" i="35"/>
  <c r="S205" i="35"/>
  <c r="S190" i="35"/>
  <c r="S193" i="35"/>
  <c r="S177" i="35"/>
  <c r="S172" i="35"/>
  <c r="S173" i="35"/>
  <c r="S161" i="35"/>
  <c r="S156" i="35"/>
  <c r="S148" i="35"/>
  <c r="S143" i="35"/>
  <c r="S141" i="35"/>
  <c r="S135" i="35"/>
  <c r="S132" i="35"/>
  <c r="S134" i="35"/>
  <c r="S139" i="35"/>
  <c r="S131" i="35"/>
  <c r="S137" i="35"/>
  <c r="Y135" i="35"/>
  <c r="Y247" i="35"/>
  <c r="Y236" i="35"/>
  <c r="Y234" i="35"/>
  <c r="Y227" i="35"/>
  <c r="Y223" i="35"/>
  <c r="Y217" i="35"/>
  <c r="Y209" i="35"/>
  <c r="Y205" i="35"/>
  <c r="Y201" i="35"/>
  <c r="Y187" i="35"/>
  <c r="Y182" i="35"/>
  <c r="Y171" i="35"/>
  <c r="Y183" i="35"/>
  <c r="Y180" i="35"/>
  <c r="Y161" i="35"/>
  <c r="Y165" i="35"/>
  <c r="Y145" i="35"/>
  <c r="Y140" i="35"/>
  <c r="Y138" i="35"/>
  <c r="Y244" i="35"/>
  <c r="Y240" i="35"/>
  <c r="Y231" i="35"/>
  <c r="Y237" i="35"/>
  <c r="Y226" i="35"/>
  <c r="Y214" i="35"/>
  <c r="Y206" i="35"/>
  <c r="Y200" i="35"/>
  <c r="Y208" i="35"/>
  <c r="Y184" i="35"/>
  <c r="Y196" i="35"/>
  <c r="Y203" i="35"/>
  <c r="Y181" i="35"/>
  <c r="Y167" i="35"/>
  <c r="Y158" i="35"/>
  <c r="Y160" i="35"/>
  <c r="Y142" i="35"/>
  <c r="Y153" i="35"/>
  <c r="Y246" i="35"/>
  <c r="Y238" i="35"/>
  <c r="Y232" i="35"/>
  <c r="Y222" i="35"/>
  <c r="Y224" i="35"/>
  <c r="Y215" i="35"/>
  <c r="Y212" i="35"/>
  <c r="Y197" i="35"/>
  <c r="Y198" i="35"/>
  <c r="Y190" i="35"/>
  <c r="Y199" i="35"/>
  <c r="Y178" i="35"/>
  <c r="Y179" i="35"/>
  <c r="Y168" i="35"/>
  <c r="Y155" i="35"/>
  <c r="Y157" i="35"/>
  <c r="Y154" i="35"/>
  <c r="Y150" i="35"/>
  <c r="Y245" i="35"/>
  <c r="Y239" i="35"/>
  <c r="Y229" i="35"/>
  <c r="Y219" i="35"/>
  <c r="Y221" i="35"/>
  <c r="Y216" i="35"/>
  <c r="Y210" i="35"/>
  <c r="Y194" i="35"/>
  <c r="Y195" i="35"/>
  <c r="Y193" i="35"/>
  <c r="Y186" i="35"/>
  <c r="Y175" i="35"/>
  <c r="Y176" i="35"/>
  <c r="Y166" i="35"/>
  <c r="Y162" i="35"/>
  <c r="Y152" i="35"/>
  <c r="Y149" i="35"/>
  <c r="Y147" i="35"/>
  <c r="Y242" i="35"/>
  <c r="Y225" i="35"/>
  <c r="Y207" i="35"/>
  <c r="Y188" i="35"/>
  <c r="Y173" i="35"/>
  <c r="Y151" i="35"/>
  <c r="Y132" i="35"/>
  <c r="Y241" i="35"/>
  <c r="Y228" i="35"/>
  <c r="Y204" i="35"/>
  <c r="Y185" i="35"/>
  <c r="Y170" i="35"/>
  <c r="Y148" i="35"/>
  <c r="Y235" i="35"/>
  <c r="Y218" i="35"/>
  <c r="Y191" i="35"/>
  <c r="Y177" i="35"/>
  <c r="Y163" i="35"/>
  <c r="Y146" i="35"/>
  <c r="Y243" i="35"/>
  <c r="Y220" i="35"/>
  <c r="Y202" i="35"/>
  <c r="Y174" i="35"/>
  <c r="Y164" i="35"/>
  <c r="Y143" i="35"/>
  <c r="Y249" i="35"/>
  <c r="Y233" i="35"/>
  <c r="Y213" i="35"/>
  <c r="Y192" i="35"/>
  <c r="Y172" i="35"/>
  <c r="Y159" i="35"/>
  <c r="Y144" i="35"/>
  <c r="Y248" i="35"/>
  <c r="Y141" i="35"/>
  <c r="Y139" i="35"/>
  <c r="Y230" i="35"/>
  <c r="Y211" i="35"/>
  <c r="Y189" i="35"/>
  <c r="Y169" i="35"/>
  <c r="Y156" i="35"/>
  <c r="Y137" i="35"/>
  <c r="Y134" i="35"/>
  <c r="Y131" i="35"/>
  <c r="AE242" i="35"/>
  <c r="AE240" i="35"/>
  <c r="AE229" i="35"/>
  <c r="AE238" i="35"/>
  <c r="AE218" i="35"/>
  <c r="AE216" i="35"/>
  <c r="AE207" i="35"/>
  <c r="AE194" i="35"/>
  <c r="AE192" i="35"/>
  <c r="AE189" i="35"/>
  <c r="AE188" i="35"/>
  <c r="AE171" i="35"/>
  <c r="AE179" i="35"/>
  <c r="AE166" i="35"/>
  <c r="AE162" i="35"/>
  <c r="AE153" i="35"/>
  <c r="AE149" i="35"/>
  <c r="AE147" i="35"/>
  <c r="AE249" i="35"/>
  <c r="AE246" i="35"/>
  <c r="AE237" i="35"/>
  <c r="AE230" i="35"/>
  <c r="AE228" i="35"/>
  <c r="AE217" i="35"/>
  <c r="AE213" i="35"/>
  <c r="AE204" i="35"/>
  <c r="AE191" i="35"/>
  <c r="AE202" i="35"/>
  <c r="AE196" i="35"/>
  <c r="AE186" i="35"/>
  <c r="AE181" i="35"/>
  <c r="AE176" i="35"/>
  <c r="AE163" i="35"/>
  <c r="AE159" i="35"/>
  <c r="AE151" i="35"/>
  <c r="AE146" i="35"/>
  <c r="AE144" i="35"/>
  <c r="AE248" i="35"/>
  <c r="AE239" i="35"/>
  <c r="AE235" i="35"/>
  <c r="AE227" i="35"/>
  <c r="AE225" i="35"/>
  <c r="AE214" i="35"/>
  <c r="AE211" i="35"/>
  <c r="AE212" i="35"/>
  <c r="AE208" i="35"/>
  <c r="AE187" i="35"/>
  <c r="AE190" i="35"/>
  <c r="AE183" i="35"/>
  <c r="AE178" i="35"/>
  <c r="AE173" i="35"/>
  <c r="AE161" i="35"/>
  <c r="AE156" i="35"/>
  <c r="AE148" i="35"/>
  <c r="AE143" i="35"/>
  <c r="AE141" i="35"/>
  <c r="AE247" i="35"/>
  <c r="AE236" i="35"/>
  <c r="AE234" i="35"/>
  <c r="AE233" i="35"/>
  <c r="AE223" i="35"/>
  <c r="AE226" i="35"/>
  <c r="AE209" i="35"/>
  <c r="AE203" i="35"/>
  <c r="AE201" i="35"/>
  <c r="AE184" i="35"/>
  <c r="AE185" i="35"/>
  <c r="AE180" i="35"/>
  <c r="AE175" i="35"/>
  <c r="AE170" i="35"/>
  <c r="AE158" i="35"/>
  <c r="AE160" i="35"/>
  <c r="AE145" i="35"/>
  <c r="AE140" i="35"/>
  <c r="AE138" i="35"/>
  <c r="AE244" i="35"/>
  <c r="AE241" i="35"/>
  <c r="AE231" i="35"/>
  <c r="AE222" i="35"/>
  <c r="AE224" i="35"/>
  <c r="AE220" i="35"/>
  <c r="AE206" i="35"/>
  <c r="AE200" i="35"/>
  <c r="AE198" i="35"/>
  <c r="AE205" i="35"/>
  <c r="AE182" i="35"/>
  <c r="AE177" i="35"/>
  <c r="AE172" i="35"/>
  <c r="AE168" i="35"/>
  <c r="AE155" i="35"/>
  <c r="AE157" i="35"/>
  <c r="AE142" i="35"/>
  <c r="AE154" i="35"/>
  <c r="AE243" i="35"/>
  <c r="AE245" i="35"/>
  <c r="AE232" i="35"/>
  <c r="AE219" i="35"/>
  <c r="AE221" i="35"/>
  <c r="AE215" i="35"/>
  <c r="AE210" i="35"/>
  <c r="AE197" i="35"/>
  <c r="AE195" i="35"/>
  <c r="AE193" i="35"/>
  <c r="AE199" i="35"/>
  <c r="AE174" i="35"/>
  <c r="AE169" i="35"/>
  <c r="AE167" i="35"/>
  <c r="AE164" i="35"/>
  <c r="AE165" i="35"/>
  <c r="AE152" i="35"/>
  <c r="AE150" i="35"/>
  <c r="AE132" i="35"/>
  <c r="AE139" i="35"/>
  <c r="AE135" i="35"/>
  <c r="AE137" i="35"/>
  <c r="AE134" i="35"/>
  <c r="AE131" i="35"/>
  <c r="AK139" i="35"/>
  <c r="AK245" i="35"/>
  <c r="AK241" i="35"/>
  <c r="AK233" i="35"/>
  <c r="AK222" i="35"/>
  <c r="AK221" i="35"/>
  <c r="AK216" i="35"/>
  <c r="AK210" i="35"/>
  <c r="AK197" i="35"/>
  <c r="AK195" i="35"/>
  <c r="AK196" i="35"/>
  <c r="AK188" i="35"/>
  <c r="AK178" i="35"/>
  <c r="AK179" i="35"/>
  <c r="AK166" i="35"/>
  <c r="AK164" i="35"/>
  <c r="AK153" i="35"/>
  <c r="AK149" i="35"/>
  <c r="AK147" i="35"/>
  <c r="AK249" i="35"/>
  <c r="AK243" i="35"/>
  <c r="AK240" i="35"/>
  <c r="AK229" i="35"/>
  <c r="AK219" i="35"/>
  <c r="AK218" i="35"/>
  <c r="AK213" i="35"/>
  <c r="AK207" i="35"/>
  <c r="AK194" i="35"/>
  <c r="AK192" i="35"/>
  <c r="AK199" i="35"/>
  <c r="AK186" i="35"/>
  <c r="AK175" i="35"/>
  <c r="AK176" i="35"/>
  <c r="AK163" i="35"/>
  <c r="AK162" i="35"/>
  <c r="AK148" i="35"/>
  <c r="AK146" i="35"/>
  <c r="AK144" i="35"/>
  <c r="AK247" i="35"/>
  <c r="AK242" i="35"/>
  <c r="AK238" i="35"/>
  <c r="AK232" i="35"/>
  <c r="AK226" i="35"/>
  <c r="AK217" i="35"/>
  <c r="AK212" i="35"/>
  <c r="AK204" i="35"/>
  <c r="AK191" i="35"/>
  <c r="AK201" i="35"/>
  <c r="AK189" i="35"/>
  <c r="AK177" i="35"/>
  <c r="AK172" i="35"/>
  <c r="AK173" i="35"/>
  <c r="AK161" i="35"/>
  <c r="AK159" i="35"/>
  <c r="AK145" i="35"/>
  <c r="AK143" i="35"/>
  <c r="AK141" i="35"/>
  <c r="AK244" i="35"/>
  <c r="AK236" i="35"/>
  <c r="AK235" i="35"/>
  <c r="AK230" i="35"/>
  <c r="AK223" i="35"/>
  <c r="AK214" i="35"/>
  <c r="AK209" i="35"/>
  <c r="AK202" i="35"/>
  <c r="AK205" i="35"/>
  <c r="AK193" i="35"/>
  <c r="AK185" i="35"/>
  <c r="AK174" i="35"/>
  <c r="AK169" i="35"/>
  <c r="AK170" i="35"/>
  <c r="AK158" i="35"/>
  <c r="AK156" i="35"/>
  <c r="AK142" i="35"/>
  <c r="AK140" i="35"/>
  <c r="AK138" i="35"/>
  <c r="AK246" i="35"/>
  <c r="AK239" i="35"/>
  <c r="AK234" i="35"/>
  <c r="AK227" i="35"/>
  <c r="AK225" i="35"/>
  <c r="AK215" i="35"/>
  <c r="AK206" i="35"/>
  <c r="AK208" i="35"/>
  <c r="AK203" i="35"/>
  <c r="AK187" i="35"/>
  <c r="AK182" i="35"/>
  <c r="AK171" i="35"/>
  <c r="AK183" i="35"/>
  <c r="AK168" i="35"/>
  <c r="AK155" i="35"/>
  <c r="AK160" i="35"/>
  <c r="AK151" i="35"/>
  <c r="AK154" i="35"/>
  <c r="AK248" i="35"/>
  <c r="AK237" i="35"/>
  <c r="AK231" i="35"/>
  <c r="AK228" i="35"/>
  <c r="AK224" i="35"/>
  <c r="AK220" i="35"/>
  <c r="AK211" i="35"/>
  <c r="AK200" i="35"/>
  <c r="AK198" i="35"/>
  <c r="AK184" i="35"/>
  <c r="AK190" i="35"/>
  <c r="AK180" i="35"/>
  <c r="AK181" i="35"/>
  <c r="AK167" i="35"/>
  <c r="AK165" i="35"/>
  <c r="AK157" i="35"/>
  <c r="AK152" i="35"/>
  <c r="AK150" i="35"/>
  <c r="AK132" i="35"/>
  <c r="AK135" i="35"/>
  <c r="AK137" i="35"/>
  <c r="AK134" i="35"/>
  <c r="AK131" i="35"/>
  <c r="AK133" i="35"/>
  <c r="AQ244" i="35"/>
  <c r="AQ243" i="35"/>
  <c r="AQ234" i="35"/>
  <c r="AQ230" i="35"/>
  <c r="AQ225" i="35"/>
  <c r="AQ214" i="35"/>
  <c r="AQ228" i="35"/>
  <c r="AQ208" i="35"/>
  <c r="AQ191" i="35"/>
  <c r="AQ196" i="35"/>
  <c r="AQ189" i="35"/>
  <c r="AQ171" i="35"/>
  <c r="AQ169" i="35"/>
  <c r="AQ188" i="35"/>
  <c r="AQ158" i="35"/>
  <c r="AQ160" i="35"/>
  <c r="AQ142" i="35"/>
  <c r="AQ140" i="35"/>
  <c r="AQ138" i="35"/>
  <c r="AQ246" i="35"/>
  <c r="AQ242" i="35"/>
  <c r="AQ231" i="35"/>
  <c r="AQ227" i="35"/>
  <c r="AQ224" i="35"/>
  <c r="AQ215" i="35"/>
  <c r="AQ212" i="35"/>
  <c r="AQ203" i="35"/>
  <c r="AQ202" i="35"/>
  <c r="AQ187" i="35"/>
  <c r="AQ190" i="35"/>
  <c r="AQ181" i="35"/>
  <c r="AQ193" i="35"/>
  <c r="AQ167" i="35"/>
  <c r="AQ155" i="35"/>
  <c r="AQ157" i="35"/>
  <c r="AQ153" i="35"/>
  <c r="AQ245" i="35"/>
  <c r="AQ239" i="35"/>
  <c r="AQ235" i="35"/>
  <c r="AQ222" i="35"/>
  <c r="AQ221" i="35"/>
  <c r="AQ216" i="35"/>
  <c r="AQ211" i="35"/>
  <c r="AQ205" i="35"/>
  <c r="AQ198" i="35"/>
  <c r="AQ184" i="35"/>
  <c r="AQ186" i="35"/>
  <c r="AQ180" i="35"/>
  <c r="AQ179" i="35"/>
  <c r="AQ168" i="35"/>
  <c r="AQ162" i="35"/>
  <c r="AQ165" i="35"/>
  <c r="AQ151" i="35"/>
  <c r="AQ150" i="35"/>
  <c r="AQ241" i="35"/>
  <c r="AQ247" i="35"/>
  <c r="AQ229" i="35"/>
  <c r="AQ219" i="35"/>
  <c r="AQ218" i="35"/>
  <c r="AQ213" i="35"/>
  <c r="AQ210" i="35"/>
  <c r="AQ200" i="35"/>
  <c r="AQ195" i="35"/>
  <c r="AQ199" i="35"/>
  <c r="AQ183" i="35"/>
  <c r="AQ178" i="35"/>
  <c r="AQ176" i="35"/>
  <c r="AQ249" i="35"/>
  <c r="AQ240" i="35"/>
  <c r="AQ238" i="35"/>
  <c r="AQ233" i="35"/>
  <c r="AQ223" i="35"/>
  <c r="AQ220" i="35"/>
  <c r="AQ209" i="35"/>
  <c r="AQ207" i="35"/>
  <c r="AQ197" i="35"/>
  <c r="AQ192" i="35"/>
  <c r="AQ185" i="35"/>
  <c r="AQ177" i="35"/>
  <c r="AQ175" i="35"/>
  <c r="AQ173" i="35"/>
  <c r="AQ163" i="35"/>
  <c r="AQ156" i="35"/>
  <c r="AQ148" i="35"/>
  <c r="AQ146" i="35"/>
  <c r="AQ144" i="35"/>
  <c r="AQ248" i="35"/>
  <c r="AQ236" i="35"/>
  <c r="AQ237" i="35"/>
  <c r="AQ232" i="35"/>
  <c r="AQ226" i="35"/>
  <c r="AQ217" i="35"/>
  <c r="AQ206" i="35"/>
  <c r="AQ204" i="35"/>
  <c r="AQ194" i="35"/>
  <c r="AQ201" i="35"/>
  <c r="AQ182" i="35"/>
  <c r="AQ174" i="35"/>
  <c r="AQ172" i="35"/>
  <c r="AQ170" i="35"/>
  <c r="AQ161" i="35"/>
  <c r="AQ164" i="35"/>
  <c r="AQ145" i="35"/>
  <c r="AQ143" i="35"/>
  <c r="AQ141" i="35"/>
  <c r="AQ166" i="35"/>
  <c r="AQ159" i="35"/>
  <c r="AQ154" i="35"/>
  <c r="AQ149" i="35"/>
  <c r="AQ152" i="35"/>
  <c r="AQ147" i="35"/>
  <c r="AQ132" i="35"/>
  <c r="AQ135" i="35"/>
  <c r="AQ137" i="35"/>
  <c r="AQ134" i="35"/>
  <c r="AQ131" i="35"/>
  <c r="AQ136" i="35"/>
  <c r="AW243" i="35"/>
  <c r="AW237" i="35"/>
  <c r="AW230" i="35"/>
  <c r="AW219" i="35"/>
  <c r="AW217" i="35"/>
  <c r="AW213" i="35"/>
  <c r="AW204" i="35"/>
  <c r="AW247" i="35"/>
  <c r="AW241" i="35"/>
  <c r="AW245" i="35"/>
  <c r="AW240" i="35"/>
  <c r="AW229" i="35"/>
  <c r="AW222" i="35"/>
  <c r="AW218" i="35"/>
  <c r="AW216" i="35"/>
  <c r="AW207" i="35"/>
  <c r="AW200" i="35"/>
  <c r="AW192" i="35"/>
  <c r="AW184" i="35"/>
  <c r="AW196" i="35"/>
  <c r="AW178" i="35"/>
  <c r="AW181" i="35"/>
  <c r="AW168" i="35"/>
  <c r="AW165" i="35"/>
  <c r="AW157" i="35"/>
  <c r="AW249" i="35"/>
  <c r="AW239" i="35"/>
  <c r="AW233" i="35"/>
  <c r="AW214" i="35"/>
  <c r="AW203" i="35"/>
  <c r="AW197" i="35"/>
  <c r="AW205" i="35"/>
  <c r="AW193" i="35"/>
  <c r="AW171" i="35"/>
  <c r="AW180" i="35"/>
  <c r="AW166" i="35"/>
  <c r="AW159" i="35"/>
  <c r="AW145" i="35"/>
  <c r="AW140" i="35"/>
  <c r="AW141" i="35"/>
  <c r="AW248" i="35"/>
  <c r="AW235" i="35"/>
  <c r="AW232" i="35"/>
  <c r="AW215" i="35"/>
  <c r="AW210" i="35"/>
  <c r="AW194" i="35"/>
  <c r="AW199" i="35"/>
  <c r="AW189" i="35"/>
  <c r="AW208" i="35"/>
  <c r="AW176" i="35"/>
  <c r="AW163" i="35"/>
  <c r="AW156" i="35"/>
  <c r="AW142" i="35"/>
  <c r="AW151" i="35"/>
  <c r="AW138" i="35"/>
  <c r="AW244" i="35"/>
  <c r="AW234" i="35"/>
  <c r="AW223" i="35"/>
  <c r="AW225" i="35"/>
  <c r="AW226" i="35"/>
  <c r="AW191" i="35"/>
  <c r="AW188" i="35"/>
  <c r="AW186" i="35"/>
  <c r="AW175" i="35"/>
  <c r="AW173" i="35"/>
  <c r="AW161" i="35"/>
  <c r="AW164" i="35"/>
  <c r="AW153" i="35"/>
  <c r="AW152" i="35"/>
  <c r="AW246" i="35"/>
  <c r="AW231" i="35"/>
  <c r="AW228" i="35"/>
  <c r="AW220" i="35"/>
  <c r="AW212" i="35"/>
  <c r="AW198" i="35"/>
  <c r="AW187" i="35"/>
  <c r="AW190" i="35"/>
  <c r="AW172" i="35"/>
  <c r="AW170" i="35"/>
  <c r="AW158" i="35"/>
  <c r="AW160" i="35"/>
  <c r="AW149" i="35"/>
  <c r="AW150" i="35"/>
  <c r="AW236" i="35"/>
  <c r="AW227" i="35"/>
  <c r="AW224" i="35"/>
  <c r="AW209" i="35"/>
  <c r="AW211" i="35"/>
  <c r="AW195" i="35"/>
  <c r="AW185" i="35"/>
  <c r="AW177" i="35"/>
  <c r="AW169" i="35"/>
  <c r="AW179" i="35"/>
  <c r="AW155" i="35"/>
  <c r="AW154" i="35"/>
  <c r="AW146" i="35"/>
  <c r="AW147" i="35"/>
  <c r="AW242" i="35"/>
  <c r="AW238" i="35"/>
  <c r="AW221" i="35"/>
  <c r="AW206" i="35"/>
  <c r="AW201" i="35"/>
  <c r="AW202" i="35"/>
  <c r="AW182" i="35"/>
  <c r="AW174" i="35"/>
  <c r="AW183" i="35"/>
  <c r="AW167" i="35"/>
  <c r="AW162" i="35"/>
  <c r="AW148" i="35"/>
  <c r="AW143" i="35"/>
  <c r="AW144" i="35"/>
  <c r="AW135" i="35"/>
  <c r="AW132" i="35"/>
  <c r="AW131" i="35"/>
  <c r="AW137" i="35"/>
  <c r="AW134" i="35"/>
  <c r="AW139" i="35"/>
  <c r="BC248" i="35"/>
  <c r="BC240" i="35"/>
  <c r="BC231" i="35"/>
  <c r="BC222" i="35"/>
  <c r="BC224" i="35"/>
  <c r="BC215" i="35"/>
  <c r="BC203" i="35"/>
  <c r="BC201" i="35"/>
  <c r="BC198" i="35"/>
  <c r="BC184" i="35"/>
  <c r="BC186" i="35"/>
  <c r="BC181" i="35"/>
  <c r="BC180" i="35"/>
  <c r="BC168" i="35"/>
  <c r="BC162" i="35"/>
  <c r="BC165" i="35"/>
  <c r="BC149" i="35"/>
  <c r="BC150" i="35"/>
  <c r="BC242" i="35"/>
  <c r="BC237" i="35"/>
  <c r="BC233" i="35"/>
  <c r="BC219" i="35"/>
  <c r="BC221" i="35"/>
  <c r="BC216" i="35"/>
  <c r="BC210" i="35"/>
  <c r="BC200" i="35"/>
  <c r="BC195" i="35"/>
  <c r="BC188" i="35"/>
  <c r="BC183" i="35"/>
  <c r="BC178" i="35"/>
  <c r="BC176" i="35"/>
  <c r="BC166" i="35"/>
  <c r="BC159" i="35"/>
  <c r="BC164" i="35"/>
  <c r="BC146" i="35"/>
  <c r="BC147" i="35"/>
  <c r="BC249" i="35"/>
  <c r="BC243" i="35"/>
  <c r="BC239" i="35"/>
  <c r="BC229" i="35"/>
  <c r="BC226" i="35"/>
  <c r="BC218" i="35"/>
  <c r="BC213" i="35"/>
  <c r="BC207" i="35"/>
  <c r="BC197" i="35"/>
  <c r="BC192" i="35"/>
  <c r="BC185" i="35"/>
  <c r="BC179" i="35"/>
  <c r="BC175" i="35"/>
  <c r="BC173" i="35"/>
  <c r="BC163" i="35"/>
  <c r="BC156" i="35"/>
  <c r="BC152" i="35"/>
  <c r="BC143" i="35"/>
  <c r="BC144" i="35"/>
  <c r="BC247" i="35"/>
  <c r="BC241" i="35"/>
  <c r="BC235" i="35"/>
  <c r="BC230" i="35"/>
  <c r="BC223" i="35"/>
  <c r="BC220" i="35"/>
  <c r="BC212" i="35"/>
  <c r="BC204" i="35"/>
  <c r="BC194" i="35"/>
  <c r="BC208" i="35"/>
  <c r="BC182" i="35"/>
  <c r="BC177" i="35"/>
  <c r="BC172" i="35"/>
  <c r="BC170" i="35"/>
  <c r="BC161" i="35"/>
  <c r="BC160" i="35"/>
  <c r="BC148" i="35"/>
  <c r="BC140" i="35"/>
  <c r="BC141" i="35"/>
  <c r="BC244" i="35"/>
  <c r="BC246" i="35"/>
  <c r="BC238" i="35"/>
  <c r="BC227" i="35"/>
  <c r="BC232" i="35"/>
  <c r="BC217" i="35"/>
  <c r="BC209" i="35"/>
  <c r="BC211" i="35"/>
  <c r="BC191" i="35"/>
  <c r="BC190" i="35"/>
  <c r="BC193" i="35"/>
  <c r="BC174" i="35"/>
  <c r="BC169" i="35"/>
  <c r="BC199" i="35"/>
  <c r="BC158" i="35"/>
  <c r="BC157" i="35"/>
  <c r="BC145" i="35"/>
  <c r="BC153" i="35"/>
  <c r="BC138" i="35"/>
  <c r="BC245" i="35"/>
  <c r="BC236" i="35"/>
  <c r="BC234" i="35"/>
  <c r="BC225" i="35"/>
  <c r="BC228" i="35"/>
  <c r="BC214" i="35"/>
  <c r="BC206" i="35"/>
  <c r="BC202" i="35"/>
  <c r="BC205" i="35"/>
  <c r="BC187" i="35"/>
  <c r="BC196" i="35"/>
  <c r="BC171" i="35"/>
  <c r="BC189" i="35"/>
  <c r="BC167" i="35"/>
  <c r="BC155" i="35"/>
  <c r="BC154" i="35"/>
  <c r="BC142" i="35"/>
  <c r="BC151" i="35"/>
  <c r="BC135" i="35"/>
  <c r="BC132" i="35"/>
  <c r="BC134" i="35"/>
  <c r="BC131" i="35"/>
  <c r="BC139" i="35"/>
  <c r="BC137" i="35"/>
  <c r="BI248" i="35"/>
  <c r="BI236" i="35"/>
  <c r="BI235" i="35"/>
  <c r="BI233" i="35"/>
  <c r="BI228" i="35"/>
  <c r="BI217" i="35"/>
  <c r="BI211" i="35"/>
  <c r="BI207" i="35"/>
  <c r="BI191" i="35"/>
  <c r="BI192" i="35"/>
  <c r="BI188" i="35"/>
  <c r="BI183" i="35"/>
  <c r="BI175" i="35"/>
  <c r="BI170" i="35"/>
  <c r="BI164" i="35"/>
  <c r="BI159" i="35"/>
  <c r="BI152" i="35"/>
  <c r="BI143" i="35"/>
  <c r="BI141" i="35"/>
  <c r="BI244" i="35"/>
  <c r="BI237" i="35"/>
  <c r="BI239" i="35"/>
  <c r="BI230" i="35"/>
  <c r="BI223" i="35"/>
  <c r="BI214" i="35"/>
  <c r="BI209" i="35"/>
  <c r="BI204" i="35"/>
  <c r="BI202" i="35"/>
  <c r="BI189" i="35"/>
  <c r="BI185" i="35"/>
  <c r="BI177" i="35"/>
  <c r="BI172" i="35"/>
  <c r="BI180" i="35"/>
  <c r="BI161" i="35"/>
  <c r="BI156" i="35"/>
  <c r="BI148" i="35"/>
  <c r="BI140" i="35"/>
  <c r="BI138" i="35"/>
  <c r="BI247" i="35"/>
  <c r="BI245" i="35"/>
  <c r="BI234" i="35"/>
  <c r="BI227" i="35"/>
  <c r="BI226" i="35"/>
  <c r="BI215" i="35"/>
  <c r="BI206" i="35"/>
  <c r="BI205" i="35"/>
  <c r="BI201" i="35"/>
  <c r="BI187" i="35"/>
  <c r="BI182" i="35"/>
  <c r="BI174" i="35"/>
  <c r="BI169" i="35"/>
  <c r="BI167" i="35"/>
  <c r="BI158" i="35"/>
  <c r="BI160" i="35"/>
  <c r="BI145" i="35"/>
  <c r="BI153" i="35"/>
  <c r="BI246" i="35"/>
  <c r="BI243" i="35"/>
  <c r="BI231" i="35"/>
  <c r="BI222" i="35"/>
  <c r="BI224" i="35"/>
  <c r="BI220" i="35"/>
  <c r="BI203" i="35"/>
  <c r="BI200" i="35"/>
  <c r="BI208" i="35"/>
  <c r="BI184" i="35"/>
  <c r="BI196" i="35"/>
  <c r="BI171" i="35"/>
  <c r="BI181" i="35"/>
  <c r="BI168" i="35"/>
  <c r="BI155" i="35"/>
  <c r="BI157" i="35"/>
  <c r="BI142" i="35"/>
  <c r="BI150" i="35"/>
  <c r="BI242" i="35"/>
  <c r="BI240" i="35"/>
  <c r="BI232" i="35"/>
  <c r="BI219" i="35"/>
  <c r="BI221" i="35"/>
  <c r="BI216" i="35"/>
  <c r="BI212" i="35"/>
  <c r="BI197" i="35"/>
  <c r="BI198" i="35"/>
  <c r="BI190" i="35"/>
  <c r="BI199" i="35"/>
  <c r="BI179" i="35"/>
  <c r="BI176" i="35"/>
  <c r="BI166" i="35"/>
  <c r="BI165" i="35"/>
  <c r="BI154" i="35"/>
  <c r="BI149" i="35"/>
  <c r="BI147" i="35"/>
  <c r="BI249" i="35"/>
  <c r="BI241" i="35"/>
  <c r="BI238" i="35"/>
  <c r="BI229" i="35"/>
  <c r="BI225" i="35"/>
  <c r="BI218" i="35"/>
  <c r="BI213" i="35"/>
  <c r="BI210" i="35"/>
  <c r="BI194" i="35"/>
  <c r="BI195" i="35"/>
  <c r="BI193" i="35"/>
  <c r="BI186" i="35"/>
  <c r="BI178" i="35"/>
  <c r="BI173" i="35"/>
  <c r="BI163" i="35"/>
  <c r="BI162" i="35"/>
  <c r="BI151" i="35"/>
  <c r="BI146" i="35"/>
  <c r="BI144" i="35"/>
  <c r="BI135" i="35"/>
  <c r="BI132" i="35"/>
  <c r="BI139" i="35"/>
  <c r="BI137" i="35"/>
  <c r="BI134" i="35"/>
  <c r="BI131" i="35"/>
  <c r="BO246" i="35"/>
  <c r="BO236" i="35"/>
  <c r="BO232" i="35"/>
  <c r="BO222" i="35"/>
  <c r="BO221" i="35"/>
  <c r="BO226" i="35"/>
  <c r="BO203" i="35"/>
  <c r="BO197" i="35"/>
  <c r="BO195" i="35"/>
  <c r="BO189" i="35"/>
  <c r="BO188" i="35"/>
  <c r="BO174" i="35"/>
  <c r="BO172" i="35"/>
  <c r="BO167" i="35"/>
  <c r="BO164" i="35"/>
  <c r="BO154" i="35"/>
  <c r="BO142" i="35"/>
  <c r="BO150" i="35"/>
  <c r="BO243" i="35"/>
  <c r="BO241" i="35"/>
  <c r="BO229" i="35"/>
  <c r="BO219" i="35"/>
  <c r="BO218" i="35"/>
  <c r="BO216" i="35"/>
  <c r="BO210" i="35"/>
  <c r="BO194" i="35"/>
  <c r="BO192" i="35"/>
  <c r="BO196" i="35"/>
  <c r="BO186" i="35"/>
  <c r="BO171" i="35"/>
  <c r="BO169" i="35"/>
  <c r="BO166" i="35"/>
  <c r="BO162" i="35"/>
  <c r="BO165" i="35"/>
  <c r="BO152" i="35"/>
  <c r="BO147" i="35"/>
  <c r="BO249" i="35"/>
  <c r="BO245" i="35"/>
  <c r="BO237" i="35"/>
  <c r="BO238" i="35"/>
  <c r="BO228" i="35"/>
  <c r="BO220" i="35"/>
  <c r="BO213" i="35"/>
  <c r="BO207" i="35"/>
  <c r="BO191" i="35"/>
  <c r="BO202" i="35"/>
  <c r="BO190" i="35"/>
  <c r="BO183" i="35"/>
  <c r="BO181" i="35"/>
  <c r="BO176" i="35"/>
  <c r="BO163" i="35"/>
  <c r="BO159" i="35"/>
  <c r="BO153" i="35"/>
  <c r="BO149" i="35"/>
  <c r="BO144" i="35"/>
  <c r="BO248" i="35"/>
  <c r="BO242" i="35"/>
  <c r="BO235" i="35"/>
  <c r="BO230" i="35"/>
  <c r="BO225" i="35"/>
  <c r="BO214" i="35"/>
  <c r="BO211" i="35"/>
  <c r="BO204" i="35"/>
  <c r="BO208" i="35"/>
  <c r="BO187" i="35"/>
  <c r="BO185" i="35"/>
  <c r="BO205" i="35"/>
  <c r="BO179" i="35"/>
  <c r="BO173" i="35"/>
  <c r="BO161" i="35"/>
  <c r="BO156" i="35"/>
  <c r="BO151" i="35"/>
  <c r="BO146" i="35"/>
  <c r="BO141" i="35"/>
  <c r="BO247" i="35"/>
  <c r="BO240" i="35"/>
  <c r="BO234" i="35"/>
  <c r="BO227" i="35"/>
  <c r="BO223" i="35"/>
  <c r="BO217" i="35"/>
  <c r="BO209" i="35"/>
  <c r="BO212" i="35"/>
  <c r="BO201" i="35"/>
  <c r="BO184" i="35"/>
  <c r="BO182" i="35"/>
  <c r="BO180" i="35"/>
  <c r="BO178" i="35"/>
  <c r="BO170" i="35"/>
  <c r="BO158" i="35"/>
  <c r="BO160" i="35"/>
  <c r="BO148" i="35"/>
  <c r="BO143" i="35"/>
  <c r="BO138" i="35"/>
  <c r="BO244" i="35"/>
  <c r="BO239" i="35"/>
  <c r="BO231" i="35"/>
  <c r="BO233" i="35"/>
  <c r="BO224" i="35"/>
  <c r="BO215" i="35"/>
  <c r="BO206" i="35"/>
  <c r="BO200" i="35"/>
  <c r="BO198" i="35"/>
  <c r="BO193" i="35"/>
  <c r="BO199" i="35"/>
  <c r="BO177" i="35"/>
  <c r="BO175" i="35"/>
  <c r="BO168" i="35"/>
  <c r="BO155" i="35"/>
  <c r="BO157" i="35"/>
  <c r="BO145" i="35"/>
  <c r="BO140" i="35"/>
  <c r="BO139" i="35"/>
  <c r="BO135" i="35"/>
  <c r="BO132" i="35"/>
  <c r="BO137" i="35"/>
  <c r="BO134" i="35"/>
  <c r="BO131" i="35"/>
  <c r="BU247" i="35"/>
  <c r="BU240" i="35"/>
  <c r="BU238" i="35"/>
  <c r="BU232" i="35"/>
  <c r="BU226" i="35"/>
  <c r="BU214" i="35"/>
  <c r="BU212" i="35"/>
  <c r="BU207" i="35"/>
  <c r="BU194" i="35"/>
  <c r="BU201" i="35"/>
  <c r="BU189" i="35"/>
  <c r="BU183" i="35"/>
  <c r="BU175" i="35"/>
  <c r="BU173" i="35"/>
  <c r="BU161" i="35"/>
  <c r="BU159" i="35"/>
  <c r="BU148" i="35"/>
  <c r="BU146" i="35"/>
  <c r="BU141" i="35"/>
  <c r="BU244" i="35"/>
  <c r="BU248" i="35"/>
  <c r="BU235" i="35"/>
  <c r="BU230" i="35"/>
  <c r="BU223" i="35"/>
  <c r="BU217" i="35"/>
  <c r="BU209" i="35"/>
  <c r="BU204" i="35"/>
  <c r="BU191" i="35"/>
  <c r="BU193" i="35"/>
  <c r="BU185" i="35"/>
  <c r="BU177" i="35"/>
  <c r="BU172" i="35"/>
  <c r="BU170" i="35"/>
  <c r="BU246" i="35"/>
  <c r="BU236" i="35"/>
  <c r="BU234" i="35"/>
  <c r="BU227" i="35"/>
  <c r="BU225" i="35"/>
  <c r="BU215" i="35"/>
  <c r="BU206" i="35"/>
  <c r="BU202" i="35"/>
  <c r="BU205" i="35"/>
  <c r="BU187" i="35"/>
  <c r="BU182" i="35"/>
  <c r="BU174" i="35"/>
  <c r="BU169" i="35"/>
  <c r="BU167" i="35"/>
  <c r="BU245" i="35"/>
  <c r="BU241" i="35"/>
  <c r="BU231" i="35"/>
  <c r="BU228" i="35"/>
  <c r="BU224" i="35"/>
  <c r="BU220" i="35"/>
  <c r="BU203" i="35"/>
  <c r="BU208" i="35"/>
  <c r="BU198" i="35"/>
  <c r="BU184" i="35"/>
  <c r="BU190" i="35"/>
  <c r="BU171" i="35"/>
  <c r="BU179" i="35"/>
  <c r="BU168" i="35"/>
  <c r="BU243" i="35"/>
  <c r="BU239" i="35"/>
  <c r="BU233" i="35"/>
  <c r="BU222" i="35"/>
  <c r="BU221" i="35"/>
  <c r="BU216" i="35"/>
  <c r="BU211" i="35"/>
  <c r="BU200" i="35"/>
  <c r="BU195" i="35"/>
  <c r="BU196" i="35"/>
  <c r="BU188" i="35"/>
  <c r="BU180" i="35"/>
  <c r="BU181" i="35"/>
  <c r="BU166" i="35"/>
  <c r="BU164" i="35"/>
  <c r="BU154" i="35"/>
  <c r="BU152" i="35"/>
  <c r="BU147" i="35"/>
  <c r="BU249" i="35"/>
  <c r="BU242" i="35"/>
  <c r="BU237" i="35"/>
  <c r="BU229" i="35"/>
  <c r="BU219" i="35"/>
  <c r="BU218" i="35"/>
  <c r="BU213" i="35"/>
  <c r="BU210" i="35"/>
  <c r="BU197" i="35"/>
  <c r="BU192" i="35"/>
  <c r="BU199" i="35"/>
  <c r="BU186" i="35"/>
  <c r="BU178" i="35"/>
  <c r="BU176" i="35"/>
  <c r="BU163" i="35"/>
  <c r="BU162" i="35"/>
  <c r="BU153" i="35"/>
  <c r="BU149" i="35"/>
  <c r="BU144" i="35"/>
  <c r="BU158" i="35"/>
  <c r="BU145" i="35"/>
  <c r="BU138" i="35"/>
  <c r="BU155" i="35"/>
  <c r="BU142" i="35"/>
  <c r="BU165" i="35"/>
  <c r="BU151" i="35"/>
  <c r="BU156" i="35"/>
  <c r="BU143" i="35"/>
  <c r="BU160" i="35"/>
  <c r="BU140" i="35"/>
  <c r="BU157" i="35"/>
  <c r="BU150" i="35"/>
  <c r="BU139" i="35"/>
  <c r="BU132" i="35"/>
  <c r="BU135" i="35"/>
  <c r="BU137" i="35"/>
  <c r="BU134" i="35"/>
  <c r="BU131" i="35"/>
  <c r="BU133" i="35"/>
  <c r="CA241" i="35"/>
  <c r="CA237" i="35"/>
  <c r="CA244" i="35"/>
  <c r="CA236" i="35"/>
  <c r="CA247" i="35"/>
  <c r="CA239" i="35"/>
  <c r="CA231" i="35"/>
  <c r="CA227" i="35"/>
  <c r="CA224" i="35"/>
  <c r="CA217" i="35"/>
  <c r="CA203" i="35"/>
  <c r="CA208" i="35"/>
  <c r="CA202" i="35"/>
  <c r="CA184" i="35"/>
  <c r="CA242" i="35"/>
  <c r="CA233" i="35"/>
  <c r="CA226" i="35"/>
  <c r="CA215" i="35"/>
  <c r="CA212" i="35"/>
  <c r="CA200" i="35"/>
  <c r="CA192" i="35"/>
  <c r="CA182" i="35"/>
  <c r="CA177" i="35"/>
  <c r="CA175" i="35"/>
  <c r="CA173" i="35"/>
  <c r="CA161" i="35"/>
  <c r="CA164" i="35"/>
  <c r="CA145" i="35"/>
  <c r="CA143" i="35"/>
  <c r="CA141" i="35"/>
  <c r="CA249" i="35"/>
  <c r="CA238" i="35"/>
  <c r="CA232" i="35"/>
  <c r="CA225" i="35"/>
  <c r="CA228" i="35"/>
  <c r="CA211" i="35"/>
  <c r="CA197" i="35"/>
  <c r="CA196" i="35"/>
  <c r="CA189" i="35"/>
  <c r="CA174" i="35"/>
  <c r="CA172" i="35"/>
  <c r="CA170" i="35"/>
  <c r="CA158" i="35"/>
  <c r="CA160" i="35"/>
  <c r="CA142" i="35"/>
  <c r="CA140" i="35"/>
  <c r="CA138" i="35"/>
  <c r="CA248" i="35"/>
  <c r="CA243" i="35"/>
  <c r="CA230" i="35"/>
  <c r="CA221" i="35"/>
  <c r="CA216" i="35"/>
  <c r="CA210" i="35"/>
  <c r="CA194" i="35"/>
  <c r="CA187" i="35"/>
  <c r="CA190" i="35"/>
  <c r="CA171" i="35"/>
  <c r="CA169" i="35"/>
  <c r="CA167" i="35"/>
  <c r="CA155" i="35"/>
  <c r="CA157" i="35"/>
  <c r="CA153" i="35"/>
  <c r="CA152" i="35"/>
  <c r="CA246" i="35"/>
  <c r="CA234" i="35"/>
  <c r="CA222" i="35"/>
  <c r="CA218" i="35"/>
  <c r="CA213" i="35"/>
  <c r="CA207" i="35"/>
  <c r="CA191" i="35"/>
  <c r="CA201" i="35"/>
  <c r="CA186" i="35"/>
  <c r="CA181" i="35"/>
  <c r="CA193" i="35"/>
  <c r="CA168" i="35"/>
  <c r="CA162" i="35"/>
  <c r="CA154" i="35"/>
  <c r="CA151" i="35"/>
  <c r="CA150" i="35"/>
  <c r="CA245" i="35"/>
  <c r="CA235" i="35"/>
  <c r="CA219" i="35"/>
  <c r="CA220" i="35"/>
  <c r="CA209" i="35"/>
  <c r="CA204" i="35"/>
  <c r="CA198" i="35"/>
  <c r="CA199" i="35"/>
  <c r="CA183" i="35"/>
  <c r="CA180" i="35"/>
  <c r="CA179" i="35"/>
  <c r="CA166" i="35"/>
  <c r="CA159" i="35"/>
  <c r="CA165" i="35"/>
  <c r="CA149" i="35"/>
  <c r="CA147" i="35"/>
  <c r="CA240" i="35"/>
  <c r="CA229" i="35"/>
  <c r="CA223" i="35"/>
  <c r="CA214" i="35"/>
  <c r="CA206" i="35"/>
  <c r="CA205" i="35"/>
  <c r="CA195" i="35"/>
  <c r="CA185" i="35"/>
  <c r="CA188" i="35"/>
  <c r="CA178" i="35"/>
  <c r="CA176" i="35"/>
  <c r="CA163" i="35"/>
  <c r="CA156" i="35"/>
  <c r="CA148" i="35"/>
  <c r="CA146" i="35"/>
  <c r="CA144" i="35"/>
  <c r="CA132" i="35"/>
  <c r="CA135" i="35"/>
  <c r="CA137" i="35"/>
  <c r="CA134" i="35"/>
  <c r="CA131" i="35"/>
  <c r="CA139" i="35"/>
  <c r="CA136" i="35"/>
  <c r="CG245" i="35"/>
  <c r="CG237" i="35"/>
  <c r="CG229" i="35"/>
  <c r="CG222" i="35"/>
  <c r="CG218" i="35"/>
  <c r="CG217" i="35"/>
  <c r="CG210" i="35"/>
  <c r="CG200" i="35"/>
  <c r="CG192" i="35"/>
  <c r="CG185" i="35"/>
  <c r="CG186" i="35"/>
  <c r="CG178" i="35"/>
  <c r="CG176" i="35"/>
  <c r="CG167" i="35"/>
  <c r="CG165" i="35"/>
  <c r="CG157" i="35"/>
  <c r="CG149" i="35"/>
  <c r="CG150" i="35"/>
  <c r="CG246" i="35"/>
  <c r="CG242" i="35"/>
  <c r="CG238" i="35"/>
  <c r="CG219" i="35"/>
  <c r="CG214" i="35"/>
  <c r="CG216" i="35"/>
  <c r="CG207" i="35"/>
  <c r="CG197" i="35"/>
  <c r="CG202" i="35"/>
  <c r="CG182" i="35"/>
  <c r="CG183" i="35"/>
  <c r="CG175" i="35"/>
  <c r="CG173" i="35"/>
  <c r="CG166" i="35"/>
  <c r="CG162" i="35"/>
  <c r="CG154" i="35"/>
  <c r="CG146" i="35"/>
  <c r="CG147" i="35"/>
  <c r="CG249" i="35"/>
  <c r="CG243" i="35"/>
  <c r="CG239" i="35"/>
  <c r="CG230" i="35"/>
  <c r="CG223" i="35"/>
  <c r="CG226" i="35"/>
  <c r="CG213" i="35"/>
  <c r="CG204" i="35"/>
  <c r="CG194" i="35"/>
  <c r="CG199" i="35"/>
  <c r="CG208" i="35"/>
  <c r="CG177" i="35"/>
  <c r="CG172" i="35"/>
  <c r="CG170" i="35"/>
  <c r="CG163" i="35"/>
  <c r="CG159" i="35"/>
  <c r="CG148" i="35"/>
  <c r="CG143" i="35"/>
  <c r="CG144" i="35"/>
  <c r="CG247" i="35"/>
  <c r="CG241" i="35"/>
  <c r="CG235" i="35"/>
  <c r="CG227" i="35"/>
  <c r="CG228" i="35"/>
  <c r="CG215" i="35"/>
  <c r="CG209" i="35"/>
  <c r="CG212" i="35"/>
  <c r="CG191" i="35"/>
  <c r="CG188" i="35"/>
  <c r="CG205" i="35"/>
  <c r="CG174" i="35"/>
  <c r="CG169" i="35"/>
  <c r="CG179" i="35"/>
  <c r="CG161" i="35"/>
  <c r="CG156" i="35"/>
  <c r="CG145" i="35"/>
  <c r="CG140" i="35"/>
  <c r="CG141" i="35"/>
  <c r="CG248" i="35"/>
  <c r="CG240" i="35"/>
  <c r="CG234" i="35"/>
  <c r="CG233" i="35"/>
  <c r="CG224" i="35"/>
  <c r="CG220" i="35"/>
  <c r="CG206" i="35"/>
  <c r="CG211" i="35"/>
  <c r="CG198" i="35"/>
  <c r="CG187" i="35"/>
  <c r="CG193" i="35"/>
  <c r="CG171" i="35"/>
  <c r="CG181" i="35"/>
  <c r="CG196" i="35"/>
  <c r="CG158" i="35"/>
  <c r="CG164" i="35"/>
  <c r="CG142" i="35"/>
  <c r="CG151" i="35"/>
  <c r="CG138" i="35"/>
  <c r="CG244" i="35"/>
  <c r="CG236" i="35"/>
  <c r="CG231" i="35"/>
  <c r="CG232" i="35"/>
  <c r="CG221" i="35"/>
  <c r="CG225" i="35"/>
  <c r="CG203" i="35"/>
  <c r="CG201" i="35"/>
  <c r="CG195" i="35"/>
  <c r="CG184" i="35"/>
  <c r="CG189" i="35"/>
  <c r="CG190" i="35"/>
  <c r="CG180" i="35"/>
  <c r="CG168" i="35"/>
  <c r="CG155" i="35"/>
  <c r="CG160" i="35"/>
  <c r="CG153" i="35"/>
  <c r="CG152" i="35"/>
  <c r="CG132" i="35"/>
  <c r="CG135" i="35"/>
  <c r="CG137" i="35"/>
  <c r="CG139" i="35"/>
  <c r="CG131" i="35"/>
  <c r="CG134" i="35"/>
  <c r="CM247" i="35"/>
  <c r="CM243" i="35"/>
  <c r="CM235" i="35"/>
  <c r="CM230" i="35"/>
  <c r="CM223" i="35"/>
  <c r="CM220" i="35"/>
  <c r="CM212" i="35"/>
  <c r="CM204" i="35"/>
  <c r="CM194" i="35"/>
  <c r="CM208" i="35"/>
  <c r="CM182" i="35"/>
  <c r="CM177" i="35"/>
  <c r="CM175" i="35"/>
  <c r="CM170" i="35"/>
  <c r="CM161" i="35"/>
  <c r="CM160" i="35"/>
  <c r="CM148" i="35"/>
  <c r="CM140" i="35"/>
  <c r="CM141" i="35"/>
  <c r="CM244" i="35"/>
  <c r="CM241" i="35"/>
  <c r="CM238" i="35"/>
  <c r="CM227" i="35"/>
  <c r="CM228" i="35"/>
  <c r="CM214" i="35"/>
  <c r="CM209" i="35"/>
  <c r="CM202" i="35"/>
  <c r="CM191" i="35"/>
  <c r="CM190" i="35"/>
  <c r="CM193" i="35"/>
  <c r="CM174" i="35"/>
  <c r="CM172" i="35"/>
  <c r="CM189" i="35"/>
  <c r="CM158" i="35"/>
  <c r="CM157" i="35"/>
  <c r="CM145" i="35"/>
  <c r="CM153" i="35"/>
  <c r="CM138" i="35"/>
  <c r="CM248" i="35"/>
  <c r="CM240" i="35"/>
  <c r="CM231" i="35"/>
  <c r="CM225" i="35"/>
  <c r="CM232" i="35"/>
  <c r="CM215" i="35"/>
  <c r="CM206" i="35"/>
  <c r="CM211" i="35"/>
  <c r="CM205" i="35"/>
  <c r="CM187" i="35"/>
  <c r="CM196" i="35"/>
  <c r="CM171" i="35"/>
  <c r="CM169" i="35"/>
  <c r="CM167" i="35"/>
  <c r="CM155" i="35"/>
  <c r="CM154" i="35"/>
  <c r="CM142" i="35"/>
  <c r="CM151" i="35"/>
  <c r="CM246" i="35"/>
  <c r="CM236" i="35"/>
  <c r="CM233" i="35"/>
  <c r="CM222" i="35"/>
  <c r="CM224" i="35"/>
  <c r="CM216" i="35"/>
  <c r="CM203" i="35"/>
  <c r="CM201" i="35"/>
  <c r="CM198" i="35"/>
  <c r="CM184" i="35"/>
  <c r="CM186" i="35"/>
  <c r="CM181" i="35"/>
  <c r="CM199" i="35"/>
  <c r="CM168" i="35"/>
  <c r="CM162" i="35"/>
  <c r="CM165" i="35"/>
  <c r="CM149" i="35"/>
  <c r="CM150" i="35"/>
  <c r="CM245" i="35"/>
  <c r="CM237" i="35"/>
  <c r="CM229" i="35"/>
  <c r="CM219" i="35"/>
  <c r="CM221" i="35"/>
  <c r="CM213" i="35"/>
  <c r="CM210" i="35"/>
  <c r="CM200" i="35"/>
  <c r="CM195" i="35"/>
  <c r="CM188" i="35"/>
  <c r="CM183" i="35"/>
  <c r="CM180" i="35"/>
  <c r="CM176" i="35"/>
  <c r="CM166" i="35"/>
  <c r="CM159" i="35"/>
  <c r="CM164" i="35"/>
  <c r="CM146" i="35"/>
  <c r="CM147" i="35"/>
  <c r="CM249" i="35"/>
  <c r="CM242" i="35"/>
  <c r="CM239" i="35"/>
  <c r="CM234" i="35"/>
  <c r="CM226" i="35"/>
  <c r="CM218" i="35"/>
  <c r="CM217" i="35"/>
  <c r="CM207" i="35"/>
  <c r="CM197" i="35"/>
  <c r="CM192" i="35"/>
  <c r="CM185" i="35"/>
  <c r="CM179" i="35"/>
  <c r="CM178" i="35"/>
  <c r="CM173" i="35"/>
  <c r="CM163" i="35"/>
  <c r="CM156" i="35"/>
  <c r="CM152" i="35"/>
  <c r="CM143" i="35"/>
  <c r="CM144" i="35"/>
  <c r="CM137" i="35"/>
  <c r="CM139" i="35"/>
  <c r="CM132" i="35"/>
  <c r="CM135" i="35"/>
  <c r="CM134" i="35"/>
  <c r="CM131" i="35"/>
  <c r="CS245" i="35"/>
  <c r="CS247" i="35"/>
  <c r="CS239" i="35"/>
  <c r="CS222" i="35"/>
  <c r="CS224" i="35"/>
  <c r="CS220" i="35"/>
  <c r="CS203" i="35"/>
  <c r="CS200" i="35"/>
  <c r="CS208" i="35"/>
  <c r="CS184" i="35"/>
  <c r="CS196" i="35"/>
  <c r="CS171" i="35"/>
  <c r="CS181" i="35"/>
  <c r="CS168" i="35"/>
  <c r="CS155" i="35"/>
  <c r="CS157" i="35"/>
  <c r="CS142" i="35"/>
  <c r="CS150" i="35"/>
  <c r="CS242" i="35"/>
  <c r="CS237" i="35"/>
  <c r="CS231" i="35"/>
  <c r="CS219" i="35"/>
  <c r="CS221" i="35"/>
  <c r="CS216" i="35"/>
  <c r="CS212" i="35"/>
  <c r="CS197" i="35"/>
  <c r="CS198" i="35"/>
  <c r="CS190" i="35"/>
  <c r="CS199" i="35"/>
  <c r="CS179" i="35"/>
  <c r="CS180" i="35"/>
  <c r="CS166" i="35"/>
  <c r="CS165" i="35"/>
  <c r="CS154" i="35"/>
  <c r="CS149" i="35"/>
  <c r="CS147" i="35"/>
  <c r="CS249" i="35"/>
  <c r="CS241" i="35"/>
  <c r="CS234" i="35"/>
  <c r="CS229" i="35"/>
  <c r="CS225" i="35"/>
  <c r="CS218" i="35"/>
  <c r="CS213" i="35"/>
  <c r="CS210" i="35"/>
  <c r="CS194" i="35"/>
  <c r="CS195" i="35"/>
  <c r="CS193" i="35"/>
  <c r="CS186" i="35"/>
  <c r="CS178" i="35"/>
  <c r="CS176" i="35"/>
  <c r="CS163" i="35"/>
  <c r="CS159" i="35"/>
  <c r="CS151" i="35"/>
  <c r="CS146" i="35"/>
  <c r="CS144" i="35"/>
  <c r="CS248" i="35"/>
  <c r="CS240" i="35"/>
  <c r="CS232" i="35"/>
  <c r="CS233" i="35"/>
  <c r="CS228" i="35"/>
  <c r="CS217" i="35"/>
  <c r="CS211" i="35"/>
  <c r="CS207" i="35"/>
  <c r="CS191" i="35"/>
  <c r="CS192" i="35"/>
  <c r="CS188" i="35"/>
  <c r="CS183" i="35"/>
  <c r="CS175" i="35"/>
  <c r="CS173" i="35"/>
  <c r="CS164" i="35"/>
  <c r="CS156" i="35"/>
  <c r="CS152" i="35"/>
  <c r="CS143" i="35"/>
  <c r="CS141" i="35"/>
  <c r="CS244" i="35"/>
  <c r="CS236" i="35"/>
  <c r="CS238" i="35"/>
  <c r="CS230" i="35"/>
  <c r="CS223" i="35"/>
  <c r="CS214" i="35"/>
  <c r="CS209" i="35"/>
  <c r="CS204" i="35"/>
  <c r="CS202" i="35"/>
  <c r="CS189" i="35"/>
  <c r="CS185" i="35"/>
  <c r="CS177" i="35"/>
  <c r="CS172" i="35"/>
  <c r="CS170" i="35"/>
  <c r="CS161" i="35"/>
  <c r="CS162" i="35"/>
  <c r="CS148" i="35"/>
  <c r="CS140" i="35"/>
  <c r="CS138" i="35"/>
  <c r="CS246" i="35"/>
  <c r="CS243" i="35"/>
  <c r="CS235" i="35"/>
  <c r="CS227" i="35"/>
  <c r="CS226" i="35"/>
  <c r="CS215" i="35"/>
  <c r="CS206" i="35"/>
  <c r="CS205" i="35"/>
  <c r="CS201" i="35"/>
  <c r="CS187" i="35"/>
  <c r="CS182" i="35"/>
  <c r="CS174" i="35"/>
  <c r="CS169" i="35"/>
  <c r="CS167" i="35"/>
  <c r="CS158" i="35"/>
  <c r="CS160" i="35"/>
  <c r="CS145" i="35"/>
  <c r="CS153" i="35"/>
  <c r="CS132" i="35"/>
  <c r="CS135" i="35"/>
  <c r="CS134" i="35"/>
  <c r="CS131" i="35"/>
  <c r="CS139" i="35"/>
  <c r="CY248" i="35"/>
  <c r="CY240" i="35"/>
  <c r="CY232" i="35"/>
  <c r="CY227" i="35"/>
  <c r="CY225" i="35"/>
  <c r="CY214" i="35"/>
  <c r="CY209" i="35"/>
  <c r="CY204" i="35"/>
  <c r="CY208" i="35"/>
  <c r="CY187" i="35"/>
  <c r="CY185" i="35"/>
  <c r="CY183" i="35"/>
  <c r="CY179" i="35"/>
  <c r="CY173" i="35"/>
  <c r="CY161" i="35"/>
  <c r="CY162" i="35"/>
  <c r="CY151" i="35"/>
  <c r="CY146" i="35"/>
  <c r="CY141" i="35"/>
  <c r="CY247" i="35"/>
  <c r="CY239" i="35"/>
  <c r="CY234" i="35"/>
  <c r="CY233" i="35"/>
  <c r="CY223" i="35"/>
  <c r="CY217" i="35"/>
  <c r="CY206" i="35"/>
  <c r="CY212" i="35"/>
  <c r="CY201" i="35"/>
  <c r="CY184" i="35"/>
  <c r="CY182" i="35"/>
  <c r="CY177" i="35"/>
  <c r="CY178" i="35"/>
  <c r="CY170" i="35"/>
  <c r="CY158" i="35"/>
  <c r="CY160" i="35"/>
  <c r="CY148" i="35"/>
  <c r="CY143" i="35"/>
  <c r="CY138" i="35"/>
  <c r="CY244" i="35"/>
  <c r="CY236" i="35"/>
  <c r="CY235" i="35"/>
  <c r="CY230" i="35"/>
  <c r="CY224" i="35"/>
  <c r="CY215" i="35"/>
  <c r="CY203" i="35"/>
  <c r="CY200" i="35"/>
  <c r="CY198" i="35"/>
  <c r="CY193" i="35"/>
  <c r="CY205" i="35"/>
  <c r="CY174" i="35"/>
  <c r="CY175" i="35"/>
  <c r="CY168" i="35"/>
  <c r="CY155" i="35"/>
  <c r="CY157" i="35"/>
  <c r="CY145" i="35"/>
  <c r="CY140" i="35"/>
  <c r="CY246" i="35"/>
  <c r="CY237" i="35"/>
  <c r="CY231" i="35"/>
  <c r="CY222" i="35"/>
  <c r="CY221" i="35"/>
  <c r="CY216" i="35"/>
  <c r="CY226" i="35"/>
  <c r="CY197" i="35"/>
  <c r="CY195" i="35"/>
  <c r="CY189" i="35"/>
  <c r="CY199" i="35"/>
  <c r="CY171" i="35"/>
  <c r="CY172" i="35"/>
  <c r="CY167" i="35"/>
  <c r="CY164" i="35"/>
  <c r="CY154" i="35"/>
  <c r="CY142" i="35"/>
  <c r="CY150" i="35"/>
  <c r="CY243" i="35"/>
  <c r="CY245" i="35"/>
  <c r="CY238" i="35"/>
  <c r="CY219" i="35"/>
  <c r="CY218" i="35"/>
  <c r="CY213" i="35"/>
  <c r="CY210" i="35"/>
  <c r="CY194" i="35"/>
  <c r="CY192" i="35"/>
  <c r="CY196" i="35"/>
  <c r="CY188" i="35"/>
  <c r="CY181" i="35"/>
  <c r="CY169" i="35"/>
  <c r="CY166" i="35"/>
  <c r="CY159" i="35"/>
  <c r="CY165" i="35"/>
  <c r="CY152" i="35"/>
  <c r="CY147" i="35"/>
  <c r="CY249" i="35"/>
  <c r="CY242" i="35"/>
  <c r="CY241" i="35"/>
  <c r="CY229" i="35"/>
  <c r="CY228" i="35"/>
  <c r="CY220" i="35"/>
  <c r="CY211" i="35"/>
  <c r="CY207" i="35"/>
  <c r="CY191" i="35"/>
  <c r="CY202" i="35"/>
  <c r="CY190" i="35"/>
  <c r="CY186" i="35"/>
  <c r="CY180" i="35"/>
  <c r="CY176" i="35"/>
  <c r="CY163" i="35"/>
  <c r="CY156" i="35"/>
  <c r="CY153" i="35"/>
  <c r="CY149" i="35"/>
  <c r="CY144" i="35"/>
  <c r="CY132" i="35"/>
  <c r="CY135" i="35"/>
  <c r="CY139" i="35"/>
  <c r="CY134" i="35"/>
  <c r="CY131" i="35"/>
  <c r="CY137" i="35"/>
  <c r="DE246" i="35"/>
  <c r="DE237" i="35"/>
  <c r="DE235" i="35"/>
  <c r="DE222" i="35"/>
  <c r="DE225" i="35"/>
  <c r="DE215" i="35"/>
  <c r="DE203" i="35"/>
  <c r="DE208" i="35"/>
  <c r="DE198" i="35"/>
  <c r="DE184" i="35"/>
  <c r="DE190" i="35"/>
  <c r="DE171" i="35"/>
  <c r="DE181" i="35"/>
  <c r="DE168" i="35"/>
  <c r="DE155" i="35"/>
  <c r="DE154" i="35"/>
  <c r="DE151" i="35"/>
  <c r="DE150" i="35"/>
  <c r="DE245" i="35"/>
  <c r="DE242" i="35"/>
  <c r="DE231" i="35"/>
  <c r="DE219" i="35"/>
  <c r="DE224" i="35"/>
  <c r="DE216" i="35"/>
  <c r="DE211" i="35"/>
  <c r="DE200" i="35"/>
  <c r="DE195" i="35"/>
  <c r="DE196" i="35"/>
  <c r="DE188" i="35"/>
  <c r="DE178" i="35"/>
  <c r="DE180" i="35"/>
  <c r="DE165" i="35"/>
  <c r="DE159" i="35"/>
  <c r="DE162" i="35"/>
  <c r="DE152" i="35"/>
  <c r="DE147" i="35"/>
  <c r="DE249" i="35"/>
  <c r="DE243" i="35"/>
  <c r="DE241" i="35"/>
  <c r="DE233" i="35"/>
  <c r="DE226" i="35"/>
  <c r="DE221" i="35"/>
  <c r="DE213" i="35"/>
  <c r="DE210" i="35"/>
  <c r="DE197" i="35"/>
  <c r="DE192" i="35"/>
  <c r="DE199" i="35"/>
  <c r="DE186" i="35"/>
  <c r="DE175" i="35"/>
  <c r="DE176" i="35"/>
  <c r="DE166" i="35"/>
  <c r="DE156" i="35"/>
  <c r="DE153" i="35"/>
  <c r="DE149" i="35"/>
  <c r="DE144" i="35"/>
  <c r="DE248" i="35"/>
  <c r="DE240" i="35"/>
  <c r="DE232" i="35"/>
  <c r="DE229" i="35"/>
  <c r="DE223" i="35"/>
  <c r="DE218" i="35"/>
  <c r="DE212" i="35"/>
  <c r="DE207" i="35"/>
  <c r="DE194" i="35"/>
  <c r="DE201" i="35"/>
  <c r="DE189" i="35"/>
  <c r="DE183" i="35"/>
  <c r="DE172" i="35"/>
  <c r="DE173" i="35"/>
  <c r="DE163" i="35"/>
  <c r="DE164" i="35"/>
  <c r="DE148" i="35"/>
  <c r="DE146" i="35"/>
  <c r="DE141" i="35"/>
  <c r="DE247" i="35"/>
  <c r="DE236" i="35"/>
  <c r="DE234" i="35"/>
  <c r="DE227" i="35"/>
  <c r="DE220" i="35"/>
  <c r="DE214" i="35"/>
  <c r="DE209" i="35"/>
  <c r="DE204" i="35"/>
  <c r="DE191" i="35"/>
  <c r="DE193" i="35"/>
  <c r="DE185" i="35"/>
  <c r="DE177" i="35"/>
  <c r="DE169" i="35"/>
  <c r="DE170" i="35"/>
  <c r="DE161" i="35"/>
  <c r="DE160" i="35"/>
  <c r="DE145" i="35"/>
  <c r="DE143" i="35"/>
  <c r="DE138" i="35"/>
  <c r="DE244" i="35"/>
  <c r="DE239" i="35"/>
  <c r="DE238" i="35"/>
  <c r="DE228" i="35"/>
  <c r="DE230" i="35"/>
  <c r="DE217" i="35"/>
  <c r="DE206" i="35"/>
  <c r="DE202" i="35"/>
  <c r="DE205" i="35"/>
  <c r="DE187" i="35"/>
  <c r="DE182" i="35"/>
  <c r="DE174" i="35"/>
  <c r="DE179" i="35"/>
  <c r="DE167" i="35"/>
  <c r="DE158" i="35"/>
  <c r="DE157" i="35"/>
  <c r="DE142" i="35"/>
  <c r="DE140" i="35"/>
  <c r="DE139" i="35"/>
  <c r="DE132" i="35"/>
  <c r="DE135" i="35"/>
  <c r="DE137" i="35"/>
  <c r="DE134" i="35"/>
  <c r="DE131" i="35"/>
  <c r="DE133" i="35"/>
  <c r="DK248" i="35"/>
  <c r="DK241" i="35"/>
  <c r="DK232" i="35"/>
  <c r="DK235" i="35"/>
  <c r="DK220" i="35"/>
  <c r="DK214" i="35"/>
  <c r="DK209" i="35"/>
  <c r="DK207" i="35"/>
  <c r="DK194" i="35"/>
  <c r="DK196" i="35"/>
  <c r="DK182" i="35"/>
  <c r="DK174" i="35"/>
  <c r="DK178" i="35"/>
  <c r="DK173" i="35"/>
  <c r="DK163" i="35"/>
  <c r="DK156" i="35"/>
  <c r="DK145" i="35"/>
  <c r="DK143" i="35"/>
  <c r="DK141" i="35"/>
  <c r="DK244" i="35"/>
  <c r="DK242" i="35"/>
  <c r="DK238" i="35"/>
  <c r="DK233" i="35"/>
  <c r="DK226" i="35"/>
  <c r="DK215" i="35"/>
  <c r="DK206" i="35"/>
  <c r="DK204" i="35"/>
  <c r="DK191" i="35"/>
  <c r="DK187" i="35"/>
  <c r="DK189" i="35"/>
  <c r="DK171" i="35"/>
  <c r="DK175" i="35"/>
  <c r="DK170" i="35"/>
  <c r="DK162" i="35"/>
  <c r="DK160" i="35"/>
  <c r="DK142" i="35"/>
  <c r="DK140" i="35"/>
  <c r="DK138" i="35"/>
  <c r="DK247" i="35"/>
  <c r="DK240" i="35"/>
  <c r="DK234" i="35"/>
  <c r="DK227" i="35"/>
  <c r="DK225" i="35"/>
  <c r="DK228" i="35"/>
  <c r="DK203" i="35"/>
  <c r="DK208" i="35"/>
  <c r="DK202" i="35"/>
  <c r="DK184" i="35"/>
  <c r="DK190" i="35"/>
  <c r="DK188" i="35"/>
  <c r="DK172" i="35"/>
  <c r="DK167" i="35"/>
  <c r="DK161" i="35"/>
  <c r="DK157" i="35"/>
  <c r="DK153" i="35"/>
  <c r="DK152" i="35"/>
  <c r="DK246" i="35"/>
  <c r="DK236" i="35"/>
  <c r="DK231" i="35"/>
  <c r="DK222" i="35"/>
  <c r="DK224" i="35"/>
  <c r="DK217" i="35"/>
  <c r="DK212" i="35"/>
  <c r="DK205" i="35"/>
  <c r="DK198" i="35"/>
  <c r="DK199" i="35"/>
  <c r="DK186" i="35"/>
  <c r="DK181" i="35"/>
  <c r="DK169" i="35"/>
  <c r="DK165" i="35"/>
  <c r="DK158" i="35"/>
  <c r="DK154" i="35"/>
  <c r="DK151" i="35"/>
  <c r="DK150" i="35"/>
  <c r="DK245" i="35"/>
  <c r="DK239" i="35"/>
  <c r="DK230" i="35"/>
  <c r="DK219" i="35"/>
  <c r="DK221" i="35"/>
  <c r="DK216" i="35"/>
  <c r="DK211" i="35"/>
  <c r="DK200" i="35"/>
  <c r="DK195" i="35"/>
  <c r="DK201" i="35"/>
  <c r="DK183" i="35"/>
  <c r="DK180" i="35"/>
  <c r="DK179" i="35"/>
  <c r="DK168" i="35"/>
  <c r="DK155" i="35"/>
  <c r="DK164" i="35"/>
  <c r="DK149" i="35"/>
  <c r="DK147" i="35"/>
  <c r="DK249" i="35"/>
  <c r="DK243" i="35"/>
  <c r="DK237" i="35"/>
  <c r="DK229" i="35"/>
  <c r="DK223" i="35"/>
  <c r="DK218" i="35"/>
  <c r="DK213" i="35"/>
  <c r="DK210" i="35"/>
  <c r="DK197" i="35"/>
  <c r="DK192" i="35"/>
  <c r="DK185" i="35"/>
  <c r="DK177" i="35"/>
  <c r="DK193" i="35"/>
  <c r="DK176" i="35"/>
  <c r="DK166" i="35"/>
  <c r="DK159" i="35"/>
  <c r="DK148" i="35"/>
  <c r="DK146" i="35"/>
  <c r="DK144" i="35"/>
  <c r="DK132" i="35"/>
  <c r="DK135" i="35"/>
  <c r="DK137" i="35"/>
  <c r="DK134" i="35"/>
  <c r="DK131" i="35"/>
  <c r="DK139" i="35"/>
  <c r="DK136" i="35"/>
  <c r="DQ246" i="35"/>
  <c r="DQ236" i="35"/>
  <c r="DQ231" i="35"/>
  <c r="DQ222" i="35"/>
  <c r="DQ221" i="35"/>
  <c r="DQ216" i="35"/>
  <c r="DQ210" i="35"/>
  <c r="DQ197" i="35"/>
  <c r="DQ192" i="35"/>
  <c r="DQ205" i="35"/>
  <c r="DQ186" i="35"/>
  <c r="DQ178" i="35"/>
  <c r="DQ180" i="35"/>
  <c r="DQ168" i="35"/>
  <c r="DQ155" i="35"/>
  <c r="DQ157" i="35"/>
  <c r="DQ149" i="35"/>
  <c r="DQ150" i="35"/>
  <c r="DQ248" i="35"/>
  <c r="DQ237" i="35"/>
  <c r="DQ238" i="35"/>
  <c r="DQ219" i="35"/>
  <c r="DQ218" i="35"/>
  <c r="DQ213" i="35"/>
  <c r="DQ207" i="35"/>
  <c r="DQ194" i="35"/>
  <c r="DQ202" i="35"/>
  <c r="DQ185" i="35"/>
  <c r="DQ183" i="35"/>
  <c r="DQ175" i="35"/>
  <c r="DQ176" i="35"/>
  <c r="DQ165" i="35"/>
  <c r="DQ164" i="35"/>
  <c r="DQ154" i="35"/>
  <c r="DQ146" i="35"/>
  <c r="DQ147" i="35"/>
  <c r="DQ249" i="35"/>
  <c r="DQ241" i="35"/>
  <c r="DQ239" i="35"/>
  <c r="DQ230" i="35"/>
  <c r="DQ223" i="35"/>
  <c r="DQ214" i="35"/>
  <c r="DQ209" i="35"/>
  <c r="DQ204" i="35"/>
  <c r="DQ191" i="35"/>
  <c r="DQ199" i="35"/>
  <c r="DQ182" i="35"/>
  <c r="DQ177" i="35"/>
  <c r="DQ172" i="35"/>
  <c r="DQ173" i="35"/>
  <c r="DQ166" i="35"/>
  <c r="DQ162" i="35"/>
  <c r="DQ148" i="35"/>
  <c r="DQ143" i="35"/>
  <c r="DQ144" i="35"/>
  <c r="DQ247" i="35"/>
  <c r="DQ243" i="35"/>
  <c r="DQ235" i="35"/>
  <c r="DQ229" i="35"/>
  <c r="DQ220" i="35"/>
  <c r="DQ215" i="35"/>
  <c r="DQ206" i="35"/>
  <c r="DQ212" i="35"/>
  <c r="DQ200" i="35"/>
  <c r="DQ188" i="35"/>
  <c r="DQ208" i="35"/>
  <c r="DQ174" i="35"/>
  <c r="DQ169" i="35"/>
  <c r="DQ170" i="35"/>
  <c r="DQ163" i="35"/>
  <c r="DQ159" i="35"/>
  <c r="DQ145" i="35"/>
  <c r="DQ140" i="35"/>
  <c r="DQ141" i="35"/>
  <c r="DQ244" i="35"/>
  <c r="DQ242" i="35"/>
  <c r="DQ232" i="35"/>
  <c r="DQ227" i="35"/>
  <c r="DQ228" i="35"/>
  <c r="DQ226" i="35"/>
  <c r="DQ203" i="35"/>
  <c r="DQ211" i="35"/>
  <c r="DQ198" i="35"/>
  <c r="DQ187" i="35"/>
  <c r="DQ193" i="35"/>
  <c r="DQ171" i="35"/>
  <c r="DQ196" i="35"/>
  <c r="DQ179" i="35"/>
  <c r="DQ161" i="35"/>
  <c r="DQ156" i="35"/>
  <c r="DQ142" i="35"/>
  <c r="DQ151" i="35"/>
  <c r="DQ138" i="35"/>
  <c r="DQ245" i="35"/>
  <c r="DQ240" i="35"/>
  <c r="DQ234" i="35"/>
  <c r="DQ233" i="35"/>
  <c r="DQ224" i="35"/>
  <c r="DQ217" i="35"/>
  <c r="DQ225" i="35"/>
  <c r="DQ201" i="35"/>
  <c r="DQ195" i="35"/>
  <c r="DQ184" i="35"/>
  <c r="DQ189" i="35"/>
  <c r="DQ190" i="35"/>
  <c r="DQ181" i="35"/>
  <c r="DQ167" i="35"/>
  <c r="DQ158" i="35"/>
  <c r="DQ160" i="35"/>
  <c r="DQ153" i="35"/>
  <c r="DQ152" i="35"/>
  <c r="DQ132" i="35"/>
  <c r="DQ135" i="35"/>
  <c r="DQ137" i="35"/>
  <c r="DQ139" i="35"/>
  <c r="DQ131" i="35"/>
  <c r="DQ134" i="35"/>
  <c r="DW247" i="35"/>
  <c r="DW244" i="35"/>
  <c r="DW241" i="35"/>
  <c r="DW238" i="35"/>
  <c r="DW235" i="35"/>
  <c r="DW232" i="35"/>
  <c r="DW229" i="35"/>
  <c r="DW226" i="35"/>
  <c r="DW223" i="35"/>
  <c r="DW220" i="35"/>
  <c r="DW217" i="35"/>
  <c r="DW214" i="35"/>
  <c r="DW211" i="35"/>
  <c r="DW208" i="35"/>
  <c r="DW205" i="35"/>
  <c r="DW202" i="35"/>
  <c r="DW199" i="35"/>
  <c r="DW196" i="35"/>
  <c r="DW193" i="35"/>
  <c r="DW190" i="35"/>
  <c r="DW187" i="35"/>
  <c r="DW249" i="35"/>
  <c r="DW246" i="35"/>
  <c r="DW243" i="35"/>
  <c r="DW240" i="35"/>
  <c r="DW237" i="35"/>
  <c r="DW234" i="35"/>
  <c r="DW231" i="35"/>
  <c r="DW228" i="35"/>
  <c r="DW225" i="35"/>
  <c r="DW222" i="35"/>
  <c r="DW219" i="35"/>
  <c r="DW216" i="35"/>
  <c r="DW213" i="35"/>
  <c r="DW210" i="35"/>
  <c r="DW207" i="35"/>
  <c r="DW204" i="35"/>
  <c r="DW201" i="35"/>
  <c r="DW198" i="35"/>
  <c r="DW195" i="35"/>
  <c r="DW192" i="35"/>
  <c r="DW189" i="35"/>
  <c r="DW186" i="35"/>
  <c r="DW248" i="35"/>
  <c r="DW245" i="35"/>
  <c r="DW242" i="35"/>
  <c r="DW239" i="35"/>
  <c r="DW236" i="35"/>
  <c r="DW233" i="35"/>
  <c r="DW230" i="35"/>
  <c r="DW227" i="35"/>
  <c r="DW224" i="35"/>
  <c r="DW221" i="35"/>
  <c r="DW185" i="35"/>
  <c r="DW182" i="35"/>
  <c r="DW179" i="35"/>
  <c r="DW176" i="35"/>
  <c r="DW173" i="35"/>
  <c r="DW170" i="35"/>
  <c r="DW167" i="35"/>
  <c r="DW164" i="35"/>
  <c r="DW161" i="35"/>
  <c r="DW158" i="35"/>
  <c r="DW155" i="35"/>
  <c r="DW152" i="35"/>
  <c r="DW149" i="35"/>
  <c r="DW146" i="35"/>
  <c r="DW143" i="35"/>
  <c r="DW140" i="35"/>
  <c r="DW212" i="35"/>
  <c r="DW203" i="35"/>
  <c r="DW194" i="35"/>
  <c r="DW184" i="35"/>
  <c r="DW181" i="35"/>
  <c r="DW178" i="35"/>
  <c r="DW175" i="35"/>
  <c r="DW172" i="35"/>
  <c r="DW169" i="35"/>
  <c r="DW166" i="35"/>
  <c r="DW163" i="35"/>
  <c r="DW160" i="35"/>
  <c r="DW215" i="35"/>
  <c r="DW206" i="35"/>
  <c r="DW197" i="35"/>
  <c r="DW188" i="35"/>
  <c r="DW183" i="35"/>
  <c r="DW180" i="35"/>
  <c r="DW177" i="35"/>
  <c r="DW174" i="35"/>
  <c r="DW171" i="35"/>
  <c r="DW168" i="35"/>
  <c r="DW165" i="35"/>
  <c r="DW162" i="35"/>
  <c r="DW159" i="35"/>
  <c r="DW156" i="35"/>
  <c r="DW153" i="35"/>
  <c r="DW218" i="35"/>
  <c r="DW209" i="35"/>
  <c r="DW200" i="35"/>
  <c r="DW191" i="35"/>
  <c r="DW136" i="35"/>
  <c r="DW150" i="35"/>
  <c r="DW142" i="35"/>
  <c r="DW141" i="35"/>
  <c r="DW135" i="35"/>
  <c r="DW134" i="35"/>
  <c r="DW154" i="35"/>
  <c r="DW151" i="35"/>
  <c r="DW133" i="35"/>
  <c r="DW145" i="35"/>
  <c r="DW144" i="35"/>
  <c r="DW132" i="35"/>
  <c r="DW131" i="35"/>
  <c r="DW157" i="35"/>
  <c r="DW148" i="35"/>
  <c r="DW147" i="35"/>
  <c r="DW139" i="35"/>
  <c r="DW138" i="35"/>
  <c r="DW137" i="35"/>
  <c r="EC244" i="35"/>
  <c r="EC241" i="35"/>
  <c r="EC234" i="35"/>
  <c r="EC229" i="35"/>
  <c r="EC225" i="35"/>
  <c r="EC224" i="35"/>
  <c r="EC212" i="35"/>
  <c r="EC204" i="35"/>
  <c r="EC194" i="35"/>
  <c r="EC193" i="35"/>
  <c r="EC188" i="35"/>
  <c r="EC177" i="35"/>
  <c r="EC175" i="35"/>
  <c r="EC173" i="35"/>
  <c r="EC163" i="35"/>
  <c r="EC156" i="35"/>
  <c r="EC148" i="35"/>
  <c r="EC140" i="35"/>
  <c r="EC141" i="35"/>
  <c r="EC248" i="35"/>
  <c r="EC236" i="35"/>
  <c r="EC232" i="35"/>
  <c r="EC230" i="35"/>
  <c r="EC223" i="35"/>
  <c r="EC214" i="35"/>
  <c r="EC209" i="35"/>
  <c r="EC217" i="35"/>
  <c r="EC191" i="35"/>
  <c r="EC187" i="35"/>
  <c r="EC185" i="35"/>
  <c r="EC174" i="35"/>
  <c r="EC172" i="35"/>
  <c r="EC170" i="35"/>
  <c r="EC161" i="35"/>
  <c r="EC160" i="35"/>
  <c r="EC145" i="35"/>
  <c r="EC153" i="35"/>
  <c r="EC138" i="35"/>
  <c r="EC246" i="35"/>
  <c r="EC237" i="35"/>
  <c r="EC235" i="35"/>
  <c r="EC227" i="35"/>
  <c r="EC220" i="35"/>
  <c r="EC215" i="35"/>
  <c r="EC206" i="35"/>
  <c r="EC208" i="35"/>
  <c r="EC198" i="35"/>
  <c r="EC184" i="35"/>
  <c r="EC182" i="35"/>
  <c r="EC171" i="35"/>
  <c r="EC169" i="35"/>
  <c r="EC168" i="35"/>
  <c r="EC158" i="35"/>
  <c r="EC157" i="35"/>
  <c r="EC142" i="35"/>
  <c r="EC151" i="35"/>
  <c r="EC243" i="35"/>
  <c r="EC247" i="35"/>
  <c r="EC239" i="35"/>
  <c r="EC228" i="35"/>
  <c r="EC226" i="35"/>
  <c r="EC216" i="35"/>
  <c r="EC203" i="35"/>
  <c r="EC202" i="35"/>
  <c r="EC195" i="35"/>
  <c r="EC196" i="35"/>
  <c r="EC205" i="35"/>
  <c r="EC179" i="35"/>
  <c r="EC189" i="35"/>
  <c r="EC167" i="35"/>
  <c r="EC155" i="35"/>
  <c r="EC154" i="35"/>
  <c r="EC149" i="35"/>
  <c r="EC150" i="35"/>
  <c r="EC242" i="35"/>
  <c r="EC240" i="35"/>
  <c r="EC231" i="35"/>
  <c r="EC222" i="35"/>
  <c r="EC221" i="35"/>
  <c r="EC213" i="35"/>
  <c r="EC210" i="35"/>
  <c r="EC201" i="35"/>
  <c r="EC192" i="35"/>
  <c r="EC190" i="35"/>
  <c r="EC186" i="35"/>
  <c r="EC181" i="35"/>
  <c r="EC180" i="35"/>
  <c r="EC165" i="35"/>
  <c r="EC162" i="35"/>
  <c r="EC164" i="35"/>
  <c r="EC146" i="35"/>
  <c r="EC147" i="35"/>
  <c r="EC249" i="35"/>
  <c r="EC245" i="35"/>
  <c r="EC238" i="35"/>
  <c r="EC233" i="35"/>
  <c r="EC219" i="35"/>
  <c r="EC218" i="35"/>
  <c r="EC211" i="35"/>
  <c r="EC207" i="35"/>
  <c r="EC197" i="35"/>
  <c r="EC200" i="35"/>
  <c r="EC199" i="35"/>
  <c r="EC183" i="35"/>
  <c r="EC178" i="35"/>
  <c r="EC176" i="35"/>
  <c r="EC166" i="35"/>
  <c r="EC159" i="35"/>
  <c r="EC152" i="35"/>
  <c r="EC143" i="35"/>
  <c r="EC144" i="35"/>
  <c r="EC137" i="35"/>
  <c r="EC132" i="35"/>
  <c r="EC135" i="35"/>
  <c r="EC134" i="35"/>
  <c r="EC131" i="35"/>
  <c r="EC139" i="35"/>
  <c r="EI246" i="35"/>
  <c r="EI236" i="35"/>
  <c r="EI238" i="35"/>
  <c r="EI243" i="35"/>
  <c r="EI237" i="35"/>
  <c r="EI231" i="35"/>
  <c r="EI249" i="35"/>
  <c r="EI240" i="35"/>
  <c r="EI241" i="35"/>
  <c r="EI229" i="35"/>
  <c r="EI248" i="35"/>
  <c r="EI245" i="35"/>
  <c r="EI232" i="35"/>
  <c r="EI233" i="35"/>
  <c r="EI247" i="35"/>
  <c r="EI242" i="35"/>
  <c r="EI234" i="35"/>
  <c r="EI230" i="35"/>
  <c r="EI244" i="35"/>
  <c r="EI239" i="35"/>
  <c r="EI235" i="35"/>
  <c r="EI227" i="35"/>
  <c r="EI224" i="35"/>
  <c r="EI221" i="35"/>
  <c r="EI226" i="35"/>
  <c r="EI212" i="35"/>
  <c r="EI197" i="35"/>
  <c r="EI198" i="35"/>
  <c r="EI187" i="35"/>
  <c r="EI188" i="35"/>
  <c r="EI180" i="35"/>
  <c r="EI193" i="35"/>
  <c r="EI168" i="35"/>
  <c r="EI155" i="35"/>
  <c r="EI157" i="35"/>
  <c r="EI142" i="35"/>
  <c r="EI150" i="35"/>
  <c r="EI222" i="35"/>
  <c r="EI218" i="35"/>
  <c r="EI216" i="35"/>
  <c r="EI210" i="35"/>
  <c r="EI194" i="35"/>
  <c r="EI195" i="35"/>
  <c r="EI184" i="35"/>
  <c r="EI186" i="35"/>
  <c r="EI179" i="35"/>
  <c r="EI176" i="35"/>
  <c r="EI165" i="35"/>
  <c r="EI164" i="35"/>
  <c r="EI154" i="35"/>
  <c r="EI152" i="35"/>
  <c r="EI147" i="35"/>
  <c r="EI219" i="35"/>
  <c r="EI217" i="35"/>
  <c r="EI213" i="35"/>
  <c r="EI207" i="35"/>
  <c r="EI191" i="35"/>
  <c r="EI192" i="35"/>
  <c r="EI199" i="35"/>
  <c r="EI183" i="35"/>
  <c r="EI178" i="35"/>
  <c r="EI173" i="35"/>
  <c r="EI166" i="35"/>
  <c r="EI159" i="35"/>
  <c r="EI153" i="35"/>
  <c r="EI149" i="35"/>
  <c r="EI144" i="35"/>
  <c r="EI225" i="35"/>
  <c r="EI214" i="35"/>
  <c r="EI209" i="35"/>
  <c r="EI204" i="35"/>
  <c r="EI201" i="35"/>
  <c r="EI200" i="35"/>
  <c r="EI190" i="35"/>
  <c r="EI177" i="35"/>
  <c r="EI175" i="35"/>
  <c r="EI170" i="35"/>
  <c r="EI163" i="35"/>
  <c r="EI156" i="35"/>
  <c r="EI151" i="35"/>
  <c r="EI146" i="35"/>
  <c r="EI141" i="35"/>
  <c r="EI223" i="35"/>
  <c r="EI211" i="35"/>
  <c r="EI206" i="35"/>
  <c r="EI228" i="35"/>
  <c r="EI205" i="35"/>
  <c r="EI196" i="35"/>
  <c r="EI185" i="35"/>
  <c r="EI174" i="35"/>
  <c r="EI172" i="35"/>
  <c r="EI181" i="35"/>
  <c r="EI161" i="35"/>
  <c r="EI162" i="35"/>
  <c r="EI148" i="35"/>
  <c r="EI143" i="35"/>
  <c r="EI138" i="35"/>
  <c r="EI220" i="35"/>
  <c r="EI215" i="35"/>
  <c r="EI203" i="35"/>
  <c r="EI208" i="35"/>
  <c r="EI202" i="35"/>
  <c r="EI189" i="35"/>
  <c r="EI182" i="35"/>
  <c r="EI171" i="35"/>
  <c r="EI169" i="35"/>
  <c r="EI167" i="35"/>
  <c r="EI158" i="35"/>
  <c r="EI160" i="35"/>
  <c r="EI145" i="35"/>
  <c r="EI140" i="35"/>
  <c r="EI132" i="35"/>
  <c r="EI135" i="35"/>
  <c r="EI139" i="35"/>
  <c r="EI134" i="35"/>
  <c r="EI131" i="35"/>
  <c r="EO248" i="35"/>
  <c r="EO236" i="35"/>
  <c r="EO234" i="35"/>
  <c r="EO227" i="35"/>
  <c r="EO224" i="35"/>
  <c r="EO218" i="35"/>
  <c r="EO213" i="35"/>
  <c r="EO204" i="35"/>
  <c r="EO212" i="35"/>
  <c r="EO187" i="35"/>
  <c r="EO190" i="35"/>
  <c r="EO177" i="35"/>
  <c r="EO172" i="35"/>
  <c r="EO173" i="35"/>
  <c r="EO163" i="35"/>
  <c r="EO164" i="35"/>
  <c r="EO151" i="35"/>
  <c r="EO146" i="35"/>
  <c r="EO141" i="35"/>
  <c r="EO247" i="35"/>
  <c r="EO239" i="35"/>
  <c r="EO238" i="35"/>
  <c r="EO230" i="35"/>
  <c r="EO223" i="35"/>
  <c r="EO214" i="35"/>
  <c r="EO209" i="35"/>
  <c r="EO200" i="35"/>
  <c r="EO201" i="35"/>
  <c r="EO184" i="35"/>
  <c r="EO193" i="35"/>
  <c r="EO174" i="35"/>
  <c r="EO169" i="35"/>
  <c r="EO170" i="35"/>
  <c r="EO161" i="35"/>
  <c r="EO162" i="35"/>
  <c r="EO148" i="35"/>
  <c r="EO143" i="35"/>
  <c r="EO138" i="35"/>
  <c r="EO244" i="35"/>
  <c r="EO240" i="35"/>
  <c r="EO235" i="35"/>
  <c r="EO222" i="35"/>
  <c r="EO220" i="35"/>
  <c r="EO211" i="35"/>
  <c r="EO206" i="35"/>
  <c r="EO205" i="35"/>
  <c r="EO198" i="35"/>
  <c r="EO202" i="35"/>
  <c r="EO188" i="35"/>
  <c r="EO171" i="35"/>
  <c r="EO179" i="35"/>
  <c r="EO167" i="35"/>
  <c r="EO158" i="35"/>
  <c r="EO160" i="35"/>
  <c r="EO145" i="35"/>
  <c r="EO140" i="35"/>
  <c r="EO243" i="35"/>
  <c r="EO237" i="35"/>
  <c r="EO231" i="35"/>
  <c r="EO219" i="35"/>
  <c r="EO225" i="35"/>
  <c r="EO217" i="35"/>
  <c r="EO203" i="35"/>
  <c r="EO197" i="35"/>
  <c r="EO195" i="35"/>
  <c r="EO189" i="35"/>
  <c r="EO186" i="35"/>
  <c r="EO181" i="35"/>
  <c r="EO208" i="35"/>
  <c r="EO165" i="35"/>
  <c r="EO155" i="35"/>
  <c r="EO157" i="35"/>
  <c r="EO142" i="35"/>
  <c r="EO150" i="35"/>
  <c r="EO139" i="35"/>
  <c r="EO245" i="35"/>
  <c r="EO241" i="35"/>
  <c r="EO229" i="35"/>
  <c r="EO233" i="35"/>
  <c r="EO228" i="35"/>
  <c r="EO215" i="35"/>
  <c r="EO210" i="35"/>
  <c r="EO194" i="35"/>
  <c r="EO192" i="35"/>
  <c r="EO185" i="35"/>
  <c r="EO183" i="35"/>
  <c r="EO178" i="35"/>
  <c r="EO180" i="35"/>
  <c r="EO168" i="35"/>
  <c r="EO159" i="35"/>
  <c r="EO154" i="35"/>
  <c r="EO152" i="35"/>
  <c r="EO147" i="35"/>
  <c r="EO249" i="35"/>
  <c r="EO246" i="35"/>
  <c r="EO232" i="35"/>
  <c r="EO242" i="35"/>
  <c r="EO226" i="35"/>
  <c r="EO221" i="35"/>
  <c r="EO216" i="35"/>
  <c r="EO207" i="35"/>
  <c r="EO191" i="35"/>
  <c r="EO199" i="35"/>
  <c r="EO182" i="35"/>
  <c r="EO196" i="35"/>
  <c r="EO175" i="35"/>
  <c r="EO176" i="35"/>
  <c r="EO166" i="35"/>
  <c r="EO156" i="35"/>
  <c r="EO153" i="35"/>
  <c r="EO149" i="35"/>
  <c r="EO144" i="35"/>
  <c r="EO132" i="35"/>
  <c r="EO135" i="35"/>
  <c r="EO134" i="35"/>
  <c r="EO131" i="35"/>
  <c r="EO137" i="35"/>
  <c r="EU243" i="35"/>
  <c r="EU236" i="35"/>
  <c r="EU231" i="35"/>
  <c r="EU222" i="35"/>
  <c r="EU226" i="35"/>
  <c r="EU215" i="35"/>
  <c r="EU206" i="35"/>
  <c r="EU200" i="35"/>
  <c r="EU192" i="35"/>
  <c r="EU185" i="35"/>
  <c r="EU186" i="35"/>
  <c r="EU180" i="35"/>
  <c r="EU176" i="35"/>
  <c r="EU167" i="35"/>
  <c r="EU155" i="35"/>
  <c r="EU164" i="35"/>
  <c r="EU151" i="35"/>
  <c r="EU150" i="35"/>
  <c r="EU246" i="35"/>
  <c r="EU239" i="35"/>
  <c r="EU233" i="35"/>
  <c r="EU219" i="35"/>
  <c r="EU221" i="35"/>
  <c r="EU225" i="35"/>
  <c r="EU203" i="35"/>
  <c r="EU197" i="35"/>
  <c r="EU208" i="35"/>
  <c r="EU182" i="35"/>
  <c r="EU183" i="35"/>
  <c r="EU178" i="35"/>
  <c r="EU173" i="35"/>
  <c r="EU165" i="35"/>
  <c r="EU159" i="35"/>
  <c r="EU162" i="35"/>
  <c r="EU149" i="35"/>
  <c r="EU147" i="35"/>
  <c r="EU249" i="35"/>
  <c r="EU242" i="35"/>
  <c r="EU237" i="35"/>
  <c r="EU229" i="35"/>
  <c r="EU224" i="35"/>
  <c r="EU218" i="35"/>
  <c r="EU216" i="35"/>
  <c r="EU210" i="35"/>
  <c r="EU194" i="35"/>
  <c r="EU201" i="35"/>
  <c r="EU205" i="35"/>
  <c r="EU199" i="35"/>
  <c r="EU175" i="35"/>
  <c r="EU170" i="35"/>
  <c r="EU166" i="35"/>
  <c r="EU156" i="35"/>
  <c r="EU148" i="35"/>
  <c r="EU146" i="35"/>
  <c r="EU144" i="35"/>
  <c r="EU248" i="35"/>
  <c r="EU241" i="35"/>
  <c r="EU232" i="35"/>
  <c r="EU240" i="35"/>
  <c r="EU223" i="35"/>
  <c r="EU214" i="35"/>
  <c r="EU213" i="35"/>
  <c r="EU207" i="35"/>
  <c r="EU191" i="35"/>
  <c r="EU187" i="35"/>
  <c r="EU193" i="35"/>
  <c r="EU177" i="35"/>
  <c r="EU172" i="35"/>
  <c r="EU188" i="35"/>
  <c r="EU163" i="35"/>
  <c r="EU160" i="35"/>
  <c r="EU145" i="35"/>
  <c r="EU143" i="35"/>
  <c r="EU141" i="35"/>
  <c r="EU244" i="35"/>
  <c r="EU245" i="35"/>
  <c r="EU234" i="35"/>
  <c r="EU227" i="35"/>
  <c r="EU220" i="35"/>
  <c r="EU211" i="35"/>
  <c r="EU212" i="35"/>
  <c r="EU204" i="35"/>
  <c r="EU198" i="35"/>
  <c r="EU184" i="35"/>
  <c r="EU196" i="35"/>
  <c r="EU174" i="35"/>
  <c r="EU169" i="35"/>
  <c r="EU181" i="35"/>
  <c r="EU161" i="35"/>
  <c r="EU157" i="35"/>
  <c r="EU142" i="35"/>
  <c r="EU140" i="35"/>
  <c r="EU138" i="35"/>
  <c r="EU247" i="35"/>
  <c r="EU238" i="35"/>
  <c r="EU235" i="35"/>
  <c r="EU230" i="35"/>
  <c r="EU228" i="35"/>
  <c r="EU217" i="35"/>
  <c r="EU209" i="35"/>
  <c r="EU202" i="35"/>
  <c r="EU195" i="35"/>
  <c r="EU189" i="35"/>
  <c r="EU190" i="35"/>
  <c r="EU171" i="35"/>
  <c r="EU179" i="35"/>
  <c r="EU168" i="35"/>
  <c r="EU158" i="35"/>
  <c r="EU154" i="35"/>
  <c r="EU153" i="35"/>
  <c r="EU152" i="35"/>
  <c r="EU132" i="35"/>
  <c r="EU135" i="35"/>
  <c r="EU137" i="35"/>
  <c r="EU134" i="35"/>
  <c r="EU131" i="35"/>
  <c r="EU139" i="35"/>
  <c r="EU133" i="35"/>
  <c r="FA248" i="35"/>
  <c r="FA245" i="35"/>
  <c r="FA242" i="35"/>
  <c r="FA239" i="35"/>
  <c r="FA236" i="35"/>
  <c r="FA233" i="35"/>
  <c r="FA230" i="35"/>
  <c r="FA227" i="35"/>
  <c r="FA224" i="35"/>
  <c r="FA221" i="35"/>
  <c r="FA218" i="35"/>
  <c r="FA215" i="35"/>
  <c r="FA212" i="35"/>
  <c r="FA209" i="35"/>
  <c r="FA206" i="35"/>
  <c r="FA203" i="35"/>
  <c r="FA200" i="35"/>
  <c r="FA197" i="35"/>
  <c r="FA194" i="35"/>
  <c r="FA191" i="35"/>
  <c r="FA188" i="35"/>
  <c r="FA247" i="35"/>
  <c r="FA244" i="35"/>
  <c r="FA241" i="35"/>
  <c r="FA238" i="35"/>
  <c r="FA235" i="35"/>
  <c r="FA232" i="35"/>
  <c r="FA229" i="35"/>
  <c r="FA226" i="35"/>
  <c r="FA223" i="35"/>
  <c r="FA220" i="35"/>
  <c r="FA217" i="35"/>
  <c r="FA214" i="35"/>
  <c r="FA211" i="35"/>
  <c r="FA208" i="35"/>
  <c r="FA205" i="35"/>
  <c r="FA202" i="35"/>
  <c r="FA199" i="35"/>
  <c r="FA196" i="35"/>
  <c r="FA193" i="35"/>
  <c r="FA190" i="35"/>
  <c r="FA187" i="35"/>
  <c r="FA249" i="35"/>
  <c r="FA246" i="35"/>
  <c r="FA243" i="35"/>
  <c r="FA240" i="35"/>
  <c r="FA237" i="35"/>
  <c r="FA234" i="35"/>
  <c r="FA231" i="35"/>
  <c r="FA228" i="35"/>
  <c r="FA225" i="35"/>
  <c r="FA222" i="35"/>
  <c r="FA219" i="35"/>
  <c r="FA183" i="35"/>
  <c r="FA180" i="35"/>
  <c r="FA177" i="35"/>
  <c r="FA174" i="35"/>
  <c r="FA171" i="35"/>
  <c r="FA168" i="35"/>
  <c r="FA165" i="35"/>
  <c r="FA162" i="35"/>
  <c r="FA159" i="35"/>
  <c r="FA156" i="35"/>
  <c r="FA153" i="35"/>
  <c r="FA150" i="35"/>
  <c r="FA147" i="35"/>
  <c r="FA144" i="35"/>
  <c r="FA141" i="35"/>
  <c r="FA138" i="35"/>
  <c r="FA216" i="35"/>
  <c r="FA207" i="35"/>
  <c r="FA198" i="35"/>
  <c r="FA189" i="35"/>
  <c r="FA185" i="35"/>
  <c r="FA182" i="35"/>
  <c r="FA179" i="35"/>
  <c r="FA176" i="35"/>
  <c r="FA173" i="35"/>
  <c r="FA170" i="35"/>
  <c r="FA167" i="35"/>
  <c r="FA164" i="35"/>
  <c r="FA161" i="35"/>
  <c r="FA158" i="35"/>
  <c r="FA210" i="35"/>
  <c r="FA201" i="35"/>
  <c r="FA192" i="35"/>
  <c r="FA184" i="35"/>
  <c r="FA181" i="35"/>
  <c r="FA178" i="35"/>
  <c r="FA175" i="35"/>
  <c r="FA172" i="35"/>
  <c r="FA169" i="35"/>
  <c r="FA166" i="35"/>
  <c r="FA163" i="35"/>
  <c r="FA160" i="35"/>
  <c r="FA157" i="35"/>
  <c r="FA154" i="35"/>
  <c r="FA151" i="35"/>
  <c r="FA213" i="35"/>
  <c r="FA204" i="35"/>
  <c r="FA195" i="35"/>
  <c r="FA186" i="35"/>
  <c r="FA131" i="35"/>
  <c r="FA146" i="35"/>
  <c r="FA145" i="35"/>
  <c r="FA155" i="35"/>
  <c r="FA152" i="35"/>
  <c r="FA137" i="35"/>
  <c r="FA149" i="35"/>
  <c r="FA148" i="35"/>
  <c r="FA140" i="35"/>
  <c r="FA139" i="35"/>
  <c r="FA136" i="35"/>
  <c r="FA135" i="35"/>
  <c r="FA134" i="35"/>
  <c r="FA143" i="35"/>
  <c r="FA142" i="35"/>
  <c r="FA133" i="35"/>
  <c r="FA132" i="35"/>
  <c r="AY140" i="35"/>
  <c r="CV139" i="35"/>
  <c r="CV250" i="35" s="1"/>
  <c r="AQ139" i="35"/>
  <c r="CF138" i="35"/>
  <c r="CF250" i="35" s="1"/>
  <c r="AH138" i="35"/>
  <c r="DN137" i="35"/>
  <c r="DN250" i="35" s="1"/>
  <c r="BQ137" i="35"/>
  <c r="AA137" i="35"/>
  <c r="EC136" i="35"/>
  <c r="CG136" i="35"/>
  <c r="AK136" i="35"/>
  <c r="EM135" i="35"/>
  <c r="CQ135" i="35"/>
  <c r="BA135" i="35"/>
  <c r="E135" i="35"/>
  <c r="E250" i="35" s="1"/>
  <c r="DA134" i="35"/>
  <c r="DA250" i="35" s="1"/>
  <c r="BK134" i="35"/>
  <c r="U134" i="35"/>
  <c r="DQ133" i="35"/>
  <c r="CA133" i="35"/>
  <c r="AE133" i="35"/>
  <c r="EG132" i="35"/>
  <c r="CK132" i="35"/>
  <c r="AU132" i="35"/>
  <c r="DA131" i="35"/>
  <c r="BK131" i="35"/>
  <c r="U131" i="35"/>
  <c r="ET149" i="35"/>
  <c r="ET147" i="35"/>
  <c r="ET155" i="35"/>
  <c r="ET167" i="35"/>
  <c r="ET179" i="35"/>
  <c r="ET171" i="35"/>
  <c r="ET184" i="35"/>
  <c r="ET191" i="35"/>
  <c r="ET199" i="35"/>
  <c r="ET212" i="35"/>
  <c r="ET219" i="35"/>
  <c r="ET223" i="35"/>
  <c r="ET228" i="35"/>
  <c r="ET237" i="35"/>
  <c r="ET242" i="35"/>
  <c r="EN146" i="35"/>
  <c r="EN141" i="35"/>
  <c r="EN162" i="35"/>
  <c r="EN163" i="35"/>
  <c r="EN176" i="35"/>
  <c r="EN168" i="35"/>
  <c r="EN182" i="35"/>
  <c r="EN198" i="35"/>
  <c r="EN193" i="35"/>
  <c r="EN210" i="35"/>
  <c r="EN212" i="35"/>
  <c r="EN225" i="35"/>
  <c r="EN232" i="35"/>
  <c r="EN234" i="35"/>
  <c r="EN241" i="35"/>
  <c r="EH140" i="35"/>
  <c r="EH148" i="35"/>
  <c r="EH157" i="35"/>
  <c r="EH155" i="35"/>
  <c r="EH169" i="35"/>
  <c r="EH179" i="35"/>
  <c r="EH188" i="35"/>
  <c r="EH192" i="35"/>
  <c r="EH193" i="35"/>
  <c r="EH207" i="35"/>
  <c r="EH205" i="35"/>
  <c r="EH217" i="35"/>
  <c r="EH224" i="35"/>
  <c r="EH228" i="35"/>
  <c r="EH240" i="35"/>
  <c r="EH246" i="35"/>
  <c r="EB145" i="35"/>
  <c r="EB151" i="35"/>
  <c r="EB162" i="35"/>
  <c r="EB167" i="35"/>
  <c r="EB172" i="35"/>
  <c r="EB174" i="35"/>
  <c r="EB187" i="35"/>
  <c r="EB191" i="35"/>
  <c r="EB201" i="35"/>
  <c r="EB213" i="35"/>
  <c r="EB221" i="35"/>
  <c r="EB222" i="35"/>
  <c r="EB228" i="35"/>
  <c r="EB245" i="35"/>
  <c r="EB244" i="35"/>
  <c r="DP153" i="35"/>
  <c r="DP152" i="35"/>
  <c r="DP163" i="35"/>
  <c r="DP170" i="35"/>
  <c r="DP172" i="35"/>
  <c r="DP174" i="35"/>
  <c r="DP188" i="35"/>
  <c r="DP200" i="35"/>
  <c r="DP193" i="35"/>
  <c r="DP209" i="35"/>
  <c r="DP224" i="35"/>
  <c r="DP222" i="35"/>
  <c r="DP232" i="35"/>
  <c r="DP238" i="35"/>
  <c r="DP245" i="35"/>
  <c r="DJ146" i="35"/>
  <c r="DJ147" i="35"/>
  <c r="DJ159" i="35"/>
  <c r="DJ165" i="35"/>
  <c r="DJ173" i="35"/>
  <c r="DJ180" i="35"/>
  <c r="DJ184" i="35"/>
  <c r="DJ206" i="35"/>
  <c r="DJ199" i="35"/>
  <c r="DJ213" i="35"/>
  <c r="DJ202" i="35"/>
  <c r="DJ226" i="35"/>
  <c r="DJ231" i="35"/>
  <c r="DJ235" i="35"/>
  <c r="DJ244" i="35"/>
  <c r="DD146" i="35"/>
  <c r="DD144" i="35"/>
  <c r="DD164" i="35"/>
  <c r="DD162" i="35"/>
  <c r="DD176" i="35"/>
  <c r="DD188" i="35"/>
  <c r="DD185" i="35"/>
  <c r="DD198" i="35"/>
  <c r="DD196" i="35"/>
  <c r="DD216" i="35"/>
  <c r="DD208" i="35"/>
  <c r="DD225" i="35"/>
  <c r="DD235" i="35"/>
  <c r="DD234" i="35"/>
  <c r="DD245" i="35"/>
  <c r="CX143" i="35"/>
  <c r="CX141" i="35"/>
  <c r="CX160" i="35"/>
  <c r="CX161" i="35"/>
  <c r="CX176" i="35"/>
  <c r="CX183" i="35"/>
  <c r="CX185" i="35"/>
  <c r="CX195" i="35"/>
  <c r="CX200" i="35"/>
  <c r="CX204" i="35"/>
  <c r="CX205" i="35"/>
  <c r="CX224" i="35"/>
  <c r="CX222" i="35"/>
  <c r="CX235" i="35"/>
  <c r="CX244" i="35"/>
  <c r="CX248" i="35"/>
  <c r="CR141" i="35"/>
  <c r="CR157" i="35"/>
  <c r="CR158" i="35"/>
  <c r="CR169" i="35"/>
  <c r="CR178" i="35"/>
  <c r="CR185" i="35"/>
  <c r="CR192" i="35"/>
  <c r="T136" i="35"/>
  <c r="T133" i="35"/>
  <c r="T243" i="35"/>
  <c r="T242" i="35"/>
  <c r="T229" i="35"/>
  <c r="T225" i="35"/>
  <c r="T215" i="35"/>
  <c r="T222" i="35"/>
  <c r="T211" i="35"/>
  <c r="T200" i="35"/>
  <c r="T192" i="35"/>
  <c r="T190" i="35"/>
  <c r="T189" i="35"/>
  <c r="T172" i="35"/>
  <c r="T249" i="35"/>
  <c r="T241" i="35"/>
  <c r="T234" i="35"/>
  <c r="T223" i="35"/>
  <c r="T219" i="35"/>
  <c r="T203" i="35"/>
  <c r="T204" i="35"/>
  <c r="T195" i="35"/>
  <c r="T188" i="35"/>
  <c r="T187" i="35"/>
  <c r="T180" i="35"/>
  <c r="T171" i="35"/>
  <c r="T162" i="35"/>
  <c r="T164" i="35"/>
  <c r="T148" i="35"/>
  <c r="T143" i="35"/>
  <c r="T248" i="35"/>
  <c r="T240" i="35"/>
  <c r="T226" i="35"/>
  <c r="T227" i="35"/>
  <c r="T220" i="35"/>
  <c r="T214" i="35"/>
  <c r="T201" i="35"/>
  <c r="T217" i="35"/>
  <c r="T185" i="35"/>
  <c r="T181" i="35"/>
  <c r="T179" i="35"/>
  <c r="T167" i="35"/>
  <c r="T159" i="35"/>
  <c r="T161" i="35"/>
  <c r="T145" i="35"/>
  <c r="T153" i="35"/>
  <c r="T245" i="35"/>
  <c r="T238" i="35"/>
  <c r="T230" i="35"/>
  <c r="T224" i="35"/>
  <c r="T216" i="35"/>
  <c r="T210" i="35"/>
  <c r="T197" i="35"/>
  <c r="T207" i="35"/>
  <c r="T182" i="35"/>
  <c r="T178" i="35"/>
  <c r="T176" i="35"/>
  <c r="T170" i="35"/>
  <c r="T156" i="35"/>
  <c r="T158" i="35"/>
  <c r="T142" i="35"/>
  <c r="T150" i="35"/>
  <c r="T239" i="35"/>
  <c r="T235" i="35"/>
  <c r="T231" i="35"/>
  <c r="T221" i="35"/>
  <c r="T213" i="35"/>
  <c r="T208" i="35"/>
  <c r="T194" i="35"/>
  <c r="T199" i="35"/>
  <c r="T186" i="35"/>
  <c r="T175" i="35"/>
  <c r="T173" i="35"/>
  <c r="T168" i="35"/>
  <c r="T163" i="35"/>
  <c r="T155" i="35"/>
  <c r="T154" i="35"/>
  <c r="T147" i="35"/>
  <c r="T246" i="35"/>
  <c r="T236" i="35"/>
  <c r="T232" i="35"/>
  <c r="T218" i="35"/>
  <c r="T209" i="35"/>
  <c r="T205" i="35"/>
  <c r="T212" i="35"/>
  <c r="T196" i="35"/>
  <c r="T183" i="35"/>
  <c r="T169" i="35"/>
  <c r="T174" i="35"/>
  <c r="T166" i="35"/>
  <c r="T160" i="35"/>
  <c r="T152" i="35"/>
  <c r="T149" i="35"/>
  <c r="T144" i="35"/>
  <c r="T247" i="35"/>
  <c r="T244" i="35"/>
  <c r="T237" i="35"/>
  <c r="T228" i="35"/>
  <c r="T233" i="35"/>
  <c r="T206" i="35"/>
  <c r="T202" i="35"/>
  <c r="T198" i="35"/>
  <c r="T193" i="35"/>
  <c r="T191" i="35"/>
  <c r="T184" i="35"/>
  <c r="T177" i="35"/>
  <c r="T165" i="35"/>
  <c r="T157" i="35"/>
  <c r="T151" i="35"/>
  <c r="T146" i="35"/>
  <c r="T141" i="35"/>
  <c r="T140" i="35"/>
  <c r="T135" i="35"/>
  <c r="T132" i="35"/>
  <c r="T137" i="35"/>
  <c r="T139" i="35"/>
  <c r="T131" i="35"/>
  <c r="T134" i="35"/>
  <c r="AL136" i="35"/>
  <c r="AL133" i="35"/>
  <c r="AL246" i="35"/>
  <c r="AL240" i="35"/>
  <c r="AL229" i="35"/>
  <c r="AL225" i="35"/>
  <c r="AL222" i="35"/>
  <c r="AL213" i="35"/>
  <c r="AL210" i="35"/>
  <c r="AL197" i="35"/>
  <c r="AL192" i="35"/>
  <c r="AL190" i="35"/>
  <c r="AL183" i="35"/>
  <c r="AL169" i="35"/>
  <c r="AL173" i="35"/>
  <c r="AL170" i="35"/>
  <c r="AL159" i="35"/>
  <c r="AL155" i="35"/>
  <c r="AL151" i="35"/>
  <c r="AL147" i="35"/>
  <c r="AL239" i="35"/>
  <c r="AL237" i="35"/>
  <c r="AL226" i="35"/>
  <c r="AL223" i="35"/>
  <c r="AL215" i="35"/>
  <c r="AL209" i="35"/>
  <c r="AL208" i="35"/>
  <c r="AL194" i="35"/>
  <c r="AL201" i="35"/>
  <c r="AL189" i="35"/>
  <c r="AL184" i="35"/>
  <c r="AL212" i="35"/>
  <c r="AL177" i="35"/>
  <c r="AL166" i="35"/>
  <c r="AL156" i="35"/>
  <c r="AL152" i="35"/>
  <c r="AL149" i="35"/>
  <c r="AL144" i="35"/>
  <c r="AL247" i="35"/>
  <c r="AL245" i="35"/>
  <c r="AL244" i="35"/>
  <c r="AL232" i="35"/>
  <c r="AL233" i="35"/>
  <c r="AL219" i="35"/>
  <c r="AL206" i="35"/>
  <c r="AL205" i="35"/>
  <c r="AL191" i="35"/>
  <c r="AL207" i="35"/>
  <c r="AL185" i="35"/>
  <c r="AL180" i="35"/>
  <c r="AL187" i="35"/>
  <c r="AL174" i="35"/>
  <c r="AL163" i="35"/>
  <c r="AL160" i="35"/>
  <c r="AL153" i="35"/>
  <c r="AL146" i="35"/>
  <c r="AL141" i="35"/>
  <c r="AL248" i="35"/>
  <c r="AL242" i="35"/>
  <c r="AL235" i="35"/>
  <c r="AL236" i="35"/>
  <c r="AL224" i="35"/>
  <c r="AL220" i="35"/>
  <c r="AL203" i="35"/>
  <c r="AL202" i="35"/>
  <c r="AL214" i="35"/>
  <c r="AL199" i="35"/>
  <c r="AL182" i="35"/>
  <c r="AL178" i="35"/>
  <c r="AL181" i="35"/>
  <c r="AL171" i="35"/>
  <c r="AL165" i="35"/>
  <c r="AL157" i="35"/>
  <c r="AL148" i="35"/>
  <c r="AL143" i="35"/>
  <c r="AL249" i="35"/>
  <c r="AL238" i="35"/>
  <c r="AL234" i="35"/>
  <c r="AL230" i="35"/>
  <c r="AL221" i="35"/>
  <c r="AL218" i="35"/>
  <c r="AL211" i="35"/>
  <c r="AL204" i="35"/>
  <c r="AL198" i="35"/>
  <c r="AL196" i="35"/>
  <c r="AL188" i="35"/>
  <c r="AL175" i="35"/>
  <c r="AL179" i="35"/>
  <c r="AL168" i="35"/>
  <c r="AL164" i="35"/>
  <c r="AL161" i="35"/>
  <c r="AL145" i="35"/>
  <c r="AL154" i="35"/>
  <c r="AL243" i="35"/>
  <c r="AL241" i="35"/>
  <c r="AL231" i="35"/>
  <c r="AL228" i="35"/>
  <c r="AL227" i="35"/>
  <c r="AL216" i="35"/>
  <c r="AL217" i="35"/>
  <c r="AL200" i="35"/>
  <c r="AL195" i="35"/>
  <c r="AL193" i="35"/>
  <c r="AL186" i="35"/>
  <c r="AL172" i="35"/>
  <c r="AL176" i="35"/>
  <c r="AL167" i="35"/>
  <c r="AL162" i="35"/>
  <c r="AL158" i="35"/>
  <c r="AL142" i="35"/>
  <c r="AL150" i="35"/>
  <c r="AL139" i="35"/>
  <c r="AL132" i="35"/>
  <c r="AL135" i="35"/>
  <c r="AL250" i="35" s="1"/>
  <c r="AL138" i="35"/>
  <c r="AL140" i="35"/>
  <c r="AL134" i="35"/>
  <c r="AL137" i="35"/>
  <c r="AL131" i="35"/>
  <c r="AX138" i="35"/>
  <c r="AX136" i="35"/>
  <c r="AX133" i="35"/>
  <c r="AX248" i="35"/>
  <c r="AX245" i="35"/>
  <c r="AX229" i="35"/>
  <c r="AX232" i="35"/>
  <c r="AX224" i="35"/>
  <c r="AX213" i="35"/>
  <c r="AX210" i="35"/>
  <c r="AX202" i="35"/>
  <c r="AX204" i="35"/>
  <c r="AX193" i="35"/>
  <c r="AX186" i="35"/>
  <c r="AX169" i="35"/>
  <c r="AX188" i="35"/>
  <c r="AX167" i="35"/>
  <c r="AX159" i="35"/>
  <c r="AX161" i="35"/>
  <c r="AX145" i="35"/>
  <c r="AX151" i="35"/>
  <c r="AX246" i="35"/>
  <c r="AX242" i="35"/>
  <c r="AX226" i="35"/>
  <c r="AX228" i="35"/>
  <c r="AX221" i="35"/>
  <c r="AX217" i="35"/>
  <c r="AX214" i="35"/>
  <c r="AX207" i="35"/>
  <c r="AX198" i="35"/>
  <c r="AX190" i="35"/>
  <c r="AX183" i="35"/>
  <c r="AX180" i="35"/>
  <c r="AX184" i="35"/>
  <c r="AX168" i="35"/>
  <c r="AX156" i="35"/>
  <c r="AX158" i="35"/>
  <c r="AX142" i="35"/>
  <c r="AX150" i="35"/>
  <c r="AX244" i="35"/>
  <c r="AX240" i="35"/>
  <c r="AX237" i="35"/>
  <c r="AX225" i="35"/>
  <c r="AX219" i="35"/>
  <c r="AX209" i="35"/>
  <c r="AX212" i="35"/>
  <c r="AX200" i="35"/>
  <c r="AX195" i="35"/>
  <c r="AX185" i="35"/>
  <c r="AX187" i="35"/>
  <c r="AX181" i="35"/>
  <c r="AX177" i="35"/>
  <c r="AX171" i="35"/>
  <c r="AX163" i="35"/>
  <c r="AX155" i="35"/>
  <c r="AX153" i="35"/>
  <c r="AX147" i="35"/>
  <c r="AX243" i="35"/>
  <c r="AX238" i="35"/>
  <c r="AX231" i="35"/>
  <c r="AX227" i="35"/>
  <c r="AX215" i="35"/>
  <c r="AX206" i="35"/>
  <c r="AX211" i="35"/>
  <c r="AX197" i="35"/>
  <c r="AX192" i="35"/>
  <c r="AX182" i="35"/>
  <c r="AX178" i="35"/>
  <c r="AX176" i="35"/>
  <c r="AX174" i="35"/>
  <c r="AX166" i="35"/>
  <c r="AX164" i="35"/>
  <c r="AX247" i="35"/>
  <c r="AX241" i="35"/>
  <c r="AX236" i="35"/>
  <c r="AX230" i="35"/>
  <c r="AX223" i="35"/>
  <c r="AX220" i="35"/>
  <c r="AX203" i="35"/>
  <c r="AX208" i="35"/>
  <c r="AX194" i="35"/>
  <c r="AX199" i="35"/>
  <c r="AX179" i="35"/>
  <c r="AX175" i="35"/>
  <c r="AX173" i="35"/>
  <c r="AX222" i="35"/>
  <c r="AX165" i="35"/>
  <c r="AX160" i="35"/>
  <c r="AX154" i="35"/>
  <c r="AX146" i="35"/>
  <c r="AX141" i="35"/>
  <c r="AX249" i="35"/>
  <c r="AX239" i="35"/>
  <c r="AX234" i="35"/>
  <c r="AX233" i="35"/>
  <c r="AX235" i="35"/>
  <c r="AX216" i="35"/>
  <c r="AX218" i="35"/>
  <c r="AX205" i="35"/>
  <c r="AX191" i="35"/>
  <c r="AX196" i="35"/>
  <c r="AX189" i="35"/>
  <c r="AX172" i="35"/>
  <c r="AX201" i="35"/>
  <c r="AX170" i="35"/>
  <c r="AX162" i="35"/>
  <c r="AX157" i="35"/>
  <c r="AX148" i="35"/>
  <c r="AX143" i="35"/>
  <c r="AX152" i="35"/>
  <c r="AX149" i="35"/>
  <c r="AX144" i="35"/>
  <c r="AX135" i="35"/>
  <c r="AX132" i="35"/>
  <c r="AX134" i="35"/>
  <c r="AX131" i="35"/>
  <c r="AX140" i="35"/>
  <c r="AX137" i="35"/>
  <c r="BJ136" i="35"/>
  <c r="BJ133" i="35"/>
  <c r="BJ249" i="35"/>
  <c r="BJ246" i="35"/>
  <c r="BJ236" i="35"/>
  <c r="BJ230" i="35"/>
  <c r="BJ227" i="35"/>
  <c r="BJ222" i="35"/>
  <c r="BJ203" i="35"/>
  <c r="BJ205" i="35"/>
  <c r="BJ201" i="35"/>
  <c r="BJ199" i="35"/>
  <c r="BJ182" i="35"/>
  <c r="BJ175" i="35"/>
  <c r="BJ176" i="35"/>
  <c r="BJ174" i="35"/>
  <c r="BJ162" i="35"/>
  <c r="BJ164" i="35"/>
  <c r="BJ148" i="35"/>
  <c r="BJ153" i="35"/>
  <c r="BJ244" i="35"/>
  <c r="BJ241" i="35"/>
  <c r="BJ234" i="35"/>
  <c r="BJ231" i="35"/>
  <c r="BJ224" i="35"/>
  <c r="BJ216" i="35"/>
  <c r="BJ214" i="35"/>
  <c r="BJ202" i="35"/>
  <c r="BJ207" i="35"/>
  <c r="BJ196" i="35"/>
  <c r="BJ179" i="35"/>
  <c r="BJ172" i="35"/>
  <c r="BJ173" i="35"/>
  <c r="BJ167" i="35"/>
  <c r="BJ159" i="35"/>
  <c r="BJ161" i="35"/>
  <c r="BJ145" i="35"/>
  <c r="BJ150" i="35"/>
  <c r="BJ243" i="35"/>
  <c r="BJ240" i="35"/>
  <c r="BJ229" i="35"/>
  <c r="BJ225" i="35"/>
  <c r="BJ218" i="35"/>
  <c r="BJ219" i="35"/>
  <c r="BJ210" i="35"/>
  <c r="BJ197" i="35"/>
  <c r="BJ195" i="35"/>
  <c r="BJ190" i="35"/>
  <c r="BJ183" i="35"/>
  <c r="BJ184" i="35"/>
  <c r="BJ177" i="35"/>
  <c r="BJ168" i="35"/>
  <c r="BJ160" i="35"/>
  <c r="BJ155" i="35"/>
  <c r="BJ149" i="35"/>
  <c r="BJ144" i="35"/>
  <c r="BJ242" i="35"/>
  <c r="BJ238" i="35"/>
  <c r="BJ226" i="35"/>
  <c r="BJ248" i="35"/>
  <c r="BJ232" i="35"/>
  <c r="BJ206" i="35"/>
  <c r="BJ191" i="35"/>
  <c r="BJ185" i="35"/>
  <c r="BJ181" i="35"/>
  <c r="BJ165" i="35"/>
  <c r="BJ154" i="35"/>
  <c r="BJ151" i="35"/>
  <c r="BJ235" i="35"/>
  <c r="BJ221" i="35"/>
  <c r="BJ212" i="35"/>
  <c r="BJ198" i="35"/>
  <c r="BJ186" i="35"/>
  <c r="BJ180" i="35"/>
  <c r="BJ156" i="35"/>
  <c r="BJ142" i="35"/>
  <c r="BJ237" i="35"/>
  <c r="BJ215" i="35"/>
  <c r="BJ217" i="35"/>
  <c r="BJ192" i="35"/>
  <c r="BJ211" i="35"/>
  <c r="BJ187" i="35"/>
  <c r="BJ157" i="35"/>
  <c r="BJ146" i="35"/>
  <c r="BJ247" i="35"/>
  <c r="BJ233" i="35"/>
  <c r="BJ220" i="35"/>
  <c r="BJ208" i="35"/>
  <c r="BJ204" i="35"/>
  <c r="BJ178" i="35"/>
  <c r="BJ170" i="35"/>
  <c r="BJ163" i="35"/>
  <c r="BJ143" i="35"/>
  <c r="BJ223" i="35"/>
  <c r="BJ188" i="35"/>
  <c r="BJ152" i="35"/>
  <c r="BJ213" i="35"/>
  <c r="BJ169" i="35"/>
  <c r="BJ147" i="35"/>
  <c r="BJ209" i="35"/>
  <c r="BJ189" i="35"/>
  <c r="BJ141" i="35"/>
  <c r="BJ245" i="35"/>
  <c r="BJ200" i="35"/>
  <c r="BJ171" i="35"/>
  <c r="BJ239" i="35"/>
  <c r="BJ194" i="35"/>
  <c r="BJ166" i="35"/>
  <c r="BJ228" i="35"/>
  <c r="BJ193" i="35"/>
  <c r="BJ158" i="35"/>
  <c r="BJ135" i="35"/>
  <c r="BJ132" i="35"/>
  <c r="BJ139" i="35"/>
  <c r="BJ137" i="35"/>
  <c r="BJ131" i="35"/>
  <c r="BJ138" i="35"/>
  <c r="BJ250" i="35" s="1"/>
  <c r="BJ134" i="35"/>
  <c r="BJ140" i="35"/>
  <c r="BV136" i="35"/>
  <c r="BV133" i="35"/>
  <c r="BV244" i="35"/>
  <c r="BV247" i="35"/>
  <c r="BV242" i="35"/>
  <c r="BV249" i="35"/>
  <c r="BV241" i="35"/>
  <c r="BV237" i="35"/>
  <c r="BV229" i="35"/>
  <c r="BV225" i="35"/>
  <c r="BV217" i="35"/>
  <c r="BV213" i="35"/>
  <c r="BV208" i="35"/>
  <c r="BV194" i="35"/>
  <c r="BV192" i="35"/>
  <c r="BV190" i="35"/>
  <c r="BV186" i="35"/>
  <c r="BV172" i="35"/>
  <c r="BV177" i="35"/>
  <c r="BV166" i="35"/>
  <c r="BV159" i="35"/>
  <c r="BV155" i="35"/>
  <c r="BV142" i="35"/>
  <c r="BV150" i="35"/>
  <c r="BV248" i="35"/>
  <c r="BV245" i="35"/>
  <c r="BV226" i="35"/>
  <c r="BV223" i="35"/>
  <c r="BV215" i="35"/>
  <c r="BV209" i="35"/>
  <c r="BV205" i="35"/>
  <c r="BV191" i="35"/>
  <c r="BV201" i="35"/>
  <c r="BV189" i="35"/>
  <c r="BV183" i="35"/>
  <c r="BV169" i="35"/>
  <c r="BV227" i="35"/>
  <c r="BV170" i="35"/>
  <c r="BV156" i="35"/>
  <c r="BV152" i="35"/>
  <c r="BV139" i="35"/>
  <c r="BV147" i="35"/>
  <c r="BV243" i="35"/>
  <c r="BV238" i="35"/>
  <c r="BV232" i="35"/>
  <c r="BV224" i="35"/>
  <c r="BV220" i="35"/>
  <c r="BV206" i="35"/>
  <c r="BV202" i="35"/>
  <c r="BV214" i="35"/>
  <c r="BV207" i="35"/>
  <c r="BV185" i="35"/>
  <c r="BV184" i="35"/>
  <c r="BV187" i="35"/>
  <c r="BV174" i="35"/>
  <c r="BV163" i="35"/>
  <c r="BV160" i="35"/>
  <c r="BV154" i="35"/>
  <c r="BV151" i="35"/>
  <c r="BV144" i="35"/>
  <c r="BV239" i="35"/>
  <c r="BV235" i="35"/>
  <c r="BV230" i="35"/>
  <c r="BV221" i="35"/>
  <c r="BV219" i="35"/>
  <c r="BV203" i="35"/>
  <c r="BV204" i="35"/>
  <c r="BV212" i="35"/>
  <c r="BV199" i="35"/>
  <c r="BV182" i="35"/>
  <c r="BV180" i="35"/>
  <c r="BV181" i="35"/>
  <c r="BV167" i="35"/>
  <c r="BV165" i="35"/>
  <c r="BV157" i="35"/>
  <c r="BV153" i="35"/>
  <c r="BV149" i="35"/>
  <c r="BV141" i="35"/>
  <c r="BV231" i="35"/>
  <c r="BV216" i="35"/>
  <c r="BV195" i="35"/>
  <c r="BV175" i="35"/>
  <c r="BV162" i="35"/>
  <c r="BV143" i="35"/>
  <c r="BV236" i="35"/>
  <c r="BV211" i="35"/>
  <c r="BV196" i="35"/>
  <c r="BV176" i="35"/>
  <c r="BV161" i="35"/>
  <c r="BV228" i="35"/>
  <c r="BV210" i="35"/>
  <c r="BV193" i="35"/>
  <c r="BV173" i="35"/>
  <c r="BV158" i="35"/>
  <c r="BV246" i="35"/>
  <c r="BV233" i="35"/>
  <c r="BV200" i="35"/>
  <c r="BV179" i="35"/>
  <c r="BV171" i="35"/>
  <c r="BV148" i="35"/>
  <c r="BV240" i="35"/>
  <c r="BV222" i="35"/>
  <c r="BV197" i="35"/>
  <c r="BV188" i="35"/>
  <c r="BV168" i="35"/>
  <c r="BV145" i="35"/>
  <c r="BV146" i="35"/>
  <c r="BV234" i="35"/>
  <c r="BV218" i="35"/>
  <c r="BV198" i="35"/>
  <c r="BV178" i="35"/>
  <c r="BV164" i="35"/>
  <c r="BV132" i="35"/>
  <c r="BV138" i="35"/>
  <c r="BV135" i="35"/>
  <c r="BV140" i="35"/>
  <c r="BV134" i="35"/>
  <c r="BV137" i="35"/>
  <c r="BV131" i="35"/>
  <c r="CB136" i="35"/>
  <c r="CB133" i="35"/>
  <c r="CB246" i="35"/>
  <c r="CB242" i="35"/>
  <c r="CB234" i="35"/>
  <c r="CB232" i="35"/>
  <c r="CB224" i="35"/>
  <c r="CB213" i="35"/>
  <c r="CB203" i="35"/>
  <c r="CB205" i="35"/>
  <c r="CB207" i="35"/>
  <c r="CB199" i="35"/>
  <c r="CB179" i="35"/>
  <c r="CB180" i="35"/>
  <c r="CB176" i="35"/>
  <c r="CB171" i="35"/>
  <c r="CB159" i="35"/>
  <c r="CB161" i="35"/>
  <c r="CB142" i="35"/>
  <c r="CB143" i="35"/>
  <c r="CB248" i="35"/>
  <c r="CB237" i="35"/>
  <c r="CB235" i="35"/>
  <c r="CB230" i="35"/>
  <c r="CB221" i="35"/>
  <c r="CB219" i="35"/>
  <c r="CB212" i="35"/>
  <c r="CB202" i="35"/>
  <c r="CB198" i="35"/>
  <c r="CB196" i="35"/>
  <c r="CB189" i="35"/>
  <c r="CB178" i="35"/>
  <c r="CB173" i="35"/>
  <c r="CB167" i="35"/>
  <c r="CB156" i="35"/>
  <c r="CB158" i="35"/>
  <c r="CB139" i="35"/>
  <c r="CB154" i="35"/>
  <c r="CB245" i="35"/>
  <c r="CB240" i="35"/>
  <c r="CB229" i="35"/>
  <c r="CB228" i="35"/>
  <c r="CB222" i="35"/>
  <c r="CB218" i="35"/>
  <c r="CB211" i="35"/>
  <c r="CB200" i="35"/>
  <c r="CB195" i="35"/>
  <c r="CB193" i="35"/>
  <c r="CB186" i="35"/>
  <c r="CB175" i="35"/>
  <c r="CB184" i="35"/>
  <c r="CB168" i="35"/>
  <c r="CB164" i="35"/>
  <c r="CB155" i="35"/>
  <c r="CB153" i="35"/>
  <c r="CB150" i="35"/>
  <c r="CB243" i="35"/>
  <c r="CB238" i="35"/>
  <c r="CB226" i="35"/>
  <c r="CB225" i="35"/>
  <c r="CB215" i="35"/>
  <c r="CB220" i="35"/>
  <c r="CB210" i="35"/>
  <c r="CB197" i="35"/>
  <c r="CB192" i="35"/>
  <c r="CB190" i="35"/>
  <c r="CB183" i="35"/>
  <c r="CB172" i="35"/>
  <c r="CB177" i="35"/>
  <c r="CB166" i="35"/>
  <c r="CB160" i="35"/>
  <c r="CB152" i="35"/>
  <c r="CB151" i="35"/>
  <c r="CB147" i="35"/>
  <c r="CB241" i="35"/>
  <c r="CB216" i="35"/>
  <c r="CB191" i="35"/>
  <c r="CB181" i="35"/>
  <c r="CB162" i="35"/>
  <c r="CB146" i="35"/>
  <c r="CB247" i="35"/>
  <c r="CB233" i="35"/>
  <c r="CB209" i="35"/>
  <c r="CB204" i="35"/>
  <c r="CB169" i="35"/>
  <c r="CB157" i="35"/>
  <c r="CB144" i="35"/>
  <c r="CB249" i="35"/>
  <c r="CB231" i="35"/>
  <c r="CB206" i="35"/>
  <c r="CB201" i="35"/>
  <c r="CB187" i="35"/>
  <c r="CB165" i="35"/>
  <c r="CB141" i="35"/>
  <c r="CB244" i="35"/>
  <c r="CB223" i="35"/>
  <c r="CB214" i="35"/>
  <c r="CB185" i="35"/>
  <c r="CB174" i="35"/>
  <c r="CB148" i="35"/>
  <c r="CB239" i="35"/>
  <c r="CB227" i="35"/>
  <c r="CB208" i="35"/>
  <c r="CB182" i="35"/>
  <c r="CB170" i="35"/>
  <c r="CB145" i="35"/>
  <c r="CB149" i="35"/>
  <c r="CB236" i="35"/>
  <c r="CB217" i="35"/>
  <c r="CB194" i="35"/>
  <c r="CB188" i="35"/>
  <c r="CB163" i="35"/>
  <c r="CB140" i="35"/>
  <c r="CB138" i="35"/>
  <c r="CB132" i="35"/>
  <c r="CB135" i="35"/>
  <c r="CB137" i="35"/>
  <c r="CB134" i="35"/>
  <c r="CB131" i="35"/>
  <c r="CB250" i="35" s="1"/>
  <c r="CH138" i="35"/>
  <c r="CH133" i="35"/>
  <c r="CH136" i="35"/>
  <c r="CH247" i="35"/>
  <c r="CH245" i="35"/>
  <c r="CH240" i="35"/>
  <c r="CH231" i="35"/>
  <c r="CH227" i="35"/>
  <c r="CH220" i="35"/>
  <c r="CH203" i="35"/>
  <c r="CH211" i="35"/>
  <c r="CH197" i="35"/>
  <c r="CH192" i="35"/>
  <c r="CH185" i="35"/>
  <c r="CH180" i="35"/>
  <c r="CH181" i="35"/>
  <c r="CH188" i="35"/>
  <c r="CH165" i="35"/>
  <c r="CH160" i="35"/>
  <c r="CH154" i="35"/>
  <c r="CH149" i="35"/>
  <c r="CH144" i="35"/>
  <c r="CH249" i="35"/>
  <c r="CH241" i="35"/>
  <c r="CH236" i="35"/>
  <c r="CH230" i="35"/>
  <c r="CH223" i="35"/>
  <c r="CH217" i="35"/>
  <c r="CH218" i="35"/>
  <c r="CH222" i="35"/>
  <c r="CH194" i="35"/>
  <c r="CH199" i="35"/>
  <c r="CH182" i="35"/>
  <c r="CH187" i="35"/>
  <c r="CH176" i="35"/>
  <c r="CH168" i="35"/>
  <c r="CH162" i="35"/>
  <c r="CH157" i="35"/>
  <c r="CH148" i="35"/>
  <c r="CH146" i="35"/>
  <c r="CH141" i="35"/>
  <c r="CH248" i="35"/>
  <c r="CH239" i="35"/>
  <c r="CH234" i="35"/>
  <c r="CH233" i="35"/>
  <c r="CH224" i="35"/>
  <c r="CH216" i="35"/>
  <c r="CH210" i="35"/>
  <c r="CH208" i="35"/>
  <c r="CH191" i="35"/>
  <c r="CH196" i="35"/>
  <c r="CH179" i="35"/>
  <c r="CH178" i="35"/>
  <c r="CH173" i="35"/>
  <c r="CH167" i="35"/>
  <c r="CH159" i="35"/>
  <c r="CH161" i="35"/>
  <c r="CH145" i="35"/>
  <c r="CH143" i="35"/>
  <c r="CH246" i="35"/>
  <c r="CH237" i="35"/>
  <c r="CH235" i="35"/>
  <c r="CH232" i="35"/>
  <c r="CH221" i="35"/>
  <c r="CH213" i="35"/>
  <c r="CH207" i="35"/>
  <c r="CH205" i="35"/>
  <c r="CH204" i="35"/>
  <c r="CH193" i="35"/>
  <c r="CH189" i="35"/>
  <c r="CH175" i="35"/>
  <c r="CH184" i="35"/>
  <c r="CH170" i="35"/>
  <c r="CH156" i="35"/>
  <c r="CH158" i="35"/>
  <c r="CH142" i="35"/>
  <c r="CH151" i="35"/>
  <c r="CH238" i="35"/>
  <c r="CH215" i="35"/>
  <c r="CH200" i="35"/>
  <c r="CH183" i="35"/>
  <c r="CH171" i="35"/>
  <c r="CH153" i="35"/>
  <c r="CH229" i="35"/>
  <c r="CH209" i="35"/>
  <c r="CH198" i="35"/>
  <c r="CH172" i="35"/>
  <c r="CH163" i="35"/>
  <c r="CH150" i="35"/>
  <c r="CH226" i="35"/>
  <c r="CH206" i="35"/>
  <c r="CH195" i="35"/>
  <c r="CH169" i="35"/>
  <c r="CH164" i="35"/>
  <c r="CH147" i="35"/>
  <c r="CH244" i="35"/>
  <c r="CH228" i="35"/>
  <c r="CH214" i="35"/>
  <c r="CH190" i="35"/>
  <c r="CH177" i="35"/>
  <c r="CH155" i="35"/>
  <c r="CH243" i="35"/>
  <c r="CH225" i="35"/>
  <c r="CH212" i="35"/>
  <c r="CH201" i="35"/>
  <c r="CH174" i="35"/>
  <c r="CH152" i="35"/>
  <c r="CH139" i="35"/>
  <c r="CH242" i="35"/>
  <c r="CH219" i="35"/>
  <c r="CH202" i="35"/>
  <c r="CH186" i="35"/>
  <c r="CH166" i="35"/>
  <c r="CH132" i="35"/>
  <c r="CH137" i="35"/>
  <c r="CH135" i="35"/>
  <c r="CH134" i="35"/>
  <c r="CH131" i="35"/>
  <c r="CH250" i="35" s="1"/>
  <c r="CH140" i="35"/>
  <c r="CN136" i="35"/>
  <c r="CN133" i="35"/>
  <c r="CN239" i="35"/>
  <c r="CN237" i="35"/>
  <c r="CN229" i="35"/>
  <c r="CN225" i="35"/>
  <c r="CN215" i="35"/>
  <c r="CN217" i="35"/>
  <c r="CN207" i="35"/>
  <c r="CN201" i="35"/>
  <c r="CN195" i="35"/>
  <c r="CN188" i="35"/>
  <c r="CN180" i="35"/>
  <c r="CN178" i="35"/>
  <c r="CN173" i="35"/>
  <c r="CN167" i="35"/>
  <c r="CN160" i="35"/>
  <c r="CN155" i="35"/>
  <c r="CN149" i="35"/>
  <c r="CN150" i="35"/>
  <c r="CN249" i="35"/>
  <c r="CN246" i="35"/>
  <c r="CN226" i="35"/>
  <c r="CN223" i="35"/>
  <c r="CN219" i="35"/>
  <c r="CN209" i="35"/>
  <c r="CN211" i="35"/>
  <c r="CN200" i="35"/>
  <c r="CN192" i="35"/>
  <c r="CN185" i="35"/>
  <c r="CN220" i="35"/>
  <c r="CN175" i="35"/>
  <c r="CN174" i="35"/>
  <c r="CN166" i="35"/>
  <c r="CN157" i="35"/>
  <c r="CN152" i="35"/>
  <c r="CN146" i="35"/>
  <c r="CN147" i="35"/>
  <c r="CN247" i="35"/>
  <c r="CN244" i="35"/>
  <c r="CN238" i="35"/>
  <c r="CN230" i="35"/>
  <c r="CN233" i="35"/>
  <c r="CN216" i="35"/>
  <c r="CN206" i="35"/>
  <c r="CN208" i="35"/>
  <c r="CN197" i="35"/>
  <c r="CN199" i="35"/>
  <c r="CN182" i="35"/>
  <c r="CN212" i="35"/>
  <c r="CN172" i="35"/>
  <c r="CN177" i="35"/>
  <c r="CN162" i="35"/>
  <c r="CN165" i="35"/>
  <c r="CN148" i="35"/>
  <c r="CN143" i="35"/>
  <c r="CN144" i="35"/>
  <c r="CN248" i="35"/>
  <c r="CN241" i="35"/>
  <c r="CN235" i="35"/>
  <c r="CN231" i="35"/>
  <c r="CN224" i="35"/>
  <c r="CN213" i="35"/>
  <c r="CN203" i="35"/>
  <c r="CN205" i="35"/>
  <c r="CN194" i="35"/>
  <c r="CN196" i="35"/>
  <c r="CN179" i="35"/>
  <c r="CN189" i="35"/>
  <c r="CN169" i="35"/>
  <c r="CN171" i="35"/>
  <c r="CN159" i="35"/>
  <c r="CN164" i="35"/>
  <c r="CN145" i="35"/>
  <c r="CN154" i="35"/>
  <c r="CN141" i="35"/>
  <c r="CN242" i="35"/>
  <c r="CN218" i="35"/>
  <c r="CN204" i="35"/>
  <c r="CN183" i="35"/>
  <c r="CN170" i="35"/>
  <c r="CN139" i="35"/>
  <c r="CN236" i="35"/>
  <c r="CN227" i="35"/>
  <c r="CN191" i="35"/>
  <c r="CN187" i="35"/>
  <c r="CN156" i="35"/>
  <c r="CN153" i="35"/>
  <c r="CN234" i="35"/>
  <c r="CN222" i="35"/>
  <c r="CN198" i="35"/>
  <c r="CN181" i="35"/>
  <c r="CN163" i="35"/>
  <c r="CN151" i="35"/>
  <c r="CN245" i="35"/>
  <c r="CN232" i="35"/>
  <c r="CN214" i="35"/>
  <c r="CN193" i="35"/>
  <c r="CN184" i="35"/>
  <c r="CN161" i="35"/>
  <c r="CN243" i="35"/>
  <c r="CN228" i="35"/>
  <c r="CN210" i="35"/>
  <c r="CN190" i="35"/>
  <c r="CN176" i="35"/>
  <c r="CN158" i="35"/>
  <c r="CN142" i="35"/>
  <c r="CN240" i="35"/>
  <c r="CN221" i="35"/>
  <c r="CN202" i="35"/>
  <c r="CN137" i="35"/>
  <c r="CN186" i="35"/>
  <c r="CN140" i="35"/>
  <c r="CN168" i="35"/>
  <c r="CN132" i="35"/>
  <c r="CN250" i="35" s="1"/>
  <c r="CN135" i="35"/>
  <c r="CN131" i="35"/>
  <c r="CN134" i="35"/>
  <c r="CT137" i="35"/>
  <c r="CT136" i="35"/>
  <c r="CT133" i="35"/>
  <c r="CT249" i="35"/>
  <c r="CT241" i="35"/>
  <c r="CT236" i="35"/>
  <c r="CT230" i="35"/>
  <c r="CT224" i="35"/>
  <c r="CT216" i="35"/>
  <c r="CT214" i="35"/>
  <c r="CT202" i="35"/>
  <c r="CT217" i="35"/>
  <c r="CT199" i="35"/>
  <c r="CT182" i="35"/>
  <c r="CT175" i="35"/>
  <c r="CT173" i="35"/>
  <c r="CT168" i="35"/>
  <c r="CT156" i="35"/>
  <c r="CT161" i="35"/>
  <c r="CT145" i="35"/>
  <c r="CT153" i="35"/>
  <c r="CT244" i="35"/>
  <c r="CT246" i="35"/>
  <c r="CT232" i="35"/>
  <c r="CT227" i="35"/>
  <c r="CT221" i="35"/>
  <c r="CT213" i="35"/>
  <c r="CT212" i="35"/>
  <c r="CT211" i="35"/>
  <c r="CT201" i="35"/>
  <c r="CT196" i="35"/>
  <c r="CT179" i="35"/>
  <c r="CT172" i="35"/>
  <c r="CT189" i="35"/>
  <c r="CT171" i="35"/>
  <c r="CT162" i="35"/>
  <c r="CT158" i="35"/>
  <c r="CT142" i="35"/>
  <c r="CT150" i="35"/>
  <c r="CT245" i="35"/>
  <c r="CT237" i="35"/>
  <c r="CT229" i="35"/>
  <c r="CT231" i="35"/>
  <c r="CT218" i="35"/>
  <c r="CT219" i="35"/>
  <c r="CT210" i="35"/>
  <c r="CT200" i="35"/>
  <c r="CT198" i="35"/>
  <c r="CT193" i="35"/>
  <c r="CT186" i="35"/>
  <c r="CT169" i="35"/>
  <c r="CT187" i="35"/>
  <c r="CT166" i="35"/>
  <c r="CT160" i="35"/>
  <c r="CT155" i="35"/>
  <c r="CT139" i="35"/>
  <c r="CT147" i="35"/>
  <c r="CT243" i="35"/>
  <c r="CT240" i="35"/>
  <c r="CT226" i="35"/>
  <c r="CT228" i="35"/>
  <c r="CT215" i="35"/>
  <c r="CT209" i="35"/>
  <c r="CT207" i="35"/>
  <c r="CT197" i="35"/>
  <c r="CT195" i="35"/>
  <c r="CT190" i="35"/>
  <c r="CT183" i="35"/>
  <c r="CT184" i="35"/>
  <c r="CT177" i="35"/>
  <c r="CT174" i="35"/>
  <c r="CT157" i="35"/>
  <c r="CT152" i="35"/>
  <c r="CT149" i="35"/>
  <c r="CT144" i="35"/>
  <c r="CT239" i="35"/>
  <c r="CT223" i="35"/>
  <c r="CT205" i="35"/>
  <c r="CT185" i="35"/>
  <c r="CT167" i="35"/>
  <c r="CT148" i="35"/>
  <c r="CT238" i="35"/>
  <c r="CT220" i="35"/>
  <c r="CT194" i="35"/>
  <c r="CT180" i="35"/>
  <c r="CT165" i="35"/>
  <c r="CT146" i="35"/>
  <c r="CT235" i="35"/>
  <c r="CT222" i="35"/>
  <c r="CT191" i="35"/>
  <c r="CT178" i="35"/>
  <c r="CT159" i="35"/>
  <c r="CT143" i="35"/>
  <c r="CT247" i="35"/>
  <c r="CT233" i="35"/>
  <c r="CT206" i="35"/>
  <c r="CT192" i="35"/>
  <c r="CT181" i="35"/>
  <c r="CT163" i="35"/>
  <c r="CT141" i="35"/>
  <c r="CT248" i="35"/>
  <c r="CT234" i="35"/>
  <c r="CT203" i="35"/>
  <c r="CT204" i="35"/>
  <c r="CT176" i="35"/>
  <c r="CT164" i="35"/>
  <c r="CT151" i="35"/>
  <c r="CT154" i="35"/>
  <c r="CT242" i="35"/>
  <c r="CT225" i="35"/>
  <c r="CT208" i="35"/>
  <c r="CT188" i="35"/>
  <c r="CT135" i="35"/>
  <c r="CT170" i="35"/>
  <c r="CT132" i="35"/>
  <c r="CT138" i="35"/>
  <c r="CT131" i="35"/>
  <c r="CT250" i="35" s="1"/>
  <c r="CT140" i="35"/>
  <c r="CT134" i="35"/>
  <c r="CZ136" i="35"/>
  <c r="CZ133" i="35"/>
  <c r="CZ249" i="35"/>
  <c r="CZ242" i="35"/>
  <c r="CZ240" i="35"/>
  <c r="CZ232" i="35"/>
  <c r="CZ231" i="35"/>
  <c r="CZ215" i="35"/>
  <c r="CZ211" i="35"/>
  <c r="CZ212" i="35"/>
  <c r="CZ197" i="35"/>
  <c r="CZ195" i="35"/>
  <c r="CZ189" i="35"/>
  <c r="CZ183" i="35"/>
  <c r="CZ172" i="35"/>
  <c r="CZ177" i="35"/>
  <c r="CZ168" i="35"/>
  <c r="CZ165" i="35"/>
  <c r="CZ151" i="35"/>
  <c r="CZ146" i="35"/>
  <c r="CZ141" i="35"/>
  <c r="CZ247" i="35"/>
  <c r="CZ246" i="35"/>
  <c r="CZ234" i="35"/>
  <c r="CZ227" i="35"/>
  <c r="CZ223" i="35"/>
  <c r="CZ222" i="35"/>
  <c r="CZ209" i="35"/>
  <c r="CZ220" i="35"/>
  <c r="CZ194" i="35"/>
  <c r="CZ192" i="35"/>
  <c r="CZ185" i="35"/>
  <c r="CZ180" i="35"/>
  <c r="CZ169" i="35"/>
  <c r="CZ167" i="35"/>
  <c r="CZ159" i="35"/>
  <c r="CZ163" i="35"/>
  <c r="CZ148" i="35"/>
  <c r="CZ143" i="35"/>
  <c r="CZ153" i="35"/>
  <c r="CZ244" i="35"/>
  <c r="CZ241" i="35"/>
  <c r="CZ235" i="35"/>
  <c r="CZ233" i="35"/>
  <c r="CZ224" i="35"/>
  <c r="CZ218" i="35"/>
  <c r="CZ206" i="35"/>
  <c r="CZ208" i="35"/>
  <c r="CZ191" i="35"/>
  <c r="CZ199" i="35"/>
  <c r="CZ182" i="35"/>
  <c r="CZ181" i="35"/>
  <c r="CZ176" i="35"/>
  <c r="CZ164" i="35"/>
  <c r="CZ156" i="35"/>
  <c r="CZ161" i="35"/>
  <c r="CZ145" i="35"/>
  <c r="CZ154" i="35"/>
  <c r="CZ248" i="35"/>
  <c r="CZ237" i="35"/>
  <c r="CZ236" i="35"/>
  <c r="CZ230" i="35"/>
  <c r="CZ221" i="35"/>
  <c r="CZ216" i="35"/>
  <c r="CZ203" i="35"/>
  <c r="CZ205" i="35"/>
  <c r="CZ204" i="35"/>
  <c r="CZ196" i="35"/>
  <c r="CZ179" i="35"/>
  <c r="CZ184" i="35"/>
  <c r="CZ173" i="35"/>
  <c r="CZ171" i="35"/>
  <c r="CZ162" i="35"/>
  <c r="CZ158" i="35"/>
  <c r="CZ142" i="35"/>
  <c r="CZ150" i="35"/>
  <c r="CZ239" i="35"/>
  <c r="CZ225" i="35"/>
  <c r="CZ207" i="35"/>
  <c r="CZ190" i="35"/>
  <c r="CZ174" i="35"/>
  <c r="CZ152" i="35"/>
  <c r="CZ245" i="35"/>
  <c r="CZ219" i="35"/>
  <c r="CZ202" i="35"/>
  <c r="CZ188" i="35"/>
  <c r="CZ170" i="35"/>
  <c r="CZ139" i="35"/>
  <c r="CZ238" i="35"/>
  <c r="CZ217" i="35"/>
  <c r="CZ200" i="35"/>
  <c r="CZ186" i="35"/>
  <c r="CZ166" i="35"/>
  <c r="CZ149" i="35"/>
  <c r="CZ229" i="35"/>
  <c r="CZ213" i="35"/>
  <c r="CZ201" i="35"/>
  <c r="CZ178" i="35"/>
  <c r="CZ160" i="35"/>
  <c r="CZ147" i="35"/>
  <c r="CZ226" i="35"/>
  <c r="CZ214" i="35"/>
  <c r="CZ198" i="35"/>
  <c r="CZ175" i="35"/>
  <c r="CZ157" i="35"/>
  <c r="CZ144" i="35"/>
  <c r="CZ155" i="35"/>
  <c r="CZ243" i="35"/>
  <c r="CZ140" i="35"/>
  <c r="CZ228" i="35"/>
  <c r="CZ210" i="35"/>
  <c r="CZ193" i="35"/>
  <c r="CZ187" i="35"/>
  <c r="CZ132" i="35"/>
  <c r="CZ135" i="35"/>
  <c r="CZ138" i="35"/>
  <c r="CZ131" i="35"/>
  <c r="CZ134" i="35"/>
  <c r="DF136" i="35"/>
  <c r="DF133" i="35"/>
  <c r="DF239" i="35"/>
  <c r="DF242" i="35"/>
  <c r="DF229" i="35"/>
  <c r="DF228" i="35"/>
  <c r="DF222" i="35"/>
  <c r="DF216" i="35"/>
  <c r="DF210" i="35"/>
  <c r="DF204" i="35"/>
  <c r="DF195" i="35"/>
  <c r="DF193" i="35"/>
  <c r="DF188" i="35"/>
  <c r="DF175" i="35"/>
  <c r="DF173" i="35"/>
  <c r="DF171" i="35"/>
  <c r="DF165" i="35"/>
  <c r="DF155" i="35"/>
  <c r="DF142" i="35"/>
  <c r="DF150" i="35"/>
  <c r="DF246" i="35"/>
  <c r="DF241" i="35"/>
  <c r="DF226" i="35"/>
  <c r="DF225" i="35"/>
  <c r="DF217" i="35"/>
  <c r="DF213" i="35"/>
  <c r="DF207" i="35"/>
  <c r="DF200" i="35"/>
  <c r="DF192" i="35"/>
  <c r="DF190" i="35"/>
  <c r="DF186" i="35"/>
  <c r="DF172" i="35"/>
  <c r="DF177" i="35"/>
  <c r="DF168" i="35"/>
  <c r="DF160" i="35"/>
  <c r="DF152" i="35"/>
  <c r="DF139" i="35"/>
  <c r="DF147" i="35"/>
  <c r="DF247" i="35"/>
  <c r="DF245" i="35"/>
  <c r="DF238" i="35"/>
  <c r="DF227" i="35"/>
  <c r="DF233" i="35"/>
  <c r="DF215" i="35"/>
  <c r="DF209" i="35"/>
  <c r="DF208" i="35"/>
  <c r="DF197" i="35"/>
  <c r="DF212" i="35"/>
  <c r="DF189" i="35"/>
  <c r="DF183" i="35"/>
  <c r="DF169" i="35"/>
  <c r="DF174" i="35"/>
  <c r="DF166" i="35"/>
  <c r="DF157" i="35"/>
  <c r="DF154" i="35"/>
  <c r="DF151" i="35"/>
  <c r="DF144" i="35"/>
  <c r="DF249" i="35"/>
  <c r="DF240" i="35"/>
  <c r="DF234" i="35"/>
  <c r="DF236" i="35"/>
  <c r="DF223" i="35"/>
  <c r="DF219" i="35"/>
  <c r="DF206" i="35"/>
  <c r="DF205" i="35"/>
  <c r="DF194" i="35"/>
  <c r="DF201" i="35"/>
  <c r="DF185" i="35"/>
  <c r="DF180" i="35"/>
  <c r="DF187" i="35"/>
  <c r="DF167" i="35"/>
  <c r="DF163" i="35"/>
  <c r="DF162" i="35"/>
  <c r="DF153" i="35"/>
  <c r="DF149" i="35"/>
  <c r="DF141" i="35"/>
  <c r="DF243" i="35"/>
  <c r="DF230" i="35"/>
  <c r="DF211" i="35"/>
  <c r="DF196" i="35"/>
  <c r="DF176" i="35"/>
  <c r="DF158" i="35"/>
  <c r="DF244" i="35"/>
  <c r="DF224" i="35"/>
  <c r="DF202" i="35"/>
  <c r="DF182" i="35"/>
  <c r="DF164" i="35"/>
  <c r="DF148" i="35"/>
  <c r="DF237" i="35"/>
  <c r="DF221" i="35"/>
  <c r="DF214" i="35"/>
  <c r="DF179" i="35"/>
  <c r="DF170" i="35"/>
  <c r="DF145" i="35"/>
  <c r="DF235" i="35"/>
  <c r="DF220" i="35"/>
  <c r="DF191" i="35"/>
  <c r="DF184" i="35"/>
  <c r="DF159" i="35"/>
  <c r="DF146" i="35"/>
  <c r="DF231" i="35"/>
  <c r="DF218" i="35"/>
  <c r="DF198" i="35"/>
  <c r="DF178" i="35"/>
  <c r="DF156" i="35"/>
  <c r="DF143" i="35"/>
  <c r="DF161" i="35"/>
  <c r="DF248" i="35"/>
  <c r="DF232" i="35"/>
  <c r="DF203" i="35"/>
  <c r="DF199" i="35"/>
  <c r="DF181" i="35"/>
  <c r="DF132" i="35"/>
  <c r="DF135" i="35"/>
  <c r="DF250" i="35" s="1"/>
  <c r="DF138" i="35"/>
  <c r="DF140" i="35"/>
  <c r="DF134" i="35"/>
  <c r="DF131" i="35"/>
  <c r="DF137" i="35"/>
  <c r="DL136" i="35"/>
  <c r="DL133" i="35"/>
  <c r="DL249" i="35"/>
  <c r="DL241" i="35"/>
  <c r="DL234" i="35"/>
  <c r="DL231" i="35"/>
  <c r="DL224" i="35"/>
  <c r="DL216" i="35"/>
  <c r="DL203" i="35"/>
  <c r="DL208" i="35"/>
  <c r="DL191" i="35"/>
  <c r="DL199" i="35"/>
  <c r="DL179" i="35"/>
  <c r="DL181" i="35"/>
  <c r="DL176" i="35"/>
  <c r="DL168" i="35"/>
  <c r="DL163" i="35"/>
  <c r="DL161" i="35"/>
  <c r="DL142" i="35"/>
  <c r="DL143" i="35"/>
  <c r="DL245" i="35"/>
  <c r="DL237" i="35"/>
  <c r="DL235" i="35"/>
  <c r="DL227" i="35"/>
  <c r="DL221" i="35"/>
  <c r="DL213" i="35"/>
  <c r="DL212" i="35"/>
  <c r="DL205" i="35"/>
  <c r="DL198" i="35"/>
  <c r="DL196" i="35"/>
  <c r="DL189" i="35"/>
  <c r="DL178" i="35"/>
  <c r="DL173" i="35"/>
  <c r="DL167" i="35"/>
  <c r="DL159" i="35"/>
  <c r="DL158" i="35"/>
  <c r="DL139" i="35"/>
  <c r="DL154" i="35"/>
  <c r="DL242" i="35"/>
  <c r="DL240" i="35"/>
  <c r="DL232" i="35"/>
  <c r="DL228" i="35"/>
  <c r="DL222" i="35"/>
  <c r="DL219" i="35"/>
  <c r="DL211" i="35"/>
  <c r="DL202" i="35"/>
  <c r="DL195" i="35"/>
  <c r="DL193" i="35"/>
  <c r="DL186" i="35"/>
  <c r="DL175" i="35"/>
  <c r="DL177" i="35"/>
  <c r="DL164" i="35"/>
  <c r="DL156" i="35"/>
  <c r="DL155" i="35"/>
  <c r="DL153" i="35"/>
  <c r="DL150" i="35"/>
  <c r="DL239" i="35"/>
  <c r="DL238" i="35"/>
  <c r="DL229" i="35"/>
  <c r="DL225" i="35"/>
  <c r="DL220" i="35"/>
  <c r="DL218" i="35"/>
  <c r="DL210" i="35"/>
  <c r="DL200" i="35"/>
  <c r="DL192" i="35"/>
  <c r="DL190" i="35"/>
  <c r="DL183" i="35"/>
  <c r="DL172" i="35"/>
  <c r="DL174" i="35"/>
  <c r="DL171" i="35"/>
  <c r="DL160" i="35"/>
  <c r="DL152" i="35"/>
  <c r="DL151" i="35"/>
  <c r="DL147" i="35"/>
  <c r="DL247" i="35"/>
  <c r="DL233" i="35"/>
  <c r="DL206" i="35"/>
  <c r="DL201" i="35"/>
  <c r="DL187" i="35"/>
  <c r="DL162" i="35"/>
  <c r="DL141" i="35"/>
  <c r="DL246" i="35"/>
  <c r="DL223" i="35"/>
  <c r="DL207" i="35"/>
  <c r="DL185" i="35"/>
  <c r="DL184" i="35"/>
  <c r="DL148" i="35"/>
  <c r="DL244" i="35"/>
  <c r="DL230" i="35"/>
  <c r="DL214" i="35"/>
  <c r="DL182" i="35"/>
  <c r="DL170" i="35"/>
  <c r="DL145" i="35"/>
  <c r="DL243" i="35"/>
  <c r="DL215" i="35"/>
  <c r="DL197" i="35"/>
  <c r="DL180" i="35"/>
  <c r="DL165" i="35"/>
  <c r="DL149" i="35"/>
  <c r="DL236" i="35"/>
  <c r="DL217" i="35"/>
  <c r="DL194" i="35"/>
  <c r="DL188" i="35"/>
  <c r="DL166" i="35"/>
  <c r="DL146" i="35"/>
  <c r="DL157" i="35"/>
  <c r="DL248" i="35"/>
  <c r="DL144" i="35"/>
  <c r="DL226" i="35"/>
  <c r="DL140" i="35"/>
  <c r="DL209" i="35"/>
  <c r="DL138" i="35"/>
  <c r="DL204" i="35"/>
  <c r="DL169" i="35"/>
  <c r="DL132" i="35"/>
  <c r="DL250" i="35" s="1"/>
  <c r="DL135" i="35"/>
  <c r="DL137" i="35"/>
  <c r="DL134" i="35"/>
  <c r="DL131" i="35"/>
  <c r="DR138" i="35"/>
  <c r="DR133" i="35"/>
  <c r="DR136" i="35"/>
  <c r="DR247" i="35"/>
  <c r="DR241" i="35"/>
  <c r="DR248" i="35"/>
  <c r="DR239" i="35"/>
  <c r="DR246" i="35"/>
  <c r="DR243" i="35"/>
  <c r="DR234" i="35"/>
  <c r="DR231" i="35"/>
  <c r="DR224" i="35"/>
  <c r="DR213" i="35"/>
  <c r="DR222" i="35"/>
  <c r="DR208" i="35"/>
  <c r="DR200" i="35"/>
  <c r="DR196" i="35"/>
  <c r="DR179" i="35"/>
  <c r="DR187" i="35"/>
  <c r="DR176" i="35"/>
  <c r="DR167" i="35"/>
  <c r="DR162" i="35"/>
  <c r="DR161" i="35"/>
  <c r="DR145" i="35"/>
  <c r="DR143" i="35"/>
  <c r="DR249" i="35"/>
  <c r="DR238" i="35"/>
  <c r="DR232" i="35"/>
  <c r="DR221" i="35"/>
  <c r="DR206" i="35"/>
  <c r="DR214" i="35"/>
  <c r="DR194" i="35"/>
  <c r="DR199" i="35"/>
  <c r="DR189" i="35"/>
  <c r="DR175" i="35"/>
  <c r="DR177" i="35"/>
  <c r="DR170" i="35"/>
  <c r="DR157" i="35"/>
  <c r="DR142" i="35"/>
  <c r="DR150" i="35"/>
  <c r="DR244" i="35"/>
  <c r="DR236" i="35"/>
  <c r="DR227" i="35"/>
  <c r="DR219" i="35"/>
  <c r="DR203" i="35"/>
  <c r="DR212" i="35"/>
  <c r="DR191" i="35"/>
  <c r="DR193" i="35"/>
  <c r="DR186" i="35"/>
  <c r="DR172" i="35"/>
  <c r="DR174" i="35"/>
  <c r="DR166" i="35"/>
  <c r="DR158" i="35"/>
  <c r="DR139" i="35"/>
  <c r="DR147" i="35"/>
  <c r="DR240" i="35"/>
  <c r="DR230" i="35"/>
  <c r="DR233" i="35"/>
  <c r="DR215" i="35"/>
  <c r="DR210" i="35"/>
  <c r="DR211" i="35"/>
  <c r="DR204" i="35"/>
  <c r="DR190" i="35"/>
  <c r="DR183" i="35"/>
  <c r="DR169" i="35"/>
  <c r="DR171" i="35"/>
  <c r="DR159" i="35"/>
  <c r="DR155" i="35"/>
  <c r="DR153" i="35"/>
  <c r="DR144" i="35"/>
  <c r="DR242" i="35"/>
  <c r="DR229" i="35"/>
  <c r="DR228" i="35"/>
  <c r="DR217" i="35"/>
  <c r="DR207" i="35"/>
  <c r="DR205" i="35"/>
  <c r="DR198" i="35"/>
  <c r="DR201" i="35"/>
  <c r="DR180" i="35"/>
  <c r="DR181" i="35"/>
  <c r="DR164" i="35"/>
  <c r="DR156" i="35"/>
  <c r="DR152" i="35"/>
  <c r="DR149" i="35"/>
  <c r="DR141" i="35"/>
  <c r="DR245" i="35"/>
  <c r="DR226" i="35"/>
  <c r="DR225" i="35"/>
  <c r="DR216" i="35"/>
  <c r="DR220" i="35"/>
  <c r="DR202" i="35"/>
  <c r="DR195" i="35"/>
  <c r="DR185" i="35"/>
  <c r="DR188" i="35"/>
  <c r="DR173" i="35"/>
  <c r="DR168" i="35"/>
  <c r="DR163" i="35"/>
  <c r="DR154" i="35"/>
  <c r="DR146" i="35"/>
  <c r="DR218" i="35"/>
  <c r="DR165" i="35"/>
  <c r="DR197" i="35"/>
  <c r="DR160" i="35"/>
  <c r="DR237" i="35"/>
  <c r="DR192" i="35"/>
  <c r="DR148" i="35"/>
  <c r="DR235" i="35"/>
  <c r="DR182" i="35"/>
  <c r="DR151" i="35"/>
  <c r="DR223" i="35"/>
  <c r="DR178" i="35"/>
  <c r="DR209" i="35"/>
  <c r="DR184" i="35"/>
  <c r="DR135" i="35"/>
  <c r="DR132" i="35"/>
  <c r="DR137" i="35"/>
  <c r="DR134" i="35"/>
  <c r="DR140" i="35"/>
  <c r="DR131" i="35"/>
  <c r="DX138" i="35"/>
  <c r="DX133" i="35"/>
  <c r="DX136" i="35"/>
  <c r="DX247" i="35"/>
  <c r="DX240" i="35"/>
  <c r="DX236" i="35"/>
  <c r="DX231" i="35"/>
  <c r="DX225" i="35"/>
  <c r="DX219" i="35"/>
  <c r="DX206" i="35"/>
  <c r="DX208" i="35"/>
  <c r="DX214" i="35"/>
  <c r="DX204" i="35"/>
  <c r="DX185" i="35"/>
  <c r="DX183" i="35"/>
  <c r="DX169" i="35"/>
  <c r="DX174" i="35"/>
  <c r="DX165" i="35"/>
  <c r="DX245" i="35"/>
  <c r="DX237" i="35"/>
  <c r="DX226" i="35"/>
  <c r="DX223" i="35"/>
  <c r="DX217" i="35"/>
  <c r="DX207" i="35"/>
  <c r="DX194" i="35"/>
  <c r="DX218" i="35"/>
  <c r="DX182" i="35"/>
  <c r="DX184" i="35"/>
  <c r="DX173" i="35"/>
  <c r="DX171" i="35"/>
  <c r="DX163" i="35"/>
  <c r="DX152" i="35"/>
  <c r="DX149" i="35"/>
  <c r="DX147" i="35"/>
  <c r="DX248" i="35"/>
  <c r="DX238" i="35"/>
  <c r="DX227" i="35"/>
  <c r="DX224" i="35"/>
  <c r="DX216" i="35"/>
  <c r="DX212" i="35"/>
  <c r="DX191" i="35"/>
  <c r="DX199" i="35"/>
  <c r="DX179" i="35"/>
  <c r="DX178" i="35"/>
  <c r="DX181" i="35"/>
  <c r="DX168" i="35"/>
  <c r="DX160" i="35"/>
  <c r="DX154" i="35"/>
  <c r="DX146" i="35"/>
  <c r="DX144" i="35"/>
  <c r="DX244" i="35"/>
  <c r="DX243" i="35"/>
  <c r="DX235" i="35"/>
  <c r="DX221" i="35"/>
  <c r="DX213" i="35"/>
  <c r="DX211" i="35"/>
  <c r="DX200" i="35"/>
  <c r="DX196" i="35"/>
  <c r="DX201" i="35"/>
  <c r="DX175" i="35"/>
  <c r="DX177" i="35"/>
  <c r="DX166" i="35"/>
  <c r="DX157" i="35"/>
  <c r="DX148" i="35"/>
  <c r="DX143" i="35"/>
  <c r="DX141" i="35"/>
  <c r="DX239" i="35"/>
  <c r="DX234" i="35"/>
  <c r="DX232" i="35"/>
  <c r="DX220" i="35"/>
  <c r="DX209" i="35"/>
  <c r="DX205" i="35"/>
  <c r="DX198" i="35"/>
  <c r="DX193" i="35"/>
  <c r="DX189" i="35"/>
  <c r="DX172" i="35"/>
  <c r="DX170" i="35"/>
  <c r="DX162" i="35"/>
  <c r="DX161" i="35"/>
  <c r="DX145" i="35"/>
  <c r="DX153" i="35"/>
  <c r="DX246" i="35"/>
  <c r="DX241" i="35"/>
  <c r="DX230" i="35"/>
  <c r="DX233" i="35"/>
  <c r="DX222" i="35"/>
  <c r="DX203" i="35"/>
  <c r="DX202" i="35"/>
  <c r="DX195" i="35"/>
  <c r="DX190" i="35"/>
  <c r="DX186" i="35"/>
  <c r="DX187" i="35"/>
  <c r="DX167" i="35"/>
  <c r="DX159" i="35"/>
  <c r="DX158" i="35"/>
  <c r="DX142" i="35"/>
  <c r="DX151" i="35"/>
  <c r="DX229" i="35"/>
  <c r="DX188" i="35"/>
  <c r="DX139" i="35"/>
  <c r="DX228" i="35"/>
  <c r="DX180" i="35"/>
  <c r="DX150" i="35"/>
  <c r="DX215" i="35"/>
  <c r="DX176" i="35"/>
  <c r="DX210" i="35"/>
  <c r="DX164" i="35"/>
  <c r="DX249" i="35"/>
  <c r="DX197" i="35"/>
  <c r="DX156" i="35"/>
  <c r="DX192" i="35"/>
  <c r="DX155" i="35"/>
  <c r="DX242" i="35"/>
  <c r="DX132" i="35"/>
  <c r="DX137" i="35"/>
  <c r="DX135" i="35"/>
  <c r="DX140" i="35"/>
  <c r="DX131" i="35"/>
  <c r="DX134" i="35"/>
  <c r="ED136" i="35"/>
  <c r="ED133" i="35"/>
  <c r="ED248" i="35"/>
  <c r="ED244" i="35"/>
  <c r="ED233" i="35"/>
  <c r="ED231" i="35"/>
  <c r="ED224" i="35"/>
  <c r="ED213" i="35"/>
  <c r="ED203" i="35"/>
  <c r="ED202" i="35"/>
  <c r="ED198" i="35"/>
  <c r="ED193" i="35"/>
  <c r="ED186" i="35"/>
  <c r="ED175" i="35"/>
  <c r="ED173" i="35"/>
  <c r="ED171" i="35"/>
  <c r="ED159" i="35"/>
  <c r="ED158" i="35"/>
  <c r="ED139" i="35"/>
  <c r="ED151" i="35"/>
  <c r="ED245" i="35"/>
  <c r="ED237" i="35"/>
  <c r="ED229" i="35"/>
  <c r="ED228" i="35"/>
  <c r="ED222" i="35"/>
  <c r="ED220" i="35"/>
  <c r="ED210" i="35"/>
  <c r="ED201" i="35"/>
  <c r="ED195" i="35"/>
  <c r="ED190" i="35"/>
  <c r="ED183" i="35"/>
  <c r="ED172" i="35"/>
  <c r="ED184" i="35"/>
  <c r="ED165" i="35"/>
  <c r="ED156" i="35"/>
  <c r="ED155" i="35"/>
  <c r="ED149" i="35"/>
  <c r="ED150" i="35"/>
  <c r="ED240" i="35"/>
  <c r="ED242" i="35"/>
  <c r="ED226" i="35"/>
  <c r="ED225" i="35"/>
  <c r="ED218" i="35"/>
  <c r="ED217" i="35"/>
  <c r="ED207" i="35"/>
  <c r="ED197" i="35"/>
  <c r="ED192" i="35"/>
  <c r="ED188" i="35"/>
  <c r="ED180" i="35"/>
  <c r="ED169" i="35"/>
  <c r="ED177" i="35"/>
  <c r="ED166" i="35"/>
  <c r="ED163" i="35"/>
  <c r="ED152" i="35"/>
  <c r="ED146" i="35"/>
  <c r="ED147" i="35"/>
  <c r="ED247" i="35"/>
  <c r="ED239" i="35"/>
  <c r="ED238" i="35"/>
  <c r="ED234" i="35"/>
  <c r="ED223" i="35"/>
  <c r="ED215" i="35"/>
  <c r="ED212" i="35"/>
  <c r="ED214" i="35"/>
  <c r="ED194" i="35"/>
  <c r="ED200" i="35"/>
  <c r="ED185" i="35"/>
  <c r="ED189" i="35"/>
  <c r="ED211" i="35"/>
  <c r="ED174" i="35"/>
  <c r="ED170" i="35"/>
  <c r="ED160" i="35"/>
  <c r="ED148" i="35"/>
  <c r="ED143" i="35"/>
  <c r="ED144" i="35"/>
  <c r="ED249" i="35"/>
  <c r="ED243" i="35"/>
  <c r="ED235" i="35"/>
  <c r="ED230" i="35"/>
  <c r="ED232" i="35"/>
  <c r="ED219" i="35"/>
  <c r="ED209" i="35"/>
  <c r="ED208" i="35"/>
  <c r="ED191" i="35"/>
  <c r="ED199" i="35"/>
  <c r="ED182" i="35"/>
  <c r="ED181" i="35"/>
  <c r="ED187" i="35"/>
  <c r="ED167" i="35"/>
  <c r="ED168" i="35"/>
  <c r="ED157" i="35"/>
  <c r="ED145" i="35"/>
  <c r="ED154" i="35"/>
  <c r="ED141" i="35"/>
  <c r="ED221" i="35"/>
  <c r="ED179" i="35"/>
  <c r="ED142" i="35"/>
  <c r="ED216" i="35"/>
  <c r="ED178" i="35"/>
  <c r="ED153" i="35"/>
  <c r="ED137" i="35"/>
  <c r="ED246" i="35"/>
  <c r="ED206" i="35"/>
  <c r="ED176" i="35"/>
  <c r="ED241" i="35"/>
  <c r="ED205" i="35"/>
  <c r="ED164" i="35"/>
  <c r="ED236" i="35"/>
  <c r="ED204" i="35"/>
  <c r="ED162" i="35"/>
  <c r="ED227" i="35"/>
  <c r="ED196" i="35"/>
  <c r="ED161" i="35"/>
  <c r="ED135" i="35"/>
  <c r="ED132" i="35"/>
  <c r="ED131" i="35"/>
  <c r="ED134" i="35"/>
  <c r="EJ137" i="35"/>
  <c r="EJ133" i="35"/>
  <c r="EJ136" i="35"/>
  <c r="EJ248" i="35"/>
  <c r="EJ245" i="35"/>
  <c r="EJ234" i="35"/>
  <c r="EJ233" i="35"/>
  <c r="EJ223" i="35"/>
  <c r="EJ213" i="35"/>
  <c r="EJ212" i="35"/>
  <c r="EJ205" i="35"/>
  <c r="EJ191" i="35"/>
  <c r="EJ200" i="35"/>
  <c r="EJ182" i="35"/>
  <c r="EJ187" i="35"/>
  <c r="EJ176" i="35"/>
  <c r="EJ171" i="35"/>
  <c r="EJ166" i="35"/>
  <c r="EJ163" i="35"/>
  <c r="EJ148" i="35"/>
  <c r="EJ143" i="35"/>
  <c r="EJ151" i="35"/>
  <c r="EJ246" i="35"/>
  <c r="EJ239" i="35"/>
  <c r="EJ235" i="35"/>
  <c r="EJ230" i="35"/>
  <c r="EJ221" i="35"/>
  <c r="EJ209" i="35"/>
  <c r="EJ210" i="35"/>
  <c r="EJ202" i="35"/>
  <c r="EJ222" i="35"/>
  <c r="EJ199" i="35"/>
  <c r="EJ179" i="35"/>
  <c r="EJ178" i="35"/>
  <c r="EJ173" i="35"/>
  <c r="EJ167" i="35"/>
  <c r="EJ159" i="35"/>
  <c r="EJ161" i="35"/>
  <c r="EJ145" i="35"/>
  <c r="EJ150" i="35"/>
  <c r="EJ249" i="35"/>
  <c r="EJ242" i="35"/>
  <c r="EJ236" i="35"/>
  <c r="EJ227" i="35"/>
  <c r="EJ218" i="35"/>
  <c r="EJ206" i="35"/>
  <c r="EJ207" i="35"/>
  <c r="EJ224" i="35"/>
  <c r="EJ201" i="35"/>
  <c r="EJ196" i="35"/>
  <c r="EJ188" i="35"/>
  <c r="EJ175" i="35"/>
  <c r="EJ184" i="35"/>
  <c r="EJ164" i="35"/>
  <c r="EJ156" i="35"/>
  <c r="EJ158" i="35"/>
  <c r="EJ142" i="35"/>
  <c r="EJ147" i="35"/>
  <c r="EJ244" i="35"/>
  <c r="EJ241" i="35"/>
  <c r="EJ229" i="35"/>
  <c r="EJ231" i="35"/>
  <c r="EJ215" i="35"/>
  <c r="EJ203" i="35"/>
  <c r="EJ217" i="35"/>
  <c r="EJ204" i="35"/>
  <c r="EJ198" i="35"/>
  <c r="EJ193" i="35"/>
  <c r="EJ186" i="35"/>
  <c r="EJ172" i="35"/>
  <c r="EJ181" i="35"/>
  <c r="EJ168" i="35"/>
  <c r="EJ162" i="35"/>
  <c r="EJ155" i="35"/>
  <c r="EJ139" i="35"/>
  <c r="EJ144" i="35"/>
  <c r="EJ243" i="35"/>
  <c r="EJ237" i="35"/>
  <c r="EJ226" i="35"/>
  <c r="EJ228" i="35"/>
  <c r="EJ220" i="35"/>
  <c r="EJ211" i="35"/>
  <c r="EJ214" i="35"/>
  <c r="EJ197" i="35"/>
  <c r="EJ195" i="35"/>
  <c r="EJ190" i="35"/>
  <c r="EJ183" i="35"/>
  <c r="EJ169" i="35"/>
  <c r="EJ177" i="35"/>
  <c r="EJ165" i="35"/>
  <c r="EJ160" i="35"/>
  <c r="EJ152" i="35"/>
  <c r="EJ149" i="35"/>
  <c r="EJ141" i="35"/>
  <c r="EJ225" i="35"/>
  <c r="EJ185" i="35"/>
  <c r="EJ154" i="35"/>
  <c r="EJ216" i="35"/>
  <c r="EJ180" i="35"/>
  <c r="EJ146" i="35"/>
  <c r="EJ247" i="35"/>
  <c r="EJ219" i="35"/>
  <c r="EJ189" i="35"/>
  <c r="EJ153" i="35"/>
  <c r="EJ240" i="35"/>
  <c r="EJ208" i="35"/>
  <c r="EJ174" i="35"/>
  <c r="EJ140" i="35"/>
  <c r="EJ238" i="35"/>
  <c r="EJ194" i="35"/>
  <c r="EJ170" i="35"/>
  <c r="EJ192" i="35"/>
  <c r="EJ157" i="35"/>
  <c r="EJ132" i="35"/>
  <c r="EJ232" i="35"/>
  <c r="EJ135" i="35"/>
  <c r="EJ131" i="35"/>
  <c r="EJ134" i="35"/>
  <c r="EJ138" i="35"/>
  <c r="EP136" i="35"/>
  <c r="EP133" i="35"/>
  <c r="EP240" i="35"/>
  <c r="EP241" i="35"/>
  <c r="EP226" i="35"/>
  <c r="EP225" i="35"/>
  <c r="EP217" i="35"/>
  <c r="EP222" i="35"/>
  <c r="EP207" i="35"/>
  <c r="EP197" i="35"/>
  <c r="EP192" i="35"/>
  <c r="EP189" i="35"/>
  <c r="EP183" i="35"/>
  <c r="EP172" i="35"/>
  <c r="EP174" i="35"/>
  <c r="EP165" i="35"/>
  <c r="EP160" i="35"/>
  <c r="EP152" i="35"/>
  <c r="EP139" i="35"/>
  <c r="EP147" i="35"/>
  <c r="EP249" i="35"/>
  <c r="EP239" i="35"/>
  <c r="EP234" i="35"/>
  <c r="EP227" i="35"/>
  <c r="EP224" i="35"/>
  <c r="EP219" i="35"/>
  <c r="EP209" i="35"/>
  <c r="EP211" i="35"/>
  <c r="EP194" i="35"/>
  <c r="EP204" i="35"/>
  <c r="EP185" i="35"/>
  <c r="EP247" i="35"/>
  <c r="EP243" i="35"/>
  <c r="EP238" i="35"/>
  <c r="EP232" i="35"/>
  <c r="EP223" i="35"/>
  <c r="EP215" i="35"/>
  <c r="EP206" i="35"/>
  <c r="EP212" i="35"/>
  <c r="EP191" i="35"/>
  <c r="EP199" i="35"/>
  <c r="EP182" i="35"/>
  <c r="EP187" i="35"/>
  <c r="EP184" i="35"/>
  <c r="EP171" i="35"/>
  <c r="EP166" i="35"/>
  <c r="EP163" i="35"/>
  <c r="EP151" i="35"/>
  <c r="EP146" i="35"/>
  <c r="EP141" i="35"/>
  <c r="EP246" i="35"/>
  <c r="EP242" i="35"/>
  <c r="EP235" i="35"/>
  <c r="EP230" i="35"/>
  <c r="EP221" i="35"/>
  <c r="EP218" i="35"/>
  <c r="EP203" i="35"/>
  <c r="EP208" i="35"/>
  <c r="EP201" i="35"/>
  <c r="EP196" i="35"/>
  <c r="EP179" i="35"/>
  <c r="EP181" i="35"/>
  <c r="EP176" i="35"/>
  <c r="EP170" i="35"/>
  <c r="EP159" i="35"/>
  <c r="EP161" i="35"/>
  <c r="EP148" i="35"/>
  <c r="EP143" i="35"/>
  <c r="EP244" i="35"/>
  <c r="EP245" i="35"/>
  <c r="EP236" i="35"/>
  <c r="EP233" i="35"/>
  <c r="EP231" i="35"/>
  <c r="EP216" i="35"/>
  <c r="EP214" i="35"/>
  <c r="EP205" i="35"/>
  <c r="EP198" i="35"/>
  <c r="EP193" i="35"/>
  <c r="EP188" i="35"/>
  <c r="EP178" i="35"/>
  <c r="EP173" i="35"/>
  <c r="EP167" i="35"/>
  <c r="EP156" i="35"/>
  <c r="EP158" i="35"/>
  <c r="EP145" i="35"/>
  <c r="EP154" i="35"/>
  <c r="EP228" i="35"/>
  <c r="EP190" i="35"/>
  <c r="EP177" i="35"/>
  <c r="EP153" i="35"/>
  <c r="EP220" i="35"/>
  <c r="EP186" i="35"/>
  <c r="EP164" i="35"/>
  <c r="EP142" i="35"/>
  <c r="EP213" i="35"/>
  <c r="EP180" i="35"/>
  <c r="EP168" i="35"/>
  <c r="EP149" i="35"/>
  <c r="EP248" i="35"/>
  <c r="EP210" i="35"/>
  <c r="EP175" i="35"/>
  <c r="EP162" i="35"/>
  <c r="EP150" i="35"/>
  <c r="EP237" i="35"/>
  <c r="EP202" i="35"/>
  <c r="EP169" i="35"/>
  <c r="EP157" i="35"/>
  <c r="EP144" i="35"/>
  <c r="EP229" i="35"/>
  <c r="EP195" i="35"/>
  <c r="EP132" i="35"/>
  <c r="EP200" i="35"/>
  <c r="EP155" i="35"/>
  <c r="EP135" i="35"/>
  <c r="EP138" i="35"/>
  <c r="EP140" i="35"/>
  <c r="EP131" i="35"/>
  <c r="EP134" i="35"/>
  <c r="EV136" i="35"/>
  <c r="EV133" i="35"/>
  <c r="EV248" i="35"/>
  <c r="EV241" i="35"/>
  <c r="EV233" i="35"/>
  <c r="EV230" i="35"/>
  <c r="EV221" i="35"/>
  <c r="EV245" i="35"/>
  <c r="EV242" i="35"/>
  <c r="EV229" i="35"/>
  <c r="EV225" i="35"/>
  <c r="EV215" i="35"/>
  <c r="EV220" i="35"/>
  <c r="EV210" i="35"/>
  <c r="EV197" i="35"/>
  <c r="EV192" i="35"/>
  <c r="EV190" i="35"/>
  <c r="EV183" i="35"/>
  <c r="EV169" i="35"/>
  <c r="EV177" i="35"/>
  <c r="EV165" i="35"/>
  <c r="EV160" i="35"/>
  <c r="EV247" i="35"/>
  <c r="EV240" i="35"/>
  <c r="EV238" i="35"/>
  <c r="EV226" i="35"/>
  <c r="EV232" i="35"/>
  <c r="EV222" i="35"/>
  <c r="EV212" i="35"/>
  <c r="EV207" i="35"/>
  <c r="EV194" i="35"/>
  <c r="EV211" i="35"/>
  <c r="EV189" i="35"/>
  <c r="EV180" i="35"/>
  <c r="EV184" i="35"/>
  <c r="EV170" i="35"/>
  <c r="EV166" i="35"/>
  <c r="EV157" i="35"/>
  <c r="EV249" i="35"/>
  <c r="EV239" i="35"/>
  <c r="EV234" i="35"/>
  <c r="EV236" i="35"/>
  <c r="EV224" i="35"/>
  <c r="EV219" i="35"/>
  <c r="EV209" i="35"/>
  <c r="EV208" i="35"/>
  <c r="EV191" i="35"/>
  <c r="EV201" i="35"/>
  <c r="EV185" i="35"/>
  <c r="EV188" i="35"/>
  <c r="EV176" i="35"/>
  <c r="EV167" i="35"/>
  <c r="EV171" i="35"/>
  <c r="EV162" i="35"/>
  <c r="EV148" i="35"/>
  <c r="EV149" i="35"/>
  <c r="EV144" i="35"/>
  <c r="EV243" i="35"/>
  <c r="EV228" i="35"/>
  <c r="EV206" i="35"/>
  <c r="EV204" i="35"/>
  <c r="EV182" i="35"/>
  <c r="EV173" i="35"/>
  <c r="EV163" i="35"/>
  <c r="EV152" i="35"/>
  <c r="EV151" i="35"/>
  <c r="EV141" i="35"/>
  <c r="EV244" i="35"/>
  <c r="EV223" i="35"/>
  <c r="EV203" i="35"/>
  <c r="EV198" i="35"/>
  <c r="EV179" i="35"/>
  <c r="EV181" i="35"/>
  <c r="EV159" i="35"/>
  <c r="EV154" i="35"/>
  <c r="EV146" i="35"/>
  <c r="EV237" i="35"/>
  <c r="EV217" i="35"/>
  <c r="EV214" i="35"/>
  <c r="EV195" i="35"/>
  <c r="EV186" i="35"/>
  <c r="EV187" i="35"/>
  <c r="EV156" i="35"/>
  <c r="EV145" i="35"/>
  <c r="EV143" i="35"/>
  <c r="EV235" i="35"/>
  <c r="EV218" i="35"/>
  <c r="EV205" i="35"/>
  <c r="EV199" i="35"/>
  <c r="EV178" i="35"/>
  <c r="EV164" i="35"/>
  <c r="EV161" i="35"/>
  <c r="EV142" i="35"/>
  <c r="EV140" i="35"/>
  <c r="EV231" i="35"/>
  <c r="EV216" i="35"/>
  <c r="EV202" i="35"/>
  <c r="EV196" i="35"/>
  <c r="EV175" i="35"/>
  <c r="EV174" i="35"/>
  <c r="EV158" i="35"/>
  <c r="EV139" i="35"/>
  <c r="EV150" i="35"/>
  <c r="EV246" i="35"/>
  <c r="EV168" i="35"/>
  <c r="EV227" i="35"/>
  <c r="EV155" i="35"/>
  <c r="EV213" i="35"/>
  <c r="EV153" i="35"/>
  <c r="EV200" i="35"/>
  <c r="EV147" i="35"/>
  <c r="EV193" i="35"/>
  <c r="EV132" i="35"/>
  <c r="EV172" i="35"/>
  <c r="EV135" i="35"/>
  <c r="EV138" i="35"/>
  <c r="EV137" i="35"/>
  <c r="EV134" i="35"/>
  <c r="EV250" i="35" s="1"/>
  <c r="EV131" i="35"/>
  <c r="AA140" i="35"/>
  <c r="CL139" i="35"/>
  <c r="AJ139" i="35"/>
  <c r="AJ250" i="35" s="1"/>
  <c r="ED138" i="35"/>
  <c r="BY138" i="35"/>
  <c r="T138" i="35"/>
  <c r="BK137" i="35"/>
  <c r="U137" i="35"/>
  <c r="DQ136" i="35"/>
  <c r="BU136" i="35"/>
  <c r="AE136" i="35"/>
  <c r="AE250" i="35" s="1"/>
  <c r="EG135" i="35"/>
  <c r="EG250" i="35" s="1"/>
  <c r="CK135" i="35"/>
  <c r="AU135" i="35"/>
  <c r="BE134" i="35"/>
  <c r="O134" i="35"/>
  <c r="DK133" i="35"/>
  <c r="BO133" i="35"/>
  <c r="BO250" i="35" s="1"/>
  <c r="Y133" i="35"/>
  <c r="EA132" i="35"/>
  <c r="CE132" i="35"/>
  <c r="AO132" i="35"/>
  <c r="AO250" i="35" s="1"/>
  <c r="CU131" i="35"/>
  <c r="CU250" i="35" s="1"/>
  <c r="BE131" i="35"/>
  <c r="O131" i="35"/>
  <c r="ET153" i="35"/>
  <c r="ET151" i="35"/>
  <c r="ET158" i="35"/>
  <c r="ET170" i="35"/>
  <c r="ET172" i="35"/>
  <c r="ET174" i="35"/>
  <c r="ET188" i="35"/>
  <c r="ET194" i="35"/>
  <c r="ET201" i="35"/>
  <c r="ET216" i="35"/>
  <c r="ET215" i="35"/>
  <c r="ET224" i="35"/>
  <c r="ET230" i="35"/>
  <c r="ET239" i="35"/>
  <c r="ET245" i="35"/>
  <c r="EN149" i="35"/>
  <c r="EN147" i="35"/>
  <c r="EN164" i="35"/>
  <c r="EN165" i="35"/>
  <c r="EN180" i="35"/>
  <c r="EN171" i="35"/>
  <c r="EN181" i="35"/>
  <c r="EN206" i="35"/>
  <c r="EN196" i="35"/>
  <c r="EN211" i="35"/>
  <c r="EN215" i="35"/>
  <c r="EN223" i="35"/>
  <c r="EN229" i="35"/>
  <c r="EN237" i="35"/>
  <c r="EN244" i="35"/>
  <c r="EH143" i="35"/>
  <c r="EH141" i="35"/>
  <c r="EH160" i="35"/>
  <c r="EH158" i="35"/>
  <c r="EH250" i="35" s="1"/>
  <c r="EH176" i="35"/>
  <c r="EH180" i="35"/>
  <c r="EH185" i="35"/>
  <c r="EH195" i="35"/>
  <c r="EH196" i="35"/>
  <c r="EH210" i="35"/>
  <c r="EH208" i="35"/>
  <c r="EH219" i="35"/>
  <c r="EH227" i="35"/>
  <c r="EH236" i="35"/>
  <c r="EH248" i="35"/>
  <c r="EH249" i="35"/>
  <c r="EB152" i="35"/>
  <c r="EB154" i="35"/>
  <c r="EB155" i="35"/>
  <c r="EB173" i="35"/>
  <c r="EB175" i="35"/>
  <c r="EB182" i="35"/>
  <c r="EB200" i="35"/>
  <c r="EB194" i="35"/>
  <c r="EB204" i="35"/>
  <c r="EB211" i="35"/>
  <c r="EB218" i="35"/>
  <c r="EB224" i="35"/>
  <c r="EB232" i="35"/>
  <c r="EB239" i="35"/>
  <c r="EB246" i="35"/>
  <c r="DP145" i="35"/>
  <c r="DP151" i="35"/>
  <c r="DP162" i="35"/>
  <c r="DP165" i="35"/>
  <c r="DP175" i="35"/>
  <c r="DP179" i="35"/>
  <c r="DP190" i="35"/>
  <c r="DP211" i="35"/>
  <c r="DP196" i="35"/>
  <c r="DP213" i="35"/>
  <c r="DP214" i="35"/>
  <c r="DP234" i="35"/>
  <c r="DP229" i="35"/>
  <c r="DP239" i="35"/>
  <c r="DP246" i="35"/>
  <c r="DJ153" i="35"/>
  <c r="DJ150" i="35"/>
  <c r="DJ163" i="35"/>
  <c r="DJ167" i="35"/>
  <c r="DJ183" i="35"/>
  <c r="DJ171" i="35"/>
  <c r="DJ187" i="35"/>
  <c r="DJ191" i="35"/>
  <c r="DJ203" i="35"/>
  <c r="DJ218" i="35"/>
  <c r="DJ208" i="35"/>
  <c r="DJ220" i="35"/>
  <c r="DJ230" i="35"/>
  <c r="DJ237" i="35"/>
  <c r="DJ245" i="35"/>
  <c r="DD152" i="35"/>
  <c r="DD147" i="35"/>
  <c r="DD156" i="35"/>
  <c r="DD165" i="35"/>
  <c r="DD186" i="35"/>
  <c r="DD171" i="35"/>
  <c r="DD181" i="35"/>
  <c r="DD191" i="35"/>
  <c r="DD199" i="35"/>
  <c r="DD211" i="35"/>
  <c r="DD215" i="35"/>
  <c r="DD220" i="35"/>
  <c r="DD229" i="35"/>
  <c r="DD243" i="35"/>
  <c r="DD248" i="35"/>
  <c r="CX149" i="35"/>
  <c r="CX144" i="35"/>
  <c r="CX162" i="35"/>
  <c r="CX163" i="35"/>
  <c r="CX173" i="35"/>
  <c r="CX171" i="35"/>
  <c r="CX190" i="35"/>
  <c r="CX198" i="35"/>
  <c r="CX206" i="35"/>
  <c r="CX207" i="35"/>
  <c r="CX221" i="35"/>
  <c r="CX230" i="35"/>
  <c r="CX226" i="35"/>
  <c r="CX234" i="35"/>
  <c r="CX243" i="35"/>
  <c r="CR146" i="35"/>
  <c r="CR144" i="35"/>
  <c r="CR160" i="35"/>
  <c r="CR250" i="35" s="1"/>
  <c r="CR161" i="35"/>
  <c r="CR173" i="35"/>
  <c r="CR168" i="35"/>
  <c r="CR188" i="35"/>
  <c r="CR195" i="35"/>
  <c r="ET250" i="35"/>
  <c r="AA250" i="35"/>
  <c r="AR250" i="35"/>
  <c r="H250" i="35"/>
  <c r="BH48" i="46"/>
  <c r="BH127" i="46"/>
  <c r="BH115" i="46"/>
  <c r="BH98" i="46"/>
  <c r="BH121" i="46"/>
  <c r="BH96" i="46"/>
  <c r="BH122" i="46"/>
  <c r="BH94" i="46"/>
  <c r="BH110" i="46"/>
  <c r="BH103" i="46"/>
  <c r="BH102" i="46"/>
  <c r="BH111" i="46"/>
  <c r="BH100" i="46"/>
  <c r="BH113" i="46"/>
  <c r="BH124" i="46"/>
  <c r="BH116" i="46"/>
  <c r="BI97" i="46"/>
  <c r="BI124" i="46"/>
  <c r="R71" i="46"/>
  <c r="R125" i="46"/>
  <c r="R126" i="46"/>
  <c r="R127" i="46"/>
  <c r="BX127" i="46"/>
  <c r="BE121" i="46"/>
  <c r="F97" i="46"/>
  <c r="AD119" i="46"/>
  <c r="AE52" i="46"/>
  <c r="X91" i="46"/>
  <c r="AZ40" i="46"/>
  <c r="CO250" i="35"/>
  <c r="U250" i="35"/>
  <c r="DS250" i="35"/>
  <c r="CI250" i="35"/>
  <c r="AY250" i="35"/>
  <c r="BV250" i="35"/>
  <c r="EI250" i="35"/>
  <c r="BI250" i="35"/>
  <c r="Y250" i="35"/>
  <c r="BH250" i="35"/>
  <c r="X250" i="35"/>
  <c r="CQ250" i="35"/>
  <c r="BG250" i="35"/>
  <c r="W250" i="35"/>
  <c r="EX250" i="35"/>
  <c r="CD250" i="35"/>
  <c r="AT250" i="35"/>
  <c r="J250" i="35"/>
  <c r="CC250" i="35"/>
  <c r="AS250" i="35"/>
  <c r="I250" i="35"/>
  <c r="CZ250" i="35"/>
  <c r="BP250" i="35"/>
  <c r="AF250" i="35"/>
  <c r="EC250" i="35"/>
  <c r="BC250" i="35"/>
  <c r="S250" i="35"/>
  <c r="EB250" i="35"/>
  <c r="CL250" i="35"/>
  <c r="BB250" i="35"/>
  <c r="R250" i="35"/>
  <c r="EA250" i="35"/>
  <c r="CK250" i="35"/>
  <c r="BA250" i="35"/>
  <c r="K250" i="35"/>
  <c r="D250" i="35"/>
  <c r="ER250" i="35"/>
  <c r="DH250" i="35"/>
  <c r="BX250" i="35"/>
  <c r="AN250" i="35"/>
  <c r="DM250" i="35"/>
  <c r="EQ250" i="35"/>
  <c r="DG250" i="35"/>
  <c r="BW250" i="35"/>
  <c r="AM250" i="35"/>
  <c r="ED250" i="35"/>
  <c r="Z250" i="35"/>
  <c r="DQ250" i="35"/>
  <c r="CG250" i="35"/>
  <c r="AW250" i="35"/>
  <c r="M250" i="35"/>
  <c r="AV250" i="35"/>
  <c r="L250" i="35"/>
  <c r="DO250" i="35"/>
  <c r="CE250" i="35"/>
  <c r="AU250" i="35"/>
  <c r="EL250" i="35"/>
  <c r="DB250" i="35"/>
  <c r="BR250" i="35"/>
  <c r="AH250" i="35"/>
  <c r="EK250" i="35"/>
  <c r="BQ250" i="35"/>
  <c r="AG250" i="35"/>
  <c r="BD250" i="35"/>
  <c r="T250" i="35"/>
  <c r="CA250" i="35"/>
  <c r="AQ250" i="35"/>
  <c r="G250" i="35"/>
  <c r="BZ250" i="35"/>
  <c r="AP250" i="35"/>
  <c r="F250" i="35"/>
  <c r="DI250" i="35"/>
  <c r="BY250" i="35"/>
  <c r="EF250" i="35"/>
  <c r="BL250" i="35"/>
  <c r="AB250" i="35"/>
  <c r="EE250" i="35"/>
  <c r="BK250" i="35"/>
  <c r="AX250" i="35"/>
  <c r="N250" i="35"/>
  <c r="EU250" i="35"/>
  <c r="DE250" i="35"/>
  <c r="BU250" i="35"/>
  <c r="AK250" i="35"/>
  <c r="BT250" i="35"/>
  <c r="ES250" i="35"/>
  <c r="DC250" i="35"/>
  <c r="BS250" i="35"/>
  <c r="AI250" i="35"/>
  <c r="DZ250" i="35"/>
  <c r="CP250" i="35"/>
  <c r="BF250" i="35"/>
  <c r="V250" i="35"/>
  <c r="DY250" i="35"/>
  <c r="BE250" i="35"/>
  <c r="CY250" i="35"/>
  <c r="BN250" i="35"/>
  <c r="AD250" i="35"/>
  <c r="EM250" i="35"/>
  <c r="CW250" i="35"/>
  <c r="BM250" i="35"/>
  <c r="AC250" i="35"/>
  <c r="DT250" i="35"/>
  <c r="CJ250" i="35"/>
  <c r="AZ250" i="35"/>
  <c r="P250" i="35"/>
  <c r="BJ120" i="46"/>
  <c r="I118" i="46"/>
  <c r="V122" i="46"/>
  <c r="BL127" i="46"/>
  <c r="I120" i="46"/>
  <c r="I109" i="46"/>
  <c r="I97" i="46"/>
  <c r="BO84" i="46"/>
  <c r="BO113" i="46"/>
  <c r="BO120" i="46"/>
  <c r="BO91" i="46"/>
  <c r="BO68" i="46"/>
  <c r="BO66" i="46"/>
  <c r="F122" i="46"/>
  <c r="L126" i="46"/>
  <c r="BB121" i="46"/>
  <c r="BH90" i="46"/>
  <c r="X97" i="46"/>
  <c r="BH104" i="46"/>
  <c r="BH105" i="46"/>
  <c r="X106" i="46"/>
  <c r="BH112" i="46"/>
  <c r="BH126" i="46"/>
  <c r="X111" i="46"/>
  <c r="AT119" i="46"/>
  <c r="I123" i="46"/>
  <c r="BQ125" i="46"/>
  <c r="BO124" i="46"/>
  <c r="BJ119" i="46"/>
  <c r="BO126" i="46"/>
  <c r="P121" i="46"/>
  <c r="F108" i="46"/>
  <c r="I101" i="46"/>
  <c r="AS109" i="46"/>
  <c r="BV79" i="46"/>
  <c r="BO80" i="46"/>
  <c r="P110" i="46"/>
  <c r="X79" i="46"/>
  <c r="BO119" i="46"/>
  <c r="BO46" i="46"/>
  <c r="AS33" i="46"/>
  <c r="BO109" i="46"/>
  <c r="AL115" i="46"/>
  <c r="BO74" i="46"/>
  <c r="BO37" i="46"/>
  <c r="S103" i="46"/>
  <c r="BO43" i="46"/>
  <c r="BO22" i="46"/>
  <c r="BN121" i="46"/>
  <c r="AL120" i="46"/>
  <c r="I115" i="46"/>
  <c r="S120" i="46"/>
  <c r="BJ92" i="46"/>
  <c r="I117" i="46"/>
  <c r="AS91" i="46"/>
  <c r="P98" i="46"/>
  <c r="BO101" i="46"/>
  <c r="BO72" i="46"/>
  <c r="BO40" i="46"/>
  <c r="BO10" i="46"/>
  <c r="BN126" i="46"/>
  <c r="AJ122" i="46"/>
  <c r="J124" i="46"/>
  <c r="BJ124" i="46"/>
  <c r="AL126" i="46"/>
  <c r="U126" i="46"/>
  <c r="N117" i="46"/>
  <c r="P115" i="46"/>
  <c r="BO97" i="46"/>
  <c r="AE124" i="46"/>
  <c r="BO95" i="46"/>
  <c r="X51" i="46"/>
  <c r="X24" i="46"/>
  <c r="Z125" i="46"/>
  <c r="BH36" i="46"/>
  <c r="BH65" i="46"/>
  <c r="BN125" i="46"/>
  <c r="E135" i="46"/>
  <c r="C70" i="47" s="1"/>
  <c r="F128" i="46"/>
  <c r="L127" i="46"/>
  <c r="X102" i="46"/>
  <c r="BH109" i="46"/>
  <c r="BH120" i="46"/>
  <c r="X110" i="46"/>
  <c r="L115" i="46"/>
  <c r="BH93" i="46"/>
  <c r="X100" i="46"/>
  <c r="BH119" i="46"/>
  <c r="BH128" i="46"/>
  <c r="X123" i="46"/>
  <c r="X117" i="46"/>
  <c r="X125" i="46"/>
  <c r="BX119" i="46"/>
  <c r="AS118" i="46"/>
  <c r="BE125" i="46"/>
  <c r="AL124" i="46"/>
  <c r="BW126" i="46"/>
  <c r="AS124" i="46"/>
  <c r="AW118" i="46"/>
  <c r="AL121" i="46"/>
  <c r="BV123" i="46"/>
  <c r="V116" i="46"/>
  <c r="V117" i="46"/>
  <c r="N125" i="46"/>
  <c r="AW116" i="46"/>
  <c r="BJ108" i="46"/>
  <c r="BJ111" i="46"/>
  <c r="AW89" i="46"/>
  <c r="I87" i="46"/>
  <c r="I127" i="46"/>
  <c r="AL90" i="46"/>
  <c r="I76" i="46"/>
  <c r="AL113" i="46"/>
  <c r="BH88" i="46"/>
  <c r="AS74" i="46"/>
  <c r="AS112" i="46"/>
  <c r="BH85" i="46"/>
  <c r="BO107" i="46"/>
  <c r="AS87" i="46"/>
  <c r="BO58" i="46"/>
  <c r="AS30" i="46"/>
  <c r="X65" i="46"/>
  <c r="AS54" i="46"/>
  <c r="AS63" i="46"/>
  <c r="AS65" i="46"/>
  <c r="AS18" i="46"/>
  <c r="BT125" i="46"/>
  <c r="Z124" i="46"/>
  <c r="BQ126" i="46"/>
  <c r="BE115" i="46"/>
  <c r="BE93" i="46"/>
  <c r="AS70" i="46"/>
  <c r="X77" i="46"/>
  <c r="AS114" i="46"/>
  <c r="BH54" i="46"/>
  <c r="BH27" i="46"/>
  <c r="AS42" i="46"/>
  <c r="X57" i="46"/>
  <c r="X45" i="46"/>
  <c r="X60" i="46"/>
  <c r="AS48" i="46"/>
  <c r="X15" i="46"/>
  <c r="N124" i="46"/>
  <c r="AW109" i="46"/>
  <c r="F102" i="46"/>
  <c r="BH83" i="46"/>
  <c r="BH79" i="46"/>
  <c r="AS99" i="46"/>
  <c r="X63" i="46"/>
  <c r="BH33" i="46"/>
  <c r="X48" i="46"/>
  <c r="AS51" i="46"/>
  <c r="X18" i="46"/>
  <c r="BF126" i="46"/>
  <c r="N114" i="46"/>
  <c r="BN118" i="46"/>
  <c r="AW113" i="46"/>
  <c r="N92" i="46"/>
  <c r="AL104" i="46"/>
  <c r="BH73" i="46"/>
  <c r="AL117" i="46"/>
  <c r="AS80" i="46"/>
  <c r="AS45" i="46"/>
  <c r="AS60" i="46"/>
  <c r="X33" i="46"/>
  <c r="X12" i="46"/>
  <c r="L124" i="46"/>
  <c r="BB125" i="46"/>
  <c r="BH97" i="46"/>
  <c r="BH99" i="46"/>
  <c r="BH123" i="46"/>
  <c r="BH117" i="46"/>
  <c r="BH125" i="46"/>
  <c r="J119" i="46"/>
  <c r="BB119" i="46"/>
  <c r="AW124" i="46"/>
  <c r="AL127" i="46"/>
  <c r="F118" i="46"/>
  <c r="I126" i="46"/>
  <c r="AL125" i="46"/>
  <c r="BE112" i="46"/>
  <c r="AW107" i="46"/>
  <c r="I110" i="46"/>
  <c r="AS103" i="46"/>
  <c r="AS116" i="46"/>
  <c r="AL73" i="46"/>
  <c r="X73" i="46"/>
  <c r="I80" i="46"/>
  <c r="BH51" i="46"/>
  <c r="AL41" i="46"/>
  <c r="AS27" i="46"/>
  <c r="X39" i="46"/>
  <c r="AS21" i="46"/>
  <c r="BP92" i="46"/>
  <c r="BP117" i="46"/>
  <c r="BP125" i="46"/>
  <c r="BP119" i="46"/>
  <c r="BP114" i="46"/>
  <c r="AD117" i="46"/>
  <c r="AE105" i="46"/>
  <c r="AE99" i="46"/>
  <c r="AE90" i="46"/>
  <c r="AE111" i="46"/>
  <c r="AE88" i="46"/>
  <c r="AE87" i="46"/>
  <c r="AE86" i="46"/>
  <c r="AE83" i="46"/>
  <c r="AE82" i="46"/>
  <c r="AE81" i="46"/>
  <c r="AE79" i="46"/>
  <c r="AE115" i="46"/>
  <c r="AE94" i="46"/>
  <c r="AE114" i="46"/>
  <c r="AE106" i="46"/>
  <c r="AE100" i="46"/>
  <c r="AE77" i="46"/>
  <c r="AE76" i="46"/>
  <c r="AE75" i="46"/>
  <c r="AE73" i="46"/>
  <c r="AE117" i="46"/>
  <c r="AE110" i="46"/>
  <c r="AE108" i="46"/>
  <c r="AE104" i="46"/>
  <c r="AE102" i="46"/>
  <c r="AE98" i="46"/>
  <c r="AE96" i="46"/>
  <c r="AE92" i="46"/>
  <c r="AE71" i="46"/>
  <c r="AE70" i="46"/>
  <c r="AE69" i="46"/>
  <c r="AE125" i="46"/>
  <c r="AE93" i="46"/>
  <c r="AE54" i="46"/>
  <c r="AE50" i="46"/>
  <c r="AE36" i="46"/>
  <c r="AE35" i="46"/>
  <c r="AE32" i="46"/>
  <c r="AE27" i="46"/>
  <c r="AE26" i="46"/>
  <c r="AE65" i="46"/>
  <c r="AE63" i="46"/>
  <c r="AE62" i="46"/>
  <c r="AE51" i="46"/>
  <c r="AE47" i="46"/>
  <c r="AE33" i="46"/>
  <c r="AE48" i="46"/>
  <c r="AE44" i="46"/>
  <c r="AE67" i="46"/>
  <c r="AE57" i="46"/>
  <c r="AE56" i="46"/>
  <c r="AE45" i="46"/>
  <c r="AE41" i="46"/>
  <c r="AE30" i="46"/>
  <c r="AE42" i="46"/>
  <c r="AE39" i="46"/>
  <c r="AE38" i="46"/>
  <c r="AE29" i="46"/>
  <c r="AE24" i="46"/>
  <c r="AE60" i="46"/>
  <c r="AE59" i="46"/>
  <c r="AE53" i="46"/>
  <c r="AE23" i="46"/>
  <c r="AE18" i="46"/>
  <c r="AE17" i="46"/>
  <c r="AE12" i="46"/>
  <c r="AE11" i="46"/>
  <c r="AE15" i="46"/>
  <c r="AE14" i="46"/>
  <c r="AE21" i="46"/>
  <c r="AE20" i="46"/>
  <c r="AE37" i="46"/>
  <c r="AE22" i="46"/>
  <c r="AE19" i="46"/>
  <c r="AE16" i="46"/>
  <c r="AE28" i="46"/>
  <c r="AE118" i="46"/>
  <c r="AE97" i="46"/>
  <c r="AE109" i="46"/>
  <c r="AE122" i="46"/>
  <c r="AE10" i="46"/>
  <c r="AE40" i="46"/>
  <c r="AE46" i="46"/>
  <c r="AE61" i="46"/>
  <c r="AE25" i="46"/>
  <c r="AE49" i="46"/>
  <c r="AE72" i="46"/>
  <c r="AE107" i="46"/>
  <c r="AE119" i="46"/>
  <c r="AE80" i="46"/>
  <c r="AE13" i="46"/>
  <c r="AE55" i="46"/>
  <c r="AE120" i="46"/>
  <c r="AE91" i="46"/>
  <c r="AE112" i="46"/>
  <c r="BV102" i="46"/>
  <c r="BV47" i="46"/>
  <c r="P23" i="46"/>
  <c r="BV38" i="46"/>
  <c r="I36" i="46"/>
  <c r="Y103" i="46"/>
  <c r="Y116" i="46"/>
  <c r="Y119" i="46"/>
  <c r="AD126" i="46"/>
  <c r="BT122" i="46"/>
  <c r="AJ125" i="46"/>
  <c r="AV126" i="46"/>
  <c r="BN88" i="46"/>
  <c r="BN117" i="46"/>
  <c r="BN115" i="46"/>
  <c r="V92" i="46"/>
  <c r="V98" i="46"/>
  <c r="V106" i="46"/>
  <c r="V113" i="46"/>
  <c r="V126" i="46"/>
  <c r="BD124" i="46"/>
  <c r="AF120" i="46"/>
  <c r="Y124" i="46"/>
  <c r="S118" i="46"/>
  <c r="BJ114" i="46"/>
  <c r="AF119" i="46"/>
  <c r="R117" i="46"/>
  <c r="AE121" i="46"/>
  <c r="BW116" i="46"/>
  <c r="BV125" i="46"/>
  <c r="AE123" i="46"/>
  <c r="Y113" i="46"/>
  <c r="I114" i="46"/>
  <c r="Y107" i="46"/>
  <c r="I99" i="46"/>
  <c r="I94" i="46"/>
  <c r="I103" i="46"/>
  <c r="I84" i="46"/>
  <c r="I102" i="46"/>
  <c r="I121" i="46"/>
  <c r="AE84" i="46"/>
  <c r="P75" i="46"/>
  <c r="BV119" i="46"/>
  <c r="P104" i="46"/>
  <c r="I68" i="46"/>
  <c r="P88" i="46"/>
  <c r="AL69" i="46"/>
  <c r="AL98" i="46"/>
  <c r="BV114" i="46"/>
  <c r="P106" i="46"/>
  <c r="AE64" i="46"/>
  <c r="AL47" i="46"/>
  <c r="AE34" i="46"/>
  <c r="P72" i="46"/>
  <c r="I54" i="46"/>
  <c r="I35" i="46"/>
  <c r="I63" i="46"/>
  <c r="E132" i="46"/>
  <c r="C67" i="47" s="1"/>
  <c r="BT128" i="46"/>
  <c r="L128" i="46"/>
  <c r="AN119" i="46"/>
  <c r="BE99" i="46"/>
  <c r="BE109" i="46"/>
  <c r="BE105" i="46"/>
  <c r="N93" i="46"/>
  <c r="N110" i="46"/>
  <c r="AW97" i="46"/>
  <c r="AW123" i="46"/>
  <c r="AW103" i="46"/>
  <c r="F111" i="46"/>
  <c r="F119" i="46"/>
  <c r="F112" i="46"/>
  <c r="P126" i="46"/>
  <c r="AN127" i="46"/>
  <c r="AP123" i="46"/>
  <c r="Z120" i="46"/>
  <c r="BV128" i="46"/>
  <c r="S124" i="46"/>
  <c r="M118" i="46"/>
  <c r="AF114" i="46"/>
  <c r="BW120" i="46"/>
  <c r="Z119" i="46"/>
  <c r="F117" i="46"/>
  <c r="AE126" i="46"/>
  <c r="M119" i="46"/>
  <c r="BQ116" i="46"/>
  <c r="Y123" i="46"/>
  <c r="V111" i="46"/>
  <c r="BN106" i="46"/>
  <c r="V104" i="46"/>
  <c r="AW101" i="46"/>
  <c r="BP96" i="46"/>
  <c r="I96" i="46"/>
  <c r="I108" i="46"/>
  <c r="I124" i="46"/>
  <c r="BV81" i="46"/>
  <c r="AL128" i="46"/>
  <c r="AL116" i="46"/>
  <c r="AL109" i="46"/>
  <c r="AL103" i="46"/>
  <c r="AL97" i="46"/>
  <c r="AL88" i="46"/>
  <c r="AL87" i="46"/>
  <c r="AL84" i="46"/>
  <c r="AL83" i="46"/>
  <c r="AL82" i="46"/>
  <c r="AL118" i="46"/>
  <c r="AL94" i="46"/>
  <c r="AL85" i="46"/>
  <c r="AL80" i="46"/>
  <c r="AL78" i="46"/>
  <c r="AL107" i="46"/>
  <c r="AL106" i="46"/>
  <c r="AL101" i="46"/>
  <c r="AL100" i="46"/>
  <c r="AL95" i="46"/>
  <c r="AL91" i="46"/>
  <c r="AL77" i="46"/>
  <c r="AL76" i="46"/>
  <c r="AL122" i="46"/>
  <c r="AL112" i="46"/>
  <c r="AL74" i="46"/>
  <c r="AL72" i="46"/>
  <c r="AL71" i="46"/>
  <c r="AL70" i="46"/>
  <c r="AL93" i="46"/>
  <c r="AL123" i="46"/>
  <c r="AL105" i="46"/>
  <c r="AL99" i="46"/>
  <c r="AL89" i="46"/>
  <c r="AL65" i="46"/>
  <c r="AL64" i="46"/>
  <c r="AL63" i="46"/>
  <c r="AL52" i="46"/>
  <c r="AL51" i="46"/>
  <c r="AL34" i="46"/>
  <c r="AL33" i="46"/>
  <c r="AL66" i="46"/>
  <c r="AL58" i="46"/>
  <c r="AL49" i="46"/>
  <c r="AL48" i="46"/>
  <c r="AL57" i="46"/>
  <c r="AL46" i="46"/>
  <c r="AL45" i="46"/>
  <c r="AL31" i="46"/>
  <c r="AL30" i="46"/>
  <c r="AL25" i="46"/>
  <c r="AL61" i="46"/>
  <c r="AL43" i="46"/>
  <c r="AL42" i="46"/>
  <c r="AL40" i="46"/>
  <c r="AL39" i="46"/>
  <c r="AL24" i="46"/>
  <c r="AL68" i="46"/>
  <c r="AL60" i="46"/>
  <c r="AL55" i="46"/>
  <c r="AL54" i="46"/>
  <c r="AL37" i="46"/>
  <c r="AL36" i="46"/>
  <c r="AL28" i="46"/>
  <c r="AL27" i="46"/>
  <c r="AL16" i="46"/>
  <c r="AL15" i="46"/>
  <c r="AL10" i="46"/>
  <c r="AL22" i="46"/>
  <c r="AL21" i="46"/>
  <c r="AL19" i="46"/>
  <c r="AL18" i="46"/>
  <c r="AL13" i="46"/>
  <c r="AL12" i="46"/>
  <c r="AL62" i="46"/>
  <c r="AL35" i="46"/>
  <c r="AL17" i="46"/>
  <c r="AL50" i="46"/>
  <c r="AL26" i="46"/>
  <c r="AL14" i="46"/>
  <c r="AL11" i="46"/>
  <c r="AL20" i="46"/>
  <c r="AL53" i="46"/>
  <c r="AL59" i="46"/>
  <c r="AL67" i="46"/>
  <c r="AL92" i="46"/>
  <c r="AL75" i="46"/>
  <c r="AL56" i="46"/>
  <c r="AL102" i="46"/>
  <c r="AL110" i="46"/>
  <c r="AL119" i="46"/>
  <c r="AL111" i="46"/>
  <c r="AL79" i="46"/>
  <c r="AL86" i="46"/>
  <c r="AL32" i="46"/>
  <c r="AL29" i="46"/>
  <c r="AE85" i="46"/>
  <c r="I74" i="46"/>
  <c r="AE116" i="46"/>
  <c r="AE101" i="46"/>
  <c r="BV67" i="46"/>
  <c r="BV110" i="46"/>
  <c r="BV96" i="46"/>
  <c r="P86" i="46"/>
  <c r="AE68" i="46"/>
  <c r="AL114" i="46"/>
  <c r="BH63" i="46"/>
  <c r="AE31" i="46"/>
  <c r="P28" i="46"/>
  <c r="AJ128" i="46"/>
  <c r="AV127" i="46"/>
  <c r="AV124" i="46"/>
  <c r="BT126" i="46"/>
  <c r="AV123" i="46"/>
  <c r="L121" i="46"/>
  <c r="R121" i="46"/>
  <c r="V119" i="46"/>
  <c r="BR126" i="46"/>
  <c r="BW125" i="46"/>
  <c r="I125" i="46"/>
  <c r="BJ90" i="46"/>
  <c r="BJ125" i="46"/>
  <c r="BJ110" i="46"/>
  <c r="S116" i="46"/>
  <c r="S119" i="46"/>
  <c r="S95" i="46"/>
  <c r="S89" i="46"/>
  <c r="S112" i="46"/>
  <c r="V127" i="46"/>
  <c r="BV120" i="46"/>
  <c r="BN119" i="46"/>
  <c r="M124" i="46"/>
  <c r="BE120" i="46"/>
  <c r="N119" i="46"/>
  <c r="BP115" i="46"/>
  <c r="AE128" i="46"/>
  <c r="AW120" i="46"/>
  <c r="I116" i="46"/>
  <c r="S123" i="46"/>
  <c r="F115" i="46"/>
  <c r="V115" i="46"/>
  <c r="BN108" i="46"/>
  <c r="BN102" i="46"/>
  <c r="BJ117" i="46"/>
  <c r="S101" i="46"/>
  <c r="N90" i="46"/>
  <c r="BJ96" i="46"/>
  <c r="I91" i="46"/>
  <c r="I92" i="46"/>
  <c r="I113" i="46"/>
  <c r="AL81" i="46"/>
  <c r="AE113" i="46"/>
  <c r="AE103" i="46"/>
  <c r="BV115" i="46"/>
  <c r="BH107" i="46"/>
  <c r="BH101" i="46"/>
  <c r="BH95" i="46"/>
  <c r="BH76" i="46"/>
  <c r="BH91" i="46"/>
  <c r="BH75" i="46"/>
  <c r="BH74" i="46"/>
  <c r="BH70" i="46"/>
  <c r="BH92" i="46"/>
  <c r="BH69" i="46"/>
  <c r="BH68" i="46"/>
  <c r="BH89" i="46"/>
  <c r="BH84" i="46"/>
  <c r="BH87" i="46"/>
  <c r="BH82" i="46"/>
  <c r="BH78" i="46"/>
  <c r="BH86" i="46"/>
  <c r="BH81" i="46"/>
  <c r="BH80" i="46"/>
  <c r="BH72" i="46"/>
  <c r="BH56" i="46"/>
  <c r="BH46" i="46"/>
  <c r="BH41" i="46"/>
  <c r="BH31" i="46"/>
  <c r="BH25" i="46"/>
  <c r="BH61" i="46"/>
  <c r="BH43" i="46"/>
  <c r="BH40" i="46"/>
  <c r="BH38" i="46"/>
  <c r="BH29" i="46"/>
  <c r="BH24" i="46"/>
  <c r="BH60" i="46"/>
  <c r="BH59" i="46"/>
  <c r="BH53" i="46"/>
  <c r="BH23" i="46"/>
  <c r="BH55" i="46"/>
  <c r="BH50" i="46"/>
  <c r="BH37" i="46"/>
  <c r="BH35" i="46"/>
  <c r="BH32" i="46"/>
  <c r="BH28" i="46"/>
  <c r="BH26" i="46"/>
  <c r="BH64" i="46"/>
  <c r="BH62" i="46"/>
  <c r="BH58" i="46"/>
  <c r="BH52" i="46"/>
  <c r="BH47" i="46"/>
  <c r="BH34" i="46"/>
  <c r="BH66" i="46"/>
  <c r="BH49" i="46"/>
  <c r="BH44" i="46"/>
  <c r="BH14" i="46"/>
  <c r="BH22" i="46"/>
  <c r="BH20" i="46"/>
  <c r="BH19" i="46"/>
  <c r="BH18" i="46"/>
  <c r="BH17" i="46"/>
  <c r="BH13" i="46"/>
  <c r="BH12" i="46"/>
  <c r="BH11" i="46"/>
  <c r="BH16" i="46"/>
  <c r="BH10" i="46"/>
  <c r="BH15" i="46"/>
  <c r="BH39" i="46"/>
  <c r="BH45" i="46"/>
  <c r="BH57" i="46"/>
  <c r="BH77" i="46"/>
  <c r="BH42" i="46"/>
  <c r="BH30" i="46"/>
  <c r="BH71" i="46"/>
  <c r="BH21" i="46"/>
  <c r="BH67" i="46"/>
  <c r="AL108" i="46"/>
  <c r="AL96" i="46"/>
  <c r="AZ80" i="46"/>
  <c r="AZ76" i="46"/>
  <c r="AZ73" i="46"/>
  <c r="AZ72" i="46"/>
  <c r="AZ74" i="46"/>
  <c r="AZ70" i="46"/>
  <c r="AZ68" i="46"/>
  <c r="AZ84" i="46"/>
  <c r="AZ87" i="46"/>
  <c r="AZ85" i="46"/>
  <c r="AZ82" i="46"/>
  <c r="AZ79" i="46"/>
  <c r="AZ78" i="46"/>
  <c r="AZ57" i="46"/>
  <c r="AZ48" i="46"/>
  <c r="AZ44" i="46"/>
  <c r="AZ67" i="46"/>
  <c r="AZ56" i="46"/>
  <c r="AZ45" i="46"/>
  <c r="AZ41" i="46"/>
  <c r="AZ30" i="46"/>
  <c r="AZ42" i="46"/>
  <c r="AZ39" i="46"/>
  <c r="AZ38" i="46"/>
  <c r="AZ29" i="46"/>
  <c r="AZ24" i="46"/>
  <c r="AZ60" i="46"/>
  <c r="AZ59" i="46"/>
  <c r="AZ53" i="46"/>
  <c r="AZ23" i="46"/>
  <c r="AZ54" i="46"/>
  <c r="AZ50" i="46"/>
  <c r="AZ36" i="46"/>
  <c r="AZ35" i="46"/>
  <c r="AZ32" i="46"/>
  <c r="AZ27" i="46"/>
  <c r="AZ26" i="46"/>
  <c r="AZ63" i="46"/>
  <c r="AZ62" i="46"/>
  <c r="AZ58" i="46"/>
  <c r="AZ51" i="46"/>
  <c r="AZ47" i="46"/>
  <c r="AZ33" i="46"/>
  <c r="AZ16" i="46"/>
  <c r="AZ10" i="46"/>
  <c r="AZ15" i="46"/>
  <c r="AZ14" i="46"/>
  <c r="AZ21" i="46"/>
  <c r="AZ20" i="46"/>
  <c r="AZ18" i="46"/>
  <c r="AZ17" i="46"/>
  <c r="AZ12" i="46"/>
  <c r="AZ11" i="46"/>
  <c r="AZ19" i="46"/>
  <c r="AZ25" i="46"/>
  <c r="AZ13" i="46"/>
  <c r="AZ22" i="46"/>
  <c r="AZ31" i="46"/>
  <c r="AZ65" i="46"/>
  <c r="AZ28" i="46"/>
  <c r="AZ55" i="46"/>
  <c r="AZ43" i="46"/>
  <c r="AZ69" i="46"/>
  <c r="AZ123" i="46"/>
  <c r="AZ120" i="46"/>
  <c r="AZ109" i="46"/>
  <c r="AZ89" i="46"/>
  <c r="AZ90" i="46"/>
  <c r="AZ110" i="46"/>
  <c r="AZ46" i="46"/>
  <c r="AZ66" i="46"/>
  <c r="AZ125" i="46"/>
  <c r="AZ108" i="46"/>
  <c r="AZ103" i="46"/>
  <c r="AZ105" i="46"/>
  <c r="AZ61" i="46"/>
  <c r="AZ52" i="46"/>
  <c r="AZ37" i="46"/>
  <c r="AZ71" i="46"/>
  <c r="P113" i="46"/>
  <c r="AE58" i="46"/>
  <c r="AL44" i="46"/>
  <c r="AL23" i="46"/>
  <c r="BP120" i="46"/>
  <c r="Y120" i="46"/>
  <c r="Y112" i="46"/>
  <c r="BV73" i="46"/>
  <c r="P123" i="46"/>
  <c r="P93" i="46"/>
  <c r="P109" i="46"/>
  <c r="P105" i="46"/>
  <c r="P103" i="46"/>
  <c r="P99" i="46"/>
  <c r="P97" i="46"/>
  <c r="P90" i="46"/>
  <c r="P89" i="46"/>
  <c r="P118" i="46"/>
  <c r="P85" i="46"/>
  <c r="P84" i="46"/>
  <c r="P79" i="46"/>
  <c r="P91" i="46"/>
  <c r="P87" i="46"/>
  <c r="P82" i="46"/>
  <c r="P80" i="46"/>
  <c r="P78" i="46"/>
  <c r="P122" i="46"/>
  <c r="P114" i="46"/>
  <c r="P112" i="46"/>
  <c r="P107" i="46"/>
  <c r="P101" i="46"/>
  <c r="P73" i="46"/>
  <c r="P120" i="46"/>
  <c r="P117" i="46"/>
  <c r="P108" i="46"/>
  <c r="P102" i="46"/>
  <c r="P96" i="46"/>
  <c r="P76" i="46"/>
  <c r="P74" i="46"/>
  <c r="P60" i="46"/>
  <c r="P38" i="46"/>
  <c r="P29" i="46"/>
  <c r="P70" i="46"/>
  <c r="P59" i="46"/>
  <c r="P54" i="46"/>
  <c r="P53" i="46"/>
  <c r="P36" i="46"/>
  <c r="P27" i="46"/>
  <c r="P65" i="46"/>
  <c r="P63" i="46"/>
  <c r="P51" i="46"/>
  <c r="P50" i="46"/>
  <c r="P35" i="46"/>
  <c r="P33" i="46"/>
  <c r="P32" i="46"/>
  <c r="P26" i="46"/>
  <c r="P62" i="46"/>
  <c r="P48" i="46"/>
  <c r="P47" i="46"/>
  <c r="P67" i="46"/>
  <c r="P57" i="46"/>
  <c r="P45" i="46"/>
  <c r="P44" i="46"/>
  <c r="P30" i="46"/>
  <c r="P68" i="46"/>
  <c r="P56" i="46"/>
  <c r="P42" i="46"/>
  <c r="P41" i="46"/>
  <c r="P39" i="46"/>
  <c r="P24" i="46"/>
  <c r="P18" i="46"/>
  <c r="P12" i="46"/>
  <c r="P17" i="46"/>
  <c r="P11" i="46"/>
  <c r="P15" i="46"/>
  <c r="P21" i="46"/>
  <c r="P14" i="46"/>
  <c r="P16" i="46"/>
  <c r="P13" i="46"/>
  <c r="P22" i="46"/>
  <c r="P10" i="46"/>
  <c r="P31" i="46"/>
  <c r="P46" i="46"/>
  <c r="P66" i="46"/>
  <c r="P100" i="46"/>
  <c r="P111" i="46"/>
  <c r="P124" i="46"/>
  <c r="P61" i="46"/>
  <c r="P52" i="46"/>
  <c r="P37" i="46"/>
  <c r="P71" i="46"/>
  <c r="P77" i="46"/>
  <c r="P94" i="46"/>
  <c r="P83" i="46"/>
  <c r="P95" i="46"/>
  <c r="P19" i="46"/>
  <c r="P20" i="46"/>
  <c r="P25" i="46"/>
  <c r="P49" i="46"/>
  <c r="P34" i="46"/>
  <c r="P64" i="46"/>
  <c r="P81" i="46"/>
  <c r="I90" i="46"/>
  <c r="I89" i="46"/>
  <c r="I88" i="46"/>
  <c r="I83" i="46"/>
  <c r="I86" i="46"/>
  <c r="I81" i="46"/>
  <c r="I79" i="46"/>
  <c r="I78" i="46"/>
  <c r="I77" i="46"/>
  <c r="I75" i="46"/>
  <c r="I73" i="46"/>
  <c r="I72" i="46"/>
  <c r="I71" i="46"/>
  <c r="I56" i="46"/>
  <c r="I55" i="46"/>
  <c r="I38" i="46"/>
  <c r="I37" i="46"/>
  <c r="I29" i="46"/>
  <c r="I28" i="46"/>
  <c r="I23" i="46"/>
  <c r="I69" i="46"/>
  <c r="I64" i="46"/>
  <c r="I59" i="46"/>
  <c r="I53" i="46"/>
  <c r="I52" i="46"/>
  <c r="I34" i="46"/>
  <c r="I66" i="46"/>
  <c r="I58" i="46"/>
  <c r="I50" i="46"/>
  <c r="I49" i="46"/>
  <c r="I32" i="46"/>
  <c r="I26" i="46"/>
  <c r="I62" i="46"/>
  <c r="I47" i="46"/>
  <c r="I46" i="46"/>
  <c r="I31" i="46"/>
  <c r="I25" i="46"/>
  <c r="I61" i="46"/>
  <c r="I44" i="46"/>
  <c r="I43" i="46"/>
  <c r="I40" i="46"/>
  <c r="I20" i="46"/>
  <c r="I14" i="46"/>
  <c r="I17" i="46"/>
  <c r="I11" i="46"/>
  <c r="I16" i="46"/>
  <c r="I10" i="46"/>
  <c r="I22" i="46"/>
  <c r="I18" i="46"/>
  <c r="I21" i="46"/>
  <c r="I65" i="46"/>
  <c r="I19" i="46"/>
  <c r="I12" i="46"/>
  <c r="I15" i="46"/>
  <c r="I57" i="46"/>
  <c r="I39" i="46"/>
  <c r="I67" i="46"/>
  <c r="I82" i="46"/>
  <c r="I119" i="46"/>
  <c r="I104" i="46"/>
  <c r="I98" i="46"/>
  <c r="I105" i="46"/>
  <c r="I33" i="46"/>
  <c r="I45" i="46"/>
  <c r="I70" i="46"/>
  <c r="I128" i="46"/>
  <c r="I122" i="46"/>
  <c r="I107" i="46"/>
  <c r="I95" i="46"/>
  <c r="I85" i="46"/>
  <c r="I93" i="46"/>
  <c r="I100" i="46"/>
  <c r="I13" i="46"/>
  <c r="I48" i="46"/>
  <c r="I41" i="46"/>
  <c r="I60" i="46"/>
  <c r="AE66" i="46"/>
  <c r="AE43" i="46"/>
  <c r="I27" i="46"/>
  <c r="I51" i="46"/>
  <c r="BC124" i="46"/>
  <c r="BC118" i="46"/>
  <c r="BP108" i="46"/>
  <c r="Y97" i="46"/>
  <c r="BV122" i="46"/>
  <c r="BV118" i="46"/>
  <c r="BV112" i="46"/>
  <c r="BV93" i="46"/>
  <c r="BV89" i="46"/>
  <c r="BV88" i="46"/>
  <c r="BV87" i="46"/>
  <c r="BV84" i="46"/>
  <c r="BV83" i="46"/>
  <c r="BV82" i="46"/>
  <c r="BV105" i="46"/>
  <c r="BV99" i="46"/>
  <c r="BV94" i="46"/>
  <c r="BV85" i="46"/>
  <c r="BV80" i="46"/>
  <c r="BV78" i="46"/>
  <c r="BV113" i="46"/>
  <c r="BV111" i="46"/>
  <c r="BV109" i="46"/>
  <c r="BV106" i="46"/>
  <c r="BV103" i="46"/>
  <c r="BV100" i="46"/>
  <c r="BV97" i="46"/>
  <c r="BV77" i="46"/>
  <c r="BV76" i="46"/>
  <c r="BV116" i="46"/>
  <c r="BV107" i="46"/>
  <c r="BV101" i="46"/>
  <c r="BV95" i="46"/>
  <c r="BV91" i="46"/>
  <c r="BV74" i="46"/>
  <c r="BV72" i="46"/>
  <c r="BV71" i="46"/>
  <c r="BV70" i="46"/>
  <c r="BV55" i="46"/>
  <c r="BV54" i="46"/>
  <c r="BV37" i="46"/>
  <c r="BV36" i="46"/>
  <c r="BV35" i="46"/>
  <c r="BV28" i="46"/>
  <c r="BV27" i="46"/>
  <c r="BV26" i="46"/>
  <c r="BV68" i="46"/>
  <c r="BV64" i="46"/>
  <c r="BV63" i="46"/>
  <c r="BV62" i="46"/>
  <c r="BV58" i="46"/>
  <c r="BV52" i="46"/>
  <c r="BV51" i="46"/>
  <c r="BV34" i="46"/>
  <c r="BV33" i="46"/>
  <c r="BV65" i="46"/>
  <c r="BV57" i="46"/>
  <c r="BV49" i="46"/>
  <c r="BV48" i="46"/>
  <c r="BV31" i="46"/>
  <c r="BV25" i="46"/>
  <c r="BV66" i="46"/>
  <c r="BV61" i="46"/>
  <c r="BV56" i="46"/>
  <c r="BV46" i="46"/>
  <c r="BV45" i="46"/>
  <c r="BV30" i="46"/>
  <c r="BV29" i="46"/>
  <c r="BV24" i="46"/>
  <c r="BV60" i="46"/>
  <c r="BV43" i="46"/>
  <c r="BV42" i="46"/>
  <c r="BV40" i="46"/>
  <c r="BV39" i="46"/>
  <c r="BV23" i="46"/>
  <c r="BV19" i="46"/>
  <c r="BV18" i="46"/>
  <c r="BV13" i="46"/>
  <c r="BV12" i="46"/>
  <c r="BV16" i="46"/>
  <c r="BV10" i="46"/>
  <c r="BV15" i="46"/>
  <c r="BV14" i="46"/>
  <c r="BV22" i="46"/>
  <c r="BV21" i="46"/>
  <c r="BV20" i="46"/>
  <c r="BV32" i="46"/>
  <c r="BV17" i="46"/>
  <c r="BV50" i="46"/>
  <c r="BV41" i="46"/>
  <c r="BV44" i="46"/>
  <c r="BV117" i="46"/>
  <c r="BV98" i="46"/>
  <c r="BV108" i="46"/>
  <c r="BV69" i="46"/>
  <c r="BV90" i="46"/>
  <c r="BV127" i="46"/>
  <c r="BV11" i="46"/>
  <c r="BV53" i="46"/>
  <c r="BV59" i="46"/>
  <c r="BV92" i="46"/>
  <c r="BV75" i="46"/>
  <c r="P40" i="46"/>
  <c r="I24" i="46"/>
  <c r="P55" i="46"/>
  <c r="I42" i="46"/>
  <c r="P58" i="46"/>
  <c r="BO122" i="46"/>
  <c r="BO106" i="46"/>
  <c r="BO100" i="46"/>
  <c r="BO77" i="46"/>
  <c r="BO75" i="46"/>
  <c r="BO115" i="46"/>
  <c r="BO92" i="46"/>
  <c r="BO71" i="46"/>
  <c r="BO69" i="46"/>
  <c r="BO117" i="46"/>
  <c r="BO114" i="46"/>
  <c r="BO112" i="46"/>
  <c r="BO110" i="46"/>
  <c r="BO108" i="46"/>
  <c r="BO104" i="46"/>
  <c r="BO102" i="46"/>
  <c r="BO98" i="46"/>
  <c r="BO96" i="46"/>
  <c r="BO93" i="46"/>
  <c r="BO87" i="46"/>
  <c r="BO82" i="46"/>
  <c r="BO125" i="46"/>
  <c r="BO121" i="46"/>
  <c r="BO105" i="46"/>
  <c r="BO99" i="46"/>
  <c r="BO90" i="46"/>
  <c r="BO88" i="46"/>
  <c r="BO86" i="46"/>
  <c r="BO83" i="46"/>
  <c r="BO81" i="46"/>
  <c r="BO79" i="46"/>
  <c r="BO111" i="46"/>
  <c r="BO94" i="46"/>
  <c r="BO76" i="46"/>
  <c r="BO73" i="46"/>
  <c r="BO70" i="46"/>
  <c r="BO67" i="46"/>
  <c r="BO61" i="46"/>
  <c r="BO45" i="46"/>
  <c r="BO38" i="46"/>
  <c r="BO30" i="46"/>
  <c r="BO29" i="46"/>
  <c r="BO24" i="46"/>
  <c r="BO60" i="46"/>
  <c r="BO59" i="46"/>
  <c r="BO53" i="46"/>
  <c r="BO42" i="46"/>
  <c r="BO39" i="46"/>
  <c r="BO23" i="46"/>
  <c r="BO55" i="46"/>
  <c r="BO50" i="46"/>
  <c r="BO35" i="46"/>
  <c r="BO32" i="46"/>
  <c r="BO26" i="46"/>
  <c r="BO62" i="46"/>
  <c r="BO54" i="46"/>
  <c r="BO47" i="46"/>
  <c r="BO36" i="46"/>
  <c r="BO27" i="46"/>
  <c r="BO63" i="46"/>
  <c r="BO51" i="46"/>
  <c r="BO44" i="46"/>
  <c r="BO33" i="46"/>
  <c r="BO65" i="46"/>
  <c r="BO57" i="46"/>
  <c r="BO56" i="46"/>
  <c r="BO48" i="46"/>
  <c r="BO41" i="46"/>
  <c r="BO31" i="46"/>
  <c r="BO25" i="46"/>
  <c r="BO20" i="46"/>
  <c r="BO15" i="46"/>
  <c r="BO21" i="46"/>
  <c r="BO19" i="46"/>
  <c r="BO18" i="46"/>
  <c r="BO17" i="46"/>
  <c r="BO13" i="46"/>
  <c r="BO12" i="46"/>
  <c r="BO11" i="46"/>
  <c r="BO14" i="46"/>
  <c r="BO118" i="46"/>
  <c r="AS82" i="46"/>
  <c r="AS105" i="46"/>
  <c r="X54" i="46"/>
  <c r="X36" i="46"/>
  <c r="X27" i="46"/>
  <c r="AS39" i="46"/>
  <c r="X67" i="46"/>
  <c r="BO28" i="46"/>
  <c r="AS15" i="46"/>
  <c r="BO16" i="46"/>
  <c r="AS119" i="46"/>
  <c r="AS113" i="46"/>
  <c r="AS111" i="46"/>
  <c r="AS94" i="46"/>
  <c r="AS86" i="46"/>
  <c r="AS85" i="46"/>
  <c r="AS81" i="46"/>
  <c r="AS79" i="46"/>
  <c r="AS78" i="46"/>
  <c r="AS107" i="46"/>
  <c r="AS106" i="46"/>
  <c r="AS101" i="46"/>
  <c r="AS100" i="46"/>
  <c r="AS95" i="46"/>
  <c r="AS77" i="46"/>
  <c r="AS122" i="46"/>
  <c r="AS75" i="46"/>
  <c r="AS73" i="46"/>
  <c r="AS72" i="46"/>
  <c r="AS71" i="46"/>
  <c r="AS117" i="46"/>
  <c r="AS110" i="46"/>
  <c r="AS108" i="46"/>
  <c r="AS104" i="46"/>
  <c r="AS102" i="46"/>
  <c r="AS98" i="46"/>
  <c r="AS96" i="46"/>
  <c r="AS92" i="46"/>
  <c r="AS69" i="46"/>
  <c r="AS123" i="46"/>
  <c r="AS89" i="46"/>
  <c r="AS127" i="46"/>
  <c r="AS121" i="46"/>
  <c r="AS90" i="46"/>
  <c r="AS88" i="46"/>
  <c r="AS84" i="46"/>
  <c r="AS83" i="46"/>
  <c r="AS66" i="46"/>
  <c r="AS62" i="46"/>
  <c r="AS58" i="46"/>
  <c r="AS49" i="46"/>
  <c r="AS47" i="46"/>
  <c r="AS57" i="46"/>
  <c r="AS46" i="46"/>
  <c r="AS44" i="46"/>
  <c r="AS31" i="46"/>
  <c r="AS25" i="46"/>
  <c r="AS67" i="46"/>
  <c r="AS61" i="46"/>
  <c r="AS56" i="46"/>
  <c r="AS43" i="46"/>
  <c r="AS41" i="46"/>
  <c r="AS40" i="46"/>
  <c r="AS38" i="46"/>
  <c r="AS29" i="46"/>
  <c r="AS59" i="46"/>
  <c r="AS55" i="46"/>
  <c r="AS53" i="46"/>
  <c r="AS37" i="46"/>
  <c r="AS28" i="46"/>
  <c r="AS23" i="46"/>
  <c r="AS64" i="46"/>
  <c r="AS52" i="46"/>
  <c r="AS50" i="46"/>
  <c r="AS35" i="46"/>
  <c r="AS34" i="46"/>
  <c r="AS32" i="46"/>
  <c r="AS26" i="46"/>
  <c r="AS16" i="46"/>
  <c r="AS10" i="46"/>
  <c r="AS22" i="46"/>
  <c r="AS14" i="46"/>
  <c r="AS20" i="46"/>
  <c r="AS19" i="46"/>
  <c r="AS13" i="46"/>
  <c r="AS17" i="46"/>
  <c r="AS11" i="46"/>
  <c r="AS76" i="46"/>
  <c r="AS120" i="46"/>
  <c r="BO85" i="46"/>
  <c r="BO78" i="46"/>
  <c r="AS115" i="46"/>
  <c r="X89" i="46"/>
  <c r="X84" i="46"/>
  <c r="X87" i="46"/>
  <c r="X86" i="46"/>
  <c r="X82" i="46"/>
  <c r="X81" i="46"/>
  <c r="X80" i="46"/>
  <c r="X78" i="46"/>
  <c r="X107" i="46"/>
  <c r="X101" i="46"/>
  <c r="X95" i="46"/>
  <c r="X76" i="46"/>
  <c r="X75" i="46"/>
  <c r="X74" i="46"/>
  <c r="X72" i="46"/>
  <c r="X92" i="46"/>
  <c r="X70" i="46"/>
  <c r="X69" i="46"/>
  <c r="X68" i="46"/>
  <c r="X59" i="46"/>
  <c r="X55" i="46"/>
  <c r="X53" i="46"/>
  <c r="X37" i="46"/>
  <c r="X28" i="46"/>
  <c r="X64" i="46"/>
  <c r="X52" i="46"/>
  <c r="X50" i="46"/>
  <c r="X35" i="46"/>
  <c r="X34" i="46"/>
  <c r="X32" i="46"/>
  <c r="X26" i="46"/>
  <c r="X66" i="46"/>
  <c r="X62" i="46"/>
  <c r="X58" i="46"/>
  <c r="X49" i="46"/>
  <c r="X47" i="46"/>
  <c r="X46" i="46"/>
  <c r="X44" i="46"/>
  <c r="X31" i="46"/>
  <c r="X25" i="46"/>
  <c r="X61" i="46"/>
  <c r="X56" i="46"/>
  <c r="X43" i="46"/>
  <c r="X41" i="46"/>
  <c r="X40" i="46"/>
  <c r="X38" i="46"/>
  <c r="X29" i="46"/>
  <c r="X19" i="46"/>
  <c r="X13" i="46"/>
  <c r="X17" i="46"/>
  <c r="X11" i="46"/>
  <c r="X16" i="46"/>
  <c r="X10" i="46"/>
  <c r="X22" i="46"/>
  <c r="X14" i="46"/>
  <c r="X23" i="46"/>
  <c r="X20" i="46"/>
  <c r="BO116" i="46"/>
  <c r="AS93" i="46"/>
  <c r="X71" i="46"/>
  <c r="BO64" i="46"/>
  <c r="BO52" i="46"/>
  <c r="BO34" i="46"/>
  <c r="AS24" i="46"/>
  <c r="AS36" i="46"/>
  <c r="X30" i="46"/>
  <c r="X42" i="46"/>
  <c r="BT121" i="46"/>
  <c r="AJ121" i="46"/>
  <c r="AV118" i="46"/>
  <c r="L123" i="46"/>
  <c r="L125" i="46"/>
  <c r="BB122" i="46"/>
  <c r="BU128" i="46"/>
  <c r="BU125" i="46"/>
  <c r="BU126" i="46"/>
  <c r="BU127" i="46"/>
  <c r="BU122" i="46"/>
  <c r="BU118" i="46"/>
  <c r="BU117" i="46"/>
  <c r="BU121" i="46"/>
  <c r="BU114" i="46"/>
  <c r="BU112" i="46"/>
  <c r="BU115" i="46"/>
  <c r="BU110" i="46"/>
  <c r="BU104" i="46"/>
  <c r="BU120" i="46"/>
  <c r="BU100" i="46"/>
  <c r="BU111" i="46"/>
  <c r="BU102" i="46"/>
  <c r="BU108" i="46"/>
  <c r="BU106" i="46"/>
  <c r="BU99" i="46"/>
  <c r="BU96" i="46"/>
  <c r="BU98" i="46"/>
  <c r="BU94" i="46"/>
  <c r="BU92" i="46"/>
  <c r="BU93" i="46"/>
  <c r="BU88" i="46"/>
  <c r="BU87" i="46"/>
  <c r="BU105" i="46"/>
  <c r="BU90" i="46"/>
  <c r="BU79" i="46"/>
  <c r="BU83" i="46"/>
  <c r="BU82" i="46"/>
  <c r="BU81" i="46"/>
  <c r="BU73" i="46"/>
  <c r="BU71" i="46"/>
  <c r="BU70" i="46"/>
  <c r="BU77" i="46"/>
  <c r="BU76" i="46"/>
  <c r="BU69" i="46"/>
  <c r="BU75" i="46"/>
  <c r="BU65" i="46"/>
  <c r="BU62" i="46"/>
  <c r="BU63" i="46"/>
  <c r="BU61" i="46"/>
  <c r="BU60" i="46"/>
  <c r="BU59" i="46"/>
  <c r="BU56" i="46"/>
  <c r="BU57" i="46"/>
  <c r="BU48" i="46"/>
  <c r="BU47" i="46"/>
  <c r="BU67" i="46"/>
  <c r="BU51" i="46"/>
  <c r="BU50" i="46"/>
  <c r="BU55" i="46"/>
  <c r="BU54" i="46"/>
  <c r="BU53" i="46"/>
  <c r="BU42" i="46"/>
  <c r="BU45" i="46"/>
  <c r="BU41" i="46"/>
  <c r="BU29" i="46"/>
  <c r="BU44" i="46"/>
  <c r="BU28" i="46"/>
  <c r="BU33" i="46"/>
  <c r="BU32" i="46"/>
  <c r="BU31" i="46"/>
  <c r="BU40" i="46"/>
  <c r="BU38" i="46"/>
  <c r="BU36" i="46"/>
  <c r="BU35" i="46"/>
  <c r="BU30" i="46"/>
  <c r="BU39" i="46"/>
  <c r="BU27" i="46"/>
  <c r="BU17" i="46"/>
  <c r="BU12" i="46"/>
  <c r="BU21" i="46"/>
  <c r="BU19" i="46"/>
  <c r="BU14" i="46"/>
  <c r="BU13" i="46"/>
  <c r="BU22" i="46"/>
  <c r="BU15" i="46"/>
  <c r="BU11" i="46"/>
  <c r="BU24" i="46"/>
  <c r="BU23" i="46"/>
  <c r="BU18" i="46"/>
  <c r="BU26" i="46"/>
  <c r="BU25" i="46"/>
  <c r="BU20" i="46"/>
  <c r="BU46" i="46"/>
  <c r="BU66" i="46"/>
  <c r="BU52" i="46"/>
  <c r="BU64" i="46"/>
  <c r="BU58" i="46"/>
  <c r="BU16" i="46"/>
  <c r="BU37" i="46"/>
  <c r="BU10" i="46"/>
  <c r="BU43" i="46"/>
  <c r="BU49" i="46"/>
  <c r="BU34" i="46"/>
  <c r="BU84" i="46"/>
  <c r="BU72" i="46"/>
  <c r="BU78" i="46"/>
  <c r="BU85" i="46"/>
  <c r="BU95" i="46"/>
  <c r="AD123" i="46"/>
  <c r="AD124" i="46"/>
  <c r="AD120" i="46"/>
  <c r="AD116" i="46"/>
  <c r="AD109" i="46"/>
  <c r="AD114" i="46"/>
  <c r="AD110" i="46"/>
  <c r="AD105" i="46"/>
  <c r="AD103" i="46"/>
  <c r="AD101" i="46"/>
  <c r="AD99" i="46"/>
  <c r="AD107" i="46"/>
  <c r="AD104" i="46"/>
  <c r="AD93" i="46"/>
  <c r="AD113" i="46"/>
  <c r="AD91" i="46"/>
  <c r="AD98" i="46"/>
  <c r="AD95" i="46"/>
  <c r="AD87" i="46"/>
  <c r="AD97" i="46"/>
  <c r="AD89" i="46"/>
  <c r="AD82" i="46"/>
  <c r="AD92" i="46"/>
  <c r="AD84" i="46"/>
  <c r="AD76" i="46"/>
  <c r="AD78" i="46"/>
  <c r="AD81" i="46"/>
  <c r="AD69" i="46"/>
  <c r="AD68" i="46"/>
  <c r="AD72" i="46"/>
  <c r="AD75" i="46"/>
  <c r="AD74" i="46"/>
  <c r="AD80" i="46"/>
  <c r="AD70" i="46"/>
  <c r="AD65" i="46"/>
  <c r="AD61" i="46"/>
  <c r="AD59" i="46"/>
  <c r="AD47" i="46"/>
  <c r="AD66" i="46"/>
  <c r="AD50" i="46"/>
  <c r="AD55" i="46"/>
  <c r="AD62" i="46"/>
  <c r="AD53" i="46"/>
  <c r="AD64" i="46"/>
  <c r="AD58" i="46"/>
  <c r="AD56" i="46"/>
  <c r="AD46" i="46"/>
  <c r="AD44" i="46"/>
  <c r="AD43" i="46"/>
  <c r="AD34" i="46"/>
  <c r="AD29" i="46"/>
  <c r="AD41" i="46"/>
  <c r="AD37" i="46"/>
  <c r="AD32" i="46"/>
  <c r="AD31" i="46"/>
  <c r="AD28" i="46"/>
  <c r="AD35" i="46"/>
  <c r="AD49" i="46"/>
  <c r="AD40" i="46"/>
  <c r="AD38" i="46"/>
  <c r="AD25" i="46"/>
  <c r="AD17" i="46"/>
  <c r="AD26" i="46"/>
  <c r="AD23" i="46"/>
  <c r="AD22" i="46"/>
  <c r="AD16" i="46"/>
  <c r="AD20" i="46"/>
  <c r="AD19" i="46"/>
  <c r="AD14" i="46"/>
  <c r="AD11" i="46"/>
  <c r="AD13" i="46"/>
  <c r="AD10" i="46"/>
  <c r="AD27" i="46"/>
  <c r="AD30" i="46"/>
  <c r="AD36" i="46"/>
  <c r="AD63" i="46"/>
  <c r="AD85" i="46"/>
  <c r="AD73" i="46"/>
  <c r="AD52" i="46"/>
  <c r="AD77" i="46"/>
  <c r="AD21" i="46"/>
  <c r="AD45" i="46"/>
  <c r="AD42" i="46"/>
  <c r="AD39" i="46"/>
  <c r="AD48" i="46"/>
  <c r="AD60" i="46"/>
  <c r="AD18" i="46"/>
  <c r="AD54" i="46"/>
  <c r="AD51" i="46"/>
  <c r="AD57" i="46"/>
  <c r="AD15" i="46"/>
  <c r="AD12" i="46"/>
  <c r="AD24" i="46"/>
  <c r="AD33" i="46"/>
  <c r="AD90" i="46"/>
  <c r="AD102" i="46"/>
  <c r="AH119" i="46"/>
  <c r="BL123" i="46"/>
  <c r="BL120" i="46"/>
  <c r="BL125" i="46"/>
  <c r="BL122" i="46"/>
  <c r="BL128" i="46"/>
  <c r="BL121" i="46"/>
  <c r="BL118" i="46"/>
  <c r="BL117" i="46"/>
  <c r="BL124" i="46"/>
  <c r="BL115" i="46"/>
  <c r="BL108" i="46"/>
  <c r="BL114" i="46"/>
  <c r="BL109" i="46"/>
  <c r="BL102" i="46"/>
  <c r="BL101" i="46"/>
  <c r="BL103" i="46"/>
  <c r="BL99" i="46"/>
  <c r="BL95" i="46"/>
  <c r="BL107" i="46"/>
  <c r="BL105" i="46"/>
  <c r="BL93" i="46"/>
  <c r="BL91" i="46"/>
  <c r="BL97" i="46"/>
  <c r="BL112" i="46"/>
  <c r="BL90" i="46"/>
  <c r="BL87" i="46"/>
  <c r="BL84" i="46"/>
  <c r="BL96" i="46"/>
  <c r="BL89" i="46"/>
  <c r="BL78" i="46"/>
  <c r="BL82" i="46"/>
  <c r="BL72" i="46"/>
  <c r="BL70" i="46"/>
  <c r="BL76" i="46"/>
  <c r="BL79" i="46"/>
  <c r="BL68" i="46"/>
  <c r="BL85" i="46"/>
  <c r="BL80" i="46"/>
  <c r="BL74" i="46"/>
  <c r="BL73" i="46"/>
  <c r="BL62" i="46"/>
  <c r="BL67" i="46"/>
  <c r="BL66" i="46"/>
  <c r="BL64" i="46"/>
  <c r="BL63" i="46"/>
  <c r="BL52" i="46"/>
  <c r="BL48" i="46"/>
  <c r="BL60" i="46"/>
  <c r="BL59" i="46"/>
  <c r="BL58" i="46"/>
  <c r="BL57" i="46"/>
  <c r="BL56" i="46"/>
  <c r="BL51" i="46"/>
  <c r="BL47" i="46"/>
  <c r="BL50" i="46"/>
  <c r="BL54" i="46"/>
  <c r="BL53" i="46"/>
  <c r="BL44" i="46"/>
  <c r="BL33" i="46"/>
  <c r="BL29" i="46"/>
  <c r="BL32" i="46"/>
  <c r="BL28" i="46"/>
  <c r="BL39" i="46"/>
  <c r="BL38" i="46"/>
  <c r="BL36" i="46"/>
  <c r="BL42" i="46"/>
  <c r="BL35" i="46"/>
  <c r="BL30" i="46"/>
  <c r="BL45" i="46"/>
  <c r="BL41" i="46"/>
  <c r="BL26" i="46"/>
  <c r="BL23" i="46"/>
  <c r="BL21" i="46"/>
  <c r="BL17" i="46"/>
  <c r="BL12" i="46"/>
  <c r="BL14" i="46"/>
  <c r="BL15" i="46"/>
  <c r="BL10" i="46"/>
  <c r="BL27" i="46"/>
  <c r="BL22" i="46"/>
  <c r="BL11" i="46"/>
  <c r="BL24" i="46"/>
  <c r="BL20" i="46"/>
  <c r="BL18" i="46"/>
  <c r="BL16" i="46"/>
  <c r="BL25" i="46"/>
  <c r="BL34" i="46"/>
  <c r="BL31" i="46"/>
  <c r="BL61" i="46"/>
  <c r="BL37" i="46"/>
  <c r="BL13" i="46"/>
  <c r="BL43" i="46"/>
  <c r="BL40" i="46"/>
  <c r="BL55" i="46"/>
  <c r="BL49" i="46"/>
  <c r="BL19" i="46"/>
  <c r="BL46" i="46"/>
  <c r="BL65" i="46"/>
  <c r="BL77" i="46"/>
  <c r="BL86" i="46"/>
  <c r="U124" i="46"/>
  <c r="U123" i="46"/>
  <c r="U122" i="46"/>
  <c r="U128" i="46"/>
  <c r="U119" i="46"/>
  <c r="U117" i="46"/>
  <c r="U110" i="46"/>
  <c r="U127" i="46"/>
  <c r="U113" i="46"/>
  <c r="U108" i="46"/>
  <c r="U102" i="46"/>
  <c r="U104" i="46"/>
  <c r="U107" i="46"/>
  <c r="U101" i="46"/>
  <c r="U111" i="46"/>
  <c r="U106" i="46"/>
  <c r="U95" i="46"/>
  <c r="U92" i="46"/>
  <c r="U98" i="46"/>
  <c r="U89" i="46"/>
  <c r="U96" i="46"/>
  <c r="U88" i="46"/>
  <c r="U81" i="46"/>
  <c r="U84" i="46"/>
  <c r="U90" i="46"/>
  <c r="U86" i="46"/>
  <c r="U69" i="46"/>
  <c r="U78" i="46"/>
  <c r="U72" i="46"/>
  <c r="U79" i="46"/>
  <c r="U75" i="46"/>
  <c r="U77" i="46"/>
  <c r="U73" i="46"/>
  <c r="U83" i="46"/>
  <c r="U64" i="46"/>
  <c r="U61" i="46"/>
  <c r="U67" i="46"/>
  <c r="U66" i="46"/>
  <c r="U59" i="46"/>
  <c r="U55" i="46"/>
  <c r="U50" i="46"/>
  <c r="U62" i="46"/>
  <c r="U58" i="46"/>
  <c r="U53" i="46"/>
  <c r="U56" i="46"/>
  <c r="U52" i="46"/>
  <c r="U44" i="46"/>
  <c r="U40" i="46"/>
  <c r="U47" i="46"/>
  <c r="U41" i="46"/>
  <c r="U31" i="46"/>
  <c r="U29" i="46"/>
  <c r="U28" i="46"/>
  <c r="U49" i="46"/>
  <c r="U32" i="46"/>
  <c r="U43" i="46"/>
  <c r="U35" i="46"/>
  <c r="U34" i="46"/>
  <c r="U46" i="46"/>
  <c r="U38" i="46"/>
  <c r="U37" i="46"/>
  <c r="U26" i="46"/>
  <c r="U23" i="46"/>
  <c r="U17" i="46"/>
  <c r="U19" i="46"/>
  <c r="U25" i="46"/>
  <c r="U20" i="46"/>
  <c r="U14" i="46"/>
  <c r="U13" i="46"/>
  <c r="U11" i="46"/>
  <c r="U10" i="46"/>
  <c r="U22" i="46"/>
  <c r="U16" i="46"/>
  <c r="U65" i="46"/>
  <c r="U24" i="46"/>
  <c r="U45" i="46"/>
  <c r="U51" i="46"/>
  <c r="U42" i="46"/>
  <c r="U12" i="46"/>
  <c r="U39" i="46"/>
  <c r="U36" i="46"/>
  <c r="U33" i="46"/>
  <c r="U48" i="46"/>
  <c r="U60" i="46"/>
  <c r="U18" i="46"/>
  <c r="U15" i="46"/>
  <c r="U21" i="46"/>
  <c r="U54" i="46"/>
  <c r="U57" i="46"/>
  <c r="U27" i="46"/>
  <c r="U30" i="46"/>
  <c r="U63" i="46"/>
  <c r="U68" i="46"/>
  <c r="U80" i="46"/>
  <c r="U91" i="46"/>
  <c r="U99" i="46"/>
  <c r="AA118" i="46"/>
  <c r="BD127" i="46"/>
  <c r="BD126" i="46"/>
  <c r="BD122" i="46"/>
  <c r="BD116" i="46"/>
  <c r="BD128" i="46"/>
  <c r="BD121" i="46"/>
  <c r="BD123" i="46"/>
  <c r="BD118" i="46"/>
  <c r="BD113" i="46"/>
  <c r="BD105" i="46"/>
  <c r="BD112" i="46"/>
  <c r="BD106" i="46"/>
  <c r="BD103" i="46"/>
  <c r="BD109" i="46"/>
  <c r="BD99" i="46"/>
  <c r="BD101" i="46"/>
  <c r="BD107" i="46"/>
  <c r="BD95" i="46"/>
  <c r="BD93" i="46"/>
  <c r="BD91" i="46"/>
  <c r="BD100" i="46"/>
  <c r="BD94" i="46"/>
  <c r="BD87" i="46"/>
  <c r="BD88" i="46"/>
  <c r="BD82" i="46"/>
  <c r="BD78" i="46"/>
  <c r="BD97" i="46"/>
  <c r="BD89" i="46"/>
  <c r="BD85" i="46"/>
  <c r="BD84" i="46"/>
  <c r="BD76" i="46"/>
  <c r="BD72" i="46"/>
  <c r="BD80" i="46"/>
  <c r="BD71" i="46"/>
  <c r="BD68" i="46"/>
  <c r="BD83" i="46"/>
  <c r="BD74" i="46"/>
  <c r="BD77" i="46"/>
  <c r="BD70" i="46"/>
  <c r="BD66" i="46"/>
  <c r="BD62" i="46"/>
  <c r="BD60" i="46"/>
  <c r="BD52" i="46"/>
  <c r="BD65" i="46"/>
  <c r="BD58" i="46"/>
  <c r="BD57" i="46"/>
  <c r="BD54" i="46"/>
  <c r="BD56" i="46"/>
  <c r="BD64" i="46"/>
  <c r="BD63" i="46"/>
  <c r="BD61" i="46"/>
  <c r="BD55" i="46"/>
  <c r="BD49" i="46"/>
  <c r="BD48" i="46"/>
  <c r="BD39" i="46"/>
  <c r="BD51" i="46"/>
  <c r="BD43" i="46"/>
  <c r="BD37" i="46"/>
  <c r="BD42" i="46"/>
  <c r="BD36" i="46"/>
  <c r="BD31" i="46"/>
  <c r="BD28" i="46"/>
  <c r="BD30" i="46"/>
  <c r="BD46" i="46"/>
  <c r="BD45" i="46"/>
  <c r="BD40" i="46"/>
  <c r="BD34" i="46"/>
  <c r="BD33" i="46"/>
  <c r="BD21" i="46"/>
  <c r="BD12" i="46"/>
  <c r="BD27" i="46"/>
  <c r="BD19" i="46"/>
  <c r="BD22" i="46"/>
  <c r="BD13" i="46"/>
  <c r="BD26" i="46"/>
  <c r="BD24" i="46"/>
  <c r="BD15" i="46"/>
  <c r="BD14" i="46"/>
  <c r="BD10" i="46"/>
  <c r="BD25" i="46"/>
  <c r="BD18" i="46"/>
  <c r="BD16" i="46"/>
  <c r="BD11" i="46"/>
  <c r="BD47" i="46"/>
  <c r="BD50" i="46"/>
  <c r="BD35" i="46"/>
  <c r="BD44" i="46"/>
  <c r="BD20" i="46"/>
  <c r="BD17" i="46"/>
  <c r="BD29" i="46"/>
  <c r="BD67" i="46"/>
  <c r="BD41" i="46"/>
  <c r="BD23" i="46"/>
  <c r="BD38" i="46"/>
  <c r="BD32" i="46"/>
  <c r="BD59" i="46"/>
  <c r="BD75" i="46"/>
  <c r="BD81" i="46"/>
  <c r="BD96" i="46"/>
  <c r="BD104" i="46"/>
  <c r="BD108" i="46"/>
  <c r="M122" i="46"/>
  <c r="M128" i="46"/>
  <c r="M127" i="46"/>
  <c r="M126" i="46"/>
  <c r="M125" i="46"/>
  <c r="M115" i="46"/>
  <c r="M121" i="46"/>
  <c r="M114" i="46"/>
  <c r="M111" i="46"/>
  <c r="M117" i="46"/>
  <c r="M110" i="46"/>
  <c r="M105" i="46"/>
  <c r="M106" i="46"/>
  <c r="M108" i="46"/>
  <c r="M102" i="46"/>
  <c r="M90" i="46"/>
  <c r="M104" i="46"/>
  <c r="M93" i="46"/>
  <c r="M99" i="46"/>
  <c r="M96" i="46"/>
  <c r="M86" i="46"/>
  <c r="M100" i="46"/>
  <c r="M94" i="46"/>
  <c r="M83" i="46"/>
  <c r="M87" i="46"/>
  <c r="M81" i="46"/>
  <c r="M75" i="46"/>
  <c r="M73" i="46"/>
  <c r="M71" i="46"/>
  <c r="M77" i="46"/>
  <c r="M88" i="46"/>
  <c r="M82" i="46"/>
  <c r="M70" i="46"/>
  <c r="M69" i="46"/>
  <c r="M79" i="46"/>
  <c r="M76" i="46"/>
  <c r="M59" i="46"/>
  <c r="M54" i="46"/>
  <c r="M63" i="46"/>
  <c r="M62" i="46"/>
  <c r="M50" i="46"/>
  <c r="M57" i="46"/>
  <c r="M60" i="46"/>
  <c r="M53" i="46"/>
  <c r="M65" i="46"/>
  <c r="M56" i="46"/>
  <c r="M51" i="46"/>
  <c r="M67" i="46"/>
  <c r="M66" i="46"/>
  <c r="M32" i="46"/>
  <c r="M30" i="46"/>
  <c r="M48" i="46"/>
  <c r="M39" i="46"/>
  <c r="M42" i="46"/>
  <c r="M35" i="46"/>
  <c r="M47" i="46"/>
  <c r="M38" i="46"/>
  <c r="M33" i="46"/>
  <c r="M45" i="46"/>
  <c r="M41" i="46"/>
  <c r="M44" i="46"/>
  <c r="M36" i="46"/>
  <c r="M29" i="46"/>
  <c r="M27" i="46"/>
  <c r="M26" i="46"/>
  <c r="M21" i="46"/>
  <c r="M20" i="46"/>
  <c r="M15" i="46"/>
  <c r="M18" i="46"/>
  <c r="M14" i="46"/>
  <c r="M11" i="46"/>
  <c r="M23" i="46"/>
  <c r="M24" i="46"/>
  <c r="M12" i="46"/>
  <c r="M28" i="46"/>
  <c r="M64" i="46"/>
  <c r="M68" i="46"/>
  <c r="M58" i="46"/>
  <c r="M55" i="46"/>
  <c r="M16" i="46"/>
  <c r="M37" i="46"/>
  <c r="M40" i="46"/>
  <c r="M74" i="46"/>
  <c r="M10" i="46"/>
  <c r="M22" i="46"/>
  <c r="M31" i="46"/>
  <c r="M43" i="46"/>
  <c r="M25" i="46"/>
  <c r="M34" i="46"/>
  <c r="M49" i="46"/>
  <c r="M13" i="46"/>
  <c r="M19" i="46"/>
  <c r="M17" i="46"/>
  <c r="M46" i="46"/>
  <c r="M61" i="46"/>
  <c r="M52" i="46"/>
  <c r="M80" i="46"/>
  <c r="M103" i="46"/>
  <c r="AY125" i="46"/>
  <c r="AX124" i="46"/>
  <c r="Z128" i="46"/>
  <c r="Z121" i="46"/>
  <c r="Z127" i="46"/>
  <c r="Z123" i="46"/>
  <c r="Z122" i="46"/>
  <c r="Z118" i="46"/>
  <c r="Z116" i="46"/>
  <c r="Z112" i="46"/>
  <c r="Z126" i="46"/>
  <c r="Z111" i="46"/>
  <c r="Z107" i="46"/>
  <c r="Z106" i="46"/>
  <c r="Z109" i="46"/>
  <c r="Z105" i="46"/>
  <c r="Z103" i="46"/>
  <c r="Z101" i="46"/>
  <c r="Z97" i="46"/>
  <c r="Z95" i="46"/>
  <c r="Z100" i="46"/>
  <c r="Z89" i="46"/>
  <c r="Z91" i="46"/>
  <c r="Z88" i="46"/>
  <c r="Z82" i="46"/>
  <c r="Z94" i="46"/>
  <c r="Z84" i="46"/>
  <c r="Z80" i="46"/>
  <c r="Z87" i="46"/>
  <c r="Z85" i="46"/>
  <c r="Z83" i="46"/>
  <c r="Z74" i="46"/>
  <c r="Z77" i="46"/>
  <c r="Z70" i="46"/>
  <c r="Z76" i="46"/>
  <c r="Z71" i="46"/>
  <c r="Z78" i="46"/>
  <c r="Z68" i="46"/>
  <c r="Z72" i="46"/>
  <c r="Z63" i="46"/>
  <c r="Z65" i="46"/>
  <c r="Z64" i="46"/>
  <c r="Z58" i="46"/>
  <c r="Z57" i="46"/>
  <c r="Z61" i="46"/>
  <c r="Z60" i="46"/>
  <c r="Z49" i="46"/>
  <c r="Z48" i="46"/>
  <c r="Z52" i="46"/>
  <c r="Z51" i="46"/>
  <c r="Z66" i="46"/>
  <c r="Z55" i="46"/>
  <c r="Z54" i="46"/>
  <c r="Z43" i="46"/>
  <c r="Z42" i="46"/>
  <c r="Z40" i="46"/>
  <c r="Z39" i="46"/>
  <c r="Z34" i="46"/>
  <c r="Z33" i="46"/>
  <c r="Z46" i="46"/>
  <c r="Z37" i="46"/>
  <c r="Z45" i="46"/>
  <c r="Z36" i="46"/>
  <c r="Z31" i="46"/>
  <c r="Z28" i="46"/>
  <c r="Z30" i="46"/>
  <c r="Z25" i="46"/>
  <c r="Z21" i="46"/>
  <c r="Z15" i="46"/>
  <c r="Z13" i="46"/>
  <c r="Z10" i="46"/>
  <c r="Z22" i="46"/>
  <c r="Z18" i="46"/>
  <c r="Z16" i="46"/>
  <c r="Z27" i="46"/>
  <c r="Z12" i="46"/>
  <c r="Z24" i="46"/>
  <c r="Z19" i="46"/>
  <c r="Z41" i="46"/>
  <c r="Z23" i="46"/>
  <c r="Z38" i="46"/>
  <c r="Z32" i="46"/>
  <c r="Z59" i="46"/>
  <c r="Z56" i="46"/>
  <c r="Z26" i="46"/>
  <c r="Z11" i="46"/>
  <c r="Z47" i="46"/>
  <c r="Z50" i="46"/>
  <c r="Z14" i="46"/>
  <c r="Z35" i="46"/>
  <c r="Z44" i="46"/>
  <c r="Z62" i="46"/>
  <c r="Z20" i="46"/>
  <c r="Z17" i="46"/>
  <c r="Z29" i="46"/>
  <c r="Z67" i="46"/>
  <c r="Z53" i="46"/>
  <c r="Z69" i="46"/>
  <c r="Z99" i="46"/>
  <c r="Z102" i="46"/>
  <c r="BF127" i="46"/>
  <c r="BW124" i="46"/>
  <c r="BW123" i="46"/>
  <c r="BW127" i="46"/>
  <c r="BW128" i="46"/>
  <c r="BW122" i="46"/>
  <c r="BW117" i="46"/>
  <c r="BW119" i="46"/>
  <c r="BW114" i="46"/>
  <c r="BW113" i="46"/>
  <c r="BW108" i="46"/>
  <c r="BW110" i="46"/>
  <c r="BW106" i="46"/>
  <c r="BW107" i="46"/>
  <c r="BW111" i="46"/>
  <c r="BW102" i="46"/>
  <c r="BW101" i="46"/>
  <c r="BW100" i="46"/>
  <c r="BW96" i="46"/>
  <c r="BW95" i="46"/>
  <c r="BW104" i="46"/>
  <c r="BW94" i="46"/>
  <c r="BW90" i="46"/>
  <c r="BW89" i="46"/>
  <c r="BW84" i="46"/>
  <c r="BW98" i="46"/>
  <c r="BW86" i="46"/>
  <c r="BW92" i="46"/>
  <c r="BW88" i="46"/>
  <c r="BW83" i="46"/>
  <c r="BW69" i="46"/>
  <c r="BW79" i="46"/>
  <c r="BW78" i="46"/>
  <c r="BW75" i="46"/>
  <c r="BW81" i="46"/>
  <c r="BW77" i="46"/>
  <c r="BW73" i="46"/>
  <c r="BW72" i="46"/>
  <c r="BW64" i="46"/>
  <c r="BW62" i="46"/>
  <c r="BW59" i="46"/>
  <c r="BW58" i="46"/>
  <c r="BW57" i="46"/>
  <c r="BW66" i="46"/>
  <c r="BW47" i="46"/>
  <c r="BW67" i="46"/>
  <c r="BW52" i="46"/>
  <c r="BW50" i="46"/>
  <c r="BW55" i="46"/>
  <c r="BW65" i="46"/>
  <c r="BW53" i="46"/>
  <c r="BW63" i="46"/>
  <c r="BW61" i="46"/>
  <c r="BW56" i="46"/>
  <c r="BW46" i="46"/>
  <c r="BW44" i="46"/>
  <c r="BW34" i="46"/>
  <c r="BW31" i="46"/>
  <c r="BW40" i="46"/>
  <c r="BW37" i="46"/>
  <c r="BW32" i="46"/>
  <c r="BW38" i="46"/>
  <c r="BW36" i="46"/>
  <c r="BW35" i="46"/>
  <c r="BW49" i="46"/>
  <c r="BW43" i="46"/>
  <c r="BW29" i="46"/>
  <c r="BW41" i="46"/>
  <c r="BW28" i="46"/>
  <c r="BW25" i="46"/>
  <c r="BW13" i="46"/>
  <c r="BW22" i="46"/>
  <c r="BW15" i="46"/>
  <c r="BW10" i="46"/>
  <c r="BW24" i="46"/>
  <c r="BW23" i="46"/>
  <c r="BW11" i="46"/>
  <c r="BW26" i="46"/>
  <c r="BW20" i="46"/>
  <c r="BW16" i="46"/>
  <c r="BW27" i="46"/>
  <c r="BW21" i="46"/>
  <c r="BW19" i="46"/>
  <c r="BW17" i="46"/>
  <c r="BW14" i="46"/>
  <c r="BW18" i="46"/>
  <c r="BW54" i="46"/>
  <c r="BW30" i="46"/>
  <c r="BW68" i="46"/>
  <c r="BW45" i="46"/>
  <c r="BW51" i="46"/>
  <c r="BW42" i="46"/>
  <c r="BW12" i="46"/>
  <c r="BW39" i="46"/>
  <c r="BW33" i="46"/>
  <c r="BW48" i="46"/>
  <c r="BW60" i="46"/>
  <c r="BW71" i="46"/>
  <c r="BW76" i="46"/>
  <c r="BW82" i="46"/>
  <c r="BW85" i="46"/>
  <c r="AF127" i="46"/>
  <c r="AF123" i="46"/>
  <c r="AF122" i="46"/>
  <c r="AF128" i="46"/>
  <c r="AF118" i="46"/>
  <c r="AF116" i="46"/>
  <c r="AF126" i="46"/>
  <c r="AF121" i="46"/>
  <c r="AF105" i="46"/>
  <c r="AF103" i="46"/>
  <c r="AF101" i="46"/>
  <c r="AF109" i="46"/>
  <c r="AF107" i="46"/>
  <c r="AF112" i="46"/>
  <c r="AF91" i="46"/>
  <c r="AF99" i="46"/>
  <c r="AF106" i="46"/>
  <c r="AF95" i="46"/>
  <c r="AF97" i="46"/>
  <c r="AF94" i="46"/>
  <c r="AF89" i="46"/>
  <c r="AF93" i="46"/>
  <c r="AF84" i="46"/>
  <c r="AF100" i="46"/>
  <c r="AF78" i="46"/>
  <c r="AF88" i="46"/>
  <c r="AF87" i="46"/>
  <c r="AF68" i="46"/>
  <c r="AF82" i="46"/>
  <c r="AF72" i="46"/>
  <c r="AF83" i="46"/>
  <c r="AF74" i="46"/>
  <c r="AF70" i="46"/>
  <c r="AF85" i="46"/>
  <c r="AF80" i="46"/>
  <c r="AF77" i="46"/>
  <c r="AF76" i="46"/>
  <c r="AF60" i="46"/>
  <c r="AF52" i="46"/>
  <c r="AF66" i="46"/>
  <c r="AF55" i="46"/>
  <c r="AF54" i="46"/>
  <c r="AF65" i="46"/>
  <c r="AF64" i="46"/>
  <c r="AF63" i="46"/>
  <c r="AF58" i="46"/>
  <c r="AF57" i="46"/>
  <c r="AF61" i="46"/>
  <c r="AF49" i="46"/>
  <c r="AF48" i="46"/>
  <c r="AF39" i="46"/>
  <c r="AF42" i="46"/>
  <c r="AF37" i="46"/>
  <c r="AF46" i="46"/>
  <c r="AF45" i="46"/>
  <c r="AF36" i="46"/>
  <c r="AF31" i="46"/>
  <c r="AF28" i="46"/>
  <c r="AF30" i="46"/>
  <c r="AF51" i="46"/>
  <c r="AF40" i="46"/>
  <c r="AF43" i="46"/>
  <c r="AF34" i="46"/>
  <c r="AF33" i="46"/>
  <c r="AF24" i="46"/>
  <c r="AF21" i="46"/>
  <c r="AF22" i="46"/>
  <c r="AF16" i="46"/>
  <c r="AF27" i="46"/>
  <c r="AF12" i="46"/>
  <c r="AF19" i="46"/>
  <c r="AF15" i="46"/>
  <c r="AF25" i="46"/>
  <c r="AF13" i="46"/>
  <c r="AF10" i="46"/>
  <c r="AF18" i="46"/>
  <c r="AF20" i="46"/>
  <c r="AF17" i="46"/>
  <c r="AF29" i="46"/>
  <c r="AF67" i="46"/>
  <c r="AF53" i="46"/>
  <c r="AF69" i="46"/>
  <c r="AF41" i="46"/>
  <c r="AF71" i="46"/>
  <c r="AF23" i="46"/>
  <c r="AF38" i="46"/>
  <c r="AF32" i="46"/>
  <c r="AF59" i="46"/>
  <c r="AF56" i="46"/>
  <c r="AF26" i="46"/>
  <c r="AF11" i="46"/>
  <c r="AF47" i="46"/>
  <c r="AF50" i="46"/>
  <c r="AF14" i="46"/>
  <c r="AF35" i="46"/>
  <c r="AF44" i="46"/>
  <c r="AF62" i="46"/>
  <c r="AF79" i="46"/>
  <c r="AF92" i="46"/>
  <c r="AF90" i="46"/>
  <c r="BD120" i="46"/>
  <c r="T120" i="46"/>
  <c r="AV119" i="46"/>
  <c r="AQ124" i="46"/>
  <c r="BW121" i="46"/>
  <c r="AK118" i="46"/>
  <c r="BQ115" i="46"/>
  <c r="BD114" i="46"/>
  <c r="AA120" i="46"/>
  <c r="BD119" i="46"/>
  <c r="AJ118" i="46"/>
  <c r="BB117" i="46"/>
  <c r="BX116" i="46"/>
  <c r="AF110" i="46"/>
  <c r="AD121" i="46"/>
  <c r="AV117" i="46"/>
  <c r="BT127" i="46"/>
  <c r="AJ127" i="46"/>
  <c r="L118" i="46"/>
  <c r="AP128" i="46"/>
  <c r="AV122" i="46"/>
  <c r="BB128" i="46"/>
  <c r="R128" i="46"/>
  <c r="BN124" i="46"/>
  <c r="BN120" i="46"/>
  <c r="BN123" i="46"/>
  <c r="BN116" i="46"/>
  <c r="BN114" i="46"/>
  <c r="BN113" i="46"/>
  <c r="BN111" i="46"/>
  <c r="BN109" i="46"/>
  <c r="BN110" i="46"/>
  <c r="BN101" i="46"/>
  <c r="BN103" i="46"/>
  <c r="BN107" i="46"/>
  <c r="BN105" i="46"/>
  <c r="BN95" i="46"/>
  <c r="BN104" i="46"/>
  <c r="BN93" i="46"/>
  <c r="BN91" i="46"/>
  <c r="BN97" i="46"/>
  <c r="BN87" i="46"/>
  <c r="BN99" i="46"/>
  <c r="BN89" i="46"/>
  <c r="BN86" i="46"/>
  <c r="BN98" i="46"/>
  <c r="BN82" i="46"/>
  <c r="BN92" i="46"/>
  <c r="BN84" i="46"/>
  <c r="BN76" i="46"/>
  <c r="BN69" i="46"/>
  <c r="BN68" i="46"/>
  <c r="BN85" i="46"/>
  <c r="BN81" i="46"/>
  <c r="BN80" i="46"/>
  <c r="BN78" i="46"/>
  <c r="BN75" i="46"/>
  <c r="BN74" i="46"/>
  <c r="BN72" i="46"/>
  <c r="BN70" i="46"/>
  <c r="BN65" i="46"/>
  <c r="BN66" i="46"/>
  <c r="BN64" i="46"/>
  <c r="BN61" i="46"/>
  <c r="BN60" i="46"/>
  <c r="BN59" i="46"/>
  <c r="BN58" i="46"/>
  <c r="BN56" i="46"/>
  <c r="BN47" i="46"/>
  <c r="BN50" i="46"/>
  <c r="BN53" i="46"/>
  <c r="BN62" i="46"/>
  <c r="BN55" i="46"/>
  <c r="BN46" i="46"/>
  <c r="BN44" i="46"/>
  <c r="BN34" i="46"/>
  <c r="BN29" i="46"/>
  <c r="BN27" i="46"/>
  <c r="BN49" i="46"/>
  <c r="BN40" i="46"/>
  <c r="BN37" i="46"/>
  <c r="BN32" i="46"/>
  <c r="BN28" i="46"/>
  <c r="BN43" i="46"/>
  <c r="BN38" i="46"/>
  <c r="BN31" i="46"/>
  <c r="BN35" i="46"/>
  <c r="BN41" i="46"/>
  <c r="BN17" i="46"/>
  <c r="BN12" i="46"/>
  <c r="BN19" i="46"/>
  <c r="BN14" i="46"/>
  <c r="BN13" i="46"/>
  <c r="BN10" i="46"/>
  <c r="BN26" i="46"/>
  <c r="BN22" i="46"/>
  <c r="BN11" i="46"/>
  <c r="BN24" i="46"/>
  <c r="BN20" i="46"/>
  <c r="BN18" i="46"/>
  <c r="BN16" i="46"/>
  <c r="BN25" i="46"/>
  <c r="BN23" i="46"/>
  <c r="BN77" i="46"/>
  <c r="BN21" i="46"/>
  <c r="BN45" i="46"/>
  <c r="BN42" i="46"/>
  <c r="BN39" i="46"/>
  <c r="BN48" i="46"/>
  <c r="BN67" i="46"/>
  <c r="BN54" i="46"/>
  <c r="BN51" i="46"/>
  <c r="BN57" i="46"/>
  <c r="BN52" i="46"/>
  <c r="BN15" i="46"/>
  <c r="BN33" i="46"/>
  <c r="BN30" i="46"/>
  <c r="BN36" i="46"/>
  <c r="BN63" i="46"/>
  <c r="BN73" i="46"/>
  <c r="BN90" i="46"/>
  <c r="V125" i="46"/>
  <c r="V120" i="46"/>
  <c r="V128" i="46"/>
  <c r="V121" i="46"/>
  <c r="V114" i="46"/>
  <c r="V118" i="46"/>
  <c r="V124" i="46"/>
  <c r="V123" i="46"/>
  <c r="V112" i="46"/>
  <c r="V109" i="46"/>
  <c r="V108" i="46"/>
  <c r="V105" i="46"/>
  <c r="V107" i="46"/>
  <c r="V101" i="46"/>
  <c r="V102" i="46"/>
  <c r="V97" i="46"/>
  <c r="V90" i="46"/>
  <c r="V103" i="46"/>
  <c r="V93" i="46"/>
  <c r="V89" i="46"/>
  <c r="V99" i="46"/>
  <c r="V96" i="46"/>
  <c r="V91" i="46"/>
  <c r="V85" i="46"/>
  <c r="V84" i="46"/>
  <c r="V82" i="46"/>
  <c r="V78" i="46"/>
  <c r="V79" i="46"/>
  <c r="V80" i="46"/>
  <c r="V74" i="46"/>
  <c r="V73" i="46"/>
  <c r="V86" i="46"/>
  <c r="V87" i="46"/>
  <c r="V70" i="46"/>
  <c r="V76" i="46"/>
  <c r="V67" i="46"/>
  <c r="V59" i="46"/>
  <c r="V54" i="46"/>
  <c r="V50" i="46"/>
  <c r="V63" i="46"/>
  <c r="V62" i="46"/>
  <c r="V57" i="46"/>
  <c r="V53" i="46"/>
  <c r="V68" i="46"/>
  <c r="V60" i="46"/>
  <c r="V56" i="46"/>
  <c r="V51" i="46"/>
  <c r="V45" i="46"/>
  <c r="V44" i="46"/>
  <c r="V36" i="46"/>
  <c r="V32" i="46"/>
  <c r="V27" i="46"/>
  <c r="V30" i="46"/>
  <c r="V35" i="46"/>
  <c r="V39" i="46"/>
  <c r="V48" i="46"/>
  <c r="V42" i="46"/>
  <c r="V38" i="46"/>
  <c r="V33" i="46"/>
  <c r="V47" i="46"/>
  <c r="V41" i="46"/>
  <c r="V29" i="46"/>
  <c r="V26" i="46"/>
  <c r="V12" i="46"/>
  <c r="V24" i="46"/>
  <c r="V21" i="46"/>
  <c r="V20" i="46"/>
  <c r="V15" i="46"/>
  <c r="V14" i="46"/>
  <c r="V11" i="46"/>
  <c r="V18" i="46"/>
  <c r="V23" i="46"/>
  <c r="V17" i="46"/>
  <c r="V25" i="46"/>
  <c r="V72" i="46"/>
  <c r="V34" i="46"/>
  <c r="V31" i="46"/>
  <c r="V61" i="46"/>
  <c r="V10" i="46"/>
  <c r="V22" i="46"/>
  <c r="V28" i="46"/>
  <c r="V37" i="46"/>
  <c r="V58" i="46"/>
  <c r="V13" i="46"/>
  <c r="V66" i="46"/>
  <c r="V16" i="46"/>
  <c r="V43" i="46"/>
  <c r="V40" i="46"/>
  <c r="V55" i="46"/>
  <c r="V49" i="46"/>
  <c r="V19" i="46"/>
  <c r="V46" i="46"/>
  <c r="V52" i="46"/>
  <c r="V64" i="46"/>
  <c r="V65" i="46"/>
  <c r="V77" i="46"/>
  <c r="V88" i="46"/>
  <c r="BL119" i="46"/>
  <c r="AB119" i="46"/>
  <c r="BE124" i="46"/>
  <c r="BE128" i="46"/>
  <c r="BE123" i="46"/>
  <c r="BE122" i="46"/>
  <c r="BE119" i="46"/>
  <c r="BE127" i="46"/>
  <c r="BE117" i="46"/>
  <c r="BE111" i="46"/>
  <c r="BE114" i="46"/>
  <c r="BE113" i="46"/>
  <c r="BE110" i="46"/>
  <c r="BE108" i="46"/>
  <c r="BE106" i="46"/>
  <c r="BE102" i="46"/>
  <c r="BE104" i="46"/>
  <c r="BE101" i="46"/>
  <c r="BE107" i="46"/>
  <c r="BE100" i="46"/>
  <c r="BE98" i="46"/>
  <c r="BE96" i="46"/>
  <c r="BE94" i="46"/>
  <c r="BE92" i="46"/>
  <c r="BE89" i="46"/>
  <c r="BE85" i="46"/>
  <c r="BE95" i="46"/>
  <c r="BE81" i="46"/>
  <c r="BE90" i="46"/>
  <c r="BE84" i="46"/>
  <c r="BE88" i="46"/>
  <c r="BE71" i="46"/>
  <c r="BE69" i="46"/>
  <c r="BE83" i="46"/>
  <c r="BE78" i="46"/>
  <c r="BE75" i="46"/>
  <c r="BE77" i="46"/>
  <c r="BE73" i="46"/>
  <c r="BE86" i="46"/>
  <c r="BE79" i="46"/>
  <c r="BE72" i="46"/>
  <c r="BE64" i="46"/>
  <c r="BE59" i="46"/>
  <c r="BE58" i="46"/>
  <c r="BE57" i="46"/>
  <c r="BE47" i="46"/>
  <c r="BE56" i="46"/>
  <c r="BE50" i="46"/>
  <c r="BE67" i="46"/>
  <c r="BE61" i="46"/>
  <c r="BE55" i="46"/>
  <c r="BE53" i="46"/>
  <c r="BE66" i="46"/>
  <c r="BE62" i="46"/>
  <c r="BE52" i="46"/>
  <c r="BE44" i="46"/>
  <c r="BE40" i="46"/>
  <c r="BE31" i="46"/>
  <c r="BE29" i="46"/>
  <c r="BE28" i="46"/>
  <c r="BE27" i="46"/>
  <c r="BE32" i="46"/>
  <c r="BE46" i="46"/>
  <c r="BE38" i="46"/>
  <c r="BE49" i="46"/>
  <c r="BE41" i="46"/>
  <c r="BE35" i="46"/>
  <c r="BE34" i="46"/>
  <c r="BE43" i="46"/>
  <c r="BE37" i="46"/>
  <c r="BE26" i="46"/>
  <c r="BE23" i="46"/>
  <c r="BE19" i="46"/>
  <c r="BE17" i="46"/>
  <c r="BE22" i="46"/>
  <c r="BE13" i="46"/>
  <c r="BE15" i="46"/>
  <c r="BE14" i="46"/>
  <c r="BE10" i="46"/>
  <c r="BE25" i="46"/>
  <c r="BE20" i="46"/>
  <c r="BE11" i="46"/>
  <c r="BE16" i="46"/>
  <c r="BE24" i="46"/>
  <c r="BE45" i="46"/>
  <c r="BE51" i="46"/>
  <c r="BE42" i="46"/>
  <c r="BE12" i="46"/>
  <c r="BE39" i="46"/>
  <c r="BE36" i="46"/>
  <c r="BE33" i="46"/>
  <c r="BE48" i="46"/>
  <c r="BE60" i="46"/>
  <c r="BE18" i="46"/>
  <c r="BE21" i="46"/>
  <c r="BE54" i="46"/>
  <c r="BE30" i="46"/>
  <c r="BE103" i="46"/>
  <c r="N121" i="46"/>
  <c r="N128" i="46"/>
  <c r="N127" i="46"/>
  <c r="N126" i="46"/>
  <c r="N123" i="46"/>
  <c r="N118" i="46"/>
  <c r="N116" i="46"/>
  <c r="N122" i="46"/>
  <c r="N112" i="46"/>
  <c r="N107" i="46"/>
  <c r="N109" i="46"/>
  <c r="N106" i="46"/>
  <c r="N101" i="46"/>
  <c r="N103" i="46"/>
  <c r="N95" i="46"/>
  <c r="N91" i="46"/>
  <c r="N105" i="46"/>
  <c r="N100" i="46"/>
  <c r="N97" i="46"/>
  <c r="N94" i="46"/>
  <c r="N89" i="46"/>
  <c r="N88" i="46"/>
  <c r="N80" i="46"/>
  <c r="N84" i="46"/>
  <c r="N83" i="46"/>
  <c r="N85" i="46"/>
  <c r="N78" i="46"/>
  <c r="N74" i="46"/>
  <c r="N71" i="46"/>
  <c r="N77" i="46"/>
  <c r="N82" i="46"/>
  <c r="N70" i="46"/>
  <c r="N76" i="46"/>
  <c r="N68" i="46"/>
  <c r="N72" i="46"/>
  <c r="N64" i="46"/>
  <c r="N63" i="46"/>
  <c r="N61" i="46"/>
  <c r="N58" i="46"/>
  <c r="N57" i="46"/>
  <c r="N60" i="46"/>
  <c r="N49" i="46"/>
  <c r="N48" i="46"/>
  <c r="N52" i="46"/>
  <c r="N51" i="46"/>
  <c r="N66" i="46"/>
  <c r="N55" i="46"/>
  <c r="N54" i="46"/>
  <c r="N43" i="46"/>
  <c r="N42" i="46"/>
  <c r="N40" i="46"/>
  <c r="N39" i="46"/>
  <c r="N46" i="46"/>
  <c r="N34" i="46"/>
  <c r="N33" i="46"/>
  <c r="N45" i="46"/>
  <c r="N37" i="46"/>
  <c r="N36" i="46"/>
  <c r="N31" i="46"/>
  <c r="N28" i="46"/>
  <c r="N30" i="46"/>
  <c r="N15" i="46"/>
  <c r="N27" i="46"/>
  <c r="N22" i="46"/>
  <c r="N13" i="46"/>
  <c r="N10" i="46"/>
  <c r="N16" i="46"/>
  <c r="N24" i="46"/>
  <c r="N12" i="46"/>
  <c r="N25" i="46"/>
  <c r="N21" i="46"/>
  <c r="N19" i="46"/>
  <c r="N26" i="46"/>
  <c r="N11" i="46"/>
  <c r="N47" i="46"/>
  <c r="N50" i="46"/>
  <c r="N18" i="46"/>
  <c r="N14" i="46"/>
  <c r="N35" i="46"/>
  <c r="N44" i="46"/>
  <c r="N62" i="46"/>
  <c r="N65" i="46"/>
  <c r="N20" i="46"/>
  <c r="N17" i="46"/>
  <c r="N29" i="46"/>
  <c r="N67" i="46"/>
  <c r="N41" i="46"/>
  <c r="N23" i="46"/>
  <c r="N38" i="46"/>
  <c r="N32" i="46"/>
  <c r="N59" i="46"/>
  <c r="N56" i="46"/>
  <c r="N75" i="46"/>
  <c r="N81" i="46"/>
  <c r="N96" i="46"/>
  <c r="N111" i="46"/>
  <c r="N113" i="46"/>
  <c r="N104" i="46"/>
  <c r="N115" i="46"/>
  <c r="N108" i="46"/>
  <c r="BE118" i="46"/>
  <c r="U118" i="46"/>
  <c r="AW121" i="46"/>
  <c r="AW128" i="46"/>
  <c r="AW127" i="46"/>
  <c r="AW126" i="46"/>
  <c r="AW117" i="46"/>
  <c r="AW115" i="46"/>
  <c r="AW125" i="46"/>
  <c r="AW122" i="46"/>
  <c r="AW111" i="46"/>
  <c r="AW112" i="46"/>
  <c r="AW114" i="46"/>
  <c r="AW104" i="46"/>
  <c r="AW105" i="46"/>
  <c r="AW110" i="46"/>
  <c r="AW106" i="46"/>
  <c r="AW102" i="46"/>
  <c r="AW90" i="46"/>
  <c r="AW94" i="46"/>
  <c r="AW92" i="46"/>
  <c r="AW100" i="46"/>
  <c r="AW83" i="46"/>
  <c r="AW99" i="46"/>
  <c r="AW87" i="46"/>
  <c r="AW96" i="46"/>
  <c r="AW93" i="46"/>
  <c r="AW88" i="46"/>
  <c r="AW81" i="46"/>
  <c r="AW108" i="46"/>
  <c r="AW98" i="46"/>
  <c r="AW86" i="46"/>
  <c r="AW75" i="46"/>
  <c r="AW73" i="46"/>
  <c r="AW82" i="46"/>
  <c r="AW79" i="46"/>
  <c r="AW77" i="46"/>
  <c r="AW70" i="46"/>
  <c r="AW69" i="46"/>
  <c r="AW76" i="46"/>
  <c r="AW71" i="46"/>
  <c r="AW59" i="46"/>
  <c r="AW54" i="46"/>
  <c r="AW57" i="46"/>
  <c r="AW50" i="46"/>
  <c r="AW67" i="46"/>
  <c r="AW66" i="46"/>
  <c r="AW63" i="46"/>
  <c r="AW61" i="46"/>
  <c r="AW56" i="46"/>
  <c r="AW53" i="46"/>
  <c r="AW65" i="46"/>
  <c r="AW60" i="46"/>
  <c r="AW55" i="46"/>
  <c r="AW51" i="46"/>
  <c r="AW62" i="46"/>
  <c r="AW45" i="46"/>
  <c r="AW38" i="46"/>
  <c r="AW32" i="46"/>
  <c r="AW30" i="46"/>
  <c r="AW47" i="46"/>
  <c r="AW41" i="46"/>
  <c r="AW48" i="46"/>
  <c r="AW35" i="46"/>
  <c r="AW44" i="46"/>
  <c r="AW33" i="46"/>
  <c r="AW42" i="46"/>
  <c r="AW39" i="46"/>
  <c r="AW36" i="46"/>
  <c r="AW29" i="46"/>
  <c r="AW27" i="46"/>
  <c r="AW26" i="46"/>
  <c r="AW24" i="46"/>
  <c r="AW15" i="46"/>
  <c r="AW13" i="46"/>
  <c r="AW25" i="46"/>
  <c r="AW20" i="46"/>
  <c r="AW14" i="46"/>
  <c r="AW11" i="46"/>
  <c r="AW23" i="46"/>
  <c r="AW21" i="46"/>
  <c r="AW18" i="46"/>
  <c r="AW17" i="46"/>
  <c r="AW12" i="46"/>
  <c r="AW16" i="46"/>
  <c r="AW37" i="46"/>
  <c r="AW40" i="46"/>
  <c r="AW10" i="46"/>
  <c r="AW22" i="46"/>
  <c r="AW31" i="46"/>
  <c r="AW43" i="46"/>
  <c r="AW49" i="46"/>
  <c r="AW34" i="46"/>
  <c r="AW19" i="46"/>
  <c r="AW46" i="46"/>
  <c r="AW52" i="46"/>
  <c r="AW28" i="46"/>
  <c r="AW64" i="46"/>
  <c r="AW68" i="46"/>
  <c r="AW58" i="46"/>
  <c r="F121" i="46"/>
  <c r="F124" i="46"/>
  <c r="F120" i="46"/>
  <c r="F116" i="46"/>
  <c r="F114" i="46"/>
  <c r="F107" i="46"/>
  <c r="F113" i="46"/>
  <c r="F103" i="46"/>
  <c r="F110" i="46"/>
  <c r="F109" i="46"/>
  <c r="F104" i="46"/>
  <c r="F101" i="46"/>
  <c r="F92" i="46"/>
  <c r="F98" i="46"/>
  <c r="F105" i="46"/>
  <c r="F95" i="46"/>
  <c r="F99" i="46"/>
  <c r="F87" i="46"/>
  <c r="F93" i="46"/>
  <c r="F89" i="46"/>
  <c r="F86" i="46"/>
  <c r="F84" i="46"/>
  <c r="F68" i="46"/>
  <c r="F80" i="46"/>
  <c r="F69" i="46"/>
  <c r="F81" i="46"/>
  <c r="F76" i="46"/>
  <c r="F75" i="46"/>
  <c r="F74" i="46"/>
  <c r="F82" i="46"/>
  <c r="F78" i="46"/>
  <c r="F72" i="46"/>
  <c r="F52" i="46"/>
  <c r="F53" i="46"/>
  <c r="F56" i="46"/>
  <c r="F55" i="46"/>
  <c r="F66" i="46"/>
  <c r="F64" i="46"/>
  <c r="F62" i="46"/>
  <c r="F61" i="46"/>
  <c r="F59" i="46"/>
  <c r="F58" i="46"/>
  <c r="F47" i="46"/>
  <c r="F46" i="46"/>
  <c r="F35" i="46"/>
  <c r="F34" i="46"/>
  <c r="F41" i="46"/>
  <c r="F37" i="46"/>
  <c r="F31" i="46"/>
  <c r="F28" i="46"/>
  <c r="F50" i="46"/>
  <c r="F40" i="46"/>
  <c r="F43" i="46"/>
  <c r="F29" i="46"/>
  <c r="F49" i="46"/>
  <c r="F32" i="46"/>
  <c r="F25" i="46"/>
  <c r="F23" i="46"/>
  <c r="F14" i="46"/>
  <c r="F11" i="46"/>
  <c r="F19" i="46"/>
  <c r="F17" i="46"/>
  <c r="F26" i="46"/>
  <c r="F13" i="46"/>
  <c r="F20" i="46"/>
  <c r="F10" i="46"/>
  <c r="F18" i="46"/>
  <c r="F54" i="46"/>
  <c r="F51" i="46"/>
  <c r="F16" i="46"/>
  <c r="F57" i="46"/>
  <c r="F65" i="46"/>
  <c r="F15" i="46"/>
  <c r="F12" i="46"/>
  <c r="F24" i="46"/>
  <c r="F33" i="46"/>
  <c r="F27" i="46"/>
  <c r="F30" i="46"/>
  <c r="F36" i="46"/>
  <c r="F63" i="46"/>
  <c r="F22" i="46"/>
  <c r="F44" i="46"/>
  <c r="F38" i="46"/>
  <c r="F21" i="46"/>
  <c r="F45" i="46"/>
  <c r="F42" i="46"/>
  <c r="F39" i="46"/>
  <c r="F48" i="46"/>
  <c r="F60" i="46"/>
  <c r="F67" i="46"/>
  <c r="F70" i="46"/>
  <c r="F91" i="46"/>
  <c r="AT126" i="46"/>
  <c r="J126" i="46"/>
  <c r="AR124" i="46"/>
  <c r="H124" i="46"/>
  <c r="BJ122" i="46"/>
  <c r="BJ128" i="46"/>
  <c r="BJ123" i="46"/>
  <c r="BJ127" i="46"/>
  <c r="BJ126" i="46"/>
  <c r="BJ121" i="46"/>
  <c r="BJ118" i="46"/>
  <c r="BJ115" i="46"/>
  <c r="BJ112" i="46"/>
  <c r="BJ113" i="46"/>
  <c r="BJ109" i="46"/>
  <c r="BJ107" i="46"/>
  <c r="BJ105" i="46"/>
  <c r="BJ100" i="46"/>
  <c r="BJ116" i="46"/>
  <c r="BJ106" i="46"/>
  <c r="BJ94" i="46"/>
  <c r="BJ89" i="46"/>
  <c r="BJ95" i="46"/>
  <c r="BJ93" i="46"/>
  <c r="BJ91" i="46"/>
  <c r="BJ103" i="46"/>
  <c r="BJ101" i="46"/>
  <c r="BJ97" i="46"/>
  <c r="BJ88" i="46"/>
  <c r="BJ99" i="46"/>
  <c r="BJ87" i="46"/>
  <c r="BJ82" i="46"/>
  <c r="BJ84" i="46"/>
  <c r="BJ85" i="46"/>
  <c r="BJ80" i="46"/>
  <c r="BJ83" i="46"/>
  <c r="BJ74" i="46"/>
  <c r="BJ77" i="46"/>
  <c r="BJ70" i="46"/>
  <c r="BJ76" i="46"/>
  <c r="BJ72" i="46"/>
  <c r="BJ68" i="46"/>
  <c r="BJ78" i="46"/>
  <c r="BJ71" i="46"/>
  <c r="BJ60" i="46"/>
  <c r="BJ61" i="46"/>
  <c r="BJ55" i="46"/>
  <c r="BJ63" i="46"/>
  <c r="BJ62" i="46"/>
  <c r="BJ49" i="46"/>
  <c r="BJ48" i="46"/>
  <c r="BJ66" i="46"/>
  <c r="BJ64" i="46"/>
  <c r="BJ52" i="46"/>
  <c r="BJ51" i="46"/>
  <c r="BJ58" i="46"/>
  <c r="BJ57" i="46"/>
  <c r="BJ56" i="46"/>
  <c r="BJ65" i="46"/>
  <c r="BJ54" i="46"/>
  <c r="BJ43" i="46"/>
  <c r="BJ42" i="46"/>
  <c r="BJ46" i="46"/>
  <c r="BJ45" i="46"/>
  <c r="BJ34" i="46"/>
  <c r="BJ33" i="46"/>
  <c r="BJ40" i="46"/>
  <c r="BJ37" i="46"/>
  <c r="BJ39" i="46"/>
  <c r="BJ36" i="46"/>
  <c r="BJ31" i="46"/>
  <c r="BJ28" i="46"/>
  <c r="BJ30" i="46"/>
  <c r="BJ24" i="46"/>
  <c r="BJ18" i="46"/>
  <c r="BJ25" i="46"/>
  <c r="BJ23" i="46"/>
  <c r="BJ16" i="46"/>
  <c r="BJ12" i="46"/>
  <c r="BJ21" i="46"/>
  <c r="BJ19" i="46"/>
  <c r="BJ14" i="46"/>
  <c r="BJ13" i="46"/>
  <c r="BJ27" i="46"/>
  <c r="BJ26" i="46"/>
  <c r="BJ22" i="46"/>
  <c r="BJ15" i="46"/>
  <c r="BJ10" i="46"/>
  <c r="BJ38" i="46"/>
  <c r="BJ32" i="46"/>
  <c r="BJ59" i="46"/>
  <c r="BJ11" i="46"/>
  <c r="BJ47" i="46"/>
  <c r="BJ50" i="46"/>
  <c r="BJ35" i="46"/>
  <c r="BJ44" i="46"/>
  <c r="BJ20" i="46"/>
  <c r="BJ17" i="46"/>
  <c r="BJ29" i="46"/>
  <c r="BJ67" i="46"/>
  <c r="BJ53" i="46"/>
  <c r="BJ41" i="46"/>
  <c r="S128" i="46"/>
  <c r="S127" i="46"/>
  <c r="S125" i="46"/>
  <c r="S126" i="46"/>
  <c r="S122" i="46"/>
  <c r="S121" i="46"/>
  <c r="S117" i="46"/>
  <c r="S111" i="46"/>
  <c r="S114" i="46"/>
  <c r="S106" i="46"/>
  <c r="S108" i="46"/>
  <c r="S102" i="46"/>
  <c r="S115" i="46"/>
  <c r="S105" i="46"/>
  <c r="S104" i="46"/>
  <c r="S100" i="46"/>
  <c r="S96" i="46"/>
  <c r="S94" i="46"/>
  <c r="S110" i="46"/>
  <c r="S90" i="46"/>
  <c r="S87" i="46"/>
  <c r="S93" i="46"/>
  <c r="S88" i="46"/>
  <c r="S99" i="46"/>
  <c r="S82" i="46"/>
  <c r="S70" i="46"/>
  <c r="S83" i="46"/>
  <c r="S76" i="46"/>
  <c r="S69" i="46"/>
  <c r="S79" i="46"/>
  <c r="S75" i="46"/>
  <c r="S73" i="46"/>
  <c r="S71" i="46"/>
  <c r="S81" i="46"/>
  <c r="S77" i="46"/>
  <c r="S62" i="46"/>
  <c r="S60" i="46"/>
  <c r="S56" i="46"/>
  <c r="S51" i="46"/>
  <c r="S67" i="46"/>
  <c r="S65" i="46"/>
  <c r="S59" i="46"/>
  <c r="S47" i="46"/>
  <c r="S54" i="46"/>
  <c r="S50" i="46"/>
  <c r="S63" i="46"/>
  <c r="S57" i="46"/>
  <c r="S53" i="46"/>
  <c r="S45" i="46"/>
  <c r="S42" i="46"/>
  <c r="S38" i="46"/>
  <c r="S33" i="46"/>
  <c r="S44" i="46"/>
  <c r="S41" i="46"/>
  <c r="S29" i="46"/>
  <c r="S36" i="46"/>
  <c r="S32" i="46"/>
  <c r="S27" i="46"/>
  <c r="S30" i="46"/>
  <c r="S39" i="46"/>
  <c r="S35" i="46"/>
  <c r="S48" i="46"/>
  <c r="S23" i="46"/>
  <c r="S18" i="46"/>
  <c r="S26" i="46"/>
  <c r="S17" i="46"/>
  <c r="S24" i="46"/>
  <c r="S12" i="46"/>
  <c r="S21" i="46"/>
  <c r="S20" i="46"/>
  <c r="S15" i="46"/>
  <c r="S14" i="46"/>
  <c r="S11" i="46"/>
  <c r="S52" i="46"/>
  <c r="S28" i="46"/>
  <c r="S64" i="46"/>
  <c r="S68" i="46"/>
  <c r="S58" i="46"/>
  <c r="S55" i="46"/>
  <c r="S16" i="46"/>
  <c r="S37" i="46"/>
  <c r="S40" i="46"/>
  <c r="S10" i="46"/>
  <c r="S22" i="46"/>
  <c r="S31" i="46"/>
  <c r="S43" i="46"/>
  <c r="S66" i="46"/>
  <c r="S25" i="46"/>
  <c r="S34" i="46"/>
  <c r="S49" i="46"/>
  <c r="S13" i="46"/>
  <c r="S19" i="46"/>
  <c r="S46" i="46"/>
  <c r="S61" i="46"/>
  <c r="S86" i="46"/>
  <c r="AY126" i="46"/>
  <c r="BP127" i="46"/>
  <c r="BP121" i="46"/>
  <c r="BP128" i="46"/>
  <c r="BP123" i="46"/>
  <c r="BP126" i="46"/>
  <c r="BP118" i="46"/>
  <c r="BP122" i="46"/>
  <c r="BP116" i="46"/>
  <c r="BP113" i="46"/>
  <c r="BP109" i="46"/>
  <c r="BP112" i="46"/>
  <c r="BP111" i="46"/>
  <c r="BP106" i="46"/>
  <c r="BP101" i="46"/>
  <c r="BP105" i="46"/>
  <c r="BP103" i="46"/>
  <c r="BP107" i="46"/>
  <c r="BP91" i="46"/>
  <c r="BP97" i="46"/>
  <c r="BP99" i="46"/>
  <c r="BP100" i="46"/>
  <c r="BP94" i="46"/>
  <c r="BP89" i="46"/>
  <c r="BP85" i="46"/>
  <c r="BP88" i="46"/>
  <c r="BP95" i="46"/>
  <c r="BP87" i="46"/>
  <c r="BP84" i="46"/>
  <c r="BP93" i="46"/>
  <c r="BP82" i="46"/>
  <c r="BP68" i="46"/>
  <c r="BP80" i="46"/>
  <c r="BP78" i="46"/>
  <c r="BP74" i="46"/>
  <c r="BP70" i="46"/>
  <c r="BP77" i="46"/>
  <c r="BP76" i="46"/>
  <c r="BP72" i="46"/>
  <c r="BP83" i="46"/>
  <c r="BP64" i="46"/>
  <c r="BP62" i="46"/>
  <c r="BP58" i="46"/>
  <c r="BP57" i="46"/>
  <c r="BP52" i="46"/>
  <c r="BP51" i="46"/>
  <c r="BP54" i="46"/>
  <c r="BP65" i="46"/>
  <c r="BP55" i="46"/>
  <c r="BP61" i="46"/>
  <c r="BP66" i="46"/>
  <c r="BP63" i="46"/>
  <c r="BP60" i="46"/>
  <c r="BP56" i="46"/>
  <c r="BP49" i="46"/>
  <c r="BP48" i="46"/>
  <c r="BP39" i="46"/>
  <c r="BP40" i="46"/>
  <c r="BP37" i="46"/>
  <c r="BP31" i="46"/>
  <c r="BP28" i="46"/>
  <c r="BP43" i="46"/>
  <c r="BP36" i="46"/>
  <c r="BP42" i="46"/>
  <c r="BP30" i="46"/>
  <c r="BP45" i="46"/>
  <c r="BP46" i="46"/>
  <c r="BP34" i="46"/>
  <c r="BP33" i="46"/>
  <c r="BP13" i="46"/>
  <c r="BP26" i="46"/>
  <c r="BP15" i="46"/>
  <c r="BP10" i="46"/>
  <c r="BP27" i="46"/>
  <c r="BP24" i="46"/>
  <c r="BP22" i="46"/>
  <c r="BP20" i="46"/>
  <c r="BP18" i="46"/>
  <c r="BP25" i="46"/>
  <c r="BP23" i="46"/>
  <c r="BP16" i="46"/>
  <c r="BP12" i="46"/>
  <c r="BP21" i="46"/>
  <c r="BP19" i="46"/>
  <c r="BP14" i="46"/>
  <c r="BP41" i="46"/>
  <c r="BP38" i="46"/>
  <c r="BP32" i="46"/>
  <c r="BP59" i="46"/>
  <c r="BP11" i="46"/>
  <c r="BP47" i="46"/>
  <c r="BP50" i="46"/>
  <c r="BP35" i="46"/>
  <c r="BP44" i="46"/>
  <c r="BP17" i="46"/>
  <c r="BP29" i="46"/>
  <c r="BP53" i="46"/>
  <c r="BP69" i="46"/>
  <c r="BP102" i="46"/>
  <c r="Y126" i="46"/>
  <c r="Y128" i="46"/>
  <c r="Y127" i="46"/>
  <c r="Y125" i="46"/>
  <c r="Y121" i="46"/>
  <c r="Y117" i="46"/>
  <c r="Y115" i="46"/>
  <c r="Y110" i="46"/>
  <c r="Y114" i="46"/>
  <c r="Y111" i="46"/>
  <c r="Y108" i="46"/>
  <c r="Y104" i="46"/>
  <c r="Y100" i="46"/>
  <c r="Y106" i="46"/>
  <c r="Y122" i="46"/>
  <c r="Y102" i="46"/>
  <c r="Y99" i="46"/>
  <c r="Y94" i="46"/>
  <c r="Y90" i="46"/>
  <c r="Y105" i="46"/>
  <c r="Y93" i="46"/>
  <c r="Y96" i="46"/>
  <c r="Y87" i="46"/>
  <c r="Y83" i="46"/>
  <c r="Y81" i="46"/>
  <c r="Y88" i="46"/>
  <c r="Y79" i="46"/>
  <c r="Y75" i="46"/>
  <c r="Y73" i="46"/>
  <c r="Y77" i="46"/>
  <c r="Y70" i="46"/>
  <c r="Y76" i="46"/>
  <c r="Y82" i="46"/>
  <c r="Y69" i="46"/>
  <c r="Y65" i="46"/>
  <c r="Y67" i="46"/>
  <c r="Y62" i="46"/>
  <c r="Y54" i="46"/>
  <c r="Y63" i="46"/>
  <c r="Y53" i="46"/>
  <c r="Y57" i="46"/>
  <c r="Y56" i="46"/>
  <c r="Y60" i="46"/>
  <c r="Y59" i="46"/>
  <c r="Y51" i="46"/>
  <c r="Y50" i="46"/>
  <c r="Y35" i="46"/>
  <c r="Y30" i="46"/>
  <c r="Y39" i="46"/>
  <c r="Y38" i="46"/>
  <c r="Y48" i="46"/>
  <c r="Y47" i="46"/>
  <c r="Y42" i="46"/>
  <c r="Y41" i="46"/>
  <c r="Y33" i="46"/>
  <c r="Y44" i="46"/>
  <c r="Y32" i="46"/>
  <c r="Y45" i="46"/>
  <c r="Y36" i="46"/>
  <c r="Y27" i="46"/>
  <c r="Y24" i="46"/>
  <c r="Y20" i="46"/>
  <c r="Y14" i="46"/>
  <c r="Y11" i="46"/>
  <c r="Y29" i="46"/>
  <c r="Y21" i="46"/>
  <c r="Y15" i="46"/>
  <c r="Y23" i="46"/>
  <c r="Y18" i="46"/>
  <c r="Y17" i="46"/>
  <c r="Y26" i="46"/>
  <c r="Y12" i="46"/>
  <c r="Y13" i="46"/>
  <c r="Y19" i="46"/>
  <c r="Y46" i="46"/>
  <c r="Y61" i="46"/>
  <c r="Y52" i="46"/>
  <c r="Y71" i="46"/>
  <c r="Y28" i="46"/>
  <c r="Y64" i="46"/>
  <c r="Y68" i="46"/>
  <c r="Y58" i="46"/>
  <c r="Y55" i="46"/>
  <c r="Y16" i="46"/>
  <c r="Y37" i="46"/>
  <c r="Y40" i="46"/>
  <c r="Y10" i="46"/>
  <c r="Y22" i="46"/>
  <c r="Y31" i="46"/>
  <c r="Y43" i="46"/>
  <c r="Y66" i="46"/>
  <c r="Y25" i="46"/>
  <c r="Y34" i="46"/>
  <c r="Y49" i="46"/>
  <c r="Y84" i="46"/>
  <c r="Y72" i="46"/>
  <c r="Y78" i="46"/>
  <c r="Y85" i="46"/>
  <c r="Y92" i="46"/>
  <c r="Y95" i="46"/>
  <c r="F123" i="46"/>
  <c r="AX120" i="46"/>
  <c r="N120" i="46"/>
  <c r="AP119" i="46"/>
  <c r="BU124" i="46"/>
  <c r="AK124" i="46"/>
  <c r="BQ121" i="46"/>
  <c r="O121" i="46"/>
  <c r="Y118" i="46"/>
  <c r="BK115" i="46"/>
  <c r="U115" i="46"/>
  <c r="AX114" i="46"/>
  <c r="H114" i="46"/>
  <c r="BK120" i="46"/>
  <c r="U120" i="46"/>
  <c r="AX119" i="46"/>
  <c r="H119" i="46"/>
  <c r="AD118" i="46"/>
  <c r="AP117" i="46"/>
  <c r="BD115" i="46"/>
  <c r="AK119" i="46"/>
  <c r="BR116" i="46"/>
  <c r="AH116" i="46"/>
  <c r="AQ120" i="46"/>
  <c r="R119" i="46"/>
  <c r="AH117" i="46"/>
  <c r="BE116" i="46"/>
  <c r="O116" i="46"/>
  <c r="AJ115" i="46"/>
  <c r="BU123" i="46"/>
  <c r="AK123" i="46"/>
  <c r="AQ112" i="46"/>
  <c r="AP111" i="46"/>
  <c r="BU109" i="46"/>
  <c r="Y109" i="46"/>
  <c r="S113" i="46"/>
  <c r="AT111" i="46"/>
  <c r="BP110" i="46"/>
  <c r="Z110" i="46"/>
  <c r="BW112" i="46"/>
  <c r="AG112" i="46"/>
  <c r="O111" i="46"/>
  <c r="AK116" i="46"/>
  <c r="AM114" i="46"/>
  <c r="J115" i="46"/>
  <c r="AT113" i="46"/>
  <c r="BW109" i="46"/>
  <c r="AG109" i="46"/>
  <c r="BI107" i="46"/>
  <c r="S107" i="46"/>
  <c r="AV106" i="46"/>
  <c r="BN112" i="46"/>
  <c r="R112" i="46"/>
  <c r="BF110" i="46"/>
  <c r="V110" i="46"/>
  <c r="AP108" i="46"/>
  <c r="S109" i="46"/>
  <c r="AR108" i="46"/>
  <c r="BQ105" i="46"/>
  <c r="U105" i="46"/>
  <c r="BF104" i="46"/>
  <c r="J104" i="46"/>
  <c r="R102" i="46"/>
  <c r="AQ103" i="46"/>
  <c r="BR100" i="46"/>
  <c r="AF115" i="46"/>
  <c r="BP104" i="46"/>
  <c r="T104" i="46"/>
  <c r="BR98" i="46"/>
  <c r="AF117" i="46"/>
  <c r="AF113" i="46"/>
  <c r="AF111" i="46"/>
  <c r="BJ102" i="46"/>
  <c r="N102" i="46"/>
  <c r="AM99" i="46"/>
  <c r="BJ98" i="46"/>
  <c r="N98" i="46"/>
  <c r="Y101" i="46"/>
  <c r="AT98" i="46"/>
  <c r="M97" i="46"/>
  <c r="AN92" i="46"/>
  <c r="BP90" i="46"/>
  <c r="T90" i="46"/>
  <c r="V100" i="46"/>
  <c r="BC89" i="46"/>
  <c r="T99" i="46"/>
  <c r="AR96" i="46"/>
  <c r="BQ93" i="46"/>
  <c r="U93" i="46"/>
  <c r="BT90" i="46"/>
  <c r="AY103" i="46"/>
  <c r="Y98" i="46"/>
  <c r="AW95" i="46"/>
  <c r="BT94" i="46"/>
  <c r="R94" i="46"/>
  <c r="S92" i="46"/>
  <c r="AY91" i="46"/>
  <c r="BX88" i="46"/>
  <c r="Y86" i="46"/>
  <c r="AM97" i="46"/>
  <c r="BT96" i="46"/>
  <c r="R96" i="46"/>
  <c r="AY87" i="46"/>
  <c r="AD86" i="46"/>
  <c r="AG85" i="46"/>
  <c r="AV100" i="46"/>
  <c r="BX94" i="46"/>
  <c r="AB94" i="46"/>
  <c r="AQ85" i="46"/>
  <c r="AJ90" i="46"/>
  <c r="F88" i="46"/>
  <c r="Z86" i="46"/>
  <c r="BW80" i="46"/>
  <c r="AA80" i="46"/>
  <c r="AK91" i="46"/>
  <c r="BK82" i="46"/>
  <c r="O82" i="46"/>
  <c r="Z81" i="46"/>
  <c r="BR86" i="46"/>
  <c r="AV83" i="46"/>
  <c r="BX81" i="46"/>
  <c r="AB81" i="46"/>
  <c r="AQ78" i="46"/>
  <c r="BR77" i="46"/>
  <c r="J77" i="46"/>
  <c r="AG74" i="46"/>
  <c r="BL71" i="46"/>
  <c r="J71" i="46"/>
  <c r="AG70" i="46"/>
  <c r="N87" i="46"/>
  <c r="AD79" i="46"/>
  <c r="BE76" i="46"/>
  <c r="BP75" i="46"/>
  <c r="T75" i="46"/>
  <c r="AF73" i="46"/>
  <c r="AA71" i="46"/>
  <c r="AK80" i="46"/>
  <c r="AW74" i="46"/>
  <c r="BC72" i="46"/>
  <c r="BR69" i="46"/>
  <c r="BP67" i="46"/>
  <c r="T79" i="46"/>
  <c r="J75" i="46"/>
  <c r="N69" i="46"/>
  <c r="AT64" i="46"/>
  <c r="AJ67" i="46"/>
  <c r="AJ126" i="46"/>
  <c r="BF125" i="46"/>
  <c r="BF124" i="46"/>
  <c r="BF121" i="46"/>
  <c r="BF120" i="46"/>
  <c r="BF128" i="46"/>
  <c r="BF122" i="46"/>
  <c r="BF115" i="46"/>
  <c r="BF114" i="46"/>
  <c r="BF123" i="46"/>
  <c r="BF118" i="46"/>
  <c r="BF112" i="46"/>
  <c r="BF108" i="46"/>
  <c r="BF109" i="46"/>
  <c r="BF103" i="46"/>
  <c r="BF101" i="46"/>
  <c r="BF107" i="46"/>
  <c r="BF105" i="46"/>
  <c r="BF97" i="46"/>
  <c r="BF102" i="46"/>
  <c r="BF99" i="46"/>
  <c r="BF96" i="46"/>
  <c r="BF90" i="46"/>
  <c r="BF89" i="46"/>
  <c r="BF95" i="46"/>
  <c r="BF93" i="46"/>
  <c r="BF91" i="46"/>
  <c r="BF80" i="46"/>
  <c r="BF78" i="46"/>
  <c r="BF87" i="46"/>
  <c r="BF74" i="46"/>
  <c r="BF73" i="46"/>
  <c r="BF86" i="46"/>
  <c r="BF84" i="46"/>
  <c r="BF79" i="46"/>
  <c r="BF72" i="46"/>
  <c r="BF70" i="46"/>
  <c r="BF82" i="46"/>
  <c r="BF76" i="46"/>
  <c r="BF67" i="46"/>
  <c r="BF59" i="46"/>
  <c r="BF58" i="46"/>
  <c r="BF57" i="46"/>
  <c r="BF56" i="46"/>
  <c r="BF54" i="46"/>
  <c r="BF50" i="46"/>
  <c r="BF53" i="46"/>
  <c r="BF68" i="46"/>
  <c r="BF63" i="46"/>
  <c r="BF62" i="46"/>
  <c r="BF60" i="46"/>
  <c r="BF51" i="46"/>
  <c r="BF42" i="46"/>
  <c r="BF39" i="46"/>
  <c r="BF36" i="46"/>
  <c r="BF32" i="46"/>
  <c r="BF38" i="46"/>
  <c r="BF30" i="46"/>
  <c r="BF45" i="46"/>
  <c r="BF41" i="46"/>
  <c r="BF35" i="46"/>
  <c r="BF47" i="46"/>
  <c r="BF44" i="46"/>
  <c r="BF33" i="46"/>
  <c r="BF48" i="46"/>
  <c r="BF29" i="46"/>
  <c r="BF27" i="46"/>
  <c r="BF15" i="46"/>
  <c r="BF14" i="46"/>
  <c r="BF10" i="46"/>
  <c r="BF26" i="46"/>
  <c r="BF24" i="46"/>
  <c r="BF20" i="46"/>
  <c r="BF11" i="46"/>
  <c r="BF18" i="46"/>
  <c r="BF16" i="46"/>
  <c r="BF23" i="46"/>
  <c r="BF21" i="46"/>
  <c r="BF17" i="46"/>
  <c r="BF12" i="46"/>
  <c r="BF34" i="46"/>
  <c r="BF31" i="46"/>
  <c r="BF61" i="46"/>
  <c r="BF22" i="46"/>
  <c r="BF28" i="46"/>
  <c r="BF37" i="46"/>
  <c r="BF69" i="46"/>
  <c r="BF13" i="46"/>
  <c r="BF52" i="46"/>
  <c r="BF43" i="46"/>
  <c r="BF40" i="46"/>
  <c r="BF55" i="46"/>
  <c r="BF49" i="46"/>
  <c r="BF19" i="46"/>
  <c r="BF46" i="46"/>
  <c r="BF25" i="46"/>
  <c r="BF66" i="46"/>
  <c r="BF88" i="46"/>
  <c r="O128" i="46"/>
  <c r="O127" i="46"/>
  <c r="O123" i="46"/>
  <c r="O122" i="46"/>
  <c r="O119" i="46"/>
  <c r="O117" i="46"/>
  <c r="O124" i="46"/>
  <c r="O113" i="46"/>
  <c r="O110" i="46"/>
  <c r="O107" i="46"/>
  <c r="O106" i="46"/>
  <c r="O101" i="46"/>
  <c r="O108" i="46"/>
  <c r="O102" i="46"/>
  <c r="O104" i="46"/>
  <c r="O98" i="46"/>
  <c r="O96" i="46"/>
  <c r="O88" i="46"/>
  <c r="O92" i="46"/>
  <c r="O95" i="46"/>
  <c r="O90" i="46"/>
  <c r="O89" i="46"/>
  <c r="O84" i="46"/>
  <c r="O83" i="46"/>
  <c r="O79" i="46"/>
  <c r="O86" i="46"/>
  <c r="O77" i="46"/>
  <c r="O73" i="46"/>
  <c r="O81" i="46"/>
  <c r="O69" i="46"/>
  <c r="O72" i="46"/>
  <c r="O78" i="46"/>
  <c r="O75" i="46"/>
  <c r="O71" i="46"/>
  <c r="O62" i="46"/>
  <c r="O61" i="46"/>
  <c r="O58" i="46"/>
  <c r="O49" i="46"/>
  <c r="O53" i="46"/>
  <c r="O52" i="46"/>
  <c r="O56" i="46"/>
  <c r="O67" i="46"/>
  <c r="O55" i="46"/>
  <c r="O64" i="46"/>
  <c r="O59" i="46"/>
  <c r="O47" i="46"/>
  <c r="O38" i="46"/>
  <c r="O43" i="46"/>
  <c r="O50" i="46"/>
  <c r="O46" i="46"/>
  <c r="O35" i="46"/>
  <c r="O34" i="46"/>
  <c r="O37" i="46"/>
  <c r="O41" i="46"/>
  <c r="O31" i="46"/>
  <c r="O44" i="46"/>
  <c r="O29" i="46"/>
  <c r="O40" i="46"/>
  <c r="O32" i="46"/>
  <c r="O22" i="46"/>
  <c r="O20" i="46"/>
  <c r="O13" i="46"/>
  <c r="O10" i="46"/>
  <c r="O14" i="46"/>
  <c r="O11" i="46"/>
  <c r="O23" i="46"/>
  <c r="O16" i="46"/>
  <c r="O28" i="46"/>
  <c r="O26" i="46"/>
  <c r="O25" i="46"/>
  <c r="O19" i="46"/>
  <c r="O17" i="46"/>
  <c r="O24" i="46"/>
  <c r="O45" i="46"/>
  <c r="O51" i="46"/>
  <c r="O42" i="46"/>
  <c r="O12" i="46"/>
  <c r="O27" i="46"/>
  <c r="O39" i="46"/>
  <c r="O36" i="46"/>
  <c r="O33" i="46"/>
  <c r="O48" i="46"/>
  <c r="O66" i="46"/>
  <c r="O60" i="46"/>
  <c r="O18" i="46"/>
  <c r="O15" i="46"/>
  <c r="O21" i="46"/>
  <c r="O54" i="46"/>
  <c r="O57" i="46"/>
  <c r="O30" i="46"/>
  <c r="O65" i="46"/>
  <c r="O103" i="46"/>
  <c r="BF119" i="46"/>
  <c r="AX128" i="46"/>
  <c r="AX127" i="46"/>
  <c r="AX118" i="46"/>
  <c r="AX126" i="46"/>
  <c r="AX116" i="46"/>
  <c r="AX122" i="46"/>
  <c r="AX121" i="46"/>
  <c r="AX123" i="46"/>
  <c r="AX107" i="46"/>
  <c r="AX105" i="46"/>
  <c r="AX112" i="46"/>
  <c r="AX101" i="46"/>
  <c r="AX100" i="46"/>
  <c r="AX111" i="46"/>
  <c r="AX106" i="46"/>
  <c r="AX109" i="46"/>
  <c r="AX103" i="46"/>
  <c r="AX94" i="46"/>
  <c r="AX97" i="46"/>
  <c r="AX95" i="46"/>
  <c r="AX91" i="46"/>
  <c r="AX89" i="46"/>
  <c r="AX99" i="46"/>
  <c r="AX93" i="46"/>
  <c r="AX88" i="46"/>
  <c r="AX87" i="46"/>
  <c r="AX80" i="46"/>
  <c r="AX83" i="46"/>
  <c r="AX85" i="46"/>
  <c r="AX84" i="46"/>
  <c r="AX78" i="46"/>
  <c r="AX74" i="46"/>
  <c r="AX82" i="46"/>
  <c r="AX77" i="46"/>
  <c r="AX70" i="46"/>
  <c r="AX76" i="46"/>
  <c r="AX72" i="46"/>
  <c r="AX71" i="46"/>
  <c r="AX68" i="46"/>
  <c r="AX66" i="46"/>
  <c r="AX65" i="46"/>
  <c r="AX58" i="46"/>
  <c r="AX57" i="46"/>
  <c r="AX64" i="46"/>
  <c r="AX63" i="46"/>
  <c r="AX61" i="46"/>
  <c r="AX56" i="46"/>
  <c r="AX49" i="46"/>
  <c r="AX48" i="46"/>
  <c r="AX60" i="46"/>
  <c r="AX55" i="46"/>
  <c r="AX52" i="46"/>
  <c r="AX51" i="46"/>
  <c r="AX62" i="46"/>
  <c r="AX54" i="46"/>
  <c r="AX43" i="46"/>
  <c r="AX42" i="46"/>
  <c r="AX40" i="46"/>
  <c r="AX34" i="46"/>
  <c r="AX33" i="46"/>
  <c r="AX39" i="46"/>
  <c r="AX37" i="46"/>
  <c r="AX36" i="46"/>
  <c r="AX31" i="46"/>
  <c r="AX28" i="46"/>
  <c r="AX46" i="46"/>
  <c r="AX45" i="46"/>
  <c r="AX30" i="46"/>
  <c r="AX24" i="46"/>
  <c r="AX15" i="46"/>
  <c r="AX13" i="46"/>
  <c r="AX25" i="46"/>
  <c r="AX10" i="46"/>
  <c r="AX21" i="46"/>
  <c r="AX18" i="46"/>
  <c r="AX27" i="46"/>
  <c r="AX16" i="46"/>
  <c r="AX22" i="46"/>
  <c r="AX12" i="46"/>
  <c r="AX19" i="46"/>
  <c r="AX14" i="46"/>
  <c r="AX35" i="46"/>
  <c r="AX44" i="46"/>
  <c r="AX79" i="46"/>
  <c r="AX20" i="46"/>
  <c r="AX17" i="46"/>
  <c r="AX29" i="46"/>
  <c r="AX67" i="46"/>
  <c r="AX53" i="46"/>
  <c r="AX41" i="46"/>
  <c r="AX23" i="46"/>
  <c r="AX38" i="46"/>
  <c r="AX32" i="46"/>
  <c r="AX59" i="46"/>
  <c r="AX26" i="46"/>
  <c r="AX11" i="46"/>
  <c r="AX47" i="46"/>
  <c r="AX50" i="46"/>
  <c r="AX98" i="46"/>
  <c r="AX117" i="46"/>
  <c r="G126" i="46"/>
  <c r="G121" i="46"/>
  <c r="G127" i="46"/>
  <c r="G128" i="46"/>
  <c r="G117" i="46"/>
  <c r="G125" i="46"/>
  <c r="G122" i="46"/>
  <c r="G115" i="46"/>
  <c r="G110" i="46"/>
  <c r="G114" i="46"/>
  <c r="G111" i="46"/>
  <c r="G106" i="46"/>
  <c r="G102" i="46"/>
  <c r="G104" i="46"/>
  <c r="G100" i="46"/>
  <c r="G105" i="46"/>
  <c r="G94" i="46"/>
  <c r="G90" i="46"/>
  <c r="G108" i="46"/>
  <c r="G99" i="46"/>
  <c r="G93" i="46"/>
  <c r="G87" i="46"/>
  <c r="G88" i="46"/>
  <c r="G96" i="46"/>
  <c r="G69" i="46"/>
  <c r="G79" i="46"/>
  <c r="G70" i="46"/>
  <c r="G81" i="46"/>
  <c r="G76" i="46"/>
  <c r="G75" i="46"/>
  <c r="G83" i="46"/>
  <c r="G82" i="46"/>
  <c r="G73" i="46"/>
  <c r="G72" i="46"/>
  <c r="G86" i="46"/>
  <c r="G77" i="46"/>
  <c r="G67" i="46"/>
  <c r="G65" i="46"/>
  <c r="G53" i="46"/>
  <c r="G51" i="46"/>
  <c r="G56" i="46"/>
  <c r="G66" i="46"/>
  <c r="G54" i="46"/>
  <c r="G63" i="46"/>
  <c r="G62" i="46"/>
  <c r="G59" i="46"/>
  <c r="G57" i="46"/>
  <c r="G50" i="46"/>
  <c r="G41" i="46"/>
  <c r="G47" i="46"/>
  <c r="G33" i="46"/>
  <c r="G38" i="46"/>
  <c r="G36" i="46"/>
  <c r="G44" i="46"/>
  <c r="G48" i="46"/>
  <c r="G30" i="46"/>
  <c r="G42" i="46"/>
  <c r="G32" i="46"/>
  <c r="G35" i="46"/>
  <c r="G23" i="46"/>
  <c r="G24" i="46"/>
  <c r="G12" i="46"/>
  <c r="G27" i="46"/>
  <c r="G26" i="46"/>
  <c r="G21" i="46"/>
  <c r="G20" i="46"/>
  <c r="G18" i="46"/>
  <c r="G15" i="46"/>
  <c r="G29" i="46"/>
  <c r="G14" i="46"/>
  <c r="G11" i="46"/>
  <c r="G16" i="46"/>
  <c r="G37" i="46"/>
  <c r="G40" i="46"/>
  <c r="G71" i="46"/>
  <c r="G10" i="46"/>
  <c r="G22" i="46"/>
  <c r="G31" i="46"/>
  <c r="G43" i="46"/>
  <c r="G25" i="46"/>
  <c r="G34" i="46"/>
  <c r="G49" i="46"/>
  <c r="G13" i="46"/>
  <c r="G19" i="46"/>
  <c r="G17" i="46"/>
  <c r="G46" i="46"/>
  <c r="G61" i="46"/>
  <c r="G45" i="46"/>
  <c r="G52" i="46"/>
  <c r="G28" i="46"/>
  <c r="G39" i="46"/>
  <c r="G64" i="46"/>
  <c r="G68" i="46"/>
  <c r="G58" i="46"/>
  <c r="G55" i="46"/>
  <c r="AY118" i="46"/>
  <c r="O118" i="46"/>
  <c r="AP120" i="46"/>
  <c r="AP124" i="46"/>
  <c r="AP116" i="46"/>
  <c r="AP109" i="46"/>
  <c r="AP113" i="46"/>
  <c r="AP114" i="46"/>
  <c r="AP107" i="46"/>
  <c r="AP110" i="46"/>
  <c r="AP105" i="46"/>
  <c r="AP101" i="46"/>
  <c r="AP103" i="46"/>
  <c r="AP104" i="46"/>
  <c r="AP95" i="46"/>
  <c r="AP91" i="46"/>
  <c r="AP99" i="46"/>
  <c r="AP98" i="46"/>
  <c r="AP93" i="46"/>
  <c r="AP97" i="46"/>
  <c r="AP85" i="46"/>
  <c r="AP84" i="46"/>
  <c r="AP92" i="46"/>
  <c r="AP89" i="46"/>
  <c r="AP87" i="46"/>
  <c r="AP86" i="46"/>
  <c r="AP80" i="46"/>
  <c r="AP72" i="46"/>
  <c r="AP69" i="46"/>
  <c r="AP68" i="46"/>
  <c r="AP70" i="46"/>
  <c r="AP82" i="46"/>
  <c r="AP76" i="46"/>
  <c r="AP75" i="46"/>
  <c r="AP74" i="46"/>
  <c r="AP81" i="46"/>
  <c r="AP78" i="46"/>
  <c r="AP64" i="46"/>
  <c r="AP61" i="46"/>
  <c r="AP66" i="46"/>
  <c r="AP53" i="46"/>
  <c r="AP52" i="46"/>
  <c r="AP62" i="46"/>
  <c r="AP56" i="46"/>
  <c r="AP55" i="46"/>
  <c r="AP59" i="46"/>
  <c r="AP58" i="46"/>
  <c r="AP47" i="46"/>
  <c r="AP46" i="46"/>
  <c r="AP38" i="46"/>
  <c r="AP43" i="46"/>
  <c r="AP41" i="46"/>
  <c r="AP40" i="46"/>
  <c r="AP34" i="46"/>
  <c r="AP49" i="46"/>
  <c r="AP44" i="46"/>
  <c r="AP37" i="46"/>
  <c r="AP35" i="46"/>
  <c r="AP50" i="46"/>
  <c r="AP31" i="46"/>
  <c r="AP28" i="46"/>
  <c r="AP29" i="46"/>
  <c r="AP32" i="46"/>
  <c r="AP25" i="46"/>
  <c r="AP26" i="46"/>
  <c r="AP23" i="46"/>
  <c r="AP20" i="46"/>
  <c r="AP16" i="46"/>
  <c r="AP14" i="46"/>
  <c r="AP11" i="46"/>
  <c r="AP22" i="46"/>
  <c r="AP19" i="46"/>
  <c r="AP17" i="46"/>
  <c r="AP13" i="46"/>
  <c r="AP10" i="46"/>
  <c r="AP57" i="46"/>
  <c r="AP71" i="46"/>
  <c r="AP15" i="46"/>
  <c r="AP12" i="46"/>
  <c r="AP24" i="46"/>
  <c r="AP33" i="46"/>
  <c r="AP27" i="46"/>
  <c r="AP30" i="46"/>
  <c r="AP36" i="46"/>
  <c r="AP63" i="46"/>
  <c r="AP21" i="46"/>
  <c r="AP45" i="46"/>
  <c r="AP42" i="46"/>
  <c r="AP39" i="46"/>
  <c r="AP48" i="46"/>
  <c r="AP60" i="46"/>
  <c r="AP18" i="46"/>
  <c r="AP65" i="46"/>
  <c r="AP54" i="46"/>
  <c r="AP51" i="46"/>
  <c r="AP79" i="46"/>
  <c r="BX126" i="46"/>
  <c r="AN126" i="46"/>
  <c r="AM125" i="46"/>
  <c r="AN122" i="46"/>
  <c r="BC128" i="46"/>
  <c r="BC127" i="46"/>
  <c r="BC125" i="46"/>
  <c r="BC126" i="46"/>
  <c r="BC122" i="46"/>
  <c r="BC121" i="46"/>
  <c r="BC114" i="46"/>
  <c r="BC115" i="46"/>
  <c r="BC112" i="46"/>
  <c r="BC111" i="46"/>
  <c r="BC117" i="46"/>
  <c r="BC106" i="46"/>
  <c r="BC102" i="46"/>
  <c r="BC110" i="46"/>
  <c r="BC108" i="46"/>
  <c r="BC105" i="46"/>
  <c r="BC104" i="46"/>
  <c r="BC93" i="46"/>
  <c r="BC100" i="46"/>
  <c r="BC99" i="46"/>
  <c r="BC98" i="46"/>
  <c r="BC96" i="46"/>
  <c r="BC90" i="46"/>
  <c r="BC86" i="46"/>
  <c r="BC94" i="46"/>
  <c r="BC92" i="46"/>
  <c r="BC87" i="46"/>
  <c r="BC88" i="46"/>
  <c r="BC82" i="46"/>
  <c r="BC81" i="46"/>
  <c r="BC79" i="46"/>
  <c r="BC70" i="46"/>
  <c r="BC76" i="46"/>
  <c r="BC69" i="46"/>
  <c r="BC71" i="46"/>
  <c r="BC83" i="46"/>
  <c r="BC75" i="46"/>
  <c r="BC73" i="46"/>
  <c r="BC77" i="46"/>
  <c r="BC61" i="46"/>
  <c r="BC63" i="46"/>
  <c r="BC55" i="46"/>
  <c r="BC62" i="46"/>
  <c r="BC60" i="46"/>
  <c r="BC51" i="46"/>
  <c r="BC65" i="46"/>
  <c r="BC59" i="46"/>
  <c r="BC47" i="46"/>
  <c r="BC57" i="46"/>
  <c r="BC54" i="46"/>
  <c r="BC50" i="46"/>
  <c r="BC56" i="46"/>
  <c r="BC67" i="46"/>
  <c r="BC53" i="46"/>
  <c r="BC45" i="46"/>
  <c r="BC48" i="46"/>
  <c r="BC33" i="46"/>
  <c r="BC39" i="46"/>
  <c r="BC29" i="46"/>
  <c r="BC42" i="46"/>
  <c r="BC36" i="46"/>
  <c r="BC32" i="46"/>
  <c r="BC27" i="46"/>
  <c r="BC38" i="46"/>
  <c r="BC30" i="46"/>
  <c r="BC41" i="46"/>
  <c r="BC35" i="46"/>
  <c r="BC44" i="46"/>
  <c r="BC21" i="46"/>
  <c r="BC17" i="46"/>
  <c r="BC12" i="46"/>
  <c r="BC19" i="46"/>
  <c r="BC13" i="46"/>
  <c r="BC26" i="46"/>
  <c r="BC24" i="46"/>
  <c r="BC20" i="46"/>
  <c r="BC15" i="46"/>
  <c r="BC14" i="46"/>
  <c r="BC11" i="46"/>
  <c r="BC25" i="46"/>
  <c r="BC23" i="46"/>
  <c r="BC18" i="46"/>
  <c r="BC28" i="46"/>
  <c r="BC64" i="46"/>
  <c r="BC66" i="46"/>
  <c r="BC58" i="46"/>
  <c r="BC16" i="46"/>
  <c r="BC37" i="46"/>
  <c r="BC40" i="46"/>
  <c r="BC74" i="46"/>
  <c r="BC10" i="46"/>
  <c r="BC22" i="46"/>
  <c r="BC31" i="46"/>
  <c r="BC43" i="46"/>
  <c r="BC49" i="46"/>
  <c r="BC34" i="46"/>
  <c r="BC46" i="46"/>
  <c r="BC52" i="46"/>
  <c r="BC80" i="46"/>
  <c r="BC103" i="46"/>
  <c r="L116" i="46"/>
  <c r="L120" i="46"/>
  <c r="L113" i="46"/>
  <c r="L114" i="46"/>
  <c r="L104" i="46"/>
  <c r="L110" i="46"/>
  <c r="L107" i="46"/>
  <c r="L105" i="46"/>
  <c r="L109" i="46"/>
  <c r="L101" i="46"/>
  <c r="L103" i="46"/>
  <c r="L99" i="46"/>
  <c r="L98" i="46"/>
  <c r="L95" i="46"/>
  <c r="L93" i="46"/>
  <c r="L89" i="46"/>
  <c r="L86" i="46"/>
  <c r="L84" i="46"/>
  <c r="L92" i="46"/>
  <c r="L82" i="46"/>
  <c r="L87" i="46"/>
  <c r="L81" i="46"/>
  <c r="L80" i="46"/>
  <c r="L76" i="46"/>
  <c r="L72" i="46"/>
  <c r="L78" i="46"/>
  <c r="L75" i="46"/>
  <c r="L74" i="46"/>
  <c r="L71" i="46"/>
  <c r="L70" i="46"/>
  <c r="L69" i="46"/>
  <c r="L68" i="46"/>
  <c r="L66" i="46"/>
  <c r="L55" i="46"/>
  <c r="L64" i="46"/>
  <c r="L59" i="46"/>
  <c r="L62" i="46"/>
  <c r="L61" i="46"/>
  <c r="L58" i="46"/>
  <c r="L50" i="46"/>
  <c r="L53" i="46"/>
  <c r="L52" i="46"/>
  <c r="L56" i="46"/>
  <c r="L44" i="46"/>
  <c r="L29" i="46"/>
  <c r="L43" i="46"/>
  <c r="L40" i="46"/>
  <c r="L32" i="46"/>
  <c r="L49" i="46"/>
  <c r="L46" i="46"/>
  <c r="L35" i="46"/>
  <c r="L34" i="46"/>
  <c r="L47" i="46"/>
  <c r="L38" i="46"/>
  <c r="L37" i="46"/>
  <c r="L41" i="46"/>
  <c r="L31" i="46"/>
  <c r="L28" i="46"/>
  <c r="L25" i="46"/>
  <c r="L19" i="46"/>
  <c r="L22" i="46"/>
  <c r="L20" i="46"/>
  <c r="L13" i="46"/>
  <c r="L10" i="46"/>
  <c r="L14" i="46"/>
  <c r="L11" i="46"/>
  <c r="L23" i="46"/>
  <c r="L16" i="46"/>
  <c r="L26" i="46"/>
  <c r="L17" i="46"/>
  <c r="L21" i="46"/>
  <c r="L45" i="46"/>
  <c r="L42" i="46"/>
  <c r="L39" i="46"/>
  <c r="L48" i="46"/>
  <c r="L60" i="46"/>
  <c r="L67" i="46"/>
  <c r="L18" i="46"/>
  <c r="L54" i="46"/>
  <c r="L51" i="46"/>
  <c r="L57" i="46"/>
  <c r="L65" i="46"/>
  <c r="L15" i="46"/>
  <c r="L12" i="46"/>
  <c r="L24" i="46"/>
  <c r="L33" i="46"/>
  <c r="L27" i="46"/>
  <c r="L30" i="46"/>
  <c r="L36" i="46"/>
  <c r="L63" i="46"/>
  <c r="L77" i="46"/>
  <c r="L83" i="46"/>
  <c r="L88" i="46"/>
  <c r="L100" i="46"/>
  <c r="L94" i="46"/>
  <c r="L97" i="46"/>
  <c r="AT127" i="46"/>
  <c r="J127" i="46"/>
  <c r="BI126" i="46"/>
  <c r="BI121" i="46"/>
  <c r="BI122" i="46"/>
  <c r="BI128" i="46"/>
  <c r="BI127" i="46"/>
  <c r="BI125" i="46"/>
  <c r="BI117" i="46"/>
  <c r="BI110" i="46"/>
  <c r="BI115" i="46"/>
  <c r="BI112" i="46"/>
  <c r="BI111" i="46"/>
  <c r="BI105" i="46"/>
  <c r="BI104" i="46"/>
  <c r="BI108" i="46"/>
  <c r="BI114" i="46"/>
  <c r="BI102" i="46"/>
  <c r="BI100" i="46"/>
  <c r="BI99" i="46"/>
  <c r="BI96" i="46"/>
  <c r="BI90" i="46"/>
  <c r="BI98" i="46"/>
  <c r="BI94" i="46"/>
  <c r="BI92" i="46"/>
  <c r="BI93" i="46"/>
  <c r="BI83" i="46"/>
  <c r="BI87" i="46"/>
  <c r="BI106" i="46"/>
  <c r="BI88" i="46"/>
  <c r="BI81" i="46"/>
  <c r="BI75" i="46"/>
  <c r="BI73" i="46"/>
  <c r="BI77" i="46"/>
  <c r="BI70" i="46"/>
  <c r="BI82" i="46"/>
  <c r="BI79" i="46"/>
  <c r="BI76" i="46"/>
  <c r="BI69" i="46"/>
  <c r="BI66" i="46"/>
  <c r="BI62" i="46"/>
  <c r="BI65" i="46"/>
  <c r="BI54" i="46"/>
  <c r="BI53" i="46"/>
  <c r="BI61" i="46"/>
  <c r="BI55" i="46"/>
  <c r="BI67" i="46"/>
  <c r="BI63" i="46"/>
  <c r="BI60" i="46"/>
  <c r="BI59" i="46"/>
  <c r="BI51" i="46"/>
  <c r="BI57" i="46"/>
  <c r="BI56" i="46"/>
  <c r="BI50" i="46"/>
  <c r="BI41" i="46"/>
  <c r="BI35" i="46"/>
  <c r="BI30" i="46"/>
  <c r="BI45" i="46"/>
  <c r="BI47" i="46"/>
  <c r="BI44" i="46"/>
  <c r="BI33" i="46"/>
  <c r="BI29" i="46"/>
  <c r="BI48" i="46"/>
  <c r="BI32" i="46"/>
  <c r="BI42" i="46"/>
  <c r="BI39" i="46"/>
  <c r="BI38" i="46"/>
  <c r="BI36" i="46"/>
  <c r="BI25" i="46"/>
  <c r="BI27" i="46"/>
  <c r="BI26" i="46"/>
  <c r="BI24" i="46"/>
  <c r="BI20" i="46"/>
  <c r="BI15" i="46"/>
  <c r="BI11" i="46"/>
  <c r="BI18" i="46"/>
  <c r="BI23" i="46"/>
  <c r="BI17" i="46"/>
  <c r="BI12" i="46"/>
  <c r="BI21" i="46"/>
  <c r="BI19" i="46"/>
  <c r="BI14" i="46"/>
  <c r="BI13" i="46"/>
  <c r="BI52" i="46"/>
  <c r="BI28" i="46"/>
  <c r="BI64" i="46"/>
  <c r="BI58" i="46"/>
  <c r="BI16" i="46"/>
  <c r="BI37" i="46"/>
  <c r="BI40" i="46"/>
  <c r="BI10" i="46"/>
  <c r="BI22" i="46"/>
  <c r="BI31" i="46"/>
  <c r="BI43" i="46"/>
  <c r="BI49" i="46"/>
  <c r="BI34" i="46"/>
  <c r="BI46" i="46"/>
  <c r="R124" i="46"/>
  <c r="R120" i="46"/>
  <c r="R123" i="46"/>
  <c r="R116" i="46"/>
  <c r="R114" i="46"/>
  <c r="R113" i="46"/>
  <c r="R110" i="46"/>
  <c r="R103" i="46"/>
  <c r="R105" i="46"/>
  <c r="R104" i="46"/>
  <c r="R107" i="46"/>
  <c r="R101" i="46"/>
  <c r="R99" i="46"/>
  <c r="R109" i="46"/>
  <c r="R92" i="46"/>
  <c r="R95" i="46"/>
  <c r="R87" i="46"/>
  <c r="R84" i="46"/>
  <c r="R93" i="46"/>
  <c r="R82" i="46"/>
  <c r="R98" i="46"/>
  <c r="R89" i="46"/>
  <c r="R81" i="46"/>
  <c r="R70" i="46"/>
  <c r="R76" i="46"/>
  <c r="R69" i="46"/>
  <c r="R78" i="46"/>
  <c r="R72" i="46"/>
  <c r="R80" i="46"/>
  <c r="R75" i="46"/>
  <c r="R74" i="46"/>
  <c r="R53" i="46"/>
  <c r="R56" i="46"/>
  <c r="R52" i="46"/>
  <c r="R66" i="46"/>
  <c r="R59" i="46"/>
  <c r="R55" i="46"/>
  <c r="R64" i="46"/>
  <c r="R62" i="46"/>
  <c r="R50" i="46"/>
  <c r="R68" i="46"/>
  <c r="R61" i="46"/>
  <c r="R58" i="46"/>
  <c r="R46" i="46"/>
  <c r="R41" i="46"/>
  <c r="R34" i="46"/>
  <c r="R47" i="46"/>
  <c r="R38" i="46"/>
  <c r="R37" i="46"/>
  <c r="R49" i="46"/>
  <c r="R44" i="46"/>
  <c r="R31" i="46"/>
  <c r="R29" i="46"/>
  <c r="R28" i="46"/>
  <c r="R32" i="46"/>
  <c r="R40" i="46"/>
  <c r="R43" i="46"/>
  <c r="R35" i="46"/>
  <c r="R25" i="46"/>
  <c r="R22" i="46"/>
  <c r="R23" i="46"/>
  <c r="R16" i="46"/>
  <c r="R26" i="46"/>
  <c r="R17" i="46"/>
  <c r="R19" i="46"/>
  <c r="R20" i="46"/>
  <c r="R14" i="46"/>
  <c r="R13" i="46"/>
  <c r="R11" i="46"/>
  <c r="R10" i="46"/>
  <c r="R77" i="46"/>
  <c r="R21" i="46"/>
  <c r="R45" i="46"/>
  <c r="R42" i="46"/>
  <c r="R39" i="46"/>
  <c r="R48" i="46"/>
  <c r="R60" i="46"/>
  <c r="R67" i="46"/>
  <c r="R18" i="46"/>
  <c r="R54" i="46"/>
  <c r="R51" i="46"/>
  <c r="R57" i="46"/>
  <c r="R65" i="46"/>
  <c r="R15" i="46"/>
  <c r="R12" i="46"/>
  <c r="R24" i="46"/>
  <c r="R33" i="46"/>
  <c r="R27" i="46"/>
  <c r="R30" i="46"/>
  <c r="R36" i="46"/>
  <c r="R63" i="46"/>
  <c r="R85" i="46"/>
  <c r="R73" i="46"/>
  <c r="H122" i="46"/>
  <c r="AR120" i="46"/>
  <c r="H120" i="46"/>
  <c r="AJ119" i="46"/>
  <c r="BI118" i="46"/>
  <c r="O115" i="46"/>
  <c r="AR114" i="46"/>
  <c r="O120" i="46"/>
  <c r="AR119" i="46"/>
  <c r="BT118" i="46"/>
  <c r="R118" i="46"/>
  <c r="AJ117" i="46"/>
  <c r="BU119" i="46"/>
  <c r="BL116" i="46"/>
  <c r="AB116" i="46"/>
  <c r="AK120" i="46"/>
  <c r="L119" i="46"/>
  <c r="AY116" i="46"/>
  <c r="AD115" i="46"/>
  <c r="AF125" i="46"/>
  <c r="AK112" i="46"/>
  <c r="AJ111" i="46"/>
  <c r="BI109" i="46"/>
  <c r="BC113" i="46"/>
  <c r="M113" i="46"/>
  <c r="AN111" i="46"/>
  <c r="T110" i="46"/>
  <c r="BQ112" i="46"/>
  <c r="AA112" i="46"/>
  <c r="BU116" i="46"/>
  <c r="AG114" i="46"/>
  <c r="AT115" i="46"/>
  <c r="BX113" i="46"/>
  <c r="AN113" i="46"/>
  <c r="BQ109" i="46"/>
  <c r="AA109" i="46"/>
  <c r="BC107" i="46"/>
  <c r="M107" i="46"/>
  <c r="AP106" i="46"/>
  <c r="BB112" i="46"/>
  <c r="L112" i="46"/>
  <c r="J110" i="46"/>
  <c r="AJ108" i="46"/>
  <c r="M109" i="46"/>
  <c r="AF108" i="46"/>
  <c r="BK105" i="46"/>
  <c r="O105" i="46"/>
  <c r="L102" i="46"/>
  <c r="AK103" i="46"/>
  <c r="BL100" i="46"/>
  <c r="Z115" i="46"/>
  <c r="H104" i="46"/>
  <c r="BL98" i="46"/>
  <c r="Z117" i="46"/>
  <c r="Z113" i="46"/>
  <c r="T111" i="46"/>
  <c r="AN106" i="46"/>
  <c r="BD102" i="46"/>
  <c r="H102" i="46"/>
  <c r="AG99" i="46"/>
  <c r="BD98" i="46"/>
  <c r="BU101" i="46"/>
  <c r="AN98" i="46"/>
  <c r="BC97" i="46"/>
  <c r="G97" i="46"/>
  <c r="BX92" i="46"/>
  <c r="AB92" i="46"/>
  <c r="AF96" i="46"/>
  <c r="BK93" i="46"/>
  <c r="O93" i="46"/>
  <c r="AR92" i="46"/>
  <c r="AM103" i="46"/>
  <c r="BN94" i="46"/>
  <c r="F94" i="46"/>
  <c r="M92" i="46"/>
  <c r="AM91" i="46"/>
  <c r="BR88" i="46"/>
  <c r="AB88" i="46"/>
  <c r="BF85" i="46"/>
  <c r="AG97" i="46"/>
  <c r="BN96" i="46"/>
  <c r="L96" i="46"/>
  <c r="AM87" i="46"/>
  <c r="R86" i="46"/>
  <c r="U85" i="46"/>
  <c r="AP100" i="46"/>
  <c r="BR94" i="46"/>
  <c r="V94" i="46"/>
  <c r="AK85" i="46"/>
  <c r="R90" i="46"/>
  <c r="BP86" i="46"/>
  <c r="T86" i="46"/>
  <c r="AT83" i="46"/>
  <c r="BQ80" i="46"/>
  <c r="O80" i="46"/>
  <c r="Y91" i="46"/>
  <c r="BE82" i="46"/>
  <c r="BP81" i="46"/>
  <c r="T81" i="46"/>
  <c r="AN86" i="46"/>
  <c r="AP83" i="46"/>
  <c r="BR81" i="46"/>
  <c r="V81" i="46"/>
  <c r="AK78" i="46"/>
  <c r="BF77" i="46"/>
  <c r="BW74" i="46"/>
  <c r="AA74" i="46"/>
  <c r="BF71" i="46"/>
  <c r="BW70" i="46"/>
  <c r="U70" i="46"/>
  <c r="BT79" i="46"/>
  <c r="R79" i="46"/>
  <c r="BJ75" i="46"/>
  <c r="H75" i="46"/>
  <c r="Z73" i="46"/>
  <c r="U71" i="46"/>
  <c r="Y80" i="46"/>
  <c r="AK74" i="46"/>
  <c r="AW72" i="46"/>
  <c r="AP73" i="46"/>
  <c r="BL69" i="46"/>
  <c r="AW84" i="46"/>
  <c r="AJ77" i="46"/>
  <c r="F71" i="46"/>
  <c r="BT85" i="46"/>
  <c r="N79" i="46"/>
  <c r="AT72" i="46"/>
  <c r="AN64" i="46"/>
  <c r="AD67" i="46"/>
  <c r="BX61" i="46"/>
  <c r="AY122" i="46"/>
  <c r="AY128" i="46"/>
  <c r="AY127" i="46"/>
  <c r="AY123" i="46"/>
  <c r="AY124" i="46"/>
  <c r="AY117" i="46"/>
  <c r="AY119" i="46"/>
  <c r="AY113" i="46"/>
  <c r="AY111" i="46"/>
  <c r="AY107" i="46"/>
  <c r="AY101" i="46"/>
  <c r="AY106" i="46"/>
  <c r="AY110" i="46"/>
  <c r="AY102" i="46"/>
  <c r="AY108" i="46"/>
  <c r="AY96" i="46"/>
  <c r="AY92" i="46"/>
  <c r="AY104" i="46"/>
  <c r="AY95" i="46"/>
  <c r="AY100" i="46"/>
  <c r="AY88" i="46"/>
  <c r="AY98" i="46"/>
  <c r="AY89" i="46"/>
  <c r="AY84" i="46"/>
  <c r="AY94" i="46"/>
  <c r="AY90" i="46"/>
  <c r="AY86" i="46"/>
  <c r="AY83" i="46"/>
  <c r="AY79" i="46"/>
  <c r="AY77" i="46"/>
  <c r="AY73" i="46"/>
  <c r="AY81" i="46"/>
  <c r="AY72" i="46"/>
  <c r="AY71" i="46"/>
  <c r="AY69" i="46"/>
  <c r="AY78" i="46"/>
  <c r="AY75" i="46"/>
  <c r="AY67" i="46"/>
  <c r="AY64" i="46"/>
  <c r="AY61" i="46"/>
  <c r="AY56" i="46"/>
  <c r="AY49" i="46"/>
  <c r="AY66" i="46"/>
  <c r="AY55" i="46"/>
  <c r="AY53" i="46"/>
  <c r="AY52" i="46"/>
  <c r="AY65" i="46"/>
  <c r="AY62" i="46"/>
  <c r="AY59" i="46"/>
  <c r="AY58" i="46"/>
  <c r="AY57" i="46"/>
  <c r="AY47" i="46"/>
  <c r="AY38" i="46"/>
  <c r="AY50" i="46"/>
  <c r="AY41" i="46"/>
  <c r="AY40" i="46"/>
  <c r="AY35" i="46"/>
  <c r="AY34" i="46"/>
  <c r="AY44" i="46"/>
  <c r="AY43" i="46"/>
  <c r="AY37" i="46"/>
  <c r="AY31" i="46"/>
  <c r="AY46" i="46"/>
  <c r="AY29" i="46"/>
  <c r="AY32" i="46"/>
  <c r="AY25" i="46"/>
  <c r="AY22" i="46"/>
  <c r="AY10" i="46"/>
  <c r="AY26" i="46"/>
  <c r="AY20" i="46"/>
  <c r="AY14" i="46"/>
  <c r="AY11" i="46"/>
  <c r="AY23" i="46"/>
  <c r="AY16" i="46"/>
  <c r="AY28" i="46"/>
  <c r="AY19" i="46"/>
  <c r="AY17" i="46"/>
  <c r="AY13" i="46"/>
  <c r="AY42" i="46"/>
  <c r="AY12" i="46"/>
  <c r="AY39" i="46"/>
  <c r="AY36" i="46"/>
  <c r="AY33" i="46"/>
  <c r="AY48" i="46"/>
  <c r="AY60" i="46"/>
  <c r="AY18" i="46"/>
  <c r="AY15" i="46"/>
  <c r="AY21" i="46"/>
  <c r="AY54" i="46"/>
  <c r="AY27" i="46"/>
  <c r="AY30" i="46"/>
  <c r="AY24" i="46"/>
  <c r="AY45" i="46"/>
  <c r="AY51" i="46"/>
  <c r="AY74" i="46"/>
  <c r="AY97" i="46"/>
  <c r="AY93" i="46"/>
  <c r="AY105" i="46"/>
  <c r="H127" i="46"/>
  <c r="H128" i="46"/>
  <c r="H123" i="46"/>
  <c r="H126" i="46"/>
  <c r="H118" i="46"/>
  <c r="H116" i="46"/>
  <c r="H107" i="46"/>
  <c r="H109" i="46"/>
  <c r="H103" i="46"/>
  <c r="H121" i="46"/>
  <c r="H112" i="46"/>
  <c r="H105" i="46"/>
  <c r="H106" i="46"/>
  <c r="H89" i="46"/>
  <c r="H95" i="46"/>
  <c r="H91" i="46"/>
  <c r="H87" i="46"/>
  <c r="H82" i="46"/>
  <c r="H111" i="46"/>
  <c r="H101" i="46"/>
  <c r="H100" i="46"/>
  <c r="H97" i="46"/>
  <c r="H94" i="46"/>
  <c r="H88" i="46"/>
  <c r="H85" i="46"/>
  <c r="H84" i="46"/>
  <c r="H80" i="46"/>
  <c r="H70" i="46"/>
  <c r="H76" i="46"/>
  <c r="H83" i="46"/>
  <c r="H74" i="46"/>
  <c r="H72" i="46"/>
  <c r="H78" i="46"/>
  <c r="H77" i="46"/>
  <c r="H71" i="46"/>
  <c r="H52" i="46"/>
  <c r="H68" i="46"/>
  <c r="H66" i="46"/>
  <c r="H55" i="46"/>
  <c r="H54" i="46"/>
  <c r="H64" i="46"/>
  <c r="H63" i="46"/>
  <c r="H57" i="46"/>
  <c r="H61" i="46"/>
  <c r="H58" i="46"/>
  <c r="H60" i="46"/>
  <c r="H49" i="46"/>
  <c r="H48" i="46"/>
  <c r="H39" i="46"/>
  <c r="H45" i="46"/>
  <c r="H37" i="46"/>
  <c r="H36" i="46"/>
  <c r="H27" i="46"/>
  <c r="H31" i="46"/>
  <c r="H28" i="46"/>
  <c r="H51" i="46"/>
  <c r="H30" i="46"/>
  <c r="H43" i="46"/>
  <c r="H42" i="46"/>
  <c r="H46" i="46"/>
  <c r="H34" i="46"/>
  <c r="H33" i="46"/>
  <c r="H24" i="46"/>
  <c r="H21" i="46"/>
  <c r="H16" i="46"/>
  <c r="H19" i="46"/>
  <c r="H25" i="46"/>
  <c r="H15" i="46"/>
  <c r="H13" i="46"/>
  <c r="H22" i="46"/>
  <c r="H10" i="46"/>
  <c r="H18" i="46"/>
  <c r="H14" i="46"/>
  <c r="H35" i="46"/>
  <c r="H44" i="46"/>
  <c r="H62" i="46"/>
  <c r="H65" i="46"/>
  <c r="H12" i="46"/>
  <c r="H79" i="46"/>
  <c r="H20" i="46"/>
  <c r="H17" i="46"/>
  <c r="H29" i="46"/>
  <c r="H67" i="46"/>
  <c r="H53" i="46"/>
  <c r="H41" i="46"/>
  <c r="H23" i="46"/>
  <c r="H38" i="46"/>
  <c r="H40" i="46"/>
  <c r="H32" i="46"/>
  <c r="H59" i="46"/>
  <c r="H56" i="46"/>
  <c r="H26" i="46"/>
  <c r="H11" i="46"/>
  <c r="H47" i="46"/>
  <c r="H50" i="46"/>
  <c r="H98" i="46"/>
  <c r="H117" i="46"/>
  <c r="AQ126" i="46"/>
  <c r="AQ127" i="46"/>
  <c r="AQ122" i="46"/>
  <c r="AQ128" i="46"/>
  <c r="AQ121" i="46"/>
  <c r="AQ125" i="46"/>
  <c r="AQ117" i="46"/>
  <c r="AQ114" i="46"/>
  <c r="AQ115" i="46"/>
  <c r="AQ110" i="46"/>
  <c r="AQ106" i="46"/>
  <c r="AQ111" i="46"/>
  <c r="AQ108" i="46"/>
  <c r="AQ102" i="46"/>
  <c r="AQ104" i="46"/>
  <c r="AQ100" i="46"/>
  <c r="AQ99" i="46"/>
  <c r="AQ98" i="46"/>
  <c r="AQ96" i="46"/>
  <c r="AQ105" i="46"/>
  <c r="AQ93" i="46"/>
  <c r="AQ90" i="46"/>
  <c r="AQ94" i="46"/>
  <c r="AQ92" i="46"/>
  <c r="AQ86" i="46"/>
  <c r="AQ88" i="46"/>
  <c r="AQ83" i="46"/>
  <c r="AQ69" i="46"/>
  <c r="AQ70" i="46"/>
  <c r="AQ82" i="46"/>
  <c r="AQ76" i="46"/>
  <c r="AQ75" i="46"/>
  <c r="AQ71" i="46"/>
  <c r="AQ87" i="46"/>
  <c r="AQ81" i="46"/>
  <c r="AQ73" i="46"/>
  <c r="AQ79" i="46"/>
  <c r="AQ77" i="46"/>
  <c r="AQ66" i="46"/>
  <c r="AQ63" i="46"/>
  <c r="AQ65" i="46"/>
  <c r="AQ60" i="46"/>
  <c r="AQ53" i="46"/>
  <c r="AQ51" i="46"/>
  <c r="AQ62" i="46"/>
  <c r="AQ56" i="46"/>
  <c r="AQ55" i="46"/>
  <c r="AQ54" i="46"/>
  <c r="AQ67" i="46"/>
  <c r="AQ59" i="46"/>
  <c r="AQ57" i="46"/>
  <c r="AQ50" i="46"/>
  <c r="AQ45" i="46"/>
  <c r="AQ44" i="46"/>
  <c r="AQ39" i="46"/>
  <c r="AQ35" i="46"/>
  <c r="AQ33" i="46"/>
  <c r="AQ42" i="46"/>
  <c r="AQ36" i="46"/>
  <c r="AQ27" i="46"/>
  <c r="AQ47" i="46"/>
  <c r="AQ30" i="46"/>
  <c r="AQ29" i="46"/>
  <c r="AQ48" i="46"/>
  <c r="AQ38" i="46"/>
  <c r="AQ32" i="46"/>
  <c r="AQ41" i="46"/>
  <c r="AQ23" i="46"/>
  <c r="AQ20" i="46"/>
  <c r="AQ18" i="46"/>
  <c r="AQ14" i="46"/>
  <c r="AQ11" i="46"/>
  <c r="AQ12" i="46"/>
  <c r="AQ17" i="46"/>
  <c r="AQ24" i="46"/>
  <c r="AQ15" i="46"/>
  <c r="AQ26" i="46"/>
  <c r="AQ21" i="46"/>
  <c r="AQ10" i="46"/>
  <c r="AQ22" i="46"/>
  <c r="AQ31" i="46"/>
  <c r="AQ43" i="46"/>
  <c r="AQ25" i="46"/>
  <c r="AQ34" i="46"/>
  <c r="AQ49" i="46"/>
  <c r="AQ84" i="46"/>
  <c r="AQ72" i="46"/>
  <c r="AQ13" i="46"/>
  <c r="AQ19" i="46"/>
  <c r="AQ46" i="46"/>
  <c r="AQ61" i="46"/>
  <c r="AQ52" i="46"/>
  <c r="AQ28" i="46"/>
  <c r="AQ64" i="46"/>
  <c r="AQ68" i="46"/>
  <c r="AQ58" i="46"/>
  <c r="AQ16" i="46"/>
  <c r="AQ37" i="46"/>
  <c r="AQ40" i="46"/>
  <c r="AQ74" i="46"/>
  <c r="AQ91" i="46"/>
  <c r="AQ89" i="46"/>
  <c r="AH124" i="46"/>
  <c r="AH128" i="46"/>
  <c r="E133" i="46"/>
  <c r="C68" i="47" s="1"/>
  <c r="AH125" i="46"/>
  <c r="AH123" i="46"/>
  <c r="AH120" i="46"/>
  <c r="E143" i="46" s="1"/>
  <c r="F68" i="47" s="1"/>
  <c r="AH121" i="46"/>
  <c r="E148" i="46" s="1"/>
  <c r="G68" i="47" s="1"/>
  <c r="AH114" i="46"/>
  <c r="AH118" i="46"/>
  <c r="AH108" i="46"/>
  <c r="AH107" i="46"/>
  <c r="AH112" i="46"/>
  <c r="AH109" i="46"/>
  <c r="AH103" i="46"/>
  <c r="AH97" i="46"/>
  <c r="AH99" i="46"/>
  <c r="AH95" i="46"/>
  <c r="AH90" i="46"/>
  <c r="AH89" i="46"/>
  <c r="AH93" i="46"/>
  <c r="AH102" i="46"/>
  <c r="AH101" i="46"/>
  <c r="AH85" i="46"/>
  <c r="AH91" i="46"/>
  <c r="AH96" i="46"/>
  <c r="AH105" i="46"/>
  <c r="AH84" i="46"/>
  <c r="AH87" i="46"/>
  <c r="AH82" i="46"/>
  <c r="AH79" i="46"/>
  <c r="AH74" i="46"/>
  <c r="AH73" i="46"/>
  <c r="AH70" i="46"/>
  <c r="AH80" i="46"/>
  <c r="AH76" i="46"/>
  <c r="AH78" i="46"/>
  <c r="AH67" i="46"/>
  <c r="AH66" i="46"/>
  <c r="AH62" i="46"/>
  <c r="AH54" i="46"/>
  <c r="AH53" i="46"/>
  <c r="AH68" i="46"/>
  <c r="AH56" i="46"/>
  <c r="AH63" i="46"/>
  <c r="AH57" i="46"/>
  <c r="AH59" i="46"/>
  <c r="AH60" i="46"/>
  <c r="AH51" i="46"/>
  <c r="AH50" i="46"/>
  <c r="AH47" i="46"/>
  <c r="AH45" i="46"/>
  <c r="AH36" i="46"/>
  <c r="AH35" i="46"/>
  <c r="AH27" i="46"/>
  <c r="AH48" i="46"/>
  <c r="AH30" i="46"/>
  <c r="AH38" i="46"/>
  <c r="AH41" i="46"/>
  <c r="AH39" i="46"/>
  <c r="AH33" i="46"/>
  <c r="AH32" i="46"/>
  <c r="AH44" i="46"/>
  <c r="AH42" i="46"/>
  <c r="AH20" i="46"/>
  <c r="AH14" i="46"/>
  <c r="AH12" i="46"/>
  <c r="AH11" i="46"/>
  <c r="AH24" i="46"/>
  <c r="AH15" i="46"/>
  <c r="AH21" i="46"/>
  <c r="AH17" i="46"/>
  <c r="AH26" i="46"/>
  <c r="AH18" i="46"/>
  <c r="AH29" i="46"/>
  <c r="AH16" i="46"/>
  <c r="AH23" i="46"/>
  <c r="AH43" i="46"/>
  <c r="AH40" i="46"/>
  <c r="AH55" i="46"/>
  <c r="AH52" i="46"/>
  <c r="AH49" i="46"/>
  <c r="AH75" i="46"/>
  <c r="AH19" i="46"/>
  <c r="AH46" i="46"/>
  <c r="AH64" i="46"/>
  <c r="AH65" i="46"/>
  <c r="AH72" i="46"/>
  <c r="AH25" i="46"/>
  <c r="AH34" i="46"/>
  <c r="AH31" i="46"/>
  <c r="AH10" i="46"/>
  <c r="AH22" i="46"/>
  <c r="AH28" i="46"/>
  <c r="AH37" i="46"/>
  <c r="AH58" i="46"/>
  <c r="AH13" i="46"/>
  <c r="AH83" i="46"/>
  <c r="AH92" i="46"/>
  <c r="AH126" i="46"/>
  <c r="AH122" i="46"/>
  <c r="AV120" i="46"/>
  <c r="AV114" i="46"/>
  <c r="AV116" i="46"/>
  <c r="AV110" i="46"/>
  <c r="AV113" i="46"/>
  <c r="AV109" i="46"/>
  <c r="AV107" i="46"/>
  <c r="AV104" i="46"/>
  <c r="AV105" i="46"/>
  <c r="AV101" i="46"/>
  <c r="AV99" i="46"/>
  <c r="AV111" i="46"/>
  <c r="AV98" i="46"/>
  <c r="AV93" i="46"/>
  <c r="AV92" i="46"/>
  <c r="AV97" i="46"/>
  <c r="AV87" i="46"/>
  <c r="AV95" i="46"/>
  <c r="AV91" i="46"/>
  <c r="AV89" i="46"/>
  <c r="AV103" i="46"/>
  <c r="AV86" i="46"/>
  <c r="AV82" i="46"/>
  <c r="AV81" i="46"/>
  <c r="AV80" i="46"/>
  <c r="AV76" i="46"/>
  <c r="AV71" i="46"/>
  <c r="AV85" i="46"/>
  <c r="AV84" i="46"/>
  <c r="AV78" i="46"/>
  <c r="AV75" i="46"/>
  <c r="AV74" i="46"/>
  <c r="AV72" i="46"/>
  <c r="AV70" i="46"/>
  <c r="AV69" i="46"/>
  <c r="AV68" i="46"/>
  <c r="AV62" i="46"/>
  <c r="AV59" i="46"/>
  <c r="AV58" i="46"/>
  <c r="AV47" i="46"/>
  <c r="AV50" i="46"/>
  <c r="AV64" i="46"/>
  <c r="AV66" i="46"/>
  <c r="AV61" i="46"/>
  <c r="AV56" i="46"/>
  <c r="AV53" i="46"/>
  <c r="AV52" i="46"/>
  <c r="AV65" i="46"/>
  <c r="AV60" i="46"/>
  <c r="AV55" i="46"/>
  <c r="AV44" i="46"/>
  <c r="AV46" i="46"/>
  <c r="AV29" i="46"/>
  <c r="AV38" i="46"/>
  <c r="AV32" i="46"/>
  <c r="AV41" i="46"/>
  <c r="AV43" i="46"/>
  <c r="AV40" i="46"/>
  <c r="AV35" i="46"/>
  <c r="AV34" i="46"/>
  <c r="AV37" i="46"/>
  <c r="AV49" i="46"/>
  <c r="AV31" i="46"/>
  <c r="AV28" i="46"/>
  <c r="AV23" i="46"/>
  <c r="AV19" i="46"/>
  <c r="AV17" i="46"/>
  <c r="AV26" i="46"/>
  <c r="AV24" i="46"/>
  <c r="AV13" i="46"/>
  <c r="AV10" i="46"/>
  <c r="AV25" i="46"/>
  <c r="AV20" i="46"/>
  <c r="AV14" i="46"/>
  <c r="AV11" i="46"/>
  <c r="AV16" i="46"/>
  <c r="AV22" i="46"/>
  <c r="AV18" i="46"/>
  <c r="AV54" i="46"/>
  <c r="AV51" i="46"/>
  <c r="AV27" i="46"/>
  <c r="AV57" i="46"/>
  <c r="AV15" i="46"/>
  <c r="AV12" i="46"/>
  <c r="AV33" i="46"/>
  <c r="AV30" i="46"/>
  <c r="AV36" i="46"/>
  <c r="AV63" i="46"/>
  <c r="AV21" i="46"/>
  <c r="AV45" i="46"/>
  <c r="AV42" i="46"/>
  <c r="AV39" i="46"/>
  <c r="AV48" i="46"/>
  <c r="AV67" i="46"/>
  <c r="BB123" i="46"/>
  <c r="BB116" i="46"/>
  <c r="BB120" i="46"/>
  <c r="BB110" i="46"/>
  <c r="BB109" i="46"/>
  <c r="BB114" i="46"/>
  <c r="BB124" i="46"/>
  <c r="BB111" i="46"/>
  <c r="BB103" i="46"/>
  <c r="BB113" i="46"/>
  <c r="BB105" i="46"/>
  <c r="BB104" i="46"/>
  <c r="BB101" i="46"/>
  <c r="BB99" i="46"/>
  <c r="BB97" i="46"/>
  <c r="BB95" i="46"/>
  <c r="BB89" i="46"/>
  <c r="BB91" i="46"/>
  <c r="BB107" i="46"/>
  <c r="BB93" i="46"/>
  <c r="BB98" i="46"/>
  <c r="BB86" i="46"/>
  <c r="BB84" i="46"/>
  <c r="BB85" i="46"/>
  <c r="BB82" i="46"/>
  <c r="BB92" i="46"/>
  <c r="BB87" i="46"/>
  <c r="BB81" i="46"/>
  <c r="BB72" i="46"/>
  <c r="BB70" i="46"/>
  <c r="BB80" i="46"/>
  <c r="BB76" i="46"/>
  <c r="BB69" i="46"/>
  <c r="BB68" i="46"/>
  <c r="BB78" i="46"/>
  <c r="BB75" i="46"/>
  <c r="BB74" i="46"/>
  <c r="BB62" i="46"/>
  <c r="BB60" i="46"/>
  <c r="BB64" i="46"/>
  <c r="BB61" i="46"/>
  <c r="BB53" i="46"/>
  <c r="BB66" i="46"/>
  <c r="BB55" i="46"/>
  <c r="BB52" i="46"/>
  <c r="BB59" i="46"/>
  <c r="BB58" i="46"/>
  <c r="BB50" i="46"/>
  <c r="BB56" i="46"/>
  <c r="BB46" i="46"/>
  <c r="BB41" i="46"/>
  <c r="BB44" i="46"/>
  <c r="BB40" i="46"/>
  <c r="BB34" i="46"/>
  <c r="BB43" i="46"/>
  <c r="BB37" i="46"/>
  <c r="BB31" i="46"/>
  <c r="BB29" i="46"/>
  <c r="BB28" i="46"/>
  <c r="BB32" i="46"/>
  <c r="BB49" i="46"/>
  <c r="BB38" i="46"/>
  <c r="BB47" i="46"/>
  <c r="BB35" i="46"/>
  <c r="BB24" i="46"/>
  <c r="BB25" i="46"/>
  <c r="BB23" i="46"/>
  <c r="BB18" i="46"/>
  <c r="BB16" i="46"/>
  <c r="BB17" i="46"/>
  <c r="BB12" i="46"/>
  <c r="BB22" i="46"/>
  <c r="BB19" i="46"/>
  <c r="BB13" i="46"/>
  <c r="BB10" i="46"/>
  <c r="BB26" i="46"/>
  <c r="BB20" i="46"/>
  <c r="BB14" i="46"/>
  <c r="BB11" i="46"/>
  <c r="BB21" i="46"/>
  <c r="BB45" i="46"/>
  <c r="BB42" i="46"/>
  <c r="BB39" i="46"/>
  <c r="BB48" i="46"/>
  <c r="BB65" i="46"/>
  <c r="BB67" i="46"/>
  <c r="BB54" i="46"/>
  <c r="BB51" i="46"/>
  <c r="BB71" i="46"/>
  <c r="BB27" i="46"/>
  <c r="BB57" i="46"/>
  <c r="BB15" i="46"/>
  <c r="BB33" i="46"/>
  <c r="BB30" i="46"/>
  <c r="BB36" i="46"/>
  <c r="BB63" i="46"/>
  <c r="BB77" i="46"/>
  <c r="BB83" i="46"/>
  <c r="BB100" i="46"/>
  <c r="BB94" i="46"/>
  <c r="J123" i="46"/>
  <c r="J122" i="46"/>
  <c r="J125" i="46"/>
  <c r="J120" i="46"/>
  <c r="J128" i="46"/>
  <c r="J118" i="46"/>
  <c r="J114" i="46"/>
  <c r="J121" i="46"/>
  <c r="J112" i="46"/>
  <c r="J109" i="46"/>
  <c r="J108" i="46"/>
  <c r="J107" i="46"/>
  <c r="J105" i="46"/>
  <c r="J90" i="46"/>
  <c r="J102" i="46"/>
  <c r="J91" i="46"/>
  <c r="J99" i="46"/>
  <c r="J96" i="46"/>
  <c r="J93" i="46"/>
  <c r="J103" i="46"/>
  <c r="J101" i="46"/>
  <c r="J97" i="46"/>
  <c r="J87" i="46"/>
  <c r="J86" i="46"/>
  <c r="J89" i="46"/>
  <c r="J85" i="46"/>
  <c r="J82" i="46"/>
  <c r="J80" i="46"/>
  <c r="J79" i="46"/>
  <c r="J70" i="46"/>
  <c r="J76" i="46"/>
  <c r="J72" i="46"/>
  <c r="J78" i="46"/>
  <c r="J74" i="46"/>
  <c r="J73" i="46"/>
  <c r="J84" i="46"/>
  <c r="J67" i="46"/>
  <c r="J62" i="46"/>
  <c r="J66" i="46"/>
  <c r="J56" i="46"/>
  <c r="J54" i="46"/>
  <c r="J63" i="46"/>
  <c r="J59" i="46"/>
  <c r="J47" i="46"/>
  <c r="J50" i="46"/>
  <c r="J60" i="46"/>
  <c r="J65" i="46"/>
  <c r="J53" i="46"/>
  <c r="J51" i="46"/>
  <c r="J44" i="46"/>
  <c r="J41" i="46"/>
  <c r="J30" i="46"/>
  <c r="J29" i="46"/>
  <c r="J48" i="46"/>
  <c r="J39" i="46"/>
  <c r="J32" i="46"/>
  <c r="J35" i="46"/>
  <c r="J33" i="46"/>
  <c r="J45" i="46"/>
  <c r="J38" i="46"/>
  <c r="J26" i="46"/>
  <c r="J24" i="46"/>
  <c r="J17" i="46"/>
  <c r="J12" i="46"/>
  <c r="J21" i="46"/>
  <c r="J15" i="46"/>
  <c r="J18" i="46"/>
  <c r="J11" i="46"/>
  <c r="J27" i="46"/>
  <c r="J36" i="46"/>
  <c r="J34" i="46"/>
  <c r="J31" i="46"/>
  <c r="J57" i="46"/>
  <c r="J61" i="46"/>
  <c r="J68" i="46"/>
  <c r="J14" i="46"/>
  <c r="J10" i="46"/>
  <c r="J22" i="46"/>
  <c r="J28" i="46"/>
  <c r="J37" i="46"/>
  <c r="J58" i="46"/>
  <c r="J69" i="46"/>
  <c r="J13" i="46"/>
  <c r="J16" i="46"/>
  <c r="J42" i="46"/>
  <c r="J43" i="46"/>
  <c r="J40" i="46"/>
  <c r="J55" i="46"/>
  <c r="J49" i="46"/>
  <c r="J20" i="46"/>
  <c r="J19" i="46"/>
  <c r="J46" i="46"/>
  <c r="J52" i="46"/>
  <c r="J23" i="46"/>
  <c r="J25" i="46"/>
  <c r="J95" i="46"/>
  <c r="J98" i="46"/>
  <c r="BT119" i="46"/>
  <c r="AY121" i="46"/>
  <c r="AY115" i="46"/>
  <c r="AY120" i="46"/>
  <c r="BI119" i="46"/>
  <c r="BF116" i="46"/>
  <c r="J117" i="46"/>
  <c r="AM116" i="46"/>
  <c r="BT115" i="46"/>
  <c r="BI123" i="46"/>
  <c r="AD111" i="46"/>
  <c r="BC109" i="46"/>
  <c r="G113" i="46"/>
  <c r="AH111" i="46"/>
  <c r="BD110" i="46"/>
  <c r="BK112" i="46"/>
  <c r="U112" i="46"/>
  <c r="BI116" i="46"/>
  <c r="AA114" i="46"/>
  <c r="AN115" i="46"/>
  <c r="AH113" i="46"/>
  <c r="BK109" i="46"/>
  <c r="U109" i="46"/>
  <c r="G107" i="46"/>
  <c r="AJ106" i="46"/>
  <c r="AV112" i="46"/>
  <c r="AT110" i="46"/>
  <c r="BT108" i="46"/>
  <c r="AD108" i="46"/>
  <c r="G109" i="46"/>
  <c r="Z108" i="46"/>
  <c r="AN104" i="46"/>
  <c r="BB102" i="46"/>
  <c r="BF100" i="46"/>
  <c r="T115" i="46"/>
  <c r="AX104" i="46"/>
  <c r="AA100" i="46"/>
  <c r="T117" i="46"/>
  <c r="T113" i="46"/>
  <c r="BX106" i="46"/>
  <c r="AH106" i="46"/>
  <c r="AX102" i="46"/>
  <c r="BW99" i="46"/>
  <c r="AA99" i="46"/>
  <c r="BI101" i="46"/>
  <c r="M101" i="46"/>
  <c r="AH98" i="46"/>
  <c r="BL92" i="46"/>
  <c r="BD90" i="46"/>
  <c r="H90" i="46"/>
  <c r="R97" i="46"/>
  <c r="AK89" i="46"/>
  <c r="BB88" i="46"/>
  <c r="H99" i="46"/>
  <c r="Z96" i="46"/>
  <c r="Z92" i="46"/>
  <c r="AV90" i="46"/>
  <c r="AG103" i="46"/>
  <c r="M98" i="46"/>
  <c r="AV94" i="46"/>
  <c r="Z93" i="46"/>
  <c r="G92" i="46"/>
  <c r="AG91" i="46"/>
  <c r="BL88" i="46"/>
  <c r="J88" i="46"/>
  <c r="BW97" i="46"/>
  <c r="BB96" i="46"/>
  <c r="F96" i="46"/>
  <c r="AG87" i="46"/>
  <c r="BQ85" i="46"/>
  <c r="O85" i="46"/>
  <c r="AJ100" i="46"/>
  <c r="BL94" i="46"/>
  <c r="J94" i="46"/>
  <c r="S85" i="46"/>
  <c r="L90" i="46"/>
  <c r="BJ86" i="46"/>
  <c r="N86" i="46"/>
  <c r="BE80" i="46"/>
  <c r="BU91" i="46"/>
  <c r="S91" i="46"/>
  <c r="AY82" i="46"/>
  <c r="BJ81" i="46"/>
  <c r="H81" i="46"/>
  <c r="AH86" i="46"/>
  <c r="BL81" i="46"/>
  <c r="J81" i="46"/>
  <c r="S78" i="46"/>
  <c r="AT77" i="46"/>
  <c r="BQ74" i="46"/>
  <c r="U74" i="46"/>
  <c r="BK70" i="46"/>
  <c r="O70" i="46"/>
  <c r="BN79" i="46"/>
  <c r="L79" i="46"/>
  <c r="AM76" i="46"/>
  <c r="AX75" i="46"/>
  <c r="BP73" i="46"/>
  <c r="T73" i="46"/>
  <c r="BU80" i="46"/>
  <c r="S80" i="46"/>
  <c r="Y74" i="46"/>
  <c r="S72" i="46"/>
  <c r="L73" i="46"/>
  <c r="AH69" i="46"/>
  <c r="S84" i="46"/>
  <c r="F77" i="46"/>
  <c r="BE68" i="46"/>
  <c r="L85" i="46"/>
  <c r="BL75" i="46"/>
  <c r="BJ69" i="46"/>
  <c r="BF65" i="46"/>
  <c r="J64" i="46"/>
  <c r="BK65" i="46"/>
  <c r="AH61" i="46"/>
  <c r="AR127" i="46"/>
  <c r="AR123" i="46"/>
  <c r="AR122" i="46"/>
  <c r="AR128" i="46"/>
  <c r="AR121" i="46"/>
  <c r="AR118" i="46"/>
  <c r="AR126" i="46"/>
  <c r="AR116" i="46"/>
  <c r="AR112" i="46"/>
  <c r="AR107" i="46"/>
  <c r="AR111" i="46"/>
  <c r="AR106" i="46"/>
  <c r="AR103" i="46"/>
  <c r="AR105" i="46"/>
  <c r="AR99" i="46"/>
  <c r="AR109" i="46"/>
  <c r="AR100" i="46"/>
  <c r="AR95" i="46"/>
  <c r="AR91" i="46"/>
  <c r="AR89" i="46"/>
  <c r="AR101" i="46"/>
  <c r="AR93" i="46"/>
  <c r="AR94" i="46"/>
  <c r="AR97" i="46"/>
  <c r="AR84" i="46"/>
  <c r="AR82" i="46"/>
  <c r="AR87" i="46"/>
  <c r="AR88" i="46"/>
  <c r="AR85" i="46"/>
  <c r="AR72" i="46"/>
  <c r="AR70" i="46"/>
  <c r="AR68" i="46"/>
  <c r="AR76" i="46"/>
  <c r="AR71" i="46"/>
  <c r="AR74" i="46"/>
  <c r="AR78" i="46"/>
  <c r="AR77" i="46"/>
  <c r="AR83" i="46"/>
  <c r="AR80" i="46"/>
  <c r="AR60" i="46"/>
  <c r="AR65" i="46"/>
  <c r="AR61" i="46"/>
  <c r="AR66" i="46"/>
  <c r="AR56" i="46"/>
  <c r="AR55" i="46"/>
  <c r="AR52" i="46"/>
  <c r="AR54" i="46"/>
  <c r="AR58" i="46"/>
  <c r="AR57" i="46"/>
  <c r="AR64" i="46"/>
  <c r="AR63" i="46"/>
  <c r="AR49" i="46"/>
  <c r="AR48" i="46"/>
  <c r="AR39" i="46"/>
  <c r="AR42" i="46"/>
  <c r="AR37" i="46"/>
  <c r="AR36" i="46"/>
  <c r="AR31" i="46"/>
  <c r="AR28" i="46"/>
  <c r="AR51" i="46"/>
  <c r="AR46" i="46"/>
  <c r="AR45" i="46"/>
  <c r="AR30" i="46"/>
  <c r="AR43" i="46"/>
  <c r="AR40" i="46"/>
  <c r="AR34" i="46"/>
  <c r="AR33" i="46"/>
  <c r="AR24" i="46"/>
  <c r="AR21" i="46"/>
  <c r="AR16" i="46"/>
  <c r="AR22" i="46"/>
  <c r="AR12" i="46"/>
  <c r="AR19" i="46"/>
  <c r="AR15" i="46"/>
  <c r="AR27" i="46"/>
  <c r="AR13" i="46"/>
  <c r="AR10" i="46"/>
  <c r="AR25" i="46"/>
  <c r="AR18" i="46"/>
  <c r="AR79" i="46"/>
  <c r="AR20" i="46"/>
  <c r="AR17" i="46"/>
  <c r="AR29" i="46"/>
  <c r="AR67" i="46"/>
  <c r="AR53" i="46"/>
  <c r="AR69" i="46"/>
  <c r="AR41" i="46"/>
  <c r="AR23" i="46"/>
  <c r="AR38" i="46"/>
  <c r="AR32" i="46"/>
  <c r="AR59" i="46"/>
  <c r="AR26" i="46"/>
  <c r="AR11" i="46"/>
  <c r="AR47" i="46"/>
  <c r="AR50" i="46"/>
  <c r="AR14" i="46"/>
  <c r="AR35" i="46"/>
  <c r="AR44" i="46"/>
  <c r="AR62" i="46"/>
  <c r="AR73" i="46"/>
  <c r="AR86" i="46"/>
  <c r="AJ116" i="46"/>
  <c r="AJ124" i="46"/>
  <c r="AJ114" i="46"/>
  <c r="AJ110" i="46"/>
  <c r="AJ120" i="46"/>
  <c r="AJ109" i="46"/>
  <c r="AJ113" i="46"/>
  <c r="AJ107" i="46"/>
  <c r="AJ104" i="46"/>
  <c r="AJ105" i="46"/>
  <c r="AJ101" i="46"/>
  <c r="AJ99" i="46"/>
  <c r="AJ98" i="46"/>
  <c r="AJ103" i="46"/>
  <c r="AJ97" i="46"/>
  <c r="AJ93" i="46"/>
  <c r="AJ92" i="46"/>
  <c r="AJ91" i="46"/>
  <c r="AJ84" i="46"/>
  <c r="AJ82" i="46"/>
  <c r="AJ87" i="46"/>
  <c r="AJ95" i="46"/>
  <c r="AJ89" i="46"/>
  <c r="AJ86" i="46"/>
  <c r="AJ81" i="46"/>
  <c r="AJ80" i="46"/>
  <c r="AJ72" i="46"/>
  <c r="AJ75" i="46"/>
  <c r="AJ74" i="46"/>
  <c r="AJ70" i="46"/>
  <c r="AJ76" i="46"/>
  <c r="AJ78" i="46"/>
  <c r="AJ69" i="46"/>
  <c r="AJ68" i="46"/>
  <c r="AJ62" i="46"/>
  <c r="AJ55" i="46"/>
  <c r="AJ53" i="46"/>
  <c r="AJ56" i="46"/>
  <c r="AJ58" i="46"/>
  <c r="AJ64" i="46"/>
  <c r="AJ59" i="46"/>
  <c r="AJ61" i="46"/>
  <c r="AJ50" i="46"/>
  <c r="AJ66" i="46"/>
  <c r="AJ41" i="46"/>
  <c r="AJ38" i="46"/>
  <c r="AJ29" i="46"/>
  <c r="AJ49" i="46"/>
  <c r="AJ43" i="46"/>
  <c r="AJ40" i="46"/>
  <c r="AJ34" i="46"/>
  <c r="AJ32" i="46"/>
  <c r="AJ44" i="46"/>
  <c r="AJ37" i="46"/>
  <c r="AJ47" i="46"/>
  <c r="AJ46" i="46"/>
  <c r="AJ35" i="46"/>
  <c r="AJ31" i="46"/>
  <c r="AJ28" i="46"/>
  <c r="AJ19" i="46"/>
  <c r="AJ25" i="46"/>
  <c r="AJ17" i="46"/>
  <c r="AJ13" i="46"/>
  <c r="AJ10" i="46"/>
  <c r="AJ26" i="46"/>
  <c r="AJ23" i="46"/>
  <c r="AJ22" i="46"/>
  <c r="AJ16" i="46"/>
  <c r="AJ20" i="46"/>
  <c r="AJ14" i="46"/>
  <c r="AJ11" i="46"/>
  <c r="AJ15" i="46"/>
  <c r="AJ12" i="46"/>
  <c r="AJ24" i="46"/>
  <c r="AJ33" i="46"/>
  <c r="AJ27" i="46"/>
  <c r="AJ30" i="46"/>
  <c r="AJ36" i="46"/>
  <c r="AJ63" i="46"/>
  <c r="AJ85" i="46"/>
  <c r="AJ73" i="46"/>
  <c r="AJ52" i="46"/>
  <c r="AJ21" i="46"/>
  <c r="AJ45" i="46"/>
  <c r="AJ42" i="46"/>
  <c r="AJ39" i="46"/>
  <c r="AJ48" i="46"/>
  <c r="AJ60" i="46"/>
  <c r="AJ18" i="46"/>
  <c r="AJ65" i="46"/>
  <c r="AJ54" i="46"/>
  <c r="AJ51" i="46"/>
  <c r="AJ57" i="46"/>
  <c r="AJ71" i="46"/>
  <c r="AJ96" i="46"/>
  <c r="BR122" i="46"/>
  <c r="BR121" i="46"/>
  <c r="BR128" i="46"/>
  <c r="BR125" i="46"/>
  <c r="BR124" i="46"/>
  <c r="BR123" i="46"/>
  <c r="BR120" i="46"/>
  <c r="BR112" i="46"/>
  <c r="BR114" i="46"/>
  <c r="BR111" i="46"/>
  <c r="BR108" i="46"/>
  <c r="BR107" i="46"/>
  <c r="BR118" i="46"/>
  <c r="BR115" i="46"/>
  <c r="BR105" i="46"/>
  <c r="BR103" i="46"/>
  <c r="BR97" i="46"/>
  <c r="BR99" i="46"/>
  <c r="BR90" i="46"/>
  <c r="BR89" i="46"/>
  <c r="BR96" i="46"/>
  <c r="BR101" i="46"/>
  <c r="BR95" i="46"/>
  <c r="BR93" i="46"/>
  <c r="BR85" i="46"/>
  <c r="BR109" i="46"/>
  <c r="BR102" i="46"/>
  <c r="BR91" i="46"/>
  <c r="BR82" i="46"/>
  <c r="BR78" i="46"/>
  <c r="BR84" i="46"/>
  <c r="BR80" i="46"/>
  <c r="BR74" i="46"/>
  <c r="BR73" i="46"/>
  <c r="BR72" i="46"/>
  <c r="BR70" i="46"/>
  <c r="BR76" i="46"/>
  <c r="BR87" i="46"/>
  <c r="BR79" i="46"/>
  <c r="BR67" i="46"/>
  <c r="BR54" i="46"/>
  <c r="BR53" i="46"/>
  <c r="BR68" i="46"/>
  <c r="BR62" i="46"/>
  <c r="BR63" i="46"/>
  <c r="BR56" i="46"/>
  <c r="BR66" i="46"/>
  <c r="BR64" i="46"/>
  <c r="BR60" i="46"/>
  <c r="BR59" i="46"/>
  <c r="BR58" i="46"/>
  <c r="BR57" i="46"/>
  <c r="BR51" i="46"/>
  <c r="BR50" i="46"/>
  <c r="BR38" i="46"/>
  <c r="BR36" i="46"/>
  <c r="BR35" i="46"/>
  <c r="BR26" i="46"/>
  <c r="BR42" i="46"/>
  <c r="BR41" i="46"/>
  <c r="BR39" i="46"/>
  <c r="BR30" i="46"/>
  <c r="BR48" i="46"/>
  <c r="BR45" i="46"/>
  <c r="BR27" i="46"/>
  <c r="BR44" i="46"/>
  <c r="BR29" i="46"/>
  <c r="BR33" i="46"/>
  <c r="BR32" i="46"/>
  <c r="BR28" i="46"/>
  <c r="BR47" i="46"/>
  <c r="BR24" i="46"/>
  <c r="BR20" i="46"/>
  <c r="BR22" i="46"/>
  <c r="BR11" i="46"/>
  <c r="BR23" i="46"/>
  <c r="BR18" i="46"/>
  <c r="BR16" i="46"/>
  <c r="BR25" i="46"/>
  <c r="BR21" i="46"/>
  <c r="BR17" i="46"/>
  <c r="BR14" i="46"/>
  <c r="BR12" i="46"/>
  <c r="BR15" i="46"/>
  <c r="BR10" i="46"/>
  <c r="BR19" i="46"/>
  <c r="BR46" i="46"/>
  <c r="BR65" i="46"/>
  <c r="BR34" i="46"/>
  <c r="BR31" i="46"/>
  <c r="BR61" i="46"/>
  <c r="BR37" i="46"/>
  <c r="BR52" i="46"/>
  <c r="BR13" i="46"/>
  <c r="BR43" i="46"/>
  <c r="BR40" i="46"/>
  <c r="BR55" i="46"/>
  <c r="BR49" i="46"/>
  <c r="BR75" i="46"/>
  <c r="BR92" i="46"/>
  <c r="AA128" i="46"/>
  <c r="AA121" i="46"/>
  <c r="AA127" i="46"/>
  <c r="AA124" i="46"/>
  <c r="AA123" i="46"/>
  <c r="AA122" i="46"/>
  <c r="AA113" i="46"/>
  <c r="AA117" i="46"/>
  <c r="AA119" i="46"/>
  <c r="AA106" i="46"/>
  <c r="AA111" i="46"/>
  <c r="AA102" i="46"/>
  <c r="AA110" i="46"/>
  <c r="AA101" i="46"/>
  <c r="AA96" i="46"/>
  <c r="AA107" i="46"/>
  <c r="AA104" i="46"/>
  <c r="AA92" i="46"/>
  <c r="AA108" i="46"/>
  <c r="AA98" i="46"/>
  <c r="AA88" i="46"/>
  <c r="AA86" i="46"/>
  <c r="AA84" i="46"/>
  <c r="AA89" i="46"/>
  <c r="AA90" i="46"/>
  <c r="AA95" i="46"/>
  <c r="AA83" i="46"/>
  <c r="AA79" i="46"/>
  <c r="AA77" i="46"/>
  <c r="AA73" i="46"/>
  <c r="AA81" i="46"/>
  <c r="AA78" i="46"/>
  <c r="AA69" i="46"/>
  <c r="AA75" i="46"/>
  <c r="AA64" i="46"/>
  <c r="AA58" i="46"/>
  <c r="AA53" i="46"/>
  <c r="AA61" i="46"/>
  <c r="AA56" i="46"/>
  <c r="AA49" i="46"/>
  <c r="AA52" i="46"/>
  <c r="AA59" i="46"/>
  <c r="AA66" i="46"/>
  <c r="AA55" i="46"/>
  <c r="AA50" i="46"/>
  <c r="AA67" i="46"/>
  <c r="AA62" i="46"/>
  <c r="AA41" i="46"/>
  <c r="AA40" i="46"/>
  <c r="AA43" i="46"/>
  <c r="AA38" i="46"/>
  <c r="AA34" i="46"/>
  <c r="AA47" i="46"/>
  <c r="AA46" i="46"/>
  <c r="AA37" i="46"/>
  <c r="AA29" i="46"/>
  <c r="AA44" i="46"/>
  <c r="AA32" i="46"/>
  <c r="AA31" i="46"/>
  <c r="AA35" i="46"/>
  <c r="AA22" i="46"/>
  <c r="AA13" i="46"/>
  <c r="AA10" i="46"/>
  <c r="AA28" i="46"/>
  <c r="AA23" i="46"/>
  <c r="AA17" i="46"/>
  <c r="AA16" i="46"/>
  <c r="AA26" i="46"/>
  <c r="AA19" i="46"/>
  <c r="AA25" i="46"/>
  <c r="AA20" i="46"/>
  <c r="AA14" i="46"/>
  <c r="AA11" i="46"/>
  <c r="AA27" i="46"/>
  <c r="AA30" i="46"/>
  <c r="AA63" i="46"/>
  <c r="AA68" i="46"/>
  <c r="AA65" i="46"/>
  <c r="AA24" i="46"/>
  <c r="AA45" i="46"/>
  <c r="AA51" i="46"/>
  <c r="AA42" i="46"/>
  <c r="AA12" i="46"/>
  <c r="AA39" i="46"/>
  <c r="AA36" i="46"/>
  <c r="AA33" i="46"/>
  <c r="AA48" i="46"/>
  <c r="AA60" i="46"/>
  <c r="AA18" i="46"/>
  <c r="AA15" i="46"/>
  <c r="AA21" i="46"/>
  <c r="AA54" i="46"/>
  <c r="AA57" i="46"/>
  <c r="AA70" i="46"/>
  <c r="AA72" i="46"/>
  <c r="AA85" i="46"/>
  <c r="AA87" i="46"/>
  <c r="AB126" i="46"/>
  <c r="BK125" i="46"/>
  <c r="AA125" i="46"/>
  <c r="AN125" i="46"/>
  <c r="AN123" i="46"/>
  <c r="AN120" i="46"/>
  <c r="AN128" i="46"/>
  <c r="AN114" i="46"/>
  <c r="AN124" i="46"/>
  <c r="AN121" i="46"/>
  <c r="AN118" i="46"/>
  <c r="AN117" i="46"/>
  <c r="AN108" i="46"/>
  <c r="AN109" i="46"/>
  <c r="AN105" i="46"/>
  <c r="AN101" i="46"/>
  <c r="AN112" i="46"/>
  <c r="AN102" i="46"/>
  <c r="AN103" i="46"/>
  <c r="AN107" i="46"/>
  <c r="AN97" i="46"/>
  <c r="AN95" i="46"/>
  <c r="AN91" i="46"/>
  <c r="AN99" i="46"/>
  <c r="AN96" i="46"/>
  <c r="AN89" i="46"/>
  <c r="AN90" i="46"/>
  <c r="AN85" i="46"/>
  <c r="AN93" i="46"/>
  <c r="AN87" i="46"/>
  <c r="AN79" i="46"/>
  <c r="AN78" i="46"/>
  <c r="AN80" i="46"/>
  <c r="AN84" i="46"/>
  <c r="AN72" i="46"/>
  <c r="AN68" i="46"/>
  <c r="AN70" i="46"/>
  <c r="AN82" i="46"/>
  <c r="AN76" i="46"/>
  <c r="AN74" i="46"/>
  <c r="AN73" i="46"/>
  <c r="AN63" i="46"/>
  <c r="AN59" i="46"/>
  <c r="AN57" i="46"/>
  <c r="AN50" i="46"/>
  <c r="AN48" i="46"/>
  <c r="AN60" i="46"/>
  <c r="AN51" i="46"/>
  <c r="AN53" i="46"/>
  <c r="AN62" i="46"/>
  <c r="AN56" i="46"/>
  <c r="AN54" i="46"/>
  <c r="AN67" i="46"/>
  <c r="AN32" i="46"/>
  <c r="AN41" i="46"/>
  <c r="AN39" i="46"/>
  <c r="AN33" i="46"/>
  <c r="AN44" i="46"/>
  <c r="AN42" i="46"/>
  <c r="AN35" i="46"/>
  <c r="AN45" i="46"/>
  <c r="AN36" i="46"/>
  <c r="AN47" i="46"/>
  <c r="AN30" i="46"/>
  <c r="AN38" i="46"/>
  <c r="AN29" i="46"/>
  <c r="AN26" i="46"/>
  <c r="AN21" i="46"/>
  <c r="AN18" i="46"/>
  <c r="AN23" i="46"/>
  <c r="AN20" i="46"/>
  <c r="AN14" i="46"/>
  <c r="AN11" i="46"/>
  <c r="AN12" i="46"/>
  <c r="AN27" i="46"/>
  <c r="AN24" i="46"/>
  <c r="AN17" i="46"/>
  <c r="AN15" i="46"/>
  <c r="AN13" i="46"/>
  <c r="AN16" i="46"/>
  <c r="AN43" i="46"/>
  <c r="AN40" i="46"/>
  <c r="AN55" i="46"/>
  <c r="AN52" i="46"/>
  <c r="AN49" i="46"/>
  <c r="AN75" i="46"/>
  <c r="AN19" i="46"/>
  <c r="AN46" i="46"/>
  <c r="AN25" i="46"/>
  <c r="AN34" i="46"/>
  <c r="AN31" i="46"/>
  <c r="AN66" i="46"/>
  <c r="AN61" i="46"/>
  <c r="AN10" i="46"/>
  <c r="AN22" i="46"/>
  <c r="AN28" i="46"/>
  <c r="AN37" i="46"/>
  <c r="AN58" i="46"/>
  <c r="AN69" i="46"/>
  <c r="AN71" i="46"/>
  <c r="AN100" i="46"/>
  <c r="BR127" i="46"/>
  <c r="AH127" i="46"/>
  <c r="E138" i="46" s="1"/>
  <c r="E68" i="47" s="1"/>
  <c r="AG126" i="46"/>
  <c r="AT124" i="46"/>
  <c r="AT121" i="46"/>
  <c r="AT125" i="46"/>
  <c r="AT123" i="46"/>
  <c r="AT122" i="46"/>
  <c r="AT118" i="46"/>
  <c r="AT128" i="46"/>
  <c r="AT120" i="46"/>
  <c r="AT112" i="46"/>
  <c r="AT114" i="46"/>
  <c r="AT108" i="46"/>
  <c r="AT109" i="46"/>
  <c r="AT103" i="46"/>
  <c r="AT107" i="46"/>
  <c r="AT105" i="46"/>
  <c r="AT101" i="46"/>
  <c r="AT97" i="46"/>
  <c r="AT95" i="46"/>
  <c r="AT99" i="46"/>
  <c r="AT96" i="46"/>
  <c r="AT93" i="46"/>
  <c r="AT90" i="46"/>
  <c r="AT102" i="46"/>
  <c r="AT87" i="46"/>
  <c r="AT85" i="46"/>
  <c r="AT91" i="46"/>
  <c r="AT89" i="46"/>
  <c r="AT86" i="46"/>
  <c r="AT84" i="46"/>
  <c r="AT82" i="46"/>
  <c r="AT70" i="46"/>
  <c r="AT76" i="46"/>
  <c r="AT78" i="46"/>
  <c r="AT74" i="46"/>
  <c r="AT73" i="46"/>
  <c r="AT79" i="46"/>
  <c r="AT80" i="46"/>
  <c r="AT67" i="46"/>
  <c r="AT62" i="46"/>
  <c r="AT68" i="46"/>
  <c r="AT60" i="46"/>
  <c r="AT54" i="46"/>
  <c r="AT59" i="46"/>
  <c r="AT58" i="46"/>
  <c r="AT57" i="46"/>
  <c r="AT47" i="46"/>
  <c r="AT50" i="46"/>
  <c r="AT63" i="46"/>
  <c r="AT66" i="46"/>
  <c r="AT56" i="46"/>
  <c r="AT53" i="46"/>
  <c r="AT52" i="46"/>
  <c r="AT51" i="46"/>
  <c r="AT36" i="46"/>
  <c r="AT27" i="46"/>
  <c r="AT45" i="46"/>
  <c r="AT30" i="46"/>
  <c r="AT29" i="46"/>
  <c r="AT38" i="46"/>
  <c r="AT32" i="46"/>
  <c r="AT48" i="46"/>
  <c r="AT41" i="46"/>
  <c r="AT44" i="46"/>
  <c r="AT35" i="46"/>
  <c r="AT33" i="46"/>
  <c r="AT42" i="46"/>
  <c r="AT39" i="46"/>
  <c r="AT12" i="46"/>
  <c r="AT17" i="46"/>
  <c r="AT15" i="46"/>
  <c r="AT26" i="46"/>
  <c r="AT24" i="46"/>
  <c r="AT23" i="46"/>
  <c r="AT21" i="46"/>
  <c r="AT20" i="46"/>
  <c r="AT18" i="46"/>
  <c r="AT14" i="46"/>
  <c r="AT11" i="46"/>
  <c r="AT10" i="46"/>
  <c r="AT22" i="46"/>
  <c r="AT28" i="46"/>
  <c r="AT37" i="46"/>
  <c r="AT69" i="46"/>
  <c r="AT13" i="46"/>
  <c r="AT16" i="46"/>
  <c r="AT43" i="46"/>
  <c r="AT40" i="46"/>
  <c r="AT55" i="46"/>
  <c r="AT49" i="46"/>
  <c r="AT19" i="46"/>
  <c r="AT46" i="46"/>
  <c r="AT25" i="46"/>
  <c r="AT34" i="46"/>
  <c r="AT31" i="46"/>
  <c r="AT61" i="46"/>
  <c r="AT81" i="46"/>
  <c r="AT94" i="46"/>
  <c r="AT106" i="46"/>
  <c r="AT104" i="46"/>
  <c r="BT123" i="46"/>
  <c r="AM121" i="46"/>
  <c r="G118" i="46"/>
  <c r="AM115" i="46"/>
  <c r="AM120" i="46"/>
  <c r="BB118" i="46"/>
  <c r="BT117" i="46"/>
  <c r="BC119" i="46"/>
  <c r="J116" i="46"/>
  <c r="BI120" i="46"/>
  <c r="BR117" i="46"/>
  <c r="T125" i="46"/>
  <c r="BC123" i="46"/>
  <c r="R111" i="46"/>
  <c r="AQ113" i="46"/>
  <c r="BX111" i="46"/>
  <c r="AB111" i="46"/>
  <c r="AX110" i="46"/>
  <c r="H110" i="46"/>
  <c r="O112" i="46"/>
  <c r="BC116" i="46"/>
  <c r="M116" i="46"/>
  <c r="U114" i="46"/>
  <c r="AH115" i="46"/>
  <c r="BL113" i="46"/>
  <c r="AB113" i="46"/>
  <c r="O109" i="46"/>
  <c r="AQ107" i="46"/>
  <c r="BT106" i="46"/>
  <c r="AD106" i="46"/>
  <c r="AP112" i="46"/>
  <c r="BX110" i="46"/>
  <c r="AN110" i="46"/>
  <c r="R108" i="46"/>
  <c r="T108" i="46"/>
  <c r="AM105" i="46"/>
  <c r="AH104" i="46"/>
  <c r="AV102" i="46"/>
  <c r="BU103" i="46"/>
  <c r="H115" i="46"/>
  <c r="AR104" i="46"/>
  <c r="U100" i="46"/>
  <c r="H113" i="46"/>
  <c r="BR106" i="46"/>
  <c r="AB106" i="46"/>
  <c r="AR102" i="46"/>
  <c r="BQ99" i="46"/>
  <c r="O99" i="46"/>
  <c r="AF98" i="46"/>
  <c r="BC101" i="46"/>
  <c r="G101" i="46"/>
  <c r="AB98" i="46"/>
  <c r="AQ97" i="46"/>
  <c r="AA94" i="46"/>
  <c r="BF92" i="46"/>
  <c r="J92" i="46"/>
  <c r="AX90" i="46"/>
  <c r="AT100" i="46"/>
  <c r="AV88" i="46"/>
  <c r="T96" i="46"/>
  <c r="AM93" i="46"/>
  <c r="T92" i="46"/>
  <c r="BW103" i="46"/>
  <c r="AA103" i="46"/>
  <c r="G98" i="46"/>
  <c r="AP94" i="46"/>
  <c r="BW91" i="46"/>
  <c r="AA91" i="46"/>
  <c r="BU86" i="46"/>
  <c r="BQ97" i="46"/>
  <c r="U97" i="46"/>
  <c r="AV96" i="46"/>
  <c r="BW87" i="46"/>
  <c r="U87" i="46"/>
  <c r="BK85" i="46"/>
  <c r="AD100" i="46"/>
  <c r="BF94" i="46"/>
  <c r="BI85" i="46"/>
  <c r="M85" i="46"/>
  <c r="F90" i="46"/>
  <c r="BD86" i="46"/>
  <c r="H86" i="46"/>
  <c r="AB83" i="46"/>
  <c r="AY80" i="46"/>
  <c r="BI91" i="46"/>
  <c r="M91" i="46"/>
  <c r="AX81" i="46"/>
  <c r="BP79" i="46"/>
  <c r="AB86" i="46"/>
  <c r="AD83" i="46"/>
  <c r="BF81" i="46"/>
  <c r="BI78" i="46"/>
  <c r="M78" i="46"/>
  <c r="AN77" i="46"/>
  <c r="O74" i="46"/>
  <c r="AH71" i="46"/>
  <c r="BE70" i="46"/>
  <c r="BU68" i="46"/>
  <c r="BB79" i="46"/>
  <c r="F79" i="46"/>
  <c r="AA76" i="46"/>
  <c r="AR75" i="46"/>
  <c r="BJ73" i="46"/>
  <c r="N73" i="46"/>
  <c r="BI80" i="46"/>
  <c r="G80" i="46"/>
  <c r="S74" i="46"/>
  <c r="M72" i="46"/>
  <c r="F73" i="46"/>
  <c r="AB69" i="46"/>
  <c r="M84" i="46"/>
  <c r="AY68" i="46"/>
  <c r="F85" i="46"/>
  <c r="BF75" i="46"/>
  <c r="BD69" i="46"/>
  <c r="AT65" i="46"/>
  <c r="G60" i="46"/>
  <c r="BE65" i="46"/>
  <c r="AK128" i="46"/>
  <c r="AK125" i="46"/>
  <c r="AK121" i="46"/>
  <c r="AK126" i="46"/>
  <c r="AK127" i="46"/>
  <c r="AK122" i="46"/>
  <c r="AK117" i="46"/>
  <c r="AK115" i="46"/>
  <c r="AK111" i="46"/>
  <c r="AK104" i="46"/>
  <c r="AK110" i="46"/>
  <c r="AK108" i="46"/>
  <c r="AK106" i="46"/>
  <c r="AK105" i="46"/>
  <c r="AK114" i="46"/>
  <c r="AK102" i="46"/>
  <c r="AK90" i="46"/>
  <c r="AK94" i="46"/>
  <c r="AK93" i="46"/>
  <c r="AK92" i="46"/>
  <c r="AK100" i="46"/>
  <c r="AK96" i="46"/>
  <c r="AK87" i="46"/>
  <c r="AK83" i="46"/>
  <c r="AK98" i="46"/>
  <c r="AK88" i="46"/>
  <c r="AK99" i="46"/>
  <c r="AK81" i="46"/>
  <c r="AK82" i="46"/>
  <c r="AK75" i="46"/>
  <c r="AK70" i="46"/>
  <c r="AK79" i="46"/>
  <c r="AK76" i="46"/>
  <c r="AK73" i="46"/>
  <c r="AK77" i="46"/>
  <c r="AK69" i="46"/>
  <c r="AK71" i="46"/>
  <c r="AK65" i="46"/>
  <c r="AK62" i="46"/>
  <c r="AK56" i="46"/>
  <c r="AK54" i="46"/>
  <c r="AK67" i="46"/>
  <c r="AK63" i="46"/>
  <c r="AK59" i="46"/>
  <c r="AK57" i="46"/>
  <c r="AK47" i="46"/>
  <c r="AK50" i="46"/>
  <c r="AK60" i="46"/>
  <c r="AK51" i="46"/>
  <c r="AK53" i="46"/>
  <c r="AK48" i="46"/>
  <c r="AK30" i="46"/>
  <c r="AK38" i="46"/>
  <c r="AK29" i="46"/>
  <c r="AK32" i="46"/>
  <c r="AK44" i="46"/>
  <c r="AK41" i="46"/>
  <c r="AK39" i="46"/>
  <c r="AK33" i="46"/>
  <c r="AK42" i="46"/>
  <c r="AK35" i="46"/>
  <c r="AK45" i="46"/>
  <c r="AK36" i="46"/>
  <c r="AK27" i="46"/>
  <c r="AK24" i="46"/>
  <c r="AK17" i="46"/>
  <c r="AK15" i="46"/>
  <c r="AK26" i="46"/>
  <c r="AK21" i="46"/>
  <c r="AK23" i="46"/>
  <c r="AK18" i="46"/>
  <c r="AK20" i="46"/>
  <c r="AK14" i="46"/>
  <c r="AK11" i="46"/>
  <c r="AK12" i="46"/>
  <c r="AK25" i="46"/>
  <c r="AK34" i="46"/>
  <c r="AK49" i="46"/>
  <c r="AK84" i="46"/>
  <c r="AK72" i="46"/>
  <c r="AK13" i="46"/>
  <c r="AK19" i="46"/>
  <c r="AK46" i="46"/>
  <c r="AK61" i="46"/>
  <c r="AK52" i="46"/>
  <c r="AK28" i="46"/>
  <c r="AK64" i="46"/>
  <c r="AK68" i="46"/>
  <c r="AK58" i="46"/>
  <c r="AK55" i="46"/>
  <c r="AK16" i="46"/>
  <c r="AK37" i="46"/>
  <c r="AK40" i="46"/>
  <c r="AK10" i="46"/>
  <c r="AK22" i="46"/>
  <c r="AK31" i="46"/>
  <c r="AK43" i="46"/>
  <c r="AK66" i="46"/>
  <c r="AK97" i="46"/>
  <c r="AK101" i="46"/>
  <c r="BT124" i="46"/>
  <c r="BT120" i="46"/>
  <c r="BT114" i="46"/>
  <c r="BT116" i="46"/>
  <c r="BT110" i="46"/>
  <c r="BT113" i="46"/>
  <c r="BT109" i="46"/>
  <c r="BT105" i="46"/>
  <c r="BT104" i="46"/>
  <c r="BT107" i="46"/>
  <c r="BT111" i="46"/>
  <c r="BT101" i="46"/>
  <c r="BT99" i="46"/>
  <c r="BT89" i="46"/>
  <c r="BT98" i="46"/>
  <c r="BT92" i="46"/>
  <c r="BT103" i="46"/>
  <c r="BT95" i="46"/>
  <c r="BT93" i="46"/>
  <c r="BT91" i="46"/>
  <c r="BT97" i="46"/>
  <c r="BT84" i="46"/>
  <c r="BT82" i="46"/>
  <c r="BT87" i="46"/>
  <c r="BT81" i="46"/>
  <c r="BT80" i="46"/>
  <c r="BT75" i="46"/>
  <c r="BT74" i="46"/>
  <c r="BT72" i="46"/>
  <c r="BT70" i="46"/>
  <c r="BT76" i="46"/>
  <c r="BT69" i="46"/>
  <c r="BT68" i="46"/>
  <c r="BT86" i="46"/>
  <c r="BT78" i="46"/>
  <c r="BT61" i="46"/>
  <c r="BT55" i="46"/>
  <c r="BT53" i="46"/>
  <c r="BT62" i="46"/>
  <c r="BT64" i="46"/>
  <c r="BT60" i="46"/>
  <c r="BT59" i="46"/>
  <c r="BT58" i="46"/>
  <c r="BT56" i="46"/>
  <c r="BT49" i="46"/>
  <c r="BT66" i="46"/>
  <c r="BT50" i="46"/>
  <c r="BT43" i="46"/>
  <c r="BT41" i="46"/>
  <c r="BT27" i="46"/>
  <c r="BT46" i="46"/>
  <c r="BT29" i="46"/>
  <c r="BT44" i="46"/>
  <c r="BT34" i="46"/>
  <c r="BT28" i="46"/>
  <c r="BT37" i="46"/>
  <c r="BT32" i="46"/>
  <c r="BT31" i="46"/>
  <c r="BT47" i="46"/>
  <c r="BT40" i="46"/>
  <c r="BT38" i="46"/>
  <c r="BT35" i="46"/>
  <c r="BT30" i="46"/>
  <c r="BT26" i="46"/>
  <c r="BT25" i="46"/>
  <c r="BT20" i="46"/>
  <c r="BT17" i="46"/>
  <c r="BT12" i="46"/>
  <c r="BT19" i="46"/>
  <c r="BT14" i="46"/>
  <c r="BT13" i="46"/>
  <c r="BT10" i="46"/>
  <c r="BT22" i="46"/>
  <c r="BT11" i="46"/>
  <c r="BT24" i="46"/>
  <c r="BT23" i="46"/>
  <c r="BT18" i="46"/>
  <c r="BT16" i="46"/>
  <c r="BT36" i="46"/>
  <c r="BT63" i="46"/>
  <c r="BT73" i="46"/>
  <c r="BT65" i="46"/>
  <c r="BT77" i="46"/>
  <c r="BT21" i="46"/>
  <c r="BT45" i="46"/>
  <c r="BT42" i="46"/>
  <c r="BT39" i="46"/>
  <c r="BT48" i="46"/>
  <c r="BT54" i="46"/>
  <c r="BT51" i="46"/>
  <c r="BT57" i="46"/>
  <c r="BT52" i="46"/>
  <c r="BT15" i="46"/>
  <c r="BT33" i="46"/>
  <c r="BT88" i="46"/>
  <c r="BT102" i="46"/>
  <c r="AB123" i="46"/>
  <c r="AB125" i="46"/>
  <c r="AB114" i="46"/>
  <c r="AB120" i="46"/>
  <c r="AB118" i="46"/>
  <c r="AB124" i="46"/>
  <c r="AB122" i="46"/>
  <c r="AB117" i="46"/>
  <c r="AB112" i="46"/>
  <c r="AB128" i="46"/>
  <c r="AB108" i="46"/>
  <c r="AB121" i="46"/>
  <c r="AB102" i="46"/>
  <c r="AB109" i="46"/>
  <c r="AB105" i="46"/>
  <c r="AB103" i="46"/>
  <c r="AB107" i="46"/>
  <c r="AB93" i="46"/>
  <c r="AB96" i="46"/>
  <c r="AB91" i="46"/>
  <c r="AB99" i="46"/>
  <c r="AB95" i="46"/>
  <c r="AB90" i="46"/>
  <c r="AB87" i="46"/>
  <c r="AB89" i="46"/>
  <c r="AB97" i="46"/>
  <c r="AB85" i="46"/>
  <c r="AB101" i="46"/>
  <c r="AB82" i="46"/>
  <c r="AB80" i="46"/>
  <c r="AB70" i="46"/>
  <c r="AB84" i="46"/>
  <c r="AB76" i="46"/>
  <c r="AB78" i="46"/>
  <c r="AB68" i="46"/>
  <c r="AB72" i="46"/>
  <c r="AB79" i="46"/>
  <c r="AB74" i="46"/>
  <c r="AB73" i="46"/>
  <c r="AB63" i="46"/>
  <c r="AB62" i="46"/>
  <c r="AB57" i="46"/>
  <c r="AB56" i="46"/>
  <c r="AB60" i="46"/>
  <c r="AB52" i="46"/>
  <c r="AB48" i="46"/>
  <c r="AB59" i="46"/>
  <c r="AB51" i="46"/>
  <c r="AB47" i="46"/>
  <c r="AB66" i="46"/>
  <c r="AB50" i="46"/>
  <c r="AB67" i="46"/>
  <c r="AB54" i="46"/>
  <c r="AB53" i="46"/>
  <c r="AB39" i="46"/>
  <c r="AB38" i="46"/>
  <c r="AB33" i="46"/>
  <c r="AB29" i="46"/>
  <c r="AB44" i="46"/>
  <c r="AB42" i="46"/>
  <c r="AB41" i="46"/>
  <c r="AB32" i="46"/>
  <c r="AB45" i="46"/>
  <c r="AB36" i="46"/>
  <c r="AB35" i="46"/>
  <c r="AB30" i="46"/>
  <c r="AB23" i="46"/>
  <c r="AB18" i="46"/>
  <c r="AB17" i="46"/>
  <c r="AB26" i="46"/>
  <c r="AB27" i="46"/>
  <c r="AB12" i="46"/>
  <c r="AB24" i="46"/>
  <c r="AB20" i="46"/>
  <c r="AB14" i="46"/>
  <c r="AB11" i="46"/>
  <c r="AB21" i="46"/>
  <c r="AB15" i="46"/>
  <c r="AB19" i="46"/>
  <c r="AB46" i="46"/>
  <c r="AB64" i="46"/>
  <c r="AB65" i="46"/>
  <c r="AB25" i="46"/>
  <c r="AB34" i="46"/>
  <c r="AB31" i="46"/>
  <c r="AB61" i="46"/>
  <c r="AB10" i="46"/>
  <c r="AB22" i="46"/>
  <c r="AB28" i="46"/>
  <c r="AB37" i="46"/>
  <c r="AB13" i="46"/>
  <c r="AB16" i="46"/>
  <c r="AB43" i="46"/>
  <c r="AB40" i="46"/>
  <c r="AB55" i="46"/>
  <c r="AB49" i="46"/>
  <c r="AB75" i="46"/>
  <c r="BK128" i="46"/>
  <c r="BK124" i="46"/>
  <c r="BK123" i="46"/>
  <c r="BK127" i="46"/>
  <c r="BK121" i="46"/>
  <c r="BK119" i="46"/>
  <c r="BK114" i="46"/>
  <c r="BK117" i="46"/>
  <c r="BK113" i="46"/>
  <c r="BK122" i="46"/>
  <c r="BK110" i="46"/>
  <c r="BK111" i="46"/>
  <c r="BK107" i="46"/>
  <c r="BK104" i="46"/>
  <c r="BK108" i="46"/>
  <c r="BK106" i="46"/>
  <c r="BK102" i="46"/>
  <c r="BK101" i="46"/>
  <c r="BK96" i="46"/>
  <c r="BK98" i="46"/>
  <c r="BK92" i="46"/>
  <c r="BK89" i="46"/>
  <c r="BK95" i="46"/>
  <c r="BK88" i="46"/>
  <c r="BK84" i="46"/>
  <c r="BK86" i="46"/>
  <c r="BK90" i="46"/>
  <c r="BK94" i="46"/>
  <c r="BK83" i="46"/>
  <c r="BK79" i="46"/>
  <c r="BK100" i="46"/>
  <c r="BK77" i="46"/>
  <c r="BK73" i="46"/>
  <c r="BK72" i="46"/>
  <c r="BK69" i="46"/>
  <c r="BK81" i="46"/>
  <c r="BK78" i="46"/>
  <c r="BK71" i="46"/>
  <c r="BK75" i="46"/>
  <c r="BK63" i="46"/>
  <c r="BK61" i="46"/>
  <c r="BK55" i="46"/>
  <c r="BK53" i="46"/>
  <c r="BK62" i="46"/>
  <c r="BK49" i="46"/>
  <c r="BK67" i="46"/>
  <c r="BK66" i="46"/>
  <c r="BK64" i="46"/>
  <c r="BK52" i="46"/>
  <c r="BK59" i="46"/>
  <c r="BK58" i="46"/>
  <c r="BK57" i="46"/>
  <c r="BK56" i="46"/>
  <c r="BK50" i="46"/>
  <c r="BK41" i="46"/>
  <c r="BK47" i="46"/>
  <c r="BK44" i="46"/>
  <c r="BK34" i="46"/>
  <c r="BK40" i="46"/>
  <c r="BK37" i="46"/>
  <c r="BK29" i="46"/>
  <c r="BK27" i="46"/>
  <c r="BK43" i="46"/>
  <c r="BK32" i="46"/>
  <c r="BK31" i="46"/>
  <c r="BK38" i="46"/>
  <c r="BK46" i="46"/>
  <c r="BK35" i="46"/>
  <c r="BK22" i="46"/>
  <c r="BK20" i="46"/>
  <c r="BK25" i="46"/>
  <c r="BK23" i="46"/>
  <c r="BK16" i="46"/>
  <c r="BK28" i="46"/>
  <c r="BK21" i="46"/>
  <c r="BK19" i="46"/>
  <c r="BK17" i="46"/>
  <c r="BK14" i="46"/>
  <c r="BK13" i="46"/>
  <c r="BK26" i="46"/>
  <c r="BK15" i="46"/>
  <c r="BK10" i="46"/>
  <c r="BK11" i="46"/>
  <c r="BK24" i="46"/>
  <c r="BK45" i="46"/>
  <c r="BK51" i="46"/>
  <c r="BK42" i="46"/>
  <c r="BK12" i="46"/>
  <c r="BK39" i="46"/>
  <c r="BK36" i="46"/>
  <c r="BK33" i="46"/>
  <c r="BK48" i="46"/>
  <c r="BK60" i="46"/>
  <c r="BK18" i="46"/>
  <c r="BK54" i="46"/>
  <c r="BK30" i="46"/>
  <c r="BK68" i="46"/>
  <c r="BK80" i="46"/>
  <c r="BK91" i="46"/>
  <c r="BK99" i="46"/>
  <c r="T127" i="46"/>
  <c r="T126" i="46"/>
  <c r="T123" i="46"/>
  <c r="T122" i="46"/>
  <c r="T121" i="46"/>
  <c r="T128" i="46"/>
  <c r="T118" i="46"/>
  <c r="T116" i="46"/>
  <c r="T109" i="46"/>
  <c r="T103" i="46"/>
  <c r="T105" i="46"/>
  <c r="T107" i="46"/>
  <c r="T97" i="46"/>
  <c r="T112" i="46"/>
  <c r="T94" i="46"/>
  <c r="T101" i="46"/>
  <c r="T100" i="46"/>
  <c r="T95" i="46"/>
  <c r="T106" i="46"/>
  <c r="T88" i="46"/>
  <c r="T85" i="46"/>
  <c r="T91" i="46"/>
  <c r="T89" i="46"/>
  <c r="T82" i="46"/>
  <c r="T83" i="46"/>
  <c r="T76" i="46"/>
  <c r="T68" i="46"/>
  <c r="T78" i="46"/>
  <c r="T72" i="46"/>
  <c r="T84" i="46"/>
  <c r="T80" i="46"/>
  <c r="T74" i="46"/>
  <c r="T71" i="46"/>
  <c r="T77" i="46"/>
  <c r="T70" i="46"/>
  <c r="T52" i="46"/>
  <c r="T66" i="46"/>
  <c r="T55" i="46"/>
  <c r="T54" i="46"/>
  <c r="T64" i="46"/>
  <c r="T63" i="46"/>
  <c r="T61" i="46"/>
  <c r="T58" i="46"/>
  <c r="T57" i="46"/>
  <c r="T60" i="46"/>
  <c r="T49" i="46"/>
  <c r="T48" i="46"/>
  <c r="T39" i="46"/>
  <c r="T51" i="46"/>
  <c r="T46" i="46"/>
  <c r="T37" i="46"/>
  <c r="T45" i="46"/>
  <c r="T36" i="46"/>
  <c r="T31" i="46"/>
  <c r="T28" i="46"/>
  <c r="T30" i="46"/>
  <c r="T40" i="46"/>
  <c r="T43" i="46"/>
  <c r="T42" i="46"/>
  <c r="T34" i="46"/>
  <c r="T33" i="46"/>
  <c r="T24" i="46"/>
  <c r="T21" i="46"/>
  <c r="T16" i="46"/>
  <c r="T12" i="46"/>
  <c r="T19" i="46"/>
  <c r="T25" i="46"/>
  <c r="T15" i="46"/>
  <c r="T13" i="46"/>
  <c r="T10" i="46"/>
  <c r="T27" i="46"/>
  <c r="T22" i="46"/>
  <c r="T18" i="46"/>
  <c r="T23" i="46"/>
  <c r="T38" i="46"/>
  <c r="T32" i="46"/>
  <c r="T59" i="46"/>
  <c r="T56" i="46"/>
  <c r="T26" i="46"/>
  <c r="T11" i="46"/>
  <c r="T47" i="46"/>
  <c r="T50" i="46"/>
  <c r="T14" i="46"/>
  <c r="T35" i="46"/>
  <c r="T44" i="46"/>
  <c r="T62" i="46"/>
  <c r="T65" i="46"/>
  <c r="T20" i="46"/>
  <c r="T17" i="46"/>
  <c r="T29" i="46"/>
  <c r="T67" i="46"/>
  <c r="T53" i="46"/>
  <c r="T41" i="46"/>
  <c r="T87" i="46"/>
  <c r="T124" i="46"/>
  <c r="BX125" i="46"/>
  <c r="BX122" i="46"/>
  <c r="BX120" i="46"/>
  <c r="BX128" i="46"/>
  <c r="BX123" i="46"/>
  <c r="BX124" i="46"/>
  <c r="BX118" i="46"/>
  <c r="BX117" i="46"/>
  <c r="BX121" i="46"/>
  <c r="BX115" i="46"/>
  <c r="BX114" i="46"/>
  <c r="BX105" i="46"/>
  <c r="BX112" i="46"/>
  <c r="BX102" i="46"/>
  <c r="BX101" i="46"/>
  <c r="BX109" i="46"/>
  <c r="BX99" i="46"/>
  <c r="BX108" i="46"/>
  <c r="BX103" i="46"/>
  <c r="BX93" i="46"/>
  <c r="BX91" i="46"/>
  <c r="BX97" i="46"/>
  <c r="BX90" i="46"/>
  <c r="BX89" i="46"/>
  <c r="BX107" i="46"/>
  <c r="BX87" i="46"/>
  <c r="BX95" i="46"/>
  <c r="BX96" i="46"/>
  <c r="BX84" i="46"/>
  <c r="BX85" i="46"/>
  <c r="BX79" i="46"/>
  <c r="BX78" i="46"/>
  <c r="BX68" i="46"/>
  <c r="BX82" i="46"/>
  <c r="BX80" i="46"/>
  <c r="BX74" i="46"/>
  <c r="BX73" i="46"/>
  <c r="BX72" i="46"/>
  <c r="BX70" i="46"/>
  <c r="BX76" i="46"/>
  <c r="BX66" i="46"/>
  <c r="BX64" i="46"/>
  <c r="BX67" i="46"/>
  <c r="BX51" i="46"/>
  <c r="BX50" i="46"/>
  <c r="BX54" i="46"/>
  <c r="BX53" i="46"/>
  <c r="BX63" i="46"/>
  <c r="BX62" i="46"/>
  <c r="BX56" i="46"/>
  <c r="BX60" i="46"/>
  <c r="BX59" i="46"/>
  <c r="BX58" i="46"/>
  <c r="BX57" i="46"/>
  <c r="BX45" i="46"/>
  <c r="BX38" i="46"/>
  <c r="BX44" i="46"/>
  <c r="BX33" i="46"/>
  <c r="BX32" i="46"/>
  <c r="BX36" i="46"/>
  <c r="BX35" i="46"/>
  <c r="BX43" i="46"/>
  <c r="BX30" i="46"/>
  <c r="BX27" i="46"/>
  <c r="BX47" i="46"/>
  <c r="BX39" i="46"/>
  <c r="BX29" i="46"/>
  <c r="BX42" i="46"/>
  <c r="BX41" i="46"/>
  <c r="BX28" i="46"/>
  <c r="BX48" i="46"/>
  <c r="BX31" i="46"/>
  <c r="BX24" i="46"/>
  <c r="BX22" i="46"/>
  <c r="BX15" i="46"/>
  <c r="BX10" i="46"/>
  <c r="BX23" i="46"/>
  <c r="BX11" i="46"/>
  <c r="BX26" i="46"/>
  <c r="BX20" i="46"/>
  <c r="BX18" i="46"/>
  <c r="BX16" i="46"/>
  <c r="BX25" i="46"/>
  <c r="BX21" i="46"/>
  <c r="BX17" i="46"/>
  <c r="BX14" i="46"/>
  <c r="BX12" i="46"/>
  <c r="BX40" i="46"/>
  <c r="BX55" i="46"/>
  <c r="BX49" i="46"/>
  <c r="BX75" i="46"/>
  <c r="BX19" i="46"/>
  <c r="BX46" i="46"/>
  <c r="BX65" i="46"/>
  <c r="BX34" i="46"/>
  <c r="BX37" i="46"/>
  <c r="BX52" i="46"/>
  <c r="BX13" i="46"/>
  <c r="BX83" i="46"/>
  <c r="BX98" i="46"/>
  <c r="AG124" i="46"/>
  <c r="AG119" i="46"/>
  <c r="AG128" i="46"/>
  <c r="AG123" i="46"/>
  <c r="AG122" i="46"/>
  <c r="AG117" i="46"/>
  <c r="AG127" i="46"/>
  <c r="AG113" i="46"/>
  <c r="AG108" i="46"/>
  <c r="AG107" i="46"/>
  <c r="AG102" i="46"/>
  <c r="AG101" i="46"/>
  <c r="AG110" i="46"/>
  <c r="AG104" i="46"/>
  <c r="AG106" i="46"/>
  <c r="AG100" i="46"/>
  <c r="AG98" i="46"/>
  <c r="AG96" i="46"/>
  <c r="AG95" i="46"/>
  <c r="AG94" i="46"/>
  <c r="AG92" i="46"/>
  <c r="AG89" i="46"/>
  <c r="AG86" i="46"/>
  <c r="AG84" i="46"/>
  <c r="AG81" i="46"/>
  <c r="AG90" i="46"/>
  <c r="AG88" i="46"/>
  <c r="AG71" i="46"/>
  <c r="AG69" i="46"/>
  <c r="AG72" i="46"/>
  <c r="AG83" i="46"/>
  <c r="AG75" i="46"/>
  <c r="AG79" i="46"/>
  <c r="AG77" i="46"/>
  <c r="AG73" i="46"/>
  <c r="AG78" i="46"/>
  <c r="AG66" i="46"/>
  <c r="AG64" i="46"/>
  <c r="AG61" i="46"/>
  <c r="AG55" i="46"/>
  <c r="AG67" i="46"/>
  <c r="AG62" i="46"/>
  <c r="AG53" i="46"/>
  <c r="AG65" i="46"/>
  <c r="AG58" i="46"/>
  <c r="AG56" i="46"/>
  <c r="AG59" i="46"/>
  <c r="AG52" i="46"/>
  <c r="AG47" i="46"/>
  <c r="AG40" i="46"/>
  <c r="AG38" i="46"/>
  <c r="AG46" i="46"/>
  <c r="AG44" i="46"/>
  <c r="AG31" i="46"/>
  <c r="AG28" i="46"/>
  <c r="AG35" i="46"/>
  <c r="AG50" i="46"/>
  <c r="AG49" i="46"/>
  <c r="AG43" i="46"/>
  <c r="AG34" i="46"/>
  <c r="AG29" i="46"/>
  <c r="AG41" i="46"/>
  <c r="AG37" i="46"/>
  <c r="AG32" i="46"/>
  <c r="AG20" i="46"/>
  <c r="AG19" i="46"/>
  <c r="AG14" i="46"/>
  <c r="AG11" i="46"/>
  <c r="AG25" i="46"/>
  <c r="AG13" i="46"/>
  <c r="AG10" i="46"/>
  <c r="AG17" i="46"/>
  <c r="AG26" i="46"/>
  <c r="AG23" i="46"/>
  <c r="AG22" i="46"/>
  <c r="AG16" i="46"/>
  <c r="AG18" i="46"/>
  <c r="AG15" i="46"/>
  <c r="AG21" i="46"/>
  <c r="AG54" i="46"/>
  <c r="AG57" i="46"/>
  <c r="AG27" i="46"/>
  <c r="AG30" i="46"/>
  <c r="AG63" i="46"/>
  <c r="AG68" i="46"/>
  <c r="AG24" i="46"/>
  <c r="AG45" i="46"/>
  <c r="AG51" i="46"/>
  <c r="AG42" i="46"/>
  <c r="AG12" i="46"/>
  <c r="AG39" i="46"/>
  <c r="AG36" i="46"/>
  <c r="AG33" i="46"/>
  <c r="AG48" i="46"/>
  <c r="AG60" i="46"/>
  <c r="AG76" i="46"/>
  <c r="AG82" i="46"/>
  <c r="AB127" i="46"/>
  <c r="BK126" i="46"/>
  <c r="AA126" i="46"/>
  <c r="AM127" i="46"/>
  <c r="AM123" i="46"/>
  <c r="AM128" i="46"/>
  <c r="AM124" i="46"/>
  <c r="AM122" i="46"/>
  <c r="AM117" i="46"/>
  <c r="AM119" i="46"/>
  <c r="AM111" i="46"/>
  <c r="AM110" i="46"/>
  <c r="AM113" i="46"/>
  <c r="AM106" i="46"/>
  <c r="AM108" i="46"/>
  <c r="AM101" i="46"/>
  <c r="AM102" i="46"/>
  <c r="AM96" i="46"/>
  <c r="AM92" i="46"/>
  <c r="AM100" i="46"/>
  <c r="AM95" i="46"/>
  <c r="AM88" i="46"/>
  <c r="AM107" i="46"/>
  <c r="AM104" i="46"/>
  <c r="AM98" i="46"/>
  <c r="AM89" i="46"/>
  <c r="AM94" i="46"/>
  <c r="AM90" i="46"/>
  <c r="AM86" i="46"/>
  <c r="AM83" i="46"/>
  <c r="AM79" i="46"/>
  <c r="AM81" i="46"/>
  <c r="AM77" i="46"/>
  <c r="AM73" i="46"/>
  <c r="AM78" i="46"/>
  <c r="AM69" i="46"/>
  <c r="AM84" i="46"/>
  <c r="AM72" i="46"/>
  <c r="AM75" i="46"/>
  <c r="AM67" i="46"/>
  <c r="AM58" i="46"/>
  <c r="AM64" i="46"/>
  <c r="AM59" i="46"/>
  <c r="AM49" i="46"/>
  <c r="AM47" i="46"/>
  <c r="AM61" i="46"/>
  <c r="AM50" i="46"/>
  <c r="AM66" i="46"/>
  <c r="AM52" i="46"/>
  <c r="AM55" i="46"/>
  <c r="AM53" i="46"/>
  <c r="AM62" i="46"/>
  <c r="AM56" i="46"/>
  <c r="AM44" i="46"/>
  <c r="AM38" i="46"/>
  <c r="AM29" i="46"/>
  <c r="AM43" i="46"/>
  <c r="AM40" i="46"/>
  <c r="AM34" i="46"/>
  <c r="AM32" i="46"/>
  <c r="AM41" i="46"/>
  <c r="AM37" i="46"/>
  <c r="AM46" i="46"/>
  <c r="AM35" i="46"/>
  <c r="AM31" i="46"/>
  <c r="AM23" i="46"/>
  <c r="AM22" i="46"/>
  <c r="AM25" i="46"/>
  <c r="AM17" i="46"/>
  <c r="AM13" i="46"/>
  <c r="AM10" i="46"/>
  <c r="AM26" i="46"/>
  <c r="AM16" i="46"/>
  <c r="AM20" i="46"/>
  <c r="AM14" i="46"/>
  <c r="AM11" i="46"/>
  <c r="AM19" i="46"/>
  <c r="AM28" i="46"/>
  <c r="AM12" i="46"/>
  <c r="AM39" i="46"/>
  <c r="AM36" i="46"/>
  <c r="AM33" i="46"/>
  <c r="AM48" i="46"/>
  <c r="AM60" i="46"/>
  <c r="AM18" i="46"/>
  <c r="AM15" i="46"/>
  <c r="AM21" i="46"/>
  <c r="AM54" i="46"/>
  <c r="AM57" i="46"/>
  <c r="AM27" i="46"/>
  <c r="AM30" i="46"/>
  <c r="AM63" i="46"/>
  <c r="AM65" i="46"/>
  <c r="AM24" i="46"/>
  <c r="AM45" i="46"/>
  <c r="AM51" i="46"/>
  <c r="AM42" i="46"/>
  <c r="G124" i="46"/>
  <c r="AG121" i="46"/>
  <c r="AQ118" i="46"/>
  <c r="AG115" i="46"/>
  <c r="T114" i="46"/>
  <c r="AG120" i="46"/>
  <c r="T119" i="46"/>
  <c r="AP118" i="46"/>
  <c r="G119" i="46"/>
  <c r="AT116" i="46"/>
  <c r="BC120" i="46"/>
  <c r="BF117" i="46"/>
  <c r="AA116" i="46"/>
  <c r="BB115" i="46"/>
  <c r="AX125" i="46"/>
  <c r="M123" i="46"/>
  <c r="M112" i="46"/>
  <c r="L111" i="46"/>
  <c r="AQ109" i="46"/>
  <c r="AK113" i="46"/>
  <c r="BL111" i="46"/>
  <c r="AR110" i="46"/>
  <c r="R115" i="46"/>
  <c r="AY112" i="46"/>
  <c r="G116" i="46"/>
  <c r="O114" i="46"/>
  <c r="AB115" i="46"/>
  <c r="BF113" i="46"/>
  <c r="AY109" i="46"/>
  <c r="AK107" i="46"/>
  <c r="R106" i="46"/>
  <c r="AJ112" i="46"/>
  <c r="BR110" i="46"/>
  <c r="AH110" i="46"/>
  <c r="BB108" i="46"/>
  <c r="L108" i="46"/>
  <c r="H108" i="46"/>
  <c r="AG105" i="46"/>
  <c r="BR104" i="46"/>
  <c r="AB104" i="46"/>
  <c r="AP102" i="46"/>
  <c r="BI103" i="46"/>
  <c r="G103" i="46"/>
  <c r="AX115" i="46"/>
  <c r="L106" i="46"/>
  <c r="AF104" i="46"/>
  <c r="O100" i="46"/>
  <c r="BD117" i="46"/>
  <c r="AX113" i="46"/>
  <c r="BL106" i="46"/>
  <c r="AF102" i="46"/>
  <c r="Z98" i="46"/>
  <c r="BF98" i="46"/>
  <c r="U94" i="46"/>
  <c r="R91" i="46"/>
  <c r="AR90" i="46"/>
  <c r="AH100" i="46"/>
  <c r="BU89" i="46"/>
  <c r="AP88" i="46"/>
  <c r="H96" i="46"/>
  <c r="AG93" i="46"/>
  <c r="BQ103" i="46"/>
  <c r="U103" i="46"/>
  <c r="BI95" i="46"/>
  <c r="M95" i="46"/>
  <c r="AJ94" i="46"/>
  <c r="BQ91" i="46"/>
  <c r="O91" i="46"/>
  <c r="AT88" i="46"/>
  <c r="BI86" i="46"/>
  <c r="BK97" i="46"/>
  <c r="O97" i="46"/>
  <c r="AP96" i="46"/>
  <c r="BK87" i="46"/>
  <c r="O87" i="46"/>
  <c r="AY85" i="46"/>
  <c r="BT100" i="46"/>
  <c r="R100" i="46"/>
  <c r="AN94" i="46"/>
  <c r="BC85" i="46"/>
  <c r="G85" i="46"/>
  <c r="AD88" i="46"/>
  <c r="AX86" i="46"/>
  <c r="BR83" i="46"/>
  <c r="V83" i="46"/>
  <c r="AM80" i="46"/>
  <c r="BC91" i="46"/>
  <c r="G91" i="46"/>
  <c r="AA82" i="46"/>
  <c r="AR81" i="46"/>
  <c r="BJ79" i="46"/>
  <c r="BT83" i="46"/>
  <c r="R83" i="46"/>
  <c r="AN81" i="46"/>
  <c r="BC78" i="46"/>
  <c r="G78" i="46"/>
  <c r="AH77" i="46"/>
  <c r="BE74" i="46"/>
  <c r="BX71" i="46"/>
  <c r="AB71" i="46"/>
  <c r="AY70" i="46"/>
  <c r="BI68" i="46"/>
  <c r="AV79" i="46"/>
  <c r="U76" i="46"/>
  <c r="AF75" i="46"/>
  <c r="BD73" i="46"/>
  <c r="H73" i="46"/>
  <c r="AW80" i="46"/>
  <c r="BU74" i="46"/>
  <c r="G74" i="46"/>
  <c r="BP71" i="46"/>
  <c r="BI71" i="46"/>
  <c r="V69" i="46"/>
  <c r="G84" i="46"/>
  <c r="BN71" i="46"/>
  <c r="AM68" i="46"/>
  <c r="BD79" i="46"/>
  <c r="AT75" i="46"/>
  <c r="AX69" i="46"/>
  <c r="AN65" i="46"/>
  <c r="BT67" i="46"/>
  <c r="BE63" i="46"/>
  <c r="BD53" i="46"/>
  <c r="AP122" i="46"/>
  <c r="AV125" i="46"/>
  <c r="R122" i="46"/>
  <c r="BR119" i="46"/>
  <c r="BK118" i="46"/>
  <c r="O125" i="46"/>
  <c r="BQ122" i="46"/>
  <c r="BQ119" i="46"/>
  <c r="BQ128" i="46"/>
  <c r="BQ127" i="46"/>
  <c r="BQ123" i="46"/>
  <c r="BQ114" i="46"/>
  <c r="BQ124" i="46"/>
  <c r="BQ111" i="46"/>
  <c r="BQ110" i="46"/>
  <c r="BQ117" i="46"/>
  <c r="BQ108" i="46"/>
  <c r="BQ107" i="46"/>
  <c r="BQ106" i="46"/>
  <c r="BQ102" i="46"/>
  <c r="BQ101" i="46"/>
  <c r="BQ113" i="46"/>
  <c r="BQ104" i="46"/>
  <c r="BQ100" i="46"/>
  <c r="BQ94" i="46"/>
  <c r="BQ98" i="46"/>
  <c r="BQ96" i="46"/>
  <c r="BQ92" i="46"/>
  <c r="BQ95" i="46"/>
  <c r="BQ90" i="46"/>
  <c r="BQ81" i="46"/>
  <c r="BQ88" i="46"/>
  <c r="BQ89" i="46"/>
  <c r="BQ86" i="46"/>
  <c r="BQ79" i="46"/>
  <c r="BQ69" i="46"/>
  <c r="BQ78" i="46"/>
  <c r="BQ84" i="46"/>
  <c r="BQ75" i="46"/>
  <c r="BQ71" i="46"/>
  <c r="BQ77" i="46"/>
  <c r="BQ73" i="46"/>
  <c r="BQ72" i="46"/>
  <c r="BQ83" i="46"/>
  <c r="BQ66" i="46"/>
  <c r="BQ65" i="46"/>
  <c r="BQ55" i="46"/>
  <c r="BQ53" i="46"/>
  <c r="BQ62" i="46"/>
  <c r="BQ61" i="46"/>
  <c r="BQ63" i="46"/>
  <c r="BQ56" i="46"/>
  <c r="BQ67" i="46"/>
  <c r="BQ64" i="46"/>
  <c r="BQ59" i="46"/>
  <c r="BQ58" i="46"/>
  <c r="BQ57" i="46"/>
  <c r="BQ52" i="46"/>
  <c r="BQ47" i="46"/>
  <c r="BQ40" i="46"/>
  <c r="BQ38" i="46"/>
  <c r="BQ49" i="46"/>
  <c r="BQ43" i="46"/>
  <c r="BQ35" i="46"/>
  <c r="BQ50" i="46"/>
  <c r="BQ41" i="46"/>
  <c r="BQ46" i="46"/>
  <c r="BQ44" i="46"/>
  <c r="BQ34" i="46"/>
  <c r="BQ29" i="46"/>
  <c r="BQ37" i="46"/>
  <c r="BQ32" i="46"/>
  <c r="BQ31" i="46"/>
  <c r="BQ28" i="46"/>
  <c r="BQ25" i="46"/>
  <c r="BQ26" i="46"/>
  <c r="BQ15" i="46"/>
  <c r="BQ10" i="46"/>
  <c r="BQ27" i="46"/>
  <c r="BQ24" i="46"/>
  <c r="BQ22" i="46"/>
  <c r="BQ20" i="46"/>
  <c r="BQ11" i="46"/>
  <c r="BQ23" i="46"/>
  <c r="BQ16" i="46"/>
  <c r="BQ21" i="46"/>
  <c r="BQ19" i="46"/>
  <c r="BQ17" i="46"/>
  <c r="BQ14" i="46"/>
  <c r="BQ13" i="46"/>
  <c r="BQ30" i="46"/>
  <c r="BQ68" i="46"/>
  <c r="BQ45" i="46"/>
  <c r="BQ51" i="46"/>
  <c r="BQ42" i="46"/>
  <c r="BQ12" i="46"/>
  <c r="BQ39" i="46"/>
  <c r="BQ36" i="46"/>
  <c r="BQ33" i="46"/>
  <c r="BQ48" i="46"/>
  <c r="BQ60" i="46"/>
  <c r="BQ18" i="46"/>
  <c r="BQ54" i="46"/>
  <c r="BQ70" i="46"/>
  <c r="BQ87" i="46"/>
  <c r="AJ123" i="46"/>
  <c r="U121" i="46"/>
  <c r="AA115" i="46"/>
  <c r="BQ120" i="46"/>
  <c r="O126" i="46"/>
  <c r="AQ119" i="46"/>
  <c r="AN116" i="46"/>
  <c r="BI113" i="46"/>
  <c r="G120" i="46"/>
  <c r="AT117" i="46"/>
  <c r="BK116" i="46"/>
  <c r="U116" i="46"/>
  <c r="AP115" i="46"/>
  <c r="AR125" i="46"/>
  <c r="H125" i="46"/>
  <c r="AQ123" i="46"/>
  <c r="G123" i="46"/>
  <c r="G112" i="46"/>
  <c r="AK109" i="46"/>
  <c r="BF111" i="46"/>
  <c r="J111" i="46"/>
  <c r="AM112" i="46"/>
  <c r="AG111" i="46"/>
  <c r="AQ116" i="46"/>
  <c r="AY114" i="46"/>
  <c r="J113" i="46"/>
  <c r="AM109" i="46"/>
  <c r="BU107" i="46"/>
  <c r="BB106" i="46"/>
  <c r="BT112" i="46"/>
  <c r="AD112" i="46"/>
  <c r="BL110" i="46"/>
  <c r="AB110" i="46"/>
  <c r="AV108" i="46"/>
  <c r="AX108" i="46"/>
  <c r="BW105" i="46"/>
  <c r="AA105" i="46"/>
  <c r="BL104" i="46"/>
  <c r="AJ102" i="46"/>
  <c r="BX100" i="46"/>
  <c r="AR115" i="46"/>
  <c r="Z104" i="46"/>
  <c r="AR117" i="46"/>
  <c r="AR113" i="46"/>
  <c r="BD111" i="46"/>
  <c r="BF106" i="46"/>
  <c r="J106" i="46"/>
  <c r="T102" i="46"/>
  <c r="AY99" i="46"/>
  <c r="BP98" i="46"/>
  <c r="T98" i="46"/>
  <c r="AQ101" i="46"/>
  <c r="BU97" i="46"/>
  <c r="S97" i="46"/>
  <c r="O94" i="46"/>
  <c r="AT92" i="46"/>
  <c r="L91" i="46"/>
  <c r="Z90" i="46"/>
  <c r="AB100" i="46"/>
  <c r="BI89" i="46"/>
  <c r="M89" i="46"/>
  <c r="AJ88" i="46"/>
  <c r="AX96" i="46"/>
  <c r="BW93" i="46"/>
  <c r="AA93" i="46"/>
  <c r="BD92" i="46"/>
  <c r="H92" i="46"/>
  <c r="BK103" i="46"/>
  <c r="BC95" i="46"/>
  <c r="G95" i="46"/>
  <c r="AD94" i="46"/>
  <c r="H93" i="46"/>
  <c r="BE91" i="46"/>
  <c r="AN88" i="46"/>
  <c r="AK86" i="46"/>
  <c r="BE97" i="46"/>
  <c r="AD96" i="46"/>
  <c r="BE87" i="46"/>
  <c r="AM85" i="46"/>
  <c r="BN100" i="46"/>
  <c r="F100" i="46"/>
  <c r="AH94" i="46"/>
  <c r="AW85" i="46"/>
  <c r="AP90" i="46"/>
  <c r="R88" i="46"/>
  <c r="AF86" i="46"/>
  <c r="BL83" i="46"/>
  <c r="J83" i="46"/>
  <c r="AG80" i="46"/>
  <c r="AW91" i="46"/>
  <c r="BQ82" i="46"/>
  <c r="U82" i="46"/>
  <c r="AF81" i="46"/>
  <c r="BX86" i="46"/>
  <c r="BN83" i="46"/>
  <c r="F83" i="46"/>
  <c r="AH81" i="46"/>
  <c r="AW78" i="46"/>
  <c r="BX77" i="46"/>
  <c r="AB77" i="46"/>
  <c r="AM74" i="46"/>
  <c r="BR71" i="46"/>
  <c r="V71" i="46"/>
  <c r="AM70" i="46"/>
  <c r="BC68" i="46"/>
  <c r="AJ79" i="46"/>
  <c r="BK76" i="46"/>
  <c r="O76" i="46"/>
  <c r="Z75" i="46"/>
  <c r="AX73" i="46"/>
  <c r="AM71" i="46"/>
  <c r="AQ80" i="46"/>
  <c r="BI74" i="46"/>
  <c r="BI72" i="46"/>
  <c r="BB73" i="46"/>
  <c r="BX69" i="46"/>
  <c r="BI84" i="46"/>
  <c r="AV77" i="46"/>
  <c r="AD71" i="46"/>
  <c r="O68" i="46"/>
  <c r="Z79" i="46"/>
  <c r="V75" i="46"/>
  <c r="T69" i="46"/>
  <c r="BF64" i="46"/>
  <c r="AP67" i="46"/>
  <c r="AY63" i="46"/>
  <c r="N53" i="46"/>
  <c r="AU124" i="46"/>
  <c r="AU125" i="46"/>
  <c r="AU126" i="46"/>
  <c r="AU127" i="46"/>
  <c r="AU121" i="46"/>
  <c r="AU116" i="46"/>
  <c r="AU122" i="46"/>
  <c r="AU117" i="46"/>
  <c r="AU111" i="46"/>
  <c r="AU118" i="46"/>
  <c r="AU120" i="46"/>
  <c r="AU114" i="46"/>
  <c r="AU128" i="46"/>
  <c r="AU107" i="46"/>
  <c r="AU101" i="46"/>
  <c r="AU95" i="46"/>
  <c r="AU89" i="46"/>
  <c r="AU108" i="46"/>
  <c r="AU102" i="46"/>
  <c r="AU96" i="46"/>
  <c r="AU109" i="46"/>
  <c r="AU103" i="46"/>
  <c r="AU97" i="46"/>
  <c r="AU91" i="46"/>
  <c r="AU112" i="46"/>
  <c r="AU110" i="46"/>
  <c r="AU104" i="46"/>
  <c r="AU98" i="46"/>
  <c r="AU92" i="46"/>
  <c r="AU123" i="46"/>
  <c r="AU105" i="46"/>
  <c r="AU99" i="46"/>
  <c r="AU93" i="46"/>
  <c r="AU87" i="46"/>
  <c r="AU119" i="46"/>
  <c r="AU115" i="46"/>
  <c r="AU113" i="46"/>
  <c r="AU80" i="46"/>
  <c r="AU74" i="46"/>
  <c r="AU106" i="46"/>
  <c r="AU94" i="46"/>
  <c r="AU90" i="46"/>
  <c r="AU85" i="46"/>
  <c r="AU81" i="46"/>
  <c r="AU75" i="46"/>
  <c r="AU86" i="46"/>
  <c r="AU82" i="46"/>
  <c r="AU76" i="46"/>
  <c r="AU83" i="46"/>
  <c r="AU77" i="46"/>
  <c r="AU100" i="46"/>
  <c r="AU84" i="46"/>
  <c r="AU78" i="46"/>
  <c r="AU72" i="46"/>
  <c r="AU88" i="46"/>
  <c r="AU79" i="46"/>
  <c r="AU68" i="46"/>
  <c r="AU73" i="46"/>
  <c r="AU69" i="46"/>
  <c r="AU70" i="46"/>
  <c r="AU71" i="46"/>
  <c r="AU66" i="46"/>
  <c r="AU63" i="46"/>
  <c r="AU57" i="46"/>
  <c r="AU65" i="46"/>
  <c r="AU64" i="46"/>
  <c r="AU58" i="46"/>
  <c r="AU59" i="46"/>
  <c r="AU60" i="46"/>
  <c r="AU61" i="46"/>
  <c r="AU55" i="46"/>
  <c r="AU67" i="46"/>
  <c r="AU62" i="46"/>
  <c r="AU56" i="46"/>
  <c r="AU46" i="46"/>
  <c r="AU40" i="46"/>
  <c r="AU34" i="46"/>
  <c r="AU28" i="46"/>
  <c r="AU54" i="46"/>
  <c r="AU47" i="46"/>
  <c r="AU41" i="46"/>
  <c r="AU35" i="46"/>
  <c r="AU29" i="46"/>
  <c r="AU23" i="46"/>
  <c r="AU48" i="46"/>
  <c r="AU42" i="46"/>
  <c r="AU36" i="46"/>
  <c r="AU30" i="46"/>
  <c r="AU24" i="46"/>
  <c r="AU49" i="46"/>
  <c r="AU43" i="46"/>
  <c r="AU37" i="46"/>
  <c r="AU31" i="46"/>
  <c r="AU25" i="46"/>
  <c r="AU52" i="46"/>
  <c r="AU50" i="46"/>
  <c r="AU44" i="46"/>
  <c r="AU38" i="46"/>
  <c r="AU32" i="46"/>
  <c r="AU26" i="46"/>
  <c r="AU53" i="46"/>
  <c r="AU51" i="46"/>
  <c r="AU45" i="46"/>
  <c r="AU39" i="46"/>
  <c r="AU33" i="46"/>
  <c r="AU27" i="46"/>
  <c r="AU21" i="46"/>
  <c r="AU15" i="46"/>
  <c r="AU22" i="46"/>
  <c r="AU16" i="46"/>
  <c r="AU10" i="46"/>
  <c r="AU17" i="46"/>
  <c r="AU11" i="46"/>
  <c r="AU18" i="46"/>
  <c r="AU12" i="46"/>
  <c r="AU19" i="46"/>
  <c r="AU13" i="46"/>
  <c r="AU20" i="46"/>
  <c r="AU14" i="46"/>
  <c r="K124" i="46"/>
  <c r="K125" i="46"/>
  <c r="K126" i="46"/>
  <c r="K127" i="46"/>
  <c r="K121" i="46"/>
  <c r="K116" i="46"/>
  <c r="K122" i="46"/>
  <c r="K117" i="46"/>
  <c r="K111" i="46"/>
  <c r="K118" i="46"/>
  <c r="K120" i="46"/>
  <c r="K114" i="46"/>
  <c r="K107" i="46"/>
  <c r="K101" i="46"/>
  <c r="K95" i="46"/>
  <c r="K89" i="46"/>
  <c r="K108" i="46"/>
  <c r="K102" i="46"/>
  <c r="K96" i="46"/>
  <c r="K128" i="46"/>
  <c r="K123" i="46"/>
  <c r="K109" i="46"/>
  <c r="K103" i="46"/>
  <c r="K97" i="46"/>
  <c r="K112" i="46"/>
  <c r="K110" i="46"/>
  <c r="K104" i="46"/>
  <c r="K98" i="46"/>
  <c r="K92" i="46"/>
  <c r="K105" i="46"/>
  <c r="K99" i="46"/>
  <c r="K93" i="46"/>
  <c r="K87" i="46"/>
  <c r="K119" i="46"/>
  <c r="K115" i="46"/>
  <c r="K113" i="46"/>
  <c r="K80" i="46"/>
  <c r="K74" i="46"/>
  <c r="K106" i="46"/>
  <c r="K100" i="46"/>
  <c r="K90" i="46"/>
  <c r="K81" i="46"/>
  <c r="K75" i="46"/>
  <c r="K86" i="46"/>
  <c r="K82" i="46"/>
  <c r="K76" i="46"/>
  <c r="K91" i="46"/>
  <c r="K83" i="46"/>
  <c r="K77" i="46"/>
  <c r="K94" i="46"/>
  <c r="K84" i="46"/>
  <c r="K78" i="46"/>
  <c r="K72" i="46"/>
  <c r="K88" i="46"/>
  <c r="K85" i="46"/>
  <c r="K79" i="46"/>
  <c r="K68" i="46"/>
  <c r="K73" i="46"/>
  <c r="K69" i="46"/>
  <c r="K70" i="46"/>
  <c r="K71" i="46"/>
  <c r="K66" i="46"/>
  <c r="K63" i="46"/>
  <c r="K57" i="46"/>
  <c r="K64" i="46"/>
  <c r="K58" i="46"/>
  <c r="K65" i="46"/>
  <c r="K59" i="46"/>
  <c r="K60" i="46"/>
  <c r="K61" i="46"/>
  <c r="K55" i="46"/>
  <c r="K67" i="46"/>
  <c r="K62" i="46"/>
  <c r="K56" i="46"/>
  <c r="K52" i="46"/>
  <c r="K46" i="46"/>
  <c r="K40" i="46"/>
  <c r="K34" i="46"/>
  <c r="K28" i="46"/>
  <c r="K54" i="46"/>
  <c r="K47" i="46"/>
  <c r="K41" i="46"/>
  <c r="K35" i="46"/>
  <c r="K29" i="46"/>
  <c r="K48" i="46"/>
  <c r="K42" i="46"/>
  <c r="K36" i="46"/>
  <c r="K30" i="46"/>
  <c r="K24" i="46"/>
  <c r="K49" i="46"/>
  <c r="K43" i="46"/>
  <c r="K37" i="46"/>
  <c r="K31" i="46"/>
  <c r="K25" i="46"/>
  <c r="K50" i="46"/>
  <c r="K44" i="46"/>
  <c r="K38" i="46"/>
  <c r="K32" i="46"/>
  <c r="K26" i="46"/>
  <c r="K53" i="46"/>
  <c r="K51" i="46"/>
  <c r="K45" i="46"/>
  <c r="K39" i="46"/>
  <c r="K33" i="46"/>
  <c r="K27" i="46"/>
  <c r="K21" i="46"/>
  <c r="K15" i="46"/>
  <c r="K22" i="46"/>
  <c r="K16" i="46"/>
  <c r="K10" i="46"/>
  <c r="K17" i="46"/>
  <c r="K11" i="46"/>
  <c r="K23" i="46"/>
  <c r="K18" i="46"/>
  <c r="K12" i="46"/>
  <c r="K19" i="46"/>
  <c r="K13" i="46"/>
  <c r="K20" i="46"/>
  <c r="K14" i="46"/>
  <c r="AI124" i="46"/>
  <c r="AI125" i="46"/>
  <c r="AI126" i="46"/>
  <c r="E134" i="46"/>
  <c r="C69" i="47" s="1"/>
  <c r="AI127" i="46"/>
  <c r="AI121" i="46"/>
  <c r="AI116" i="46"/>
  <c r="AI128" i="46"/>
  <c r="AI123" i="46"/>
  <c r="AI117" i="46"/>
  <c r="AI111" i="46"/>
  <c r="AI118" i="46"/>
  <c r="AI120" i="46"/>
  <c r="AI114" i="46"/>
  <c r="AI107" i="46"/>
  <c r="AI101" i="46"/>
  <c r="AI95" i="46"/>
  <c r="AI89" i="46"/>
  <c r="AI108" i="46"/>
  <c r="AI102" i="46"/>
  <c r="AI96" i="46"/>
  <c r="AI109" i="46"/>
  <c r="AI103" i="46"/>
  <c r="AI97" i="46"/>
  <c r="AI91" i="46"/>
  <c r="AI122" i="46"/>
  <c r="AI119" i="46"/>
  <c r="AI112" i="46"/>
  <c r="AI110" i="46"/>
  <c r="AI104" i="46"/>
  <c r="AI98" i="46"/>
  <c r="AI92" i="46"/>
  <c r="AI105" i="46"/>
  <c r="AI99" i="46"/>
  <c r="AI93" i="46"/>
  <c r="AI87" i="46"/>
  <c r="AI115" i="46"/>
  <c r="AI113" i="46"/>
  <c r="AI100" i="46"/>
  <c r="AI86" i="46"/>
  <c r="AI80" i="46"/>
  <c r="AI74" i="46"/>
  <c r="AI88" i="46"/>
  <c r="AI81" i="46"/>
  <c r="AI75" i="46"/>
  <c r="AI82" i="46"/>
  <c r="AI76" i="46"/>
  <c r="AI106" i="46"/>
  <c r="AI94" i="46"/>
  <c r="AI90" i="46"/>
  <c r="AI83" i="46"/>
  <c r="AI77" i="46"/>
  <c r="AI84" i="46"/>
  <c r="AI78" i="46"/>
  <c r="AI72" i="46"/>
  <c r="AI85" i="46"/>
  <c r="AI79" i="46"/>
  <c r="AI68" i="46"/>
  <c r="AI69" i="46"/>
  <c r="AI71" i="46"/>
  <c r="AI70" i="46"/>
  <c r="AI73" i="46"/>
  <c r="AI66" i="46"/>
  <c r="AI63" i="46"/>
  <c r="AI57" i="46"/>
  <c r="AI67" i="46"/>
  <c r="AI64" i="46"/>
  <c r="AI58" i="46"/>
  <c r="AI59" i="46"/>
  <c r="AI60" i="46"/>
  <c r="AI61" i="46"/>
  <c r="AI55" i="46"/>
  <c r="AI65" i="46"/>
  <c r="AI62" i="46"/>
  <c r="AI56" i="46"/>
  <c r="AI46" i="46"/>
  <c r="AI40" i="46"/>
  <c r="AI34" i="46"/>
  <c r="AI28" i="46"/>
  <c r="AI47" i="46"/>
  <c r="AI41" i="46"/>
  <c r="AI35" i="46"/>
  <c r="AI29" i="46"/>
  <c r="AI23" i="46"/>
  <c r="AI52" i="46"/>
  <c r="AI48" i="46"/>
  <c r="AI42" i="46"/>
  <c r="AI36" i="46"/>
  <c r="AI30" i="46"/>
  <c r="AI24" i="46"/>
  <c r="AI54" i="46"/>
  <c r="AI53" i="46"/>
  <c r="AI49" i="46"/>
  <c r="AI43" i="46"/>
  <c r="AI37" i="46"/>
  <c r="AI31" i="46"/>
  <c r="AI25" i="46"/>
  <c r="AI50" i="46"/>
  <c r="AI44" i="46"/>
  <c r="AI38" i="46"/>
  <c r="AI32" i="46"/>
  <c r="AI26" i="46"/>
  <c r="AI51" i="46"/>
  <c r="AI45" i="46"/>
  <c r="AI39" i="46"/>
  <c r="AI33" i="46"/>
  <c r="AI27" i="46"/>
  <c r="AI21" i="46"/>
  <c r="AI15" i="46"/>
  <c r="AI22" i="46"/>
  <c r="AI16" i="46"/>
  <c r="AI10" i="46"/>
  <c r="AI17" i="46"/>
  <c r="AI11" i="46"/>
  <c r="AI18" i="46"/>
  <c r="AI12" i="46"/>
  <c r="AI19" i="46"/>
  <c r="AI13" i="46"/>
  <c r="AI20" i="46"/>
  <c r="AI14" i="46"/>
  <c r="BM124" i="46"/>
  <c r="BM125" i="46"/>
  <c r="BM126" i="46"/>
  <c r="BM127" i="46"/>
  <c r="BM121" i="46"/>
  <c r="BM128" i="46"/>
  <c r="BM123" i="46"/>
  <c r="BM116" i="46"/>
  <c r="BM117" i="46"/>
  <c r="BM111" i="46"/>
  <c r="BM118" i="46"/>
  <c r="BM122" i="46"/>
  <c r="BM120" i="46"/>
  <c r="BM114" i="46"/>
  <c r="BM115" i="46"/>
  <c r="BM113" i="46"/>
  <c r="BM107" i="46"/>
  <c r="BM101" i="46"/>
  <c r="BM95" i="46"/>
  <c r="BM89" i="46"/>
  <c r="BM108" i="46"/>
  <c r="BM102" i="46"/>
  <c r="BM96" i="46"/>
  <c r="BM109" i="46"/>
  <c r="BM103" i="46"/>
  <c r="BM97" i="46"/>
  <c r="BM91" i="46"/>
  <c r="BM112" i="46"/>
  <c r="BM110" i="46"/>
  <c r="BM104" i="46"/>
  <c r="BM98" i="46"/>
  <c r="BM92" i="46"/>
  <c r="BM105" i="46"/>
  <c r="BM99" i="46"/>
  <c r="BM93" i="46"/>
  <c r="BM87" i="46"/>
  <c r="BM119" i="46"/>
  <c r="BM80" i="46"/>
  <c r="BM74" i="46"/>
  <c r="BM106" i="46"/>
  <c r="BM94" i="46"/>
  <c r="BM90" i="46"/>
  <c r="BM81" i="46"/>
  <c r="BM75" i="46"/>
  <c r="BM82" i="46"/>
  <c r="BM76" i="46"/>
  <c r="BM83" i="46"/>
  <c r="BM77" i="46"/>
  <c r="BM100" i="46"/>
  <c r="BM85" i="46"/>
  <c r="BM84" i="46"/>
  <c r="BM78" i="46"/>
  <c r="BM72" i="46"/>
  <c r="BM88" i="46"/>
  <c r="BM86" i="46"/>
  <c r="BM79" i="46"/>
  <c r="BM68" i="46"/>
  <c r="BM73" i="46"/>
  <c r="BM71" i="46"/>
  <c r="BM69" i="46"/>
  <c r="BM70" i="46"/>
  <c r="BM66" i="46"/>
  <c r="BM63" i="46"/>
  <c r="BM57" i="46"/>
  <c r="BM64" i="46"/>
  <c r="BM58" i="46"/>
  <c r="BM59" i="46"/>
  <c r="BM60" i="46"/>
  <c r="BM65" i="46"/>
  <c r="BM61" i="46"/>
  <c r="BM55" i="46"/>
  <c r="BM67" i="46"/>
  <c r="BM62" i="46"/>
  <c r="BM56" i="46"/>
  <c r="BM46" i="46"/>
  <c r="BM40" i="46"/>
  <c r="BM34" i="46"/>
  <c r="BM28" i="46"/>
  <c r="BM54" i="46"/>
  <c r="BM52" i="46"/>
  <c r="BM47" i="46"/>
  <c r="BM41" i="46"/>
  <c r="BM35" i="46"/>
  <c r="BM29" i="46"/>
  <c r="BM23" i="46"/>
  <c r="BM53" i="46"/>
  <c r="BM48" i="46"/>
  <c r="BM42" i="46"/>
  <c r="BM36" i="46"/>
  <c r="BM30" i="46"/>
  <c r="BM24" i="46"/>
  <c r="BM49" i="46"/>
  <c r="BM43" i="46"/>
  <c r="BM37" i="46"/>
  <c r="BM31" i="46"/>
  <c r="BM25" i="46"/>
  <c r="BM50" i="46"/>
  <c r="BM44" i="46"/>
  <c r="BM38" i="46"/>
  <c r="BM32" i="46"/>
  <c r="BM26" i="46"/>
  <c r="BM51" i="46"/>
  <c r="BM45" i="46"/>
  <c r="BM39" i="46"/>
  <c r="BM33" i="46"/>
  <c r="BM27" i="46"/>
  <c r="BM21" i="46"/>
  <c r="BM15" i="46"/>
  <c r="BM22" i="46"/>
  <c r="BM16" i="46"/>
  <c r="BM10" i="46"/>
  <c r="BM17" i="46"/>
  <c r="BM11" i="46"/>
  <c r="BM18" i="46"/>
  <c r="BM12" i="46"/>
  <c r="BM19" i="46"/>
  <c r="BM13" i="46"/>
  <c r="BM20" i="46"/>
  <c r="BM14" i="46"/>
  <c r="AC124" i="46"/>
  <c r="AC125" i="46"/>
  <c r="AC126" i="46"/>
  <c r="AC127" i="46"/>
  <c r="AC121" i="46"/>
  <c r="AC128" i="46"/>
  <c r="AC123" i="46"/>
  <c r="AC116" i="46"/>
  <c r="AC117" i="46"/>
  <c r="AC111" i="46"/>
  <c r="AC118" i="46"/>
  <c r="AC122" i="46"/>
  <c r="AC120" i="46"/>
  <c r="AC114" i="46"/>
  <c r="AC112" i="46"/>
  <c r="AC107" i="46"/>
  <c r="AC101" i="46"/>
  <c r="AC95" i="46"/>
  <c r="AC89" i="46"/>
  <c r="AC108" i="46"/>
  <c r="AC102" i="46"/>
  <c r="AC96" i="46"/>
  <c r="AC115" i="46"/>
  <c r="AC113" i="46"/>
  <c r="AC109" i="46"/>
  <c r="AC103" i="46"/>
  <c r="AC97" i="46"/>
  <c r="AC91" i="46"/>
  <c r="AC110" i="46"/>
  <c r="AC104" i="46"/>
  <c r="AC98" i="46"/>
  <c r="AC92" i="46"/>
  <c r="AC105" i="46"/>
  <c r="AC99" i="46"/>
  <c r="AC93" i="46"/>
  <c r="AC87" i="46"/>
  <c r="AC119" i="46"/>
  <c r="AC80" i="46"/>
  <c r="AC74" i="46"/>
  <c r="AC106" i="46"/>
  <c r="AC94" i="46"/>
  <c r="AC90" i="46"/>
  <c r="AC81" i="46"/>
  <c r="AC75" i="46"/>
  <c r="AC82" i="46"/>
  <c r="AC76" i="46"/>
  <c r="AC83" i="46"/>
  <c r="AC77" i="46"/>
  <c r="AC100" i="46"/>
  <c r="AC84" i="46"/>
  <c r="AC78" i="46"/>
  <c r="AC72" i="46"/>
  <c r="AC88" i="46"/>
  <c r="AC86" i="46"/>
  <c r="AC85" i="46"/>
  <c r="AC79" i="46"/>
  <c r="AC68" i="46"/>
  <c r="AC73" i="46"/>
  <c r="AC71" i="46"/>
  <c r="AC69" i="46"/>
  <c r="AC70" i="46"/>
  <c r="AC66" i="46"/>
  <c r="AC63" i="46"/>
  <c r="AC57" i="46"/>
  <c r="AC64" i="46"/>
  <c r="AC58" i="46"/>
  <c r="AC59" i="46"/>
  <c r="AC60" i="46"/>
  <c r="AC65" i="46"/>
  <c r="AC61" i="46"/>
  <c r="AC55" i="46"/>
  <c r="AC67" i="46"/>
  <c r="AC62" i="46"/>
  <c r="AC56" i="46"/>
  <c r="AC46" i="46"/>
  <c r="AC40" i="46"/>
  <c r="AC34" i="46"/>
  <c r="AC28" i="46"/>
  <c r="AC54" i="46"/>
  <c r="AC52" i="46"/>
  <c r="AC47" i="46"/>
  <c r="AC41" i="46"/>
  <c r="AC35" i="46"/>
  <c r="AC29" i="46"/>
  <c r="AC53" i="46"/>
  <c r="AC48" i="46"/>
  <c r="AC42" i="46"/>
  <c r="AC36" i="46"/>
  <c r="AC30" i="46"/>
  <c r="AC24" i="46"/>
  <c r="AC49" i="46"/>
  <c r="AC43" i="46"/>
  <c r="AC37" i="46"/>
  <c r="AC31" i="46"/>
  <c r="AC25" i="46"/>
  <c r="AC50" i="46"/>
  <c r="AC44" i="46"/>
  <c r="AC38" i="46"/>
  <c r="AC32" i="46"/>
  <c r="AC26" i="46"/>
  <c r="AC51" i="46"/>
  <c r="AC45" i="46"/>
  <c r="AC39" i="46"/>
  <c r="AC33" i="46"/>
  <c r="AC27" i="46"/>
  <c r="AC23" i="46"/>
  <c r="AC21" i="46"/>
  <c r="AC15" i="46"/>
  <c r="AC22" i="46"/>
  <c r="AC16" i="46"/>
  <c r="AC10" i="46"/>
  <c r="AC17" i="46"/>
  <c r="AC11" i="46"/>
  <c r="AC18" i="46"/>
  <c r="AC12" i="46"/>
  <c r="AC19" i="46"/>
  <c r="AC13" i="46"/>
  <c r="AC20" i="46"/>
  <c r="AC14" i="46"/>
  <c r="BG124" i="46"/>
  <c r="BG125" i="46"/>
  <c r="BG126" i="46"/>
  <c r="BG127" i="46"/>
  <c r="BG121" i="46"/>
  <c r="BG116" i="46"/>
  <c r="BG117" i="46"/>
  <c r="BG111" i="46"/>
  <c r="BG118" i="46"/>
  <c r="BG120" i="46"/>
  <c r="BG114" i="46"/>
  <c r="BG107" i="46"/>
  <c r="BG101" i="46"/>
  <c r="BG95" i="46"/>
  <c r="BG89" i="46"/>
  <c r="BG119" i="46"/>
  <c r="BG112" i="46"/>
  <c r="BG108" i="46"/>
  <c r="BG102" i="46"/>
  <c r="BG96" i="46"/>
  <c r="BG123" i="46"/>
  <c r="BG109" i="46"/>
  <c r="BG103" i="46"/>
  <c r="BG97" i="46"/>
  <c r="BG91" i="46"/>
  <c r="BG128" i="46"/>
  <c r="BG110" i="46"/>
  <c r="BG104" i="46"/>
  <c r="BG98" i="46"/>
  <c r="BG92" i="46"/>
  <c r="BG115" i="46"/>
  <c r="BG113" i="46"/>
  <c r="BG105" i="46"/>
  <c r="BG99" i="46"/>
  <c r="BG93" i="46"/>
  <c r="BG87" i="46"/>
  <c r="BG122" i="46"/>
  <c r="BG80" i="46"/>
  <c r="BG74" i="46"/>
  <c r="BG81" i="46"/>
  <c r="BG75" i="46"/>
  <c r="BG100" i="46"/>
  <c r="BG82" i="46"/>
  <c r="BG76" i="46"/>
  <c r="BG88" i="46"/>
  <c r="BG85" i="46"/>
  <c r="BG83" i="46"/>
  <c r="BG77" i="46"/>
  <c r="BG86" i="46"/>
  <c r="BG84" i="46"/>
  <c r="BG78" i="46"/>
  <c r="BG72" i="46"/>
  <c r="BG106" i="46"/>
  <c r="BG94" i="46"/>
  <c r="BG90" i="46"/>
  <c r="BG79" i="46"/>
  <c r="BG73" i="46"/>
  <c r="BG71" i="46"/>
  <c r="BG68" i="46"/>
  <c r="BG69" i="46"/>
  <c r="BG70" i="46"/>
  <c r="BG66" i="46"/>
  <c r="BG63" i="46"/>
  <c r="BG57" i="46"/>
  <c r="BG64" i="46"/>
  <c r="BG58" i="46"/>
  <c r="BG59" i="46"/>
  <c r="BG67" i="46"/>
  <c r="BG65" i="46"/>
  <c r="BG60" i="46"/>
  <c r="BG61" i="46"/>
  <c r="BG55" i="46"/>
  <c r="BG62" i="46"/>
  <c r="BG56" i="46"/>
  <c r="BG52" i="46"/>
  <c r="BG46" i="46"/>
  <c r="BG40" i="46"/>
  <c r="BG34" i="46"/>
  <c r="BG28" i="46"/>
  <c r="BG53" i="46"/>
  <c r="BG47" i="46"/>
  <c r="BG41" i="46"/>
  <c r="BG35" i="46"/>
  <c r="BG29" i="46"/>
  <c r="BG23" i="46"/>
  <c r="BG48" i="46"/>
  <c r="BG42" i="46"/>
  <c r="BG36" i="46"/>
  <c r="BG30" i="46"/>
  <c r="BG24" i="46"/>
  <c r="BG49" i="46"/>
  <c r="BG43" i="46"/>
  <c r="BG37" i="46"/>
  <c r="BG31" i="46"/>
  <c r="BG25" i="46"/>
  <c r="BG50" i="46"/>
  <c r="BG44" i="46"/>
  <c r="BG38" i="46"/>
  <c r="BG32" i="46"/>
  <c r="BG26" i="46"/>
  <c r="BG54" i="46"/>
  <c r="BG51" i="46"/>
  <c r="BG45" i="46"/>
  <c r="BG39" i="46"/>
  <c r="BG33" i="46"/>
  <c r="BG27" i="46"/>
  <c r="BG21" i="46"/>
  <c r="BG15" i="46"/>
  <c r="BG22" i="46"/>
  <c r="BG16" i="46"/>
  <c r="BG10" i="46"/>
  <c r="BG17" i="46"/>
  <c r="BG11" i="46"/>
  <c r="BG18" i="46"/>
  <c r="BG12" i="46"/>
  <c r="BG19" i="46"/>
  <c r="BG13" i="46"/>
  <c r="BG20" i="46"/>
  <c r="BG14" i="46"/>
  <c r="W124" i="46"/>
  <c r="W125" i="46"/>
  <c r="W126" i="46"/>
  <c r="W127" i="46"/>
  <c r="W121" i="46"/>
  <c r="W116" i="46"/>
  <c r="W117" i="46"/>
  <c r="W111" i="46"/>
  <c r="W118" i="46"/>
  <c r="W120" i="46"/>
  <c r="W114" i="46"/>
  <c r="W123" i="46"/>
  <c r="W107" i="46"/>
  <c r="W101" i="46"/>
  <c r="W95" i="46"/>
  <c r="W89" i="46"/>
  <c r="W119" i="46"/>
  <c r="W108" i="46"/>
  <c r="W102" i="46"/>
  <c r="W96" i="46"/>
  <c r="W109" i="46"/>
  <c r="W103" i="46"/>
  <c r="W97" i="46"/>
  <c r="W91" i="46"/>
  <c r="W112" i="46"/>
  <c r="W110" i="46"/>
  <c r="W104" i="46"/>
  <c r="W98" i="46"/>
  <c r="W92" i="46"/>
  <c r="W105" i="46"/>
  <c r="W99" i="46"/>
  <c r="W93" i="46"/>
  <c r="W87" i="46"/>
  <c r="W128" i="46"/>
  <c r="W122" i="46"/>
  <c r="W115" i="46"/>
  <c r="W113" i="46"/>
  <c r="W80" i="46"/>
  <c r="W74" i="46"/>
  <c r="W100" i="46"/>
  <c r="W81" i="46"/>
  <c r="W75" i="46"/>
  <c r="W82" i="46"/>
  <c r="W76" i="46"/>
  <c r="W88" i="46"/>
  <c r="W83" i="46"/>
  <c r="W77" i="46"/>
  <c r="W94" i="46"/>
  <c r="W86" i="46"/>
  <c r="W84" i="46"/>
  <c r="W78" i="46"/>
  <c r="W72" i="46"/>
  <c r="W106" i="46"/>
  <c r="W90" i="46"/>
  <c r="W85" i="46"/>
  <c r="W79" i="46"/>
  <c r="W73" i="46"/>
  <c r="W71" i="46"/>
  <c r="W68" i="46"/>
  <c r="W69" i="46"/>
  <c r="W70" i="46"/>
  <c r="W66" i="46"/>
  <c r="W63" i="46"/>
  <c r="W57" i="46"/>
  <c r="W64" i="46"/>
  <c r="W58" i="46"/>
  <c r="W59" i="46"/>
  <c r="W67" i="46"/>
  <c r="W65" i="46"/>
  <c r="W60" i="46"/>
  <c r="W61" i="46"/>
  <c r="W55" i="46"/>
  <c r="W62" i="46"/>
  <c r="W56" i="46"/>
  <c r="W52" i="46"/>
  <c r="W46" i="46"/>
  <c r="W40" i="46"/>
  <c r="W34" i="46"/>
  <c r="W28" i="46"/>
  <c r="W53" i="46"/>
  <c r="W47" i="46"/>
  <c r="W41" i="46"/>
  <c r="W35" i="46"/>
  <c r="W29" i="46"/>
  <c r="W48" i="46"/>
  <c r="W42" i="46"/>
  <c r="W36" i="46"/>
  <c r="W30" i="46"/>
  <c r="W24" i="46"/>
  <c r="W49" i="46"/>
  <c r="W43" i="46"/>
  <c r="W37" i="46"/>
  <c r="W31" i="46"/>
  <c r="W25" i="46"/>
  <c r="W50" i="46"/>
  <c r="W44" i="46"/>
  <c r="W38" i="46"/>
  <c r="W32" i="46"/>
  <c r="W26" i="46"/>
  <c r="W54" i="46"/>
  <c r="W51" i="46"/>
  <c r="W45" i="46"/>
  <c r="W39" i="46"/>
  <c r="W33" i="46"/>
  <c r="W27" i="46"/>
  <c r="W21" i="46"/>
  <c r="W15" i="46"/>
  <c r="W22" i="46"/>
  <c r="W16" i="46"/>
  <c r="W10" i="46"/>
  <c r="W17" i="46"/>
  <c r="W11" i="46"/>
  <c r="W18" i="46"/>
  <c r="W12" i="46"/>
  <c r="W19" i="46"/>
  <c r="W13" i="46"/>
  <c r="W23" i="46"/>
  <c r="W20" i="46"/>
  <c r="W14" i="46"/>
  <c r="BA124" i="46"/>
  <c r="BA125" i="46"/>
  <c r="BA126" i="46"/>
  <c r="BA127" i="46"/>
  <c r="BA121" i="46"/>
  <c r="BA116" i="46"/>
  <c r="BA117" i="46"/>
  <c r="BA111" i="46"/>
  <c r="BA122" i="46"/>
  <c r="BA118" i="46"/>
  <c r="BA128" i="46"/>
  <c r="BA123" i="46"/>
  <c r="BA120" i="46"/>
  <c r="BA114" i="46"/>
  <c r="BA107" i="46"/>
  <c r="BA101" i="46"/>
  <c r="BA95" i="46"/>
  <c r="BA89" i="46"/>
  <c r="BA108" i="46"/>
  <c r="BA102" i="46"/>
  <c r="BA96" i="46"/>
  <c r="BA115" i="46"/>
  <c r="BA113" i="46"/>
  <c r="BA109" i="46"/>
  <c r="BA103" i="46"/>
  <c r="BA97" i="46"/>
  <c r="BA91" i="46"/>
  <c r="BA119" i="46"/>
  <c r="BA110" i="46"/>
  <c r="BA104" i="46"/>
  <c r="BA98" i="46"/>
  <c r="BA92" i="46"/>
  <c r="BA105" i="46"/>
  <c r="BA99" i="46"/>
  <c r="BA93" i="46"/>
  <c r="BA87" i="46"/>
  <c r="BA112" i="46"/>
  <c r="BA100" i="46"/>
  <c r="BA80" i="46"/>
  <c r="BA74" i="46"/>
  <c r="BA88" i="46"/>
  <c r="BA81" i="46"/>
  <c r="BA75" i="46"/>
  <c r="BA85" i="46"/>
  <c r="BA82" i="46"/>
  <c r="BA76" i="46"/>
  <c r="BA106" i="46"/>
  <c r="BA94" i="46"/>
  <c r="BA90" i="46"/>
  <c r="BA86" i="46"/>
  <c r="BA83" i="46"/>
  <c r="BA77" i="46"/>
  <c r="BA84" i="46"/>
  <c r="BA78" i="46"/>
  <c r="BA72" i="46"/>
  <c r="BA79" i="46"/>
  <c r="BA71" i="46"/>
  <c r="BA68" i="46"/>
  <c r="BA69" i="46"/>
  <c r="BA70" i="46"/>
  <c r="BA73" i="46"/>
  <c r="BA66" i="46"/>
  <c r="BA63" i="46"/>
  <c r="BA57" i="46"/>
  <c r="BA67" i="46"/>
  <c r="BA64" i="46"/>
  <c r="BA58" i="46"/>
  <c r="BA65" i="46"/>
  <c r="BA59" i="46"/>
  <c r="BA60" i="46"/>
  <c r="BA61" i="46"/>
  <c r="BA55" i="46"/>
  <c r="BA62" i="46"/>
  <c r="BA56" i="46"/>
  <c r="BA53" i="46"/>
  <c r="BA46" i="46"/>
  <c r="BA40" i="46"/>
  <c r="BA34" i="46"/>
  <c r="BA28" i="46"/>
  <c r="BA47" i="46"/>
  <c r="BA41" i="46"/>
  <c r="BA35" i="46"/>
  <c r="BA29" i="46"/>
  <c r="BA23" i="46"/>
  <c r="BA48" i="46"/>
  <c r="BA42" i="46"/>
  <c r="BA36" i="46"/>
  <c r="BA30" i="46"/>
  <c r="BA24" i="46"/>
  <c r="BA54" i="46"/>
  <c r="BA49" i="46"/>
  <c r="BA43" i="46"/>
  <c r="BA37" i="46"/>
  <c r="BA31" i="46"/>
  <c r="BA25" i="46"/>
  <c r="BA50" i="46"/>
  <c r="BA44" i="46"/>
  <c r="BA38" i="46"/>
  <c r="BA32" i="46"/>
  <c r="BA26" i="46"/>
  <c r="BA52" i="46"/>
  <c r="BA51" i="46"/>
  <c r="BA45" i="46"/>
  <c r="BA39" i="46"/>
  <c r="BA33" i="46"/>
  <c r="BA27" i="46"/>
  <c r="BA21" i="46"/>
  <c r="BA15" i="46"/>
  <c r="BA22" i="46"/>
  <c r="BA16" i="46"/>
  <c r="BA10" i="46"/>
  <c r="BA17" i="46"/>
  <c r="BA11" i="46"/>
  <c r="BA18" i="46"/>
  <c r="BA12" i="46"/>
  <c r="BA19" i="46"/>
  <c r="BA13" i="46"/>
  <c r="BA20" i="46"/>
  <c r="BA14" i="46"/>
  <c r="Q124" i="46"/>
  <c r="Q125" i="46"/>
  <c r="Q126" i="46"/>
  <c r="Q127" i="46"/>
  <c r="Q121" i="46"/>
  <c r="Q116" i="46"/>
  <c r="Q117" i="46"/>
  <c r="Q111" i="46"/>
  <c r="Q122" i="46"/>
  <c r="Q118" i="46"/>
  <c r="Q128" i="46"/>
  <c r="Q123" i="46"/>
  <c r="Q120" i="46"/>
  <c r="Q114" i="46"/>
  <c r="Q112" i="46"/>
  <c r="Q107" i="46"/>
  <c r="Q101" i="46"/>
  <c r="Q95" i="46"/>
  <c r="Q89" i="46"/>
  <c r="Q108" i="46"/>
  <c r="Q102" i="46"/>
  <c r="Q96" i="46"/>
  <c r="Q115" i="46"/>
  <c r="Q113" i="46"/>
  <c r="Q109" i="46"/>
  <c r="Q103" i="46"/>
  <c r="Q97" i="46"/>
  <c r="Q91" i="46"/>
  <c r="Q119" i="46"/>
  <c r="Q110" i="46"/>
  <c r="Q104" i="46"/>
  <c r="Q98" i="46"/>
  <c r="Q92" i="46"/>
  <c r="Q105" i="46"/>
  <c r="Q99" i="46"/>
  <c r="Q93" i="46"/>
  <c r="Q87" i="46"/>
  <c r="Q80" i="46"/>
  <c r="Q74" i="46"/>
  <c r="Q94" i="46"/>
  <c r="Q88" i="46"/>
  <c r="Q81" i="46"/>
  <c r="Q75" i="46"/>
  <c r="Q82" i="46"/>
  <c r="Q76" i="46"/>
  <c r="Q106" i="46"/>
  <c r="Q90" i="46"/>
  <c r="Q86" i="46"/>
  <c r="Q83" i="46"/>
  <c r="Q77" i="46"/>
  <c r="Q100" i="46"/>
  <c r="Q84" i="46"/>
  <c r="Q78" i="46"/>
  <c r="Q72" i="46"/>
  <c r="Q85" i="46"/>
  <c r="Q79" i="46"/>
  <c r="Q71" i="46"/>
  <c r="Q68" i="46"/>
  <c r="Q69" i="46"/>
  <c r="Q70" i="46"/>
  <c r="Q73" i="46"/>
  <c r="Q66" i="46"/>
  <c r="Q63" i="46"/>
  <c r="Q57" i="46"/>
  <c r="Q67" i="46"/>
  <c r="Q64" i="46"/>
  <c r="Q58" i="46"/>
  <c r="Q65" i="46"/>
  <c r="Q59" i="46"/>
  <c r="Q60" i="46"/>
  <c r="Q61" i="46"/>
  <c r="Q55" i="46"/>
  <c r="Q62" i="46"/>
  <c r="Q56" i="46"/>
  <c r="Q53" i="46"/>
  <c r="Q52" i="46"/>
  <c r="Q46" i="46"/>
  <c r="Q40" i="46"/>
  <c r="Q34" i="46"/>
  <c r="Q28" i="46"/>
  <c r="Q47" i="46"/>
  <c r="Q41" i="46"/>
  <c r="Q35" i="46"/>
  <c r="Q29" i="46"/>
  <c r="Q48" i="46"/>
  <c r="Q42" i="46"/>
  <c r="Q36" i="46"/>
  <c r="Q30" i="46"/>
  <c r="Q24" i="46"/>
  <c r="Q54" i="46"/>
  <c r="Q49" i="46"/>
  <c r="Q43" i="46"/>
  <c r="Q37" i="46"/>
  <c r="Q31" i="46"/>
  <c r="Q25" i="46"/>
  <c r="Q50" i="46"/>
  <c r="Q44" i="46"/>
  <c r="Q38" i="46"/>
  <c r="Q32" i="46"/>
  <c r="Q26" i="46"/>
  <c r="Q51" i="46"/>
  <c r="Q45" i="46"/>
  <c r="Q39" i="46"/>
  <c r="Q33" i="46"/>
  <c r="Q27" i="46"/>
  <c r="Q21" i="46"/>
  <c r="Q15" i="46"/>
  <c r="Q22" i="46"/>
  <c r="Q16" i="46"/>
  <c r="Q10" i="46"/>
  <c r="Q17" i="46"/>
  <c r="Q11" i="46"/>
  <c r="Q18" i="46"/>
  <c r="Q12" i="46"/>
  <c r="Q23" i="46"/>
  <c r="Q19" i="46"/>
  <c r="Q13" i="46"/>
  <c r="Q20" i="46"/>
  <c r="Q14" i="46"/>
  <c r="AO124" i="46"/>
  <c r="AO125" i="46"/>
  <c r="AO126" i="46"/>
  <c r="AO127" i="46"/>
  <c r="AO121" i="46"/>
  <c r="AO122" i="46"/>
  <c r="AO116" i="46"/>
  <c r="AO117" i="46"/>
  <c r="AO111" i="46"/>
  <c r="AO128" i="46"/>
  <c r="AO123" i="46"/>
  <c r="AO118" i="46"/>
  <c r="AO120" i="46"/>
  <c r="AO114" i="46"/>
  <c r="AO112" i="46"/>
  <c r="AO107" i="46"/>
  <c r="AO101" i="46"/>
  <c r="AO95" i="46"/>
  <c r="AO89" i="46"/>
  <c r="AO119" i="46"/>
  <c r="AO108" i="46"/>
  <c r="AO102" i="46"/>
  <c r="AO96" i="46"/>
  <c r="AO115" i="46"/>
  <c r="AO113" i="46"/>
  <c r="AO109" i="46"/>
  <c r="AO103" i="46"/>
  <c r="AO97" i="46"/>
  <c r="AO91" i="46"/>
  <c r="AO110" i="46"/>
  <c r="AO104" i="46"/>
  <c r="AO98" i="46"/>
  <c r="AO92" i="46"/>
  <c r="AO105" i="46"/>
  <c r="AO99" i="46"/>
  <c r="AO93" i="46"/>
  <c r="AO87" i="46"/>
  <c r="AO85" i="46"/>
  <c r="AO80" i="46"/>
  <c r="AO74" i="46"/>
  <c r="AO86" i="46"/>
  <c r="AO81" i="46"/>
  <c r="AO75" i="46"/>
  <c r="AO100" i="46"/>
  <c r="AO82" i="46"/>
  <c r="AO76" i="46"/>
  <c r="AO88" i="46"/>
  <c r="AO83" i="46"/>
  <c r="AO77" i="46"/>
  <c r="AO84" i="46"/>
  <c r="AO78" i="46"/>
  <c r="AO72" i="46"/>
  <c r="AO106" i="46"/>
  <c r="AO94" i="46"/>
  <c r="AO90" i="46"/>
  <c r="AO79" i="46"/>
  <c r="AO73" i="46"/>
  <c r="AO68" i="46"/>
  <c r="AO69" i="46"/>
  <c r="AO70" i="46"/>
  <c r="AO71" i="46"/>
  <c r="AO66" i="46"/>
  <c r="AO65" i="46"/>
  <c r="AO63" i="46"/>
  <c r="AO57" i="46"/>
  <c r="AO64" i="46"/>
  <c r="AO58" i="46"/>
  <c r="AO59" i="46"/>
  <c r="AO67" i="46"/>
  <c r="AO60" i="46"/>
  <c r="AO61" i="46"/>
  <c r="AO55" i="46"/>
  <c r="AO62" i="46"/>
  <c r="AO56" i="46"/>
  <c r="AO46" i="46"/>
  <c r="AO40" i="46"/>
  <c r="AO34" i="46"/>
  <c r="AO28" i="46"/>
  <c r="AO47" i="46"/>
  <c r="AO41" i="46"/>
  <c r="AO35" i="46"/>
  <c r="AO29" i="46"/>
  <c r="AO23" i="46"/>
  <c r="AO48" i="46"/>
  <c r="AO42" i="46"/>
  <c r="AO36" i="46"/>
  <c r="AO30" i="46"/>
  <c r="AO24" i="46"/>
  <c r="AO52" i="46"/>
  <c r="AO49" i="46"/>
  <c r="AO43" i="46"/>
  <c r="AO37" i="46"/>
  <c r="AO31" i="46"/>
  <c r="AO25" i="46"/>
  <c r="AO53" i="46"/>
  <c r="AO50" i="46"/>
  <c r="AO44" i="46"/>
  <c r="AO38" i="46"/>
  <c r="AO32" i="46"/>
  <c r="AO26" i="46"/>
  <c r="AO54" i="46"/>
  <c r="AO51" i="46"/>
  <c r="AO45" i="46"/>
  <c r="AO39" i="46"/>
  <c r="AO33" i="46"/>
  <c r="AO27" i="46"/>
  <c r="AO21" i="46"/>
  <c r="AO15" i="46"/>
  <c r="AO22" i="46"/>
  <c r="AO16" i="46"/>
  <c r="AO10" i="46"/>
  <c r="AO17" i="46"/>
  <c r="AO11" i="46"/>
  <c r="AO18" i="46"/>
  <c r="AO12" i="46"/>
  <c r="AO19" i="46"/>
  <c r="AO13" i="46"/>
  <c r="AO20" i="46"/>
  <c r="AO14" i="46"/>
  <c r="C213" i="35"/>
  <c r="C132" i="35"/>
  <c r="C185" i="35"/>
  <c r="C206" i="35"/>
  <c r="O250" i="35" l="1"/>
  <c r="CS250" i="35"/>
  <c r="CX250" i="35"/>
  <c r="DD250" i="35"/>
  <c r="DJ250" i="35"/>
  <c r="DP250" i="35"/>
  <c r="EN250" i="35"/>
  <c r="EP250" i="35"/>
  <c r="EJ250" i="35"/>
  <c r="DX250" i="35"/>
  <c r="CM250" i="35"/>
  <c r="DR250" i="35"/>
  <c r="DK250" i="35"/>
  <c r="EO250" i="35"/>
  <c r="DW250" i="35"/>
  <c r="DV250" i="35"/>
  <c r="EY250" i="35"/>
  <c r="EZ250" i="35"/>
  <c r="DU250" i="35"/>
  <c r="EW250" i="35"/>
  <c r="FA250" i="35"/>
  <c r="Q250" i="35"/>
  <c r="I68" i="47"/>
  <c r="H68" i="47"/>
  <c r="I69" i="47"/>
  <c r="H69" i="47"/>
  <c r="I70" i="47"/>
  <c r="H70" i="47"/>
  <c r="I67" i="47"/>
  <c r="H67" i="47"/>
  <c r="E140" i="46"/>
  <c r="E70" i="47" s="1"/>
  <c r="E128" i="46"/>
  <c r="E127" i="46"/>
  <c r="E122" i="46"/>
  <c r="E145" i="46"/>
  <c r="F70" i="47" s="1"/>
  <c r="E126" i="46"/>
  <c r="E125" i="46"/>
  <c r="E150" i="46"/>
  <c r="G70" i="47" s="1"/>
  <c r="E19" i="46"/>
  <c r="D15" i="47" s="1"/>
  <c r="J15" i="47" s="1"/>
  <c r="E10" i="46"/>
  <c r="D6" i="47" s="1"/>
  <c r="J6" i="47" s="1"/>
  <c r="E33" i="46"/>
  <c r="D29" i="47" s="1"/>
  <c r="J29" i="47" s="1"/>
  <c r="E32" i="46"/>
  <c r="D28" i="47" s="1"/>
  <c r="J28" i="47" s="1"/>
  <c r="E37" i="46"/>
  <c r="D33" i="47" s="1"/>
  <c r="J33" i="47" s="1"/>
  <c r="E42" i="46"/>
  <c r="D38" i="47" s="1"/>
  <c r="J38" i="47" s="1"/>
  <c r="E54" i="46"/>
  <c r="D50" i="47" s="1"/>
  <c r="J50" i="47" s="1"/>
  <c r="E56" i="46"/>
  <c r="D52" i="47" s="1"/>
  <c r="J52" i="47" s="1"/>
  <c r="E59" i="46"/>
  <c r="D55" i="47" s="1"/>
  <c r="J55" i="47" s="1"/>
  <c r="E66" i="46"/>
  <c r="D62" i="47" s="1"/>
  <c r="J62" i="47" s="1"/>
  <c r="E79" i="46"/>
  <c r="D75" i="47" s="1"/>
  <c r="J75" i="47" s="1"/>
  <c r="E94" i="46"/>
  <c r="D90" i="47" s="1"/>
  <c r="J90" i="47" s="1"/>
  <c r="E86" i="46"/>
  <c r="D82" i="47" s="1"/>
  <c r="J82" i="47" s="1"/>
  <c r="E74" i="46"/>
  <c r="D70" i="47" s="1"/>
  <c r="J70" i="47" s="1"/>
  <c r="E93" i="46"/>
  <c r="D89" i="47" s="1"/>
  <c r="J89" i="47" s="1"/>
  <c r="E110" i="46"/>
  <c r="D106" i="47" s="1"/>
  <c r="J106" i="47" s="1"/>
  <c r="E101" i="46"/>
  <c r="D97" i="47" s="1"/>
  <c r="J97" i="47" s="1"/>
  <c r="E117" i="46"/>
  <c r="D113" i="47" s="1"/>
  <c r="J113" i="47" s="1"/>
  <c r="E12" i="46"/>
  <c r="D8" i="47" s="1"/>
  <c r="J8" i="47" s="1"/>
  <c r="E16" i="46"/>
  <c r="D12" i="47" s="1"/>
  <c r="J12" i="47" s="1"/>
  <c r="E39" i="46"/>
  <c r="D35" i="47" s="1"/>
  <c r="J35" i="47" s="1"/>
  <c r="E38" i="46"/>
  <c r="D34" i="47" s="1"/>
  <c r="J34" i="47" s="1"/>
  <c r="E43" i="46"/>
  <c r="D39" i="47" s="1"/>
  <c r="J39" i="47" s="1"/>
  <c r="E48" i="46"/>
  <c r="D44" i="47" s="1"/>
  <c r="J44" i="47" s="1"/>
  <c r="E28" i="46"/>
  <c r="D24" i="47" s="1"/>
  <c r="J24" i="47" s="1"/>
  <c r="E62" i="46"/>
  <c r="D58" i="47" s="1"/>
  <c r="J58" i="47" s="1"/>
  <c r="E65" i="46"/>
  <c r="D61" i="47" s="1"/>
  <c r="J61" i="47" s="1"/>
  <c r="E71" i="46"/>
  <c r="D67" i="47" s="1"/>
  <c r="J67" i="47" s="1"/>
  <c r="E85" i="46"/>
  <c r="D81" i="47" s="1"/>
  <c r="J81" i="47" s="1"/>
  <c r="E77" i="46"/>
  <c r="D73" i="47" s="1"/>
  <c r="J73" i="47" s="1"/>
  <c r="E75" i="46"/>
  <c r="D71" i="47" s="1"/>
  <c r="J71" i="47" s="1"/>
  <c r="E80" i="46"/>
  <c r="D76" i="47" s="1"/>
  <c r="J76" i="47" s="1"/>
  <c r="E99" i="46"/>
  <c r="D95" i="47" s="1"/>
  <c r="J95" i="47" s="1"/>
  <c r="E112" i="46"/>
  <c r="D108" i="47" s="1"/>
  <c r="J108" i="47" s="1"/>
  <c r="E96" i="46"/>
  <c r="D92" i="47" s="1"/>
  <c r="J92" i="47" s="1"/>
  <c r="E107" i="46"/>
  <c r="D103" i="47" s="1"/>
  <c r="J103" i="47" s="1"/>
  <c r="E124" i="46"/>
  <c r="E144" i="46"/>
  <c r="F69" i="47" s="1"/>
  <c r="E18" i="46"/>
  <c r="D14" i="47" s="1"/>
  <c r="J14" i="47" s="1"/>
  <c r="E22" i="46"/>
  <c r="D18" i="47" s="1"/>
  <c r="J18" i="47" s="1"/>
  <c r="E45" i="46"/>
  <c r="D41" i="47" s="1"/>
  <c r="J41" i="47" s="1"/>
  <c r="E44" i="46"/>
  <c r="D40" i="47" s="1"/>
  <c r="J40" i="47" s="1"/>
  <c r="E49" i="46"/>
  <c r="D45" i="47" s="1"/>
  <c r="J45" i="47" s="1"/>
  <c r="E29" i="46"/>
  <c r="D25" i="47" s="1"/>
  <c r="J25" i="47" s="1"/>
  <c r="E34" i="46"/>
  <c r="D30" i="47" s="1"/>
  <c r="J30" i="47" s="1"/>
  <c r="E67" i="46"/>
  <c r="D63" i="47" s="1"/>
  <c r="J63" i="47" s="1"/>
  <c r="E58" i="46"/>
  <c r="D54" i="47" s="1"/>
  <c r="J54" i="47" s="1"/>
  <c r="E70" i="46"/>
  <c r="D66" i="47" s="1"/>
  <c r="J66" i="47" s="1"/>
  <c r="E88" i="46"/>
  <c r="D84" i="47" s="1"/>
  <c r="J84" i="47" s="1"/>
  <c r="E83" i="46"/>
  <c r="D79" i="47" s="1"/>
  <c r="J79" i="47" s="1"/>
  <c r="E81" i="46"/>
  <c r="D77" i="47" s="1"/>
  <c r="J77" i="47" s="1"/>
  <c r="E113" i="46"/>
  <c r="D109" i="47" s="1"/>
  <c r="J109" i="47" s="1"/>
  <c r="E105" i="46"/>
  <c r="D101" i="47" s="1"/>
  <c r="J101" i="47" s="1"/>
  <c r="E97" i="46"/>
  <c r="D93" i="47" s="1"/>
  <c r="J93" i="47" s="1"/>
  <c r="E102" i="46"/>
  <c r="D98" i="47" s="1"/>
  <c r="J98" i="47" s="1"/>
  <c r="E114" i="46"/>
  <c r="D110" i="47" s="1"/>
  <c r="J110" i="47" s="1"/>
  <c r="E116" i="46"/>
  <c r="D112" i="47" s="1"/>
  <c r="J112" i="47" s="1"/>
  <c r="E149" i="46"/>
  <c r="G69" i="47" s="1"/>
  <c r="E14" i="46"/>
  <c r="D10" i="47" s="1"/>
  <c r="J10" i="47" s="1"/>
  <c r="E23" i="46"/>
  <c r="D19" i="47" s="1"/>
  <c r="J19" i="47" s="1"/>
  <c r="E15" i="46"/>
  <c r="D11" i="47" s="1"/>
  <c r="J11" i="47" s="1"/>
  <c r="E51" i="46"/>
  <c r="D47" i="47" s="1"/>
  <c r="J47" i="47" s="1"/>
  <c r="E50" i="46"/>
  <c r="D46" i="47" s="1"/>
  <c r="J46" i="47" s="1"/>
  <c r="E24" i="46"/>
  <c r="D20" i="47" s="1"/>
  <c r="J20" i="47" s="1"/>
  <c r="E35" i="46"/>
  <c r="D31" i="47" s="1"/>
  <c r="J31" i="47" s="1"/>
  <c r="E40" i="46"/>
  <c r="D36" i="47" s="1"/>
  <c r="J36" i="47" s="1"/>
  <c r="E55" i="46"/>
  <c r="D51" i="47" s="1"/>
  <c r="J51" i="47" s="1"/>
  <c r="E64" i="46"/>
  <c r="D60" i="47" s="1"/>
  <c r="J60" i="47" s="1"/>
  <c r="E69" i="46"/>
  <c r="D65" i="47" s="1"/>
  <c r="J65" i="47" s="1"/>
  <c r="E72" i="46"/>
  <c r="D68" i="47" s="1"/>
  <c r="J68" i="47" s="1"/>
  <c r="E91" i="46"/>
  <c r="D87" i="47" s="1"/>
  <c r="J87" i="47" s="1"/>
  <c r="E90" i="46"/>
  <c r="D86" i="47" s="1"/>
  <c r="J86" i="47" s="1"/>
  <c r="E115" i="46"/>
  <c r="D111" i="47" s="1"/>
  <c r="J111" i="47" s="1"/>
  <c r="E92" i="46"/>
  <c r="D88" i="47" s="1"/>
  <c r="J88" i="47" s="1"/>
  <c r="E103" i="46"/>
  <c r="D99" i="47" s="1"/>
  <c r="J99" i="47" s="1"/>
  <c r="E108" i="46"/>
  <c r="D104" i="47" s="1"/>
  <c r="J104" i="47" s="1"/>
  <c r="E142" i="46"/>
  <c r="F67" i="47" s="1"/>
  <c r="E120" i="46"/>
  <c r="E121" i="46"/>
  <c r="E147" i="46"/>
  <c r="G67" i="47" s="1"/>
  <c r="E139" i="46"/>
  <c r="E69" i="47" s="1"/>
  <c r="E20" i="46"/>
  <c r="D16" i="47" s="1"/>
  <c r="J16" i="47" s="1"/>
  <c r="E11" i="46"/>
  <c r="D7" i="47" s="1"/>
  <c r="J7" i="47" s="1"/>
  <c r="E21" i="46"/>
  <c r="D17" i="47" s="1"/>
  <c r="J17" i="47" s="1"/>
  <c r="E53" i="46"/>
  <c r="D49" i="47" s="1"/>
  <c r="J49" i="47" s="1"/>
  <c r="E25" i="46"/>
  <c r="D21" i="47" s="1"/>
  <c r="J21" i="47" s="1"/>
  <c r="E30" i="46"/>
  <c r="D26" i="47" s="1"/>
  <c r="J26" i="47" s="1"/>
  <c r="E41" i="46"/>
  <c r="D37" i="47" s="1"/>
  <c r="J37" i="47" s="1"/>
  <c r="E46" i="46"/>
  <c r="D42" i="47" s="1"/>
  <c r="J42" i="47" s="1"/>
  <c r="E61" i="46"/>
  <c r="D57" i="47" s="1"/>
  <c r="J57" i="47" s="1"/>
  <c r="E57" i="46"/>
  <c r="D53" i="47" s="1"/>
  <c r="J53" i="47" s="1"/>
  <c r="E73" i="46"/>
  <c r="D69" i="47" s="1"/>
  <c r="J69" i="47" s="1"/>
  <c r="E78" i="46"/>
  <c r="D74" i="47" s="1"/>
  <c r="J74" i="47" s="1"/>
  <c r="E76" i="46"/>
  <c r="D72" i="47" s="1"/>
  <c r="J72" i="47" s="1"/>
  <c r="E100" i="46"/>
  <c r="D96" i="47" s="1"/>
  <c r="J96" i="47" s="1"/>
  <c r="E119" i="46"/>
  <c r="E98" i="46"/>
  <c r="D94" i="47" s="1"/>
  <c r="J94" i="47" s="1"/>
  <c r="E109" i="46"/>
  <c r="D105" i="47" s="1"/>
  <c r="J105" i="47" s="1"/>
  <c r="E89" i="46"/>
  <c r="D85" i="47" s="1"/>
  <c r="J85" i="47" s="1"/>
  <c r="E118" i="46"/>
  <c r="E137" i="46"/>
  <c r="E67" i="47" s="1"/>
  <c r="I114" i="47"/>
  <c r="H114" i="47"/>
  <c r="E13" i="46"/>
  <c r="D9" i="47" s="1"/>
  <c r="J9" i="47" s="1"/>
  <c r="E17" i="46"/>
  <c r="D13" i="47" s="1"/>
  <c r="J13" i="47" s="1"/>
  <c r="E27" i="46"/>
  <c r="D23" i="47" s="1"/>
  <c r="J23" i="47" s="1"/>
  <c r="E26" i="46"/>
  <c r="D22" i="47" s="1"/>
  <c r="J22" i="47" s="1"/>
  <c r="E31" i="46"/>
  <c r="D27" i="47" s="1"/>
  <c r="J27" i="47" s="1"/>
  <c r="E36" i="46"/>
  <c r="D32" i="47" s="1"/>
  <c r="J32" i="47" s="1"/>
  <c r="E47" i="46"/>
  <c r="D43" i="47" s="1"/>
  <c r="J43" i="47" s="1"/>
  <c r="E52" i="46"/>
  <c r="D48" i="47" s="1"/>
  <c r="J48" i="47" s="1"/>
  <c r="E60" i="46"/>
  <c r="D56" i="47" s="1"/>
  <c r="J56" i="47" s="1"/>
  <c r="E63" i="46"/>
  <c r="D59" i="47" s="1"/>
  <c r="J59" i="47" s="1"/>
  <c r="E68" i="46"/>
  <c r="D64" i="47" s="1"/>
  <c r="J64" i="47" s="1"/>
  <c r="E84" i="46"/>
  <c r="D80" i="47" s="1"/>
  <c r="J80" i="47" s="1"/>
  <c r="E82" i="46"/>
  <c r="D78" i="47" s="1"/>
  <c r="J78" i="47" s="1"/>
  <c r="E106" i="46"/>
  <c r="D102" i="47" s="1"/>
  <c r="J102" i="47" s="1"/>
  <c r="E87" i="46"/>
  <c r="D83" i="47" s="1"/>
  <c r="J83" i="47" s="1"/>
  <c r="E104" i="46"/>
  <c r="D100" i="47" s="1"/>
  <c r="J100" i="47" s="1"/>
  <c r="E123" i="46"/>
  <c r="E95" i="46"/>
  <c r="D91" i="47" s="1"/>
  <c r="J91" i="47" s="1"/>
  <c r="E111" i="46"/>
  <c r="D107" i="47" s="1"/>
  <c r="J107" i="47" s="1"/>
  <c r="C114" i="47"/>
  <c r="C223" i="35"/>
  <c r="C161" i="35"/>
  <c r="C155" i="35"/>
  <c r="C227" i="35"/>
  <c r="C239" i="35"/>
  <c r="C234" i="35"/>
  <c r="F98" i="37" s="1"/>
  <c r="C85" i="41" s="1"/>
  <c r="C216" i="35"/>
  <c r="C238" i="35"/>
  <c r="F104" i="37" s="1"/>
  <c r="C91" i="41" s="1"/>
  <c r="C220" i="35"/>
  <c r="C203" i="35"/>
  <c r="C182" i="35"/>
  <c r="C197" i="35"/>
  <c r="C160" i="35"/>
  <c r="C193" i="35"/>
  <c r="C177" i="35"/>
  <c r="C178" i="35"/>
  <c r="C156" i="35"/>
  <c r="C142" i="35"/>
  <c r="C148" i="35"/>
  <c r="C150" i="35"/>
  <c r="C135" i="35"/>
  <c r="C133" i="35"/>
  <c r="C224" i="35"/>
  <c r="C248" i="35"/>
  <c r="F118" i="37" s="1"/>
  <c r="C105" i="41" s="1"/>
  <c r="C237" i="35"/>
  <c r="C191" i="35"/>
  <c r="C180" i="35"/>
  <c r="C159" i="35"/>
  <c r="C249" i="35"/>
  <c r="F122" i="37" s="1"/>
  <c r="C109" i="41" s="1"/>
  <c r="C231" i="35"/>
  <c r="C198" i="35"/>
  <c r="C235" i="35"/>
  <c r="F99" i="37" s="1"/>
  <c r="C86" i="41" s="1"/>
  <c r="C217" i="35"/>
  <c r="C212" i="35"/>
  <c r="C168" i="35"/>
  <c r="C194" i="35"/>
  <c r="C152" i="35"/>
  <c r="C188" i="35"/>
  <c r="C171" i="35"/>
  <c r="C175" i="35"/>
  <c r="C173" i="35"/>
  <c r="C157" i="35"/>
  <c r="C153" i="35"/>
  <c r="C147" i="35"/>
  <c r="C137" i="35"/>
  <c r="C209" i="35"/>
  <c r="C219" i="35"/>
  <c r="C205" i="35"/>
  <c r="C167" i="35"/>
  <c r="C141" i="35"/>
  <c r="F32" i="37" s="1"/>
  <c r="C19" i="41" s="1"/>
  <c r="C218" i="35"/>
  <c r="F81" i="37" s="1"/>
  <c r="C68" i="41" s="1"/>
  <c r="C230" i="35"/>
  <c r="F94" i="37" s="1"/>
  <c r="C81" i="41" s="1"/>
  <c r="C242" i="35"/>
  <c r="C246" i="35"/>
  <c r="C228" i="35"/>
  <c r="F90" i="37" s="1"/>
  <c r="C77" i="41" s="1"/>
  <c r="C179" i="35"/>
  <c r="C232" i="35"/>
  <c r="C215" i="35"/>
  <c r="C204" i="35"/>
  <c r="C214" i="35"/>
  <c r="C195" i="35"/>
  <c r="C170" i="35"/>
  <c r="C189" i="35"/>
  <c r="C163" i="35"/>
  <c r="C162" i="35"/>
  <c r="C169" i="35"/>
  <c r="C154" i="35"/>
  <c r="C138" i="35"/>
  <c r="C144" i="35"/>
  <c r="C139" i="35"/>
  <c r="C221" i="35"/>
  <c r="C233" i="35"/>
  <c r="F97" i="37" s="1"/>
  <c r="C84" i="41" s="1"/>
  <c r="C245" i="35"/>
  <c r="C241" i="35"/>
  <c r="C196" i="35"/>
  <c r="F72" i="37" s="1"/>
  <c r="C59" i="41" s="1"/>
  <c r="C136" i="35"/>
  <c r="F30" i="37" s="1"/>
  <c r="C17" i="41" s="1"/>
  <c r="C243" i="35"/>
  <c r="C225" i="35"/>
  <c r="C247" i="35"/>
  <c r="C229" i="35"/>
  <c r="F93" i="37" s="1"/>
  <c r="C80" i="41" s="1"/>
  <c r="C210" i="35"/>
  <c r="C207" i="35"/>
  <c r="C211" i="35"/>
  <c r="C190" i="35"/>
  <c r="C202" i="35"/>
  <c r="C186" i="35"/>
  <c r="F69" i="37" s="1"/>
  <c r="C56" i="41" s="1"/>
  <c r="C187" i="35"/>
  <c r="F70" i="37" s="1"/>
  <c r="C57" i="41" s="1"/>
  <c r="C174" i="35"/>
  <c r="C166" i="35"/>
  <c r="C149" i="35"/>
  <c r="C151" i="35"/>
  <c r="C143" i="35"/>
  <c r="C140" i="35"/>
  <c r="C131" i="35"/>
  <c r="C236" i="35"/>
  <c r="F103" i="37" s="1"/>
  <c r="C90" i="41" s="1"/>
  <c r="C192" i="35"/>
  <c r="C181" i="35"/>
  <c r="C158" i="35"/>
  <c r="C240" i="35"/>
  <c r="C222" i="35"/>
  <c r="C244" i="35"/>
  <c r="C226" i="35"/>
  <c r="C201" i="35"/>
  <c r="F74" i="37" s="1"/>
  <c r="C61" i="41" s="1"/>
  <c r="C200" i="35"/>
  <c r="C208" i="35"/>
  <c r="C176" i="35"/>
  <c r="C199" i="35"/>
  <c r="C183" i="35"/>
  <c r="F68" i="37" s="1"/>
  <c r="C55" i="41" s="1"/>
  <c r="C184" i="35"/>
  <c r="C172" i="35"/>
  <c r="C164" i="35"/>
  <c r="C165" i="35"/>
  <c r="C145" i="35"/>
  <c r="F59" i="37" s="1"/>
  <c r="C46" i="41" s="1"/>
  <c r="C146" i="35"/>
  <c r="F60" i="37" s="1"/>
  <c r="C47" i="41" s="1"/>
  <c r="C134" i="35"/>
  <c r="F77" i="37" l="1"/>
  <c r="C64" i="41" s="1"/>
  <c r="F78" i="37"/>
  <c r="C65" i="41" s="1"/>
  <c r="F109" i="37"/>
  <c r="C96" i="41" s="1"/>
  <c r="F88" i="37"/>
  <c r="C75" i="41" s="1"/>
  <c r="F80" i="37"/>
  <c r="C67" i="41" s="1"/>
  <c r="F96" i="37"/>
  <c r="C83" i="41" s="1"/>
  <c r="K6" i="47" a="1"/>
  <c r="F73" i="37"/>
  <c r="C60" i="41" s="1"/>
  <c r="F82" i="37"/>
  <c r="C69" i="41" s="1"/>
  <c r="F106" i="37"/>
  <c r="C93" i="41" s="1"/>
  <c r="F83" i="37"/>
  <c r="C70" i="41" s="1"/>
  <c r="C250" i="35"/>
  <c r="F19" i="37"/>
  <c r="F20" i="37"/>
  <c r="C7" i="41" s="1"/>
  <c r="F67" i="37"/>
  <c r="C54" i="41" s="1"/>
  <c r="F76" i="37"/>
  <c r="C63" i="41" s="1"/>
  <c r="F71" i="37"/>
  <c r="C58" i="41" s="1"/>
  <c r="F31" i="37"/>
  <c r="C18" i="41" s="1"/>
  <c r="F64" i="37"/>
  <c r="C51" i="41" s="1"/>
  <c r="F61" i="37"/>
  <c r="C48" i="41" s="1"/>
  <c r="F62" i="37"/>
  <c r="C49" i="41" s="1"/>
  <c r="F63" i="37"/>
  <c r="C50" i="41" s="1"/>
  <c r="F33" i="37"/>
  <c r="C20" i="41" s="1"/>
  <c r="Q14" i="45"/>
  <c r="N66" i="45" s="1"/>
  <c r="I29" i="43"/>
  <c r="Q15" i="45"/>
  <c r="P66" i="45" s="1"/>
  <c r="J29" i="43"/>
  <c r="F114" i="47"/>
  <c r="B8" i="45"/>
  <c r="F29" i="43"/>
  <c r="H20" i="43"/>
  <c r="J14" i="45"/>
  <c r="H66" i="45" s="1"/>
  <c r="H19" i="43"/>
  <c r="E114" i="47"/>
  <c r="G114" i="47"/>
  <c r="D114" i="47"/>
  <c r="D17" i="45" s="1"/>
  <c r="D7" i="11"/>
  <c r="K110" i="47" l="1"/>
  <c r="K32" i="47"/>
  <c r="K104" i="47"/>
  <c r="K45" i="47"/>
  <c r="K17" i="47"/>
  <c r="K23" i="47"/>
  <c r="K100" i="47"/>
  <c r="K64" i="47"/>
  <c r="K28" i="47"/>
  <c r="K97" i="47"/>
  <c r="K61" i="47"/>
  <c r="K25" i="47"/>
  <c r="K96" i="47"/>
  <c r="K60" i="47"/>
  <c r="K24" i="47"/>
  <c r="K11" i="47"/>
  <c r="K38" i="47"/>
  <c r="K15" i="47"/>
  <c r="K87" i="47"/>
  <c r="K77" i="47"/>
  <c r="K102" i="47"/>
  <c r="K26" i="47"/>
  <c r="K44" i="47"/>
  <c r="K29" i="47"/>
  <c r="K57" i="47"/>
  <c r="K65" i="47"/>
  <c r="K47" i="47"/>
  <c r="K94" i="47"/>
  <c r="K58" i="47"/>
  <c r="K22" i="47"/>
  <c r="K91" i="47"/>
  <c r="K55" i="47"/>
  <c r="K19" i="47"/>
  <c r="K90" i="47"/>
  <c r="K54" i="47"/>
  <c r="K18" i="47"/>
  <c r="K35" i="47"/>
  <c r="K50" i="47"/>
  <c r="K27" i="47"/>
  <c r="K99" i="47"/>
  <c r="K105" i="47"/>
  <c r="K56" i="47"/>
  <c r="K89" i="47"/>
  <c r="K69" i="47"/>
  <c r="K113" i="47"/>
  <c r="K83" i="47"/>
  <c r="K88" i="47"/>
  <c r="K52" i="47"/>
  <c r="K16" i="47"/>
  <c r="K85" i="47"/>
  <c r="K49" i="47"/>
  <c r="K13" i="47"/>
  <c r="K84" i="47"/>
  <c r="K48" i="47"/>
  <c r="K12" i="47"/>
  <c r="K71" i="47"/>
  <c r="K62" i="47"/>
  <c r="K39" i="47"/>
  <c r="K111" i="47"/>
  <c r="K33" i="47"/>
  <c r="K103" i="47"/>
  <c r="K66" i="47"/>
  <c r="K101" i="47"/>
  <c r="K75" i="47"/>
  <c r="K68" i="47"/>
  <c r="K9" i="47"/>
  <c r="K81" i="47"/>
  <c r="K59" i="47"/>
  <c r="K107" i="47"/>
  <c r="K82" i="47"/>
  <c r="K46" i="47"/>
  <c r="K10" i="47"/>
  <c r="K79" i="47"/>
  <c r="K43" i="47"/>
  <c r="K7" i="47"/>
  <c r="K78" i="47"/>
  <c r="K42" i="47"/>
  <c r="K6" i="47"/>
  <c r="K95" i="47"/>
  <c r="K74" i="47"/>
  <c r="K51" i="47"/>
  <c r="K20" i="47"/>
  <c r="K8" i="47"/>
  <c r="K80" i="47"/>
  <c r="K21" i="47"/>
  <c r="K93" i="47"/>
  <c r="K41" i="47"/>
  <c r="K112" i="47"/>
  <c r="K76" i="47"/>
  <c r="K40" i="47"/>
  <c r="K109" i="47"/>
  <c r="K73" i="47"/>
  <c r="K37" i="47"/>
  <c r="K108" i="47"/>
  <c r="K72" i="47"/>
  <c r="K36" i="47"/>
  <c r="K53" i="47"/>
  <c r="K14" i="47"/>
  <c r="K86" i="47"/>
  <c r="K63" i="47"/>
  <c r="K92" i="47"/>
  <c r="K106" i="47"/>
  <c r="K70" i="47"/>
  <c r="K34" i="47"/>
  <c r="K67" i="47"/>
  <c r="K31" i="47"/>
  <c r="K30" i="47"/>
  <c r="K98" i="47"/>
  <c r="C6" i="41"/>
  <c r="C114" i="41" s="1"/>
  <c r="B8" i="55" s="1"/>
  <c r="F127" i="37"/>
  <c r="J114" i="47"/>
  <c r="D23" i="45" s="1"/>
  <c r="O20" i="45" s="1"/>
  <c r="E52" i="43"/>
  <c r="G29" i="43"/>
  <c r="J16" i="45"/>
  <c r="J66" i="45" s="1"/>
  <c r="F52" i="43"/>
  <c r="H21" i="43"/>
  <c r="H29" i="43"/>
  <c r="J17" i="45"/>
  <c r="C113" i="13"/>
  <c r="C112" i="13"/>
  <c r="D112" i="13" s="1"/>
  <c r="C111" i="13"/>
  <c r="D111" i="13" s="1"/>
  <c r="C110" i="13"/>
  <c r="D110" i="13" s="1"/>
  <c r="C109" i="13"/>
  <c r="D109" i="13" s="1"/>
  <c r="C108" i="13"/>
  <c r="D108" i="13" s="1"/>
  <c r="C107" i="13"/>
  <c r="D107" i="13" s="1"/>
  <c r="G107" i="13" s="1"/>
  <c r="H107" i="13" s="1"/>
  <c r="C106" i="13"/>
  <c r="D106" i="13" s="1"/>
  <c r="C105" i="13"/>
  <c r="D105" i="13" s="1"/>
  <c r="C104" i="13"/>
  <c r="D104" i="13" s="1"/>
  <c r="C103" i="13"/>
  <c r="D103" i="13" s="1"/>
  <c r="C102" i="13"/>
  <c r="D102" i="13" s="1"/>
  <c r="C101" i="13"/>
  <c r="C100" i="13"/>
  <c r="D100" i="13" s="1"/>
  <c r="C99" i="13"/>
  <c r="D99" i="13" s="1"/>
  <c r="C98" i="13"/>
  <c r="D98" i="13" s="1"/>
  <c r="C97" i="13"/>
  <c r="D97" i="13" s="1"/>
  <c r="C96" i="13"/>
  <c r="D96" i="13" s="1"/>
  <c r="C95" i="13"/>
  <c r="D95" i="13" s="1"/>
  <c r="G95" i="13" s="1"/>
  <c r="H95" i="13" s="1"/>
  <c r="C94" i="13"/>
  <c r="D94" i="13" s="1"/>
  <c r="C93" i="13"/>
  <c r="D93" i="13" s="1"/>
  <c r="C92" i="13"/>
  <c r="D92" i="13" s="1"/>
  <c r="C91" i="13"/>
  <c r="D91" i="13" s="1"/>
  <c r="C90" i="13"/>
  <c r="D90" i="13" s="1"/>
  <c r="C89" i="13"/>
  <c r="D89" i="13" s="1"/>
  <c r="C88" i="13"/>
  <c r="D88" i="13" s="1"/>
  <c r="C87" i="13"/>
  <c r="D87" i="13" s="1"/>
  <c r="C86" i="13"/>
  <c r="D86" i="13" s="1"/>
  <c r="C85" i="13"/>
  <c r="D85" i="13" s="1"/>
  <c r="C84" i="13"/>
  <c r="D84" i="13" s="1"/>
  <c r="C83" i="13"/>
  <c r="D83" i="13" s="1"/>
  <c r="F83" i="13" s="1"/>
  <c r="C82" i="13"/>
  <c r="D82" i="13" s="1"/>
  <c r="C81" i="13"/>
  <c r="D81" i="13" s="1"/>
  <c r="C80" i="13"/>
  <c r="D80" i="13" s="1"/>
  <c r="C79" i="13"/>
  <c r="D79" i="13" s="1"/>
  <c r="C78" i="13"/>
  <c r="D78" i="13" s="1"/>
  <c r="C77" i="13"/>
  <c r="D77" i="13" s="1"/>
  <c r="G77" i="13" s="1"/>
  <c r="H77" i="13" s="1"/>
  <c r="C76" i="13"/>
  <c r="D76" i="13" s="1"/>
  <c r="C75" i="13"/>
  <c r="D75" i="13" s="1"/>
  <c r="C74" i="13"/>
  <c r="D74" i="13" s="1"/>
  <c r="C73" i="13"/>
  <c r="D73" i="13" s="1"/>
  <c r="C72" i="13"/>
  <c r="D72" i="13" s="1"/>
  <c r="C71" i="13"/>
  <c r="D71" i="13" s="1"/>
  <c r="G71" i="13" s="1"/>
  <c r="H71" i="13" s="1"/>
  <c r="C70" i="13"/>
  <c r="D70" i="13" s="1"/>
  <c r="C69" i="13"/>
  <c r="D69" i="13" s="1"/>
  <c r="C68" i="13"/>
  <c r="D68" i="13" s="1"/>
  <c r="C67" i="13"/>
  <c r="D67" i="13" s="1"/>
  <c r="C66" i="13"/>
  <c r="D66" i="13" s="1"/>
  <c r="C65" i="13"/>
  <c r="D65" i="13" s="1"/>
  <c r="C64" i="13"/>
  <c r="D64" i="13" s="1"/>
  <c r="C63" i="13"/>
  <c r="D63" i="13" s="1"/>
  <c r="C62" i="13"/>
  <c r="D62" i="13" s="1"/>
  <c r="C61" i="13"/>
  <c r="D61" i="13" s="1"/>
  <c r="C60" i="13"/>
  <c r="D60" i="13" s="1"/>
  <c r="C59" i="13"/>
  <c r="D59" i="13" s="1"/>
  <c r="G59" i="13" s="1"/>
  <c r="H59" i="13" s="1"/>
  <c r="C58" i="13"/>
  <c r="D58" i="13" s="1"/>
  <c r="C57" i="13"/>
  <c r="D57" i="13" s="1"/>
  <c r="C56" i="13"/>
  <c r="D56" i="13" s="1"/>
  <c r="C55" i="13"/>
  <c r="D55" i="13" s="1"/>
  <c r="C54" i="13"/>
  <c r="D54" i="13" s="1"/>
  <c r="C53" i="13"/>
  <c r="D53" i="13" s="1"/>
  <c r="C52" i="13"/>
  <c r="D52" i="13" s="1"/>
  <c r="C51" i="13"/>
  <c r="D51" i="13" s="1"/>
  <c r="C50" i="13"/>
  <c r="D50" i="13" s="1"/>
  <c r="C49" i="13"/>
  <c r="D49" i="13" s="1"/>
  <c r="C48" i="13"/>
  <c r="D48" i="13" s="1"/>
  <c r="C47" i="13"/>
  <c r="D47" i="13" s="1"/>
  <c r="F47" i="13" s="1"/>
  <c r="C46" i="13"/>
  <c r="D46" i="13" s="1"/>
  <c r="C45" i="13"/>
  <c r="D45" i="13" s="1"/>
  <c r="C44" i="13"/>
  <c r="D44" i="13" s="1"/>
  <c r="C43" i="13"/>
  <c r="D43" i="13" s="1"/>
  <c r="C42" i="13"/>
  <c r="D42" i="13" s="1"/>
  <c r="C41" i="13"/>
  <c r="D41" i="13" s="1"/>
  <c r="G41" i="13" s="1"/>
  <c r="H41" i="13" s="1"/>
  <c r="C40" i="13"/>
  <c r="D40" i="13" s="1"/>
  <c r="C39" i="13"/>
  <c r="D39" i="13" s="1"/>
  <c r="C38" i="13"/>
  <c r="D38" i="13" s="1"/>
  <c r="C37" i="13"/>
  <c r="D37" i="13" s="1"/>
  <c r="C36" i="13"/>
  <c r="D36" i="13" s="1"/>
  <c r="C35" i="13"/>
  <c r="D35" i="13" s="1"/>
  <c r="G35" i="13" s="1"/>
  <c r="H35" i="13" s="1"/>
  <c r="C34" i="13"/>
  <c r="D34" i="13" s="1"/>
  <c r="C33" i="13"/>
  <c r="D33" i="13" s="1"/>
  <c r="C32" i="13"/>
  <c r="D32" i="13" s="1"/>
  <c r="C31" i="13"/>
  <c r="D31" i="13" s="1"/>
  <c r="C30" i="13"/>
  <c r="D30" i="13" s="1"/>
  <c r="C29" i="13"/>
  <c r="D29" i="13" s="1"/>
  <c r="F29" i="13" s="1"/>
  <c r="C28" i="13"/>
  <c r="D28" i="13" s="1"/>
  <c r="C27" i="13"/>
  <c r="D27" i="13" s="1"/>
  <c r="C26" i="13"/>
  <c r="D26" i="13" s="1"/>
  <c r="C25" i="13"/>
  <c r="D25" i="13" s="1"/>
  <c r="C24" i="13"/>
  <c r="D24" i="13" s="1"/>
  <c r="C23" i="13"/>
  <c r="D23" i="13" s="1"/>
  <c r="G23" i="13" s="1"/>
  <c r="H23" i="13" s="1"/>
  <c r="C22" i="13"/>
  <c r="D22" i="13" s="1"/>
  <c r="C21" i="13"/>
  <c r="D21" i="13" s="1"/>
  <c r="C20" i="13"/>
  <c r="C19" i="13"/>
  <c r="C18" i="13"/>
  <c r="D18" i="13" s="1"/>
  <c r="C17" i="13"/>
  <c r="D17" i="13" s="1"/>
  <c r="C16" i="13"/>
  <c r="D16" i="13" s="1"/>
  <c r="C15" i="13"/>
  <c r="D15" i="13" s="1"/>
  <c r="C14" i="13"/>
  <c r="D14" i="13" s="1"/>
  <c r="C13" i="13"/>
  <c r="D13" i="13" s="1"/>
  <c r="C12" i="13"/>
  <c r="D12" i="13" s="1"/>
  <c r="C11" i="13"/>
  <c r="D11" i="13" s="1"/>
  <c r="F11" i="13" s="1"/>
  <c r="C10" i="13"/>
  <c r="D10" i="13" s="1"/>
  <c r="C9" i="13"/>
  <c r="D9" i="13" s="1"/>
  <c r="C8" i="13"/>
  <c r="D8" i="13" s="1"/>
  <c r="C7" i="13"/>
  <c r="D7" i="13" s="1"/>
  <c r="C6" i="13"/>
  <c r="D6" i="13" s="1"/>
  <c r="D101" i="13"/>
  <c r="D20" i="13"/>
  <c r="D19" i="13"/>
  <c r="Q82" i="47" l="1"/>
  <c r="N82" i="47"/>
  <c r="O82" i="47" s="1"/>
  <c r="M82" i="47"/>
  <c r="P82" i="47"/>
  <c r="M11" i="47"/>
  <c r="P11" i="47"/>
  <c r="Q11" i="47"/>
  <c r="N11" i="47"/>
  <c r="O11" i="47" s="1"/>
  <c r="Q14" i="47"/>
  <c r="N14" i="47"/>
  <c r="O14" i="47" s="1"/>
  <c r="P14" i="47"/>
  <c r="M14" i="47"/>
  <c r="M73" i="47"/>
  <c r="Q73" i="47"/>
  <c r="P73" i="47"/>
  <c r="N73" i="47"/>
  <c r="O73" i="47" s="1"/>
  <c r="P74" i="47"/>
  <c r="N74" i="47"/>
  <c r="O74" i="47" s="1"/>
  <c r="Q74" i="47"/>
  <c r="M74" i="47"/>
  <c r="N43" i="47"/>
  <c r="O43" i="47" s="1"/>
  <c r="M43" i="47"/>
  <c r="Q43" i="47"/>
  <c r="P43" i="47"/>
  <c r="Q66" i="47"/>
  <c r="P66" i="47"/>
  <c r="N66" i="47"/>
  <c r="O66" i="47" s="1"/>
  <c r="M66" i="47"/>
  <c r="M85" i="47"/>
  <c r="N85" i="47"/>
  <c r="O85" i="47" s="1"/>
  <c r="Q85" i="47"/>
  <c r="P85" i="47"/>
  <c r="P50" i="47"/>
  <c r="N50" i="47"/>
  <c r="O50" i="47" s="1"/>
  <c r="M50" i="47"/>
  <c r="Q50" i="47"/>
  <c r="N65" i="47"/>
  <c r="O65" i="47" s="1"/>
  <c r="M65" i="47"/>
  <c r="Q65" i="47"/>
  <c r="P65" i="47"/>
  <c r="N77" i="47"/>
  <c r="O77" i="47" s="1"/>
  <c r="Q77" i="47"/>
  <c r="M77" i="47"/>
  <c r="P77" i="47"/>
  <c r="P64" i="47"/>
  <c r="N64" i="47"/>
  <c r="O64" i="47" s="1"/>
  <c r="M64" i="47"/>
  <c r="Q64" i="47"/>
  <c r="M98" i="47"/>
  <c r="Q98" i="47"/>
  <c r="P98" i="47"/>
  <c r="N98" i="47"/>
  <c r="O98" i="47" s="1"/>
  <c r="P106" i="47"/>
  <c r="N106" i="47"/>
  <c r="O106" i="47" s="1"/>
  <c r="M106" i="47"/>
  <c r="Q106" i="47"/>
  <c r="P36" i="47"/>
  <c r="N36" i="47"/>
  <c r="O36" i="47" s="1"/>
  <c r="M36" i="47"/>
  <c r="Q36" i="47"/>
  <c r="P40" i="47"/>
  <c r="N40" i="47"/>
  <c r="O40" i="47" s="1"/>
  <c r="M40" i="47"/>
  <c r="Q40" i="47"/>
  <c r="P80" i="47"/>
  <c r="Q80" i="47"/>
  <c r="N80" i="47"/>
  <c r="O80" i="47" s="1"/>
  <c r="M80" i="47"/>
  <c r="N6" i="47"/>
  <c r="O6" i="47" s="1"/>
  <c r="P6" i="47"/>
  <c r="M6" i="47"/>
  <c r="L6" i="47" a="1"/>
  <c r="Q6" i="47"/>
  <c r="N10" i="47"/>
  <c r="O10" i="47" s="1"/>
  <c r="M10" i="47"/>
  <c r="P10" i="47"/>
  <c r="Q10" i="47"/>
  <c r="P9" i="47"/>
  <c r="Q9" i="47"/>
  <c r="M9" i="47"/>
  <c r="N9" i="47"/>
  <c r="O9" i="47" s="1"/>
  <c r="M33" i="47"/>
  <c r="Q33" i="47"/>
  <c r="P33" i="47"/>
  <c r="N33" i="47"/>
  <c r="O33" i="47" s="1"/>
  <c r="M48" i="47"/>
  <c r="Q48" i="47"/>
  <c r="P48" i="47"/>
  <c r="N48" i="47"/>
  <c r="O48" i="47" s="1"/>
  <c r="P52" i="47"/>
  <c r="N52" i="47"/>
  <c r="O52" i="47" s="1"/>
  <c r="M52" i="47"/>
  <c r="Q52" i="47"/>
  <c r="N56" i="47"/>
  <c r="O56" i="47" s="1"/>
  <c r="M56" i="47"/>
  <c r="Q56" i="47"/>
  <c r="P56" i="47"/>
  <c r="Q18" i="47"/>
  <c r="P18" i="47"/>
  <c r="M18" i="47"/>
  <c r="N18" i="47"/>
  <c r="O18" i="47" s="1"/>
  <c r="M22" i="47"/>
  <c r="P22" i="47"/>
  <c r="Q22" i="47"/>
  <c r="N22" i="47"/>
  <c r="O22" i="47" s="1"/>
  <c r="Q29" i="47"/>
  <c r="M29" i="47"/>
  <c r="N29" i="47"/>
  <c r="O29" i="47" s="1"/>
  <c r="P29" i="47"/>
  <c r="Q15" i="47"/>
  <c r="N15" i="47"/>
  <c r="O15" i="47" s="1"/>
  <c r="M15" i="47"/>
  <c r="P15" i="47"/>
  <c r="M25" i="47"/>
  <c r="Q25" i="47"/>
  <c r="P25" i="47"/>
  <c r="N25" i="47"/>
  <c r="O25" i="47" s="1"/>
  <c r="M23" i="47"/>
  <c r="N23" i="47"/>
  <c r="O23" i="47" s="1"/>
  <c r="P23" i="47"/>
  <c r="Q23" i="47"/>
  <c r="Q63" i="47"/>
  <c r="P63" i="47"/>
  <c r="N63" i="47"/>
  <c r="O63" i="47" s="1"/>
  <c r="M63" i="47"/>
  <c r="M112" i="47"/>
  <c r="Q112" i="47"/>
  <c r="P112" i="47"/>
  <c r="N112" i="47"/>
  <c r="O112" i="47" s="1"/>
  <c r="P20" i="47"/>
  <c r="Q20" i="47"/>
  <c r="M20" i="47"/>
  <c r="N20" i="47"/>
  <c r="O20" i="47" s="1"/>
  <c r="N78" i="47"/>
  <c r="O78" i="47" s="1"/>
  <c r="M78" i="47"/>
  <c r="Q78" i="47"/>
  <c r="P78" i="47"/>
  <c r="M75" i="47"/>
  <c r="Q75" i="47"/>
  <c r="P75" i="47"/>
  <c r="N75" i="47"/>
  <c r="O75" i="47" s="1"/>
  <c r="Q39" i="47"/>
  <c r="P39" i="47"/>
  <c r="N39" i="47"/>
  <c r="O39" i="47" s="1"/>
  <c r="M39" i="47"/>
  <c r="N83" i="47"/>
  <c r="O83" i="47" s="1"/>
  <c r="Q83" i="47"/>
  <c r="M83" i="47"/>
  <c r="P83" i="47"/>
  <c r="Q99" i="47"/>
  <c r="P99" i="47"/>
  <c r="N99" i="47"/>
  <c r="O99" i="47" s="1"/>
  <c r="M99" i="47"/>
  <c r="Q90" i="47"/>
  <c r="N90" i="47"/>
  <c r="O90" i="47" s="1"/>
  <c r="M90" i="47"/>
  <c r="P90" i="47"/>
  <c r="N94" i="47"/>
  <c r="O94" i="47" s="1"/>
  <c r="M94" i="47"/>
  <c r="Q94" i="47"/>
  <c r="P94" i="47"/>
  <c r="N97" i="47"/>
  <c r="O97" i="47" s="1"/>
  <c r="M97" i="47"/>
  <c r="P97" i="47"/>
  <c r="Q97" i="47"/>
  <c r="N71" i="47"/>
  <c r="O71" i="47" s="1"/>
  <c r="M71" i="47"/>
  <c r="Q71" i="47"/>
  <c r="P71" i="47"/>
  <c r="N32" i="47"/>
  <c r="O32" i="47" s="1"/>
  <c r="M32" i="47"/>
  <c r="Q32" i="47"/>
  <c r="P32" i="47"/>
  <c r="M30" i="47"/>
  <c r="Q30" i="47"/>
  <c r="P30" i="47"/>
  <c r="N30" i="47"/>
  <c r="O30" i="47" s="1"/>
  <c r="M92" i="47"/>
  <c r="Q92" i="47"/>
  <c r="P92" i="47"/>
  <c r="N92" i="47"/>
  <c r="O92" i="47" s="1"/>
  <c r="P72" i="47"/>
  <c r="Q72" i="47"/>
  <c r="N72" i="47"/>
  <c r="O72" i="47" s="1"/>
  <c r="M72" i="47"/>
  <c r="P76" i="47"/>
  <c r="Q76" i="47"/>
  <c r="N76" i="47"/>
  <c r="O76" i="47" s="1"/>
  <c r="M76" i="47"/>
  <c r="Q8" i="47"/>
  <c r="N8" i="47"/>
  <c r="O8" i="47" s="1"/>
  <c r="M8" i="47"/>
  <c r="P8" i="47"/>
  <c r="P42" i="47"/>
  <c r="N42" i="47"/>
  <c r="O42" i="47" s="1"/>
  <c r="M42" i="47"/>
  <c r="Q42" i="47"/>
  <c r="P46" i="47"/>
  <c r="N46" i="47"/>
  <c r="O46" i="47" s="1"/>
  <c r="M46" i="47"/>
  <c r="Q46" i="47"/>
  <c r="Q68" i="47"/>
  <c r="P68" i="47"/>
  <c r="N68" i="47"/>
  <c r="O68" i="47" s="1"/>
  <c r="M68" i="47"/>
  <c r="Q111" i="47"/>
  <c r="P111" i="47"/>
  <c r="N111" i="47"/>
  <c r="O111" i="47" s="1"/>
  <c r="M111" i="47"/>
  <c r="Q84" i="47"/>
  <c r="P84" i="47"/>
  <c r="M84" i="47"/>
  <c r="N84" i="47"/>
  <c r="O84" i="47" s="1"/>
  <c r="P88" i="47"/>
  <c r="Q88" i="47"/>
  <c r="N88" i="47"/>
  <c r="O88" i="47" s="1"/>
  <c r="M88" i="47"/>
  <c r="M105" i="47"/>
  <c r="Q105" i="47"/>
  <c r="P105" i="47"/>
  <c r="N105" i="47"/>
  <c r="O105" i="47" s="1"/>
  <c r="Q54" i="47"/>
  <c r="P54" i="47"/>
  <c r="N54" i="47"/>
  <c r="O54" i="47" s="1"/>
  <c r="M54" i="47"/>
  <c r="Q58" i="47"/>
  <c r="P58" i="47"/>
  <c r="N58" i="47"/>
  <c r="O58" i="47" s="1"/>
  <c r="M58" i="47"/>
  <c r="P44" i="47"/>
  <c r="N44" i="47"/>
  <c r="O44" i="47" s="1"/>
  <c r="M44" i="47"/>
  <c r="Q44" i="47"/>
  <c r="N38" i="47"/>
  <c r="O38" i="47" s="1"/>
  <c r="M38" i="47"/>
  <c r="Q38" i="47"/>
  <c r="P38" i="47"/>
  <c r="M61" i="47"/>
  <c r="Q61" i="47"/>
  <c r="P61" i="47"/>
  <c r="N61" i="47"/>
  <c r="O61" i="47" s="1"/>
  <c r="N17" i="47"/>
  <c r="O17" i="47" s="1"/>
  <c r="Q17" i="47"/>
  <c r="M17" i="47"/>
  <c r="P17" i="47"/>
  <c r="P13" i="47"/>
  <c r="N13" i="47"/>
  <c r="O13" i="47" s="1"/>
  <c r="M13" i="47"/>
  <c r="Q13" i="47"/>
  <c r="N67" i="47"/>
  <c r="O67" i="47" s="1"/>
  <c r="M67" i="47"/>
  <c r="Q67" i="47"/>
  <c r="P67" i="47"/>
  <c r="P86" i="47"/>
  <c r="N86" i="47"/>
  <c r="O86" i="47" s="1"/>
  <c r="M86" i="47"/>
  <c r="Q86" i="47"/>
  <c r="M37" i="47"/>
  <c r="Q37" i="47"/>
  <c r="P37" i="47"/>
  <c r="N37" i="47"/>
  <c r="O37" i="47" s="1"/>
  <c r="M41" i="47"/>
  <c r="Q41" i="47"/>
  <c r="P41" i="47"/>
  <c r="N41" i="47"/>
  <c r="O41" i="47" s="1"/>
  <c r="M51" i="47"/>
  <c r="Q51" i="47"/>
  <c r="P51" i="47"/>
  <c r="N51" i="47"/>
  <c r="O51" i="47" s="1"/>
  <c r="N7" i="47"/>
  <c r="O7" i="47" s="1"/>
  <c r="Q7" i="47"/>
  <c r="M7" i="47"/>
  <c r="P7" i="47"/>
  <c r="N107" i="47"/>
  <c r="O107" i="47" s="1"/>
  <c r="M107" i="47"/>
  <c r="P107" i="47"/>
  <c r="Q107" i="47"/>
  <c r="M101" i="47"/>
  <c r="Q101" i="47"/>
  <c r="P101" i="47"/>
  <c r="N101" i="47"/>
  <c r="O101" i="47" s="1"/>
  <c r="Q62" i="47"/>
  <c r="P62" i="47"/>
  <c r="N62" i="47"/>
  <c r="O62" i="47" s="1"/>
  <c r="M62" i="47"/>
  <c r="M49" i="47"/>
  <c r="Q49" i="47"/>
  <c r="P49" i="47"/>
  <c r="N49" i="47"/>
  <c r="O49" i="47" s="1"/>
  <c r="Q113" i="47"/>
  <c r="P113" i="47"/>
  <c r="N113" i="47"/>
  <c r="O113" i="47" s="1"/>
  <c r="M113" i="47"/>
  <c r="Q27" i="47"/>
  <c r="M27" i="47"/>
  <c r="N27" i="47"/>
  <c r="O27" i="47" s="1"/>
  <c r="P27" i="47"/>
  <c r="N19" i="47"/>
  <c r="O19" i="47" s="1"/>
  <c r="M19" i="47"/>
  <c r="P19" i="47"/>
  <c r="Q19" i="47"/>
  <c r="N47" i="47"/>
  <c r="O47" i="47" s="1"/>
  <c r="M47" i="47"/>
  <c r="P47" i="47"/>
  <c r="Q47" i="47"/>
  <c r="P102" i="47"/>
  <c r="N102" i="47"/>
  <c r="O102" i="47" s="1"/>
  <c r="M102" i="47"/>
  <c r="Q102" i="47"/>
  <c r="P24" i="47"/>
  <c r="N24" i="47"/>
  <c r="O24" i="47" s="1"/>
  <c r="M24" i="47"/>
  <c r="Q24" i="47"/>
  <c r="P28" i="47"/>
  <c r="M28" i="47"/>
  <c r="N28" i="47"/>
  <c r="O28" i="47" s="1"/>
  <c r="Q28" i="47"/>
  <c r="P104" i="47"/>
  <c r="N104" i="47"/>
  <c r="O104" i="47" s="1"/>
  <c r="M104" i="47"/>
  <c r="Q104" i="47"/>
  <c r="P31" i="47"/>
  <c r="N31" i="47"/>
  <c r="O31" i="47" s="1"/>
  <c r="M31" i="47"/>
  <c r="Q31" i="47"/>
  <c r="P26" i="47"/>
  <c r="Q26" i="47"/>
  <c r="M26" i="47"/>
  <c r="N26" i="47"/>
  <c r="O26" i="47" s="1"/>
  <c r="M34" i="47"/>
  <c r="Q34" i="47"/>
  <c r="P34" i="47"/>
  <c r="N34" i="47"/>
  <c r="O34" i="47" s="1"/>
  <c r="M93" i="47"/>
  <c r="P93" i="47"/>
  <c r="N93" i="47"/>
  <c r="O93" i="47" s="1"/>
  <c r="Q93" i="47"/>
  <c r="N59" i="47"/>
  <c r="O59" i="47" s="1"/>
  <c r="M59" i="47"/>
  <c r="Q59" i="47"/>
  <c r="P59" i="47"/>
  <c r="N69" i="47"/>
  <c r="O69" i="47" s="1"/>
  <c r="M69" i="47"/>
  <c r="Q69" i="47"/>
  <c r="P69" i="47"/>
  <c r="N55" i="47"/>
  <c r="O55" i="47" s="1"/>
  <c r="M55" i="47"/>
  <c r="Q55" i="47"/>
  <c r="P55" i="47"/>
  <c r="P60" i="47"/>
  <c r="N60" i="47"/>
  <c r="O60" i="47" s="1"/>
  <c r="M60" i="47"/>
  <c r="Q60" i="47"/>
  <c r="M108" i="47"/>
  <c r="Q108" i="47"/>
  <c r="P108" i="47"/>
  <c r="N108" i="47"/>
  <c r="O108" i="47" s="1"/>
  <c r="N45" i="47"/>
  <c r="O45" i="47" s="1"/>
  <c r="M45" i="47"/>
  <c r="P45" i="47"/>
  <c r="Q45" i="47"/>
  <c r="Q70" i="47"/>
  <c r="P70" i="47"/>
  <c r="N70" i="47"/>
  <c r="O70" i="47" s="1"/>
  <c r="M70" i="47"/>
  <c r="Q53" i="47"/>
  <c r="P53" i="47"/>
  <c r="N53" i="47"/>
  <c r="O53" i="47" s="1"/>
  <c r="M53" i="47"/>
  <c r="P109" i="47"/>
  <c r="N109" i="47"/>
  <c r="O109" i="47" s="1"/>
  <c r="M109" i="47"/>
  <c r="Q109" i="47"/>
  <c r="N21" i="47"/>
  <c r="O21" i="47" s="1"/>
  <c r="Q21" i="47"/>
  <c r="M21" i="47"/>
  <c r="P21" i="47"/>
  <c r="P95" i="47"/>
  <c r="N95" i="47"/>
  <c r="O95" i="47" s="1"/>
  <c r="M95" i="47"/>
  <c r="Q95" i="47"/>
  <c r="N79" i="47"/>
  <c r="O79" i="47" s="1"/>
  <c r="Q79" i="47"/>
  <c r="P79" i="47"/>
  <c r="M79" i="47"/>
  <c r="Q81" i="47"/>
  <c r="P81" i="47"/>
  <c r="N81" i="47"/>
  <c r="O81" i="47" s="1"/>
  <c r="M81" i="47"/>
  <c r="M103" i="47"/>
  <c r="Q103" i="47"/>
  <c r="P103" i="47"/>
  <c r="N103" i="47"/>
  <c r="O103" i="47" s="1"/>
  <c r="P12" i="47"/>
  <c r="N12" i="47"/>
  <c r="O12" i="47" s="1"/>
  <c r="Q12" i="47"/>
  <c r="M12" i="47"/>
  <c r="P16" i="47"/>
  <c r="M16" i="47"/>
  <c r="Q16" i="47"/>
  <c r="N16" i="47"/>
  <c r="O16" i="47" s="1"/>
  <c r="M89" i="47"/>
  <c r="Q89" i="47"/>
  <c r="P89" i="47"/>
  <c r="N89" i="47"/>
  <c r="O89" i="47" s="1"/>
  <c r="Q35" i="47"/>
  <c r="P35" i="47"/>
  <c r="N35" i="47"/>
  <c r="O35" i="47" s="1"/>
  <c r="M35" i="47"/>
  <c r="N91" i="47"/>
  <c r="O91" i="47" s="1"/>
  <c r="Q91" i="47"/>
  <c r="P91" i="47"/>
  <c r="M91" i="47"/>
  <c r="M57" i="47"/>
  <c r="Q57" i="47"/>
  <c r="P57" i="47"/>
  <c r="N57" i="47"/>
  <c r="O57" i="47" s="1"/>
  <c r="Q87" i="47"/>
  <c r="M87" i="47"/>
  <c r="N87" i="47"/>
  <c r="O87" i="47" s="1"/>
  <c r="P87" i="47"/>
  <c r="Q96" i="47"/>
  <c r="P96" i="47"/>
  <c r="M96" i="47"/>
  <c r="N96" i="47"/>
  <c r="O96" i="47" s="1"/>
  <c r="Q100" i="47"/>
  <c r="P100" i="47"/>
  <c r="M100" i="47"/>
  <c r="N100" i="47"/>
  <c r="O100" i="47" s="1"/>
  <c r="P110" i="47"/>
  <c r="N110" i="47"/>
  <c r="O110" i="47" s="1"/>
  <c r="M110" i="47"/>
  <c r="Q110" i="47"/>
  <c r="H19" i="38"/>
  <c r="L66" i="45"/>
  <c r="J37" i="45"/>
  <c r="F95" i="13"/>
  <c r="G49" i="13"/>
  <c r="H49" i="13" s="1"/>
  <c r="J49" i="13"/>
  <c r="I49" i="13"/>
  <c r="J62" i="13"/>
  <c r="I62" i="13"/>
  <c r="J74" i="13"/>
  <c r="I74" i="13"/>
  <c r="J98" i="13"/>
  <c r="I98" i="13"/>
  <c r="J110" i="13"/>
  <c r="I110" i="13"/>
  <c r="G53" i="13"/>
  <c r="H53" i="13" s="1"/>
  <c r="J53" i="13"/>
  <c r="I53" i="13"/>
  <c r="J18" i="13"/>
  <c r="I18" i="13"/>
  <c r="J48" i="13"/>
  <c r="I48" i="13"/>
  <c r="G72" i="13"/>
  <c r="H72" i="13" s="1"/>
  <c r="J72" i="13"/>
  <c r="I72" i="13"/>
  <c r="G56" i="13"/>
  <c r="H56" i="13" s="1"/>
  <c r="J56" i="13"/>
  <c r="I56" i="13"/>
  <c r="G13" i="13"/>
  <c r="H13" i="13" s="1"/>
  <c r="J13" i="13"/>
  <c r="I13" i="13"/>
  <c r="G25" i="13"/>
  <c r="H25" i="13" s="1"/>
  <c r="J25" i="13"/>
  <c r="I25" i="13"/>
  <c r="J37" i="13"/>
  <c r="I37" i="13"/>
  <c r="G67" i="13"/>
  <c r="H67" i="13" s="1"/>
  <c r="J67" i="13"/>
  <c r="I67" i="13"/>
  <c r="G79" i="13"/>
  <c r="H79" i="13" s="1"/>
  <c r="J79" i="13"/>
  <c r="I79" i="13"/>
  <c r="I91" i="13"/>
  <c r="J91" i="13"/>
  <c r="I109" i="13"/>
  <c r="J109" i="13"/>
  <c r="G89" i="13"/>
  <c r="H89" i="13" s="1"/>
  <c r="J89" i="13"/>
  <c r="I89" i="13"/>
  <c r="G14" i="13"/>
  <c r="H14" i="13" s="1"/>
  <c r="I14" i="13"/>
  <c r="J14" i="13"/>
  <c r="G26" i="13"/>
  <c r="H26" i="13" s="1"/>
  <c r="J26" i="13"/>
  <c r="I26" i="13"/>
  <c r="G38" i="13"/>
  <c r="H38" i="13" s="1"/>
  <c r="J38" i="13"/>
  <c r="I38" i="13"/>
  <c r="G50" i="13"/>
  <c r="H50" i="13" s="1"/>
  <c r="J50" i="13"/>
  <c r="I50" i="13"/>
  <c r="I68" i="13"/>
  <c r="J68" i="13"/>
  <c r="J80" i="13"/>
  <c r="I80" i="13"/>
  <c r="J92" i="13"/>
  <c r="I92" i="13"/>
  <c r="F35" i="13"/>
  <c r="J35" i="13"/>
  <c r="I35" i="13"/>
  <c r="G9" i="13"/>
  <c r="H9" i="13" s="1"/>
  <c r="J9" i="13"/>
  <c r="I9" i="13"/>
  <c r="G15" i="13"/>
  <c r="H15" i="13" s="1"/>
  <c r="J15" i="13"/>
  <c r="I15" i="13"/>
  <c r="G21" i="13"/>
  <c r="H21" i="13" s="1"/>
  <c r="J21" i="13"/>
  <c r="I21" i="13"/>
  <c r="G27" i="13"/>
  <c r="H27" i="13" s="1"/>
  <c r="J27" i="13"/>
  <c r="I27" i="13"/>
  <c r="G33" i="13"/>
  <c r="H33" i="13" s="1"/>
  <c r="J33" i="13"/>
  <c r="I33" i="13"/>
  <c r="G39" i="13"/>
  <c r="H39" i="13" s="1"/>
  <c r="J39" i="13"/>
  <c r="I39" i="13"/>
  <c r="G45" i="13"/>
  <c r="H45" i="13" s="1"/>
  <c r="J45" i="13"/>
  <c r="I45" i="13"/>
  <c r="G51" i="13"/>
  <c r="H51" i="13" s="1"/>
  <c r="J51" i="13"/>
  <c r="I51" i="13"/>
  <c r="G63" i="13"/>
  <c r="H63" i="13" s="1"/>
  <c r="J63" i="13"/>
  <c r="I63" i="13"/>
  <c r="G69" i="13"/>
  <c r="H69" i="13" s="1"/>
  <c r="J69" i="13"/>
  <c r="I69" i="13"/>
  <c r="G75" i="13"/>
  <c r="H75" i="13" s="1"/>
  <c r="J75" i="13"/>
  <c r="I75" i="13"/>
  <c r="G81" i="13"/>
  <c r="H81" i="13" s="1"/>
  <c r="J81" i="13"/>
  <c r="I81" i="13"/>
  <c r="G87" i="13"/>
  <c r="H87" i="13" s="1"/>
  <c r="J87" i="13"/>
  <c r="I87" i="13"/>
  <c r="G93" i="13"/>
  <c r="H93" i="13" s="1"/>
  <c r="J93" i="13"/>
  <c r="I93" i="13"/>
  <c r="G99" i="13"/>
  <c r="H99" i="13" s="1"/>
  <c r="J99" i="13"/>
  <c r="I99" i="13"/>
  <c r="G105" i="13"/>
  <c r="H105" i="13" s="1"/>
  <c r="J105" i="13"/>
  <c r="I105" i="13"/>
  <c r="G111" i="13"/>
  <c r="H111" i="13" s="1"/>
  <c r="J111" i="13"/>
  <c r="I111" i="13"/>
  <c r="F41" i="13"/>
  <c r="J41" i="13"/>
  <c r="I41" i="13"/>
  <c r="F65" i="13"/>
  <c r="I65" i="13"/>
  <c r="J65" i="13"/>
  <c r="G101" i="13"/>
  <c r="H101" i="13" s="1"/>
  <c r="I101" i="13"/>
  <c r="J101" i="13"/>
  <c r="G10" i="13"/>
  <c r="H10" i="13" s="1"/>
  <c r="J10" i="13"/>
  <c r="I10" i="13"/>
  <c r="G16" i="13"/>
  <c r="H16" i="13" s="1"/>
  <c r="J16" i="13"/>
  <c r="I16" i="13"/>
  <c r="G22" i="13"/>
  <c r="H22" i="13" s="1"/>
  <c r="J22" i="13"/>
  <c r="I22" i="13"/>
  <c r="G28" i="13"/>
  <c r="H28" i="13" s="1"/>
  <c r="J28" i="13"/>
  <c r="I28" i="13"/>
  <c r="G34" i="13"/>
  <c r="H34" i="13" s="1"/>
  <c r="J34" i="13"/>
  <c r="I34" i="13"/>
  <c r="G40" i="13"/>
  <c r="H40" i="13" s="1"/>
  <c r="J40" i="13"/>
  <c r="I40" i="13"/>
  <c r="G46" i="13"/>
  <c r="H46" i="13" s="1"/>
  <c r="J46" i="13"/>
  <c r="I46" i="13"/>
  <c r="G52" i="13"/>
  <c r="H52" i="13" s="1"/>
  <c r="J52" i="13"/>
  <c r="I52" i="13"/>
  <c r="G58" i="13"/>
  <c r="H58" i="13" s="1"/>
  <c r="J58" i="13"/>
  <c r="I58" i="13"/>
  <c r="G64" i="13"/>
  <c r="H64" i="13" s="1"/>
  <c r="J64" i="13"/>
  <c r="I64" i="13"/>
  <c r="G70" i="13"/>
  <c r="H70" i="13" s="1"/>
  <c r="J70" i="13"/>
  <c r="I70" i="13"/>
  <c r="G76" i="13"/>
  <c r="H76" i="13" s="1"/>
  <c r="J76" i="13"/>
  <c r="I76" i="13"/>
  <c r="G82" i="13"/>
  <c r="H82" i="13" s="1"/>
  <c r="J82" i="13"/>
  <c r="I82" i="13"/>
  <c r="G88" i="13"/>
  <c r="H88" i="13" s="1"/>
  <c r="J88" i="13"/>
  <c r="I88" i="13"/>
  <c r="G94" i="13"/>
  <c r="H94" i="13" s="1"/>
  <c r="J94" i="13"/>
  <c r="I94" i="13"/>
  <c r="G100" i="13"/>
  <c r="H100" i="13" s="1"/>
  <c r="J100" i="13"/>
  <c r="I100" i="13"/>
  <c r="G106" i="13"/>
  <c r="H106" i="13" s="1"/>
  <c r="J106" i="13"/>
  <c r="I106" i="13"/>
  <c r="G112" i="13"/>
  <c r="H112" i="13" s="1"/>
  <c r="J112" i="13"/>
  <c r="I112" i="13"/>
  <c r="G11" i="13"/>
  <c r="H11" i="13" s="1"/>
  <c r="I11" i="13"/>
  <c r="J11" i="13"/>
  <c r="G17" i="13"/>
  <c r="H17" i="13" s="1"/>
  <c r="J17" i="13"/>
  <c r="I17" i="13"/>
  <c r="G29" i="13"/>
  <c r="H29" i="13" s="1"/>
  <c r="I29" i="13"/>
  <c r="J29" i="13"/>
  <c r="G47" i="13"/>
  <c r="H47" i="13" s="1"/>
  <c r="J47" i="13"/>
  <c r="I47" i="13"/>
  <c r="F59" i="13"/>
  <c r="J59" i="13"/>
  <c r="I59" i="13"/>
  <c r="F71" i="13"/>
  <c r="J71" i="13"/>
  <c r="I71" i="13"/>
  <c r="G83" i="13"/>
  <c r="H83" i="13" s="1"/>
  <c r="I83" i="13"/>
  <c r="J83" i="13"/>
  <c r="J95" i="13"/>
  <c r="I95" i="13"/>
  <c r="J107" i="13"/>
  <c r="I107" i="13"/>
  <c r="F107" i="13"/>
  <c r="J30" i="13"/>
  <c r="I30" i="13"/>
  <c r="G96" i="13"/>
  <c r="H96" i="13" s="1"/>
  <c r="J96" i="13"/>
  <c r="I96" i="13"/>
  <c r="I6" i="13"/>
  <c r="J6" i="13"/>
  <c r="J24" i="13"/>
  <c r="I24" i="13"/>
  <c r="J42" i="13"/>
  <c r="I42" i="13"/>
  <c r="G60" i="13"/>
  <c r="H60" i="13" s="1"/>
  <c r="I60" i="13"/>
  <c r="J60" i="13"/>
  <c r="G78" i="13"/>
  <c r="H78" i="13" s="1"/>
  <c r="J78" i="13"/>
  <c r="I78" i="13"/>
  <c r="G90" i="13"/>
  <c r="H90" i="13" s="1"/>
  <c r="J90" i="13"/>
  <c r="I90" i="13"/>
  <c r="G102" i="13"/>
  <c r="H102" i="13" s="1"/>
  <c r="J102" i="13"/>
  <c r="I102" i="13"/>
  <c r="I86" i="13"/>
  <c r="J86" i="13"/>
  <c r="G43" i="13"/>
  <c r="H43" i="13" s="1"/>
  <c r="J43" i="13"/>
  <c r="I43" i="13"/>
  <c r="J61" i="13"/>
  <c r="I61" i="13"/>
  <c r="J85" i="13"/>
  <c r="I85" i="13"/>
  <c r="J103" i="13"/>
  <c r="I103" i="13"/>
  <c r="F23" i="13"/>
  <c r="J23" i="13"/>
  <c r="I23" i="13"/>
  <c r="F8" i="13"/>
  <c r="J8" i="13"/>
  <c r="I8" i="13"/>
  <c r="J44" i="13"/>
  <c r="I44" i="13"/>
  <c r="G104" i="13"/>
  <c r="H104" i="13" s="1"/>
  <c r="J104" i="13"/>
  <c r="I104" i="13"/>
  <c r="G19" i="13"/>
  <c r="H19" i="13" s="1"/>
  <c r="J19" i="13"/>
  <c r="I19" i="13"/>
  <c r="F77" i="13"/>
  <c r="J77" i="13"/>
  <c r="I77" i="13"/>
  <c r="J12" i="13"/>
  <c r="I12" i="13"/>
  <c r="J36" i="13"/>
  <c r="I36" i="13"/>
  <c r="J54" i="13"/>
  <c r="I54" i="13"/>
  <c r="G66" i="13"/>
  <c r="H66" i="13" s="1"/>
  <c r="J66" i="13"/>
  <c r="I66" i="13"/>
  <c r="G84" i="13"/>
  <c r="H84" i="13" s="1"/>
  <c r="J84" i="13"/>
  <c r="I84" i="13"/>
  <c r="G108" i="13"/>
  <c r="H108" i="13" s="1"/>
  <c r="J108" i="13"/>
  <c r="I108" i="13"/>
  <c r="J20" i="13"/>
  <c r="I20" i="13"/>
  <c r="J7" i="13"/>
  <c r="I7" i="13"/>
  <c r="G31" i="13"/>
  <c r="H31" i="13" s="1"/>
  <c r="J31" i="13"/>
  <c r="I31" i="13"/>
  <c r="I55" i="13"/>
  <c r="J55" i="13"/>
  <c r="J73" i="13"/>
  <c r="I73" i="13"/>
  <c r="J97" i="13"/>
  <c r="I97" i="13"/>
  <c r="G57" i="13"/>
  <c r="H57" i="13" s="1"/>
  <c r="J57" i="13"/>
  <c r="I57" i="13"/>
  <c r="F32" i="13"/>
  <c r="I32" i="13"/>
  <c r="J32" i="13"/>
  <c r="G7" i="13"/>
  <c r="H7" i="13" s="1"/>
  <c r="F7" i="13"/>
  <c r="G37" i="13"/>
  <c r="H37" i="13" s="1"/>
  <c r="F37" i="13"/>
  <c r="G55" i="13"/>
  <c r="H55" i="13" s="1"/>
  <c r="F55" i="13"/>
  <c r="G61" i="13"/>
  <c r="H61" i="13" s="1"/>
  <c r="F61" i="13"/>
  <c r="G73" i="13"/>
  <c r="H73" i="13" s="1"/>
  <c r="F73" i="13"/>
  <c r="G85" i="13"/>
  <c r="H85" i="13" s="1"/>
  <c r="F85" i="13"/>
  <c r="G97" i="13"/>
  <c r="H97" i="13" s="1"/>
  <c r="F97" i="13"/>
  <c r="F101" i="13"/>
  <c r="G65" i="13"/>
  <c r="H65" i="13" s="1"/>
  <c r="G86" i="13"/>
  <c r="H86" i="13" s="1"/>
  <c r="F86" i="13"/>
  <c r="G30" i="13"/>
  <c r="H30" i="13" s="1"/>
  <c r="F30" i="13"/>
  <c r="G54" i="13"/>
  <c r="H54" i="13" s="1"/>
  <c r="F54" i="13"/>
  <c r="F43" i="13"/>
  <c r="G12" i="13"/>
  <c r="H12" i="13" s="1"/>
  <c r="F12" i="13"/>
  <c r="G48" i="13"/>
  <c r="H48" i="13" s="1"/>
  <c r="F48" i="13"/>
  <c r="G6" i="13"/>
  <c r="H6" i="13" s="1"/>
  <c r="F6" i="13"/>
  <c r="G24" i="13"/>
  <c r="H24" i="13" s="1"/>
  <c r="F24" i="13"/>
  <c r="G42" i="13"/>
  <c r="H42" i="13" s="1"/>
  <c r="F42" i="13"/>
  <c r="F19" i="13"/>
  <c r="G109" i="13"/>
  <c r="H109" i="13" s="1"/>
  <c r="F109" i="13"/>
  <c r="G80" i="13"/>
  <c r="H80" i="13" s="1"/>
  <c r="F80" i="13"/>
  <c r="G92" i="13"/>
  <c r="H92" i="13" s="1"/>
  <c r="F92" i="13"/>
  <c r="F79" i="13"/>
  <c r="F74" i="13"/>
  <c r="G74" i="13"/>
  <c r="H74" i="13" s="1"/>
  <c r="F13" i="13"/>
  <c r="F31" i="13"/>
  <c r="F49" i="13"/>
  <c r="F67" i="13"/>
  <c r="F62" i="13"/>
  <c r="G62" i="13"/>
  <c r="H62" i="13" s="1"/>
  <c r="G18" i="13"/>
  <c r="H18" i="13" s="1"/>
  <c r="F18" i="13"/>
  <c r="G36" i="13"/>
  <c r="H36" i="13" s="1"/>
  <c r="F36" i="13"/>
  <c r="F20" i="13"/>
  <c r="G20" i="13"/>
  <c r="H20" i="13" s="1"/>
  <c r="G91" i="13"/>
  <c r="H91" i="13" s="1"/>
  <c r="F91" i="13"/>
  <c r="G103" i="13"/>
  <c r="H103" i="13" s="1"/>
  <c r="F103" i="13"/>
  <c r="G44" i="13"/>
  <c r="H44" i="13" s="1"/>
  <c r="F44" i="13"/>
  <c r="G68" i="13"/>
  <c r="H68" i="13" s="1"/>
  <c r="F68" i="13"/>
  <c r="F25" i="13"/>
  <c r="F98" i="13"/>
  <c r="G98" i="13"/>
  <c r="H98" i="13" s="1"/>
  <c r="F110" i="13"/>
  <c r="G110" i="13"/>
  <c r="H110" i="13" s="1"/>
  <c r="F17" i="13"/>
  <c r="F53" i="13"/>
  <c r="F89" i="13"/>
  <c r="F14" i="13"/>
  <c r="F26" i="13"/>
  <c r="F38" i="13"/>
  <c r="F50" i="13"/>
  <c r="F56" i="13"/>
  <c r="F104" i="13"/>
  <c r="G8" i="13"/>
  <c r="H8" i="13" s="1"/>
  <c r="G32" i="13"/>
  <c r="H32" i="13" s="1"/>
  <c r="F9" i="13"/>
  <c r="F15" i="13"/>
  <c r="F21" i="13"/>
  <c r="F27" i="13"/>
  <c r="F33" i="13"/>
  <c r="F39" i="13"/>
  <c r="F45" i="13"/>
  <c r="F51" i="13"/>
  <c r="F57" i="13"/>
  <c r="F63" i="13"/>
  <c r="F69" i="13"/>
  <c r="F75" i="13"/>
  <c r="F81" i="13"/>
  <c r="F87" i="13"/>
  <c r="F93" i="13"/>
  <c r="F99" i="13"/>
  <c r="F105" i="13"/>
  <c r="F111" i="13"/>
  <c r="F10" i="13"/>
  <c r="F16" i="13"/>
  <c r="F22" i="13"/>
  <c r="F28" i="13"/>
  <c r="F34" i="13"/>
  <c r="F40" i="13"/>
  <c r="F46" i="13"/>
  <c r="F52" i="13"/>
  <c r="F58" i="13"/>
  <c r="F64" i="13"/>
  <c r="F70" i="13"/>
  <c r="F76" i="13"/>
  <c r="F82" i="13"/>
  <c r="F88" i="13"/>
  <c r="F94" i="13"/>
  <c r="F100" i="13"/>
  <c r="F106" i="13"/>
  <c r="F112" i="13"/>
  <c r="F60" i="13"/>
  <c r="F66" i="13"/>
  <c r="F72" i="13"/>
  <c r="F78" i="13"/>
  <c r="F84" i="13"/>
  <c r="F90" i="13"/>
  <c r="F96" i="13"/>
  <c r="F102" i="13"/>
  <c r="F108" i="13"/>
  <c r="L93" i="47" l="1"/>
  <c r="L57" i="47"/>
  <c r="L21" i="47"/>
  <c r="L108" i="47"/>
  <c r="L72" i="47"/>
  <c r="L36" i="47"/>
  <c r="L113" i="47"/>
  <c r="L77" i="47"/>
  <c r="L41" i="47"/>
  <c r="L100" i="47"/>
  <c r="L26" i="47"/>
  <c r="L49" i="47"/>
  <c r="L34" i="47"/>
  <c r="L46" i="47"/>
  <c r="L76" i="47"/>
  <c r="L56" i="47"/>
  <c r="L106" i="47"/>
  <c r="L31" i="47"/>
  <c r="L87" i="47"/>
  <c r="L51" i="47"/>
  <c r="L15" i="47"/>
  <c r="L102" i="47"/>
  <c r="L66" i="47"/>
  <c r="L30" i="47"/>
  <c r="L107" i="47"/>
  <c r="L71" i="47"/>
  <c r="L35" i="47"/>
  <c r="L86" i="47"/>
  <c r="L14" i="47"/>
  <c r="L37" i="47"/>
  <c r="L10" i="47"/>
  <c r="L22" i="47"/>
  <c r="L28" i="47"/>
  <c r="L44" i="47"/>
  <c r="L91" i="47"/>
  <c r="L19" i="47"/>
  <c r="L81" i="47"/>
  <c r="L45" i="47"/>
  <c r="L9" i="47"/>
  <c r="L96" i="47"/>
  <c r="L60" i="47"/>
  <c r="L24" i="47"/>
  <c r="L101" i="47"/>
  <c r="L65" i="47"/>
  <c r="L29" i="47"/>
  <c r="L74" i="47"/>
  <c r="L97" i="47"/>
  <c r="L25" i="47"/>
  <c r="L103" i="47"/>
  <c r="L88" i="47"/>
  <c r="L109" i="47"/>
  <c r="L32" i="47"/>
  <c r="L79" i="47"/>
  <c r="L7" i="47"/>
  <c r="L111" i="47"/>
  <c r="L75" i="47"/>
  <c r="L39" i="47"/>
  <c r="L110" i="47"/>
  <c r="L90" i="47"/>
  <c r="L54" i="47"/>
  <c r="L18" i="47"/>
  <c r="L95" i="47"/>
  <c r="L59" i="47"/>
  <c r="L23" i="47"/>
  <c r="L62" i="47"/>
  <c r="L85" i="47"/>
  <c r="L13" i="47"/>
  <c r="L40" i="47"/>
  <c r="L52" i="47"/>
  <c r="L92" i="47"/>
  <c r="L20" i="47"/>
  <c r="L67" i="47"/>
  <c r="L105" i="47"/>
  <c r="L69" i="47"/>
  <c r="L33" i="47"/>
  <c r="L104" i="47"/>
  <c r="L84" i="47"/>
  <c r="L48" i="47"/>
  <c r="L12" i="47"/>
  <c r="L89" i="47"/>
  <c r="L53" i="47"/>
  <c r="L17" i="47"/>
  <c r="L50" i="47"/>
  <c r="L73" i="47"/>
  <c r="L94" i="47"/>
  <c r="L112" i="47"/>
  <c r="L16" i="47"/>
  <c r="L80" i="47"/>
  <c r="L8" i="47"/>
  <c r="L55" i="47"/>
  <c r="L99" i="47"/>
  <c r="L63" i="47"/>
  <c r="L27" i="47"/>
  <c r="L98" i="47"/>
  <c r="L78" i="47"/>
  <c r="L42" i="47"/>
  <c r="L6" i="47"/>
  <c r="L83" i="47"/>
  <c r="L47" i="47"/>
  <c r="L11" i="47"/>
  <c r="L38" i="47"/>
  <c r="L61" i="47"/>
  <c r="L70" i="47"/>
  <c r="L82" i="47"/>
  <c r="L58" i="47"/>
  <c r="L68" i="47"/>
  <c r="L64" i="47"/>
  <c r="L43" i="47"/>
  <c r="K114" i="47"/>
  <c r="AD110" i="13"/>
  <c r="AP110" i="13" s="1"/>
  <c r="AC110" i="13"/>
  <c r="AO110" i="13" s="1"/>
  <c r="DF113" i="26"/>
  <c r="DE113" i="26"/>
  <c r="DD113" i="26"/>
  <c r="DC113" i="26"/>
  <c r="DB113" i="26"/>
  <c r="DA113" i="26"/>
  <c r="CZ113" i="26"/>
  <c r="CY113" i="26"/>
  <c r="CX113" i="26"/>
  <c r="CW113" i="26"/>
  <c r="CV113" i="26"/>
  <c r="CU113" i="26"/>
  <c r="CT113" i="26"/>
  <c r="CS113" i="26"/>
  <c r="CR113" i="26"/>
  <c r="CQ113" i="26"/>
  <c r="CP113" i="26"/>
  <c r="CO113" i="26"/>
  <c r="CN113" i="26"/>
  <c r="CM113" i="26"/>
  <c r="CL113" i="26"/>
  <c r="CK113" i="26"/>
  <c r="CJ113" i="26"/>
  <c r="CI113" i="26"/>
  <c r="CH113" i="26"/>
  <c r="CG113" i="26"/>
  <c r="CF113" i="26"/>
  <c r="CE113" i="26"/>
  <c r="CD113" i="26"/>
  <c r="CC113" i="26"/>
  <c r="CB113" i="26"/>
  <c r="CA113" i="26"/>
  <c r="BZ113" i="26"/>
  <c r="BY113" i="26"/>
  <c r="BX113" i="26"/>
  <c r="BW113" i="26"/>
  <c r="BV113" i="26"/>
  <c r="BU113" i="26"/>
  <c r="BT113" i="26"/>
  <c r="BS113" i="26"/>
  <c r="BR113" i="26"/>
  <c r="BQ113" i="26"/>
  <c r="BP113" i="26"/>
  <c r="BO113" i="26"/>
  <c r="BN113" i="26"/>
  <c r="BM113" i="26"/>
  <c r="BL113" i="26"/>
  <c r="BK113" i="26"/>
  <c r="BJ113" i="26"/>
  <c r="BI113" i="26"/>
  <c r="BH113" i="26"/>
  <c r="BG113" i="26"/>
  <c r="BF113" i="26"/>
  <c r="BE113" i="26"/>
  <c r="BD113" i="26"/>
  <c r="BC113" i="26"/>
  <c r="BB113" i="26"/>
  <c r="BA113" i="26"/>
  <c r="AZ113" i="26"/>
  <c r="AY113" i="26"/>
  <c r="AX113" i="26"/>
  <c r="AW113" i="26"/>
  <c r="AV113" i="26"/>
  <c r="AU113" i="26"/>
  <c r="AT113" i="26"/>
  <c r="AS113" i="26"/>
  <c r="AR113" i="26"/>
  <c r="AQ113" i="26"/>
  <c r="AP113" i="26"/>
  <c r="AO113" i="26"/>
  <c r="AN113" i="26"/>
  <c r="AM113" i="26"/>
  <c r="AL113" i="26"/>
  <c r="AK113" i="26"/>
  <c r="AJ113" i="26"/>
  <c r="AI113" i="26"/>
  <c r="AH113" i="26"/>
  <c r="AG113" i="26"/>
  <c r="AF113" i="26"/>
  <c r="AE113" i="26"/>
  <c r="AD113" i="26"/>
  <c r="AC113" i="26"/>
  <c r="AB113" i="26"/>
  <c r="AA113" i="26"/>
  <c r="Z113" i="26"/>
  <c r="Y113" i="26"/>
  <c r="X113" i="26"/>
  <c r="W113" i="26"/>
  <c r="V113" i="26"/>
  <c r="U113" i="26"/>
  <c r="T113" i="26"/>
  <c r="S113" i="26"/>
  <c r="R113" i="26"/>
  <c r="Q113" i="26"/>
  <c r="P113" i="26"/>
  <c r="O113" i="26"/>
  <c r="N113" i="26"/>
  <c r="M113" i="26"/>
  <c r="L113" i="26"/>
  <c r="K113" i="26"/>
  <c r="J113" i="26"/>
  <c r="I113" i="26"/>
  <c r="H113" i="26"/>
  <c r="G113" i="26"/>
  <c r="F113" i="26"/>
  <c r="E113" i="26"/>
  <c r="D113" i="26"/>
  <c r="C113" i="26"/>
  <c r="DF112" i="26"/>
  <c r="DE112" i="26"/>
  <c r="DD112" i="26"/>
  <c r="DC112" i="26"/>
  <c r="DB112" i="26"/>
  <c r="DA112" i="26"/>
  <c r="CZ112" i="26"/>
  <c r="CY112" i="26"/>
  <c r="CX112" i="26"/>
  <c r="CW112" i="26"/>
  <c r="CV112" i="26"/>
  <c r="CU112" i="26"/>
  <c r="CT112" i="26"/>
  <c r="CS112" i="26"/>
  <c r="CR112" i="26"/>
  <c r="CQ112" i="26"/>
  <c r="CP112" i="26"/>
  <c r="CO112" i="26"/>
  <c r="CN112" i="26"/>
  <c r="CM112" i="26"/>
  <c r="CL112" i="26"/>
  <c r="CK112" i="26"/>
  <c r="CJ112" i="26"/>
  <c r="CI112" i="26"/>
  <c r="CH112" i="26"/>
  <c r="CG112" i="26"/>
  <c r="CF112" i="26"/>
  <c r="CE112" i="26"/>
  <c r="CD112" i="26"/>
  <c r="CC112" i="26"/>
  <c r="CB112" i="26"/>
  <c r="CA112" i="26"/>
  <c r="BZ112" i="26"/>
  <c r="BY112" i="26"/>
  <c r="BX112" i="26"/>
  <c r="BW112" i="26"/>
  <c r="BV112" i="26"/>
  <c r="BU112" i="26"/>
  <c r="BT112" i="26"/>
  <c r="BS112" i="26"/>
  <c r="BR112" i="26"/>
  <c r="BQ112" i="26"/>
  <c r="BP112" i="26"/>
  <c r="BO112" i="26"/>
  <c r="BN112" i="26"/>
  <c r="BM112" i="26"/>
  <c r="BL112" i="26"/>
  <c r="BK112" i="26"/>
  <c r="BJ112" i="26"/>
  <c r="BI112" i="26"/>
  <c r="BH112" i="26"/>
  <c r="BG112" i="26"/>
  <c r="BF112" i="26"/>
  <c r="BE112" i="26"/>
  <c r="BD112" i="26"/>
  <c r="BC112" i="26"/>
  <c r="BB112" i="26"/>
  <c r="BA112" i="26"/>
  <c r="AZ112" i="26"/>
  <c r="AY112" i="26"/>
  <c r="AX112" i="26"/>
  <c r="AW112" i="26"/>
  <c r="AV112" i="26"/>
  <c r="AU112" i="26"/>
  <c r="AT112" i="26"/>
  <c r="AS112" i="26"/>
  <c r="AR112" i="26"/>
  <c r="AQ112" i="26"/>
  <c r="AP112" i="26"/>
  <c r="AO112" i="26"/>
  <c r="AN112" i="26"/>
  <c r="AM112" i="26"/>
  <c r="AL112" i="26"/>
  <c r="AK112" i="26"/>
  <c r="AJ112" i="26"/>
  <c r="AI112" i="26"/>
  <c r="AH112" i="26"/>
  <c r="AG112" i="26"/>
  <c r="AF112" i="26"/>
  <c r="AE112" i="26"/>
  <c r="AD112" i="26"/>
  <c r="AC112" i="26"/>
  <c r="AB112" i="26"/>
  <c r="AA112" i="26"/>
  <c r="Z112" i="26"/>
  <c r="Y112" i="26"/>
  <c r="X112" i="26"/>
  <c r="W112" i="26"/>
  <c r="V112" i="26"/>
  <c r="U112" i="26"/>
  <c r="T112" i="26"/>
  <c r="S112" i="26"/>
  <c r="R112" i="26"/>
  <c r="Q112" i="26"/>
  <c r="P112" i="26"/>
  <c r="O112" i="26"/>
  <c r="N112" i="26"/>
  <c r="M112" i="26"/>
  <c r="L112" i="26"/>
  <c r="K112" i="26"/>
  <c r="J112" i="26"/>
  <c r="I112" i="26"/>
  <c r="H112" i="26"/>
  <c r="G112" i="26"/>
  <c r="F112" i="26"/>
  <c r="E112" i="26"/>
  <c r="D112" i="26"/>
  <c r="C112" i="26"/>
  <c r="DF111" i="26"/>
  <c r="DE111" i="26"/>
  <c r="DD111" i="26"/>
  <c r="DC111" i="26"/>
  <c r="DB111" i="26"/>
  <c r="DA111" i="26"/>
  <c r="CZ111" i="26"/>
  <c r="CY111" i="26"/>
  <c r="CX111" i="26"/>
  <c r="CW111" i="26"/>
  <c r="CV111" i="26"/>
  <c r="CU111" i="26"/>
  <c r="CT111" i="26"/>
  <c r="CS111" i="26"/>
  <c r="CR111" i="26"/>
  <c r="CQ111" i="26"/>
  <c r="CP111" i="26"/>
  <c r="CO111" i="26"/>
  <c r="CN111" i="26"/>
  <c r="CM111" i="26"/>
  <c r="CL111" i="26"/>
  <c r="CK111" i="26"/>
  <c r="CJ111" i="26"/>
  <c r="CI111" i="26"/>
  <c r="CH111" i="26"/>
  <c r="CG111" i="26"/>
  <c r="CF111" i="26"/>
  <c r="CE111" i="26"/>
  <c r="CD111" i="26"/>
  <c r="CC111" i="26"/>
  <c r="CB111" i="26"/>
  <c r="CA111" i="26"/>
  <c r="BZ111" i="26"/>
  <c r="BY111" i="26"/>
  <c r="BX111" i="26"/>
  <c r="BW111" i="26"/>
  <c r="BV111" i="26"/>
  <c r="BU111" i="26"/>
  <c r="BT111" i="26"/>
  <c r="BS111" i="26"/>
  <c r="BR111" i="26"/>
  <c r="BQ111" i="26"/>
  <c r="BP111" i="26"/>
  <c r="BO111" i="26"/>
  <c r="BN111" i="26"/>
  <c r="BM111" i="26"/>
  <c r="BL111" i="26"/>
  <c r="BK111" i="26"/>
  <c r="BJ111" i="26"/>
  <c r="BI111" i="26"/>
  <c r="BH111" i="26"/>
  <c r="BG111" i="26"/>
  <c r="BF111" i="26"/>
  <c r="BE111" i="26"/>
  <c r="BD111" i="26"/>
  <c r="BC111" i="26"/>
  <c r="BB111" i="26"/>
  <c r="BA111" i="26"/>
  <c r="AZ111" i="26"/>
  <c r="AY111" i="26"/>
  <c r="AX111" i="26"/>
  <c r="AW111" i="26"/>
  <c r="AV111" i="26"/>
  <c r="AU111" i="26"/>
  <c r="AT111" i="26"/>
  <c r="AS111" i="26"/>
  <c r="AR111" i="26"/>
  <c r="AQ111" i="26"/>
  <c r="AP111" i="26"/>
  <c r="AO111" i="26"/>
  <c r="AN111" i="26"/>
  <c r="AM111" i="26"/>
  <c r="AL111" i="26"/>
  <c r="AK111" i="26"/>
  <c r="AJ111" i="26"/>
  <c r="AI111" i="26"/>
  <c r="AH111" i="26"/>
  <c r="AG111" i="26"/>
  <c r="AF111" i="26"/>
  <c r="AE111" i="26"/>
  <c r="AD111" i="26"/>
  <c r="AC111" i="26"/>
  <c r="AB111" i="26"/>
  <c r="AA111" i="26"/>
  <c r="Z111" i="26"/>
  <c r="Y111" i="26"/>
  <c r="X111" i="26"/>
  <c r="W111" i="26"/>
  <c r="V111" i="26"/>
  <c r="U111" i="26"/>
  <c r="T111" i="26"/>
  <c r="S111" i="26"/>
  <c r="R111" i="26"/>
  <c r="Q111" i="26"/>
  <c r="P111" i="26"/>
  <c r="O111" i="26"/>
  <c r="N111" i="26"/>
  <c r="M111" i="26"/>
  <c r="L111" i="26"/>
  <c r="K111" i="26"/>
  <c r="J111" i="26"/>
  <c r="I111" i="26"/>
  <c r="H111" i="26"/>
  <c r="G111" i="26"/>
  <c r="F111" i="26"/>
  <c r="E111" i="26"/>
  <c r="D111" i="26"/>
  <c r="C111" i="26"/>
  <c r="DF110" i="26"/>
  <c r="DE110" i="26"/>
  <c r="DD110" i="26"/>
  <c r="DC110" i="26"/>
  <c r="DB110" i="26"/>
  <c r="DA110" i="26"/>
  <c r="CZ110" i="26"/>
  <c r="CY110" i="26"/>
  <c r="CX110" i="26"/>
  <c r="CW110" i="26"/>
  <c r="CV110" i="26"/>
  <c r="CU110" i="26"/>
  <c r="CT110" i="26"/>
  <c r="CS110" i="26"/>
  <c r="CR110" i="26"/>
  <c r="CQ110" i="26"/>
  <c r="CP110" i="26"/>
  <c r="CO110" i="26"/>
  <c r="CN110" i="26"/>
  <c r="CM110" i="26"/>
  <c r="CL110" i="26"/>
  <c r="CK110" i="26"/>
  <c r="CJ110" i="26"/>
  <c r="CI110" i="26"/>
  <c r="CH110" i="26"/>
  <c r="CG110" i="26"/>
  <c r="CF110" i="26"/>
  <c r="CE110" i="26"/>
  <c r="CD110" i="26"/>
  <c r="CC110" i="26"/>
  <c r="CB110" i="26"/>
  <c r="CA110" i="26"/>
  <c r="BZ110" i="26"/>
  <c r="BY110" i="26"/>
  <c r="BX110" i="26"/>
  <c r="BW110" i="26"/>
  <c r="BV110" i="26"/>
  <c r="BU110" i="26"/>
  <c r="BT110" i="26"/>
  <c r="BS110" i="26"/>
  <c r="BR110" i="26"/>
  <c r="BQ110" i="26"/>
  <c r="BP110" i="26"/>
  <c r="BO110" i="26"/>
  <c r="BN110" i="26"/>
  <c r="BM110" i="26"/>
  <c r="BL110" i="26"/>
  <c r="BK110" i="26"/>
  <c r="BJ110" i="26"/>
  <c r="BI110" i="26"/>
  <c r="BH110" i="26"/>
  <c r="BG110" i="26"/>
  <c r="BF110" i="26"/>
  <c r="BE110" i="26"/>
  <c r="BD110" i="26"/>
  <c r="BC110" i="26"/>
  <c r="BB110" i="26"/>
  <c r="BA110" i="26"/>
  <c r="AZ110" i="26"/>
  <c r="AY110" i="26"/>
  <c r="AX110" i="26"/>
  <c r="AW110" i="26"/>
  <c r="AV110" i="26"/>
  <c r="AU110" i="26"/>
  <c r="AT110" i="26"/>
  <c r="AS110" i="26"/>
  <c r="AR110" i="26"/>
  <c r="AQ110" i="26"/>
  <c r="AP110" i="26"/>
  <c r="AO110" i="26"/>
  <c r="AN110" i="26"/>
  <c r="AM110" i="26"/>
  <c r="AL110" i="26"/>
  <c r="AK110" i="26"/>
  <c r="AJ110" i="26"/>
  <c r="AI110" i="26"/>
  <c r="AH110" i="26"/>
  <c r="AG110" i="26"/>
  <c r="AF110" i="26"/>
  <c r="AE110" i="26"/>
  <c r="AD110" i="26"/>
  <c r="AC110" i="26"/>
  <c r="AB110" i="26"/>
  <c r="AA110" i="26"/>
  <c r="Z110" i="26"/>
  <c r="Y110" i="26"/>
  <c r="X110" i="26"/>
  <c r="W110" i="26"/>
  <c r="V110" i="26"/>
  <c r="U110" i="26"/>
  <c r="T110" i="26"/>
  <c r="S110" i="26"/>
  <c r="R110" i="26"/>
  <c r="Q110" i="26"/>
  <c r="P110" i="26"/>
  <c r="O110" i="26"/>
  <c r="N110" i="26"/>
  <c r="M110" i="26"/>
  <c r="L110" i="26"/>
  <c r="K110" i="26"/>
  <c r="J110" i="26"/>
  <c r="I110" i="26"/>
  <c r="H110" i="26"/>
  <c r="G110" i="26"/>
  <c r="F110" i="26"/>
  <c r="E110" i="26"/>
  <c r="D110" i="26"/>
  <c r="C110" i="26"/>
  <c r="DF109" i="26"/>
  <c r="DE109" i="26"/>
  <c r="DD109" i="26"/>
  <c r="DC109" i="26"/>
  <c r="DB109" i="26"/>
  <c r="DA109" i="26"/>
  <c r="CZ109" i="26"/>
  <c r="CY109" i="26"/>
  <c r="CX109" i="26"/>
  <c r="CW109" i="26"/>
  <c r="CV109" i="26"/>
  <c r="CU109" i="26"/>
  <c r="CT109" i="26"/>
  <c r="CS109" i="26"/>
  <c r="CR109" i="26"/>
  <c r="CQ109" i="26"/>
  <c r="CP109" i="26"/>
  <c r="CO109" i="26"/>
  <c r="CN109" i="26"/>
  <c r="CM109" i="26"/>
  <c r="CL109" i="26"/>
  <c r="CK109" i="26"/>
  <c r="CJ109" i="26"/>
  <c r="CI109" i="26"/>
  <c r="CH109" i="26"/>
  <c r="CG109" i="26"/>
  <c r="CF109" i="26"/>
  <c r="CE109" i="26"/>
  <c r="CD109" i="26"/>
  <c r="CC109" i="26"/>
  <c r="CB109" i="26"/>
  <c r="CA109" i="26"/>
  <c r="BZ109" i="26"/>
  <c r="BY109" i="26"/>
  <c r="BX109" i="26"/>
  <c r="BW109" i="26"/>
  <c r="BV109" i="26"/>
  <c r="BU109" i="26"/>
  <c r="BT109" i="26"/>
  <c r="BS109" i="26"/>
  <c r="BR109" i="26"/>
  <c r="BQ109" i="26"/>
  <c r="BP109" i="26"/>
  <c r="BO109" i="26"/>
  <c r="BN109" i="26"/>
  <c r="BM109" i="26"/>
  <c r="BL109" i="26"/>
  <c r="BK109" i="26"/>
  <c r="BJ109" i="26"/>
  <c r="BI109" i="26"/>
  <c r="BH109" i="26"/>
  <c r="BG109" i="26"/>
  <c r="BF109" i="26"/>
  <c r="BE109" i="26"/>
  <c r="BD109" i="26"/>
  <c r="BC109" i="26"/>
  <c r="BB109" i="26"/>
  <c r="BA109" i="26"/>
  <c r="AZ109" i="26"/>
  <c r="AY109" i="26"/>
  <c r="AX109" i="26"/>
  <c r="AW109" i="26"/>
  <c r="AV109" i="26"/>
  <c r="AU109" i="26"/>
  <c r="AT109" i="26"/>
  <c r="AS109" i="26"/>
  <c r="AR109" i="26"/>
  <c r="AQ109" i="26"/>
  <c r="AP109" i="26"/>
  <c r="AO109" i="26"/>
  <c r="AN109" i="26"/>
  <c r="AM109" i="26"/>
  <c r="AL109" i="26"/>
  <c r="AK109" i="26"/>
  <c r="AJ109" i="26"/>
  <c r="AI109" i="26"/>
  <c r="AH109" i="26"/>
  <c r="AG109" i="26"/>
  <c r="AF109" i="26"/>
  <c r="AE109" i="26"/>
  <c r="AD109" i="26"/>
  <c r="AC109" i="26"/>
  <c r="AB109" i="26"/>
  <c r="AA109" i="26"/>
  <c r="Z109" i="26"/>
  <c r="Y109" i="26"/>
  <c r="X109" i="26"/>
  <c r="W109" i="26"/>
  <c r="V109" i="26"/>
  <c r="U109" i="26"/>
  <c r="T109" i="26"/>
  <c r="S109" i="26"/>
  <c r="R109" i="26"/>
  <c r="Q109" i="26"/>
  <c r="P109" i="26"/>
  <c r="O109" i="26"/>
  <c r="N109" i="26"/>
  <c r="M109" i="26"/>
  <c r="L109" i="26"/>
  <c r="K109" i="26"/>
  <c r="J109" i="26"/>
  <c r="I109" i="26"/>
  <c r="H109" i="26"/>
  <c r="G109" i="26"/>
  <c r="F109" i="26"/>
  <c r="E109" i="26"/>
  <c r="D109" i="26"/>
  <c r="C109" i="26"/>
  <c r="DF108" i="26"/>
  <c r="DE108" i="26"/>
  <c r="DD108" i="26"/>
  <c r="DC108" i="26"/>
  <c r="DB108" i="26"/>
  <c r="DA108" i="26"/>
  <c r="CZ108" i="26"/>
  <c r="CY108" i="26"/>
  <c r="CX108" i="26"/>
  <c r="CW108" i="26"/>
  <c r="CV108" i="26"/>
  <c r="CU108" i="26"/>
  <c r="CT108" i="26"/>
  <c r="CS108" i="26"/>
  <c r="CR108" i="26"/>
  <c r="CQ108" i="26"/>
  <c r="CP108" i="26"/>
  <c r="CO108" i="26"/>
  <c r="CN108" i="26"/>
  <c r="CM108" i="26"/>
  <c r="CL108" i="26"/>
  <c r="CK108" i="26"/>
  <c r="CJ108" i="26"/>
  <c r="CI108" i="26"/>
  <c r="CH108" i="26"/>
  <c r="CG108" i="26"/>
  <c r="CF108" i="26"/>
  <c r="CE108" i="26"/>
  <c r="CD108" i="26"/>
  <c r="CC108" i="26"/>
  <c r="CB108" i="26"/>
  <c r="CA108" i="26"/>
  <c r="BZ108" i="26"/>
  <c r="BY108" i="26"/>
  <c r="BX108" i="26"/>
  <c r="BW108" i="26"/>
  <c r="BV108" i="26"/>
  <c r="BU108" i="26"/>
  <c r="BT108" i="26"/>
  <c r="BS108" i="26"/>
  <c r="BR108" i="26"/>
  <c r="BQ108" i="26"/>
  <c r="BP108" i="26"/>
  <c r="BO108" i="26"/>
  <c r="BN108" i="26"/>
  <c r="BM108" i="26"/>
  <c r="BL108" i="26"/>
  <c r="BK108" i="26"/>
  <c r="BJ108" i="26"/>
  <c r="BI108" i="26"/>
  <c r="BH108" i="26"/>
  <c r="BG108" i="26"/>
  <c r="BF108" i="26"/>
  <c r="BE108" i="26"/>
  <c r="BD108" i="26"/>
  <c r="BC108" i="26"/>
  <c r="BB108" i="26"/>
  <c r="BA108" i="26"/>
  <c r="AZ108" i="26"/>
  <c r="AY108" i="26"/>
  <c r="AX108" i="26"/>
  <c r="AW108" i="26"/>
  <c r="AV108" i="26"/>
  <c r="AU108" i="26"/>
  <c r="AT108" i="26"/>
  <c r="AS108" i="26"/>
  <c r="AR108" i="26"/>
  <c r="AQ108" i="26"/>
  <c r="AP108" i="26"/>
  <c r="AO108" i="26"/>
  <c r="AN108" i="26"/>
  <c r="AM108" i="26"/>
  <c r="AL108" i="26"/>
  <c r="AK108" i="26"/>
  <c r="AJ108" i="26"/>
  <c r="AI108" i="26"/>
  <c r="AH108" i="26"/>
  <c r="AG108" i="26"/>
  <c r="AF108" i="26"/>
  <c r="AE108" i="26"/>
  <c r="AD108" i="26"/>
  <c r="AC108" i="26"/>
  <c r="AB108" i="26"/>
  <c r="AA108" i="26"/>
  <c r="Z108" i="26"/>
  <c r="Y108" i="26"/>
  <c r="X108" i="26"/>
  <c r="W108" i="26"/>
  <c r="V108" i="26"/>
  <c r="U108" i="26"/>
  <c r="T108" i="26"/>
  <c r="S108" i="26"/>
  <c r="R108" i="26"/>
  <c r="Q108" i="26"/>
  <c r="P108" i="26"/>
  <c r="O108" i="26"/>
  <c r="N108" i="26"/>
  <c r="M108" i="26"/>
  <c r="L108" i="26"/>
  <c r="K108" i="26"/>
  <c r="J108" i="26"/>
  <c r="I108" i="26"/>
  <c r="H108" i="26"/>
  <c r="G108" i="26"/>
  <c r="F108" i="26"/>
  <c r="E108" i="26"/>
  <c r="D108" i="26"/>
  <c r="C108" i="26"/>
  <c r="DF107" i="26"/>
  <c r="DE107" i="26"/>
  <c r="DD107" i="26"/>
  <c r="DC107" i="26"/>
  <c r="DB107" i="26"/>
  <c r="DA107" i="26"/>
  <c r="CZ107" i="26"/>
  <c r="CY107" i="26"/>
  <c r="CX107" i="26"/>
  <c r="CW107" i="26"/>
  <c r="CV107" i="26"/>
  <c r="CU107" i="26"/>
  <c r="CT107" i="26"/>
  <c r="CS107" i="26"/>
  <c r="CR107" i="26"/>
  <c r="CQ107" i="26"/>
  <c r="CP107" i="26"/>
  <c r="CO107" i="26"/>
  <c r="CN107" i="26"/>
  <c r="CM107" i="26"/>
  <c r="CL107" i="26"/>
  <c r="CK107" i="26"/>
  <c r="CJ107" i="26"/>
  <c r="CI107" i="26"/>
  <c r="CH107" i="26"/>
  <c r="CG107" i="26"/>
  <c r="CF107" i="26"/>
  <c r="CE107" i="26"/>
  <c r="CD107" i="26"/>
  <c r="CC107" i="26"/>
  <c r="CB107" i="26"/>
  <c r="CA107" i="26"/>
  <c r="BZ107" i="26"/>
  <c r="BY107" i="26"/>
  <c r="BX107" i="26"/>
  <c r="BW107" i="26"/>
  <c r="BV107" i="26"/>
  <c r="BU107" i="26"/>
  <c r="BT107" i="26"/>
  <c r="BS107" i="26"/>
  <c r="BR107" i="26"/>
  <c r="BQ107" i="26"/>
  <c r="BP107" i="26"/>
  <c r="BO107" i="26"/>
  <c r="BN107" i="26"/>
  <c r="BM107" i="26"/>
  <c r="BL107" i="26"/>
  <c r="BK107" i="26"/>
  <c r="BJ107" i="26"/>
  <c r="BI107" i="26"/>
  <c r="BH107" i="26"/>
  <c r="BG107" i="26"/>
  <c r="BF107" i="26"/>
  <c r="BE107" i="26"/>
  <c r="BD107" i="26"/>
  <c r="BC107" i="26"/>
  <c r="BB107" i="26"/>
  <c r="BA107" i="26"/>
  <c r="AZ107" i="26"/>
  <c r="AY107" i="26"/>
  <c r="AX107" i="26"/>
  <c r="AW107" i="26"/>
  <c r="AV107" i="26"/>
  <c r="AU107" i="26"/>
  <c r="AT107" i="26"/>
  <c r="AS107" i="26"/>
  <c r="AR107" i="26"/>
  <c r="AQ107" i="26"/>
  <c r="AP107" i="26"/>
  <c r="AO107" i="26"/>
  <c r="AN107" i="26"/>
  <c r="AM107" i="26"/>
  <c r="AL107" i="26"/>
  <c r="AK107" i="26"/>
  <c r="AJ107" i="26"/>
  <c r="AI107" i="26"/>
  <c r="AH107" i="26"/>
  <c r="AG107" i="26"/>
  <c r="AF107" i="26"/>
  <c r="AE107" i="26"/>
  <c r="AD107" i="26"/>
  <c r="AC107" i="26"/>
  <c r="AB107" i="26"/>
  <c r="AA107" i="26"/>
  <c r="Z107" i="26"/>
  <c r="Y107" i="26"/>
  <c r="X107" i="26"/>
  <c r="W107" i="26"/>
  <c r="V107" i="26"/>
  <c r="U107" i="26"/>
  <c r="T107" i="26"/>
  <c r="S107" i="26"/>
  <c r="R107" i="26"/>
  <c r="Q107" i="26"/>
  <c r="P107" i="26"/>
  <c r="O107" i="26"/>
  <c r="N107" i="26"/>
  <c r="M107" i="26"/>
  <c r="L107" i="26"/>
  <c r="K107" i="26"/>
  <c r="J107" i="26"/>
  <c r="I107" i="26"/>
  <c r="H107" i="26"/>
  <c r="G107" i="26"/>
  <c r="F107" i="26"/>
  <c r="E107" i="26"/>
  <c r="D107" i="26"/>
  <c r="C107" i="26"/>
  <c r="DF106" i="26"/>
  <c r="DE106" i="26"/>
  <c r="DD106" i="26"/>
  <c r="DC106" i="26"/>
  <c r="DB106" i="26"/>
  <c r="DA106" i="26"/>
  <c r="CZ106" i="26"/>
  <c r="CY106" i="26"/>
  <c r="CX106" i="26"/>
  <c r="CW106" i="26"/>
  <c r="CV106" i="26"/>
  <c r="CU106" i="26"/>
  <c r="CT106" i="26"/>
  <c r="CS106" i="26"/>
  <c r="CR106" i="26"/>
  <c r="CQ106" i="26"/>
  <c r="CP106" i="26"/>
  <c r="CO106" i="26"/>
  <c r="CN106" i="26"/>
  <c r="CM106" i="26"/>
  <c r="CL106" i="26"/>
  <c r="CK106" i="26"/>
  <c r="CJ106" i="26"/>
  <c r="CI106" i="26"/>
  <c r="CH106" i="26"/>
  <c r="CG106" i="26"/>
  <c r="CF106" i="26"/>
  <c r="CE106" i="26"/>
  <c r="CD106" i="26"/>
  <c r="CC106" i="26"/>
  <c r="CB106" i="26"/>
  <c r="CA106" i="26"/>
  <c r="BZ106" i="26"/>
  <c r="BY106" i="26"/>
  <c r="BX106" i="26"/>
  <c r="BW106" i="26"/>
  <c r="BV106" i="26"/>
  <c r="BU106" i="26"/>
  <c r="BT106" i="26"/>
  <c r="BS106" i="26"/>
  <c r="BR106" i="26"/>
  <c r="BQ106" i="26"/>
  <c r="BP106" i="26"/>
  <c r="BO106" i="26"/>
  <c r="BN106" i="26"/>
  <c r="BM106" i="26"/>
  <c r="BL106" i="26"/>
  <c r="BK106" i="26"/>
  <c r="BJ106" i="26"/>
  <c r="BI106" i="26"/>
  <c r="BH106" i="26"/>
  <c r="BG106" i="26"/>
  <c r="BF106" i="26"/>
  <c r="BE106" i="26"/>
  <c r="BD106" i="26"/>
  <c r="BC106" i="26"/>
  <c r="BB106" i="26"/>
  <c r="BA106" i="26"/>
  <c r="AZ106" i="26"/>
  <c r="AY106" i="26"/>
  <c r="AX106" i="26"/>
  <c r="AW106" i="26"/>
  <c r="AV106" i="26"/>
  <c r="AU106" i="26"/>
  <c r="AT106" i="26"/>
  <c r="AS106" i="26"/>
  <c r="AR106" i="26"/>
  <c r="AQ106" i="26"/>
  <c r="AP106" i="26"/>
  <c r="AO106" i="26"/>
  <c r="AN106" i="26"/>
  <c r="AM106" i="26"/>
  <c r="AL106" i="26"/>
  <c r="AK106" i="26"/>
  <c r="AJ106" i="26"/>
  <c r="AI106" i="26"/>
  <c r="AH106" i="26"/>
  <c r="AG106" i="26"/>
  <c r="AF106" i="26"/>
  <c r="AE106" i="26"/>
  <c r="AD106" i="26"/>
  <c r="AC106" i="26"/>
  <c r="AB106" i="26"/>
  <c r="AA106" i="26"/>
  <c r="Z106" i="26"/>
  <c r="Y106" i="26"/>
  <c r="X106" i="26"/>
  <c r="W106" i="26"/>
  <c r="V106" i="26"/>
  <c r="U106" i="26"/>
  <c r="T106" i="26"/>
  <c r="S106" i="26"/>
  <c r="R106" i="26"/>
  <c r="Q106" i="26"/>
  <c r="P106" i="26"/>
  <c r="O106" i="26"/>
  <c r="N106" i="26"/>
  <c r="M106" i="26"/>
  <c r="L106" i="26"/>
  <c r="K106" i="26"/>
  <c r="J106" i="26"/>
  <c r="I106" i="26"/>
  <c r="H106" i="26"/>
  <c r="G106" i="26"/>
  <c r="F106" i="26"/>
  <c r="E106" i="26"/>
  <c r="D106" i="26"/>
  <c r="C106" i="26"/>
  <c r="DF105" i="26"/>
  <c r="DE105" i="26"/>
  <c r="DD105" i="26"/>
  <c r="DC105" i="26"/>
  <c r="DB105" i="26"/>
  <c r="DA105" i="26"/>
  <c r="CZ105" i="26"/>
  <c r="CY105" i="26"/>
  <c r="CX105" i="26"/>
  <c r="CW105" i="26"/>
  <c r="CV105" i="26"/>
  <c r="CU105" i="26"/>
  <c r="CT105" i="26"/>
  <c r="CS105" i="26"/>
  <c r="CR105" i="26"/>
  <c r="CQ105" i="26"/>
  <c r="CP105" i="26"/>
  <c r="CO105" i="26"/>
  <c r="CN105" i="26"/>
  <c r="CM105" i="26"/>
  <c r="CL105" i="26"/>
  <c r="CK105" i="26"/>
  <c r="CJ105" i="26"/>
  <c r="CI105" i="26"/>
  <c r="CH105" i="26"/>
  <c r="CG105" i="26"/>
  <c r="CF105" i="26"/>
  <c r="CE105" i="26"/>
  <c r="CD105" i="26"/>
  <c r="CC105" i="26"/>
  <c r="CB105" i="26"/>
  <c r="CA105" i="26"/>
  <c r="BZ105" i="26"/>
  <c r="BY105" i="26"/>
  <c r="BX105" i="26"/>
  <c r="BW105" i="26"/>
  <c r="BV105" i="26"/>
  <c r="BU105" i="26"/>
  <c r="BT105" i="26"/>
  <c r="BS105" i="26"/>
  <c r="BR105" i="26"/>
  <c r="BQ105" i="26"/>
  <c r="BP105" i="26"/>
  <c r="BO105" i="26"/>
  <c r="BN105" i="26"/>
  <c r="BM105" i="26"/>
  <c r="BL105" i="26"/>
  <c r="BK105" i="26"/>
  <c r="BJ105" i="26"/>
  <c r="BI105" i="26"/>
  <c r="BH105" i="26"/>
  <c r="BG105" i="26"/>
  <c r="BF105" i="26"/>
  <c r="BE105" i="26"/>
  <c r="BD105" i="26"/>
  <c r="BC105" i="26"/>
  <c r="BB105" i="26"/>
  <c r="BA105" i="26"/>
  <c r="AZ105" i="26"/>
  <c r="AY105" i="26"/>
  <c r="AX105" i="26"/>
  <c r="AW105" i="26"/>
  <c r="AV105" i="26"/>
  <c r="AU105" i="26"/>
  <c r="AT105" i="26"/>
  <c r="AS105" i="26"/>
  <c r="AR105" i="26"/>
  <c r="AQ105" i="26"/>
  <c r="AP105" i="26"/>
  <c r="AO105" i="26"/>
  <c r="AN105" i="26"/>
  <c r="AM105" i="26"/>
  <c r="AL105" i="26"/>
  <c r="AK105" i="26"/>
  <c r="AJ105" i="26"/>
  <c r="AI105" i="26"/>
  <c r="AH105" i="26"/>
  <c r="AG105" i="26"/>
  <c r="AF105" i="26"/>
  <c r="AE105" i="26"/>
  <c r="AD105" i="26"/>
  <c r="AC105" i="26"/>
  <c r="AB105" i="26"/>
  <c r="AA105" i="26"/>
  <c r="Z105" i="26"/>
  <c r="Y105" i="26"/>
  <c r="X105" i="26"/>
  <c r="W105" i="26"/>
  <c r="V105" i="26"/>
  <c r="U105" i="26"/>
  <c r="T105" i="26"/>
  <c r="S105" i="26"/>
  <c r="R105" i="26"/>
  <c r="Q105" i="26"/>
  <c r="P105" i="26"/>
  <c r="O105" i="26"/>
  <c r="N105" i="26"/>
  <c r="M105" i="26"/>
  <c r="L105" i="26"/>
  <c r="K105" i="26"/>
  <c r="J105" i="26"/>
  <c r="I105" i="26"/>
  <c r="H105" i="26"/>
  <c r="G105" i="26"/>
  <c r="F105" i="26"/>
  <c r="E105" i="26"/>
  <c r="D105" i="26"/>
  <c r="C105" i="26"/>
  <c r="DF104" i="26"/>
  <c r="DE104" i="26"/>
  <c r="DD104" i="26"/>
  <c r="DC104" i="26"/>
  <c r="DB104" i="26"/>
  <c r="DA104" i="26"/>
  <c r="CZ104" i="26"/>
  <c r="CY104" i="26"/>
  <c r="CX104" i="26"/>
  <c r="CW104" i="26"/>
  <c r="CV104" i="26"/>
  <c r="CU104" i="26"/>
  <c r="CT104" i="26"/>
  <c r="CS104" i="26"/>
  <c r="CR104" i="26"/>
  <c r="CQ104" i="26"/>
  <c r="CP104" i="26"/>
  <c r="CO104" i="26"/>
  <c r="CN104" i="26"/>
  <c r="CM104" i="26"/>
  <c r="CL104" i="26"/>
  <c r="CK104" i="26"/>
  <c r="CJ104" i="26"/>
  <c r="CI104" i="26"/>
  <c r="CH104" i="26"/>
  <c r="CG104" i="26"/>
  <c r="CF104" i="26"/>
  <c r="CE104" i="26"/>
  <c r="CD104" i="26"/>
  <c r="CC104" i="26"/>
  <c r="CB104" i="26"/>
  <c r="CA104" i="26"/>
  <c r="BZ104" i="26"/>
  <c r="BY104" i="26"/>
  <c r="BX104" i="26"/>
  <c r="BW104" i="26"/>
  <c r="BV104" i="26"/>
  <c r="BU104" i="26"/>
  <c r="BT104" i="26"/>
  <c r="BS104" i="26"/>
  <c r="BR104" i="26"/>
  <c r="BQ104" i="26"/>
  <c r="BP104" i="26"/>
  <c r="BO104" i="26"/>
  <c r="BN104" i="26"/>
  <c r="BM104" i="26"/>
  <c r="BL104" i="26"/>
  <c r="BK104" i="26"/>
  <c r="BJ104" i="26"/>
  <c r="BI104" i="26"/>
  <c r="BH104" i="26"/>
  <c r="BG104" i="26"/>
  <c r="BF104" i="26"/>
  <c r="BE104" i="26"/>
  <c r="BD104" i="26"/>
  <c r="BC104" i="26"/>
  <c r="BB104" i="26"/>
  <c r="BA104" i="26"/>
  <c r="AZ104" i="26"/>
  <c r="AY104" i="26"/>
  <c r="AX104" i="26"/>
  <c r="AW104" i="26"/>
  <c r="AV104" i="26"/>
  <c r="AU104" i="26"/>
  <c r="AT104" i="26"/>
  <c r="AS104" i="26"/>
  <c r="AR104" i="26"/>
  <c r="AQ104" i="26"/>
  <c r="AP104" i="26"/>
  <c r="AO104" i="26"/>
  <c r="AN104" i="26"/>
  <c r="AM104" i="26"/>
  <c r="AL104" i="26"/>
  <c r="AK104" i="26"/>
  <c r="AJ104" i="26"/>
  <c r="AI104" i="26"/>
  <c r="AH104" i="26"/>
  <c r="AG104" i="26"/>
  <c r="AF104" i="26"/>
  <c r="AE104" i="26"/>
  <c r="AD104" i="26"/>
  <c r="AC104" i="26"/>
  <c r="AB104" i="26"/>
  <c r="AA104" i="26"/>
  <c r="Z104" i="26"/>
  <c r="Y104" i="26"/>
  <c r="X104" i="26"/>
  <c r="W104" i="26"/>
  <c r="V104" i="26"/>
  <c r="U104" i="26"/>
  <c r="T104" i="26"/>
  <c r="S104" i="26"/>
  <c r="R104" i="26"/>
  <c r="Q104" i="26"/>
  <c r="P104" i="26"/>
  <c r="O104" i="26"/>
  <c r="N104" i="26"/>
  <c r="M104" i="26"/>
  <c r="L104" i="26"/>
  <c r="K104" i="26"/>
  <c r="J104" i="26"/>
  <c r="I104" i="26"/>
  <c r="H104" i="26"/>
  <c r="G104" i="26"/>
  <c r="F104" i="26"/>
  <c r="E104" i="26"/>
  <c r="D104" i="26"/>
  <c r="C104" i="26"/>
  <c r="DF103" i="26"/>
  <c r="DE103" i="26"/>
  <c r="DD103" i="26"/>
  <c r="DC103" i="26"/>
  <c r="DB103" i="26"/>
  <c r="DA103" i="26"/>
  <c r="CZ103" i="26"/>
  <c r="CY103" i="26"/>
  <c r="CX103" i="26"/>
  <c r="CW103" i="26"/>
  <c r="CV103" i="26"/>
  <c r="CU103" i="26"/>
  <c r="CT103" i="26"/>
  <c r="CS103" i="26"/>
  <c r="CR103" i="26"/>
  <c r="CQ103" i="26"/>
  <c r="CP103" i="26"/>
  <c r="CO103" i="26"/>
  <c r="CN103" i="26"/>
  <c r="CM103" i="26"/>
  <c r="CL103" i="26"/>
  <c r="CK103" i="26"/>
  <c r="CJ103" i="26"/>
  <c r="CI103" i="26"/>
  <c r="CH103" i="26"/>
  <c r="CG103" i="26"/>
  <c r="CF103" i="26"/>
  <c r="CE103" i="26"/>
  <c r="CD103" i="26"/>
  <c r="CC103" i="26"/>
  <c r="CB103" i="26"/>
  <c r="CA103" i="26"/>
  <c r="BZ103" i="26"/>
  <c r="BY103" i="26"/>
  <c r="BX103" i="26"/>
  <c r="BW103" i="26"/>
  <c r="BV103" i="26"/>
  <c r="BU103" i="26"/>
  <c r="BT103" i="26"/>
  <c r="BS103" i="26"/>
  <c r="BR103" i="26"/>
  <c r="BQ103" i="26"/>
  <c r="BP103" i="26"/>
  <c r="BO103" i="26"/>
  <c r="BN103" i="26"/>
  <c r="BM103" i="26"/>
  <c r="BL103" i="26"/>
  <c r="BK103" i="26"/>
  <c r="BJ103" i="26"/>
  <c r="BI103" i="26"/>
  <c r="BH103" i="26"/>
  <c r="BG103" i="26"/>
  <c r="BF103" i="26"/>
  <c r="BE103" i="26"/>
  <c r="BD103" i="26"/>
  <c r="BC103" i="26"/>
  <c r="BB103" i="26"/>
  <c r="BA103" i="26"/>
  <c r="AZ103" i="26"/>
  <c r="AY103" i="26"/>
  <c r="AX103" i="26"/>
  <c r="AW103" i="26"/>
  <c r="AV103" i="26"/>
  <c r="AU103" i="26"/>
  <c r="AT103" i="26"/>
  <c r="AS103" i="26"/>
  <c r="AR103" i="26"/>
  <c r="AQ103" i="26"/>
  <c r="AP103" i="26"/>
  <c r="AO103"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P103" i="26"/>
  <c r="O103" i="26"/>
  <c r="N103" i="26"/>
  <c r="M103" i="26"/>
  <c r="L103" i="26"/>
  <c r="K103" i="26"/>
  <c r="J103" i="26"/>
  <c r="I103" i="26"/>
  <c r="H103" i="26"/>
  <c r="G103" i="26"/>
  <c r="F103" i="26"/>
  <c r="E103" i="26"/>
  <c r="D103" i="26"/>
  <c r="C103" i="26"/>
  <c r="DF102" i="26"/>
  <c r="DE102" i="26"/>
  <c r="DD102" i="26"/>
  <c r="DC102" i="26"/>
  <c r="DB102" i="26"/>
  <c r="DA102" i="26"/>
  <c r="CZ102" i="26"/>
  <c r="CY102" i="26"/>
  <c r="CX102" i="26"/>
  <c r="CW102" i="26"/>
  <c r="CV102" i="26"/>
  <c r="CU102" i="26"/>
  <c r="CT102" i="26"/>
  <c r="CS102" i="26"/>
  <c r="CR102" i="26"/>
  <c r="CQ102" i="26"/>
  <c r="CP102" i="26"/>
  <c r="CO102" i="26"/>
  <c r="CN102" i="26"/>
  <c r="CM102" i="26"/>
  <c r="CL102" i="26"/>
  <c r="CK102" i="26"/>
  <c r="CJ102" i="26"/>
  <c r="CI102" i="26"/>
  <c r="CH102" i="26"/>
  <c r="CG102" i="26"/>
  <c r="CF102" i="26"/>
  <c r="CE102" i="26"/>
  <c r="CD102" i="26"/>
  <c r="CC102" i="26"/>
  <c r="CB102" i="26"/>
  <c r="CA102" i="26"/>
  <c r="BZ102" i="26"/>
  <c r="BY102" i="26"/>
  <c r="BX102" i="26"/>
  <c r="BW102" i="26"/>
  <c r="BV102" i="26"/>
  <c r="BU102" i="26"/>
  <c r="BT102" i="26"/>
  <c r="BS102" i="26"/>
  <c r="BR102" i="26"/>
  <c r="BQ102" i="26"/>
  <c r="BP102" i="26"/>
  <c r="BO102" i="26"/>
  <c r="BN102" i="26"/>
  <c r="BM102" i="26"/>
  <c r="BL102" i="26"/>
  <c r="BK102" i="26"/>
  <c r="BJ102" i="26"/>
  <c r="BI102" i="26"/>
  <c r="BH102" i="26"/>
  <c r="BG102" i="26"/>
  <c r="BF102" i="26"/>
  <c r="BE102" i="26"/>
  <c r="BD102" i="26"/>
  <c r="BC102" i="26"/>
  <c r="BB102" i="26"/>
  <c r="BA102" i="26"/>
  <c r="AZ102" i="26"/>
  <c r="AY102" i="26"/>
  <c r="AX102" i="26"/>
  <c r="AW102" i="26"/>
  <c r="AV102" i="26"/>
  <c r="AU102" i="26"/>
  <c r="AT102" i="26"/>
  <c r="AS102" i="26"/>
  <c r="AR102" i="26"/>
  <c r="AQ102" i="26"/>
  <c r="AP102" i="26"/>
  <c r="AO102"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P102" i="26"/>
  <c r="O102" i="26"/>
  <c r="N102" i="26"/>
  <c r="M102" i="26"/>
  <c r="L102" i="26"/>
  <c r="K102" i="26"/>
  <c r="J102" i="26"/>
  <c r="I102" i="26"/>
  <c r="H102" i="26"/>
  <c r="G102" i="26"/>
  <c r="F102" i="26"/>
  <c r="E102" i="26"/>
  <c r="D102" i="26"/>
  <c r="C102" i="26"/>
  <c r="DF101" i="26"/>
  <c r="DE101" i="26"/>
  <c r="DD101" i="26"/>
  <c r="DC101" i="26"/>
  <c r="DB101" i="26"/>
  <c r="DA101" i="26"/>
  <c r="CZ101" i="26"/>
  <c r="CY101" i="26"/>
  <c r="CX101" i="26"/>
  <c r="CW101" i="26"/>
  <c r="CV101" i="26"/>
  <c r="CU101" i="26"/>
  <c r="CT101" i="26"/>
  <c r="CS101" i="26"/>
  <c r="CR101" i="26"/>
  <c r="CQ101" i="26"/>
  <c r="CP101" i="26"/>
  <c r="CO101" i="26"/>
  <c r="CN101" i="26"/>
  <c r="CM101" i="26"/>
  <c r="CL101" i="26"/>
  <c r="CK101" i="26"/>
  <c r="CJ101" i="26"/>
  <c r="CI101" i="26"/>
  <c r="CH101" i="26"/>
  <c r="CG101" i="26"/>
  <c r="CF101" i="26"/>
  <c r="CE101" i="26"/>
  <c r="CD101" i="26"/>
  <c r="CC101" i="26"/>
  <c r="CB101" i="26"/>
  <c r="CA101" i="26"/>
  <c r="BZ101" i="26"/>
  <c r="BY101" i="26"/>
  <c r="BX101" i="26"/>
  <c r="BW101" i="26"/>
  <c r="BV101" i="26"/>
  <c r="BU101" i="26"/>
  <c r="BT101" i="26"/>
  <c r="BS101" i="26"/>
  <c r="BR101" i="26"/>
  <c r="BQ101" i="26"/>
  <c r="BP101" i="26"/>
  <c r="BO101" i="26"/>
  <c r="BN101" i="26"/>
  <c r="BM101" i="26"/>
  <c r="BL101" i="26"/>
  <c r="BK101" i="26"/>
  <c r="BJ101" i="26"/>
  <c r="BI101" i="26"/>
  <c r="BH101" i="26"/>
  <c r="BG101" i="26"/>
  <c r="BF101" i="26"/>
  <c r="BE101" i="26"/>
  <c r="BD101" i="26"/>
  <c r="BC101" i="26"/>
  <c r="BB101" i="26"/>
  <c r="BA101" i="26"/>
  <c r="AZ101" i="26"/>
  <c r="AY101" i="26"/>
  <c r="AX101" i="26"/>
  <c r="AW101" i="26"/>
  <c r="AV101" i="26"/>
  <c r="AU101" i="26"/>
  <c r="AT101" i="26"/>
  <c r="AS101" i="26"/>
  <c r="AR101" i="26"/>
  <c r="AQ101" i="26"/>
  <c r="AP101" i="26"/>
  <c r="AO101" i="26"/>
  <c r="AN101" i="26"/>
  <c r="AM101" i="26"/>
  <c r="AL101" i="26"/>
  <c r="AK101" i="26"/>
  <c r="AJ101" i="26"/>
  <c r="AI101" i="26"/>
  <c r="AH101" i="26"/>
  <c r="AG101" i="26"/>
  <c r="AF101" i="26"/>
  <c r="AE101" i="26"/>
  <c r="AD101" i="26"/>
  <c r="AC101" i="26"/>
  <c r="AB101" i="26"/>
  <c r="AA101" i="26"/>
  <c r="Z101" i="26"/>
  <c r="Y101" i="26"/>
  <c r="X101" i="26"/>
  <c r="W101" i="26"/>
  <c r="V101" i="26"/>
  <c r="U101" i="26"/>
  <c r="T101" i="26"/>
  <c r="S101" i="26"/>
  <c r="R101" i="26"/>
  <c r="Q101" i="26"/>
  <c r="P101" i="26"/>
  <c r="O101" i="26"/>
  <c r="N101" i="26"/>
  <c r="M101" i="26"/>
  <c r="L101" i="26"/>
  <c r="K101" i="26"/>
  <c r="J101" i="26"/>
  <c r="I101" i="26"/>
  <c r="H101" i="26"/>
  <c r="G101" i="26"/>
  <c r="F101" i="26"/>
  <c r="E101" i="26"/>
  <c r="D101" i="26"/>
  <c r="C101" i="26"/>
  <c r="DF100" i="26"/>
  <c r="DE100" i="26"/>
  <c r="DD100" i="26"/>
  <c r="DC100" i="26"/>
  <c r="DB100" i="26"/>
  <c r="DA100" i="26"/>
  <c r="CZ100" i="26"/>
  <c r="CY100" i="26"/>
  <c r="CX100" i="26"/>
  <c r="CW100" i="26"/>
  <c r="CV100" i="26"/>
  <c r="CU100" i="26"/>
  <c r="CT100" i="26"/>
  <c r="CS100" i="26"/>
  <c r="CR100" i="26"/>
  <c r="CQ100" i="26"/>
  <c r="CP100" i="26"/>
  <c r="CO100" i="26"/>
  <c r="CN100" i="26"/>
  <c r="CM100" i="26"/>
  <c r="CL100" i="26"/>
  <c r="CK100" i="26"/>
  <c r="CJ100" i="26"/>
  <c r="CI100" i="26"/>
  <c r="CH100" i="26"/>
  <c r="CG100" i="26"/>
  <c r="CF100" i="26"/>
  <c r="CE100" i="26"/>
  <c r="CD100" i="26"/>
  <c r="CC100" i="26"/>
  <c r="CB100" i="26"/>
  <c r="CA100" i="26"/>
  <c r="BZ100" i="26"/>
  <c r="BY100" i="26"/>
  <c r="BX100" i="26"/>
  <c r="BW100" i="26"/>
  <c r="BV100" i="26"/>
  <c r="BU100" i="26"/>
  <c r="BT100" i="26"/>
  <c r="BS100" i="26"/>
  <c r="BR100" i="26"/>
  <c r="BQ100" i="26"/>
  <c r="BP100" i="26"/>
  <c r="BO100" i="26"/>
  <c r="BN100" i="26"/>
  <c r="BM100" i="26"/>
  <c r="BL100" i="26"/>
  <c r="BK100" i="26"/>
  <c r="BJ100" i="26"/>
  <c r="BI100" i="26"/>
  <c r="BH100" i="26"/>
  <c r="BG100" i="26"/>
  <c r="BF100" i="26"/>
  <c r="BE100" i="26"/>
  <c r="BD100" i="26"/>
  <c r="BC100" i="26"/>
  <c r="BB100" i="26"/>
  <c r="BA100" i="26"/>
  <c r="AZ100" i="26"/>
  <c r="AY100" i="26"/>
  <c r="AX100" i="26"/>
  <c r="AW100" i="26"/>
  <c r="AV100" i="26"/>
  <c r="AU100" i="26"/>
  <c r="AT100" i="26"/>
  <c r="AS100" i="26"/>
  <c r="AR100" i="26"/>
  <c r="AQ100" i="26"/>
  <c r="AP100" i="26"/>
  <c r="AO100" i="26"/>
  <c r="AN100" i="26"/>
  <c r="AM100" i="26"/>
  <c r="AL100" i="26"/>
  <c r="AK100" i="26"/>
  <c r="AJ100" i="26"/>
  <c r="AI100" i="26"/>
  <c r="AH100" i="26"/>
  <c r="AG100" i="26"/>
  <c r="AF100" i="26"/>
  <c r="AE100" i="26"/>
  <c r="AD100" i="26"/>
  <c r="AC100" i="26"/>
  <c r="AB100" i="26"/>
  <c r="AA100" i="26"/>
  <c r="Z100" i="26"/>
  <c r="Y100" i="26"/>
  <c r="X100" i="26"/>
  <c r="W100" i="26"/>
  <c r="V100" i="26"/>
  <c r="U100" i="26"/>
  <c r="T100" i="26"/>
  <c r="S100" i="26"/>
  <c r="R100" i="26"/>
  <c r="Q100" i="26"/>
  <c r="P100" i="26"/>
  <c r="O100" i="26"/>
  <c r="N100" i="26"/>
  <c r="M100" i="26"/>
  <c r="L100" i="26"/>
  <c r="K100" i="26"/>
  <c r="J100" i="26"/>
  <c r="I100" i="26"/>
  <c r="H100" i="26"/>
  <c r="G100" i="26"/>
  <c r="F100" i="26"/>
  <c r="E100" i="26"/>
  <c r="D100" i="26"/>
  <c r="C100" i="26"/>
  <c r="DF99" i="26"/>
  <c r="DE99" i="26"/>
  <c r="DD99" i="26"/>
  <c r="DC99" i="26"/>
  <c r="DB99" i="26"/>
  <c r="DA99" i="26"/>
  <c r="CZ99" i="26"/>
  <c r="CY99" i="26"/>
  <c r="CX99" i="26"/>
  <c r="CW99" i="26"/>
  <c r="CV99" i="26"/>
  <c r="CU99" i="26"/>
  <c r="CT99" i="26"/>
  <c r="CS99" i="26"/>
  <c r="CR99" i="26"/>
  <c r="CQ99" i="26"/>
  <c r="CP99" i="26"/>
  <c r="CO99" i="26"/>
  <c r="CN99" i="26"/>
  <c r="CM99" i="26"/>
  <c r="CL99" i="26"/>
  <c r="CK99" i="26"/>
  <c r="CJ99" i="26"/>
  <c r="CI99" i="26"/>
  <c r="CH99" i="26"/>
  <c r="CG99" i="26"/>
  <c r="CF99" i="26"/>
  <c r="CE99" i="26"/>
  <c r="CD99" i="26"/>
  <c r="CC99" i="26"/>
  <c r="CB99" i="26"/>
  <c r="CA99" i="26"/>
  <c r="BZ99" i="26"/>
  <c r="BY99" i="26"/>
  <c r="BX99" i="26"/>
  <c r="BW99" i="26"/>
  <c r="BV99" i="26"/>
  <c r="BU99" i="26"/>
  <c r="BT99" i="26"/>
  <c r="BS99" i="26"/>
  <c r="BR99" i="26"/>
  <c r="BQ99" i="26"/>
  <c r="BP99" i="26"/>
  <c r="BO99" i="26"/>
  <c r="BN99" i="26"/>
  <c r="BM99" i="26"/>
  <c r="BL99" i="26"/>
  <c r="BK99" i="26"/>
  <c r="BJ99" i="26"/>
  <c r="BI99" i="26"/>
  <c r="BH99" i="26"/>
  <c r="BG99" i="26"/>
  <c r="BF99" i="26"/>
  <c r="BE99" i="26"/>
  <c r="BD99" i="26"/>
  <c r="BC99" i="26"/>
  <c r="BB99" i="26"/>
  <c r="BA99" i="26"/>
  <c r="AZ99" i="26"/>
  <c r="AY99" i="26"/>
  <c r="AX99" i="26"/>
  <c r="AW99" i="26"/>
  <c r="AV99" i="26"/>
  <c r="AU99" i="26"/>
  <c r="AT99" i="26"/>
  <c r="AS99" i="26"/>
  <c r="AR99" i="26"/>
  <c r="AQ99" i="26"/>
  <c r="AP99" i="26"/>
  <c r="AO99" i="26"/>
  <c r="AN99" i="26"/>
  <c r="AM99" i="26"/>
  <c r="AL99" i="26"/>
  <c r="AK99" i="26"/>
  <c r="AJ99" i="26"/>
  <c r="AI99" i="26"/>
  <c r="AH99" i="26"/>
  <c r="AG99" i="26"/>
  <c r="AF99" i="26"/>
  <c r="AE99" i="26"/>
  <c r="AD99" i="26"/>
  <c r="AC99" i="26"/>
  <c r="AB99" i="26"/>
  <c r="AA99" i="26"/>
  <c r="Z99" i="26"/>
  <c r="Y99" i="26"/>
  <c r="X99" i="26"/>
  <c r="W99" i="26"/>
  <c r="V99" i="26"/>
  <c r="U99" i="26"/>
  <c r="T99" i="26"/>
  <c r="S99" i="26"/>
  <c r="R99" i="26"/>
  <c r="Q99" i="26"/>
  <c r="P99" i="26"/>
  <c r="O99" i="26"/>
  <c r="N99" i="26"/>
  <c r="M99" i="26"/>
  <c r="L99" i="26"/>
  <c r="K99" i="26"/>
  <c r="J99" i="26"/>
  <c r="I99" i="26"/>
  <c r="H99" i="26"/>
  <c r="G99" i="26"/>
  <c r="F99" i="26"/>
  <c r="E99" i="26"/>
  <c r="D99" i="26"/>
  <c r="C99" i="26"/>
  <c r="DF98" i="26"/>
  <c r="DE98" i="26"/>
  <c r="DD98" i="26"/>
  <c r="DC98" i="26"/>
  <c r="DB98" i="26"/>
  <c r="DA98" i="26"/>
  <c r="CZ98" i="26"/>
  <c r="CY98" i="26"/>
  <c r="CX98" i="26"/>
  <c r="CW98" i="26"/>
  <c r="CV98" i="26"/>
  <c r="CU98" i="26"/>
  <c r="CT98" i="26"/>
  <c r="CS98" i="26"/>
  <c r="CR98" i="26"/>
  <c r="CQ98" i="26"/>
  <c r="CP98" i="26"/>
  <c r="CO98" i="26"/>
  <c r="CN98" i="26"/>
  <c r="CM98" i="26"/>
  <c r="CL98" i="26"/>
  <c r="CK98" i="26"/>
  <c r="CJ98" i="26"/>
  <c r="CI98" i="26"/>
  <c r="CH98" i="26"/>
  <c r="CG98" i="26"/>
  <c r="CF98" i="26"/>
  <c r="CE98" i="26"/>
  <c r="CD98" i="26"/>
  <c r="CC98" i="26"/>
  <c r="CB98" i="26"/>
  <c r="CA98" i="26"/>
  <c r="BZ98" i="26"/>
  <c r="BY98" i="26"/>
  <c r="BX98" i="26"/>
  <c r="BW98" i="26"/>
  <c r="BV98" i="26"/>
  <c r="BU98" i="26"/>
  <c r="BT98" i="26"/>
  <c r="BS98" i="26"/>
  <c r="BR98" i="26"/>
  <c r="BQ98" i="26"/>
  <c r="BP98" i="26"/>
  <c r="BO98" i="26"/>
  <c r="BN98" i="26"/>
  <c r="BM98" i="26"/>
  <c r="BL98" i="26"/>
  <c r="BK98" i="26"/>
  <c r="BJ98" i="26"/>
  <c r="BI98" i="26"/>
  <c r="BH98" i="26"/>
  <c r="BG98" i="26"/>
  <c r="BF98" i="26"/>
  <c r="BE98" i="26"/>
  <c r="BD98" i="26"/>
  <c r="BC98" i="26"/>
  <c r="BB98" i="26"/>
  <c r="BA98" i="26"/>
  <c r="AZ98" i="26"/>
  <c r="AY98" i="26"/>
  <c r="AX98" i="26"/>
  <c r="AW98" i="26"/>
  <c r="AV98" i="26"/>
  <c r="AU98" i="26"/>
  <c r="AT98" i="26"/>
  <c r="AS98" i="26"/>
  <c r="AR98" i="26"/>
  <c r="AQ98" i="26"/>
  <c r="AP98" i="26"/>
  <c r="AO98" i="26"/>
  <c r="AN98" i="26"/>
  <c r="AM98" i="26"/>
  <c r="AL98" i="26"/>
  <c r="AK98" i="26"/>
  <c r="AJ98" i="26"/>
  <c r="AI98" i="26"/>
  <c r="AH98" i="26"/>
  <c r="AG98" i="26"/>
  <c r="AF98" i="26"/>
  <c r="AE98" i="26"/>
  <c r="AD98" i="26"/>
  <c r="AC98" i="26"/>
  <c r="AB98" i="26"/>
  <c r="AA98" i="26"/>
  <c r="Z98" i="26"/>
  <c r="Y98" i="26"/>
  <c r="X98" i="26"/>
  <c r="W98" i="26"/>
  <c r="V98" i="26"/>
  <c r="U98" i="26"/>
  <c r="T98" i="26"/>
  <c r="S98" i="26"/>
  <c r="R98" i="26"/>
  <c r="Q98" i="26"/>
  <c r="P98" i="26"/>
  <c r="O98" i="26"/>
  <c r="N98" i="26"/>
  <c r="M98" i="26"/>
  <c r="L98" i="26"/>
  <c r="K98" i="26"/>
  <c r="J98" i="26"/>
  <c r="I98" i="26"/>
  <c r="H98" i="26"/>
  <c r="G98" i="26"/>
  <c r="F98" i="26"/>
  <c r="E98" i="26"/>
  <c r="D98" i="26"/>
  <c r="C98" i="26"/>
  <c r="DF97" i="26"/>
  <c r="DE97" i="26"/>
  <c r="DD97" i="26"/>
  <c r="DC97" i="26"/>
  <c r="DB97" i="26"/>
  <c r="DA97" i="26"/>
  <c r="CZ97" i="26"/>
  <c r="CY97" i="26"/>
  <c r="CX97" i="26"/>
  <c r="CW97" i="26"/>
  <c r="CV97" i="26"/>
  <c r="CU97" i="26"/>
  <c r="CT97" i="26"/>
  <c r="CS97" i="26"/>
  <c r="CR97" i="26"/>
  <c r="CQ97" i="26"/>
  <c r="CP97" i="26"/>
  <c r="CO97" i="26"/>
  <c r="CN97" i="26"/>
  <c r="CM97" i="26"/>
  <c r="CL97" i="26"/>
  <c r="CK97" i="26"/>
  <c r="CJ97" i="26"/>
  <c r="CI97" i="26"/>
  <c r="CH97" i="26"/>
  <c r="CG97" i="26"/>
  <c r="CF97" i="26"/>
  <c r="CE97" i="26"/>
  <c r="CD97" i="26"/>
  <c r="CC97" i="26"/>
  <c r="CB97" i="26"/>
  <c r="CA97" i="26"/>
  <c r="BZ97" i="26"/>
  <c r="BY97" i="26"/>
  <c r="BX97" i="26"/>
  <c r="BW97" i="26"/>
  <c r="BV97" i="26"/>
  <c r="BU97" i="26"/>
  <c r="BT97" i="26"/>
  <c r="BS97" i="26"/>
  <c r="BR97" i="26"/>
  <c r="BQ97" i="26"/>
  <c r="BP97" i="26"/>
  <c r="BO97" i="26"/>
  <c r="BN97" i="26"/>
  <c r="BM97" i="26"/>
  <c r="BL97" i="26"/>
  <c r="BK97" i="26"/>
  <c r="BJ97" i="26"/>
  <c r="BI97" i="26"/>
  <c r="BH97" i="26"/>
  <c r="BG97" i="26"/>
  <c r="BF97" i="26"/>
  <c r="BE97" i="26"/>
  <c r="BD97" i="26"/>
  <c r="BC97" i="26"/>
  <c r="BB97" i="26"/>
  <c r="BA97" i="26"/>
  <c r="AZ97" i="26"/>
  <c r="AY97" i="26"/>
  <c r="AX97" i="26"/>
  <c r="AW97" i="26"/>
  <c r="AV97" i="26"/>
  <c r="AU97" i="26"/>
  <c r="AT97" i="26"/>
  <c r="AS97" i="26"/>
  <c r="AR97" i="26"/>
  <c r="AQ97" i="26"/>
  <c r="AP97" i="26"/>
  <c r="AO97"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P97" i="26"/>
  <c r="O97" i="26"/>
  <c r="N97" i="26"/>
  <c r="M97" i="26"/>
  <c r="L97" i="26"/>
  <c r="K97" i="26"/>
  <c r="J97" i="26"/>
  <c r="I97" i="26"/>
  <c r="H97" i="26"/>
  <c r="G97" i="26"/>
  <c r="F97" i="26"/>
  <c r="E97" i="26"/>
  <c r="D97" i="26"/>
  <c r="C97" i="26"/>
  <c r="DF96" i="26"/>
  <c r="DE96" i="26"/>
  <c r="DD96" i="26"/>
  <c r="DC96" i="26"/>
  <c r="DB96" i="26"/>
  <c r="DA96" i="26"/>
  <c r="CZ96" i="26"/>
  <c r="CY96" i="26"/>
  <c r="CX96" i="26"/>
  <c r="CW96" i="26"/>
  <c r="CV96" i="26"/>
  <c r="CU96" i="26"/>
  <c r="CT96" i="26"/>
  <c r="CS96" i="26"/>
  <c r="CR96" i="26"/>
  <c r="CQ96" i="26"/>
  <c r="CP96" i="26"/>
  <c r="CO96" i="26"/>
  <c r="CN96" i="26"/>
  <c r="CM96" i="26"/>
  <c r="CL96" i="26"/>
  <c r="CK96" i="26"/>
  <c r="CJ96" i="26"/>
  <c r="CI96" i="26"/>
  <c r="CH96" i="26"/>
  <c r="CG96" i="26"/>
  <c r="CF96" i="26"/>
  <c r="CE96" i="26"/>
  <c r="CD96" i="26"/>
  <c r="CC96" i="26"/>
  <c r="CB96" i="26"/>
  <c r="CA96" i="26"/>
  <c r="BZ96" i="26"/>
  <c r="BY96" i="26"/>
  <c r="BX96" i="26"/>
  <c r="BW96" i="26"/>
  <c r="BV96" i="26"/>
  <c r="BU96" i="26"/>
  <c r="BT96" i="26"/>
  <c r="BS96" i="26"/>
  <c r="BR96" i="26"/>
  <c r="BQ96" i="26"/>
  <c r="BP96" i="26"/>
  <c r="BO96" i="26"/>
  <c r="BN96" i="26"/>
  <c r="BM96" i="26"/>
  <c r="BL96" i="26"/>
  <c r="BK96" i="26"/>
  <c r="BJ96" i="26"/>
  <c r="BI96" i="26"/>
  <c r="BH96" i="26"/>
  <c r="BG96" i="26"/>
  <c r="BF96" i="26"/>
  <c r="BE96" i="26"/>
  <c r="BD96" i="26"/>
  <c r="BC96" i="26"/>
  <c r="BB96" i="26"/>
  <c r="BA96" i="26"/>
  <c r="AZ96" i="26"/>
  <c r="AY96" i="26"/>
  <c r="AX96" i="26"/>
  <c r="AW96" i="26"/>
  <c r="AV96" i="26"/>
  <c r="AU96" i="26"/>
  <c r="AT96" i="26"/>
  <c r="AS96" i="26"/>
  <c r="AR96" i="26"/>
  <c r="AQ96" i="26"/>
  <c r="AP96" i="26"/>
  <c r="AO96" i="26"/>
  <c r="AN96" i="26"/>
  <c r="AM96" i="26"/>
  <c r="AL96" i="26"/>
  <c r="AK96" i="26"/>
  <c r="AJ96" i="26"/>
  <c r="AI96" i="26"/>
  <c r="AH96" i="26"/>
  <c r="AG96" i="26"/>
  <c r="AF96" i="26"/>
  <c r="AE96" i="26"/>
  <c r="AD96" i="26"/>
  <c r="AC96" i="26"/>
  <c r="AB96" i="26"/>
  <c r="AA96" i="26"/>
  <c r="Z96" i="26"/>
  <c r="Y96" i="26"/>
  <c r="X96" i="26"/>
  <c r="W96" i="26"/>
  <c r="V96" i="26"/>
  <c r="U96" i="26"/>
  <c r="T96" i="26"/>
  <c r="S96" i="26"/>
  <c r="R96" i="26"/>
  <c r="Q96" i="26"/>
  <c r="P96" i="26"/>
  <c r="O96" i="26"/>
  <c r="N96" i="26"/>
  <c r="M96" i="26"/>
  <c r="L96" i="26"/>
  <c r="K96" i="26"/>
  <c r="J96" i="26"/>
  <c r="I96" i="26"/>
  <c r="H96" i="26"/>
  <c r="G96" i="26"/>
  <c r="F96" i="26"/>
  <c r="E96" i="26"/>
  <c r="D96" i="26"/>
  <c r="C96" i="26"/>
  <c r="DF95" i="26"/>
  <c r="DE95" i="26"/>
  <c r="DD95" i="26"/>
  <c r="DC95" i="26"/>
  <c r="DB95" i="26"/>
  <c r="DA95" i="26"/>
  <c r="CZ95" i="26"/>
  <c r="CY95" i="26"/>
  <c r="CX95" i="26"/>
  <c r="CW95" i="26"/>
  <c r="CV95" i="26"/>
  <c r="CU95" i="26"/>
  <c r="CT95" i="26"/>
  <c r="CS95" i="26"/>
  <c r="CR95" i="26"/>
  <c r="CQ95" i="26"/>
  <c r="CP95" i="26"/>
  <c r="CO95" i="26"/>
  <c r="CN95" i="26"/>
  <c r="CM95" i="26"/>
  <c r="CL95" i="26"/>
  <c r="CK95" i="26"/>
  <c r="CJ95" i="26"/>
  <c r="CI95" i="26"/>
  <c r="CH95" i="26"/>
  <c r="CG95" i="26"/>
  <c r="CF95" i="26"/>
  <c r="CE95" i="26"/>
  <c r="CD95" i="26"/>
  <c r="CC95" i="26"/>
  <c r="CB95" i="26"/>
  <c r="CA95" i="26"/>
  <c r="BZ95" i="26"/>
  <c r="BY95" i="26"/>
  <c r="BX95" i="26"/>
  <c r="BW95" i="26"/>
  <c r="BV95" i="26"/>
  <c r="BU95" i="26"/>
  <c r="BT95" i="26"/>
  <c r="BS95" i="26"/>
  <c r="BR95" i="26"/>
  <c r="BQ95" i="26"/>
  <c r="BP95" i="26"/>
  <c r="BO95" i="26"/>
  <c r="BN95" i="26"/>
  <c r="BM95" i="26"/>
  <c r="BL95" i="26"/>
  <c r="BK95" i="26"/>
  <c r="BJ95" i="26"/>
  <c r="BI95" i="26"/>
  <c r="BH95" i="26"/>
  <c r="BG95" i="26"/>
  <c r="BF95" i="26"/>
  <c r="BE95" i="26"/>
  <c r="BD95" i="26"/>
  <c r="BC95" i="26"/>
  <c r="BB95" i="26"/>
  <c r="BA95" i="26"/>
  <c r="AZ95" i="26"/>
  <c r="AY95" i="26"/>
  <c r="AX95" i="26"/>
  <c r="AW95" i="26"/>
  <c r="AV95" i="26"/>
  <c r="AU95" i="26"/>
  <c r="AT95" i="26"/>
  <c r="AS95" i="26"/>
  <c r="AR95" i="26"/>
  <c r="AQ95" i="26"/>
  <c r="AP95" i="26"/>
  <c r="AO95" i="26"/>
  <c r="AN95" i="26"/>
  <c r="AM95" i="26"/>
  <c r="AL95" i="26"/>
  <c r="AK95" i="26"/>
  <c r="AJ95" i="26"/>
  <c r="AI95" i="26"/>
  <c r="AH95" i="26"/>
  <c r="AG95" i="26"/>
  <c r="AF95" i="26"/>
  <c r="AE95" i="26"/>
  <c r="AD95" i="26"/>
  <c r="AC95" i="26"/>
  <c r="AB95" i="26"/>
  <c r="AA95" i="26"/>
  <c r="Z95" i="26"/>
  <c r="Y95" i="26"/>
  <c r="X95" i="26"/>
  <c r="W95" i="26"/>
  <c r="V95" i="26"/>
  <c r="U95" i="26"/>
  <c r="T95" i="26"/>
  <c r="S95" i="26"/>
  <c r="R95" i="26"/>
  <c r="Q95" i="26"/>
  <c r="P95" i="26"/>
  <c r="O95" i="26"/>
  <c r="N95" i="26"/>
  <c r="M95" i="26"/>
  <c r="L95" i="26"/>
  <c r="K95" i="26"/>
  <c r="J95" i="26"/>
  <c r="I95" i="26"/>
  <c r="H95" i="26"/>
  <c r="G95" i="26"/>
  <c r="F95" i="26"/>
  <c r="E95" i="26"/>
  <c r="D95" i="26"/>
  <c r="C95" i="26"/>
  <c r="DF94" i="26"/>
  <c r="DE94" i="26"/>
  <c r="DD94" i="26"/>
  <c r="DC94" i="26"/>
  <c r="DB94" i="26"/>
  <c r="DA94" i="26"/>
  <c r="CZ94" i="26"/>
  <c r="CY94" i="26"/>
  <c r="CX94" i="26"/>
  <c r="CW94" i="26"/>
  <c r="CV94" i="26"/>
  <c r="CU94" i="26"/>
  <c r="CT94" i="26"/>
  <c r="CS94" i="26"/>
  <c r="CR94" i="26"/>
  <c r="CQ94" i="26"/>
  <c r="CP94" i="26"/>
  <c r="CO94" i="26"/>
  <c r="CN94" i="26"/>
  <c r="CM94" i="26"/>
  <c r="CL94" i="26"/>
  <c r="CK94" i="26"/>
  <c r="CJ94" i="26"/>
  <c r="CI94" i="26"/>
  <c r="CH94" i="26"/>
  <c r="CG94" i="26"/>
  <c r="CF94" i="26"/>
  <c r="CE94" i="26"/>
  <c r="CD94" i="26"/>
  <c r="CC94" i="26"/>
  <c r="CB94" i="26"/>
  <c r="CA94" i="26"/>
  <c r="BZ94" i="26"/>
  <c r="BY94" i="26"/>
  <c r="BX94" i="26"/>
  <c r="BW94" i="26"/>
  <c r="BV94" i="26"/>
  <c r="BU94" i="26"/>
  <c r="BT94" i="26"/>
  <c r="BS94" i="26"/>
  <c r="BR94" i="26"/>
  <c r="BQ94" i="26"/>
  <c r="BP94" i="26"/>
  <c r="BO94" i="26"/>
  <c r="BN94" i="26"/>
  <c r="BM94" i="26"/>
  <c r="BL94" i="26"/>
  <c r="BK94" i="26"/>
  <c r="BJ94" i="26"/>
  <c r="BI94" i="26"/>
  <c r="BH94" i="26"/>
  <c r="BG94" i="26"/>
  <c r="BF94" i="26"/>
  <c r="BE94" i="26"/>
  <c r="BD94" i="26"/>
  <c r="BC94" i="26"/>
  <c r="BB94" i="26"/>
  <c r="BA94" i="26"/>
  <c r="AZ94" i="26"/>
  <c r="AY94" i="26"/>
  <c r="AX94" i="26"/>
  <c r="AW94" i="26"/>
  <c r="AV94" i="26"/>
  <c r="AU94" i="26"/>
  <c r="AT94" i="26"/>
  <c r="AS94" i="26"/>
  <c r="AR94" i="26"/>
  <c r="AQ94" i="26"/>
  <c r="AP94" i="26"/>
  <c r="AO94"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P94" i="26"/>
  <c r="O94" i="26"/>
  <c r="N94" i="26"/>
  <c r="M94" i="26"/>
  <c r="L94" i="26"/>
  <c r="K94" i="26"/>
  <c r="J94" i="26"/>
  <c r="I94" i="26"/>
  <c r="H94" i="26"/>
  <c r="G94" i="26"/>
  <c r="F94" i="26"/>
  <c r="E94" i="26"/>
  <c r="D94" i="26"/>
  <c r="C94" i="26"/>
  <c r="DF93" i="26"/>
  <c r="DE93" i="26"/>
  <c r="DD93" i="26"/>
  <c r="DC93" i="26"/>
  <c r="DB93" i="26"/>
  <c r="DA93" i="26"/>
  <c r="CZ93" i="26"/>
  <c r="CY93" i="26"/>
  <c r="CX93" i="26"/>
  <c r="CW93" i="26"/>
  <c r="CV93" i="26"/>
  <c r="CU93" i="26"/>
  <c r="CT93" i="26"/>
  <c r="CS93" i="26"/>
  <c r="CR93" i="26"/>
  <c r="CQ93" i="26"/>
  <c r="CP93" i="26"/>
  <c r="CO93" i="26"/>
  <c r="CN93" i="26"/>
  <c r="CM93" i="26"/>
  <c r="CL93" i="26"/>
  <c r="CK93" i="26"/>
  <c r="CJ93" i="26"/>
  <c r="CI93" i="26"/>
  <c r="CH93" i="26"/>
  <c r="CG93" i="26"/>
  <c r="CF93" i="26"/>
  <c r="CE93" i="26"/>
  <c r="CD93" i="26"/>
  <c r="CC93" i="26"/>
  <c r="CB93" i="26"/>
  <c r="CA93" i="26"/>
  <c r="BZ93" i="26"/>
  <c r="BY93" i="26"/>
  <c r="BX93" i="26"/>
  <c r="BW93" i="26"/>
  <c r="BV93" i="26"/>
  <c r="BU93" i="26"/>
  <c r="BT93" i="26"/>
  <c r="BS93" i="26"/>
  <c r="BR93" i="26"/>
  <c r="BQ93" i="26"/>
  <c r="BP93" i="26"/>
  <c r="BO93" i="26"/>
  <c r="BN93" i="26"/>
  <c r="BM93" i="26"/>
  <c r="BL93" i="26"/>
  <c r="BK93" i="26"/>
  <c r="BJ93" i="26"/>
  <c r="BI93" i="26"/>
  <c r="BH93" i="26"/>
  <c r="BG93" i="26"/>
  <c r="BF93" i="26"/>
  <c r="BE93" i="26"/>
  <c r="BD93" i="26"/>
  <c r="BC93" i="26"/>
  <c r="BB93" i="26"/>
  <c r="BA93" i="26"/>
  <c r="AZ93" i="26"/>
  <c r="AY93" i="26"/>
  <c r="AX93" i="26"/>
  <c r="AW93" i="26"/>
  <c r="AV93" i="26"/>
  <c r="AU93" i="26"/>
  <c r="AT93" i="26"/>
  <c r="AS93" i="26"/>
  <c r="AR93" i="26"/>
  <c r="AQ93" i="26"/>
  <c r="AP93" i="26"/>
  <c r="AO93"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D93" i="26"/>
  <c r="C93" i="26"/>
  <c r="DF92" i="26"/>
  <c r="DE92" i="26"/>
  <c r="DD92" i="26"/>
  <c r="DC92" i="26"/>
  <c r="DB92" i="26"/>
  <c r="DA92" i="26"/>
  <c r="CZ92" i="26"/>
  <c r="CY92" i="26"/>
  <c r="CX92" i="26"/>
  <c r="CW92" i="26"/>
  <c r="CV92" i="26"/>
  <c r="CU92" i="26"/>
  <c r="CT92" i="26"/>
  <c r="CS92" i="26"/>
  <c r="CR92" i="26"/>
  <c r="CQ92" i="26"/>
  <c r="CP92" i="26"/>
  <c r="CO92" i="26"/>
  <c r="CN92" i="26"/>
  <c r="CM92" i="26"/>
  <c r="CL92" i="26"/>
  <c r="CK92" i="26"/>
  <c r="CJ92" i="26"/>
  <c r="CI92" i="26"/>
  <c r="CH92" i="26"/>
  <c r="CG92" i="26"/>
  <c r="CF92" i="26"/>
  <c r="CE92" i="26"/>
  <c r="CD92" i="26"/>
  <c r="CC92" i="26"/>
  <c r="CB92" i="26"/>
  <c r="CA92" i="26"/>
  <c r="BZ92" i="26"/>
  <c r="BY92" i="26"/>
  <c r="BX92" i="26"/>
  <c r="BW92" i="26"/>
  <c r="BV92" i="26"/>
  <c r="BU92" i="26"/>
  <c r="BT92" i="26"/>
  <c r="BS92" i="26"/>
  <c r="BR92" i="26"/>
  <c r="BQ92" i="26"/>
  <c r="BP92" i="26"/>
  <c r="BO92" i="26"/>
  <c r="BN92" i="26"/>
  <c r="BM92" i="26"/>
  <c r="BL92" i="26"/>
  <c r="BK92" i="26"/>
  <c r="BJ92" i="26"/>
  <c r="BI92" i="26"/>
  <c r="BH92" i="26"/>
  <c r="BG92" i="26"/>
  <c r="BF92" i="26"/>
  <c r="BE92" i="26"/>
  <c r="BD92" i="26"/>
  <c r="BC92" i="26"/>
  <c r="BB92" i="26"/>
  <c r="BA92" i="26"/>
  <c r="AZ92" i="26"/>
  <c r="AY92" i="26"/>
  <c r="AX92" i="26"/>
  <c r="AW92" i="26"/>
  <c r="AV92" i="26"/>
  <c r="AU92" i="26"/>
  <c r="AT92" i="26"/>
  <c r="AS92" i="26"/>
  <c r="AR92" i="26"/>
  <c r="AQ92" i="26"/>
  <c r="AP92" i="26"/>
  <c r="AO92" i="26"/>
  <c r="AN92" i="26"/>
  <c r="AM92" i="26"/>
  <c r="AL92" i="26"/>
  <c r="AK92" i="26"/>
  <c r="AJ92" i="26"/>
  <c r="AI92" i="26"/>
  <c r="AH92" i="26"/>
  <c r="AG92" i="26"/>
  <c r="AF92" i="26"/>
  <c r="AE92" i="26"/>
  <c r="AD92" i="26"/>
  <c r="AC92" i="26"/>
  <c r="AB92" i="26"/>
  <c r="AA92" i="26"/>
  <c r="Z92" i="26"/>
  <c r="Y92" i="26"/>
  <c r="X92" i="26"/>
  <c r="W92" i="26"/>
  <c r="V92" i="26"/>
  <c r="U92" i="26"/>
  <c r="T92" i="26"/>
  <c r="S92" i="26"/>
  <c r="R92" i="26"/>
  <c r="Q92" i="26"/>
  <c r="P92" i="26"/>
  <c r="O92" i="26"/>
  <c r="N92" i="26"/>
  <c r="M92" i="26"/>
  <c r="L92" i="26"/>
  <c r="K92" i="26"/>
  <c r="J92" i="26"/>
  <c r="I92" i="26"/>
  <c r="H92" i="26"/>
  <c r="G92" i="26"/>
  <c r="F92" i="26"/>
  <c r="E92" i="26"/>
  <c r="D92" i="26"/>
  <c r="C92" i="26"/>
  <c r="DF91" i="26"/>
  <c r="DE91" i="26"/>
  <c r="DD91" i="26"/>
  <c r="DC91" i="26"/>
  <c r="DB91" i="26"/>
  <c r="DA91" i="26"/>
  <c r="CZ91" i="26"/>
  <c r="CY91" i="26"/>
  <c r="CX91" i="26"/>
  <c r="CW91" i="26"/>
  <c r="CV91" i="26"/>
  <c r="CU91" i="26"/>
  <c r="CT91" i="26"/>
  <c r="CS91" i="26"/>
  <c r="CR91" i="26"/>
  <c r="CQ91" i="26"/>
  <c r="CP91" i="26"/>
  <c r="CO91" i="26"/>
  <c r="CN91" i="26"/>
  <c r="CM91" i="26"/>
  <c r="CL91" i="26"/>
  <c r="CK91" i="26"/>
  <c r="CJ91" i="26"/>
  <c r="CI91" i="26"/>
  <c r="CH91" i="26"/>
  <c r="CG91" i="26"/>
  <c r="CF91" i="26"/>
  <c r="CE91" i="26"/>
  <c r="CD91" i="26"/>
  <c r="CC91" i="26"/>
  <c r="CB91" i="26"/>
  <c r="CA91" i="26"/>
  <c r="BZ91" i="26"/>
  <c r="BY91" i="26"/>
  <c r="BX91" i="26"/>
  <c r="BW91" i="26"/>
  <c r="BV91" i="26"/>
  <c r="BU91" i="26"/>
  <c r="BT91" i="26"/>
  <c r="BS91" i="26"/>
  <c r="BR91" i="26"/>
  <c r="BQ91" i="26"/>
  <c r="BP91" i="26"/>
  <c r="BO91" i="26"/>
  <c r="BN91" i="26"/>
  <c r="BM91" i="26"/>
  <c r="BL91" i="26"/>
  <c r="BK91" i="26"/>
  <c r="BJ91" i="26"/>
  <c r="BI91" i="26"/>
  <c r="BH91" i="26"/>
  <c r="BG91" i="26"/>
  <c r="BF91" i="26"/>
  <c r="BE91" i="26"/>
  <c r="BD91" i="26"/>
  <c r="BC91" i="26"/>
  <c r="BB91" i="26"/>
  <c r="BA91" i="26"/>
  <c r="AZ91" i="26"/>
  <c r="AY91" i="26"/>
  <c r="AX91" i="26"/>
  <c r="AW91" i="26"/>
  <c r="AV91" i="26"/>
  <c r="AU91" i="26"/>
  <c r="AT91" i="26"/>
  <c r="AS91" i="26"/>
  <c r="AR91" i="26"/>
  <c r="AQ91" i="26"/>
  <c r="AP91" i="26"/>
  <c r="AO91" i="26"/>
  <c r="AN91" i="26"/>
  <c r="AM91" i="26"/>
  <c r="AL91" i="26"/>
  <c r="AK91" i="26"/>
  <c r="AJ91" i="26"/>
  <c r="AI91" i="26"/>
  <c r="AH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C91" i="26"/>
  <c r="DF90" i="26"/>
  <c r="DE90" i="26"/>
  <c r="DD90" i="26"/>
  <c r="DC90" i="26"/>
  <c r="DB90" i="26"/>
  <c r="DA90" i="26"/>
  <c r="CZ90" i="26"/>
  <c r="CY90" i="26"/>
  <c r="CX90" i="26"/>
  <c r="CW90" i="26"/>
  <c r="CV90" i="26"/>
  <c r="CU90" i="26"/>
  <c r="CT90" i="26"/>
  <c r="CS90" i="26"/>
  <c r="CR90" i="26"/>
  <c r="CQ90" i="26"/>
  <c r="CP90" i="26"/>
  <c r="CO90" i="26"/>
  <c r="CN90" i="26"/>
  <c r="CM90" i="26"/>
  <c r="CL90" i="26"/>
  <c r="CK90" i="26"/>
  <c r="CJ90" i="26"/>
  <c r="CI90" i="26"/>
  <c r="CH90" i="26"/>
  <c r="CG90" i="26"/>
  <c r="CF90" i="26"/>
  <c r="CE90" i="26"/>
  <c r="CD90" i="26"/>
  <c r="CC90" i="26"/>
  <c r="CB90" i="26"/>
  <c r="CA90" i="26"/>
  <c r="BZ90" i="26"/>
  <c r="BY90" i="26"/>
  <c r="BX90" i="26"/>
  <c r="BW90" i="26"/>
  <c r="BV90" i="26"/>
  <c r="BU90" i="26"/>
  <c r="BT90" i="26"/>
  <c r="BS90" i="26"/>
  <c r="BR90" i="26"/>
  <c r="BQ90" i="26"/>
  <c r="BP90" i="26"/>
  <c r="BO90" i="26"/>
  <c r="BN90" i="26"/>
  <c r="BM90" i="26"/>
  <c r="BL90" i="26"/>
  <c r="BK90" i="26"/>
  <c r="BJ90" i="26"/>
  <c r="BI90" i="26"/>
  <c r="BH90" i="26"/>
  <c r="BG90" i="26"/>
  <c r="BF90" i="26"/>
  <c r="BE90" i="26"/>
  <c r="BD90" i="26"/>
  <c r="BC90" i="26"/>
  <c r="BB90" i="26"/>
  <c r="BA90" i="26"/>
  <c r="AZ90" i="26"/>
  <c r="AY90" i="26"/>
  <c r="AX90" i="26"/>
  <c r="AW90" i="26"/>
  <c r="AV90" i="26"/>
  <c r="AU90" i="26"/>
  <c r="AT90" i="26"/>
  <c r="AS90" i="26"/>
  <c r="AR90" i="26"/>
  <c r="AQ90" i="26"/>
  <c r="AP90" i="26"/>
  <c r="AO90" i="26"/>
  <c r="AN90" i="26"/>
  <c r="AM90" i="26"/>
  <c r="AL90" i="26"/>
  <c r="AK90" i="26"/>
  <c r="AJ90" i="26"/>
  <c r="AI90" i="26"/>
  <c r="AH90" i="26"/>
  <c r="AG90" i="26"/>
  <c r="AF90" i="26"/>
  <c r="AE90" i="26"/>
  <c r="AD90" i="26"/>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D90" i="26"/>
  <c r="C90" i="26"/>
  <c r="DF89" i="26"/>
  <c r="DE89" i="26"/>
  <c r="DD89" i="26"/>
  <c r="DC89" i="26"/>
  <c r="DB89" i="26"/>
  <c r="DA89" i="26"/>
  <c r="CZ89" i="26"/>
  <c r="CY89" i="26"/>
  <c r="CX89" i="26"/>
  <c r="CW89" i="26"/>
  <c r="CV89" i="26"/>
  <c r="CU89" i="26"/>
  <c r="CT89" i="26"/>
  <c r="CS89" i="26"/>
  <c r="CR89" i="26"/>
  <c r="CQ89" i="26"/>
  <c r="CP89" i="26"/>
  <c r="CO89" i="26"/>
  <c r="CN89" i="26"/>
  <c r="CM89" i="26"/>
  <c r="CL89" i="26"/>
  <c r="CK89" i="26"/>
  <c r="CJ89" i="26"/>
  <c r="CI89" i="26"/>
  <c r="CH89" i="26"/>
  <c r="CG89" i="26"/>
  <c r="CF89" i="26"/>
  <c r="CE89" i="26"/>
  <c r="CD89" i="26"/>
  <c r="CC89" i="26"/>
  <c r="CB89" i="26"/>
  <c r="CA89" i="26"/>
  <c r="BZ89" i="26"/>
  <c r="BY89" i="26"/>
  <c r="BX89" i="26"/>
  <c r="BW89" i="26"/>
  <c r="BV89" i="26"/>
  <c r="BU89" i="26"/>
  <c r="BT89" i="26"/>
  <c r="BS89" i="26"/>
  <c r="BR89" i="26"/>
  <c r="BQ89" i="26"/>
  <c r="BP89" i="26"/>
  <c r="BO89" i="26"/>
  <c r="BN89" i="26"/>
  <c r="BM89" i="26"/>
  <c r="BL89" i="26"/>
  <c r="BK89" i="26"/>
  <c r="BJ89" i="26"/>
  <c r="BI89" i="26"/>
  <c r="BH89" i="26"/>
  <c r="BG89" i="26"/>
  <c r="BF89" i="26"/>
  <c r="BE89" i="26"/>
  <c r="BD89" i="26"/>
  <c r="BC89" i="26"/>
  <c r="BB89" i="26"/>
  <c r="BA89" i="26"/>
  <c r="AZ89" i="26"/>
  <c r="AY89" i="26"/>
  <c r="AX89" i="26"/>
  <c r="AW89" i="26"/>
  <c r="AV89" i="26"/>
  <c r="AU89" i="26"/>
  <c r="AT89" i="26"/>
  <c r="AS89" i="26"/>
  <c r="AR89" i="26"/>
  <c r="AQ89" i="26"/>
  <c r="AP89" i="26"/>
  <c r="AO89" i="26"/>
  <c r="AN89" i="26"/>
  <c r="AM89" i="26"/>
  <c r="AL89" i="26"/>
  <c r="AK89" i="26"/>
  <c r="AJ89" i="26"/>
  <c r="AI89" i="26"/>
  <c r="AH89" i="26"/>
  <c r="AG89" i="26"/>
  <c r="AF89" i="26"/>
  <c r="AE89" i="26"/>
  <c r="AD89" i="26"/>
  <c r="AC89" i="26"/>
  <c r="AB89" i="26"/>
  <c r="AA89" i="26"/>
  <c r="Z89" i="26"/>
  <c r="Y89" i="26"/>
  <c r="X89" i="26"/>
  <c r="W89" i="26"/>
  <c r="V89" i="26"/>
  <c r="U89" i="26"/>
  <c r="T89" i="26"/>
  <c r="S89" i="26"/>
  <c r="R89" i="26"/>
  <c r="Q89" i="26"/>
  <c r="P89" i="26"/>
  <c r="O89" i="26"/>
  <c r="N89" i="26"/>
  <c r="M89" i="26"/>
  <c r="L89" i="26"/>
  <c r="K89" i="26"/>
  <c r="J89" i="26"/>
  <c r="I89" i="26"/>
  <c r="H89" i="26"/>
  <c r="G89" i="26"/>
  <c r="F89" i="26"/>
  <c r="E89" i="26"/>
  <c r="D89" i="26"/>
  <c r="C89" i="26"/>
  <c r="DF88" i="26"/>
  <c r="DE88" i="26"/>
  <c r="DD88" i="26"/>
  <c r="DC88" i="26"/>
  <c r="DB88" i="26"/>
  <c r="DA88" i="26"/>
  <c r="CZ88" i="26"/>
  <c r="CY88" i="26"/>
  <c r="CX88" i="26"/>
  <c r="CW88" i="26"/>
  <c r="CV88" i="26"/>
  <c r="CU88" i="26"/>
  <c r="CT88" i="26"/>
  <c r="CS88" i="26"/>
  <c r="CR88" i="26"/>
  <c r="CQ88" i="26"/>
  <c r="CP88" i="26"/>
  <c r="CO88" i="26"/>
  <c r="CN88" i="26"/>
  <c r="CM88" i="26"/>
  <c r="CL88" i="26"/>
  <c r="CK88" i="26"/>
  <c r="CJ88" i="26"/>
  <c r="CI88" i="26"/>
  <c r="CH88" i="26"/>
  <c r="CG88" i="26"/>
  <c r="CF88" i="26"/>
  <c r="CE88" i="26"/>
  <c r="CD88" i="26"/>
  <c r="CC88" i="26"/>
  <c r="CB88" i="26"/>
  <c r="CA88" i="26"/>
  <c r="BZ88" i="26"/>
  <c r="BY88" i="26"/>
  <c r="BX88" i="26"/>
  <c r="BW88" i="26"/>
  <c r="BV88" i="26"/>
  <c r="BU88" i="26"/>
  <c r="BT88" i="26"/>
  <c r="BS88" i="26"/>
  <c r="BR88" i="26"/>
  <c r="BQ88" i="26"/>
  <c r="BP88" i="26"/>
  <c r="BO88" i="26"/>
  <c r="BN88" i="26"/>
  <c r="BM88" i="26"/>
  <c r="BL88" i="26"/>
  <c r="BK88" i="26"/>
  <c r="BJ88" i="26"/>
  <c r="BI88" i="26"/>
  <c r="BH88" i="26"/>
  <c r="BG88" i="26"/>
  <c r="BF88" i="26"/>
  <c r="BE88" i="26"/>
  <c r="BD88" i="26"/>
  <c r="BC88" i="26"/>
  <c r="BB88" i="26"/>
  <c r="BA88" i="26"/>
  <c r="AZ88" i="26"/>
  <c r="AY88" i="26"/>
  <c r="AX88" i="26"/>
  <c r="AW88" i="26"/>
  <c r="AV88" i="26"/>
  <c r="AU88" i="26"/>
  <c r="AT88" i="26"/>
  <c r="AS88" i="26"/>
  <c r="AR88" i="26"/>
  <c r="AQ88" i="26"/>
  <c r="AP88" i="26"/>
  <c r="AO88" i="26"/>
  <c r="AN88" i="26"/>
  <c r="AM88" i="26"/>
  <c r="AL88" i="26"/>
  <c r="AK88" i="26"/>
  <c r="AJ88" i="26"/>
  <c r="AI88" i="26"/>
  <c r="AH88" i="26"/>
  <c r="AG88" i="26"/>
  <c r="AF88" i="26"/>
  <c r="AE88" i="26"/>
  <c r="AD88" i="26"/>
  <c r="AC88" i="26"/>
  <c r="AB88" i="26"/>
  <c r="AA88" i="26"/>
  <c r="Z88" i="26"/>
  <c r="Y88" i="26"/>
  <c r="X88" i="26"/>
  <c r="W88" i="26"/>
  <c r="V88" i="26"/>
  <c r="U88" i="26"/>
  <c r="T88" i="26"/>
  <c r="S88" i="26"/>
  <c r="R88" i="26"/>
  <c r="Q88" i="26"/>
  <c r="P88" i="26"/>
  <c r="O88" i="26"/>
  <c r="N88" i="26"/>
  <c r="M88" i="26"/>
  <c r="L88" i="26"/>
  <c r="K88" i="26"/>
  <c r="J88" i="26"/>
  <c r="I88" i="26"/>
  <c r="H88" i="26"/>
  <c r="G88" i="26"/>
  <c r="F88" i="26"/>
  <c r="E88" i="26"/>
  <c r="D88" i="26"/>
  <c r="C88" i="26"/>
  <c r="DF87" i="26"/>
  <c r="DE87" i="26"/>
  <c r="DD87" i="26"/>
  <c r="DC87" i="26"/>
  <c r="DB87" i="26"/>
  <c r="DA87" i="26"/>
  <c r="CZ87" i="26"/>
  <c r="CY87" i="26"/>
  <c r="CX87" i="26"/>
  <c r="CW87" i="26"/>
  <c r="CV87" i="26"/>
  <c r="CU87" i="26"/>
  <c r="CT87" i="26"/>
  <c r="CS87" i="26"/>
  <c r="CR87" i="26"/>
  <c r="CQ87" i="26"/>
  <c r="CP87" i="26"/>
  <c r="CO87" i="26"/>
  <c r="CN87" i="26"/>
  <c r="CM87" i="26"/>
  <c r="CL87" i="26"/>
  <c r="CK87" i="26"/>
  <c r="CJ87" i="26"/>
  <c r="CI87" i="26"/>
  <c r="CH87" i="26"/>
  <c r="CG87" i="26"/>
  <c r="CF87" i="26"/>
  <c r="CE87" i="26"/>
  <c r="CD87" i="26"/>
  <c r="CC87" i="26"/>
  <c r="CB87" i="26"/>
  <c r="CA87" i="26"/>
  <c r="BZ87" i="26"/>
  <c r="BY87" i="26"/>
  <c r="BX87" i="26"/>
  <c r="BW87" i="26"/>
  <c r="BV87" i="26"/>
  <c r="BU87" i="26"/>
  <c r="BT87" i="26"/>
  <c r="BS87" i="26"/>
  <c r="BR87" i="26"/>
  <c r="BQ87" i="26"/>
  <c r="BP87" i="26"/>
  <c r="BO87" i="26"/>
  <c r="BN87" i="26"/>
  <c r="BM87" i="26"/>
  <c r="BL87" i="26"/>
  <c r="BK87" i="26"/>
  <c r="BJ87" i="26"/>
  <c r="BI87" i="26"/>
  <c r="BH87" i="26"/>
  <c r="BG87" i="26"/>
  <c r="BF87" i="26"/>
  <c r="BE87" i="26"/>
  <c r="BD87" i="26"/>
  <c r="BC87" i="26"/>
  <c r="BB87" i="26"/>
  <c r="BA87" i="26"/>
  <c r="AZ87" i="26"/>
  <c r="AY87" i="26"/>
  <c r="AX87" i="26"/>
  <c r="AW87" i="26"/>
  <c r="AV87" i="26"/>
  <c r="AU87" i="26"/>
  <c r="AT87" i="26"/>
  <c r="AS87" i="26"/>
  <c r="AR87" i="26"/>
  <c r="AQ87" i="26"/>
  <c r="AP87" i="26"/>
  <c r="AO87" i="26"/>
  <c r="AN87" i="26"/>
  <c r="AM87" i="26"/>
  <c r="AL87" i="26"/>
  <c r="AK87" i="26"/>
  <c r="AJ87" i="26"/>
  <c r="AI87" i="26"/>
  <c r="AH87" i="26"/>
  <c r="AG87" i="26"/>
  <c r="AF87" i="26"/>
  <c r="AE87" i="26"/>
  <c r="AD87" i="26"/>
  <c r="AC87" i="26"/>
  <c r="AB87" i="26"/>
  <c r="AA87" i="26"/>
  <c r="Z87" i="26"/>
  <c r="Y87" i="26"/>
  <c r="X87" i="26"/>
  <c r="W87" i="26"/>
  <c r="V87" i="26"/>
  <c r="U87" i="26"/>
  <c r="T87" i="26"/>
  <c r="S87" i="26"/>
  <c r="R87" i="26"/>
  <c r="Q87" i="26"/>
  <c r="P87" i="26"/>
  <c r="O87" i="26"/>
  <c r="N87" i="26"/>
  <c r="M87" i="26"/>
  <c r="L87" i="26"/>
  <c r="K87" i="26"/>
  <c r="J87" i="26"/>
  <c r="I87" i="26"/>
  <c r="H87" i="26"/>
  <c r="G87" i="26"/>
  <c r="F87" i="26"/>
  <c r="E87" i="26"/>
  <c r="D87" i="26"/>
  <c r="C87" i="26"/>
  <c r="DF86" i="26"/>
  <c r="DE86" i="26"/>
  <c r="DD86" i="26"/>
  <c r="DC86" i="26"/>
  <c r="DB86" i="26"/>
  <c r="DA86" i="26"/>
  <c r="CZ86" i="26"/>
  <c r="CY86" i="26"/>
  <c r="CX86" i="26"/>
  <c r="CW86" i="26"/>
  <c r="CV86" i="26"/>
  <c r="CU86" i="26"/>
  <c r="CT86" i="26"/>
  <c r="CS86" i="26"/>
  <c r="CR86" i="26"/>
  <c r="CQ86" i="26"/>
  <c r="CP86" i="26"/>
  <c r="CO86" i="26"/>
  <c r="CN86" i="26"/>
  <c r="CM86" i="26"/>
  <c r="CL86" i="26"/>
  <c r="CK86" i="26"/>
  <c r="CJ86" i="26"/>
  <c r="CI86" i="26"/>
  <c r="CH86" i="26"/>
  <c r="CG86" i="26"/>
  <c r="CF86" i="26"/>
  <c r="CE86" i="26"/>
  <c r="CD86" i="26"/>
  <c r="CC86" i="26"/>
  <c r="CB86" i="26"/>
  <c r="CA86" i="26"/>
  <c r="BZ86" i="26"/>
  <c r="BY86" i="26"/>
  <c r="BX86" i="26"/>
  <c r="BW86" i="26"/>
  <c r="BV86" i="26"/>
  <c r="BU86" i="26"/>
  <c r="BT86" i="26"/>
  <c r="BS86" i="26"/>
  <c r="BR86" i="26"/>
  <c r="BQ86" i="26"/>
  <c r="BP86" i="26"/>
  <c r="BO86" i="26"/>
  <c r="BN86" i="26"/>
  <c r="BM86" i="26"/>
  <c r="BL86" i="26"/>
  <c r="BK86" i="26"/>
  <c r="BJ86" i="26"/>
  <c r="BI86" i="26"/>
  <c r="BH86" i="26"/>
  <c r="BG86" i="26"/>
  <c r="BF86" i="26"/>
  <c r="BE86" i="26"/>
  <c r="BD86" i="26"/>
  <c r="BC86" i="26"/>
  <c r="BB86" i="26"/>
  <c r="BA86" i="26"/>
  <c r="AZ86" i="26"/>
  <c r="AY86" i="26"/>
  <c r="AX86" i="26"/>
  <c r="AW86" i="26"/>
  <c r="AV86" i="26"/>
  <c r="AU86" i="26"/>
  <c r="AT86" i="26"/>
  <c r="AS86" i="26"/>
  <c r="AR86" i="26"/>
  <c r="AQ86" i="26"/>
  <c r="AP86" i="26"/>
  <c r="AO86"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P86" i="26"/>
  <c r="O86" i="26"/>
  <c r="N86" i="26"/>
  <c r="M86" i="26"/>
  <c r="L86" i="26"/>
  <c r="K86" i="26"/>
  <c r="J86" i="26"/>
  <c r="I86" i="26"/>
  <c r="H86" i="26"/>
  <c r="G86" i="26"/>
  <c r="F86" i="26"/>
  <c r="E86" i="26"/>
  <c r="D86" i="26"/>
  <c r="C86" i="26"/>
  <c r="DF85" i="26"/>
  <c r="DE85" i="26"/>
  <c r="DD85" i="26"/>
  <c r="DC85" i="26"/>
  <c r="DB85" i="26"/>
  <c r="DA85" i="26"/>
  <c r="CZ85" i="26"/>
  <c r="CY85" i="26"/>
  <c r="CX85" i="26"/>
  <c r="CW85" i="26"/>
  <c r="CV85" i="26"/>
  <c r="CU85" i="26"/>
  <c r="CT85" i="26"/>
  <c r="CS85" i="26"/>
  <c r="CR85" i="26"/>
  <c r="CQ85" i="26"/>
  <c r="CP85" i="26"/>
  <c r="CO85" i="26"/>
  <c r="CN85" i="26"/>
  <c r="CM85" i="26"/>
  <c r="CL85" i="26"/>
  <c r="CK85" i="26"/>
  <c r="CJ85" i="26"/>
  <c r="CI85" i="26"/>
  <c r="CH85" i="26"/>
  <c r="CG85" i="26"/>
  <c r="CF85" i="26"/>
  <c r="CE85" i="26"/>
  <c r="CD85" i="26"/>
  <c r="CC85" i="26"/>
  <c r="CB85" i="26"/>
  <c r="CA85" i="26"/>
  <c r="BZ85" i="26"/>
  <c r="BY85" i="26"/>
  <c r="BX85" i="26"/>
  <c r="BW85" i="26"/>
  <c r="BV85" i="26"/>
  <c r="BU85" i="26"/>
  <c r="BT85" i="26"/>
  <c r="BS85" i="26"/>
  <c r="BR85" i="26"/>
  <c r="BQ85" i="26"/>
  <c r="BP85" i="26"/>
  <c r="BO85" i="26"/>
  <c r="BN85" i="26"/>
  <c r="BM85" i="26"/>
  <c r="BL85" i="26"/>
  <c r="BK85" i="26"/>
  <c r="BJ85" i="26"/>
  <c r="BI85" i="26"/>
  <c r="BH85" i="26"/>
  <c r="BG85" i="26"/>
  <c r="BF85" i="26"/>
  <c r="BE85" i="26"/>
  <c r="BD85" i="26"/>
  <c r="BC85" i="26"/>
  <c r="BB85" i="26"/>
  <c r="BA85" i="26"/>
  <c r="AZ85" i="26"/>
  <c r="AY85" i="26"/>
  <c r="AX85" i="26"/>
  <c r="AW85" i="26"/>
  <c r="AV85" i="26"/>
  <c r="AU85" i="26"/>
  <c r="AT85" i="26"/>
  <c r="AS85" i="26"/>
  <c r="AR85" i="26"/>
  <c r="AQ85" i="26"/>
  <c r="AP85" i="26"/>
  <c r="AO85"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D85" i="26"/>
  <c r="C85" i="26"/>
  <c r="DF84" i="26"/>
  <c r="DE84" i="26"/>
  <c r="DD84" i="26"/>
  <c r="DC84" i="26"/>
  <c r="DB84" i="26"/>
  <c r="DA84" i="26"/>
  <c r="CZ84" i="26"/>
  <c r="CY84" i="26"/>
  <c r="CX84" i="26"/>
  <c r="CW84" i="26"/>
  <c r="CV84" i="26"/>
  <c r="CU84" i="26"/>
  <c r="CT84" i="26"/>
  <c r="CS84" i="26"/>
  <c r="CR84" i="26"/>
  <c r="CQ84" i="26"/>
  <c r="CP84" i="26"/>
  <c r="CO84" i="26"/>
  <c r="CN84" i="26"/>
  <c r="CM84" i="26"/>
  <c r="CL84" i="26"/>
  <c r="CK84" i="26"/>
  <c r="CJ84" i="26"/>
  <c r="CI84" i="26"/>
  <c r="CH84" i="26"/>
  <c r="CG84" i="26"/>
  <c r="CF84" i="26"/>
  <c r="CE84" i="26"/>
  <c r="CD84" i="26"/>
  <c r="CC84" i="26"/>
  <c r="CB84" i="26"/>
  <c r="CA84" i="26"/>
  <c r="BZ84" i="26"/>
  <c r="BY84" i="26"/>
  <c r="BX84" i="26"/>
  <c r="BW84" i="26"/>
  <c r="BV84" i="26"/>
  <c r="BU84" i="26"/>
  <c r="BT84" i="26"/>
  <c r="BS84" i="26"/>
  <c r="BR84" i="26"/>
  <c r="BQ84" i="26"/>
  <c r="BP84" i="26"/>
  <c r="BO84" i="26"/>
  <c r="BN84" i="26"/>
  <c r="BM84" i="26"/>
  <c r="BL84" i="26"/>
  <c r="BK84" i="26"/>
  <c r="BJ84" i="26"/>
  <c r="BI84" i="26"/>
  <c r="BH84" i="26"/>
  <c r="BG84" i="26"/>
  <c r="BF84" i="26"/>
  <c r="BE84" i="26"/>
  <c r="BD84" i="26"/>
  <c r="BC84" i="26"/>
  <c r="BB84" i="26"/>
  <c r="BA84" i="26"/>
  <c r="AZ84" i="26"/>
  <c r="AY84" i="26"/>
  <c r="AX84" i="26"/>
  <c r="AW84" i="26"/>
  <c r="AV84" i="26"/>
  <c r="AU84" i="26"/>
  <c r="AT84" i="26"/>
  <c r="AS84" i="26"/>
  <c r="AR84" i="26"/>
  <c r="AQ84" i="26"/>
  <c r="AP84" i="26"/>
  <c r="AO84" i="26"/>
  <c r="AN84" i="26"/>
  <c r="AM84" i="26"/>
  <c r="AL84" i="26"/>
  <c r="AK84" i="26"/>
  <c r="AJ84" i="26"/>
  <c r="AI84" i="26"/>
  <c r="AH84" i="26"/>
  <c r="AG84" i="26"/>
  <c r="AF84" i="26"/>
  <c r="AE84" i="26"/>
  <c r="AD84" i="26"/>
  <c r="AC84" i="26"/>
  <c r="AB84" i="26"/>
  <c r="AA84" i="26"/>
  <c r="Z84" i="26"/>
  <c r="Y84" i="26"/>
  <c r="X84" i="26"/>
  <c r="W84" i="26"/>
  <c r="V84" i="26"/>
  <c r="U84" i="26"/>
  <c r="T84" i="26"/>
  <c r="S84" i="26"/>
  <c r="R84" i="26"/>
  <c r="Q84" i="26"/>
  <c r="P84" i="26"/>
  <c r="O84" i="26"/>
  <c r="N84" i="26"/>
  <c r="M84" i="26"/>
  <c r="L84" i="26"/>
  <c r="K84" i="26"/>
  <c r="J84" i="26"/>
  <c r="I84" i="26"/>
  <c r="H84" i="26"/>
  <c r="G84" i="26"/>
  <c r="F84" i="26"/>
  <c r="E84" i="26"/>
  <c r="D84" i="26"/>
  <c r="C84" i="26"/>
  <c r="DF83" i="26"/>
  <c r="DE83" i="26"/>
  <c r="DD83" i="26"/>
  <c r="DC83" i="26"/>
  <c r="DB83" i="26"/>
  <c r="DA83" i="26"/>
  <c r="CZ83" i="26"/>
  <c r="CY83" i="26"/>
  <c r="CX83" i="26"/>
  <c r="CW83" i="26"/>
  <c r="CV83" i="26"/>
  <c r="CU83" i="26"/>
  <c r="CT83" i="26"/>
  <c r="CS83" i="26"/>
  <c r="CR83" i="26"/>
  <c r="CQ83" i="26"/>
  <c r="CP83" i="26"/>
  <c r="CO83" i="26"/>
  <c r="CN83" i="26"/>
  <c r="CM83" i="26"/>
  <c r="CL83" i="26"/>
  <c r="CK83" i="26"/>
  <c r="CJ83" i="26"/>
  <c r="CI83" i="26"/>
  <c r="CH83" i="26"/>
  <c r="CG83" i="26"/>
  <c r="CF83" i="26"/>
  <c r="CE83" i="26"/>
  <c r="CD83" i="26"/>
  <c r="CC83" i="26"/>
  <c r="CB83" i="26"/>
  <c r="CA83" i="26"/>
  <c r="BZ83" i="26"/>
  <c r="BY83" i="26"/>
  <c r="BX83" i="26"/>
  <c r="BW83" i="26"/>
  <c r="BV83" i="26"/>
  <c r="BU83" i="26"/>
  <c r="BT83" i="26"/>
  <c r="BS83" i="26"/>
  <c r="BR83" i="26"/>
  <c r="BQ83" i="26"/>
  <c r="BP83" i="26"/>
  <c r="BO83" i="26"/>
  <c r="BN83" i="26"/>
  <c r="BM83" i="26"/>
  <c r="BL83" i="26"/>
  <c r="BK83" i="26"/>
  <c r="BJ83" i="26"/>
  <c r="BI83" i="26"/>
  <c r="BH83" i="26"/>
  <c r="BG83" i="26"/>
  <c r="BF83" i="26"/>
  <c r="BE83" i="26"/>
  <c r="BD83" i="26"/>
  <c r="BC83" i="26"/>
  <c r="BB83" i="26"/>
  <c r="BA83" i="26"/>
  <c r="AZ83" i="26"/>
  <c r="AY83" i="26"/>
  <c r="AX83" i="26"/>
  <c r="AW83" i="26"/>
  <c r="AV83" i="26"/>
  <c r="AU83" i="26"/>
  <c r="AT83" i="26"/>
  <c r="AS83" i="26"/>
  <c r="AR83" i="26"/>
  <c r="AQ83" i="26"/>
  <c r="AP83" i="26"/>
  <c r="AO83" i="26"/>
  <c r="AN83" i="26"/>
  <c r="AM83" i="26"/>
  <c r="AL83" i="26"/>
  <c r="AK83" i="26"/>
  <c r="AJ83" i="26"/>
  <c r="AI83" i="26"/>
  <c r="AH83" i="26"/>
  <c r="AG83" i="26"/>
  <c r="AF83" i="26"/>
  <c r="AE83" i="26"/>
  <c r="AD83" i="26"/>
  <c r="AC83" i="26"/>
  <c r="AB83" i="26"/>
  <c r="AA83" i="26"/>
  <c r="Z83" i="26"/>
  <c r="Y83" i="26"/>
  <c r="X83" i="26"/>
  <c r="W83" i="26"/>
  <c r="V83" i="26"/>
  <c r="U83" i="26"/>
  <c r="T83" i="26"/>
  <c r="S83" i="26"/>
  <c r="R83" i="26"/>
  <c r="Q83" i="26"/>
  <c r="P83" i="26"/>
  <c r="O83" i="26"/>
  <c r="N83" i="26"/>
  <c r="M83" i="26"/>
  <c r="L83" i="26"/>
  <c r="K83" i="26"/>
  <c r="J83" i="26"/>
  <c r="I83" i="26"/>
  <c r="H83" i="26"/>
  <c r="G83" i="26"/>
  <c r="F83" i="26"/>
  <c r="E83" i="26"/>
  <c r="D83" i="26"/>
  <c r="C83" i="26"/>
  <c r="DF82" i="26"/>
  <c r="DE82" i="26"/>
  <c r="DD82" i="26"/>
  <c r="DC82" i="26"/>
  <c r="DB82" i="26"/>
  <c r="DA82" i="26"/>
  <c r="CZ82" i="26"/>
  <c r="CY82" i="26"/>
  <c r="CX82" i="26"/>
  <c r="CW82" i="26"/>
  <c r="CV82" i="26"/>
  <c r="CU82" i="26"/>
  <c r="CT82" i="26"/>
  <c r="CS82" i="26"/>
  <c r="CR82" i="26"/>
  <c r="CQ82" i="26"/>
  <c r="CP82" i="26"/>
  <c r="CO82" i="26"/>
  <c r="CN82" i="26"/>
  <c r="CM82" i="26"/>
  <c r="CL82" i="26"/>
  <c r="CK82" i="26"/>
  <c r="CJ82" i="26"/>
  <c r="CI82" i="26"/>
  <c r="CH82" i="26"/>
  <c r="CG82" i="26"/>
  <c r="CF82" i="26"/>
  <c r="CE82" i="26"/>
  <c r="CD82" i="26"/>
  <c r="CC82" i="26"/>
  <c r="CB82" i="26"/>
  <c r="CA82" i="26"/>
  <c r="BZ82" i="26"/>
  <c r="BY82" i="26"/>
  <c r="BX82" i="26"/>
  <c r="BW82" i="26"/>
  <c r="BV82" i="26"/>
  <c r="BU82" i="26"/>
  <c r="BT82" i="26"/>
  <c r="BS82" i="26"/>
  <c r="BR82" i="26"/>
  <c r="BQ82" i="26"/>
  <c r="BP82" i="26"/>
  <c r="BO82" i="26"/>
  <c r="BN82" i="26"/>
  <c r="BM82" i="26"/>
  <c r="BL82" i="26"/>
  <c r="BK82" i="26"/>
  <c r="BJ82" i="26"/>
  <c r="BI82" i="26"/>
  <c r="BH82" i="26"/>
  <c r="BG82" i="26"/>
  <c r="BF82" i="26"/>
  <c r="BE82" i="26"/>
  <c r="BD82" i="26"/>
  <c r="BC82" i="26"/>
  <c r="BB82" i="26"/>
  <c r="BA82" i="26"/>
  <c r="AZ82" i="26"/>
  <c r="AY82" i="26"/>
  <c r="AX82" i="26"/>
  <c r="AW82" i="26"/>
  <c r="AV82" i="26"/>
  <c r="AU82" i="26"/>
  <c r="AT82" i="26"/>
  <c r="AS82" i="26"/>
  <c r="AR82" i="26"/>
  <c r="AQ82" i="26"/>
  <c r="AP82" i="26"/>
  <c r="AO82" i="26"/>
  <c r="AN82" i="26"/>
  <c r="AM82" i="26"/>
  <c r="AL82" i="26"/>
  <c r="AK82" i="26"/>
  <c r="AJ82" i="26"/>
  <c r="AI82" i="26"/>
  <c r="AH82" i="26"/>
  <c r="AG82" i="26"/>
  <c r="AF82"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F82" i="26"/>
  <c r="E82" i="26"/>
  <c r="D82" i="26"/>
  <c r="C82" i="26"/>
  <c r="DF81" i="26"/>
  <c r="DE81" i="26"/>
  <c r="DD81" i="26"/>
  <c r="DC81" i="26"/>
  <c r="DB81" i="26"/>
  <c r="DA81" i="26"/>
  <c r="CZ81" i="26"/>
  <c r="CY81" i="26"/>
  <c r="CX81" i="26"/>
  <c r="CW81" i="26"/>
  <c r="CV81" i="26"/>
  <c r="CU81" i="26"/>
  <c r="CT81" i="26"/>
  <c r="CS81" i="26"/>
  <c r="CR81" i="26"/>
  <c r="CQ81" i="26"/>
  <c r="CP81" i="26"/>
  <c r="CO81" i="26"/>
  <c r="CN81" i="26"/>
  <c r="CM81" i="26"/>
  <c r="CL81" i="26"/>
  <c r="CK81" i="26"/>
  <c r="CJ81" i="26"/>
  <c r="CI81" i="26"/>
  <c r="CH81" i="26"/>
  <c r="CG81" i="26"/>
  <c r="CF81" i="26"/>
  <c r="CE81" i="26"/>
  <c r="CD81" i="26"/>
  <c r="CC81" i="26"/>
  <c r="CB81" i="26"/>
  <c r="CA81" i="26"/>
  <c r="BZ81" i="26"/>
  <c r="BY81" i="26"/>
  <c r="BX81" i="26"/>
  <c r="BW81" i="26"/>
  <c r="BV81" i="26"/>
  <c r="BU81" i="26"/>
  <c r="BT81" i="26"/>
  <c r="BS81" i="26"/>
  <c r="BR81" i="26"/>
  <c r="BQ81" i="26"/>
  <c r="BP81" i="26"/>
  <c r="BO81" i="26"/>
  <c r="BN81" i="26"/>
  <c r="BM81" i="26"/>
  <c r="BL81" i="26"/>
  <c r="BK81" i="26"/>
  <c r="BJ81" i="26"/>
  <c r="BI81" i="26"/>
  <c r="BH81" i="26"/>
  <c r="BG81" i="26"/>
  <c r="BF81" i="26"/>
  <c r="BE81" i="26"/>
  <c r="BD81" i="26"/>
  <c r="BC81" i="26"/>
  <c r="BB81" i="26"/>
  <c r="BA81" i="26"/>
  <c r="AZ81" i="26"/>
  <c r="AY81" i="26"/>
  <c r="AX81" i="26"/>
  <c r="AW81" i="26"/>
  <c r="AV81" i="26"/>
  <c r="AU81" i="26"/>
  <c r="AT81" i="26"/>
  <c r="AS81" i="26"/>
  <c r="AR81" i="26"/>
  <c r="AQ81" i="26"/>
  <c r="AP81" i="26"/>
  <c r="AO81" i="26"/>
  <c r="AN81" i="26"/>
  <c r="AM81" i="26"/>
  <c r="AL81"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C81" i="26"/>
  <c r="DF80" i="26"/>
  <c r="DE80" i="26"/>
  <c r="DD80" i="26"/>
  <c r="DC80" i="26"/>
  <c r="DB80" i="26"/>
  <c r="DA80" i="26"/>
  <c r="CZ80" i="26"/>
  <c r="CY80" i="26"/>
  <c r="CX80" i="26"/>
  <c r="CW80" i="26"/>
  <c r="CV80" i="26"/>
  <c r="CU80" i="26"/>
  <c r="CT80" i="26"/>
  <c r="CS80" i="26"/>
  <c r="CR80" i="26"/>
  <c r="CQ80" i="26"/>
  <c r="CP80" i="26"/>
  <c r="CO80" i="26"/>
  <c r="CN80" i="26"/>
  <c r="CM80" i="26"/>
  <c r="CL80" i="26"/>
  <c r="CK80" i="26"/>
  <c r="CJ80" i="26"/>
  <c r="CI80" i="26"/>
  <c r="CH80" i="26"/>
  <c r="CG80" i="26"/>
  <c r="CF80" i="26"/>
  <c r="CE80" i="26"/>
  <c r="CD80" i="26"/>
  <c r="CC80" i="26"/>
  <c r="CB80" i="26"/>
  <c r="CA80" i="26"/>
  <c r="BZ80" i="26"/>
  <c r="BY80" i="26"/>
  <c r="BX80" i="26"/>
  <c r="BW80" i="26"/>
  <c r="BV80" i="26"/>
  <c r="BU80" i="26"/>
  <c r="BT80" i="26"/>
  <c r="BS80" i="26"/>
  <c r="BR80" i="26"/>
  <c r="BQ80" i="26"/>
  <c r="BP80" i="26"/>
  <c r="BO80" i="26"/>
  <c r="BN80" i="26"/>
  <c r="BM80" i="26"/>
  <c r="BL80" i="26"/>
  <c r="BK80" i="26"/>
  <c r="BJ80" i="26"/>
  <c r="BI80" i="26"/>
  <c r="BH80" i="26"/>
  <c r="BG80" i="26"/>
  <c r="BF80" i="26"/>
  <c r="BE80" i="26"/>
  <c r="BD80" i="26"/>
  <c r="BC80" i="26"/>
  <c r="BB80" i="26"/>
  <c r="BA80" i="26"/>
  <c r="AZ80" i="26"/>
  <c r="AY80" i="26"/>
  <c r="AX80" i="26"/>
  <c r="AW80" i="26"/>
  <c r="AV80" i="26"/>
  <c r="AU80" i="26"/>
  <c r="AT80" i="26"/>
  <c r="AS80" i="26"/>
  <c r="AR80" i="26"/>
  <c r="AQ80" i="26"/>
  <c r="AP80" i="26"/>
  <c r="AO80" i="26"/>
  <c r="AN80" i="26"/>
  <c r="AM80" i="26"/>
  <c r="AL80" i="26"/>
  <c r="AK80" i="26"/>
  <c r="AJ80" i="26"/>
  <c r="AI80" i="26"/>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D80" i="26"/>
  <c r="C80" i="26"/>
  <c r="DF79" i="26"/>
  <c r="DE79" i="26"/>
  <c r="DD79" i="26"/>
  <c r="DC79" i="26"/>
  <c r="DB79" i="26"/>
  <c r="DA79" i="26"/>
  <c r="CZ79" i="26"/>
  <c r="CY79" i="26"/>
  <c r="CX79" i="26"/>
  <c r="CW79" i="26"/>
  <c r="CV79" i="26"/>
  <c r="CU79" i="26"/>
  <c r="CT79" i="26"/>
  <c r="CS79" i="26"/>
  <c r="CR79" i="26"/>
  <c r="CQ79" i="26"/>
  <c r="CP79" i="26"/>
  <c r="CO79" i="26"/>
  <c r="CN79" i="26"/>
  <c r="CM79" i="26"/>
  <c r="CL79" i="26"/>
  <c r="CK79" i="26"/>
  <c r="CJ79" i="26"/>
  <c r="CI79" i="26"/>
  <c r="CH79" i="26"/>
  <c r="CG79" i="26"/>
  <c r="CF79" i="26"/>
  <c r="CE79" i="26"/>
  <c r="CD79" i="26"/>
  <c r="CC79" i="26"/>
  <c r="CB79" i="26"/>
  <c r="CA79" i="26"/>
  <c r="BZ79" i="26"/>
  <c r="BY79" i="26"/>
  <c r="BX79" i="26"/>
  <c r="BW79" i="26"/>
  <c r="BV79" i="26"/>
  <c r="BU79" i="26"/>
  <c r="BT79" i="26"/>
  <c r="BS79" i="26"/>
  <c r="BR79" i="26"/>
  <c r="BQ79" i="26"/>
  <c r="BP79" i="26"/>
  <c r="BO79" i="26"/>
  <c r="BN79" i="26"/>
  <c r="BM79" i="26"/>
  <c r="BL79" i="26"/>
  <c r="BK79" i="26"/>
  <c r="BJ79" i="26"/>
  <c r="BI79" i="26"/>
  <c r="BH79" i="26"/>
  <c r="BG79" i="26"/>
  <c r="BF79" i="26"/>
  <c r="BE79" i="26"/>
  <c r="BD79" i="26"/>
  <c r="BC79" i="26"/>
  <c r="BB79" i="26"/>
  <c r="BA79" i="26"/>
  <c r="AZ79" i="26"/>
  <c r="AY79" i="26"/>
  <c r="AX79" i="26"/>
  <c r="AW79" i="26"/>
  <c r="AV79" i="26"/>
  <c r="AU79" i="26"/>
  <c r="AT79" i="26"/>
  <c r="AS79" i="26"/>
  <c r="AR79" i="26"/>
  <c r="AQ79" i="26"/>
  <c r="AP79" i="26"/>
  <c r="AO79" i="26"/>
  <c r="AN79" i="26"/>
  <c r="AM79" i="26"/>
  <c r="AL79" i="26"/>
  <c r="AK79" i="26"/>
  <c r="AJ79" i="26"/>
  <c r="AI79" i="26"/>
  <c r="AH79" i="26"/>
  <c r="AG79" i="26"/>
  <c r="AF79" i="26"/>
  <c r="AE79" i="26"/>
  <c r="AD79" i="26"/>
  <c r="AC79" i="26"/>
  <c r="AB79" i="26"/>
  <c r="AA79" i="26"/>
  <c r="Z79" i="26"/>
  <c r="Y79" i="26"/>
  <c r="X79" i="26"/>
  <c r="W79" i="26"/>
  <c r="V79" i="26"/>
  <c r="U79" i="26"/>
  <c r="T79" i="26"/>
  <c r="S79" i="26"/>
  <c r="R79" i="26"/>
  <c r="Q79" i="26"/>
  <c r="P79" i="26"/>
  <c r="O79" i="26"/>
  <c r="N79" i="26"/>
  <c r="M79" i="26"/>
  <c r="L79" i="26"/>
  <c r="K79" i="26"/>
  <c r="J79" i="26"/>
  <c r="I79" i="26"/>
  <c r="H79" i="26"/>
  <c r="G79" i="26"/>
  <c r="F79" i="26"/>
  <c r="E79" i="26"/>
  <c r="D79" i="26"/>
  <c r="C79" i="26"/>
  <c r="DF78" i="26"/>
  <c r="DE78" i="26"/>
  <c r="DD78" i="26"/>
  <c r="DC78" i="26"/>
  <c r="DB78" i="26"/>
  <c r="DA78" i="26"/>
  <c r="CZ78" i="26"/>
  <c r="CY78" i="26"/>
  <c r="CX78" i="26"/>
  <c r="CW78" i="26"/>
  <c r="CV78" i="26"/>
  <c r="CU78" i="26"/>
  <c r="CT78" i="26"/>
  <c r="CS78" i="26"/>
  <c r="CR78" i="26"/>
  <c r="CQ78" i="26"/>
  <c r="CP78" i="26"/>
  <c r="CO78" i="26"/>
  <c r="CN78" i="26"/>
  <c r="CM78" i="26"/>
  <c r="CL78" i="26"/>
  <c r="CK78" i="26"/>
  <c r="CJ78" i="26"/>
  <c r="CI78" i="26"/>
  <c r="CH78" i="26"/>
  <c r="CG78" i="26"/>
  <c r="CF78" i="26"/>
  <c r="CE78" i="26"/>
  <c r="CD78" i="26"/>
  <c r="CC78" i="26"/>
  <c r="CB78" i="26"/>
  <c r="CA78" i="26"/>
  <c r="BZ78" i="26"/>
  <c r="BY78" i="26"/>
  <c r="BX78" i="26"/>
  <c r="BW78" i="26"/>
  <c r="BV78" i="26"/>
  <c r="BU78" i="26"/>
  <c r="BT78" i="26"/>
  <c r="BS78" i="26"/>
  <c r="BR78" i="26"/>
  <c r="BQ78" i="26"/>
  <c r="BP78" i="26"/>
  <c r="BO78" i="26"/>
  <c r="BN78" i="26"/>
  <c r="BM78" i="26"/>
  <c r="BL78" i="26"/>
  <c r="BK78" i="26"/>
  <c r="BJ78" i="26"/>
  <c r="BI78" i="26"/>
  <c r="BH78" i="26"/>
  <c r="BG78" i="26"/>
  <c r="BF78" i="26"/>
  <c r="BE78" i="26"/>
  <c r="BD78" i="26"/>
  <c r="BC78" i="26"/>
  <c r="BB78" i="26"/>
  <c r="BA78" i="26"/>
  <c r="AZ78" i="26"/>
  <c r="AY78" i="26"/>
  <c r="AX78" i="26"/>
  <c r="AW78" i="26"/>
  <c r="AV78" i="26"/>
  <c r="AU78" i="26"/>
  <c r="AT78" i="26"/>
  <c r="AS78" i="26"/>
  <c r="AR78" i="26"/>
  <c r="AQ78" i="26"/>
  <c r="AP78" i="26"/>
  <c r="AO78" i="26"/>
  <c r="AN78" i="26"/>
  <c r="AM78" i="26"/>
  <c r="AL78" i="26"/>
  <c r="AK78" i="26"/>
  <c r="AJ78" i="26"/>
  <c r="AI78" i="26"/>
  <c r="AH78" i="26"/>
  <c r="AG78" i="26"/>
  <c r="AF78" i="26"/>
  <c r="AE78" i="26"/>
  <c r="AD78" i="26"/>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D78" i="26"/>
  <c r="C78" i="26"/>
  <c r="DF77" i="26"/>
  <c r="DE77" i="26"/>
  <c r="DD77" i="26"/>
  <c r="DC77" i="26"/>
  <c r="DB77" i="26"/>
  <c r="DA77" i="26"/>
  <c r="CZ77" i="26"/>
  <c r="CY77" i="26"/>
  <c r="CX77" i="26"/>
  <c r="CW77" i="26"/>
  <c r="CV77" i="26"/>
  <c r="CU77" i="26"/>
  <c r="CT77" i="26"/>
  <c r="CS77" i="26"/>
  <c r="CR77" i="26"/>
  <c r="CQ77" i="26"/>
  <c r="CP77" i="26"/>
  <c r="CO77" i="26"/>
  <c r="CN77" i="26"/>
  <c r="CM77" i="26"/>
  <c r="CL77" i="26"/>
  <c r="CK77" i="26"/>
  <c r="CJ77" i="26"/>
  <c r="CI77" i="26"/>
  <c r="CH77" i="26"/>
  <c r="CG77" i="26"/>
  <c r="CF77" i="26"/>
  <c r="CE77" i="26"/>
  <c r="CD77" i="26"/>
  <c r="CC77" i="26"/>
  <c r="CB77" i="26"/>
  <c r="CA77" i="26"/>
  <c r="BZ77" i="26"/>
  <c r="BY77" i="26"/>
  <c r="BX77" i="26"/>
  <c r="BW77" i="26"/>
  <c r="BV77" i="26"/>
  <c r="BU77" i="26"/>
  <c r="BT77" i="26"/>
  <c r="BS77" i="26"/>
  <c r="BR77" i="26"/>
  <c r="BQ77" i="26"/>
  <c r="BP77" i="26"/>
  <c r="BO77" i="26"/>
  <c r="BN77" i="26"/>
  <c r="BM77" i="26"/>
  <c r="BL77" i="26"/>
  <c r="BK77" i="26"/>
  <c r="BJ77" i="26"/>
  <c r="BI77" i="26"/>
  <c r="BH77" i="26"/>
  <c r="BG77" i="26"/>
  <c r="BF77" i="26"/>
  <c r="BE77" i="26"/>
  <c r="BD77" i="26"/>
  <c r="BC77" i="26"/>
  <c r="BB77" i="26"/>
  <c r="BA77" i="26"/>
  <c r="AZ77" i="26"/>
  <c r="AY77" i="26"/>
  <c r="AX77" i="26"/>
  <c r="AW77" i="26"/>
  <c r="AV77" i="26"/>
  <c r="AU77" i="26"/>
  <c r="AT77" i="26"/>
  <c r="AS77" i="26"/>
  <c r="AR77" i="26"/>
  <c r="AQ77" i="26"/>
  <c r="AP77" i="26"/>
  <c r="AO77" i="26"/>
  <c r="AN77" i="26"/>
  <c r="AM77" i="26"/>
  <c r="AL77" i="26"/>
  <c r="AK77" i="26"/>
  <c r="AJ77" i="26"/>
  <c r="AI77" i="26"/>
  <c r="AH77" i="26"/>
  <c r="AG77" i="26"/>
  <c r="AF77"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D77" i="26"/>
  <c r="C77" i="26"/>
  <c r="DF76" i="26"/>
  <c r="DE76" i="26"/>
  <c r="DD76" i="26"/>
  <c r="DC76" i="26"/>
  <c r="DB76" i="26"/>
  <c r="DA76" i="26"/>
  <c r="CZ76" i="26"/>
  <c r="CY76" i="26"/>
  <c r="CX76" i="26"/>
  <c r="CW76" i="26"/>
  <c r="CV76" i="26"/>
  <c r="CU76" i="26"/>
  <c r="CT76" i="26"/>
  <c r="CS76" i="26"/>
  <c r="CR76" i="26"/>
  <c r="CQ76" i="26"/>
  <c r="CP76" i="26"/>
  <c r="CO76" i="26"/>
  <c r="CN76" i="26"/>
  <c r="CM76" i="26"/>
  <c r="CL76" i="26"/>
  <c r="CK76" i="26"/>
  <c r="CJ76" i="26"/>
  <c r="CI76" i="26"/>
  <c r="CH76" i="26"/>
  <c r="CG76" i="26"/>
  <c r="CF76" i="26"/>
  <c r="CE76" i="26"/>
  <c r="CD76" i="26"/>
  <c r="CC76" i="26"/>
  <c r="CB76" i="26"/>
  <c r="CA76" i="26"/>
  <c r="BZ76" i="26"/>
  <c r="BY76" i="26"/>
  <c r="BX76" i="26"/>
  <c r="BW76" i="26"/>
  <c r="BV76" i="26"/>
  <c r="BU76" i="26"/>
  <c r="BT76" i="26"/>
  <c r="BS76" i="26"/>
  <c r="BR76" i="26"/>
  <c r="BQ76" i="26"/>
  <c r="BP76" i="26"/>
  <c r="BO76" i="26"/>
  <c r="BN76" i="26"/>
  <c r="BM76" i="26"/>
  <c r="BL76" i="26"/>
  <c r="BK76" i="26"/>
  <c r="BJ76" i="26"/>
  <c r="BI76" i="26"/>
  <c r="BH76" i="26"/>
  <c r="BG76" i="26"/>
  <c r="BF76" i="26"/>
  <c r="BE76" i="26"/>
  <c r="BD76" i="26"/>
  <c r="BC76" i="26"/>
  <c r="BB76" i="26"/>
  <c r="BA76" i="26"/>
  <c r="AZ76" i="26"/>
  <c r="AY76" i="26"/>
  <c r="AX76" i="26"/>
  <c r="AW76" i="26"/>
  <c r="AV76" i="26"/>
  <c r="AU76" i="26"/>
  <c r="AT76" i="26"/>
  <c r="AS76" i="26"/>
  <c r="AR76" i="26"/>
  <c r="AQ76" i="26"/>
  <c r="AP76" i="26"/>
  <c r="AO76" i="26"/>
  <c r="AN76" i="26"/>
  <c r="AM76" i="26"/>
  <c r="AL76" i="26"/>
  <c r="AK76" i="26"/>
  <c r="AJ76" i="26"/>
  <c r="AI76" i="26"/>
  <c r="AH76" i="26"/>
  <c r="AG76" i="26"/>
  <c r="AF76"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D76" i="26"/>
  <c r="C76" i="26"/>
  <c r="DF75" i="26"/>
  <c r="DE75" i="26"/>
  <c r="DD75" i="26"/>
  <c r="DC75" i="26"/>
  <c r="DB75" i="26"/>
  <c r="DA75" i="26"/>
  <c r="CZ75" i="26"/>
  <c r="CY75" i="26"/>
  <c r="CX75" i="26"/>
  <c r="CW75" i="26"/>
  <c r="CV75" i="26"/>
  <c r="CU75" i="26"/>
  <c r="CT75" i="26"/>
  <c r="CS75" i="26"/>
  <c r="CR75" i="26"/>
  <c r="CQ75" i="26"/>
  <c r="CP75" i="26"/>
  <c r="CO75" i="26"/>
  <c r="CN75" i="26"/>
  <c r="CM75" i="26"/>
  <c r="CL75" i="26"/>
  <c r="CK75" i="26"/>
  <c r="CJ75" i="26"/>
  <c r="CI75" i="26"/>
  <c r="CH75" i="26"/>
  <c r="CG75" i="26"/>
  <c r="CF75" i="26"/>
  <c r="CE75" i="26"/>
  <c r="CD75" i="26"/>
  <c r="CC75" i="26"/>
  <c r="CB75" i="26"/>
  <c r="CA75" i="26"/>
  <c r="BZ75" i="26"/>
  <c r="BY75" i="26"/>
  <c r="BX75" i="26"/>
  <c r="BW75" i="26"/>
  <c r="BV75" i="26"/>
  <c r="BU75" i="26"/>
  <c r="BT75" i="26"/>
  <c r="BS75" i="26"/>
  <c r="BR75" i="26"/>
  <c r="BQ75" i="26"/>
  <c r="BP75" i="26"/>
  <c r="BO75" i="26"/>
  <c r="BN75" i="26"/>
  <c r="BM75" i="26"/>
  <c r="BL75" i="26"/>
  <c r="BK75" i="26"/>
  <c r="BJ75" i="26"/>
  <c r="BI75" i="26"/>
  <c r="BH75" i="26"/>
  <c r="BG75" i="26"/>
  <c r="BF75" i="26"/>
  <c r="BE75" i="26"/>
  <c r="BD75" i="26"/>
  <c r="BC75" i="26"/>
  <c r="BB75" i="26"/>
  <c r="BA75" i="26"/>
  <c r="AZ75" i="26"/>
  <c r="AY75" i="26"/>
  <c r="AX75" i="26"/>
  <c r="AW75" i="26"/>
  <c r="AV75" i="26"/>
  <c r="AU75" i="26"/>
  <c r="AT75" i="26"/>
  <c r="AS75" i="26"/>
  <c r="AR75" i="26"/>
  <c r="AQ75" i="26"/>
  <c r="AP75" i="26"/>
  <c r="AO75" i="26"/>
  <c r="AN75" i="26"/>
  <c r="AM75" i="26"/>
  <c r="AL75" i="26"/>
  <c r="AK75" i="26"/>
  <c r="AJ75" i="26"/>
  <c r="AI75" i="26"/>
  <c r="AH75" i="26"/>
  <c r="AG75" i="26"/>
  <c r="AF75"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D75" i="26"/>
  <c r="C75" i="26"/>
  <c r="DF74" i="26"/>
  <c r="DE74" i="26"/>
  <c r="DD74" i="26"/>
  <c r="DC74" i="26"/>
  <c r="DB74" i="26"/>
  <c r="DA74" i="26"/>
  <c r="CZ74" i="26"/>
  <c r="CY74" i="26"/>
  <c r="CX74" i="26"/>
  <c r="CW74" i="26"/>
  <c r="CV74" i="26"/>
  <c r="CU74" i="26"/>
  <c r="CT74" i="26"/>
  <c r="CS74" i="26"/>
  <c r="CR74" i="26"/>
  <c r="CQ74" i="26"/>
  <c r="CP74" i="26"/>
  <c r="CO74" i="26"/>
  <c r="CN74" i="26"/>
  <c r="CM74" i="26"/>
  <c r="CL74" i="26"/>
  <c r="CK74" i="26"/>
  <c r="CJ74" i="26"/>
  <c r="CI74" i="26"/>
  <c r="CH74" i="26"/>
  <c r="CG74" i="26"/>
  <c r="CF74" i="26"/>
  <c r="CE74" i="26"/>
  <c r="CD74" i="26"/>
  <c r="CC74" i="26"/>
  <c r="CB74" i="26"/>
  <c r="CA74" i="26"/>
  <c r="BZ74" i="26"/>
  <c r="BY74" i="26"/>
  <c r="BX74" i="26"/>
  <c r="BW74" i="26"/>
  <c r="BV74" i="26"/>
  <c r="BU74" i="26"/>
  <c r="BT74" i="26"/>
  <c r="BS74" i="26"/>
  <c r="BR74" i="26"/>
  <c r="BQ74" i="26"/>
  <c r="BP74" i="26"/>
  <c r="BO74" i="26"/>
  <c r="BN74" i="26"/>
  <c r="BM74" i="26"/>
  <c r="BL74" i="26"/>
  <c r="BK74" i="26"/>
  <c r="BJ74" i="26"/>
  <c r="BI74" i="26"/>
  <c r="BH74" i="26"/>
  <c r="BG74" i="26"/>
  <c r="BF74" i="26"/>
  <c r="BE74" i="26"/>
  <c r="BD74" i="26"/>
  <c r="BC74" i="26"/>
  <c r="BB74" i="26"/>
  <c r="BA74" i="26"/>
  <c r="AZ74" i="26"/>
  <c r="AY74" i="26"/>
  <c r="AX74" i="26"/>
  <c r="AW74" i="26"/>
  <c r="AV74" i="26"/>
  <c r="AU74" i="26"/>
  <c r="AT74" i="26"/>
  <c r="AS74" i="26"/>
  <c r="AR74" i="26"/>
  <c r="AQ74" i="26"/>
  <c r="AP74" i="26"/>
  <c r="AO74" i="26"/>
  <c r="AN74" i="26"/>
  <c r="AM74" i="26"/>
  <c r="AL74" i="26"/>
  <c r="AK74" i="26"/>
  <c r="AJ74" i="26"/>
  <c r="AI74" i="26"/>
  <c r="AH74" i="26"/>
  <c r="AG74" i="26"/>
  <c r="AF74"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D74" i="26"/>
  <c r="C74" i="26"/>
  <c r="DF73" i="26"/>
  <c r="DE73" i="26"/>
  <c r="DD73" i="26"/>
  <c r="DC73" i="26"/>
  <c r="DB73" i="26"/>
  <c r="DA73" i="26"/>
  <c r="CZ73" i="26"/>
  <c r="CY73" i="26"/>
  <c r="CX73" i="26"/>
  <c r="CW73" i="26"/>
  <c r="CV73" i="26"/>
  <c r="CU73" i="26"/>
  <c r="CT73" i="26"/>
  <c r="CS73" i="26"/>
  <c r="CR73" i="26"/>
  <c r="CQ73" i="26"/>
  <c r="CP73" i="26"/>
  <c r="CO73" i="26"/>
  <c r="CN73" i="26"/>
  <c r="CM73" i="26"/>
  <c r="CL73" i="26"/>
  <c r="CK73" i="26"/>
  <c r="CJ73" i="26"/>
  <c r="CI73" i="26"/>
  <c r="CH73" i="26"/>
  <c r="CG73" i="26"/>
  <c r="CF73" i="26"/>
  <c r="CE73" i="26"/>
  <c r="CD73" i="26"/>
  <c r="CC73" i="26"/>
  <c r="CB73" i="26"/>
  <c r="CA73" i="26"/>
  <c r="BZ73" i="26"/>
  <c r="BY73" i="26"/>
  <c r="BX73" i="26"/>
  <c r="BW73" i="26"/>
  <c r="BV73" i="26"/>
  <c r="BU73" i="26"/>
  <c r="BT73" i="26"/>
  <c r="BS73" i="26"/>
  <c r="BR73" i="26"/>
  <c r="BQ73" i="26"/>
  <c r="BP73" i="26"/>
  <c r="BO73" i="26"/>
  <c r="BN73" i="26"/>
  <c r="BM73" i="26"/>
  <c r="BL73" i="26"/>
  <c r="BK73" i="26"/>
  <c r="BJ73" i="26"/>
  <c r="BI73" i="26"/>
  <c r="BH73" i="26"/>
  <c r="BG73" i="26"/>
  <c r="BF73" i="26"/>
  <c r="BE73" i="26"/>
  <c r="BD73" i="26"/>
  <c r="BC73" i="26"/>
  <c r="BB73" i="26"/>
  <c r="BA73" i="26"/>
  <c r="AZ73" i="26"/>
  <c r="AY73" i="26"/>
  <c r="AX73" i="26"/>
  <c r="AW73" i="26"/>
  <c r="AV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D73" i="26"/>
  <c r="C73" i="26"/>
  <c r="DF72" i="26"/>
  <c r="DE72" i="26"/>
  <c r="DD72" i="26"/>
  <c r="DC72" i="26"/>
  <c r="DB72" i="26"/>
  <c r="DA72" i="26"/>
  <c r="CZ72" i="26"/>
  <c r="CY72" i="26"/>
  <c r="CX72" i="26"/>
  <c r="CW72" i="26"/>
  <c r="CV72" i="26"/>
  <c r="CU72" i="26"/>
  <c r="CT72" i="26"/>
  <c r="CS72" i="26"/>
  <c r="CR72" i="26"/>
  <c r="CQ72" i="26"/>
  <c r="CP72" i="26"/>
  <c r="CO72" i="26"/>
  <c r="CN72" i="26"/>
  <c r="CM72" i="26"/>
  <c r="CL72" i="26"/>
  <c r="CK72" i="26"/>
  <c r="CJ72" i="26"/>
  <c r="CI72" i="26"/>
  <c r="CH72" i="26"/>
  <c r="CG72" i="26"/>
  <c r="CF72" i="26"/>
  <c r="CE72" i="26"/>
  <c r="CD72" i="26"/>
  <c r="CC72" i="26"/>
  <c r="CB72" i="26"/>
  <c r="CA72" i="26"/>
  <c r="BZ72" i="26"/>
  <c r="BY72" i="26"/>
  <c r="BX72" i="26"/>
  <c r="BW72" i="26"/>
  <c r="BV72" i="26"/>
  <c r="BU72" i="26"/>
  <c r="BT72" i="26"/>
  <c r="BS72" i="26"/>
  <c r="BR72" i="26"/>
  <c r="BQ72" i="26"/>
  <c r="BP72" i="26"/>
  <c r="BO72" i="26"/>
  <c r="BN72" i="26"/>
  <c r="BM72" i="26"/>
  <c r="BL72" i="26"/>
  <c r="BK72" i="26"/>
  <c r="BJ72" i="26"/>
  <c r="BI72" i="26"/>
  <c r="BH72" i="26"/>
  <c r="BG72" i="26"/>
  <c r="BF72" i="26"/>
  <c r="BE72" i="26"/>
  <c r="BD72" i="26"/>
  <c r="BC72" i="26"/>
  <c r="BB72" i="26"/>
  <c r="BA72" i="26"/>
  <c r="AZ72" i="26"/>
  <c r="AY72" i="26"/>
  <c r="AX72" i="26"/>
  <c r="AW72" i="26"/>
  <c r="AV72" i="26"/>
  <c r="AU72" i="26"/>
  <c r="AT72" i="26"/>
  <c r="AS72" i="26"/>
  <c r="AR72" i="26"/>
  <c r="AQ72" i="26"/>
  <c r="AP72" i="26"/>
  <c r="AO72" i="26"/>
  <c r="AN72" i="26"/>
  <c r="AM72" i="26"/>
  <c r="AL72" i="26"/>
  <c r="AK72" i="26"/>
  <c r="AJ72" i="26"/>
  <c r="AI72" i="26"/>
  <c r="AH72" i="26"/>
  <c r="AG72" i="26"/>
  <c r="AF72"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D72" i="26"/>
  <c r="C72" i="26"/>
  <c r="DF71" i="26"/>
  <c r="DE71" i="26"/>
  <c r="DD71" i="26"/>
  <c r="DC71" i="26"/>
  <c r="DB71" i="26"/>
  <c r="DA71" i="26"/>
  <c r="CZ71" i="26"/>
  <c r="CY71" i="26"/>
  <c r="CX71" i="26"/>
  <c r="CW71" i="26"/>
  <c r="CV71" i="26"/>
  <c r="CU71" i="26"/>
  <c r="CT71" i="26"/>
  <c r="CS71" i="26"/>
  <c r="CR71" i="26"/>
  <c r="CQ71" i="26"/>
  <c r="CP71" i="26"/>
  <c r="CO71" i="26"/>
  <c r="CN71" i="26"/>
  <c r="CM71" i="26"/>
  <c r="CL71" i="26"/>
  <c r="CK71" i="26"/>
  <c r="CJ71" i="26"/>
  <c r="CI71" i="26"/>
  <c r="CH71" i="26"/>
  <c r="CG71" i="26"/>
  <c r="CF71" i="26"/>
  <c r="CE71" i="26"/>
  <c r="CD71" i="26"/>
  <c r="CC71" i="26"/>
  <c r="CB71" i="26"/>
  <c r="CA71" i="26"/>
  <c r="BZ71" i="26"/>
  <c r="BY71" i="26"/>
  <c r="BX71" i="26"/>
  <c r="BW71" i="26"/>
  <c r="BV71" i="26"/>
  <c r="BU71" i="26"/>
  <c r="BT71" i="26"/>
  <c r="BS71" i="26"/>
  <c r="BR71" i="26"/>
  <c r="BQ71" i="26"/>
  <c r="BP71" i="26"/>
  <c r="BO71" i="26"/>
  <c r="BN71" i="26"/>
  <c r="BM71" i="26"/>
  <c r="BL71" i="26"/>
  <c r="BK71" i="26"/>
  <c r="BJ71" i="26"/>
  <c r="BI71" i="26"/>
  <c r="BH71" i="26"/>
  <c r="BG71" i="26"/>
  <c r="BF71" i="26"/>
  <c r="BE71" i="26"/>
  <c r="BD71" i="26"/>
  <c r="BC71" i="26"/>
  <c r="BB71" i="26"/>
  <c r="BA71" i="26"/>
  <c r="AZ71" i="26"/>
  <c r="AY71" i="26"/>
  <c r="AX71" i="26"/>
  <c r="AW71" i="26"/>
  <c r="AV71" i="26"/>
  <c r="AU71" i="26"/>
  <c r="AT71" i="26"/>
  <c r="AS71" i="26"/>
  <c r="AR71" i="26"/>
  <c r="AQ71" i="26"/>
  <c r="AP71" i="26"/>
  <c r="AO71" i="26"/>
  <c r="AN71" i="26"/>
  <c r="AM71" i="26"/>
  <c r="AL71" i="26"/>
  <c r="AK71" i="26"/>
  <c r="AJ71" i="26"/>
  <c r="AI71" i="26"/>
  <c r="AH71" i="26"/>
  <c r="AG71" i="26"/>
  <c r="AF71"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D71" i="26"/>
  <c r="C71" i="26"/>
  <c r="DF70" i="26"/>
  <c r="DE70" i="26"/>
  <c r="DD70" i="26"/>
  <c r="DC70" i="26"/>
  <c r="DB70" i="26"/>
  <c r="DA70" i="26"/>
  <c r="CZ70" i="26"/>
  <c r="CY70" i="26"/>
  <c r="CX70" i="26"/>
  <c r="CW70" i="26"/>
  <c r="CV70" i="26"/>
  <c r="CU70" i="26"/>
  <c r="CT70" i="26"/>
  <c r="CS70" i="26"/>
  <c r="CR70" i="26"/>
  <c r="CQ70" i="26"/>
  <c r="CP70" i="26"/>
  <c r="CO70" i="26"/>
  <c r="CN70" i="26"/>
  <c r="CM70" i="26"/>
  <c r="CL70" i="26"/>
  <c r="CK70" i="26"/>
  <c r="CJ70" i="26"/>
  <c r="CI70" i="26"/>
  <c r="CH70" i="26"/>
  <c r="CG70" i="26"/>
  <c r="CF70" i="26"/>
  <c r="CE70" i="26"/>
  <c r="CD70" i="26"/>
  <c r="CC70" i="26"/>
  <c r="CB70" i="26"/>
  <c r="CA70" i="26"/>
  <c r="BZ70" i="26"/>
  <c r="BY70" i="26"/>
  <c r="BX70" i="26"/>
  <c r="BW70" i="26"/>
  <c r="BV70" i="26"/>
  <c r="BU70" i="26"/>
  <c r="BT70" i="26"/>
  <c r="BS70" i="26"/>
  <c r="BR70" i="26"/>
  <c r="BQ70" i="26"/>
  <c r="BP70" i="26"/>
  <c r="BO70" i="26"/>
  <c r="BN70" i="26"/>
  <c r="BM70" i="26"/>
  <c r="BL70" i="26"/>
  <c r="BK70" i="26"/>
  <c r="BJ70" i="26"/>
  <c r="BI70" i="26"/>
  <c r="BH70" i="26"/>
  <c r="BG70" i="26"/>
  <c r="BF70" i="26"/>
  <c r="BE70" i="26"/>
  <c r="BD70" i="26"/>
  <c r="BC70" i="26"/>
  <c r="BB70" i="26"/>
  <c r="BA70" i="26"/>
  <c r="AZ70" i="26"/>
  <c r="AY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D70" i="26"/>
  <c r="C70" i="26"/>
  <c r="DF69" i="26"/>
  <c r="DE69" i="26"/>
  <c r="DD69" i="26"/>
  <c r="DC69" i="26"/>
  <c r="DB69" i="26"/>
  <c r="DA69" i="26"/>
  <c r="CZ69" i="26"/>
  <c r="CY69" i="26"/>
  <c r="CX69" i="26"/>
  <c r="CW69" i="26"/>
  <c r="CV69" i="26"/>
  <c r="CU69" i="26"/>
  <c r="CT69" i="26"/>
  <c r="CS69" i="26"/>
  <c r="CR69" i="26"/>
  <c r="CQ69" i="26"/>
  <c r="CP69" i="26"/>
  <c r="CO69" i="26"/>
  <c r="CN69" i="26"/>
  <c r="CM69" i="26"/>
  <c r="CL69" i="26"/>
  <c r="CK69" i="26"/>
  <c r="CJ69" i="26"/>
  <c r="CI69" i="26"/>
  <c r="CH69" i="26"/>
  <c r="CG69" i="26"/>
  <c r="CF69" i="26"/>
  <c r="CE69" i="26"/>
  <c r="CD69" i="26"/>
  <c r="CC69" i="26"/>
  <c r="CB69" i="26"/>
  <c r="CA69" i="26"/>
  <c r="BZ69" i="26"/>
  <c r="BY69" i="26"/>
  <c r="BX69" i="26"/>
  <c r="BW69" i="26"/>
  <c r="BV69" i="26"/>
  <c r="BU69" i="26"/>
  <c r="BT69" i="26"/>
  <c r="BS69" i="26"/>
  <c r="BR69" i="26"/>
  <c r="BQ69" i="26"/>
  <c r="BP69" i="26"/>
  <c r="BO69" i="26"/>
  <c r="BN69" i="26"/>
  <c r="BM69" i="26"/>
  <c r="BL69" i="26"/>
  <c r="BK69" i="26"/>
  <c r="BJ69" i="26"/>
  <c r="BI69" i="26"/>
  <c r="BH69" i="26"/>
  <c r="BG69" i="26"/>
  <c r="BF69" i="26"/>
  <c r="BE69" i="26"/>
  <c r="BD69" i="26"/>
  <c r="BC69" i="26"/>
  <c r="BB69" i="26"/>
  <c r="BA69" i="26"/>
  <c r="AZ69" i="26"/>
  <c r="AY69" i="26"/>
  <c r="AX69" i="26"/>
  <c r="AW69" i="26"/>
  <c r="AV69" i="26"/>
  <c r="AU69" i="26"/>
  <c r="AT69" i="26"/>
  <c r="AS69" i="26"/>
  <c r="AR69" i="26"/>
  <c r="AQ69" i="26"/>
  <c r="AP69" i="26"/>
  <c r="AO69" i="26"/>
  <c r="AN69" i="26"/>
  <c r="AM69" i="26"/>
  <c r="AL69" i="26"/>
  <c r="AK69" i="26"/>
  <c r="AJ69" i="26"/>
  <c r="AI69" i="26"/>
  <c r="AH69" i="26"/>
  <c r="AG69" i="26"/>
  <c r="AF69"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D69" i="26"/>
  <c r="C69" i="26"/>
  <c r="DF68" i="26"/>
  <c r="DE68" i="26"/>
  <c r="DD68" i="26"/>
  <c r="DC68" i="26"/>
  <c r="DB68" i="26"/>
  <c r="DA68" i="26"/>
  <c r="CZ68" i="26"/>
  <c r="CY68" i="26"/>
  <c r="CX68" i="26"/>
  <c r="CW68" i="26"/>
  <c r="CV68" i="26"/>
  <c r="CU68" i="26"/>
  <c r="CT68" i="26"/>
  <c r="CS68" i="26"/>
  <c r="CR68" i="26"/>
  <c r="CQ68" i="26"/>
  <c r="CP68" i="26"/>
  <c r="CO68" i="26"/>
  <c r="CN68" i="26"/>
  <c r="CM68" i="26"/>
  <c r="CL68" i="26"/>
  <c r="CK68" i="26"/>
  <c r="CJ68" i="26"/>
  <c r="CI68" i="26"/>
  <c r="CH68" i="26"/>
  <c r="CG68" i="26"/>
  <c r="CF68" i="26"/>
  <c r="CE68" i="26"/>
  <c r="CD68" i="26"/>
  <c r="CC68" i="26"/>
  <c r="CB68" i="26"/>
  <c r="CA68" i="26"/>
  <c r="BZ68" i="26"/>
  <c r="BY68" i="26"/>
  <c r="BX68" i="26"/>
  <c r="BW68" i="26"/>
  <c r="BV68" i="26"/>
  <c r="BU68" i="26"/>
  <c r="BT68" i="26"/>
  <c r="BS68" i="26"/>
  <c r="BR68" i="26"/>
  <c r="BQ68" i="26"/>
  <c r="BP68" i="26"/>
  <c r="BO68" i="26"/>
  <c r="BN68" i="26"/>
  <c r="BM68" i="26"/>
  <c r="BL68" i="26"/>
  <c r="BK68" i="26"/>
  <c r="BJ68" i="26"/>
  <c r="BI68" i="26"/>
  <c r="BH68"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D68" i="26"/>
  <c r="C68" i="26"/>
  <c r="DF67" i="26"/>
  <c r="DE67" i="26"/>
  <c r="DD67" i="26"/>
  <c r="DC67" i="26"/>
  <c r="DB67" i="26"/>
  <c r="DA67" i="26"/>
  <c r="CZ67" i="26"/>
  <c r="CY67" i="26"/>
  <c r="CX67" i="26"/>
  <c r="CW67" i="26"/>
  <c r="CV67" i="26"/>
  <c r="CU67" i="26"/>
  <c r="CT67" i="26"/>
  <c r="CS67" i="26"/>
  <c r="CR67" i="26"/>
  <c r="CQ67" i="26"/>
  <c r="CP67" i="26"/>
  <c r="CO67" i="26"/>
  <c r="CN67" i="26"/>
  <c r="CM67" i="26"/>
  <c r="CL67" i="26"/>
  <c r="CK67" i="26"/>
  <c r="CJ67" i="26"/>
  <c r="CI67" i="26"/>
  <c r="CH67" i="26"/>
  <c r="CG67" i="26"/>
  <c r="CF67" i="26"/>
  <c r="CE67" i="26"/>
  <c r="CD67" i="26"/>
  <c r="CC67" i="26"/>
  <c r="CB67" i="26"/>
  <c r="CA67" i="26"/>
  <c r="BZ67" i="26"/>
  <c r="BY67" i="26"/>
  <c r="BX67" i="26"/>
  <c r="BW67" i="26"/>
  <c r="BV67" i="26"/>
  <c r="BU67" i="26"/>
  <c r="BT67" i="26"/>
  <c r="BS67" i="26"/>
  <c r="BR67" i="26"/>
  <c r="BQ67" i="26"/>
  <c r="BP67" i="26"/>
  <c r="BO67" i="26"/>
  <c r="BN67" i="26"/>
  <c r="BM67" i="26"/>
  <c r="BL67" i="26"/>
  <c r="BK67" i="26"/>
  <c r="BJ67" i="26"/>
  <c r="BI67" i="26"/>
  <c r="BH67" i="26"/>
  <c r="BG67" i="26"/>
  <c r="BF67" i="26"/>
  <c r="BE67" i="26"/>
  <c r="BD67" i="26"/>
  <c r="BC67" i="26"/>
  <c r="BB67" i="26"/>
  <c r="BA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F67" i="26"/>
  <c r="E67" i="26"/>
  <c r="D67" i="26"/>
  <c r="C67" i="26"/>
  <c r="DF66" i="26"/>
  <c r="DE66" i="26"/>
  <c r="DD66" i="26"/>
  <c r="DC66" i="26"/>
  <c r="DB66" i="26"/>
  <c r="DA66" i="26"/>
  <c r="CZ66" i="26"/>
  <c r="CY66" i="26"/>
  <c r="CX66" i="26"/>
  <c r="CW66" i="26"/>
  <c r="CV66" i="26"/>
  <c r="CU66" i="26"/>
  <c r="CT66" i="26"/>
  <c r="CS66" i="26"/>
  <c r="CR66" i="26"/>
  <c r="CQ66" i="26"/>
  <c r="CP66" i="26"/>
  <c r="CO66" i="26"/>
  <c r="CN66" i="26"/>
  <c r="CM66" i="26"/>
  <c r="CL66" i="26"/>
  <c r="CK66" i="26"/>
  <c r="CJ66" i="26"/>
  <c r="CI66" i="26"/>
  <c r="CH66" i="26"/>
  <c r="CG66" i="26"/>
  <c r="CF66" i="26"/>
  <c r="CE66" i="26"/>
  <c r="CD66" i="26"/>
  <c r="CC66" i="26"/>
  <c r="CB66" i="26"/>
  <c r="CA66" i="26"/>
  <c r="BZ66" i="26"/>
  <c r="BY66" i="26"/>
  <c r="BX66" i="26"/>
  <c r="BW66" i="26"/>
  <c r="BV66" i="26"/>
  <c r="BU66" i="26"/>
  <c r="BT66" i="26"/>
  <c r="BS66" i="26"/>
  <c r="BR66" i="26"/>
  <c r="BQ66" i="26"/>
  <c r="BP66" i="26"/>
  <c r="BO66" i="26"/>
  <c r="BN66" i="26"/>
  <c r="BM66" i="26"/>
  <c r="BL66" i="26"/>
  <c r="BK66" i="26"/>
  <c r="BJ66" i="26"/>
  <c r="BI66" i="26"/>
  <c r="BH66"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Y66" i="26"/>
  <c r="X66" i="26"/>
  <c r="W66" i="26"/>
  <c r="V66" i="26"/>
  <c r="U66" i="26"/>
  <c r="T66" i="26"/>
  <c r="S66" i="26"/>
  <c r="R66" i="26"/>
  <c r="Q66" i="26"/>
  <c r="P66" i="26"/>
  <c r="O66" i="26"/>
  <c r="N66" i="26"/>
  <c r="M66" i="26"/>
  <c r="L66" i="26"/>
  <c r="K66" i="26"/>
  <c r="J66" i="26"/>
  <c r="I66" i="26"/>
  <c r="H66" i="26"/>
  <c r="G66" i="26"/>
  <c r="F66" i="26"/>
  <c r="E66" i="26"/>
  <c r="D66" i="26"/>
  <c r="C66" i="26"/>
  <c r="DF65" i="26"/>
  <c r="DE65" i="26"/>
  <c r="DD65" i="26"/>
  <c r="DC65" i="26"/>
  <c r="DB65" i="26"/>
  <c r="DA65" i="26"/>
  <c r="CZ65" i="26"/>
  <c r="CY65" i="26"/>
  <c r="CX65" i="26"/>
  <c r="CW65" i="26"/>
  <c r="CV65" i="26"/>
  <c r="CU65" i="26"/>
  <c r="CT65" i="26"/>
  <c r="CS65" i="26"/>
  <c r="CR65" i="26"/>
  <c r="CQ65" i="26"/>
  <c r="CP65" i="26"/>
  <c r="CO65" i="26"/>
  <c r="CN65" i="26"/>
  <c r="CM65" i="26"/>
  <c r="CL65" i="26"/>
  <c r="CK65" i="26"/>
  <c r="CJ65" i="26"/>
  <c r="CI65" i="26"/>
  <c r="CH65" i="26"/>
  <c r="CG65" i="26"/>
  <c r="CF65" i="26"/>
  <c r="CE65" i="26"/>
  <c r="CD65" i="26"/>
  <c r="CC65" i="26"/>
  <c r="CB65" i="26"/>
  <c r="CA65" i="26"/>
  <c r="BZ65" i="26"/>
  <c r="BY65" i="26"/>
  <c r="BX65" i="26"/>
  <c r="BW65" i="26"/>
  <c r="BV65" i="26"/>
  <c r="BU65" i="26"/>
  <c r="BT65" i="26"/>
  <c r="BS65" i="26"/>
  <c r="BR65" i="26"/>
  <c r="BQ65" i="26"/>
  <c r="BP65" i="26"/>
  <c r="BO65" i="26"/>
  <c r="BN65" i="26"/>
  <c r="BM65" i="26"/>
  <c r="BL65" i="26"/>
  <c r="BK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M65" i="26"/>
  <c r="AL65" i="26"/>
  <c r="AK65" i="26"/>
  <c r="AJ65" i="26"/>
  <c r="AI65" i="26"/>
  <c r="AH65" i="26"/>
  <c r="AG65" i="26"/>
  <c r="AF65" i="26"/>
  <c r="AE65" i="26"/>
  <c r="AD65" i="26"/>
  <c r="AC65" i="26"/>
  <c r="AB65" i="26"/>
  <c r="AA65" i="26"/>
  <c r="Z65" i="26"/>
  <c r="Y65" i="26"/>
  <c r="X65" i="26"/>
  <c r="W65" i="26"/>
  <c r="V65" i="26"/>
  <c r="U65" i="26"/>
  <c r="T65" i="26"/>
  <c r="S65" i="26"/>
  <c r="R65" i="26"/>
  <c r="Q65" i="26"/>
  <c r="P65" i="26"/>
  <c r="O65" i="26"/>
  <c r="N65" i="26"/>
  <c r="M65" i="26"/>
  <c r="L65" i="26"/>
  <c r="K65" i="26"/>
  <c r="J65" i="26"/>
  <c r="I65" i="26"/>
  <c r="H65" i="26"/>
  <c r="G65" i="26"/>
  <c r="F65" i="26"/>
  <c r="E65" i="26"/>
  <c r="D65" i="26"/>
  <c r="C65" i="26"/>
  <c r="DF64" i="26"/>
  <c r="DE64" i="26"/>
  <c r="DD64" i="26"/>
  <c r="DC64" i="26"/>
  <c r="DB64" i="26"/>
  <c r="DA64" i="26"/>
  <c r="CZ64" i="26"/>
  <c r="CY64" i="26"/>
  <c r="CX64" i="26"/>
  <c r="CW64" i="26"/>
  <c r="CV64" i="26"/>
  <c r="CU64" i="26"/>
  <c r="CT64" i="26"/>
  <c r="CS64" i="26"/>
  <c r="CR64" i="26"/>
  <c r="CQ64" i="26"/>
  <c r="CP64" i="26"/>
  <c r="CO64" i="26"/>
  <c r="CN64" i="26"/>
  <c r="CM64" i="26"/>
  <c r="CL64" i="26"/>
  <c r="CK64" i="26"/>
  <c r="CJ64" i="26"/>
  <c r="CI64" i="26"/>
  <c r="CH64" i="26"/>
  <c r="CG64" i="26"/>
  <c r="CF64" i="26"/>
  <c r="CE64" i="26"/>
  <c r="CD64" i="26"/>
  <c r="CC64" i="26"/>
  <c r="CB64" i="26"/>
  <c r="CA64" i="26"/>
  <c r="BZ64" i="26"/>
  <c r="BY64" i="26"/>
  <c r="BX64" i="26"/>
  <c r="BW64" i="26"/>
  <c r="BV64" i="26"/>
  <c r="BU64" i="26"/>
  <c r="BT64" i="26"/>
  <c r="BS64" i="26"/>
  <c r="BR64" i="26"/>
  <c r="BQ64" i="26"/>
  <c r="BP64" i="26"/>
  <c r="BO64"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D64" i="26"/>
  <c r="C64" i="26"/>
  <c r="DF63" i="26"/>
  <c r="DE63" i="26"/>
  <c r="DD63" i="26"/>
  <c r="DC63" i="26"/>
  <c r="DB63" i="26"/>
  <c r="DA63" i="26"/>
  <c r="CZ63" i="26"/>
  <c r="CY63" i="26"/>
  <c r="CX63" i="26"/>
  <c r="CW63" i="26"/>
  <c r="CV63" i="26"/>
  <c r="CU63" i="26"/>
  <c r="CT63" i="26"/>
  <c r="CS63" i="26"/>
  <c r="CR63" i="26"/>
  <c r="CQ63" i="26"/>
  <c r="CP63" i="26"/>
  <c r="CO63" i="26"/>
  <c r="CN63" i="26"/>
  <c r="CM63" i="26"/>
  <c r="CL63" i="26"/>
  <c r="CK63" i="26"/>
  <c r="CJ63" i="26"/>
  <c r="CI63" i="26"/>
  <c r="CH63" i="26"/>
  <c r="CG63" i="26"/>
  <c r="CF63" i="26"/>
  <c r="CE63" i="26"/>
  <c r="CD63" i="26"/>
  <c r="CC63" i="26"/>
  <c r="CB63" i="26"/>
  <c r="CA63" i="26"/>
  <c r="BZ63" i="26"/>
  <c r="BY63" i="26"/>
  <c r="BX63" i="26"/>
  <c r="BW63" i="26"/>
  <c r="BV63" i="26"/>
  <c r="BU63" i="26"/>
  <c r="BT63" i="26"/>
  <c r="BS63" i="26"/>
  <c r="BR63" i="26"/>
  <c r="BQ63" i="26"/>
  <c r="BP63" i="26"/>
  <c r="BO63"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D63" i="26"/>
  <c r="C63" i="26"/>
  <c r="DF62" i="26"/>
  <c r="DE62" i="26"/>
  <c r="DD62" i="26"/>
  <c r="DC62" i="26"/>
  <c r="DB62" i="26"/>
  <c r="DA62" i="26"/>
  <c r="CZ62" i="26"/>
  <c r="CY62" i="26"/>
  <c r="CX62" i="26"/>
  <c r="CW62" i="26"/>
  <c r="CV62" i="26"/>
  <c r="CU62" i="26"/>
  <c r="CT62" i="26"/>
  <c r="CS62" i="26"/>
  <c r="CR62" i="26"/>
  <c r="CQ62" i="26"/>
  <c r="CP62" i="26"/>
  <c r="CO62" i="26"/>
  <c r="CN62" i="26"/>
  <c r="CM62" i="26"/>
  <c r="CL62" i="26"/>
  <c r="CK62" i="26"/>
  <c r="CJ62" i="26"/>
  <c r="CI62" i="26"/>
  <c r="CH62" i="26"/>
  <c r="CG62" i="26"/>
  <c r="CF62" i="26"/>
  <c r="CE62" i="26"/>
  <c r="CD62" i="26"/>
  <c r="CC62" i="26"/>
  <c r="CB62" i="26"/>
  <c r="CA62" i="26"/>
  <c r="BZ62" i="26"/>
  <c r="BY62" i="26"/>
  <c r="BX62" i="26"/>
  <c r="BW62" i="26"/>
  <c r="BV62" i="26"/>
  <c r="BU62" i="26"/>
  <c r="BT62" i="26"/>
  <c r="BS62" i="26"/>
  <c r="BR62" i="26"/>
  <c r="BQ62" i="26"/>
  <c r="BP62" i="26"/>
  <c r="BO62" i="26"/>
  <c r="BN62" i="26"/>
  <c r="BM62" i="26"/>
  <c r="BL62" i="26"/>
  <c r="BK62" i="26"/>
  <c r="BJ62" i="26"/>
  <c r="BI62" i="26"/>
  <c r="BH62" i="26"/>
  <c r="BG62" i="26"/>
  <c r="BF62" i="26"/>
  <c r="BE62" i="26"/>
  <c r="BD62" i="26"/>
  <c r="BC62" i="26"/>
  <c r="BB62" i="26"/>
  <c r="BA62" i="26"/>
  <c r="AZ62" i="26"/>
  <c r="AY62" i="26"/>
  <c r="AX62" i="26"/>
  <c r="AW62" i="26"/>
  <c r="AV62" i="26"/>
  <c r="AU62" i="26"/>
  <c r="AT62" i="26"/>
  <c r="AS62" i="26"/>
  <c r="AR62" i="26"/>
  <c r="AQ62" i="26"/>
  <c r="AP62" i="26"/>
  <c r="AO62" i="26"/>
  <c r="AN62" i="26"/>
  <c r="AM62" i="26"/>
  <c r="AL62" i="26"/>
  <c r="AK62" i="26"/>
  <c r="AJ62" i="26"/>
  <c r="AI62" i="26"/>
  <c r="AH62" i="26"/>
  <c r="AG62" i="26"/>
  <c r="AF62" i="26"/>
  <c r="AE62" i="26"/>
  <c r="AD62" i="26"/>
  <c r="AC62" i="26"/>
  <c r="AB62" i="26"/>
  <c r="AA62" i="26"/>
  <c r="Z62" i="26"/>
  <c r="Y62" i="26"/>
  <c r="X62" i="26"/>
  <c r="W62" i="26"/>
  <c r="V62" i="26"/>
  <c r="U62" i="26"/>
  <c r="T62" i="26"/>
  <c r="S62" i="26"/>
  <c r="R62" i="26"/>
  <c r="Q62" i="26"/>
  <c r="P62" i="26"/>
  <c r="O62" i="26"/>
  <c r="N62" i="26"/>
  <c r="M62" i="26"/>
  <c r="L62" i="26"/>
  <c r="K62" i="26"/>
  <c r="J62" i="26"/>
  <c r="I62" i="26"/>
  <c r="H62" i="26"/>
  <c r="G62" i="26"/>
  <c r="F62" i="26"/>
  <c r="E62" i="26"/>
  <c r="D62" i="26"/>
  <c r="C62" i="26"/>
  <c r="DF61" i="26"/>
  <c r="DE61" i="26"/>
  <c r="DD61" i="26"/>
  <c r="DC61" i="26"/>
  <c r="DB61" i="26"/>
  <c r="DA61" i="26"/>
  <c r="CZ61" i="26"/>
  <c r="CY61" i="26"/>
  <c r="CX61" i="26"/>
  <c r="CW61" i="26"/>
  <c r="CV61" i="26"/>
  <c r="CU61" i="26"/>
  <c r="CT61" i="26"/>
  <c r="CS61" i="26"/>
  <c r="CR61" i="26"/>
  <c r="CQ61" i="26"/>
  <c r="CP61" i="26"/>
  <c r="CO61" i="26"/>
  <c r="CN61" i="26"/>
  <c r="CM61" i="26"/>
  <c r="CL61" i="26"/>
  <c r="CK61" i="26"/>
  <c r="CJ61" i="26"/>
  <c r="CI61" i="26"/>
  <c r="CH61" i="26"/>
  <c r="CG61" i="26"/>
  <c r="CF61" i="26"/>
  <c r="CE61" i="26"/>
  <c r="CD61" i="26"/>
  <c r="CC61" i="26"/>
  <c r="CB61" i="26"/>
  <c r="CA61" i="26"/>
  <c r="BZ61" i="26"/>
  <c r="BY61" i="26"/>
  <c r="BX61" i="26"/>
  <c r="BW61" i="26"/>
  <c r="BV61" i="26"/>
  <c r="BU61" i="26"/>
  <c r="BT61" i="26"/>
  <c r="BS61" i="26"/>
  <c r="BR61" i="26"/>
  <c r="BQ61" i="26"/>
  <c r="BP61" i="26"/>
  <c r="BO61"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D61" i="26"/>
  <c r="C61" i="26"/>
  <c r="DF60" i="26"/>
  <c r="DE60" i="26"/>
  <c r="DD60" i="26"/>
  <c r="DC60" i="26"/>
  <c r="DB60" i="26"/>
  <c r="DA60" i="26"/>
  <c r="CZ60" i="26"/>
  <c r="CY60" i="26"/>
  <c r="CX60" i="26"/>
  <c r="CW60" i="26"/>
  <c r="CV60" i="26"/>
  <c r="CU60" i="26"/>
  <c r="CT60" i="26"/>
  <c r="CS60" i="26"/>
  <c r="CR60" i="26"/>
  <c r="CQ60" i="26"/>
  <c r="CP60" i="26"/>
  <c r="CO60" i="26"/>
  <c r="CN60" i="26"/>
  <c r="CM60" i="26"/>
  <c r="CL60" i="26"/>
  <c r="CK60" i="26"/>
  <c r="CJ60" i="26"/>
  <c r="CI60" i="26"/>
  <c r="CH60" i="26"/>
  <c r="CG60" i="26"/>
  <c r="CF60" i="26"/>
  <c r="CE60" i="26"/>
  <c r="CD60" i="26"/>
  <c r="CC60" i="26"/>
  <c r="CB60" i="26"/>
  <c r="CA60" i="26"/>
  <c r="BZ60" i="26"/>
  <c r="BY60" i="26"/>
  <c r="BX60" i="26"/>
  <c r="BW60" i="26"/>
  <c r="BV60" i="26"/>
  <c r="BU60" i="26"/>
  <c r="BT60" i="26"/>
  <c r="BS60" i="26"/>
  <c r="BR60" i="26"/>
  <c r="BQ60" i="26"/>
  <c r="BP60" i="26"/>
  <c r="BO60"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C60" i="26"/>
  <c r="DF59" i="26"/>
  <c r="DE59" i="26"/>
  <c r="DD59" i="26"/>
  <c r="DC59" i="26"/>
  <c r="DB59" i="26"/>
  <c r="DA59" i="26"/>
  <c r="CZ59" i="26"/>
  <c r="CY59" i="26"/>
  <c r="CX59" i="26"/>
  <c r="CW59" i="26"/>
  <c r="CV59" i="26"/>
  <c r="CU59" i="26"/>
  <c r="CT59" i="26"/>
  <c r="CS59" i="26"/>
  <c r="CR59" i="26"/>
  <c r="CQ59" i="26"/>
  <c r="CP59" i="26"/>
  <c r="CO59" i="26"/>
  <c r="CN59" i="26"/>
  <c r="CM59" i="26"/>
  <c r="CL59" i="26"/>
  <c r="CK59" i="26"/>
  <c r="CJ59" i="26"/>
  <c r="CI59" i="26"/>
  <c r="CH59" i="26"/>
  <c r="CG59" i="26"/>
  <c r="CF59" i="26"/>
  <c r="CE59" i="26"/>
  <c r="CD59" i="26"/>
  <c r="CC59" i="26"/>
  <c r="CB59" i="26"/>
  <c r="CA59" i="26"/>
  <c r="BZ59" i="26"/>
  <c r="BY59" i="26"/>
  <c r="BX59" i="26"/>
  <c r="BW59" i="26"/>
  <c r="BV59" i="26"/>
  <c r="BU59" i="26"/>
  <c r="BT59" i="26"/>
  <c r="BS59" i="26"/>
  <c r="BR59" i="26"/>
  <c r="BQ59" i="26"/>
  <c r="BP59" i="26"/>
  <c r="BO59"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D59" i="26"/>
  <c r="C59" i="26"/>
  <c r="DF58" i="26"/>
  <c r="DE58" i="26"/>
  <c r="DD58" i="26"/>
  <c r="DC58" i="26"/>
  <c r="DB58" i="26"/>
  <c r="DA58" i="26"/>
  <c r="CZ58" i="26"/>
  <c r="CY58" i="26"/>
  <c r="CX58" i="26"/>
  <c r="CW58" i="26"/>
  <c r="CV58" i="26"/>
  <c r="CU58" i="26"/>
  <c r="CT58" i="26"/>
  <c r="CS58" i="26"/>
  <c r="CR58" i="26"/>
  <c r="CQ58" i="26"/>
  <c r="CP58" i="26"/>
  <c r="CO58" i="26"/>
  <c r="CN58" i="26"/>
  <c r="CM58" i="26"/>
  <c r="CL58" i="26"/>
  <c r="CK58" i="26"/>
  <c r="CJ58" i="26"/>
  <c r="CI58" i="26"/>
  <c r="CH58" i="26"/>
  <c r="CG58" i="26"/>
  <c r="CF58" i="26"/>
  <c r="CE58" i="26"/>
  <c r="CD58" i="26"/>
  <c r="CC58" i="26"/>
  <c r="CB58" i="26"/>
  <c r="CA58" i="26"/>
  <c r="BZ58" i="26"/>
  <c r="BY58" i="26"/>
  <c r="BX58" i="26"/>
  <c r="BW58" i="26"/>
  <c r="BV58" i="26"/>
  <c r="BU58" i="26"/>
  <c r="BT58" i="26"/>
  <c r="BS58" i="26"/>
  <c r="BR58" i="26"/>
  <c r="BQ58" i="26"/>
  <c r="BP58" i="26"/>
  <c r="BO58"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D58" i="26"/>
  <c r="C58" i="26"/>
  <c r="DF57" i="26"/>
  <c r="DE57" i="26"/>
  <c r="DD57" i="26"/>
  <c r="DC57" i="26"/>
  <c r="DB57" i="26"/>
  <c r="DA57" i="26"/>
  <c r="CZ57" i="26"/>
  <c r="CY57" i="26"/>
  <c r="CX57" i="26"/>
  <c r="CW57" i="26"/>
  <c r="CV57" i="26"/>
  <c r="CU57" i="26"/>
  <c r="CT57" i="26"/>
  <c r="CS57" i="26"/>
  <c r="CR57" i="26"/>
  <c r="CQ57" i="26"/>
  <c r="CP57" i="26"/>
  <c r="CO57" i="26"/>
  <c r="CN57" i="26"/>
  <c r="CM57" i="26"/>
  <c r="CL57" i="26"/>
  <c r="CK57" i="26"/>
  <c r="CJ57" i="26"/>
  <c r="CI57" i="26"/>
  <c r="CH57" i="26"/>
  <c r="CG57" i="26"/>
  <c r="CF57" i="26"/>
  <c r="CE57" i="26"/>
  <c r="CD57" i="26"/>
  <c r="CC57" i="26"/>
  <c r="CB57" i="26"/>
  <c r="CA57" i="26"/>
  <c r="BZ57" i="26"/>
  <c r="BY57" i="26"/>
  <c r="BX57" i="26"/>
  <c r="BW57" i="26"/>
  <c r="BV57" i="26"/>
  <c r="BU57" i="26"/>
  <c r="BT57" i="26"/>
  <c r="BS57" i="26"/>
  <c r="BR57" i="26"/>
  <c r="BQ57" i="26"/>
  <c r="BP57" i="26"/>
  <c r="BO57" i="26"/>
  <c r="BN57" i="26"/>
  <c r="BM57" i="26"/>
  <c r="BL57" i="26"/>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C57" i="26"/>
  <c r="DF56" i="26"/>
  <c r="DE56" i="26"/>
  <c r="DD56" i="26"/>
  <c r="DC56" i="26"/>
  <c r="DB56" i="26"/>
  <c r="DA56" i="26"/>
  <c r="CZ56" i="26"/>
  <c r="CY56" i="26"/>
  <c r="CX56" i="26"/>
  <c r="CW56" i="26"/>
  <c r="CV56" i="26"/>
  <c r="CU56" i="26"/>
  <c r="CT56" i="26"/>
  <c r="CS56" i="26"/>
  <c r="CR56" i="26"/>
  <c r="CQ56" i="26"/>
  <c r="CP56" i="26"/>
  <c r="CO56" i="26"/>
  <c r="CN56" i="26"/>
  <c r="CM56" i="26"/>
  <c r="CL56" i="26"/>
  <c r="CK56" i="26"/>
  <c r="CJ56" i="26"/>
  <c r="CI56" i="26"/>
  <c r="CH56" i="26"/>
  <c r="CG56" i="26"/>
  <c r="CF56" i="26"/>
  <c r="CE56" i="26"/>
  <c r="CD56" i="26"/>
  <c r="CC56" i="26"/>
  <c r="CB56" i="26"/>
  <c r="CA56" i="26"/>
  <c r="BZ56" i="26"/>
  <c r="BY56" i="26"/>
  <c r="BX56" i="26"/>
  <c r="BW56" i="26"/>
  <c r="BV56" i="26"/>
  <c r="BU56" i="26"/>
  <c r="BT56" i="26"/>
  <c r="BS56" i="26"/>
  <c r="BR56" i="26"/>
  <c r="BQ56" i="26"/>
  <c r="BP56" i="26"/>
  <c r="BO56" i="26"/>
  <c r="BN56" i="26"/>
  <c r="BM56" i="26"/>
  <c r="BL56" i="26"/>
  <c r="BK56" i="26"/>
  <c r="BJ56" i="26"/>
  <c r="BI56" i="26"/>
  <c r="BH56"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C56" i="26"/>
  <c r="DF55" i="26"/>
  <c r="DE55" i="26"/>
  <c r="DD55" i="26"/>
  <c r="DC55" i="26"/>
  <c r="DB55" i="26"/>
  <c r="DA55" i="26"/>
  <c r="CZ55" i="26"/>
  <c r="CY55" i="26"/>
  <c r="CX55" i="26"/>
  <c r="CW55" i="26"/>
  <c r="CV55" i="26"/>
  <c r="CU55" i="26"/>
  <c r="CT55" i="26"/>
  <c r="CS55" i="26"/>
  <c r="CR55" i="26"/>
  <c r="CQ55" i="26"/>
  <c r="CP55" i="26"/>
  <c r="CO55" i="26"/>
  <c r="CN55" i="26"/>
  <c r="CM55" i="26"/>
  <c r="CL55" i="26"/>
  <c r="CK55" i="26"/>
  <c r="CJ55" i="26"/>
  <c r="CI55" i="26"/>
  <c r="CH55" i="26"/>
  <c r="CG55" i="26"/>
  <c r="CF55" i="26"/>
  <c r="CE55" i="26"/>
  <c r="CD55" i="26"/>
  <c r="CC55" i="26"/>
  <c r="CB55" i="26"/>
  <c r="CA55" i="26"/>
  <c r="BZ55" i="26"/>
  <c r="BY55" i="26"/>
  <c r="BX55" i="26"/>
  <c r="BW55" i="26"/>
  <c r="BV55" i="26"/>
  <c r="BU55" i="26"/>
  <c r="BT55" i="26"/>
  <c r="BS55" i="26"/>
  <c r="BR55" i="26"/>
  <c r="BQ55" i="26"/>
  <c r="BP55" i="26"/>
  <c r="BO55" i="26"/>
  <c r="BN55" i="26"/>
  <c r="BM55" i="26"/>
  <c r="BL55" i="26"/>
  <c r="BK55" i="26"/>
  <c r="BJ55" i="26"/>
  <c r="BI55" i="26"/>
  <c r="BH55" i="26"/>
  <c r="BG55" i="26"/>
  <c r="BF55" i="26"/>
  <c r="BE55" i="26"/>
  <c r="BD55" i="26"/>
  <c r="BC55"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D55" i="26"/>
  <c r="C55"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BN53" i="26"/>
  <c r="BM53" i="26"/>
  <c r="BL53" i="26"/>
  <c r="BK53" i="26"/>
  <c r="BJ53" i="26"/>
  <c r="BI53" i="26"/>
  <c r="BH53" i="26"/>
  <c r="BG53" i="26"/>
  <c r="BF53" i="26"/>
  <c r="BE53" i="26"/>
  <c r="BD53" i="26"/>
  <c r="BC53" i="26"/>
  <c r="BB53" i="26"/>
  <c r="BA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D53" i="26"/>
  <c r="C53"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BN52" i="26"/>
  <c r="BM52" i="26"/>
  <c r="BL52" i="26"/>
  <c r="BK52" i="26"/>
  <c r="BJ52" i="26"/>
  <c r="BI52" i="26"/>
  <c r="BH52" i="26"/>
  <c r="BG52" i="26"/>
  <c r="BF52" i="26"/>
  <c r="BE52" i="26"/>
  <c r="BD52" i="26"/>
  <c r="BC52" i="26"/>
  <c r="BB52" i="26"/>
  <c r="BA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C52"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D51" i="26"/>
  <c r="C51"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BN50" i="26"/>
  <c r="BM50" i="26"/>
  <c r="BL50" i="26"/>
  <c r="BK50" i="26"/>
  <c r="BJ50" i="26"/>
  <c r="BI50" i="26"/>
  <c r="BH50" i="26"/>
  <c r="BG50" i="26"/>
  <c r="BF50" i="26"/>
  <c r="BE50" i="26"/>
  <c r="BD50" i="26"/>
  <c r="BC50" i="26"/>
  <c r="BB50" i="26"/>
  <c r="BA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C50"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C49"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BN48" i="26"/>
  <c r="BM48" i="26"/>
  <c r="BL48" i="26"/>
  <c r="BK48" i="26"/>
  <c r="BJ48" i="26"/>
  <c r="BI48" i="26"/>
  <c r="BH48" i="26"/>
  <c r="BG48" i="26"/>
  <c r="BF48" i="26"/>
  <c r="BE48" i="26"/>
  <c r="BD48" i="26"/>
  <c r="BC48" i="26"/>
  <c r="BB48" i="26"/>
  <c r="BA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D48" i="26"/>
  <c r="C48"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BN47" i="26"/>
  <c r="BM47" i="26"/>
  <c r="BL47" i="26"/>
  <c r="BK47" i="26"/>
  <c r="BJ47" i="26"/>
  <c r="BI47" i="26"/>
  <c r="BH47" i="26"/>
  <c r="BG47" i="26"/>
  <c r="BF47" i="26"/>
  <c r="BE47" i="26"/>
  <c r="BD47" i="26"/>
  <c r="BC47"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C47"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BN46" i="26"/>
  <c r="BM46" i="26"/>
  <c r="BL46" i="26"/>
  <c r="BK46" i="26"/>
  <c r="BJ46" i="26"/>
  <c r="BI46" i="26"/>
  <c r="BH46" i="26"/>
  <c r="BG46" i="26"/>
  <c r="BF46" i="26"/>
  <c r="BE46" i="26"/>
  <c r="BD46" i="26"/>
  <c r="BC46" i="26"/>
  <c r="BB46" i="26"/>
  <c r="BA46"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D46" i="26"/>
  <c r="C46"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BN45" i="26"/>
  <c r="BM45" i="26"/>
  <c r="BL45" i="26"/>
  <c r="BK45" i="26"/>
  <c r="BJ45" i="26"/>
  <c r="BI45" i="26"/>
  <c r="BH45"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D45" i="26"/>
  <c r="C45"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C44"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BN42" i="26"/>
  <c r="BM42" i="26"/>
  <c r="BL42" i="26"/>
  <c r="BK42" i="26"/>
  <c r="BJ42" i="26"/>
  <c r="BI42" i="26"/>
  <c r="BH42"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D42" i="26"/>
  <c r="C42"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D41" i="26"/>
  <c r="C41"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C40"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BN39" i="26"/>
  <c r="BM39" i="26"/>
  <c r="BL39" i="26"/>
  <c r="BK39" i="26"/>
  <c r="BJ39" i="26"/>
  <c r="BI39" i="26"/>
  <c r="BH39" i="26"/>
  <c r="BG39" i="26"/>
  <c r="BF39" i="26"/>
  <c r="BE39" i="26"/>
  <c r="BD39" i="26"/>
  <c r="BC39" i="26"/>
  <c r="BB39" i="26"/>
  <c r="BA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C39"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C38" i="26"/>
  <c r="DF37" i="26"/>
  <c r="DE37" i="26"/>
  <c r="DD37" i="26"/>
  <c r="DC37" i="26"/>
  <c r="DB37" i="26"/>
  <c r="DA37" i="26"/>
  <c r="CZ37" i="26"/>
  <c r="CY37" i="26"/>
  <c r="CX37" i="26"/>
  <c r="CW37" i="26"/>
  <c r="CV37" i="26"/>
  <c r="CU37" i="26"/>
  <c r="CT37" i="26"/>
  <c r="CS37" i="26"/>
  <c r="CR37" i="26"/>
  <c r="CQ37" i="26"/>
  <c r="CP37" i="26"/>
  <c r="CO37" i="26"/>
  <c r="CN37" i="26"/>
  <c r="CM37" i="26"/>
  <c r="CL37" i="26"/>
  <c r="CK37" i="26"/>
  <c r="CJ37" i="26"/>
  <c r="CI37" i="26"/>
  <c r="CH37" i="26"/>
  <c r="CG37" i="26"/>
  <c r="CF37" i="26"/>
  <c r="CE37" i="26"/>
  <c r="CD37" i="26"/>
  <c r="CC37" i="26"/>
  <c r="CB37" i="26"/>
  <c r="CA37" i="26"/>
  <c r="BZ37" i="26"/>
  <c r="BY37" i="26"/>
  <c r="BX37" i="26"/>
  <c r="BW37" i="26"/>
  <c r="BV37" i="26"/>
  <c r="BU37" i="26"/>
  <c r="BT37" i="26"/>
  <c r="BS37" i="26"/>
  <c r="BR37" i="26"/>
  <c r="BQ37" i="26"/>
  <c r="BP37" i="26"/>
  <c r="BO37" i="26"/>
  <c r="BN37" i="26"/>
  <c r="BM37" i="26"/>
  <c r="BL37" i="26"/>
  <c r="BK37" i="26"/>
  <c r="BJ37" i="26"/>
  <c r="BI37" i="26"/>
  <c r="BH37" i="26"/>
  <c r="BG37" i="26"/>
  <c r="BF37" i="26"/>
  <c r="BE37" i="26"/>
  <c r="BD37" i="26"/>
  <c r="BC37" i="26"/>
  <c r="BB37" i="26"/>
  <c r="BA37" i="26"/>
  <c r="AZ37" i="26"/>
  <c r="AY37" i="26"/>
  <c r="AX37" i="26"/>
  <c r="AW37" i="26"/>
  <c r="AV37" i="26"/>
  <c r="AU37" i="26"/>
  <c r="AT37" i="26"/>
  <c r="AS37" i="26"/>
  <c r="AR37" i="26"/>
  <c r="AQ37" i="26"/>
  <c r="AP37" i="26"/>
  <c r="AO37" i="26"/>
  <c r="AN37" i="26"/>
  <c r="AM37" i="26"/>
  <c r="AL37" i="26"/>
  <c r="AK37" i="26"/>
  <c r="AJ37" i="26"/>
  <c r="AI37" i="26"/>
  <c r="AH37" i="26"/>
  <c r="AG37" i="26"/>
  <c r="AF37" i="26"/>
  <c r="AE37" i="26"/>
  <c r="AD37" i="26"/>
  <c r="AC37" i="26"/>
  <c r="AB37" i="26"/>
  <c r="AA37" i="26"/>
  <c r="Z37" i="26"/>
  <c r="Y37" i="26"/>
  <c r="X37" i="26"/>
  <c r="W37" i="26"/>
  <c r="V37" i="26"/>
  <c r="U37" i="26"/>
  <c r="T37" i="26"/>
  <c r="S37" i="26"/>
  <c r="R37" i="26"/>
  <c r="Q37" i="26"/>
  <c r="P37" i="26"/>
  <c r="O37" i="26"/>
  <c r="N37" i="26"/>
  <c r="M37" i="26"/>
  <c r="L37" i="26"/>
  <c r="K37" i="26"/>
  <c r="J37" i="26"/>
  <c r="I37" i="26"/>
  <c r="H37" i="26"/>
  <c r="G37" i="26"/>
  <c r="F37" i="26"/>
  <c r="E37" i="26"/>
  <c r="D37" i="26"/>
  <c r="C37"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BN36" i="26"/>
  <c r="BM36" i="26"/>
  <c r="BL36" i="26"/>
  <c r="BK36" i="26"/>
  <c r="BJ36" i="26"/>
  <c r="BI36"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P36" i="26"/>
  <c r="O36" i="26"/>
  <c r="N36" i="26"/>
  <c r="M36" i="26"/>
  <c r="L36" i="26"/>
  <c r="K36" i="26"/>
  <c r="J36" i="26"/>
  <c r="I36" i="26"/>
  <c r="H36" i="26"/>
  <c r="G36" i="26"/>
  <c r="F36" i="26"/>
  <c r="E36" i="26"/>
  <c r="D36" i="26"/>
  <c r="C36" i="26"/>
  <c r="DF35" i="26"/>
  <c r="DE35" i="26"/>
  <c r="DD35" i="26"/>
  <c r="DC35" i="26"/>
  <c r="DB35" i="26"/>
  <c r="DA35" i="26"/>
  <c r="CZ35" i="26"/>
  <c r="CY35" i="26"/>
  <c r="CX35" i="26"/>
  <c r="CW35" i="26"/>
  <c r="CV35" i="26"/>
  <c r="CU35" i="26"/>
  <c r="CT35" i="26"/>
  <c r="CS35" i="26"/>
  <c r="CR35" i="26"/>
  <c r="CQ35" i="26"/>
  <c r="CP35" i="26"/>
  <c r="CO35" i="26"/>
  <c r="CN35" i="26"/>
  <c r="CM35" i="26"/>
  <c r="CL35" i="26"/>
  <c r="CK35" i="26"/>
  <c r="CJ35" i="26"/>
  <c r="CI35" i="26"/>
  <c r="CH35" i="26"/>
  <c r="CG35" i="26"/>
  <c r="CF35" i="26"/>
  <c r="CE35" i="26"/>
  <c r="CD35" i="26"/>
  <c r="CC35" i="26"/>
  <c r="CB35" i="26"/>
  <c r="CA35" i="26"/>
  <c r="BZ35" i="26"/>
  <c r="BY35" i="26"/>
  <c r="BX35" i="26"/>
  <c r="BW35" i="26"/>
  <c r="BV35" i="26"/>
  <c r="BU35" i="26"/>
  <c r="BT35" i="26"/>
  <c r="BS35" i="26"/>
  <c r="BR35" i="26"/>
  <c r="BQ35" i="26"/>
  <c r="BP35" i="26"/>
  <c r="BO35" i="26"/>
  <c r="BN35" i="26"/>
  <c r="BM35" i="26"/>
  <c r="BL35" i="26"/>
  <c r="BK35" i="26"/>
  <c r="BJ35" i="26"/>
  <c r="BI35" i="26"/>
  <c r="BH35" i="26"/>
  <c r="BG35" i="26"/>
  <c r="BF35" i="26"/>
  <c r="BE35" i="26"/>
  <c r="BD35" i="26"/>
  <c r="BC35" i="26"/>
  <c r="BB35" i="26"/>
  <c r="BA35" i="26"/>
  <c r="AZ35" i="26"/>
  <c r="AY35" i="26"/>
  <c r="AX35" i="26"/>
  <c r="AW35" i="26"/>
  <c r="AV35" i="26"/>
  <c r="AU35" i="26"/>
  <c r="AT35" i="26"/>
  <c r="AS35" i="26"/>
  <c r="AR35" i="26"/>
  <c r="AQ35" i="26"/>
  <c r="AP35" i="26"/>
  <c r="AO35" i="26"/>
  <c r="AN35" i="26"/>
  <c r="AM35" i="26"/>
  <c r="AL35" i="26"/>
  <c r="AK35" i="26"/>
  <c r="AJ35" i="26"/>
  <c r="AI35" i="26"/>
  <c r="AH35" i="26"/>
  <c r="AG35" i="26"/>
  <c r="AF35" i="26"/>
  <c r="AE35" i="26"/>
  <c r="AD35" i="26"/>
  <c r="AC35" i="26"/>
  <c r="AB35" i="26"/>
  <c r="AA35" i="26"/>
  <c r="Z35" i="26"/>
  <c r="Y35" i="26"/>
  <c r="X35" i="26"/>
  <c r="W35" i="26"/>
  <c r="V35" i="26"/>
  <c r="U35" i="26"/>
  <c r="T35" i="26"/>
  <c r="S35" i="26"/>
  <c r="R35" i="26"/>
  <c r="Q35" i="26"/>
  <c r="P35" i="26"/>
  <c r="O35" i="26"/>
  <c r="N35" i="26"/>
  <c r="M35" i="26"/>
  <c r="L35" i="26"/>
  <c r="K35" i="26"/>
  <c r="J35" i="26"/>
  <c r="I35" i="26"/>
  <c r="H35" i="26"/>
  <c r="G35" i="26"/>
  <c r="F35" i="26"/>
  <c r="E35" i="26"/>
  <c r="D35" i="26"/>
  <c r="C35" i="26"/>
  <c r="DF34" i="26"/>
  <c r="DE34" i="26"/>
  <c r="DD34" i="26"/>
  <c r="DC34" i="26"/>
  <c r="DB34" i="26"/>
  <c r="DA34" i="26"/>
  <c r="CZ34" i="26"/>
  <c r="CY34" i="26"/>
  <c r="CX34" i="26"/>
  <c r="CW34" i="26"/>
  <c r="CV34" i="26"/>
  <c r="CU34" i="26"/>
  <c r="CT34" i="26"/>
  <c r="CS34" i="26"/>
  <c r="CR34" i="26"/>
  <c r="CQ34" i="26"/>
  <c r="CP34" i="26"/>
  <c r="CO34" i="26"/>
  <c r="CN34" i="26"/>
  <c r="CM34" i="26"/>
  <c r="CL34" i="26"/>
  <c r="CK34" i="26"/>
  <c r="CJ34" i="26"/>
  <c r="CI34" i="26"/>
  <c r="CH34" i="26"/>
  <c r="CG34" i="26"/>
  <c r="CF34" i="26"/>
  <c r="CE34" i="26"/>
  <c r="CD34" i="26"/>
  <c r="CC34" i="26"/>
  <c r="CB34" i="26"/>
  <c r="CA34" i="26"/>
  <c r="BZ34" i="26"/>
  <c r="BY34" i="26"/>
  <c r="BX34" i="26"/>
  <c r="BW34" i="26"/>
  <c r="BV34" i="26"/>
  <c r="BU34" i="26"/>
  <c r="BT34" i="26"/>
  <c r="BS34" i="26"/>
  <c r="BR34" i="26"/>
  <c r="BQ34" i="26"/>
  <c r="BP34" i="26"/>
  <c r="BO34" i="26"/>
  <c r="BN34" i="26"/>
  <c r="BM34" i="26"/>
  <c r="BL34" i="26"/>
  <c r="BK34" i="26"/>
  <c r="BJ34" i="26"/>
  <c r="BI34" i="26"/>
  <c r="BH34" i="26"/>
  <c r="BG34" i="26"/>
  <c r="BF34" i="26"/>
  <c r="BE34" i="26"/>
  <c r="BD34" i="26"/>
  <c r="BC34" i="26"/>
  <c r="BB34" i="26"/>
  <c r="BA34" i="26"/>
  <c r="AZ34" i="26"/>
  <c r="AY34" i="26"/>
  <c r="AX34" i="26"/>
  <c r="AW34" i="26"/>
  <c r="AV34" i="26"/>
  <c r="AU34" i="26"/>
  <c r="AT34" i="26"/>
  <c r="AS34" i="26"/>
  <c r="AR34" i="26"/>
  <c r="AQ34" i="26"/>
  <c r="AP34" i="26"/>
  <c r="AO34" i="26"/>
  <c r="AN34" i="26"/>
  <c r="AM34" i="26"/>
  <c r="AL34" i="26"/>
  <c r="AK34" i="26"/>
  <c r="AJ34" i="26"/>
  <c r="AI34" i="26"/>
  <c r="AH34" i="26"/>
  <c r="AG34" i="26"/>
  <c r="AF34" i="26"/>
  <c r="AE34" i="26"/>
  <c r="AD34" i="26"/>
  <c r="AC34" i="26"/>
  <c r="AB34" i="26"/>
  <c r="AA34" i="26"/>
  <c r="Z34" i="26"/>
  <c r="Y34" i="26"/>
  <c r="X34" i="26"/>
  <c r="W34" i="26"/>
  <c r="V34" i="26"/>
  <c r="U34" i="26"/>
  <c r="T34" i="26"/>
  <c r="S34" i="26"/>
  <c r="R34" i="26"/>
  <c r="Q34" i="26"/>
  <c r="P34" i="26"/>
  <c r="O34" i="26"/>
  <c r="N34" i="26"/>
  <c r="M34" i="26"/>
  <c r="L34" i="26"/>
  <c r="K34" i="26"/>
  <c r="J34" i="26"/>
  <c r="I34" i="26"/>
  <c r="H34" i="26"/>
  <c r="G34" i="26"/>
  <c r="F34" i="26"/>
  <c r="E34" i="26"/>
  <c r="D34" i="26"/>
  <c r="C34" i="26"/>
  <c r="DF33" i="26"/>
  <c r="DE33" i="26"/>
  <c r="DD33" i="26"/>
  <c r="DC33" i="26"/>
  <c r="DB33" i="26"/>
  <c r="DA33" i="26"/>
  <c r="CZ33" i="26"/>
  <c r="CY33" i="26"/>
  <c r="CX33" i="26"/>
  <c r="CW33" i="26"/>
  <c r="CV33" i="26"/>
  <c r="CU33" i="26"/>
  <c r="CT33" i="26"/>
  <c r="CS33" i="26"/>
  <c r="CR3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BM33" i="26"/>
  <c r="BL33" i="26"/>
  <c r="BK33" i="26"/>
  <c r="BJ33" i="26"/>
  <c r="BI33" i="26"/>
  <c r="BH33" i="26"/>
  <c r="BG33" i="26"/>
  <c r="BF33" i="26"/>
  <c r="BE33" i="26"/>
  <c r="BD33" i="26"/>
  <c r="BC33" i="26"/>
  <c r="BB33" i="26"/>
  <c r="BA33" i="26"/>
  <c r="AZ33" i="26"/>
  <c r="AY33" i="26"/>
  <c r="AX33" i="26"/>
  <c r="AW33" i="26"/>
  <c r="AV33" i="26"/>
  <c r="AU33" i="26"/>
  <c r="AT33" i="26"/>
  <c r="AS33" i="26"/>
  <c r="AR33" i="26"/>
  <c r="AQ33" i="26"/>
  <c r="AP33" i="26"/>
  <c r="AO33" i="26"/>
  <c r="AN33" i="26"/>
  <c r="AM33" i="26"/>
  <c r="AL33" i="26"/>
  <c r="AK33" i="26"/>
  <c r="AJ33" i="26"/>
  <c r="AI33" i="26"/>
  <c r="AH33" i="26"/>
  <c r="AG33" i="26"/>
  <c r="AF33" i="26"/>
  <c r="AE33" i="26"/>
  <c r="AD33" i="26"/>
  <c r="AC33" i="26"/>
  <c r="AB33" i="26"/>
  <c r="AA33" i="26"/>
  <c r="Z33" i="26"/>
  <c r="Y33" i="26"/>
  <c r="X33" i="26"/>
  <c r="W33" i="26"/>
  <c r="V33" i="26"/>
  <c r="U33" i="26"/>
  <c r="T33" i="26"/>
  <c r="S33" i="26"/>
  <c r="R33" i="26"/>
  <c r="Q33" i="26"/>
  <c r="P33" i="26"/>
  <c r="O33" i="26"/>
  <c r="N33" i="26"/>
  <c r="M33" i="26"/>
  <c r="L33" i="26"/>
  <c r="K33" i="26"/>
  <c r="J33" i="26"/>
  <c r="I33" i="26"/>
  <c r="H33" i="26"/>
  <c r="G33" i="26"/>
  <c r="F33" i="26"/>
  <c r="E33" i="26"/>
  <c r="D33" i="26"/>
  <c r="C33" i="26"/>
  <c r="DF32" i="26"/>
  <c r="DE32" i="26"/>
  <c r="DD32" i="26"/>
  <c r="DC32" i="26"/>
  <c r="DB32" i="26"/>
  <c r="DA32" i="26"/>
  <c r="CZ32" i="26"/>
  <c r="CY32" i="26"/>
  <c r="CX32" i="26"/>
  <c r="CW32" i="26"/>
  <c r="CV32" i="26"/>
  <c r="CU32" i="26"/>
  <c r="CT32" i="26"/>
  <c r="CS32" i="26"/>
  <c r="CR32" i="26"/>
  <c r="CQ32" i="26"/>
  <c r="CP32" i="26"/>
  <c r="CO32" i="26"/>
  <c r="CN32" i="26"/>
  <c r="CM32" i="26"/>
  <c r="CL32" i="26"/>
  <c r="CK32" i="26"/>
  <c r="CJ32" i="26"/>
  <c r="CI32" i="26"/>
  <c r="CH32" i="26"/>
  <c r="CG32" i="26"/>
  <c r="CF32" i="26"/>
  <c r="CE32" i="26"/>
  <c r="CD32" i="26"/>
  <c r="CC32" i="26"/>
  <c r="CB32" i="26"/>
  <c r="CA32" i="26"/>
  <c r="BZ32" i="26"/>
  <c r="BY32" i="26"/>
  <c r="BX32" i="26"/>
  <c r="BW32" i="26"/>
  <c r="BV32" i="26"/>
  <c r="BU32" i="26"/>
  <c r="BT32" i="26"/>
  <c r="BS32" i="26"/>
  <c r="BR32" i="26"/>
  <c r="BQ32" i="26"/>
  <c r="BP32" i="26"/>
  <c r="BO32" i="26"/>
  <c r="BN32" i="26"/>
  <c r="BM32" i="26"/>
  <c r="BL32" i="26"/>
  <c r="BK32" i="26"/>
  <c r="BJ32" i="26"/>
  <c r="BI32" i="26"/>
  <c r="BH32" i="26"/>
  <c r="BG32" i="26"/>
  <c r="BF32" i="26"/>
  <c r="BE32" i="26"/>
  <c r="BD32" i="26"/>
  <c r="BC32" i="26"/>
  <c r="BB32" i="26"/>
  <c r="BA32" i="26"/>
  <c r="AZ32" i="26"/>
  <c r="AY32" i="26"/>
  <c r="AX32" i="26"/>
  <c r="AW32" i="26"/>
  <c r="AV32" i="26"/>
  <c r="AU32" i="26"/>
  <c r="AT32" i="26"/>
  <c r="AS32" i="26"/>
  <c r="AR32" i="26"/>
  <c r="AQ32" i="26"/>
  <c r="AP32" i="26"/>
  <c r="AO32" i="26"/>
  <c r="AN32" i="26"/>
  <c r="AM32" i="26"/>
  <c r="AL32" i="26"/>
  <c r="AK32" i="26"/>
  <c r="AJ32" i="26"/>
  <c r="AI32" i="26"/>
  <c r="AH32" i="26"/>
  <c r="AG32" i="26"/>
  <c r="AF32" i="26"/>
  <c r="AE32" i="26"/>
  <c r="AD32" i="26"/>
  <c r="AC32" i="26"/>
  <c r="AB32" i="26"/>
  <c r="AA32" i="26"/>
  <c r="Z32" i="26"/>
  <c r="Y32" i="26"/>
  <c r="X32" i="26"/>
  <c r="W32" i="26"/>
  <c r="V32" i="26"/>
  <c r="U32" i="26"/>
  <c r="T32" i="26"/>
  <c r="S32" i="26"/>
  <c r="R32" i="26"/>
  <c r="Q32" i="26"/>
  <c r="P32" i="26"/>
  <c r="O32" i="26"/>
  <c r="N32" i="26"/>
  <c r="M32" i="26"/>
  <c r="L32" i="26"/>
  <c r="K32" i="26"/>
  <c r="J32" i="26"/>
  <c r="I32" i="26"/>
  <c r="H32" i="26"/>
  <c r="G32" i="26"/>
  <c r="F32" i="26"/>
  <c r="E32" i="26"/>
  <c r="D32" i="26"/>
  <c r="C32" i="26"/>
  <c r="DF31" i="26"/>
  <c r="DE31" i="26"/>
  <c r="DD31" i="26"/>
  <c r="DC31" i="26"/>
  <c r="DB31" i="26"/>
  <c r="DA31" i="26"/>
  <c r="CZ31" i="26"/>
  <c r="CY31" i="26"/>
  <c r="CX31" i="26"/>
  <c r="CW31" i="26"/>
  <c r="CV31" i="26"/>
  <c r="CU31" i="26"/>
  <c r="CT31" i="26"/>
  <c r="CS31" i="26"/>
  <c r="CR31" i="26"/>
  <c r="CQ31" i="26"/>
  <c r="CP31" i="26"/>
  <c r="CO31" i="26"/>
  <c r="CN31" i="26"/>
  <c r="CM31" i="26"/>
  <c r="CL31" i="26"/>
  <c r="CK31" i="26"/>
  <c r="CJ31" i="26"/>
  <c r="CI31" i="26"/>
  <c r="CH31" i="26"/>
  <c r="CG31" i="26"/>
  <c r="CF31" i="26"/>
  <c r="CE31" i="26"/>
  <c r="CD31" i="26"/>
  <c r="CC31" i="26"/>
  <c r="CB31" i="26"/>
  <c r="CA31" i="26"/>
  <c r="BZ31" i="26"/>
  <c r="BY31" i="26"/>
  <c r="BX31" i="26"/>
  <c r="BW31" i="26"/>
  <c r="BV31" i="26"/>
  <c r="BU31" i="26"/>
  <c r="BT31" i="26"/>
  <c r="BS31" i="26"/>
  <c r="BR31" i="26"/>
  <c r="BQ31" i="26"/>
  <c r="BP31" i="26"/>
  <c r="BO31" i="26"/>
  <c r="BN31" i="26"/>
  <c r="BM31" i="26"/>
  <c r="BL31" i="26"/>
  <c r="BK31" i="26"/>
  <c r="BJ31" i="26"/>
  <c r="BI31" i="26"/>
  <c r="BH31" i="26"/>
  <c r="BG31" i="26"/>
  <c r="BF31" i="26"/>
  <c r="BE31" i="26"/>
  <c r="BD31" i="26"/>
  <c r="BC31" i="26"/>
  <c r="BB31" i="26"/>
  <c r="BA31" i="26"/>
  <c r="AZ31" i="26"/>
  <c r="AY31" i="26"/>
  <c r="AX31" i="26"/>
  <c r="AW31" i="26"/>
  <c r="AV31" i="26"/>
  <c r="AU31" i="26"/>
  <c r="AT31" i="26"/>
  <c r="AS31" i="26"/>
  <c r="AR31" i="26"/>
  <c r="AQ31" i="26"/>
  <c r="AP31" i="26"/>
  <c r="AO31" i="26"/>
  <c r="AN31" i="26"/>
  <c r="AM31" i="26"/>
  <c r="AL31" i="26"/>
  <c r="AK31" i="26"/>
  <c r="AJ31" i="26"/>
  <c r="AI31" i="26"/>
  <c r="AH31" i="26"/>
  <c r="AG31" i="26"/>
  <c r="AF31" i="26"/>
  <c r="AE31" i="26"/>
  <c r="AD31" i="26"/>
  <c r="AC31" i="26"/>
  <c r="AB31" i="26"/>
  <c r="AA31" i="26"/>
  <c r="Z31" i="26"/>
  <c r="Y31" i="26"/>
  <c r="X31" i="26"/>
  <c r="W31" i="26"/>
  <c r="V31" i="26"/>
  <c r="U31" i="26"/>
  <c r="T31" i="26"/>
  <c r="S31" i="26"/>
  <c r="R31" i="26"/>
  <c r="Q31" i="26"/>
  <c r="P31" i="26"/>
  <c r="O31" i="26"/>
  <c r="N31" i="26"/>
  <c r="M31" i="26"/>
  <c r="L31" i="26"/>
  <c r="K31" i="26"/>
  <c r="J31" i="26"/>
  <c r="I31" i="26"/>
  <c r="H31" i="26"/>
  <c r="G31" i="26"/>
  <c r="F31" i="26"/>
  <c r="E31" i="26"/>
  <c r="D31" i="26"/>
  <c r="C31" i="26"/>
  <c r="DF30" i="26"/>
  <c r="DE30" i="26"/>
  <c r="DD30" i="26"/>
  <c r="DC30" i="26"/>
  <c r="DB30" i="26"/>
  <c r="DA30" i="26"/>
  <c r="CZ30" i="26"/>
  <c r="CY30" i="26"/>
  <c r="CX30" i="26"/>
  <c r="CW30" i="26"/>
  <c r="CV30" i="26"/>
  <c r="CU30" i="26"/>
  <c r="CT30" i="26"/>
  <c r="CS30" i="26"/>
  <c r="CR30" i="26"/>
  <c r="CQ30" i="26"/>
  <c r="CP30" i="26"/>
  <c r="CO30" i="26"/>
  <c r="CN30" i="26"/>
  <c r="CM30" i="26"/>
  <c r="CL30" i="26"/>
  <c r="CK30" i="26"/>
  <c r="CJ30" i="26"/>
  <c r="CI30" i="26"/>
  <c r="CH30" i="26"/>
  <c r="CG30" i="26"/>
  <c r="CF30" i="26"/>
  <c r="CE30" i="26"/>
  <c r="CD30" i="26"/>
  <c r="CC30" i="26"/>
  <c r="CB30" i="26"/>
  <c r="CA30" i="26"/>
  <c r="BZ30" i="26"/>
  <c r="BY30" i="26"/>
  <c r="BX30" i="26"/>
  <c r="BW30" i="26"/>
  <c r="BV30" i="26"/>
  <c r="BU30" i="26"/>
  <c r="BT30" i="26"/>
  <c r="BS30" i="26"/>
  <c r="BR30" i="26"/>
  <c r="BQ30" i="26"/>
  <c r="BP30" i="26"/>
  <c r="BO30" i="26"/>
  <c r="BN30" i="26"/>
  <c r="BM30" i="26"/>
  <c r="BL30" i="26"/>
  <c r="BK30" i="26"/>
  <c r="BJ30" i="26"/>
  <c r="BI30" i="26"/>
  <c r="BH30" i="26"/>
  <c r="BG30" i="26"/>
  <c r="BF30" i="26"/>
  <c r="BE30" i="26"/>
  <c r="BD30" i="26"/>
  <c r="BC30" i="26"/>
  <c r="BB30" i="26"/>
  <c r="BA30" i="26"/>
  <c r="AZ30" i="26"/>
  <c r="AY30" i="26"/>
  <c r="AX30" i="26"/>
  <c r="AW30" i="26"/>
  <c r="AV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Q30" i="26"/>
  <c r="P30" i="26"/>
  <c r="O30" i="26"/>
  <c r="N30" i="26"/>
  <c r="M30" i="26"/>
  <c r="L30" i="26"/>
  <c r="K30" i="26"/>
  <c r="J30" i="26"/>
  <c r="I30" i="26"/>
  <c r="H30" i="26"/>
  <c r="G30" i="26"/>
  <c r="F30" i="26"/>
  <c r="E30" i="26"/>
  <c r="D30" i="26"/>
  <c r="C30" i="26"/>
  <c r="DF29" i="26"/>
  <c r="DE29" i="26"/>
  <c r="DD29" i="26"/>
  <c r="DC29"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BM29" i="26"/>
  <c r="BL29" i="26"/>
  <c r="BK29" i="26"/>
  <c r="BJ29" i="26"/>
  <c r="BI29" i="26"/>
  <c r="BH29" i="26"/>
  <c r="BG29" i="26"/>
  <c r="BF29" i="26"/>
  <c r="BE29" i="26"/>
  <c r="BD29" i="26"/>
  <c r="BC29" i="26"/>
  <c r="BB29" i="26"/>
  <c r="BA29" i="26"/>
  <c r="AZ29" i="26"/>
  <c r="AY29" i="26"/>
  <c r="AX29" i="26"/>
  <c r="AW29" i="26"/>
  <c r="AV29" i="26"/>
  <c r="AU29" i="26"/>
  <c r="AT29" i="26"/>
  <c r="AS29" i="26"/>
  <c r="AR29" i="26"/>
  <c r="AQ29" i="26"/>
  <c r="AP29" i="26"/>
  <c r="AO29" i="26"/>
  <c r="AN29" i="26"/>
  <c r="AM29" i="26"/>
  <c r="AL29"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F29" i="26"/>
  <c r="E29" i="26"/>
  <c r="D29" i="26"/>
  <c r="C29" i="26"/>
  <c r="DF28" i="26"/>
  <c r="DE28" i="26"/>
  <c r="DD28" i="26"/>
  <c r="DC28" i="26"/>
  <c r="DB28" i="26"/>
  <c r="DA28" i="26"/>
  <c r="CZ28" i="26"/>
  <c r="CY28" i="26"/>
  <c r="CX28" i="26"/>
  <c r="CW28" i="26"/>
  <c r="CV28" i="26"/>
  <c r="CU28" i="26"/>
  <c r="CT28" i="26"/>
  <c r="CS28" i="26"/>
  <c r="CR28"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BM28" i="26"/>
  <c r="BL28" i="26"/>
  <c r="BK28" i="26"/>
  <c r="BJ28" i="26"/>
  <c r="BI28" i="26"/>
  <c r="BH28" i="26"/>
  <c r="BG28" i="26"/>
  <c r="BF28" i="26"/>
  <c r="BE28" i="26"/>
  <c r="BD28" i="26"/>
  <c r="BC28" i="26"/>
  <c r="BB28" i="26"/>
  <c r="BA28" i="26"/>
  <c r="AZ28" i="26"/>
  <c r="AY28" i="26"/>
  <c r="AX28" i="26"/>
  <c r="AW28" i="26"/>
  <c r="AV28" i="26"/>
  <c r="AU28" i="26"/>
  <c r="AT28" i="26"/>
  <c r="AS28" i="26"/>
  <c r="AR28" i="26"/>
  <c r="AQ28" i="26"/>
  <c r="AP28" i="26"/>
  <c r="AO28" i="26"/>
  <c r="AN28" i="26"/>
  <c r="AM28" i="26"/>
  <c r="AL28" i="26"/>
  <c r="AK28" i="26"/>
  <c r="AJ28" i="26"/>
  <c r="AI28" i="26"/>
  <c r="AH28" i="26"/>
  <c r="AG28" i="26"/>
  <c r="AF28" i="26"/>
  <c r="AE28" i="26"/>
  <c r="AD28" i="26"/>
  <c r="AC28" i="26"/>
  <c r="AB28" i="26"/>
  <c r="AA28" i="26"/>
  <c r="Z28" i="26"/>
  <c r="Y28" i="26"/>
  <c r="X28" i="26"/>
  <c r="W28" i="26"/>
  <c r="V28" i="26"/>
  <c r="U28" i="26"/>
  <c r="T28" i="26"/>
  <c r="S28" i="26"/>
  <c r="R28" i="26"/>
  <c r="Q28" i="26"/>
  <c r="P28" i="26"/>
  <c r="O28" i="26"/>
  <c r="N28" i="26"/>
  <c r="M28" i="26"/>
  <c r="L28" i="26"/>
  <c r="K28" i="26"/>
  <c r="J28" i="26"/>
  <c r="I28" i="26"/>
  <c r="H28" i="26"/>
  <c r="G28" i="26"/>
  <c r="F28" i="26"/>
  <c r="E28" i="26"/>
  <c r="D28" i="26"/>
  <c r="C28" i="26"/>
  <c r="DF27" i="26"/>
  <c r="DE27" i="26"/>
  <c r="DD27" i="26"/>
  <c r="DC27" i="26"/>
  <c r="DB27" i="26"/>
  <c r="DA27" i="26"/>
  <c r="CZ27" i="26"/>
  <c r="CY27" i="26"/>
  <c r="CX27" i="26"/>
  <c r="CW27" i="26"/>
  <c r="CV27" i="26"/>
  <c r="CU27" i="26"/>
  <c r="CT27" i="26"/>
  <c r="CS27" i="26"/>
  <c r="CR27"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BM27" i="26"/>
  <c r="BL27" i="26"/>
  <c r="BK27" i="26"/>
  <c r="BJ27" i="26"/>
  <c r="BI27" i="26"/>
  <c r="BH27" i="26"/>
  <c r="BG27" i="26"/>
  <c r="BF27" i="26"/>
  <c r="BE27" i="26"/>
  <c r="BD27" i="26"/>
  <c r="BC27" i="26"/>
  <c r="BB27" i="26"/>
  <c r="BA27" i="26"/>
  <c r="AZ27" i="26"/>
  <c r="AY27" i="26"/>
  <c r="AX27" i="26"/>
  <c r="AW27" i="26"/>
  <c r="AV27" i="26"/>
  <c r="AU27" i="26"/>
  <c r="AT27" i="26"/>
  <c r="AS27" i="26"/>
  <c r="AR27" i="26"/>
  <c r="AQ27" i="26"/>
  <c r="AP27" i="26"/>
  <c r="AO27" i="26"/>
  <c r="AN27" i="26"/>
  <c r="AM27" i="26"/>
  <c r="AL27"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K27" i="26"/>
  <c r="J27" i="26"/>
  <c r="I27" i="26"/>
  <c r="H27" i="26"/>
  <c r="G27" i="26"/>
  <c r="F27" i="26"/>
  <c r="E27" i="26"/>
  <c r="D27" i="26"/>
  <c r="C27" i="26"/>
  <c r="DF26" i="26"/>
  <c r="DE26" i="26"/>
  <c r="DD26" i="26"/>
  <c r="DC26" i="26"/>
  <c r="DB26" i="26"/>
  <c r="DA26" i="26"/>
  <c r="CZ26" i="26"/>
  <c r="CY26" i="26"/>
  <c r="CX26" i="26"/>
  <c r="CW26" i="26"/>
  <c r="CV26" i="26"/>
  <c r="CU26" i="26"/>
  <c r="CT26" i="26"/>
  <c r="CS26" i="26"/>
  <c r="CR26"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BM26" i="26"/>
  <c r="BL26" i="26"/>
  <c r="BK26" i="26"/>
  <c r="BJ26" i="26"/>
  <c r="BI26" i="26"/>
  <c r="BH26" i="26"/>
  <c r="BG26" i="26"/>
  <c r="BF26" i="26"/>
  <c r="BE26" i="26"/>
  <c r="BD26" i="26"/>
  <c r="BC26" i="26"/>
  <c r="BB26" i="26"/>
  <c r="BA26" i="26"/>
  <c r="AZ26" i="26"/>
  <c r="AY26" i="26"/>
  <c r="AX26" i="26"/>
  <c r="AW26" i="26"/>
  <c r="AV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Q26" i="26"/>
  <c r="P26" i="26"/>
  <c r="O26" i="26"/>
  <c r="N26" i="26"/>
  <c r="M26" i="26"/>
  <c r="L26" i="26"/>
  <c r="K26" i="26"/>
  <c r="J26" i="26"/>
  <c r="I26" i="26"/>
  <c r="H26" i="26"/>
  <c r="G26" i="26"/>
  <c r="F26" i="26"/>
  <c r="E26" i="26"/>
  <c r="D26" i="26"/>
  <c r="C26" i="26"/>
  <c r="DF25" i="26"/>
  <c r="DE25" i="26"/>
  <c r="DD25" i="26"/>
  <c r="DC25" i="26"/>
  <c r="DB25" i="26"/>
  <c r="DA25" i="26"/>
  <c r="CZ25" i="26"/>
  <c r="CY25" i="26"/>
  <c r="CX25" i="26"/>
  <c r="CW25" i="26"/>
  <c r="CV25" i="26"/>
  <c r="CU25" i="26"/>
  <c r="CT25" i="26"/>
  <c r="CS25" i="26"/>
  <c r="CR25"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BM25" i="26"/>
  <c r="BL25" i="26"/>
  <c r="BK25" i="26"/>
  <c r="BJ25" i="26"/>
  <c r="BI25" i="26"/>
  <c r="BH25" i="26"/>
  <c r="BG25" i="26"/>
  <c r="BF25" i="26"/>
  <c r="BE25" i="26"/>
  <c r="BD25" i="26"/>
  <c r="BC25" i="26"/>
  <c r="BB25" i="26"/>
  <c r="BA25" i="26"/>
  <c r="AZ25" i="26"/>
  <c r="AY25" i="26"/>
  <c r="AX25" i="26"/>
  <c r="AW25" i="26"/>
  <c r="AV25" i="26"/>
  <c r="AU25" i="26"/>
  <c r="AT25" i="26"/>
  <c r="AS25" i="26"/>
  <c r="AR25" i="26"/>
  <c r="AQ25" i="26"/>
  <c r="AP25" i="26"/>
  <c r="AO25" i="26"/>
  <c r="AN25" i="26"/>
  <c r="AM25" i="26"/>
  <c r="AL25" i="26"/>
  <c r="AK25" i="26"/>
  <c r="AJ25" i="26"/>
  <c r="AI25" i="26"/>
  <c r="AH25" i="26"/>
  <c r="AG25" i="26"/>
  <c r="AF25" i="26"/>
  <c r="AE25" i="26"/>
  <c r="AD25" i="26"/>
  <c r="AC25" i="26"/>
  <c r="AB25" i="26"/>
  <c r="AA25" i="26"/>
  <c r="Z25" i="26"/>
  <c r="Y25" i="26"/>
  <c r="X25" i="26"/>
  <c r="W25" i="26"/>
  <c r="V25" i="26"/>
  <c r="U25" i="26"/>
  <c r="T25" i="26"/>
  <c r="S25" i="26"/>
  <c r="R25" i="26"/>
  <c r="Q25" i="26"/>
  <c r="P25" i="26"/>
  <c r="O25" i="26"/>
  <c r="N25" i="26"/>
  <c r="M25" i="26"/>
  <c r="L25" i="26"/>
  <c r="K25" i="26"/>
  <c r="J25" i="26"/>
  <c r="I25" i="26"/>
  <c r="H25" i="26"/>
  <c r="G25" i="26"/>
  <c r="F25" i="26"/>
  <c r="E25" i="26"/>
  <c r="D25" i="26"/>
  <c r="C25" i="26"/>
  <c r="DF24" i="26"/>
  <c r="DE24" i="26"/>
  <c r="DD24" i="26"/>
  <c r="DC24" i="26"/>
  <c r="DB24" i="26"/>
  <c r="DA24" i="26"/>
  <c r="CZ24" i="26"/>
  <c r="CY24" i="26"/>
  <c r="CX24" i="26"/>
  <c r="CW24" i="26"/>
  <c r="CV24" i="26"/>
  <c r="CU24" i="26"/>
  <c r="CT24" i="26"/>
  <c r="CS24" i="26"/>
  <c r="CR24"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BM24" i="26"/>
  <c r="BL24" i="26"/>
  <c r="BK24" i="26"/>
  <c r="BJ24" i="26"/>
  <c r="BI24" i="26"/>
  <c r="BH24" i="26"/>
  <c r="BG24" i="26"/>
  <c r="BF24" i="26"/>
  <c r="BE24" i="26"/>
  <c r="BD24" i="26"/>
  <c r="BC24" i="26"/>
  <c r="BB24" i="26"/>
  <c r="BA24" i="26"/>
  <c r="AZ24" i="26"/>
  <c r="AY24" i="26"/>
  <c r="AX24" i="26"/>
  <c r="AW24" i="26"/>
  <c r="AV24" i="26"/>
  <c r="AU24" i="26"/>
  <c r="AT24" i="26"/>
  <c r="AS24" i="26"/>
  <c r="AR24" i="26"/>
  <c r="AQ24" i="26"/>
  <c r="AP24" i="26"/>
  <c r="AO24" i="26"/>
  <c r="AN24" i="26"/>
  <c r="AM24" i="26"/>
  <c r="AL24" i="26"/>
  <c r="AK24" i="26"/>
  <c r="AJ24" i="26"/>
  <c r="AI24" i="26"/>
  <c r="AH24" i="26"/>
  <c r="AG24" i="26"/>
  <c r="AF24" i="26"/>
  <c r="AE24" i="26"/>
  <c r="AD24" i="26"/>
  <c r="AC24" i="26"/>
  <c r="AB24" i="26"/>
  <c r="AA24" i="26"/>
  <c r="Z24" i="26"/>
  <c r="Y24" i="26"/>
  <c r="X24" i="26"/>
  <c r="W24" i="26"/>
  <c r="V24" i="26"/>
  <c r="U24" i="26"/>
  <c r="T24" i="26"/>
  <c r="S24" i="26"/>
  <c r="R24" i="26"/>
  <c r="Q24" i="26"/>
  <c r="P24" i="26"/>
  <c r="O24" i="26"/>
  <c r="N24" i="26"/>
  <c r="M24" i="26"/>
  <c r="L24" i="26"/>
  <c r="K24" i="26"/>
  <c r="J24" i="26"/>
  <c r="I24" i="26"/>
  <c r="H24" i="26"/>
  <c r="G24" i="26"/>
  <c r="F24" i="26"/>
  <c r="E24" i="26"/>
  <c r="D24" i="26"/>
  <c r="C24" i="26"/>
  <c r="DF23" i="26"/>
  <c r="DE23" i="26"/>
  <c r="DD23" i="26"/>
  <c r="DC23" i="26"/>
  <c r="DB23" i="26"/>
  <c r="DA23" i="26"/>
  <c r="CZ23" i="26"/>
  <c r="CY23" i="26"/>
  <c r="CX23" i="26"/>
  <c r="CW23" i="26"/>
  <c r="CV23" i="26"/>
  <c r="CU23" i="26"/>
  <c r="CT23" i="26"/>
  <c r="CS23" i="26"/>
  <c r="CR23"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BD23" i="26"/>
  <c r="BC23" i="26"/>
  <c r="BB23" i="26"/>
  <c r="BA23" i="26"/>
  <c r="AZ23" i="26"/>
  <c r="AY23" i="26"/>
  <c r="AX23" i="26"/>
  <c r="AW23" i="26"/>
  <c r="AV23" i="26"/>
  <c r="AU23" i="26"/>
  <c r="AT23" i="26"/>
  <c r="AS23" i="26"/>
  <c r="AR23" i="26"/>
  <c r="AQ23" i="26"/>
  <c r="AP23" i="26"/>
  <c r="AO23" i="26"/>
  <c r="AN23" i="26"/>
  <c r="AM23" i="26"/>
  <c r="AL23" i="26"/>
  <c r="AK23" i="26"/>
  <c r="AJ23" i="26"/>
  <c r="AI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H23" i="26"/>
  <c r="G23" i="26"/>
  <c r="F23" i="26"/>
  <c r="E23" i="26"/>
  <c r="D23" i="26"/>
  <c r="C23"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H22" i="26"/>
  <c r="G22" i="26"/>
  <c r="F22" i="26"/>
  <c r="E22" i="26"/>
  <c r="D22" i="26"/>
  <c r="C22" i="26"/>
  <c r="DF21" i="26"/>
  <c r="DE21" i="26"/>
  <c r="DD21" i="26"/>
  <c r="DC21" i="26"/>
  <c r="DB21" i="26"/>
  <c r="DA21" i="26"/>
  <c r="CZ21" i="26"/>
  <c r="CY21" i="26"/>
  <c r="CX21" i="26"/>
  <c r="CW21" i="26"/>
  <c r="CV21" i="26"/>
  <c r="CU21" i="26"/>
  <c r="CT21" i="26"/>
  <c r="CS21" i="26"/>
  <c r="CR21"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BM21" i="26"/>
  <c r="BL21" i="26"/>
  <c r="BK21" i="26"/>
  <c r="BJ21" i="26"/>
  <c r="BI21" i="26"/>
  <c r="BH21" i="26"/>
  <c r="BG21" i="26"/>
  <c r="BF21" i="26"/>
  <c r="BE21" i="26"/>
  <c r="BD21" i="26"/>
  <c r="BC21" i="26"/>
  <c r="BB21" i="26"/>
  <c r="BA21" i="26"/>
  <c r="AZ21" i="26"/>
  <c r="AY21" i="26"/>
  <c r="AX21" i="26"/>
  <c r="AW21" i="26"/>
  <c r="AV21" i="26"/>
  <c r="AU21" i="26"/>
  <c r="AT21" i="26"/>
  <c r="AS21" i="26"/>
  <c r="AR21" i="26"/>
  <c r="AQ21" i="26"/>
  <c r="AP21" i="26"/>
  <c r="AO21" i="26"/>
  <c r="AN21" i="26"/>
  <c r="AM21" i="26"/>
  <c r="AL21" i="26"/>
  <c r="AK21" i="26"/>
  <c r="AJ21" i="26"/>
  <c r="AI21" i="26"/>
  <c r="AH21" i="26"/>
  <c r="AG21" i="26"/>
  <c r="AF21" i="26"/>
  <c r="AE21" i="26"/>
  <c r="AD21" i="26"/>
  <c r="AC21" i="26"/>
  <c r="AB21" i="26"/>
  <c r="AA21" i="26"/>
  <c r="Z21" i="26"/>
  <c r="Y21" i="26"/>
  <c r="X21" i="26"/>
  <c r="W21" i="26"/>
  <c r="V21" i="26"/>
  <c r="U21" i="26"/>
  <c r="T21" i="26"/>
  <c r="S21" i="26"/>
  <c r="R21" i="26"/>
  <c r="Q21" i="26"/>
  <c r="P21" i="26"/>
  <c r="O21" i="26"/>
  <c r="N21" i="26"/>
  <c r="M21" i="26"/>
  <c r="L21" i="26"/>
  <c r="K21" i="26"/>
  <c r="J21" i="26"/>
  <c r="I21" i="26"/>
  <c r="H21" i="26"/>
  <c r="G21" i="26"/>
  <c r="F21" i="26"/>
  <c r="E21" i="26"/>
  <c r="D21" i="26"/>
  <c r="C21"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BM20" i="26"/>
  <c r="BL20" i="26"/>
  <c r="BK20" i="26"/>
  <c r="BJ20" i="26"/>
  <c r="BI20" i="26"/>
  <c r="BH20"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D20" i="26"/>
  <c r="AC20" i="26"/>
  <c r="AB20" i="26"/>
  <c r="AA20" i="26"/>
  <c r="Z20" i="26"/>
  <c r="Y20" i="26"/>
  <c r="X20" i="26"/>
  <c r="W20" i="26"/>
  <c r="V20" i="26"/>
  <c r="U20" i="26"/>
  <c r="T20" i="26"/>
  <c r="S20" i="26"/>
  <c r="R20" i="26"/>
  <c r="Q20" i="26"/>
  <c r="P20" i="26"/>
  <c r="O20" i="26"/>
  <c r="N20" i="26"/>
  <c r="M20" i="26"/>
  <c r="L20" i="26"/>
  <c r="K20" i="26"/>
  <c r="J20" i="26"/>
  <c r="I20" i="26"/>
  <c r="H20" i="26"/>
  <c r="G20" i="26"/>
  <c r="F20" i="26"/>
  <c r="E20" i="26"/>
  <c r="D20" i="26"/>
  <c r="C20" i="26"/>
  <c r="DF19" i="26"/>
  <c r="DE19" i="26"/>
  <c r="DD19" i="26"/>
  <c r="DC19" i="26"/>
  <c r="DB19" i="26"/>
  <c r="DA19" i="26"/>
  <c r="CZ19" i="26"/>
  <c r="CY19" i="26"/>
  <c r="CX19" i="26"/>
  <c r="CW19" i="26"/>
  <c r="CV19" i="26"/>
  <c r="CU19" i="26"/>
  <c r="CT19" i="26"/>
  <c r="CS19" i="26"/>
  <c r="CR19"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BM19" i="26"/>
  <c r="BL19" i="26"/>
  <c r="BK19" i="26"/>
  <c r="BJ19" i="26"/>
  <c r="BI19" i="26"/>
  <c r="BH19" i="26"/>
  <c r="BG19" i="26"/>
  <c r="BF19" i="26"/>
  <c r="BE19" i="26"/>
  <c r="BD19" i="26"/>
  <c r="BC19" i="26"/>
  <c r="BB19" i="26"/>
  <c r="BA19" i="26"/>
  <c r="AZ19" i="26"/>
  <c r="AY19" i="26"/>
  <c r="AX19" i="26"/>
  <c r="AW19" i="26"/>
  <c r="AV19" i="26"/>
  <c r="AU19" i="26"/>
  <c r="AT19" i="26"/>
  <c r="AS19" i="26"/>
  <c r="AR19" i="26"/>
  <c r="AQ19" i="26"/>
  <c r="AP19" i="26"/>
  <c r="AO19" i="26"/>
  <c r="AN19" i="26"/>
  <c r="AM19" i="26"/>
  <c r="AL19" i="26"/>
  <c r="AK19" i="26"/>
  <c r="AJ19" i="26"/>
  <c r="AI19" i="26"/>
  <c r="AH19" i="26"/>
  <c r="AG19" i="26"/>
  <c r="AF19" i="26"/>
  <c r="AE19" i="26"/>
  <c r="AD19" i="26"/>
  <c r="AC19" i="26"/>
  <c r="AB19" i="26"/>
  <c r="AA19" i="26"/>
  <c r="Z19" i="26"/>
  <c r="Y19" i="26"/>
  <c r="X19" i="26"/>
  <c r="W19" i="26"/>
  <c r="V19" i="26"/>
  <c r="U19" i="26"/>
  <c r="T19" i="26"/>
  <c r="S19" i="26"/>
  <c r="R19" i="26"/>
  <c r="Q19" i="26"/>
  <c r="P19" i="26"/>
  <c r="O19" i="26"/>
  <c r="N19" i="26"/>
  <c r="M19" i="26"/>
  <c r="L19" i="26"/>
  <c r="K19" i="26"/>
  <c r="J19" i="26"/>
  <c r="I19" i="26"/>
  <c r="H19" i="26"/>
  <c r="G19" i="26"/>
  <c r="F19" i="26"/>
  <c r="E19" i="26"/>
  <c r="D19" i="26"/>
  <c r="C19" i="26"/>
  <c r="DF18" i="26"/>
  <c r="DE18" i="26"/>
  <c r="DD18" i="26"/>
  <c r="DC18" i="26"/>
  <c r="DB18" i="26"/>
  <c r="DA18" i="26"/>
  <c r="CZ18" i="26"/>
  <c r="CY18" i="26"/>
  <c r="CX18" i="26"/>
  <c r="CW18" i="26"/>
  <c r="CV18" i="26"/>
  <c r="CU18" i="26"/>
  <c r="CT18" i="26"/>
  <c r="CS18" i="26"/>
  <c r="CR18"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BM18" i="26"/>
  <c r="BL18" i="26"/>
  <c r="BK18" i="26"/>
  <c r="BJ18" i="26"/>
  <c r="BI18" i="26"/>
  <c r="BH18" i="26"/>
  <c r="BG18" i="26"/>
  <c r="BF18" i="26"/>
  <c r="BE18" i="26"/>
  <c r="BD18" i="26"/>
  <c r="BC18" i="26"/>
  <c r="BB18" i="26"/>
  <c r="BA18" i="26"/>
  <c r="AZ18" i="26"/>
  <c r="AY18" i="26"/>
  <c r="AX18" i="26"/>
  <c r="AW18" i="26"/>
  <c r="AV18" i="26"/>
  <c r="AU18" i="26"/>
  <c r="AT18" i="26"/>
  <c r="AS18" i="26"/>
  <c r="AR18" i="26"/>
  <c r="AQ18" i="26"/>
  <c r="AP18" i="26"/>
  <c r="AO18" i="26"/>
  <c r="AN18" i="26"/>
  <c r="AM18" i="26"/>
  <c r="AL18" i="26"/>
  <c r="AK18" i="26"/>
  <c r="AJ18" i="26"/>
  <c r="AI18" i="26"/>
  <c r="AH18" i="26"/>
  <c r="AG18" i="26"/>
  <c r="AF18" i="26"/>
  <c r="AE18" i="26"/>
  <c r="AD18" i="26"/>
  <c r="AC18" i="26"/>
  <c r="AB18" i="26"/>
  <c r="AA18" i="26"/>
  <c r="Z18" i="26"/>
  <c r="Y18" i="26"/>
  <c r="X18" i="26"/>
  <c r="W18" i="26"/>
  <c r="V18" i="26"/>
  <c r="U18" i="26"/>
  <c r="T18" i="26"/>
  <c r="S18" i="26"/>
  <c r="R18" i="26"/>
  <c r="Q18" i="26"/>
  <c r="P18" i="26"/>
  <c r="O18" i="26"/>
  <c r="N18" i="26"/>
  <c r="M18" i="26"/>
  <c r="L18" i="26"/>
  <c r="K18" i="26"/>
  <c r="J18" i="26"/>
  <c r="I18" i="26"/>
  <c r="H18" i="26"/>
  <c r="G18" i="26"/>
  <c r="F18" i="26"/>
  <c r="E18" i="26"/>
  <c r="D18" i="26"/>
  <c r="C18" i="26"/>
  <c r="DF17" i="26"/>
  <c r="DE17" i="26"/>
  <c r="DD17" i="26"/>
  <c r="DC17" i="26"/>
  <c r="DB17" i="26"/>
  <c r="DA17" i="26"/>
  <c r="CZ17" i="26"/>
  <c r="CY17" i="26"/>
  <c r="CX17" i="26"/>
  <c r="CW17" i="26"/>
  <c r="CV17" i="26"/>
  <c r="CU17" i="26"/>
  <c r="CT17" i="26"/>
  <c r="CS17" i="26"/>
  <c r="CR17"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BM17" i="26"/>
  <c r="BL17" i="26"/>
  <c r="BK17" i="26"/>
  <c r="BJ17" i="26"/>
  <c r="BI17" i="26"/>
  <c r="BH17" i="26"/>
  <c r="BG17" i="26"/>
  <c r="BF17" i="26"/>
  <c r="BE17" i="26"/>
  <c r="BD17" i="26"/>
  <c r="BC17" i="26"/>
  <c r="BB17" i="26"/>
  <c r="BA17" i="26"/>
  <c r="AZ17" i="26"/>
  <c r="AY17" i="26"/>
  <c r="AX17" i="26"/>
  <c r="AW17" i="26"/>
  <c r="AV17" i="26"/>
  <c r="AU17" i="26"/>
  <c r="AT17" i="26"/>
  <c r="AS17" i="26"/>
  <c r="AR17" i="26"/>
  <c r="AQ17" i="26"/>
  <c r="AP17" i="26"/>
  <c r="AO17" i="26"/>
  <c r="AN17" i="26"/>
  <c r="AM17" i="26"/>
  <c r="AL17" i="26"/>
  <c r="AK17" i="26"/>
  <c r="AJ17" i="26"/>
  <c r="AI17" i="26"/>
  <c r="AH17" i="26"/>
  <c r="AG17" i="26"/>
  <c r="AF17" i="26"/>
  <c r="AE17" i="26"/>
  <c r="AD17" i="26"/>
  <c r="AC17" i="26"/>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DF16" i="26"/>
  <c r="DE16" i="26"/>
  <c r="DD16" i="26"/>
  <c r="DC16" i="26"/>
  <c r="DB16" i="26"/>
  <c r="DA16" i="26"/>
  <c r="CZ16" i="26"/>
  <c r="CY16" i="26"/>
  <c r="CX16" i="26"/>
  <c r="CW16" i="26"/>
  <c r="CV16" i="26"/>
  <c r="CU16" i="26"/>
  <c r="CT16" i="26"/>
  <c r="CS16" i="26"/>
  <c r="CR16"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BM16" i="26"/>
  <c r="BL16" i="26"/>
  <c r="BK16" i="26"/>
  <c r="BJ16" i="26"/>
  <c r="BI16" i="26"/>
  <c r="BH16" i="26"/>
  <c r="BG16" i="26"/>
  <c r="BF16" i="26"/>
  <c r="BE16" i="26"/>
  <c r="BD16" i="26"/>
  <c r="BC16" i="26"/>
  <c r="BB16" i="26"/>
  <c r="BA16"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C16" i="26"/>
  <c r="AB16" i="26"/>
  <c r="AA16" i="26"/>
  <c r="Z16" i="26"/>
  <c r="Y16" i="26"/>
  <c r="X16" i="26"/>
  <c r="W16" i="26"/>
  <c r="V16" i="26"/>
  <c r="U16" i="26"/>
  <c r="T16" i="26"/>
  <c r="S16" i="26"/>
  <c r="R16" i="26"/>
  <c r="Q16" i="26"/>
  <c r="P16" i="26"/>
  <c r="O16" i="26"/>
  <c r="N16" i="26"/>
  <c r="M16" i="26"/>
  <c r="L16" i="26"/>
  <c r="K16" i="26"/>
  <c r="J16" i="26"/>
  <c r="I16" i="26"/>
  <c r="H16" i="26"/>
  <c r="G16" i="26"/>
  <c r="F16" i="26"/>
  <c r="E16" i="26"/>
  <c r="D16" i="26"/>
  <c r="C16" i="26"/>
  <c r="DF15" i="26"/>
  <c r="DE15" i="26"/>
  <c r="DD15" i="26"/>
  <c r="DC15"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BM15" i="26"/>
  <c r="BL15" i="26"/>
  <c r="BK15" i="26"/>
  <c r="BJ15" i="26"/>
  <c r="BI15" i="26"/>
  <c r="BH15" i="26"/>
  <c r="BG15" i="26"/>
  <c r="BF15" i="26"/>
  <c r="BE15" i="26"/>
  <c r="BD15" i="26"/>
  <c r="BC15" i="26"/>
  <c r="BB15" i="26"/>
  <c r="BA15" i="26"/>
  <c r="AZ15" i="26"/>
  <c r="AY15" i="26"/>
  <c r="AX15" i="26"/>
  <c r="AW15" i="26"/>
  <c r="AV15" i="26"/>
  <c r="AU15" i="26"/>
  <c r="AT15" i="26"/>
  <c r="AS15" i="26"/>
  <c r="AR15" i="26"/>
  <c r="AQ15" i="26"/>
  <c r="AP15" i="26"/>
  <c r="AO15" i="26"/>
  <c r="AN15" i="26"/>
  <c r="AM15" i="26"/>
  <c r="AL15" i="26"/>
  <c r="AK15" i="26"/>
  <c r="AJ15" i="26"/>
  <c r="AI15" i="26"/>
  <c r="AH15" i="26"/>
  <c r="AG15" i="26"/>
  <c r="AF15" i="26"/>
  <c r="AE15" i="26"/>
  <c r="AD15" i="26"/>
  <c r="AC15" i="26"/>
  <c r="AB15" i="26"/>
  <c r="AA15" i="26"/>
  <c r="Z15" i="26"/>
  <c r="Y15" i="26"/>
  <c r="X15" i="26"/>
  <c r="W15" i="26"/>
  <c r="V15" i="26"/>
  <c r="U15" i="26"/>
  <c r="T15" i="26"/>
  <c r="S15" i="26"/>
  <c r="R15" i="26"/>
  <c r="Q15" i="26"/>
  <c r="P15" i="26"/>
  <c r="O15" i="26"/>
  <c r="N15" i="26"/>
  <c r="M15" i="26"/>
  <c r="L15" i="26"/>
  <c r="K15" i="26"/>
  <c r="J15" i="26"/>
  <c r="I15" i="26"/>
  <c r="H15" i="26"/>
  <c r="G15" i="26"/>
  <c r="F15" i="26"/>
  <c r="E15" i="26"/>
  <c r="D15" i="26"/>
  <c r="C15" i="26"/>
  <c r="DF14" i="26"/>
  <c r="DE14" i="26"/>
  <c r="DD14" i="26"/>
  <c r="DC14" i="26"/>
  <c r="DB14" i="26"/>
  <c r="DA14" i="26"/>
  <c r="CZ14" i="26"/>
  <c r="CY14" i="26"/>
  <c r="CX14" i="26"/>
  <c r="CW14" i="26"/>
  <c r="CV14" i="26"/>
  <c r="CU14" i="26"/>
  <c r="CT14" i="26"/>
  <c r="CS14" i="26"/>
  <c r="CR14"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BM14" i="26"/>
  <c r="BL14" i="26"/>
  <c r="BK14" i="26"/>
  <c r="BJ14" i="26"/>
  <c r="BI14" i="26"/>
  <c r="BH14" i="26"/>
  <c r="BG14" i="26"/>
  <c r="BF14" i="26"/>
  <c r="BE14" i="26"/>
  <c r="BD14" i="26"/>
  <c r="BC14" i="26"/>
  <c r="BB14" i="26"/>
  <c r="BA14" i="26"/>
  <c r="AZ14" i="26"/>
  <c r="AY14" i="26"/>
  <c r="AX14" i="26"/>
  <c r="AW14" i="26"/>
  <c r="AV14" i="26"/>
  <c r="AU14" i="26"/>
  <c r="AT14" i="26"/>
  <c r="AS14" i="26"/>
  <c r="AR14" i="26"/>
  <c r="AQ14" i="26"/>
  <c r="AP14" i="26"/>
  <c r="AO14" i="26"/>
  <c r="AN14" i="26"/>
  <c r="AM14" i="26"/>
  <c r="AL14" i="26"/>
  <c r="AK14" i="26"/>
  <c r="AJ14" i="26"/>
  <c r="AI14" i="26"/>
  <c r="AH14" i="26"/>
  <c r="AG14" i="26"/>
  <c r="AF14" i="26"/>
  <c r="AE14" i="26"/>
  <c r="AD14" i="26"/>
  <c r="AC14" i="26"/>
  <c r="AB14" i="26"/>
  <c r="AA14" i="26"/>
  <c r="Z14" i="26"/>
  <c r="Y14" i="26"/>
  <c r="X14" i="26"/>
  <c r="W14" i="26"/>
  <c r="V14" i="26"/>
  <c r="U14" i="26"/>
  <c r="T14" i="26"/>
  <c r="S14" i="26"/>
  <c r="R14" i="26"/>
  <c r="Q14" i="26"/>
  <c r="P14" i="26"/>
  <c r="O14" i="26"/>
  <c r="N14" i="26"/>
  <c r="M14" i="26"/>
  <c r="L14" i="26"/>
  <c r="K14" i="26"/>
  <c r="J14" i="26"/>
  <c r="I14" i="26"/>
  <c r="H14" i="26"/>
  <c r="G14" i="26"/>
  <c r="F14" i="26"/>
  <c r="E14" i="26"/>
  <c r="D14" i="26"/>
  <c r="C14" i="26"/>
  <c r="DF13" i="26"/>
  <c r="DE13" i="26"/>
  <c r="DD13" i="26"/>
  <c r="DC13" i="26"/>
  <c r="DB13" i="26"/>
  <c r="DA13" i="26"/>
  <c r="CZ13" i="26"/>
  <c r="CY13" i="26"/>
  <c r="CX13" i="26"/>
  <c r="CW13" i="26"/>
  <c r="CV13" i="26"/>
  <c r="CU13" i="26"/>
  <c r="CT13" i="26"/>
  <c r="CS13" i="26"/>
  <c r="CR13"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BM13" i="26"/>
  <c r="BL13" i="26"/>
  <c r="BK13" i="26"/>
  <c r="BJ13" i="26"/>
  <c r="BI13" i="26"/>
  <c r="BH13" i="26"/>
  <c r="BG13" i="26"/>
  <c r="BF13" i="26"/>
  <c r="BE13" i="26"/>
  <c r="BD13" i="26"/>
  <c r="BC13" i="26"/>
  <c r="BB13" i="26"/>
  <c r="BA13" i="26"/>
  <c r="AZ13" i="26"/>
  <c r="AY13" i="26"/>
  <c r="AX13" i="26"/>
  <c r="AW13" i="26"/>
  <c r="AV13" i="26"/>
  <c r="AU13" i="26"/>
  <c r="AT13" i="26"/>
  <c r="AS13" i="26"/>
  <c r="AR13" i="26"/>
  <c r="AQ13" i="26"/>
  <c r="AP13" i="26"/>
  <c r="AO13" i="26"/>
  <c r="AN13" i="26"/>
  <c r="AM13" i="26"/>
  <c r="AL13" i="26"/>
  <c r="AK13" i="26"/>
  <c r="AJ13" i="26"/>
  <c r="AI13" i="26"/>
  <c r="AH13" i="26"/>
  <c r="AG13" i="26"/>
  <c r="AF13" i="26"/>
  <c r="AE13" i="26"/>
  <c r="AD13" i="26"/>
  <c r="AC13" i="26"/>
  <c r="AB13" i="26"/>
  <c r="AA13" i="26"/>
  <c r="Z13" i="26"/>
  <c r="Y13" i="26"/>
  <c r="X13" i="26"/>
  <c r="W13" i="26"/>
  <c r="V13" i="26"/>
  <c r="U13" i="26"/>
  <c r="T13" i="26"/>
  <c r="S13" i="26"/>
  <c r="R13" i="26"/>
  <c r="Q13" i="26"/>
  <c r="P13" i="26"/>
  <c r="O13" i="26"/>
  <c r="N13" i="26"/>
  <c r="M13" i="26"/>
  <c r="L13" i="26"/>
  <c r="K13" i="26"/>
  <c r="J13" i="26"/>
  <c r="I13" i="26"/>
  <c r="H13" i="26"/>
  <c r="G13" i="26"/>
  <c r="F13" i="26"/>
  <c r="E13" i="26"/>
  <c r="D13" i="26"/>
  <c r="C13" i="26"/>
  <c r="DF12" i="26"/>
  <c r="DE12" i="26"/>
  <c r="DD12" i="26"/>
  <c r="DC12" i="26"/>
  <c r="DB12" i="26"/>
  <c r="DA12" i="26"/>
  <c r="CZ12" i="26"/>
  <c r="CY12" i="26"/>
  <c r="CX12" i="26"/>
  <c r="CW12" i="26"/>
  <c r="CV12" i="26"/>
  <c r="CU12" i="26"/>
  <c r="CT12" i="26"/>
  <c r="CS12" i="26"/>
  <c r="CR12"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BM12" i="26"/>
  <c r="BL12" i="26"/>
  <c r="BK12" i="26"/>
  <c r="BJ12" i="26"/>
  <c r="BI12" i="26"/>
  <c r="BH12" i="26"/>
  <c r="BG12" i="26"/>
  <c r="BF12" i="26"/>
  <c r="BE12" i="26"/>
  <c r="BD12" i="26"/>
  <c r="BC12" i="26"/>
  <c r="BB12" i="26"/>
  <c r="BA12" i="26"/>
  <c r="AZ12" i="26"/>
  <c r="AY12" i="26"/>
  <c r="AX12" i="26"/>
  <c r="AW12" i="26"/>
  <c r="AV12" i="26"/>
  <c r="AU12" i="26"/>
  <c r="AT12" i="26"/>
  <c r="AS12" i="26"/>
  <c r="AR12" i="26"/>
  <c r="AQ12" i="26"/>
  <c r="AP12" i="26"/>
  <c r="AO12" i="26"/>
  <c r="AN12" i="26"/>
  <c r="AM12" i="26"/>
  <c r="AL12" i="26"/>
  <c r="AK12" i="26"/>
  <c r="AJ12" i="26"/>
  <c r="AI12" i="26"/>
  <c r="AH12" i="26"/>
  <c r="AG12" i="26"/>
  <c r="AF12" i="26"/>
  <c r="AE12" i="26"/>
  <c r="AD12" i="26"/>
  <c r="AC12" i="26"/>
  <c r="AB12" i="26"/>
  <c r="AA12" i="26"/>
  <c r="Z12" i="26"/>
  <c r="Y12" i="26"/>
  <c r="X12" i="26"/>
  <c r="W12" i="26"/>
  <c r="V12" i="26"/>
  <c r="U12" i="26"/>
  <c r="T12" i="26"/>
  <c r="S12" i="26"/>
  <c r="R12" i="26"/>
  <c r="Q12" i="26"/>
  <c r="P12" i="26"/>
  <c r="O12" i="26"/>
  <c r="N12" i="26"/>
  <c r="M12" i="26"/>
  <c r="L12" i="26"/>
  <c r="K12" i="26"/>
  <c r="J12" i="26"/>
  <c r="I12" i="26"/>
  <c r="H12" i="26"/>
  <c r="G12" i="26"/>
  <c r="F12" i="26"/>
  <c r="E12" i="26"/>
  <c r="D12" i="26"/>
  <c r="C12" i="26"/>
  <c r="DF11" i="26"/>
  <c r="DE11" i="26"/>
  <c r="DD11" i="26"/>
  <c r="DC11" i="26"/>
  <c r="DB11" i="26"/>
  <c r="DA11" i="26"/>
  <c r="CZ11" i="26"/>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BM11" i="26"/>
  <c r="BL11" i="26"/>
  <c r="BK11" i="26"/>
  <c r="BJ11" i="26"/>
  <c r="BI11" i="26"/>
  <c r="BH11" i="26"/>
  <c r="BG11" i="26"/>
  <c r="BF11" i="26"/>
  <c r="BE11" i="26"/>
  <c r="BD11" i="26"/>
  <c r="BC11" i="26"/>
  <c r="BB11" i="26"/>
  <c r="BA11"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C11" i="26"/>
  <c r="AB11" i="26"/>
  <c r="AA11" i="26"/>
  <c r="Z11" i="26"/>
  <c r="Y11" i="26"/>
  <c r="X11" i="26"/>
  <c r="W11" i="26"/>
  <c r="V11" i="26"/>
  <c r="U11" i="26"/>
  <c r="T11" i="26"/>
  <c r="S11" i="26"/>
  <c r="R11" i="26"/>
  <c r="Q11" i="26"/>
  <c r="P11" i="26"/>
  <c r="O11" i="26"/>
  <c r="N11" i="26"/>
  <c r="M11" i="26"/>
  <c r="L11" i="26"/>
  <c r="K11" i="26"/>
  <c r="J11" i="26"/>
  <c r="I11" i="26"/>
  <c r="H11" i="26"/>
  <c r="G11" i="26"/>
  <c r="F11" i="26"/>
  <c r="E11" i="26"/>
  <c r="D11" i="26"/>
  <c r="C11" i="26"/>
  <c r="DF10" i="26"/>
  <c r="DE10" i="26"/>
  <c r="DD10" i="26"/>
  <c r="DC10" i="26"/>
  <c r="DB10" i="26"/>
  <c r="DA10" i="26"/>
  <c r="CZ10" i="26"/>
  <c r="CY10" i="26"/>
  <c r="CX10" i="26"/>
  <c r="CW10" i="26"/>
  <c r="CV10" i="26"/>
  <c r="CU10" i="26"/>
  <c r="CT10" i="26"/>
  <c r="CS10" i="26"/>
  <c r="CR10"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BM10" i="26"/>
  <c r="BL10" i="26"/>
  <c r="BK10" i="26"/>
  <c r="BJ10" i="26"/>
  <c r="BI10" i="26"/>
  <c r="BH10" i="26"/>
  <c r="BG10" i="26"/>
  <c r="BF10" i="26"/>
  <c r="BE10" i="26"/>
  <c r="BD10" i="26"/>
  <c r="BC10" i="26"/>
  <c r="BB10" i="26"/>
  <c r="BA10" i="26"/>
  <c r="AZ10" i="26"/>
  <c r="AY10" i="26"/>
  <c r="AX10" i="26"/>
  <c r="AW10" i="26"/>
  <c r="AV10" i="26"/>
  <c r="AU10" i="26"/>
  <c r="AT10" i="26"/>
  <c r="AS10" i="26"/>
  <c r="AR10" i="26"/>
  <c r="AQ10" i="26"/>
  <c r="AP10" i="26"/>
  <c r="AO10" i="26"/>
  <c r="AN10" i="26"/>
  <c r="AM10" i="26"/>
  <c r="AL10" i="26"/>
  <c r="AK10" i="26"/>
  <c r="AJ10" i="26"/>
  <c r="AI10" i="26"/>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C10" i="26"/>
  <c r="DF9" i="26"/>
  <c r="DE9" i="26"/>
  <c r="DD9" i="26"/>
  <c r="DC9" i="26"/>
  <c r="DB9" i="26"/>
  <c r="DA9" i="26"/>
  <c r="CZ9" i="26"/>
  <c r="CY9" i="26"/>
  <c r="CX9" i="26"/>
  <c r="CW9" i="26"/>
  <c r="CV9" i="26"/>
  <c r="CU9" i="26"/>
  <c r="CT9" i="26"/>
  <c r="CS9" i="26"/>
  <c r="CR9"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BM9" i="26"/>
  <c r="BL9" i="26"/>
  <c r="BK9" i="26"/>
  <c r="BJ9" i="26"/>
  <c r="BI9" i="26"/>
  <c r="BH9" i="26"/>
  <c r="BG9" i="26"/>
  <c r="BF9" i="26"/>
  <c r="BE9" i="26"/>
  <c r="BD9" i="26"/>
  <c r="BC9" i="26"/>
  <c r="BB9" i="26"/>
  <c r="BA9" i="26"/>
  <c r="AZ9" i="26"/>
  <c r="AY9" i="26"/>
  <c r="AX9" i="26"/>
  <c r="AW9" i="26"/>
  <c r="AV9" i="26"/>
  <c r="AU9" i="26"/>
  <c r="AT9" i="26"/>
  <c r="AS9" i="26"/>
  <c r="AR9" i="26"/>
  <c r="AQ9" i="26"/>
  <c r="AP9" i="26"/>
  <c r="AO9" i="26"/>
  <c r="AN9" i="26"/>
  <c r="AM9" i="26"/>
  <c r="AL9" i="26"/>
  <c r="AK9" i="26"/>
  <c r="AJ9" i="26"/>
  <c r="AI9" i="26"/>
  <c r="AH9" i="26"/>
  <c r="AG9" i="26"/>
  <c r="AF9" i="26"/>
  <c r="AE9" i="26"/>
  <c r="AD9" i="26"/>
  <c r="AC9" i="26"/>
  <c r="AB9" i="26"/>
  <c r="AA9" i="26"/>
  <c r="Z9" i="26"/>
  <c r="Y9" i="26"/>
  <c r="X9" i="26"/>
  <c r="W9" i="26"/>
  <c r="V9" i="26"/>
  <c r="U9" i="26"/>
  <c r="T9" i="26"/>
  <c r="S9" i="26"/>
  <c r="R9" i="26"/>
  <c r="Q9" i="26"/>
  <c r="P9" i="26"/>
  <c r="O9" i="26"/>
  <c r="N9" i="26"/>
  <c r="M9" i="26"/>
  <c r="L9" i="26"/>
  <c r="K9" i="26"/>
  <c r="J9" i="26"/>
  <c r="I9" i="26"/>
  <c r="H9" i="26"/>
  <c r="G9" i="26"/>
  <c r="F9" i="26"/>
  <c r="E9" i="26"/>
  <c r="D9" i="26"/>
  <c r="C9" i="26"/>
  <c r="DF8" i="26"/>
  <c r="DE8" i="26"/>
  <c r="DD8" i="26"/>
  <c r="DC8" i="26"/>
  <c r="DB8" i="26"/>
  <c r="DA8" i="26"/>
  <c r="CZ8" i="26"/>
  <c r="CY8" i="26"/>
  <c r="CX8" i="26"/>
  <c r="CW8" i="26"/>
  <c r="CV8" i="26"/>
  <c r="CU8" i="26"/>
  <c r="CT8" i="26"/>
  <c r="CS8" i="26"/>
  <c r="CR8"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BM8" i="26"/>
  <c r="BL8" i="26"/>
  <c r="BK8" i="26"/>
  <c r="BJ8" i="26"/>
  <c r="BI8" i="26"/>
  <c r="BH8" i="26"/>
  <c r="BG8" i="26"/>
  <c r="BF8" i="26"/>
  <c r="BE8" i="26"/>
  <c r="BD8" i="26"/>
  <c r="BC8" i="26"/>
  <c r="BB8" i="26"/>
  <c r="BA8" i="26"/>
  <c r="AZ8" i="26"/>
  <c r="AY8" i="26"/>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N8" i="26"/>
  <c r="M8" i="26"/>
  <c r="L8" i="26"/>
  <c r="K8" i="26"/>
  <c r="J8" i="26"/>
  <c r="I8" i="26"/>
  <c r="H8" i="26"/>
  <c r="G8" i="26"/>
  <c r="F8" i="26"/>
  <c r="E8" i="26"/>
  <c r="D8" i="26"/>
  <c r="C8" i="26"/>
  <c r="DF7" i="26"/>
  <c r="DE7" i="26"/>
  <c r="DD7" i="26"/>
  <c r="DC7" i="26"/>
  <c r="DB7" i="26"/>
  <c r="DA7" i="26"/>
  <c r="CZ7" i="26"/>
  <c r="CY7" i="26"/>
  <c r="CX7" i="26"/>
  <c r="CW7" i="26"/>
  <c r="CV7" i="26"/>
  <c r="CU7" i="26"/>
  <c r="CT7" i="26"/>
  <c r="CS7" i="26"/>
  <c r="CR7" i="26"/>
  <c r="CQ7" i="26"/>
  <c r="CP7" i="26"/>
  <c r="CO7" i="26"/>
  <c r="CN7" i="26"/>
  <c r="CM7" i="26"/>
  <c r="CL7" i="26"/>
  <c r="CK7" i="26"/>
  <c r="CJ7" i="26"/>
  <c r="CI7" i="26"/>
  <c r="CH7" i="26"/>
  <c r="CG7" i="26"/>
  <c r="CF7" i="26"/>
  <c r="CE7" i="26"/>
  <c r="CD7" i="26"/>
  <c r="CC7" i="26"/>
  <c r="CB7" i="26"/>
  <c r="CA7" i="26"/>
  <c r="BZ7" i="26"/>
  <c r="BY7" i="26"/>
  <c r="BX7" i="26"/>
  <c r="BW7" i="26"/>
  <c r="BV7" i="26"/>
  <c r="BU7" i="26"/>
  <c r="BT7" i="26"/>
  <c r="BS7" i="26"/>
  <c r="BR7" i="26"/>
  <c r="BQ7" i="26"/>
  <c r="BP7" i="26"/>
  <c r="BO7" i="26"/>
  <c r="BN7" i="26"/>
  <c r="BM7" i="26"/>
  <c r="BL7" i="26"/>
  <c r="BK7" i="26"/>
  <c r="BJ7" i="26"/>
  <c r="BI7" i="26"/>
  <c r="BH7" i="26"/>
  <c r="BG7" i="26"/>
  <c r="BF7" i="26"/>
  <c r="BE7" i="26"/>
  <c r="BD7" i="26"/>
  <c r="BC7" i="26"/>
  <c r="BB7" i="26"/>
  <c r="BA7" i="26"/>
  <c r="AZ7" i="26"/>
  <c r="AY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P7" i="26"/>
  <c r="O7" i="26"/>
  <c r="N7" i="26"/>
  <c r="M7" i="26"/>
  <c r="L7" i="26"/>
  <c r="K7" i="26"/>
  <c r="J7" i="26"/>
  <c r="I7" i="26"/>
  <c r="H7" i="26"/>
  <c r="G7" i="26"/>
  <c r="F7" i="26"/>
  <c r="E7" i="26"/>
  <c r="D7" i="26"/>
  <c r="C7" i="26"/>
  <c r="DF6" i="26"/>
  <c r="DE6" i="26"/>
  <c r="DD6" i="26"/>
  <c r="DC6" i="26"/>
  <c r="DB6" i="26"/>
  <c r="DA6" i="26"/>
  <c r="CZ6" i="26"/>
  <c r="CY6" i="26"/>
  <c r="CX6" i="26"/>
  <c r="CW6" i="26"/>
  <c r="CV6" i="26"/>
  <c r="CU6" i="26"/>
  <c r="CT6" i="26"/>
  <c r="CS6" i="26"/>
  <c r="CR6"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BM6" i="26"/>
  <c r="BL6" i="26"/>
  <c r="BK6" i="26"/>
  <c r="BJ6" i="26"/>
  <c r="BI6" i="26"/>
  <c r="BH6" i="26"/>
  <c r="BG6" i="26"/>
  <c r="BF6" i="26"/>
  <c r="BE6" i="26"/>
  <c r="BD6" i="26"/>
  <c r="BC6" i="26"/>
  <c r="BB6" i="26"/>
  <c r="BA6" i="26"/>
  <c r="AZ6" i="26"/>
  <c r="AY6" i="26"/>
  <c r="AX6" i="26"/>
  <c r="AW6" i="26"/>
  <c r="AV6" i="26"/>
  <c r="AU6" i="26"/>
  <c r="AT6" i="26"/>
  <c r="AS6" i="26"/>
  <c r="AR6" i="26"/>
  <c r="AQ6" i="26"/>
  <c r="AP6" i="26"/>
  <c r="AO6" i="26"/>
  <c r="AN6" i="26"/>
  <c r="AM6" i="26"/>
  <c r="AL6" i="26"/>
  <c r="AK6" i="26"/>
  <c r="AJ6" i="26"/>
  <c r="AI6" i="26"/>
  <c r="AH6" i="26"/>
  <c r="AG6" i="26"/>
  <c r="AF6" i="26"/>
  <c r="AE6" i="26"/>
  <c r="AD6" i="26"/>
  <c r="AC6" i="26"/>
  <c r="AB6" i="26"/>
  <c r="AA6" i="26"/>
  <c r="Z6" i="26"/>
  <c r="Y6" i="26"/>
  <c r="X6" i="26"/>
  <c r="W6" i="26"/>
  <c r="V6" i="26"/>
  <c r="U6" i="26"/>
  <c r="T6" i="26"/>
  <c r="S6" i="26"/>
  <c r="R6" i="26"/>
  <c r="Q6" i="26"/>
  <c r="P6" i="26"/>
  <c r="O6" i="26"/>
  <c r="N6" i="26"/>
  <c r="M6" i="26"/>
  <c r="L6" i="26"/>
  <c r="K6" i="26"/>
  <c r="J6" i="26"/>
  <c r="I6" i="26"/>
  <c r="H6" i="26"/>
  <c r="G6" i="26"/>
  <c r="F6" i="26"/>
  <c r="E6" i="26"/>
  <c r="D6" i="26"/>
  <c r="C6" i="26"/>
  <c r="DF118" i="26"/>
  <c r="DE118" i="26"/>
  <c r="DD118" i="26"/>
  <c r="DC118" i="26"/>
  <c r="DB118" i="26"/>
  <c r="DA118" i="26"/>
  <c r="CZ118" i="26"/>
  <c r="CY118" i="26"/>
  <c r="CX118" i="26"/>
  <c r="CW118" i="26"/>
  <c r="CV118" i="26"/>
  <c r="CU118" i="26"/>
  <c r="CT118" i="26"/>
  <c r="CS118" i="26"/>
  <c r="CR118" i="26"/>
  <c r="CQ118" i="26"/>
  <c r="CP118" i="26"/>
  <c r="CO118" i="26"/>
  <c r="CN118" i="26"/>
  <c r="CM118" i="26"/>
  <c r="CL118" i="26"/>
  <c r="CK118" i="26"/>
  <c r="CJ118" i="26"/>
  <c r="CI118" i="26"/>
  <c r="CH118" i="26"/>
  <c r="CG118" i="26"/>
  <c r="CF118" i="26"/>
  <c r="CE118" i="26"/>
  <c r="CD118" i="26"/>
  <c r="CC118" i="26"/>
  <c r="CB118" i="26"/>
  <c r="CA118" i="26"/>
  <c r="BZ118" i="26"/>
  <c r="BY118" i="26"/>
  <c r="BX118" i="26"/>
  <c r="BW118" i="26"/>
  <c r="BV118" i="26"/>
  <c r="BU118" i="26"/>
  <c r="BT118" i="26"/>
  <c r="BS118" i="26"/>
  <c r="BR118" i="26"/>
  <c r="BQ118" i="26"/>
  <c r="BP118" i="26"/>
  <c r="BO118" i="26"/>
  <c r="BN118" i="26"/>
  <c r="BM118" i="26"/>
  <c r="BL118" i="26"/>
  <c r="BK118" i="26"/>
  <c r="BJ118" i="26"/>
  <c r="BI118" i="26"/>
  <c r="BH118" i="26"/>
  <c r="BG118" i="26"/>
  <c r="BF118" i="26"/>
  <c r="BE118" i="26"/>
  <c r="BD118" i="26"/>
  <c r="BC118" i="26"/>
  <c r="BB118" i="26"/>
  <c r="BA118" i="26"/>
  <c r="AZ118" i="26"/>
  <c r="AY118" i="26"/>
  <c r="AX118" i="26"/>
  <c r="AW118" i="26"/>
  <c r="AV118" i="26"/>
  <c r="AU118" i="26"/>
  <c r="AT118" i="26"/>
  <c r="AS118" i="26"/>
  <c r="AR118" i="26"/>
  <c r="AQ118" i="26"/>
  <c r="AP118" i="26"/>
  <c r="AO118" i="26"/>
  <c r="AN118" i="26"/>
  <c r="AM118" i="26"/>
  <c r="AL118" i="26"/>
  <c r="AK118" i="26"/>
  <c r="AJ118" i="26"/>
  <c r="AI118" i="26"/>
  <c r="AH118" i="26"/>
  <c r="AG118" i="26"/>
  <c r="AF118" i="26"/>
  <c r="AE118" i="26"/>
  <c r="AD118" i="26"/>
  <c r="AC118" i="26"/>
  <c r="AB118" i="26"/>
  <c r="AA118" i="26"/>
  <c r="Z118" i="26"/>
  <c r="Y118" i="26"/>
  <c r="X118" i="26"/>
  <c r="W118" i="26"/>
  <c r="V118" i="26"/>
  <c r="U118" i="26"/>
  <c r="T118" i="26"/>
  <c r="S118" i="26"/>
  <c r="R118" i="26"/>
  <c r="Q118" i="26"/>
  <c r="P118" i="26"/>
  <c r="O118" i="26"/>
  <c r="N118" i="26"/>
  <c r="M118" i="26"/>
  <c r="M119" i="26" s="1"/>
  <c r="L118" i="26"/>
  <c r="K118" i="26"/>
  <c r="J118" i="26"/>
  <c r="I118" i="26"/>
  <c r="H118" i="26"/>
  <c r="G118" i="26"/>
  <c r="F118" i="26"/>
  <c r="E118" i="26"/>
  <c r="D118" i="26"/>
  <c r="C118" i="26"/>
  <c r="C119" i="26" s="1"/>
  <c r="DF119" i="26"/>
  <c r="DE119" i="26"/>
  <c r="DD119" i="26"/>
  <c r="DC119" i="26"/>
  <c r="DB119" i="26"/>
  <c r="DA119" i="26"/>
  <c r="CZ119" i="26"/>
  <c r="CY119" i="26"/>
  <c r="CX119" i="26"/>
  <c r="CW119" i="26"/>
  <c r="CV119" i="26"/>
  <c r="CU119" i="26"/>
  <c r="CT119" i="26"/>
  <c r="CS119" i="26"/>
  <c r="CR119" i="26"/>
  <c r="CQ119" i="26"/>
  <c r="CP119" i="26"/>
  <c r="CO119" i="26"/>
  <c r="CN119" i="26"/>
  <c r="CM119" i="26"/>
  <c r="CL119" i="26"/>
  <c r="CK119" i="26"/>
  <c r="CJ119" i="26"/>
  <c r="CI119" i="26"/>
  <c r="CH119" i="26"/>
  <c r="CG119" i="26"/>
  <c r="CF119" i="26"/>
  <c r="CE119" i="26"/>
  <c r="CD119" i="26"/>
  <c r="CC119" i="26"/>
  <c r="CB119" i="26"/>
  <c r="CA119" i="26"/>
  <c r="BZ119" i="26"/>
  <c r="BY119" i="26"/>
  <c r="BX119" i="26"/>
  <c r="BW119" i="26"/>
  <c r="BV119" i="26"/>
  <c r="BU119" i="26"/>
  <c r="BT119" i="26"/>
  <c r="BS119" i="26"/>
  <c r="BR119" i="26"/>
  <c r="BQ119" i="26"/>
  <c r="BP119" i="26"/>
  <c r="BO119" i="26"/>
  <c r="BN119"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P119" i="26"/>
  <c r="O119" i="26"/>
  <c r="N119" i="26"/>
  <c r="L119" i="26"/>
  <c r="K119" i="26"/>
  <c r="J119" i="26"/>
  <c r="I119" i="26"/>
  <c r="H119" i="26"/>
  <c r="G119" i="26"/>
  <c r="F119" i="26"/>
  <c r="E119" i="26"/>
  <c r="D119" i="26"/>
  <c r="DF116" i="26"/>
  <c r="DE116" i="26"/>
  <c r="DD116" i="26"/>
  <c r="DC116" i="26"/>
  <c r="DB116" i="26"/>
  <c r="DA116" i="26"/>
  <c r="CZ116" i="26"/>
  <c r="CY116" i="26"/>
  <c r="CX116" i="26"/>
  <c r="CW116" i="26"/>
  <c r="CV116" i="26"/>
  <c r="CU116" i="26"/>
  <c r="CT116" i="26"/>
  <c r="CS116" i="26"/>
  <c r="CR116" i="26"/>
  <c r="CQ116" i="26"/>
  <c r="CP116" i="26"/>
  <c r="CO116" i="26"/>
  <c r="CN116" i="26"/>
  <c r="CM116" i="26"/>
  <c r="CL116" i="26"/>
  <c r="CK116" i="26"/>
  <c r="CJ116" i="26"/>
  <c r="CI116" i="26"/>
  <c r="CH116" i="26"/>
  <c r="CG116" i="26"/>
  <c r="CF116" i="26"/>
  <c r="CE116" i="26"/>
  <c r="CD116" i="26"/>
  <c r="CC116" i="26"/>
  <c r="CB116" i="26"/>
  <c r="CA116" i="26"/>
  <c r="BZ116" i="26"/>
  <c r="BY116" i="26"/>
  <c r="BX116" i="26"/>
  <c r="BW116" i="26"/>
  <c r="BV116" i="26"/>
  <c r="BU116" i="26"/>
  <c r="BT116" i="26"/>
  <c r="BS116" i="26"/>
  <c r="BR116" i="26"/>
  <c r="BQ116" i="26"/>
  <c r="BP116" i="26"/>
  <c r="BO116" i="26"/>
  <c r="BN116" i="26"/>
  <c r="BM116" i="26"/>
  <c r="BL116" i="26"/>
  <c r="BK116" i="26"/>
  <c r="BJ116" i="26"/>
  <c r="BI116" i="26"/>
  <c r="BH116" i="26"/>
  <c r="BG116" i="26"/>
  <c r="BF116" i="26"/>
  <c r="BE116" i="26"/>
  <c r="BD116" i="26"/>
  <c r="BC116" i="26"/>
  <c r="BB116" i="26"/>
  <c r="BA116" i="26"/>
  <c r="AZ116" i="26"/>
  <c r="AY116" i="26"/>
  <c r="AX116" i="26"/>
  <c r="AW116" i="26"/>
  <c r="AV116" i="26"/>
  <c r="AU116" i="26"/>
  <c r="AT116" i="26"/>
  <c r="AS116" i="26"/>
  <c r="AR116" i="26"/>
  <c r="AQ116" i="26"/>
  <c r="AP116" i="26"/>
  <c r="AO116" i="26"/>
  <c r="AN116" i="26"/>
  <c r="AM116" i="26"/>
  <c r="AL116" i="26"/>
  <c r="AK116" i="26"/>
  <c r="AJ116" i="26"/>
  <c r="AI116" i="26"/>
  <c r="AH116" i="26"/>
  <c r="AG116" i="26"/>
  <c r="AF116" i="26"/>
  <c r="AE116" i="26"/>
  <c r="AD116" i="26"/>
  <c r="AC116" i="26"/>
  <c r="AB116" i="26"/>
  <c r="AA116" i="26"/>
  <c r="Z116" i="26"/>
  <c r="Y116" i="26"/>
  <c r="X116" i="26"/>
  <c r="W116" i="26"/>
  <c r="V116" i="26"/>
  <c r="U116" i="26"/>
  <c r="T116" i="26"/>
  <c r="S116" i="26"/>
  <c r="R116" i="26"/>
  <c r="Q116" i="26"/>
  <c r="P116" i="26"/>
  <c r="O116" i="26"/>
  <c r="N116" i="26"/>
  <c r="M116" i="26"/>
  <c r="L116" i="26"/>
  <c r="K116" i="26"/>
  <c r="J116" i="26"/>
  <c r="I116" i="26"/>
  <c r="H116" i="26"/>
  <c r="G116" i="26"/>
  <c r="F116" i="26"/>
  <c r="E116" i="26"/>
  <c r="D116" i="26"/>
  <c r="C116" i="26"/>
  <c r="M114" i="47" l="1"/>
  <c r="N114" i="47"/>
  <c r="P114" i="47"/>
  <c r="J28" i="45"/>
  <c r="H67" i="45" s="1"/>
  <c r="F30" i="43"/>
  <c r="Q114" i="47"/>
  <c r="D113" i="8"/>
  <c r="D113" i="41" s="1"/>
  <c r="D112" i="8"/>
  <c r="D112" i="41" s="1"/>
  <c r="D111" i="8"/>
  <c r="D111" i="41" s="1"/>
  <c r="D110" i="8"/>
  <c r="D110" i="41" s="1"/>
  <c r="D109" i="8"/>
  <c r="D109" i="41" s="1"/>
  <c r="D108" i="8"/>
  <c r="D108" i="41" s="1"/>
  <c r="D107" i="8"/>
  <c r="D107" i="41" s="1"/>
  <c r="D106" i="8"/>
  <c r="D106" i="41" s="1"/>
  <c r="D105" i="8"/>
  <c r="D105" i="41" s="1"/>
  <c r="D104" i="8"/>
  <c r="D104" i="41" s="1"/>
  <c r="D103" i="8"/>
  <c r="D103" i="41" s="1"/>
  <c r="D102" i="8"/>
  <c r="D102" i="41" s="1"/>
  <c r="D101" i="8"/>
  <c r="D101" i="41" s="1"/>
  <c r="D100" i="8"/>
  <c r="D100" i="41" s="1"/>
  <c r="D99" i="8"/>
  <c r="D99" i="41" s="1"/>
  <c r="D98" i="8"/>
  <c r="D98" i="41" s="1"/>
  <c r="D97" i="8"/>
  <c r="D97" i="41" s="1"/>
  <c r="D96" i="8"/>
  <c r="D96" i="41" s="1"/>
  <c r="D95" i="8"/>
  <c r="D95" i="41" s="1"/>
  <c r="D94" i="8"/>
  <c r="D94" i="41" s="1"/>
  <c r="D93" i="8"/>
  <c r="D93" i="41" s="1"/>
  <c r="D92" i="8"/>
  <c r="D92" i="41" s="1"/>
  <c r="D91" i="8"/>
  <c r="D91" i="41" s="1"/>
  <c r="D90" i="8"/>
  <c r="D90" i="41" s="1"/>
  <c r="D89" i="8"/>
  <c r="D89" i="41" s="1"/>
  <c r="D88" i="8"/>
  <c r="D88" i="41" s="1"/>
  <c r="D87" i="8"/>
  <c r="D87" i="41" s="1"/>
  <c r="D86" i="8"/>
  <c r="D86" i="41" s="1"/>
  <c r="D85" i="8"/>
  <c r="D85" i="41" s="1"/>
  <c r="D84" i="8"/>
  <c r="D84" i="41" s="1"/>
  <c r="D83" i="8"/>
  <c r="D83" i="41" s="1"/>
  <c r="D82" i="8"/>
  <c r="D82" i="41" s="1"/>
  <c r="D81" i="8"/>
  <c r="D81" i="41" s="1"/>
  <c r="D80" i="8"/>
  <c r="D80" i="41" s="1"/>
  <c r="D79" i="8"/>
  <c r="D79" i="41" s="1"/>
  <c r="D78" i="8"/>
  <c r="D78" i="41" s="1"/>
  <c r="D77" i="8"/>
  <c r="D77" i="41" s="1"/>
  <c r="D76" i="8"/>
  <c r="D76" i="41" s="1"/>
  <c r="D75" i="8"/>
  <c r="D75" i="41" s="1"/>
  <c r="D74" i="8"/>
  <c r="D74" i="41" s="1"/>
  <c r="D73" i="8"/>
  <c r="D73" i="41" s="1"/>
  <c r="D72" i="8"/>
  <c r="D72" i="41" s="1"/>
  <c r="D71" i="8"/>
  <c r="D71" i="41" s="1"/>
  <c r="D70" i="8"/>
  <c r="D70" i="41" s="1"/>
  <c r="D69" i="8"/>
  <c r="D69" i="41" s="1"/>
  <c r="D68" i="8"/>
  <c r="D68" i="41" s="1"/>
  <c r="D67" i="8"/>
  <c r="D67" i="41" s="1"/>
  <c r="D66" i="8"/>
  <c r="D66" i="41" s="1"/>
  <c r="D65" i="8"/>
  <c r="D65" i="41" s="1"/>
  <c r="D64" i="8"/>
  <c r="D64" i="41" s="1"/>
  <c r="D63" i="8"/>
  <c r="D63" i="41" s="1"/>
  <c r="D62" i="8"/>
  <c r="D62" i="41" s="1"/>
  <c r="D61" i="8"/>
  <c r="D61" i="41" s="1"/>
  <c r="D60" i="8"/>
  <c r="D60" i="41" s="1"/>
  <c r="D59" i="8"/>
  <c r="D59" i="41" s="1"/>
  <c r="D58" i="8"/>
  <c r="D58" i="41" s="1"/>
  <c r="D57" i="8"/>
  <c r="D57" i="41" s="1"/>
  <c r="D56" i="8"/>
  <c r="D56" i="41" s="1"/>
  <c r="D55" i="8"/>
  <c r="D55" i="41" s="1"/>
  <c r="D54" i="8"/>
  <c r="D54" i="41" s="1"/>
  <c r="D53" i="8"/>
  <c r="D53" i="41" s="1"/>
  <c r="D52" i="8"/>
  <c r="D52" i="41" s="1"/>
  <c r="D51" i="8"/>
  <c r="D51" i="41" s="1"/>
  <c r="D50" i="8"/>
  <c r="D50" i="41" s="1"/>
  <c r="D49" i="8"/>
  <c r="D49" i="41" s="1"/>
  <c r="D48" i="8"/>
  <c r="D48" i="41" s="1"/>
  <c r="D47" i="8"/>
  <c r="D47" i="41" s="1"/>
  <c r="D46" i="8"/>
  <c r="D46" i="41" s="1"/>
  <c r="D45" i="8"/>
  <c r="D45" i="41" s="1"/>
  <c r="D44" i="8"/>
  <c r="D44" i="41" s="1"/>
  <c r="D43" i="8"/>
  <c r="D43" i="41" s="1"/>
  <c r="D42" i="8"/>
  <c r="D42" i="41" s="1"/>
  <c r="D41" i="8"/>
  <c r="D41" i="41" s="1"/>
  <c r="D40" i="8"/>
  <c r="D40" i="41" s="1"/>
  <c r="D39" i="8"/>
  <c r="D39" i="41" s="1"/>
  <c r="D38" i="8"/>
  <c r="D38" i="41" s="1"/>
  <c r="D37" i="8"/>
  <c r="D37" i="41" s="1"/>
  <c r="D36" i="8"/>
  <c r="D36" i="41" s="1"/>
  <c r="D35" i="8"/>
  <c r="D35" i="41" s="1"/>
  <c r="D34" i="8"/>
  <c r="D34" i="41" s="1"/>
  <c r="D33" i="8"/>
  <c r="D33" i="41" s="1"/>
  <c r="D32" i="8"/>
  <c r="D32" i="41" s="1"/>
  <c r="D31" i="8"/>
  <c r="D31" i="41" s="1"/>
  <c r="D30" i="8"/>
  <c r="D30" i="41" s="1"/>
  <c r="D29" i="8"/>
  <c r="D29" i="41" s="1"/>
  <c r="D28" i="8"/>
  <c r="D28" i="41" s="1"/>
  <c r="D27" i="8"/>
  <c r="D27" i="41" s="1"/>
  <c r="D26" i="8"/>
  <c r="D26" i="41" s="1"/>
  <c r="D25" i="8"/>
  <c r="D25" i="41" s="1"/>
  <c r="D24" i="8"/>
  <c r="D24" i="41" s="1"/>
  <c r="D23" i="8"/>
  <c r="D23" i="41" s="1"/>
  <c r="D22" i="8"/>
  <c r="D22" i="41" s="1"/>
  <c r="D21" i="8"/>
  <c r="D21" i="41" s="1"/>
  <c r="D20" i="8"/>
  <c r="D20" i="41" s="1"/>
  <c r="D19" i="8"/>
  <c r="D19" i="41" s="1"/>
  <c r="D18" i="8"/>
  <c r="D18" i="41" s="1"/>
  <c r="D17" i="8"/>
  <c r="D17" i="41" s="1"/>
  <c r="D16" i="8"/>
  <c r="D16" i="41" s="1"/>
  <c r="D15" i="8"/>
  <c r="D15" i="41" s="1"/>
  <c r="D14" i="8"/>
  <c r="D14" i="41" s="1"/>
  <c r="D13" i="8"/>
  <c r="D13" i="41" s="1"/>
  <c r="D12" i="8"/>
  <c r="D12" i="41" s="1"/>
  <c r="D11" i="8"/>
  <c r="D11" i="41" s="1"/>
  <c r="D10" i="8"/>
  <c r="D10" i="41" s="1"/>
  <c r="D9" i="8"/>
  <c r="D9" i="41" s="1"/>
  <c r="D8" i="8"/>
  <c r="D8" i="41" s="1"/>
  <c r="D7" i="8"/>
  <c r="D7" i="41" s="1"/>
  <c r="D6" i="8"/>
  <c r="D6" i="41" s="1"/>
  <c r="I30" i="43" l="1"/>
  <c r="Q28" i="45"/>
  <c r="N67" i="45" s="1"/>
  <c r="O114" i="47"/>
  <c r="J30" i="45"/>
  <c r="J67" i="45" s="1"/>
  <c r="G30" i="43"/>
  <c r="Q29" i="45"/>
  <c r="P67" i="45" s="1"/>
  <c r="J30" i="43"/>
  <c r="L114" i="47"/>
  <c r="D31" i="45" s="1"/>
  <c r="E6" i="41" a="1"/>
  <c r="F6" i="41"/>
  <c r="D114" i="41"/>
  <c r="J14" i="55" s="1"/>
  <c r="J6" i="41"/>
  <c r="I6" i="41"/>
  <c r="G6" i="41"/>
  <c r="F18" i="41"/>
  <c r="I18" i="41"/>
  <c r="G18" i="41"/>
  <c r="J18" i="41"/>
  <c r="J36" i="41"/>
  <c r="G36" i="41"/>
  <c r="I36" i="41"/>
  <c r="F36" i="41"/>
  <c r="F60" i="41"/>
  <c r="I60" i="41"/>
  <c r="G60" i="41"/>
  <c r="J60" i="41"/>
  <c r="F84" i="41"/>
  <c r="G84" i="41"/>
  <c r="I84" i="41"/>
  <c r="J84" i="41"/>
  <c r="G90" i="41"/>
  <c r="F90" i="41"/>
  <c r="J90" i="41"/>
  <c r="I90" i="41"/>
  <c r="I96" i="41"/>
  <c r="J96" i="41"/>
  <c r="F96" i="41"/>
  <c r="G96" i="41"/>
  <c r="J9" i="41"/>
  <c r="G9" i="41"/>
  <c r="I9" i="41"/>
  <c r="F9" i="41"/>
  <c r="I15" i="41"/>
  <c r="F15" i="41"/>
  <c r="J15" i="41"/>
  <c r="G15" i="41"/>
  <c r="F21" i="41"/>
  <c r="I21" i="41"/>
  <c r="J21" i="41"/>
  <c r="G21" i="41"/>
  <c r="J27" i="41"/>
  <c r="I27" i="41"/>
  <c r="G27" i="41"/>
  <c r="F27" i="41"/>
  <c r="J33" i="41"/>
  <c r="I33" i="41"/>
  <c r="F33" i="41"/>
  <c r="G33" i="41"/>
  <c r="I39" i="41"/>
  <c r="G39" i="41"/>
  <c r="F39" i="41"/>
  <c r="J39" i="41"/>
  <c r="I45" i="41"/>
  <c r="J45" i="41"/>
  <c r="G45" i="41"/>
  <c r="F45" i="41"/>
  <c r="I51" i="41"/>
  <c r="J51" i="41"/>
  <c r="F51" i="41"/>
  <c r="G51" i="41"/>
  <c r="G57" i="41"/>
  <c r="I57" i="41"/>
  <c r="J57" i="41"/>
  <c r="F57" i="41"/>
  <c r="F63" i="41"/>
  <c r="G63" i="41"/>
  <c r="J63" i="41"/>
  <c r="I63" i="41"/>
  <c r="F69" i="41"/>
  <c r="G69" i="41"/>
  <c r="I69" i="41"/>
  <c r="J69" i="41"/>
  <c r="F75" i="41"/>
  <c r="G75" i="41"/>
  <c r="J75" i="41"/>
  <c r="I75" i="41"/>
  <c r="F81" i="41"/>
  <c r="J81" i="41"/>
  <c r="I81" i="41"/>
  <c r="G81" i="41"/>
  <c r="F87" i="41"/>
  <c r="G87" i="41"/>
  <c r="J87" i="41"/>
  <c r="I87" i="41"/>
  <c r="G93" i="41"/>
  <c r="I93" i="41"/>
  <c r="F93" i="41"/>
  <c r="J93" i="41"/>
  <c r="J99" i="41"/>
  <c r="I99" i="41"/>
  <c r="F99" i="41"/>
  <c r="G99" i="41"/>
  <c r="J105" i="41"/>
  <c r="F105" i="41"/>
  <c r="I105" i="41"/>
  <c r="G105" i="41"/>
  <c r="I111" i="41"/>
  <c r="G111" i="41"/>
  <c r="F111" i="41"/>
  <c r="J111" i="41"/>
  <c r="I12" i="41"/>
  <c r="F12" i="41"/>
  <c r="J12" i="41"/>
  <c r="G12" i="41"/>
  <c r="I30" i="41"/>
  <c r="J30" i="41"/>
  <c r="G30" i="41"/>
  <c r="F30" i="41"/>
  <c r="F42" i="41"/>
  <c r="J42" i="41"/>
  <c r="I42" i="41"/>
  <c r="G42" i="41"/>
  <c r="I72" i="41"/>
  <c r="J72" i="41"/>
  <c r="F72" i="41"/>
  <c r="G72" i="41"/>
  <c r="F108" i="41"/>
  <c r="G108" i="41"/>
  <c r="J108" i="41"/>
  <c r="I108" i="41"/>
  <c r="F10" i="41"/>
  <c r="I10" i="41"/>
  <c r="G10" i="41"/>
  <c r="J10" i="41"/>
  <c r="I16" i="41"/>
  <c r="G16" i="41"/>
  <c r="J16" i="41"/>
  <c r="F16" i="41"/>
  <c r="I22" i="41"/>
  <c r="F22" i="41"/>
  <c r="G22" i="41"/>
  <c r="J22" i="41"/>
  <c r="I28" i="41"/>
  <c r="J28" i="41"/>
  <c r="G28" i="41"/>
  <c r="F28" i="41"/>
  <c r="G34" i="41"/>
  <c r="I34" i="41"/>
  <c r="F34" i="41"/>
  <c r="J34" i="41"/>
  <c r="F40" i="41"/>
  <c r="I40" i="41"/>
  <c r="G40" i="41"/>
  <c r="J40" i="41"/>
  <c r="F46" i="41"/>
  <c r="G46" i="41"/>
  <c r="I46" i="41"/>
  <c r="J46" i="41"/>
  <c r="J52" i="41"/>
  <c r="I52" i="41"/>
  <c r="G52" i="41"/>
  <c r="F52" i="41"/>
  <c r="F58" i="41"/>
  <c r="I58" i="41"/>
  <c r="G58" i="41"/>
  <c r="J58" i="41"/>
  <c r="G64" i="41"/>
  <c r="I64" i="41"/>
  <c r="J64" i="41"/>
  <c r="F64" i="41"/>
  <c r="G70" i="41"/>
  <c r="F70" i="41"/>
  <c r="I70" i="41"/>
  <c r="J70" i="41"/>
  <c r="J76" i="41"/>
  <c r="I76" i="41"/>
  <c r="F76" i="41"/>
  <c r="G76" i="41"/>
  <c r="J82" i="41"/>
  <c r="G82" i="41"/>
  <c r="F82" i="41"/>
  <c r="I82" i="41"/>
  <c r="J88" i="41"/>
  <c r="F88" i="41"/>
  <c r="I88" i="41"/>
  <c r="G88" i="41"/>
  <c r="G94" i="41"/>
  <c r="I94" i="41"/>
  <c r="J94" i="41"/>
  <c r="F94" i="41"/>
  <c r="J100" i="41"/>
  <c r="I100" i="41"/>
  <c r="G100" i="41"/>
  <c r="F100" i="41"/>
  <c r="F106" i="41"/>
  <c r="G106" i="41"/>
  <c r="J106" i="41"/>
  <c r="I106" i="41"/>
  <c r="G112" i="41"/>
  <c r="I112" i="41"/>
  <c r="F112" i="41"/>
  <c r="J112" i="41"/>
  <c r="F11" i="41"/>
  <c r="G11" i="41"/>
  <c r="I11" i="41"/>
  <c r="J11" i="41"/>
  <c r="G17" i="41"/>
  <c r="F17" i="41"/>
  <c r="I17" i="41"/>
  <c r="J17" i="41"/>
  <c r="J23" i="41"/>
  <c r="I23" i="41"/>
  <c r="F23" i="41"/>
  <c r="G23" i="41"/>
  <c r="G29" i="41"/>
  <c r="F29" i="41"/>
  <c r="J29" i="41"/>
  <c r="I29" i="41"/>
  <c r="F35" i="41"/>
  <c r="G35" i="41"/>
  <c r="J35" i="41"/>
  <c r="I35" i="41"/>
  <c r="F41" i="41"/>
  <c r="I41" i="41"/>
  <c r="G41" i="41"/>
  <c r="J41" i="41"/>
  <c r="G47" i="41"/>
  <c r="I47" i="41"/>
  <c r="F47" i="41"/>
  <c r="J47" i="41"/>
  <c r="I53" i="41"/>
  <c r="F53" i="41"/>
  <c r="J53" i="41"/>
  <c r="G53" i="41"/>
  <c r="G59" i="41"/>
  <c r="J59" i="41"/>
  <c r="F59" i="41"/>
  <c r="I59" i="41"/>
  <c r="F65" i="41"/>
  <c r="G65" i="41"/>
  <c r="I65" i="41"/>
  <c r="J65" i="41"/>
  <c r="F71" i="41"/>
  <c r="G71" i="41"/>
  <c r="J71" i="41"/>
  <c r="I71" i="41"/>
  <c r="J77" i="41"/>
  <c r="G77" i="41"/>
  <c r="I77" i="41"/>
  <c r="F77" i="41"/>
  <c r="F83" i="41"/>
  <c r="G83" i="41"/>
  <c r="I83" i="41"/>
  <c r="J83" i="41"/>
  <c r="I89" i="41"/>
  <c r="J89" i="41"/>
  <c r="G89" i="41"/>
  <c r="F89" i="41"/>
  <c r="F95" i="41"/>
  <c r="I95" i="41"/>
  <c r="J95" i="41"/>
  <c r="G95" i="41"/>
  <c r="F101" i="41"/>
  <c r="I101" i="41"/>
  <c r="G101" i="41"/>
  <c r="J101" i="41"/>
  <c r="J107" i="41"/>
  <c r="G107" i="41"/>
  <c r="I107" i="41"/>
  <c r="F107" i="41"/>
  <c r="G113" i="41"/>
  <c r="J113" i="41"/>
  <c r="I113" i="41"/>
  <c r="F113" i="41"/>
  <c r="I7" i="41"/>
  <c r="J7" i="41"/>
  <c r="F7" i="41"/>
  <c r="G7" i="41"/>
  <c r="G13" i="41"/>
  <c r="F13" i="41"/>
  <c r="J13" i="41"/>
  <c r="I13" i="41"/>
  <c r="I19" i="41"/>
  <c r="G19" i="41"/>
  <c r="J19" i="41"/>
  <c r="F19" i="41"/>
  <c r="I25" i="41"/>
  <c r="G25" i="41"/>
  <c r="F25" i="41"/>
  <c r="J25" i="41"/>
  <c r="I31" i="41"/>
  <c r="J31" i="41"/>
  <c r="G31" i="41"/>
  <c r="F31" i="41"/>
  <c r="G37" i="41"/>
  <c r="J37" i="41"/>
  <c r="F37" i="41"/>
  <c r="I37" i="41"/>
  <c r="F43" i="41"/>
  <c r="G43" i="41"/>
  <c r="I43" i="41"/>
  <c r="J43" i="41"/>
  <c r="J49" i="41"/>
  <c r="I49" i="41"/>
  <c r="F49" i="41"/>
  <c r="G49" i="41"/>
  <c r="I55" i="41"/>
  <c r="J55" i="41"/>
  <c r="G55" i="41"/>
  <c r="F55" i="41"/>
  <c r="J61" i="41"/>
  <c r="I61" i="41"/>
  <c r="G61" i="41"/>
  <c r="F61" i="41"/>
  <c r="F67" i="41"/>
  <c r="G67" i="41"/>
  <c r="I67" i="41"/>
  <c r="J67" i="41"/>
  <c r="F73" i="41"/>
  <c r="J73" i="41"/>
  <c r="G73" i="41"/>
  <c r="I73" i="41"/>
  <c r="J79" i="41"/>
  <c r="I79" i="41"/>
  <c r="F79" i="41"/>
  <c r="G79" i="41"/>
  <c r="J85" i="41"/>
  <c r="I85" i="41"/>
  <c r="G85" i="41"/>
  <c r="F85" i="41"/>
  <c r="J91" i="41"/>
  <c r="G91" i="41"/>
  <c r="I91" i="41"/>
  <c r="F91" i="41"/>
  <c r="F97" i="41"/>
  <c r="J97" i="41"/>
  <c r="G97" i="41"/>
  <c r="I97" i="41"/>
  <c r="J103" i="41"/>
  <c r="I103" i="41"/>
  <c r="G103" i="41"/>
  <c r="F103" i="41"/>
  <c r="G109" i="41"/>
  <c r="J109" i="41"/>
  <c r="F109" i="41"/>
  <c r="I109" i="41"/>
  <c r="G24" i="41"/>
  <c r="F24" i="41"/>
  <c r="J24" i="41"/>
  <c r="I24" i="41"/>
  <c r="I48" i="41"/>
  <c r="J48" i="41"/>
  <c r="G48" i="41"/>
  <c r="F48" i="41"/>
  <c r="F54" i="41"/>
  <c r="I54" i="41"/>
  <c r="G54" i="41"/>
  <c r="J54" i="41"/>
  <c r="G66" i="41"/>
  <c r="J66" i="41"/>
  <c r="I66" i="41"/>
  <c r="F66" i="41"/>
  <c r="J78" i="41"/>
  <c r="I78" i="41"/>
  <c r="F78" i="41"/>
  <c r="G78" i="41"/>
  <c r="J102" i="41"/>
  <c r="F102" i="41"/>
  <c r="I102" i="41"/>
  <c r="G102" i="41"/>
  <c r="J8" i="41"/>
  <c r="I8" i="41"/>
  <c r="G8" i="41"/>
  <c r="F8" i="41"/>
  <c r="J14" i="41"/>
  <c r="F14" i="41"/>
  <c r="G14" i="41"/>
  <c r="I14" i="41"/>
  <c r="F20" i="41"/>
  <c r="J20" i="41"/>
  <c r="I20" i="41"/>
  <c r="G20" i="41"/>
  <c r="G26" i="41"/>
  <c r="I26" i="41"/>
  <c r="J26" i="41"/>
  <c r="F26" i="41"/>
  <c r="G32" i="41"/>
  <c r="J32" i="41"/>
  <c r="I32" i="41"/>
  <c r="F32" i="41"/>
  <c r="J38" i="41"/>
  <c r="I38" i="41"/>
  <c r="G38" i="41"/>
  <c r="F38" i="41"/>
  <c r="G44" i="41"/>
  <c r="F44" i="41"/>
  <c r="J44" i="41"/>
  <c r="I44" i="41"/>
  <c r="F50" i="41"/>
  <c r="G50" i="41"/>
  <c r="J50" i="41"/>
  <c r="I50" i="41"/>
  <c r="I56" i="41"/>
  <c r="J56" i="41"/>
  <c r="G56" i="41"/>
  <c r="F56" i="41"/>
  <c r="F62" i="41"/>
  <c r="J62" i="41"/>
  <c r="G62" i="41"/>
  <c r="I62" i="41"/>
  <c r="F68" i="41"/>
  <c r="J68" i="41"/>
  <c r="I68" i="41"/>
  <c r="G68" i="41"/>
  <c r="J74" i="41"/>
  <c r="F74" i="41"/>
  <c r="I74" i="41"/>
  <c r="G74" i="41"/>
  <c r="J80" i="41"/>
  <c r="F80" i="41"/>
  <c r="I80" i="41"/>
  <c r="G80" i="41"/>
  <c r="J86" i="41"/>
  <c r="F86" i="41"/>
  <c r="G86" i="41"/>
  <c r="I86" i="41"/>
  <c r="F92" i="41"/>
  <c r="I92" i="41"/>
  <c r="J92" i="41"/>
  <c r="G92" i="41"/>
  <c r="F98" i="41"/>
  <c r="I98" i="41"/>
  <c r="G98" i="41"/>
  <c r="J98" i="41"/>
  <c r="F104" i="41"/>
  <c r="G104" i="41"/>
  <c r="J104" i="41"/>
  <c r="I104" i="41"/>
  <c r="G110" i="41"/>
  <c r="J110" i="41"/>
  <c r="I110" i="41"/>
  <c r="F110" i="41"/>
  <c r="H52" i="43" l="1"/>
  <c r="H30" i="43"/>
  <c r="J31" i="45"/>
  <c r="G52" i="43"/>
  <c r="H31" i="41"/>
  <c r="H33" i="41"/>
  <c r="H73" i="41"/>
  <c r="H107" i="41"/>
  <c r="H106" i="41"/>
  <c r="H64" i="41"/>
  <c r="H63" i="41"/>
  <c r="H6" i="41"/>
  <c r="G114" i="41"/>
  <c r="H32" i="41"/>
  <c r="H8" i="41"/>
  <c r="H49" i="41"/>
  <c r="H77" i="41"/>
  <c r="H53" i="41"/>
  <c r="H88" i="41"/>
  <c r="H70" i="41"/>
  <c r="H34" i="41"/>
  <c r="H10" i="41"/>
  <c r="H108" i="41"/>
  <c r="H12" i="41"/>
  <c r="H81" i="41"/>
  <c r="H69" i="41"/>
  <c r="I114" i="41"/>
  <c r="Q14" i="55" s="1"/>
  <c r="N66" i="55" s="1"/>
  <c r="H102" i="41"/>
  <c r="H25" i="41"/>
  <c r="H26" i="41"/>
  <c r="H79" i="41"/>
  <c r="H71" i="41"/>
  <c r="H35" i="41"/>
  <c r="O17" i="8"/>
  <c r="H110" i="41"/>
  <c r="H92" i="41"/>
  <c r="H86" i="41"/>
  <c r="H20" i="41"/>
  <c r="H14" i="41"/>
  <c r="H48" i="41"/>
  <c r="H109" i="41"/>
  <c r="H85" i="41"/>
  <c r="H43" i="41"/>
  <c r="H37" i="41"/>
  <c r="H113" i="41"/>
  <c r="H95" i="41"/>
  <c r="H89" i="41"/>
  <c r="H83" i="41"/>
  <c r="H23" i="41"/>
  <c r="H11" i="41"/>
  <c r="H112" i="41"/>
  <c r="H82" i="41"/>
  <c r="H52" i="41"/>
  <c r="H46" i="41"/>
  <c r="H111" i="41"/>
  <c r="H75" i="41"/>
  <c r="H51" i="41"/>
  <c r="H45" i="41"/>
  <c r="H39" i="41"/>
  <c r="H15" i="41"/>
  <c r="H90" i="41"/>
  <c r="H18" i="41"/>
  <c r="J114" i="41"/>
  <c r="Q15" i="55" s="1"/>
  <c r="P66" i="55" s="1"/>
  <c r="H74" i="41"/>
  <c r="H65" i="41"/>
  <c r="H76" i="41"/>
  <c r="H105" i="41"/>
  <c r="H27" i="41"/>
  <c r="H80" i="41"/>
  <c r="H66" i="41"/>
  <c r="H29" i="41"/>
  <c r="H40" i="41"/>
  <c r="H96" i="41"/>
  <c r="H56" i="41"/>
  <c r="H50" i="41"/>
  <c r="H44" i="41"/>
  <c r="H54" i="41"/>
  <c r="H24" i="41"/>
  <c r="H55" i="41"/>
  <c r="H47" i="41"/>
  <c r="H58" i="41"/>
  <c r="H22" i="41"/>
  <c r="H16" i="41"/>
  <c r="H42" i="41"/>
  <c r="H30" i="41"/>
  <c r="H21" i="41"/>
  <c r="H9" i="41"/>
  <c r="H20" i="38"/>
  <c r="F29" i="38"/>
  <c r="H103" i="41"/>
  <c r="H59" i="41"/>
  <c r="H94" i="41"/>
  <c r="H104" i="41"/>
  <c r="H38" i="41"/>
  <c r="H67" i="41"/>
  <c r="H7" i="41"/>
  <c r="H41" i="41"/>
  <c r="H93" i="41"/>
  <c r="H57" i="41"/>
  <c r="H84" i="41"/>
  <c r="H98" i="41"/>
  <c r="H68" i="41"/>
  <c r="H62" i="41"/>
  <c r="H78" i="41"/>
  <c r="H97" i="41"/>
  <c r="H91" i="41"/>
  <c r="H61" i="41"/>
  <c r="H19" i="41"/>
  <c r="H13" i="41"/>
  <c r="H101" i="41"/>
  <c r="H17" i="41"/>
  <c r="H100" i="41"/>
  <c r="H28" i="41"/>
  <c r="H72" i="41"/>
  <c r="H99" i="41"/>
  <c r="H87" i="41"/>
  <c r="H60" i="41"/>
  <c r="H36" i="41"/>
  <c r="F114" i="41"/>
  <c r="J16" i="55" s="1"/>
  <c r="J66" i="55" s="1"/>
  <c r="E106" i="41"/>
  <c r="K106" i="41" s="1"/>
  <c r="E89" i="41"/>
  <c r="K89" i="41" s="1"/>
  <c r="E103" i="41"/>
  <c r="K103" i="41" s="1"/>
  <c r="E6" i="41"/>
  <c r="E30" i="41"/>
  <c r="K30" i="41" s="1"/>
  <c r="E7" i="41"/>
  <c r="K7" i="41" s="1"/>
  <c r="E17" i="41"/>
  <c r="K17" i="41" s="1"/>
  <c r="E57" i="41"/>
  <c r="K57" i="41" s="1"/>
  <c r="E104" i="41"/>
  <c r="K104" i="41" s="1"/>
  <c r="E101" i="41"/>
  <c r="K101" i="41" s="1"/>
  <c r="E27" i="41"/>
  <c r="K27" i="41" s="1"/>
  <c r="E36" i="41"/>
  <c r="K36" i="41" s="1"/>
  <c r="E50" i="41"/>
  <c r="K50" i="41" s="1"/>
  <c r="E111" i="41"/>
  <c r="K111" i="41" s="1"/>
  <c r="E53" i="41"/>
  <c r="K53" i="41" s="1"/>
  <c r="E102" i="41"/>
  <c r="K102" i="41" s="1"/>
  <c r="E92" i="41"/>
  <c r="K92" i="41" s="1"/>
  <c r="E28" i="41"/>
  <c r="K28" i="41" s="1"/>
  <c r="E49" i="41"/>
  <c r="K49" i="41" s="1"/>
  <c r="E70" i="41"/>
  <c r="K70" i="41" s="1"/>
  <c r="E33" i="41"/>
  <c r="K33" i="41" s="1"/>
  <c r="E8" i="41"/>
  <c r="K8" i="41" s="1"/>
  <c r="E74" i="41"/>
  <c r="K74" i="41" s="1"/>
  <c r="E69" i="41"/>
  <c r="K69" i="41" s="1"/>
  <c r="E91" i="41"/>
  <c r="K91" i="41" s="1"/>
  <c r="E96" i="41"/>
  <c r="K96" i="41" s="1"/>
  <c r="E40" i="41"/>
  <c r="K40" i="41" s="1"/>
  <c r="E13" i="41"/>
  <c r="K13" i="41" s="1"/>
  <c r="E90" i="41"/>
  <c r="K90" i="41" s="1"/>
  <c r="E77" i="41"/>
  <c r="K77" i="41" s="1"/>
  <c r="E109" i="41"/>
  <c r="K109" i="41" s="1"/>
  <c r="E94" i="41"/>
  <c r="K94" i="41" s="1"/>
  <c r="E54" i="41"/>
  <c r="K54" i="41" s="1"/>
  <c r="E61" i="41"/>
  <c r="K61" i="41" s="1"/>
  <c r="E45" i="41"/>
  <c r="K45" i="41" s="1"/>
  <c r="E24" i="41"/>
  <c r="K24" i="41" s="1"/>
  <c r="E26" i="41"/>
  <c r="K26" i="41" s="1"/>
  <c r="E87" i="41"/>
  <c r="K87" i="41" s="1"/>
  <c r="E52" i="41"/>
  <c r="K52" i="41" s="1"/>
  <c r="E97" i="41"/>
  <c r="K97" i="41" s="1"/>
  <c r="E63" i="41"/>
  <c r="K63" i="41" s="1"/>
  <c r="E88" i="41"/>
  <c r="K88" i="41" s="1"/>
  <c r="E68" i="41"/>
  <c r="K68" i="41" s="1"/>
  <c r="E23" i="41"/>
  <c r="K23" i="41" s="1"/>
  <c r="E112" i="41"/>
  <c r="K112" i="41" s="1"/>
  <c r="E38" i="41"/>
  <c r="K38" i="41" s="1"/>
  <c r="E71" i="41"/>
  <c r="K71" i="41" s="1"/>
  <c r="E55" i="41"/>
  <c r="K55" i="41" s="1"/>
  <c r="E39" i="41"/>
  <c r="K39" i="41" s="1"/>
  <c r="E20" i="41"/>
  <c r="K20" i="41" s="1"/>
  <c r="E81" i="41"/>
  <c r="K81" i="41" s="1"/>
  <c r="E35" i="41"/>
  <c r="K35" i="41" s="1"/>
  <c r="E62" i="41"/>
  <c r="K62" i="41" s="1"/>
  <c r="E43" i="41"/>
  <c r="K43" i="41" s="1"/>
  <c r="E83" i="41"/>
  <c r="K83" i="41" s="1"/>
  <c r="E16" i="41"/>
  <c r="K16" i="41" s="1"/>
  <c r="E82" i="41"/>
  <c r="K82" i="41" s="1"/>
  <c r="E37" i="41"/>
  <c r="K37" i="41" s="1"/>
  <c r="E67" i="41"/>
  <c r="K67" i="41" s="1"/>
  <c r="E32" i="41"/>
  <c r="K32" i="41" s="1"/>
  <c r="E107" i="41"/>
  <c r="K107" i="41" s="1"/>
  <c r="E110" i="41"/>
  <c r="K110" i="41" s="1"/>
  <c r="E60" i="41"/>
  <c r="K60" i="41" s="1"/>
  <c r="E14" i="41"/>
  <c r="K14" i="41" s="1"/>
  <c r="E75" i="41"/>
  <c r="K75" i="41" s="1"/>
  <c r="E42" i="41"/>
  <c r="K42" i="41" s="1"/>
  <c r="E56" i="41"/>
  <c r="K56" i="41" s="1"/>
  <c r="E19" i="41"/>
  <c r="K19" i="41" s="1"/>
  <c r="E84" i="41"/>
  <c r="K84" i="41" s="1"/>
  <c r="E98" i="41"/>
  <c r="K98" i="41" s="1"/>
  <c r="E34" i="41"/>
  <c r="K34" i="41" s="1"/>
  <c r="E10" i="41"/>
  <c r="K10" i="41" s="1"/>
  <c r="E73" i="41"/>
  <c r="K73" i="41" s="1"/>
  <c r="E99" i="41"/>
  <c r="K99" i="41" s="1"/>
  <c r="E12" i="41"/>
  <c r="K12" i="41" s="1"/>
  <c r="E41" i="41"/>
  <c r="K41" i="41" s="1"/>
  <c r="E48" i="41"/>
  <c r="K48" i="41" s="1"/>
  <c r="E76" i="41"/>
  <c r="K76" i="41" s="1"/>
  <c r="E46" i="41"/>
  <c r="K46" i="41" s="1"/>
  <c r="E59" i="41"/>
  <c r="K59" i="41" s="1"/>
  <c r="E79" i="41"/>
  <c r="K79" i="41" s="1"/>
  <c r="E113" i="41"/>
  <c r="K113" i="41" s="1"/>
  <c r="E21" i="41"/>
  <c r="K21" i="41" s="1"/>
  <c r="E86" i="41"/>
  <c r="K86" i="41" s="1"/>
  <c r="E31" i="41"/>
  <c r="K31" i="41" s="1"/>
  <c r="E15" i="41"/>
  <c r="K15" i="41" s="1"/>
  <c r="E72" i="41"/>
  <c r="K72" i="41" s="1"/>
  <c r="E95" i="41"/>
  <c r="K95" i="41" s="1"/>
  <c r="E93" i="41"/>
  <c r="K93" i="41" s="1"/>
  <c r="E25" i="41"/>
  <c r="K25" i="41" s="1"/>
  <c r="E9" i="41"/>
  <c r="K9" i="41" s="1"/>
  <c r="E51" i="41"/>
  <c r="K51" i="41" s="1"/>
  <c r="E44" i="41"/>
  <c r="K44" i="41" s="1"/>
  <c r="E80" i="41"/>
  <c r="K80" i="41" s="1"/>
  <c r="E65" i="41"/>
  <c r="K65" i="41" s="1"/>
  <c r="E78" i="41"/>
  <c r="K78" i="41" s="1"/>
  <c r="E22" i="41"/>
  <c r="K22" i="41" s="1"/>
  <c r="E64" i="41"/>
  <c r="K64" i="41" s="1"/>
  <c r="E11" i="41"/>
  <c r="K11" i="41" s="1"/>
  <c r="E85" i="41"/>
  <c r="K85" i="41" s="1"/>
  <c r="E105" i="41"/>
  <c r="K105" i="41" s="1"/>
  <c r="E66" i="41"/>
  <c r="K66" i="41" s="1"/>
  <c r="E108" i="41"/>
  <c r="K108" i="41" s="1"/>
  <c r="E47" i="41"/>
  <c r="K47" i="41" s="1"/>
  <c r="E58" i="41"/>
  <c r="K58" i="41" s="1"/>
  <c r="E29" i="41"/>
  <c r="K29" i="41" s="1"/>
  <c r="E100" i="41"/>
  <c r="K100" i="41" s="1"/>
  <c r="E18" i="41"/>
  <c r="K18" i="41" s="1"/>
  <c r="J38" i="45" l="1"/>
  <c r="J36" i="45" s="1"/>
  <c r="L67" i="45"/>
  <c r="J29" i="38"/>
  <c r="G29" i="38"/>
  <c r="O18" i="8"/>
  <c r="E35" i="18"/>
  <c r="K6" i="41"/>
  <c r="E114" i="41"/>
  <c r="D17" i="55" s="1"/>
  <c r="H21" i="38"/>
  <c r="H114" i="41"/>
  <c r="J17" i="55" s="1"/>
  <c r="I29" i="38"/>
  <c r="E26" i="28"/>
  <c r="E25" i="28"/>
  <c r="L66" i="55" l="1"/>
  <c r="J37" i="55"/>
  <c r="J19" i="43"/>
  <c r="R114" i="47"/>
  <c r="F52" i="38"/>
  <c r="J19" i="11"/>
  <c r="J19" i="38"/>
  <c r="E52" i="38"/>
  <c r="L6" i="41" a="1"/>
  <c r="K114" i="41"/>
  <c r="D23" i="55" s="1"/>
  <c r="O20" i="55" s="1"/>
  <c r="H29" i="38"/>
  <c r="D127" i="19"/>
  <c r="S105" i="47" l="1"/>
  <c r="T105" i="47" s="1"/>
  <c r="S93" i="47"/>
  <c r="T93" i="47" s="1"/>
  <c r="S81" i="47"/>
  <c r="T81" i="47" s="1"/>
  <c r="S74" i="47"/>
  <c r="T74" i="47" s="1"/>
  <c r="S94" i="47"/>
  <c r="T94" i="47" s="1"/>
  <c r="S83" i="47"/>
  <c r="T83" i="47" s="1"/>
  <c r="S82" i="47"/>
  <c r="T82" i="47" s="1"/>
  <c r="S47" i="47"/>
  <c r="T47" i="47" s="1"/>
  <c r="S35" i="47"/>
  <c r="T35" i="47" s="1"/>
  <c r="S62" i="47"/>
  <c r="T62" i="47" s="1"/>
  <c r="S110" i="47"/>
  <c r="T110" i="47" s="1"/>
  <c r="S48" i="47"/>
  <c r="T48" i="47" s="1"/>
  <c r="S36" i="47"/>
  <c r="T36" i="47" s="1"/>
  <c r="S24" i="47"/>
  <c r="T24" i="47" s="1"/>
  <c r="S12" i="47"/>
  <c r="T12" i="47" s="1"/>
  <c r="S27" i="47"/>
  <c r="T27" i="47" s="1"/>
  <c r="S53" i="47"/>
  <c r="T53" i="47" s="1"/>
  <c r="S13" i="47"/>
  <c r="T13" i="47" s="1"/>
  <c r="S103" i="47"/>
  <c r="T103" i="47" s="1"/>
  <c r="S91" i="47"/>
  <c r="T91" i="47" s="1"/>
  <c r="S75" i="47"/>
  <c r="T75" i="47" s="1"/>
  <c r="S90" i="47"/>
  <c r="T90" i="47" s="1"/>
  <c r="S84" i="47"/>
  <c r="T84" i="47" s="1"/>
  <c r="S77" i="47"/>
  <c r="T77" i="47" s="1"/>
  <c r="S67" i="47"/>
  <c r="T67" i="47" s="1"/>
  <c r="S45" i="47"/>
  <c r="T45" i="47" s="1"/>
  <c r="S33" i="47"/>
  <c r="T33" i="47" s="1"/>
  <c r="S56" i="47"/>
  <c r="T56" i="47" s="1"/>
  <c r="S70" i="47"/>
  <c r="T70" i="47" s="1"/>
  <c r="S46" i="47"/>
  <c r="T46" i="47" s="1"/>
  <c r="S34" i="47"/>
  <c r="T34" i="47" s="1"/>
  <c r="S22" i="47"/>
  <c r="T22" i="47" s="1"/>
  <c r="S10" i="47"/>
  <c r="T10" i="47" s="1"/>
  <c r="S21" i="47"/>
  <c r="T21" i="47" s="1"/>
  <c r="S25" i="47"/>
  <c r="T25" i="47" s="1"/>
  <c r="S7" i="47"/>
  <c r="T7" i="47" s="1"/>
  <c r="S113" i="47"/>
  <c r="T113" i="47" s="1"/>
  <c r="S101" i="47"/>
  <c r="T101" i="47" s="1"/>
  <c r="S89" i="47"/>
  <c r="T89" i="47" s="1"/>
  <c r="S108" i="47"/>
  <c r="T108" i="47" s="1"/>
  <c r="S79" i="47"/>
  <c r="T79" i="47" s="1"/>
  <c r="S78" i="47"/>
  <c r="T78" i="47" s="1"/>
  <c r="S98" i="47"/>
  <c r="T98" i="47" s="1"/>
  <c r="S61" i="47"/>
  <c r="T61" i="47" s="1"/>
  <c r="S43" i="47"/>
  <c r="T43" i="47" s="1"/>
  <c r="S31" i="47"/>
  <c r="T31" i="47" s="1"/>
  <c r="S73" i="47"/>
  <c r="T73" i="47" s="1"/>
  <c r="S64" i="47"/>
  <c r="T64" i="47" s="1"/>
  <c r="S44" i="47"/>
  <c r="T44" i="47" s="1"/>
  <c r="S32" i="47"/>
  <c r="T32" i="47" s="1"/>
  <c r="S20" i="47"/>
  <c r="T20" i="47" s="1"/>
  <c r="S8" i="47"/>
  <c r="T8" i="47" s="1"/>
  <c r="S59" i="47"/>
  <c r="T59" i="47" s="1"/>
  <c r="S17" i="47"/>
  <c r="T17" i="47" s="1"/>
  <c r="S111" i="47"/>
  <c r="T111" i="47" s="1"/>
  <c r="S99" i="47"/>
  <c r="T99" i="47" s="1"/>
  <c r="S87" i="47"/>
  <c r="T87" i="47" s="1"/>
  <c r="S102" i="47"/>
  <c r="T102" i="47" s="1"/>
  <c r="S112" i="47"/>
  <c r="T112" i="47" s="1"/>
  <c r="S72" i="47"/>
  <c r="T72" i="47" s="1"/>
  <c r="S66" i="47"/>
  <c r="T66" i="47" s="1"/>
  <c r="S55" i="47"/>
  <c r="T55" i="47" s="1"/>
  <c r="S41" i="47"/>
  <c r="T41" i="47" s="1"/>
  <c r="S29" i="47"/>
  <c r="T29" i="47" s="1"/>
  <c r="S69" i="47"/>
  <c r="T69" i="47" s="1"/>
  <c r="S58" i="47"/>
  <c r="T58" i="47" s="1"/>
  <c r="S42" i="47"/>
  <c r="T42" i="47" s="1"/>
  <c r="S30" i="47"/>
  <c r="T30" i="47" s="1"/>
  <c r="S18" i="47"/>
  <c r="T18" i="47" s="1"/>
  <c r="S15" i="47"/>
  <c r="T15" i="47" s="1"/>
  <c r="S23" i="47"/>
  <c r="T23" i="47" s="1"/>
  <c r="S11" i="47"/>
  <c r="T11" i="47" s="1"/>
  <c r="S109" i="47"/>
  <c r="T109" i="47" s="1"/>
  <c r="S97" i="47"/>
  <c r="T97" i="47" s="1"/>
  <c r="S85" i="47"/>
  <c r="T85" i="47" s="1"/>
  <c r="S96" i="47"/>
  <c r="T96" i="47" s="1"/>
  <c r="S106" i="47"/>
  <c r="T106" i="47" s="1"/>
  <c r="S92" i="47"/>
  <c r="T92" i="47" s="1"/>
  <c r="S60" i="47"/>
  <c r="T60" i="47" s="1"/>
  <c r="S51" i="47"/>
  <c r="T51" i="47" s="1"/>
  <c r="S39" i="47"/>
  <c r="T39" i="47" s="1"/>
  <c r="S104" i="47"/>
  <c r="T104" i="47" s="1"/>
  <c r="S63" i="47"/>
  <c r="T63" i="47" s="1"/>
  <c r="S52" i="47"/>
  <c r="T52" i="47" s="1"/>
  <c r="S80" i="47"/>
  <c r="T80" i="47" s="1"/>
  <c r="S68" i="47"/>
  <c r="T68" i="47" s="1"/>
  <c r="S26" i="47"/>
  <c r="T26" i="47" s="1"/>
  <c r="S71" i="47"/>
  <c r="T71" i="47" s="1"/>
  <c r="S54" i="47"/>
  <c r="T54" i="47" s="1"/>
  <c r="S49" i="47"/>
  <c r="T49" i="47" s="1"/>
  <c r="S88" i="47"/>
  <c r="T88" i="47" s="1"/>
  <c r="S76" i="47"/>
  <c r="T76" i="47" s="1"/>
  <c r="S100" i="47"/>
  <c r="T100" i="47" s="1"/>
  <c r="S57" i="47"/>
  <c r="T57" i="47" s="1"/>
  <c r="S16" i="47"/>
  <c r="T16" i="47" s="1"/>
  <c r="S6" i="47"/>
  <c r="S86" i="47"/>
  <c r="T86" i="47" s="1"/>
  <c r="S50" i="47"/>
  <c r="T50" i="47" s="1"/>
  <c r="S14" i="47"/>
  <c r="T14" i="47" s="1"/>
  <c r="S19" i="47"/>
  <c r="T19" i="47" s="1"/>
  <c r="S107" i="47"/>
  <c r="T107" i="47" s="1"/>
  <c r="S40" i="47"/>
  <c r="T40" i="47" s="1"/>
  <c r="S9" i="47"/>
  <c r="T9" i="47" s="1"/>
  <c r="S95" i="47"/>
  <c r="T95" i="47" s="1"/>
  <c r="S38" i="47"/>
  <c r="T38" i="47" s="1"/>
  <c r="S65" i="47"/>
  <c r="T65" i="47" s="1"/>
  <c r="S37" i="47"/>
  <c r="T37" i="47" s="1"/>
  <c r="S28" i="47"/>
  <c r="T28" i="47" s="1"/>
  <c r="D44" i="45"/>
  <c r="O41" i="45" s="1"/>
  <c r="L6" i="41"/>
  <c r="L23" i="41"/>
  <c r="L41" i="41"/>
  <c r="L59" i="41"/>
  <c r="L77" i="41"/>
  <c r="L95" i="41"/>
  <c r="L113" i="41"/>
  <c r="L10" i="41"/>
  <c r="L28" i="41"/>
  <c r="L46" i="41"/>
  <c r="L64" i="41"/>
  <c r="L82" i="41"/>
  <c r="L100" i="41"/>
  <c r="L11" i="41"/>
  <c r="L29" i="41"/>
  <c r="L47" i="41"/>
  <c r="L65" i="41"/>
  <c r="L83" i="41"/>
  <c r="L101" i="41"/>
  <c r="L40" i="41"/>
  <c r="L16" i="41"/>
  <c r="L34" i="41"/>
  <c r="L52" i="41"/>
  <c r="L70" i="41"/>
  <c r="L88" i="41"/>
  <c r="L106" i="41"/>
  <c r="L22" i="41"/>
  <c r="L76" i="41"/>
  <c r="L94" i="41"/>
  <c r="L112" i="41"/>
  <c r="L17" i="41"/>
  <c r="L35" i="41"/>
  <c r="L53" i="41"/>
  <c r="L71" i="41"/>
  <c r="L89" i="41"/>
  <c r="L107" i="41"/>
  <c r="L58" i="41"/>
  <c r="L87" i="41"/>
  <c r="L51" i="41"/>
  <c r="L15" i="41"/>
  <c r="L86" i="41"/>
  <c r="L50" i="41"/>
  <c r="L14" i="41"/>
  <c r="L85" i="41"/>
  <c r="L49" i="41"/>
  <c r="L13" i="41"/>
  <c r="L84" i="41"/>
  <c r="L48" i="41"/>
  <c r="L12" i="41"/>
  <c r="L105" i="41"/>
  <c r="L69" i="41"/>
  <c r="L33" i="41"/>
  <c r="L104" i="41"/>
  <c r="L68" i="41"/>
  <c r="L32" i="41"/>
  <c r="L103" i="41"/>
  <c r="L67" i="41"/>
  <c r="L31" i="41"/>
  <c r="L102" i="41"/>
  <c r="L66" i="41"/>
  <c r="L30" i="41"/>
  <c r="L99" i="41"/>
  <c r="L63" i="41"/>
  <c r="L27" i="41"/>
  <c r="L98" i="41"/>
  <c r="L62" i="41"/>
  <c r="L26" i="41"/>
  <c r="L97" i="41"/>
  <c r="L61" i="41"/>
  <c r="L25" i="41"/>
  <c r="L96" i="41"/>
  <c r="L60" i="41"/>
  <c r="L24" i="41"/>
  <c r="L93" i="41"/>
  <c r="L57" i="41"/>
  <c r="L21" i="41"/>
  <c r="L92" i="41"/>
  <c r="L56" i="41"/>
  <c r="L20" i="41"/>
  <c r="L91" i="41"/>
  <c r="L55" i="41"/>
  <c r="L19" i="41"/>
  <c r="L81" i="41"/>
  <c r="L80" i="41"/>
  <c r="L79" i="41"/>
  <c r="L90" i="41"/>
  <c r="L18" i="41"/>
  <c r="L75" i="41"/>
  <c r="L74" i="41"/>
  <c r="L73" i="41"/>
  <c r="L78" i="41"/>
  <c r="L9" i="41"/>
  <c r="L43" i="41"/>
  <c r="L42" i="41"/>
  <c r="L110" i="41"/>
  <c r="L37" i="41"/>
  <c r="L36" i="41"/>
  <c r="L44" i="41"/>
  <c r="L7" i="41"/>
  <c r="L38" i="41"/>
  <c r="L8" i="41"/>
  <c r="L109" i="41"/>
  <c r="L111" i="41"/>
  <c r="L108" i="41"/>
  <c r="L45" i="41"/>
  <c r="L72" i="41"/>
  <c r="L39" i="41"/>
  <c r="L54" i="41"/>
  <c r="T6" i="47" l="1"/>
  <c r="S114" i="47"/>
  <c r="R108" i="41"/>
  <c r="N108" i="41"/>
  <c r="Q108" i="41"/>
  <c r="O108" i="41"/>
  <c r="O44" i="41"/>
  <c r="N44" i="41"/>
  <c r="Q44" i="41"/>
  <c r="R44" i="41"/>
  <c r="N9" i="41"/>
  <c r="O9" i="41"/>
  <c r="Q9" i="41"/>
  <c r="R9" i="41"/>
  <c r="Q90" i="41"/>
  <c r="R90" i="41"/>
  <c r="O90" i="41"/>
  <c r="N90" i="41"/>
  <c r="Q91" i="41"/>
  <c r="R91" i="41"/>
  <c r="O91" i="41"/>
  <c r="N91" i="41"/>
  <c r="O93" i="41"/>
  <c r="N93" i="41"/>
  <c r="R93" i="41"/>
  <c r="Q93" i="41"/>
  <c r="R97" i="41"/>
  <c r="N97" i="41"/>
  <c r="Q97" i="41"/>
  <c r="O97" i="41"/>
  <c r="O99" i="41"/>
  <c r="R99" i="41"/>
  <c r="N99" i="41"/>
  <c r="Q99" i="41"/>
  <c r="N103" i="41"/>
  <c r="O103" i="41"/>
  <c r="R103" i="41"/>
  <c r="Q103" i="41"/>
  <c r="N105" i="41"/>
  <c r="Q105" i="41"/>
  <c r="O105" i="41"/>
  <c r="R105" i="41"/>
  <c r="Q85" i="41"/>
  <c r="O85" i="41"/>
  <c r="R85" i="41"/>
  <c r="N85" i="41"/>
  <c r="O87" i="41"/>
  <c r="N87" i="41"/>
  <c r="R87" i="41"/>
  <c r="Q87" i="41"/>
  <c r="O35" i="41"/>
  <c r="N35" i="41"/>
  <c r="Q35" i="41"/>
  <c r="R35" i="41"/>
  <c r="R106" i="41"/>
  <c r="N106" i="41"/>
  <c r="O106" i="41"/>
  <c r="Q106" i="41"/>
  <c r="O40" i="41"/>
  <c r="N40" i="41"/>
  <c r="R40" i="41"/>
  <c r="Q40" i="41"/>
  <c r="R11" i="41"/>
  <c r="N11" i="41"/>
  <c r="Q11" i="41"/>
  <c r="O11" i="41"/>
  <c r="O10" i="41"/>
  <c r="N10" i="41"/>
  <c r="Q10" i="41"/>
  <c r="R10" i="41"/>
  <c r="Q23" i="41"/>
  <c r="N23" i="41"/>
  <c r="O23" i="41"/>
  <c r="R23" i="41"/>
  <c r="O111" i="41"/>
  <c r="N111" i="41"/>
  <c r="Q111" i="41"/>
  <c r="R111" i="41"/>
  <c r="Q36" i="41"/>
  <c r="O36" i="41"/>
  <c r="R36" i="41"/>
  <c r="N36" i="41"/>
  <c r="O78" i="41"/>
  <c r="N78" i="41"/>
  <c r="Q78" i="41"/>
  <c r="R78" i="41"/>
  <c r="O79" i="41"/>
  <c r="N79" i="41"/>
  <c r="R79" i="41"/>
  <c r="Q79" i="41"/>
  <c r="R20" i="41"/>
  <c r="Q20" i="41"/>
  <c r="O20" i="41"/>
  <c r="N20" i="41"/>
  <c r="R24" i="41"/>
  <c r="Q24" i="41"/>
  <c r="N24" i="41"/>
  <c r="O24" i="41"/>
  <c r="Q26" i="41"/>
  <c r="O26" i="41"/>
  <c r="N26" i="41"/>
  <c r="R26" i="41"/>
  <c r="N30" i="41"/>
  <c r="R30" i="41"/>
  <c r="O30" i="41"/>
  <c r="Q30" i="41"/>
  <c r="Q32" i="41"/>
  <c r="R32" i="41"/>
  <c r="N32" i="41"/>
  <c r="O32" i="41"/>
  <c r="R12" i="41"/>
  <c r="N12" i="41"/>
  <c r="Q12" i="41"/>
  <c r="O12" i="41"/>
  <c r="R14" i="41"/>
  <c r="Q14" i="41"/>
  <c r="O14" i="41"/>
  <c r="N14" i="41"/>
  <c r="Q58" i="41"/>
  <c r="R58" i="41"/>
  <c r="O58" i="41"/>
  <c r="N58" i="41"/>
  <c r="N17" i="41"/>
  <c r="O17" i="41"/>
  <c r="R17" i="41"/>
  <c r="Q17" i="41"/>
  <c r="R88" i="41"/>
  <c r="Q88" i="41"/>
  <c r="N88" i="41"/>
  <c r="O88" i="41"/>
  <c r="Q101" i="41"/>
  <c r="R101" i="41"/>
  <c r="N101" i="41"/>
  <c r="O101" i="41"/>
  <c r="O100" i="41"/>
  <c r="R100" i="41"/>
  <c r="N100" i="41"/>
  <c r="Q100" i="41"/>
  <c r="Q113" i="41"/>
  <c r="O113" i="41"/>
  <c r="R113" i="41"/>
  <c r="N113" i="41"/>
  <c r="O6" i="41"/>
  <c r="Q6" i="41"/>
  <c r="M6" i="41" a="1"/>
  <c r="N6" i="41"/>
  <c r="L114" i="41"/>
  <c r="J28" i="55" s="1"/>
  <c r="H67" i="55" s="1"/>
  <c r="R6" i="41"/>
  <c r="R54" i="41"/>
  <c r="O54" i="41"/>
  <c r="Q54" i="41"/>
  <c r="N54" i="41"/>
  <c r="N109" i="41"/>
  <c r="O109" i="41"/>
  <c r="Q109" i="41"/>
  <c r="R109" i="41"/>
  <c r="N37" i="41"/>
  <c r="O37" i="41"/>
  <c r="R37" i="41"/>
  <c r="Q37" i="41"/>
  <c r="O73" i="41"/>
  <c r="R73" i="41"/>
  <c r="Q73" i="41"/>
  <c r="N73" i="41"/>
  <c r="R80" i="41"/>
  <c r="O80" i="41"/>
  <c r="N80" i="41"/>
  <c r="Q80" i="41"/>
  <c r="R56" i="41"/>
  <c r="N56" i="41"/>
  <c r="Q56" i="41"/>
  <c r="O56" i="41"/>
  <c r="O60" i="41"/>
  <c r="R60" i="41"/>
  <c r="N60" i="41"/>
  <c r="Q60" i="41"/>
  <c r="N62" i="41"/>
  <c r="Q62" i="41"/>
  <c r="O62" i="41"/>
  <c r="R62" i="41"/>
  <c r="Q66" i="41"/>
  <c r="O66" i="41"/>
  <c r="R66" i="41"/>
  <c r="N66" i="41"/>
  <c r="O68" i="41"/>
  <c r="N68" i="41"/>
  <c r="R68" i="41"/>
  <c r="Q68" i="41"/>
  <c r="Q48" i="41"/>
  <c r="R48" i="41"/>
  <c r="N48" i="41"/>
  <c r="O48" i="41"/>
  <c r="R50" i="41"/>
  <c r="N50" i="41"/>
  <c r="Q50" i="41"/>
  <c r="O50" i="41"/>
  <c r="N107" i="41"/>
  <c r="Q107" i="41"/>
  <c r="O107" i="41"/>
  <c r="R107" i="41"/>
  <c r="N112" i="41"/>
  <c r="O112" i="41"/>
  <c r="R112" i="41"/>
  <c r="Q112" i="41"/>
  <c r="N70" i="41"/>
  <c r="R70" i="41"/>
  <c r="O70" i="41"/>
  <c r="Q70" i="41"/>
  <c r="R83" i="41"/>
  <c r="N83" i="41"/>
  <c r="O83" i="41"/>
  <c r="Q83" i="41"/>
  <c r="O82" i="41"/>
  <c r="N82" i="41"/>
  <c r="Q82" i="41"/>
  <c r="R82" i="41"/>
  <c r="O95" i="41"/>
  <c r="R95" i="41"/>
  <c r="Q95" i="41"/>
  <c r="N95" i="41"/>
  <c r="O39" i="41"/>
  <c r="Q39" i="41"/>
  <c r="N39" i="41"/>
  <c r="R39" i="41"/>
  <c r="Q8" i="41"/>
  <c r="R8" i="41"/>
  <c r="N8" i="41"/>
  <c r="O8" i="41"/>
  <c r="N110" i="41"/>
  <c r="O110" i="41"/>
  <c r="R110" i="41"/>
  <c r="Q110" i="41"/>
  <c r="O74" i="41"/>
  <c r="Q74" i="41"/>
  <c r="R74" i="41"/>
  <c r="N74" i="41"/>
  <c r="O81" i="41"/>
  <c r="Q81" i="41"/>
  <c r="R81" i="41"/>
  <c r="N81" i="41"/>
  <c r="Q92" i="41"/>
  <c r="N92" i="41"/>
  <c r="O92" i="41"/>
  <c r="R92" i="41"/>
  <c r="N96" i="41"/>
  <c r="O96" i="41"/>
  <c r="R96" i="41"/>
  <c r="Q96" i="41"/>
  <c r="N98" i="41"/>
  <c r="Q98" i="41"/>
  <c r="O98" i="41"/>
  <c r="R98" i="41"/>
  <c r="R102" i="41"/>
  <c r="O102" i="41"/>
  <c r="Q102" i="41"/>
  <c r="N102" i="41"/>
  <c r="O104" i="41"/>
  <c r="Q104" i="41"/>
  <c r="R104" i="41"/>
  <c r="N104" i="41"/>
  <c r="N84" i="41"/>
  <c r="Q84" i="41"/>
  <c r="O84" i="41"/>
  <c r="R84" i="41"/>
  <c r="N86" i="41"/>
  <c r="O86" i="41"/>
  <c r="Q86" i="41"/>
  <c r="R86" i="41"/>
  <c r="R89" i="41"/>
  <c r="O89" i="41"/>
  <c r="N89" i="41"/>
  <c r="Q89" i="41"/>
  <c r="N94" i="41"/>
  <c r="R94" i="41"/>
  <c r="Q94" i="41"/>
  <c r="O94" i="41"/>
  <c r="Q52" i="41"/>
  <c r="O52" i="41"/>
  <c r="R52" i="41"/>
  <c r="N52" i="41"/>
  <c r="R65" i="41"/>
  <c r="N65" i="41"/>
  <c r="O65" i="41"/>
  <c r="Q65" i="41"/>
  <c r="O64" i="41"/>
  <c r="R64" i="41"/>
  <c r="Q64" i="41"/>
  <c r="N64" i="41"/>
  <c r="N77" i="41"/>
  <c r="O77" i="41"/>
  <c r="R77" i="41"/>
  <c r="Q77" i="41"/>
  <c r="O72" i="41"/>
  <c r="Q72" i="41"/>
  <c r="R72" i="41"/>
  <c r="N72" i="41"/>
  <c r="Q38" i="41"/>
  <c r="R38" i="41"/>
  <c r="O38" i="41"/>
  <c r="N38" i="41"/>
  <c r="N42" i="41"/>
  <c r="R42" i="41"/>
  <c r="O42" i="41"/>
  <c r="Q42" i="41"/>
  <c r="O75" i="41"/>
  <c r="R75" i="41"/>
  <c r="N75" i="41"/>
  <c r="Q75" i="41"/>
  <c r="R19" i="41"/>
  <c r="O19" i="41"/>
  <c r="N19" i="41"/>
  <c r="Q19" i="41"/>
  <c r="O21" i="41"/>
  <c r="R21" i="41"/>
  <c r="Q21" i="41"/>
  <c r="N21" i="41"/>
  <c r="R25" i="41"/>
  <c r="O25" i="41"/>
  <c r="N25" i="41"/>
  <c r="Q25" i="41"/>
  <c r="Q27" i="41"/>
  <c r="N27" i="41"/>
  <c r="O27" i="41"/>
  <c r="R27" i="41"/>
  <c r="Q31" i="41"/>
  <c r="N31" i="41"/>
  <c r="O31" i="41"/>
  <c r="R31" i="41"/>
  <c r="N33" i="41"/>
  <c r="O33" i="41"/>
  <c r="R33" i="41"/>
  <c r="Q33" i="41"/>
  <c r="N13" i="41"/>
  <c r="R13" i="41"/>
  <c r="Q13" i="41"/>
  <c r="O13" i="41"/>
  <c r="O15" i="41"/>
  <c r="R15" i="41"/>
  <c r="N15" i="41"/>
  <c r="Q15" i="41"/>
  <c r="R71" i="41"/>
  <c r="N71" i="41"/>
  <c r="O71" i="41"/>
  <c r="Q71" i="41"/>
  <c r="N76" i="41"/>
  <c r="Q76" i="41"/>
  <c r="R76" i="41"/>
  <c r="O76" i="41"/>
  <c r="N34" i="41"/>
  <c r="R34" i="41"/>
  <c r="O34" i="41"/>
  <c r="Q34" i="41"/>
  <c r="R47" i="41"/>
  <c r="Q47" i="41"/>
  <c r="N47" i="41"/>
  <c r="O47" i="41"/>
  <c r="Q46" i="41"/>
  <c r="R46" i="41"/>
  <c r="O46" i="41"/>
  <c r="N46" i="41"/>
  <c r="R59" i="41"/>
  <c r="Q59" i="41"/>
  <c r="O59" i="41"/>
  <c r="N59" i="41"/>
  <c r="N45" i="41"/>
  <c r="R45" i="41"/>
  <c r="O45" i="41"/>
  <c r="Q45" i="41"/>
  <c r="O7" i="41"/>
  <c r="R7" i="41"/>
  <c r="Q7" i="41"/>
  <c r="N7" i="41"/>
  <c r="R43" i="41"/>
  <c r="Q43" i="41"/>
  <c r="O43" i="41"/>
  <c r="N43" i="41"/>
  <c r="N18" i="41"/>
  <c r="Q18" i="41"/>
  <c r="R18" i="41"/>
  <c r="O18" i="41"/>
  <c r="O55" i="41"/>
  <c r="R55" i="41"/>
  <c r="N55" i="41"/>
  <c r="Q55" i="41"/>
  <c r="Q57" i="41"/>
  <c r="O57" i="41"/>
  <c r="R57" i="41"/>
  <c r="N57" i="41"/>
  <c r="R61" i="41"/>
  <c r="O61" i="41"/>
  <c r="N61" i="41"/>
  <c r="Q61" i="41"/>
  <c r="N63" i="41"/>
  <c r="R63" i="41"/>
  <c r="Q63" i="41"/>
  <c r="O63" i="41"/>
  <c r="N67" i="41"/>
  <c r="O67" i="41"/>
  <c r="Q67" i="41"/>
  <c r="R67" i="41"/>
  <c r="R69" i="41"/>
  <c r="Q69" i="41"/>
  <c r="N69" i="41"/>
  <c r="O69" i="41"/>
  <c r="O49" i="41"/>
  <c r="Q49" i="41"/>
  <c r="N49" i="41"/>
  <c r="R49" i="41"/>
  <c r="N51" i="41"/>
  <c r="O51" i="41"/>
  <c r="R51" i="41"/>
  <c r="Q51" i="41"/>
  <c r="R53" i="41"/>
  <c r="O53" i="41"/>
  <c r="N53" i="41"/>
  <c r="Q53" i="41"/>
  <c r="N22" i="41"/>
  <c r="Q22" i="41"/>
  <c r="R22" i="41"/>
  <c r="O22" i="41"/>
  <c r="Q16" i="41"/>
  <c r="O16" i="41"/>
  <c r="N16" i="41"/>
  <c r="R16" i="41"/>
  <c r="Q29" i="41"/>
  <c r="R29" i="41"/>
  <c r="O29" i="41"/>
  <c r="N29" i="41"/>
  <c r="R28" i="41"/>
  <c r="Q28" i="41"/>
  <c r="N28" i="41"/>
  <c r="O28" i="41"/>
  <c r="Q41" i="41"/>
  <c r="N41" i="41"/>
  <c r="O41" i="41"/>
  <c r="R41" i="41"/>
  <c r="J5" i="11"/>
  <c r="B3" i="13"/>
  <c r="U6" i="47" l="1" a="1"/>
  <c r="T114" i="47"/>
  <c r="D50" i="45" s="1"/>
  <c r="O47" i="45" s="1"/>
  <c r="M93" i="41"/>
  <c r="M57" i="41"/>
  <c r="M21" i="41"/>
  <c r="M91" i="41"/>
  <c r="M48" i="41"/>
  <c r="M112" i="41"/>
  <c r="M68" i="41"/>
  <c r="M25" i="41"/>
  <c r="M7" i="41"/>
  <c r="M74" i="41"/>
  <c r="M31" i="41"/>
  <c r="M86" i="41"/>
  <c r="M109" i="41"/>
  <c r="M66" i="41"/>
  <c r="M23" i="41"/>
  <c r="M85" i="41"/>
  <c r="M49" i="41"/>
  <c r="M100" i="41"/>
  <c r="M87" i="41"/>
  <c r="M51" i="41"/>
  <c r="M15" i="41"/>
  <c r="M84" i="41"/>
  <c r="M41" i="41"/>
  <c r="M104" i="41"/>
  <c r="M61" i="41"/>
  <c r="M18" i="41"/>
  <c r="M110" i="41"/>
  <c r="M67" i="41"/>
  <c r="M24" i="41"/>
  <c r="M72" i="41"/>
  <c r="M102" i="41"/>
  <c r="M59" i="41"/>
  <c r="M16" i="41"/>
  <c r="M42" i="41"/>
  <c r="M107" i="41"/>
  <c r="M56" i="41"/>
  <c r="M81" i="41"/>
  <c r="M45" i="41"/>
  <c r="M9" i="41"/>
  <c r="M77" i="41"/>
  <c r="M34" i="41"/>
  <c r="M97" i="41"/>
  <c r="M54" i="41"/>
  <c r="M11" i="41"/>
  <c r="M103" i="41"/>
  <c r="M60" i="41"/>
  <c r="M17" i="41"/>
  <c r="M65" i="41"/>
  <c r="M95" i="41"/>
  <c r="M52" i="41"/>
  <c r="M8" i="41"/>
  <c r="M78" i="41"/>
  <c r="M64" i="41"/>
  <c r="M13" i="41"/>
  <c r="M111" i="41"/>
  <c r="M75" i="41"/>
  <c r="M39" i="41"/>
  <c r="M113" i="41"/>
  <c r="M70" i="41"/>
  <c r="M26" i="41"/>
  <c r="M90" i="41"/>
  <c r="M47" i="41"/>
  <c r="M94" i="41"/>
  <c r="M96" i="41"/>
  <c r="M53" i="41"/>
  <c r="M10" i="41"/>
  <c r="M43" i="41"/>
  <c r="M88" i="41"/>
  <c r="M44" i="41"/>
  <c r="M79" i="41"/>
  <c r="M35" i="41"/>
  <c r="M20" i="41"/>
  <c r="M105" i="41"/>
  <c r="M69" i="41"/>
  <c r="M33" i="41"/>
  <c r="M106" i="41"/>
  <c r="M62" i="41"/>
  <c r="M19" i="41"/>
  <c r="M83" i="41"/>
  <c r="M40" i="41"/>
  <c r="M58" i="41"/>
  <c r="M89" i="41"/>
  <c r="M46" i="41"/>
  <c r="M108" i="41"/>
  <c r="M29" i="41"/>
  <c r="M80" i="41"/>
  <c r="M37" i="41"/>
  <c r="M50" i="41"/>
  <c r="M71" i="41"/>
  <c r="M92" i="41"/>
  <c r="M99" i="41"/>
  <c r="M63" i="41"/>
  <c r="M27" i="41"/>
  <c r="M98" i="41"/>
  <c r="M55" i="41"/>
  <c r="M12" i="41"/>
  <c r="M76" i="41"/>
  <c r="M32" i="41"/>
  <c r="M36" i="41"/>
  <c r="M82" i="41"/>
  <c r="M38" i="41"/>
  <c r="M101" i="41"/>
  <c r="M14" i="41"/>
  <c r="M73" i="41"/>
  <c r="M30" i="41"/>
  <c r="M22" i="41"/>
  <c r="M28" i="41"/>
  <c r="M6" i="41"/>
  <c r="P113" i="41"/>
  <c r="P100" i="41"/>
  <c r="P58" i="41"/>
  <c r="P79" i="41"/>
  <c r="P23" i="41"/>
  <c r="P85" i="41"/>
  <c r="P97" i="41"/>
  <c r="P108" i="41"/>
  <c r="P75" i="41"/>
  <c r="P104" i="41"/>
  <c r="P92" i="41"/>
  <c r="P73" i="41"/>
  <c r="P105" i="41"/>
  <c r="P90" i="41"/>
  <c r="P22" i="41"/>
  <c r="P76" i="41"/>
  <c r="P86" i="41"/>
  <c r="P8" i="41"/>
  <c r="P82" i="41"/>
  <c r="P107" i="41"/>
  <c r="N114" i="41"/>
  <c r="J30" i="55" s="1"/>
  <c r="J67" i="55" s="1"/>
  <c r="P20" i="41"/>
  <c r="P78" i="41"/>
  <c r="P40" i="41"/>
  <c r="P91" i="41"/>
  <c r="P53" i="41"/>
  <c r="P61" i="41"/>
  <c r="P15" i="41"/>
  <c r="P27" i="41"/>
  <c r="P25" i="41"/>
  <c r="P21" i="41"/>
  <c r="P38" i="41"/>
  <c r="P89" i="41"/>
  <c r="P98" i="41"/>
  <c r="P96" i="41"/>
  <c r="P95" i="41"/>
  <c r="P62" i="41"/>
  <c r="P54" i="41"/>
  <c r="P69" i="41"/>
  <c r="P18" i="41"/>
  <c r="P43" i="41"/>
  <c r="P47" i="41"/>
  <c r="P34" i="41"/>
  <c r="P31" i="41"/>
  <c r="P42" i="41"/>
  <c r="P72" i="41"/>
  <c r="P39" i="41"/>
  <c r="P70" i="41"/>
  <c r="P112" i="41"/>
  <c r="P60" i="41"/>
  <c r="P109" i="41"/>
  <c r="Q114" i="41"/>
  <c r="Q28" i="55" s="1"/>
  <c r="N67" i="55" s="1"/>
  <c r="P88" i="41"/>
  <c r="P10" i="41"/>
  <c r="P59" i="41"/>
  <c r="P19" i="41"/>
  <c r="P74" i="41"/>
  <c r="P68" i="41"/>
  <c r="P80" i="41"/>
  <c r="P103" i="41"/>
  <c r="P9" i="41"/>
  <c r="P51" i="41"/>
  <c r="P57" i="41"/>
  <c r="P71" i="41"/>
  <c r="P77" i="41"/>
  <c r="P64" i="41"/>
  <c r="P94" i="41"/>
  <c r="P14" i="41"/>
  <c r="P24" i="41"/>
  <c r="P29" i="41"/>
  <c r="P67" i="41"/>
  <c r="P7" i="41"/>
  <c r="P65" i="41"/>
  <c r="P52" i="41"/>
  <c r="P102" i="41"/>
  <c r="P110" i="41"/>
  <c r="P83" i="41"/>
  <c r="P48" i="41"/>
  <c r="P66" i="41"/>
  <c r="P37" i="41"/>
  <c r="O114" i="41"/>
  <c r="P6" i="41"/>
  <c r="P101" i="41"/>
  <c r="P17" i="41"/>
  <c r="P32" i="41"/>
  <c r="P30" i="41"/>
  <c r="P26" i="41"/>
  <c r="P106" i="41"/>
  <c r="P87" i="41"/>
  <c r="P93" i="41"/>
  <c r="P41" i="41"/>
  <c r="F30" i="38"/>
  <c r="P99" i="41"/>
  <c r="P44" i="41"/>
  <c r="P49" i="41"/>
  <c r="P63" i="41"/>
  <c r="P55" i="41"/>
  <c r="P45" i="41"/>
  <c r="P81" i="41"/>
  <c r="P28" i="41"/>
  <c r="P16" i="41"/>
  <c r="P13" i="41"/>
  <c r="P46" i="41"/>
  <c r="P33" i="41"/>
  <c r="P84" i="41"/>
  <c r="P50" i="41"/>
  <c r="P56" i="41"/>
  <c r="R114" i="41"/>
  <c r="Q29" i="55" s="1"/>
  <c r="P67" i="55" s="1"/>
  <c r="P12" i="41"/>
  <c r="P36" i="41"/>
  <c r="P111" i="41"/>
  <c r="P11" i="41"/>
  <c r="P35" i="41"/>
  <c r="AD114" i="13"/>
  <c r="H66" i="55" l="1"/>
  <c r="O11" i="55"/>
  <c r="U68" i="47"/>
  <c r="U89" i="47"/>
  <c r="U53" i="47"/>
  <c r="U17" i="47"/>
  <c r="U80" i="47"/>
  <c r="U37" i="47"/>
  <c r="U100" i="47"/>
  <c r="U57" i="47"/>
  <c r="U14" i="47"/>
  <c r="U84" i="47"/>
  <c r="U40" i="47"/>
  <c r="U104" i="47"/>
  <c r="U61" i="47"/>
  <c r="U18" i="47"/>
  <c r="U24" i="47"/>
  <c r="U81" i="47"/>
  <c r="U49" i="47"/>
  <c r="U34" i="47"/>
  <c r="U31" i="47"/>
  <c r="U83" i="47"/>
  <c r="U47" i="47"/>
  <c r="U11" i="47"/>
  <c r="U73" i="47"/>
  <c r="U30" i="47"/>
  <c r="U93" i="47"/>
  <c r="U50" i="47"/>
  <c r="U7" i="47"/>
  <c r="U76" i="47"/>
  <c r="U33" i="47"/>
  <c r="U97" i="47"/>
  <c r="U54" i="47"/>
  <c r="U10" i="47"/>
  <c r="U85" i="47"/>
  <c r="U16" i="47"/>
  <c r="U38" i="47"/>
  <c r="U13" i="47"/>
  <c r="U9" i="47"/>
  <c r="U113" i="47"/>
  <c r="U77" i="47"/>
  <c r="U41" i="47"/>
  <c r="U109" i="47"/>
  <c r="U66" i="47"/>
  <c r="U22" i="47"/>
  <c r="U86" i="47"/>
  <c r="U43" i="47"/>
  <c r="U112" i="47"/>
  <c r="U69" i="47"/>
  <c r="U26" i="47"/>
  <c r="U90" i="47"/>
  <c r="U46" i="47"/>
  <c r="U110" i="47"/>
  <c r="U63" i="47"/>
  <c r="U92" i="47"/>
  <c r="U27" i="47"/>
  <c r="U70" i="47"/>
  <c r="U107" i="47"/>
  <c r="U71" i="47"/>
  <c r="U35" i="47"/>
  <c r="U102" i="47"/>
  <c r="U58" i="47"/>
  <c r="U15" i="47"/>
  <c r="U79" i="47"/>
  <c r="U36" i="47"/>
  <c r="U105" i="47"/>
  <c r="U62" i="47"/>
  <c r="U19" i="47"/>
  <c r="U82" i="47"/>
  <c r="U39" i="47"/>
  <c r="U88" i="47"/>
  <c r="U42" i="47"/>
  <c r="U6" i="47"/>
  <c r="U99" i="47"/>
  <c r="U96" i="47"/>
  <c r="U101" i="47"/>
  <c r="U65" i="47"/>
  <c r="U29" i="47"/>
  <c r="U94" i="47"/>
  <c r="U51" i="47"/>
  <c r="U8" i="47"/>
  <c r="U72" i="47"/>
  <c r="U28" i="47"/>
  <c r="U98" i="47"/>
  <c r="U55" i="47"/>
  <c r="U12" i="47"/>
  <c r="U75" i="47"/>
  <c r="U32" i="47"/>
  <c r="U67" i="47"/>
  <c r="U20" i="47"/>
  <c r="U106" i="47"/>
  <c r="U78" i="47"/>
  <c r="U74" i="47"/>
  <c r="U95" i="47"/>
  <c r="U59" i="47"/>
  <c r="U23" i="47"/>
  <c r="U87" i="47"/>
  <c r="U44" i="47"/>
  <c r="U108" i="47"/>
  <c r="U64" i="47"/>
  <c r="U21" i="47"/>
  <c r="U91" i="47"/>
  <c r="U48" i="47"/>
  <c r="U111" i="47"/>
  <c r="U25" i="47"/>
  <c r="U45" i="47"/>
  <c r="U103" i="47"/>
  <c r="U60" i="47"/>
  <c r="U56" i="47"/>
  <c r="U52" i="47"/>
  <c r="G30" i="38"/>
  <c r="I30" i="38"/>
  <c r="P114" i="41"/>
  <c r="J31" i="55" s="1"/>
  <c r="M114" i="41"/>
  <c r="D31" i="55" s="1"/>
  <c r="J30" i="38"/>
  <c r="J38" i="55" l="1"/>
  <c r="J36" i="55" s="1"/>
  <c r="L67" i="55"/>
  <c r="Z52" i="47"/>
  <c r="AI52" i="47" s="1"/>
  <c r="AA52" i="47"/>
  <c r="AJ52" i="47" s="1"/>
  <c r="X52" i="47"/>
  <c r="W52" i="47"/>
  <c r="AF52" i="47" s="1"/>
  <c r="AD52" i="47"/>
  <c r="AA111" i="47"/>
  <c r="AJ111" i="47" s="1"/>
  <c r="X111" i="47"/>
  <c r="W111" i="47"/>
  <c r="AF111" i="47" s="1"/>
  <c r="Z111" i="47"/>
  <c r="AI111" i="47" s="1"/>
  <c r="AD111" i="47"/>
  <c r="X44" i="47"/>
  <c r="AA44" i="47"/>
  <c r="AJ44" i="47" s="1"/>
  <c r="Z44" i="47"/>
  <c r="AI44" i="47" s="1"/>
  <c r="W44" i="47"/>
  <c r="AF44" i="47" s="1"/>
  <c r="AD44" i="47"/>
  <c r="X78" i="47"/>
  <c r="W78" i="47"/>
  <c r="AF78" i="47" s="1"/>
  <c r="AA78" i="47"/>
  <c r="AJ78" i="47" s="1"/>
  <c r="Z78" i="47"/>
  <c r="AI78" i="47" s="1"/>
  <c r="AD78" i="47"/>
  <c r="W12" i="47"/>
  <c r="AF12" i="47" s="1"/>
  <c r="AA12" i="47"/>
  <c r="AJ12" i="47" s="1"/>
  <c r="Z12" i="47"/>
  <c r="AI12" i="47" s="1"/>
  <c r="X12" i="47"/>
  <c r="AD12" i="47"/>
  <c r="X51" i="47"/>
  <c r="AA51" i="47"/>
  <c r="AJ51" i="47" s="1"/>
  <c r="W51" i="47"/>
  <c r="AF51" i="47" s="1"/>
  <c r="Z51" i="47"/>
  <c r="AI51" i="47" s="1"/>
  <c r="AD51" i="47"/>
  <c r="X99" i="47"/>
  <c r="W99" i="47"/>
  <c r="AF99" i="47" s="1"/>
  <c r="AA99" i="47"/>
  <c r="AJ99" i="47" s="1"/>
  <c r="Z99" i="47"/>
  <c r="AI99" i="47" s="1"/>
  <c r="AD99" i="47"/>
  <c r="AA19" i="47"/>
  <c r="AJ19" i="47" s="1"/>
  <c r="W19" i="47"/>
  <c r="AF19" i="47" s="1"/>
  <c r="Z19" i="47"/>
  <c r="AI19" i="47" s="1"/>
  <c r="X19" i="47"/>
  <c r="AD19" i="47"/>
  <c r="Z58" i="47"/>
  <c r="AI58" i="47" s="1"/>
  <c r="AA58" i="47"/>
  <c r="AJ58" i="47" s="1"/>
  <c r="X58" i="47"/>
  <c r="W58" i="47"/>
  <c r="AF58" i="47" s="1"/>
  <c r="AD58" i="47"/>
  <c r="AA27" i="47"/>
  <c r="AJ27" i="47" s="1"/>
  <c r="X27" i="47"/>
  <c r="W27" i="47"/>
  <c r="AF27" i="47" s="1"/>
  <c r="Z27" i="47"/>
  <c r="AI27" i="47" s="1"/>
  <c r="AD27" i="47"/>
  <c r="AA26" i="47"/>
  <c r="AJ26" i="47" s="1"/>
  <c r="W26" i="47"/>
  <c r="AF26" i="47" s="1"/>
  <c r="Z26" i="47"/>
  <c r="AI26" i="47" s="1"/>
  <c r="X26" i="47"/>
  <c r="AD26" i="47"/>
  <c r="X66" i="47"/>
  <c r="Z66" i="47"/>
  <c r="AI66" i="47" s="1"/>
  <c r="AA66" i="47"/>
  <c r="AJ66" i="47" s="1"/>
  <c r="W66" i="47"/>
  <c r="AF66" i="47" s="1"/>
  <c r="AD66" i="47"/>
  <c r="AA13" i="47"/>
  <c r="AJ13" i="47" s="1"/>
  <c r="Z13" i="47"/>
  <c r="AI13" i="47" s="1"/>
  <c r="X13" i="47"/>
  <c r="W13" i="47"/>
  <c r="AF13" i="47" s="1"/>
  <c r="AD13" i="47"/>
  <c r="X97" i="47"/>
  <c r="AA97" i="47"/>
  <c r="AJ97" i="47" s="1"/>
  <c r="W97" i="47"/>
  <c r="AF97" i="47" s="1"/>
  <c r="Z97" i="47"/>
  <c r="AI97" i="47" s="1"/>
  <c r="AD97" i="47"/>
  <c r="X30" i="47"/>
  <c r="AA30" i="47"/>
  <c r="AJ30" i="47" s="1"/>
  <c r="Z30" i="47"/>
  <c r="AI30" i="47" s="1"/>
  <c r="W30" i="47"/>
  <c r="AF30" i="47" s="1"/>
  <c r="AD30" i="47"/>
  <c r="X34" i="47"/>
  <c r="AA34" i="47"/>
  <c r="AJ34" i="47" s="1"/>
  <c r="Z34" i="47"/>
  <c r="AI34" i="47" s="1"/>
  <c r="W34" i="47"/>
  <c r="AF34" i="47" s="1"/>
  <c r="AD34" i="47"/>
  <c r="X104" i="47"/>
  <c r="AA104" i="47"/>
  <c r="AJ104" i="47" s="1"/>
  <c r="Z104" i="47"/>
  <c r="AI104" i="47" s="1"/>
  <c r="W104" i="47"/>
  <c r="AF104" i="47" s="1"/>
  <c r="AD104" i="47"/>
  <c r="AA37" i="47"/>
  <c r="AJ37" i="47" s="1"/>
  <c r="Z37" i="47"/>
  <c r="AI37" i="47" s="1"/>
  <c r="X37" i="47"/>
  <c r="W37" i="47"/>
  <c r="AF37" i="47" s="1"/>
  <c r="AD37" i="47"/>
  <c r="Z56" i="47"/>
  <c r="AI56" i="47" s="1"/>
  <c r="AA56" i="47"/>
  <c r="AJ56" i="47" s="1"/>
  <c r="X56" i="47"/>
  <c r="W56" i="47"/>
  <c r="AF56" i="47" s="1"/>
  <c r="AD56" i="47"/>
  <c r="AA48" i="47"/>
  <c r="AJ48" i="47" s="1"/>
  <c r="X48" i="47"/>
  <c r="Z48" i="47"/>
  <c r="AI48" i="47" s="1"/>
  <c r="W48" i="47"/>
  <c r="AF48" i="47" s="1"/>
  <c r="AD48" i="47"/>
  <c r="X87" i="47"/>
  <c r="AA87" i="47"/>
  <c r="AJ87" i="47" s="1"/>
  <c r="Z87" i="47"/>
  <c r="AI87" i="47" s="1"/>
  <c r="W87" i="47"/>
  <c r="AF87" i="47" s="1"/>
  <c r="AD87" i="47"/>
  <c r="X106" i="47"/>
  <c r="W106" i="47"/>
  <c r="AF106" i="47" s="1"/>
  <c r="AA106" i="47"/>
  <c r="AJ106" i="47" s="1"/>
  <c r="Z106" i="47"/>
  <c r="AI106" i="47" s="1"/>
  <c r="AD106" i="47"/>
  <c r="W55" i="47"/>
  <c r="AF55" i="47" s="1"/>
  <c r="X55" i="47"/>
  <c r="AA55" i="47"/>
  <c r="AJ55" i="47" s="1"/>
  <c r="Z55" i="47"/>
  <c r="AI55" i="47" s="1"/>
  <c r="AD55" i="47"/>
  <c r="X94" i="47"/>
  <c r="W94" i="47"/>
  <c r="AF94" i="47" s="1"/>
  <c r="AA94" i="47"/>
  <c r="AJ94" i="47" s="1"/>
  <c r="Z94" i="47"/>
  <c r="AI94" i="47" s="1"/>
  <c r="AD94" i="47"/>
  <c r="AA6" i="47"/>
  <c r="X6" i="47"/>
  <c r="W6" i="47"/>
  <c r="Z6" i="47"/>
  <c r="V6" i="47" a="1"/>
  <c r="U114" i="47"/>
  <c r="AD6" i="47"/>
  <c r="X62" i="47"/>
  <c r="Z62" i="47"/>
  <c r="AI62" i="47" s="1"/>
  <c r="W62" i="47"/>
  <c r="AF62" i="47" s="1"/>
  <c r="AA62" i="47"/>
  <c r="AJ62" i="47" s="1"/>
  <c r="AD62" i="47"/>
  <c r="W102" i="47"/>
  <c r="AF102" i="47" s="1"/>
  <c r="Z102" i="47"/>
  <c r="AI102" i="47" s="1"/>
  <c r="AA102" i="47"/>
  <c r="AJ102" i="47" s="1"/>
  <c r="X102" i="47"/>
  <c r="AD102" i="47"/>
  <c r="X92" i="47"/>
  <c r="AA92" i="47"/>
  <c r="AJ92" i="47" s="1"/>
  <c r="Z92" i="47"/>
  <c r="AI92" i="47" s="1"/>
  <c r="W92" i="47"/>
  <c r="AF92" i="47" s="1"/>
  <c r="AD92" i="47"/>
  <c r="Z69" i="47"/>
  <c r="AI69" i="47" s="1"/>
  <c r="X69" i="47"/>
  <c r="AA69" i="47"/>
  <c r="AJ69" i="47" s="1"/>
  <c r="W69" i="47"/>
  <c r="AF69" i="47" s="1"/>
  <c r="AD69" i="47"/>
  <c r="AA109" i="47"/>
  <c r="AJ109" i="47" s="1"/>
  <c r="Z109" i="47"/>
  <c r="AI109" i="47" s="1"/>
  <c r="X109" i="47"/>
  <c r="W109" i="47"/>
  <c r="AF109" i="47" s="1"/>
  <c r="AD109" i="47"/>
  <c r="X38" i="47"/>
  <c r="AA38" i="47"/>
  <c r="AJ38" i="47" s="1"/>
  <c r="Z38" i="47"/>
  <c r="AI38" i="47" s="1"/>
  <c r="W38" i="47"/>
  <c r="AF38" i="47" s="1"/>
  <c r="AD38" i="47"/>
  <c r="AA33" i="47"/>
  <c r="AJ33" i="47" s="1"/>
  <c r="Z33" i="47"/>
  <c r="AI33" i="47" s="1"/>
  <c r="X33" i="47"/>
  <c r="W33" i="47"/>
  <c r="AF33" i="47" s="1"/>
  <c r="AD33" i="47"/>
  <c r="Z73" i="47"/>
  <c r="AI73" i="47" s="1"/>
  <c r="X73" i="47"/>
  <c r="AA73" i="47"/>
  <c r="AJ73" i="47" s="1"/>
  <c r="W73" i="47"/>
  <c r="AF73" i="47" s="1"/>
  <c r="AD73" i="47"/>
  <c r="X49" i="47"/>
  <c r="AA49" i="47"/>
  <c r="AJ49" i="47" s="1"/>
  <c r="W49" i="47"/>
  <c r="AF49" i="47" s="1"/>
  <c r="Z49" i="47"/>
  <c r="AI49" i="47" s="1"/>
  <c r="AD49" i="47"/>
  <c r="AA40" i="47"/>
  <c r="AJ40" i="47" s="1"/>
  <c r="X40" i="47"/>
  <c r="Z40" i="47"/>
  <c r="AI40" i="47" s="1"/>
  <c r="W40" i="47"/>
  <c r="AF40" i="47" s="1"/>
  <c r="AD40" i="47"/>
  <c r="AA80" i="47"/>
  <c r="AJ80" i="47" s="1"/>
  <c r="X80" i="47"/>
  <c r="W80" i="47"/>
  <c r="AF80" i="47" s="1"/>
  <c r="Z80" i="47"/>
  <c r="AI80" i="47" s="1"/>
  <c r="AD80" i="47"/>
  <c r="X60" i="47"/>
  <c r="Z60" i="47"/>
  <c r="AI60" i="47" s="1"/>
  <c r="W60" i="47"/>
  <c r="AF60" i="47" s="1"/>
  <c r="AA60" i="47"/>
  <c r="AJ60" i="47" s="1"/>
  <c r="AD60" i="47"/>
  <c r="AA91" i="47"/>
  <c r="AJ91" i="47" s="1"/>
  <c r="X91" i="47"/>
  <c r="W91" i="47"/>
  <c r="AF91" i="47" s="1"/>
  <c r="Z91" i="47"/>
  <c r="AI91" i="47" s="1"/>
  <c r="AD91" i="47"/>
  <c r="X23" i="47"/>
  <c r="Z23" i="47"/>
  <c r="AI23" i="47" s="1"/>
  <c r="AA23" i="47"/>
  <c r="AJ23" i="47" s="1"/>
  <c r="W23" i="47"/>
  <c r="AF23" i="47" s="1"/>
  <c r="AD23" i="47"/>
  <c r="AA20" i="47"/>
  <c r="AJ20" i="47" s="1"/>
  <c r="W20" i="47"/>
  <c r="AF20" i="47" s="1"/>
  <c r="Z20" i="47"/>
  <c r="AI20" i="47" s="1"/>
  <c r="X20" i="47"/>
  <c r="AD20" i="47"/>
  <c r="X98" i="47"/>
  <c r="AA98" i="47"/>
  <c r="AJ98" i="47" s="1"/>
  <c r="Z98" i="47"/>
  <c r="AI98" i="47" s="1"/>
  <c r="W98" i="47"/>
  <c r="AF98" i="47" s="1"/>
  <c r="AD98" i="47"/>
  <c r="AA29" i="47"/>
  <c r="AJ29" i="47" s="1"/>
  <c r="Z29" i="47"/>
  <c r="AI29" i="47" s="1"/>
  <c r="W29" i="47"/>
  <c r="AF29" i="47" s="1"/>
  <c r="X29" i="47"/>
  <c r="AD29" i="47"/>
  <c r="X42" i="47"/>
  <c r="W42" i="47"/>
  <c r="AF42" i="47" s="1"/>
  <c r="AA42" i="47"/>
  <c r="AJ42" i="47" s="1"/>
  <c r="Z42" i="47"/>
  <c r="AI42" i="47" s="1"/>
  <c r="AD42" i="47"/>
  <c r="AA105" i="47"/>
  <c r="AJ105" i="47" s="1"/>
  <c r="Z105" i="47"/>
  <c r="AI105" i="47" s="1"/>
  <c r="X105" i="47"/>
  <c r="W105" i="47"/>
  <c r="AF105" i="47" s="1"/>
  <c r="AD105" i="47"/>
  <c r="W35" i="47"/>
  <c r="AF35" i="47" s="1"/>
  <c r="AA35" i="47"/>
  <c r="AJ35" i="47" s="1"/>
  <c r="Z35" i="47"/>
  <c r="AI35" i="47" s="1"/>
  <c r="X35" i="47"/>
  <c r="AD35" i="47"/>
  <c r="W63" i="47"/>
  <c r="AF63" i="47" s="1"/>
  <c r="X63" i="47"/>
  <c r="AA63" i="47"/>
  <c r="AJ63" i="47" s="1"/>
  <c r="Z63" i="47"/>
  <c r="AI63" i="47" s="1"/>
  <c r="AD63" i="47"/>
  <c r="AA112" i="47"/>
  <c r="AJ112" i="47" s="1"/>
  <c r="X112" i="47"/>
  <c r="Z112" i="47"/>
  <c r="AI112" i="47" s="1"/>
  <c r="W112" i="47"/>
  <c r="AF112" i="47" s="1"/>
  <c r="AD112" i="47"/>
  <c r="AA41" i="47"/>
  <c r="AJ41" i="47" s="1"/>
  <c r="X41" i="47"/>
  <c r="W41" i="47"/>
  <c r="AF41" i="47" s="1"/>
  <c r="Z41" i="47"/>
  <c r="AI41" i="47" s="1"/>
  <c r="AD41" i="47"/>
  <c r="W16" i="47"/>
  <c r="AF16" i="47" s="1"/>
  <c r="AA16" i="47"/>
  <c r="AJ16" i="47" s="1"/>
  <c r="Z16" i="47"/>
  <c r="AI16" i="47" s="1"/>
  <c r="X16" i="47"/>
  <c r="AD16" i="47"/>
  <c r="AA76" i="47"/>
  <c r="AJ76" i="47" s="1"/>
  <c r="X76" i="47"/>
  <c r="W76" i="47"/>
  <c r="AF76" i="47" s="1"/>
  <c r="Z76" i="47"/>
  <c r="AI76" i="47" s="1"/>
  <c r="AD76" i="47"/>
  <c r="X11" i="47"/>
  <c r="Z11" i="47"/>
  <c r="AI11" i="47" s="1"/>
  <c r="AA11" i="47"/>
  <c r="AJ11" i="47" s="1"/>
  <c r="W11" i="47"/>
  <c r="AF11" i="47" s="1"/>
  <c r="AD11" i="47"/>
  <c r="AA81" i="47"/>
  <c r="AJ81" i="47" s="1"/>
  <c r="Z81" i="47"/>
  <c r="AI81" i="47" s="1"/>
  <c r="X81" i="47"/>
  <c r="W81" i="47"/>
  <c r="AF81" i="47" s="1"/>
  <c r="AD81" i="47"/>
  <c r="AA84" i="47"/>
  <c r="AJ84" i="47" s="1"/>
  <c r="X84" i="47"/>
  <c r="Z84" i="47"/>
  <c r="AI84" i="47" s="1"/>
  <c r="W84" i="47"/>
  <c r="AF84" i="47" s="1"/>
  <c r="AD84" i="47"/>
  <c r="AA17" i="47"/>
  <c r="AJ17" i="47" s="1"/>
  <c r="X17" i="47"/>
  <c r="W17" i="47"/>
  <c r="AF17" i="47" s="1"/>
  <c r="Z17" i="47"/>
  <c r="AI17" i="47" s="1"/>
  <c r="AD17" i="47"/>
  <c r="AA103" i="47"/>
  <c r="AJ103" i="47" s="1"/>
  <c r="Z103" i="47"/>
  <c r="AI103" i="47" s="1"/>
  <c r="X103" i="47"/>
  <c r="W103" i="47"/>
  <c r="AF103" i="47" s="1"/>
  <c r="AD103" i="47"/>
  <c r="X21" i="47"/>
  <c r="AA21" i="47"/>
  <c r="AJ21" i="47" s="1"/>
  <c r="Z21" i="47"/>
  <c r="AI21" i="47" s="1"/>
  <c r="W21" i="47"/>
  <c r="AF21" i="47" s="1"/>
  <c r="AD21" i="47"/>
  <c r="W59" i="47"/>
  <c r="AF59" i="47" s="1"/>
  <c r="Z59" i="47"/>
  <c r="AI59" i="47" s="1"/>
  <c r="X59" i="47"/>
  <c r="AA59" i="47"/>
  <c r="AJ59" i="47" s="1"/>
  <c r="AD59" i="47"/>
  <c r="AA67" i="47"/>
  <c r="AJ67" i="47" s="1"/>
  <c r="W67" i="47"/>
  <c r="AF67" i="47" s="1"/>
  <c r="Z67" i="47"/>
  <c r="AI67" i="47" s="1"/>
  <c r="X67" i="47"/>
  <c r="AD67" i="47"/>
  <c r="W28" i="47"/>
  <c r="AF28" i="47" s="1"/>
  <c r="X28" i="47"/>
  <c r="AA28" i="47"/>
  <c r="AJ28" i="47" s="1"/>
  <c r="Z28" i="47"/>
  <c r="AI28" i="47" s="1"/>
  <c r="AD28" i="47"/>
  <c r="Z65" i="47"/>
  <c r="AI65" i="47" s="1"/>
  <c r="W65" i="47"/>
  <c r="AF65" i="47" s="1"/>
  <c r="X65" i="47"/>
  <c r="AA65" i="47"/>
  <c r="AJ65" i="47" s="1"/>
  <c r="AD65" i="47"/>
  <c r="AA88" i="47"/>
  <c r="AJ88" i="47" s="1"/>
  <c r="Z88" i="47"/>
  <c r="AI88" i="47" s="1"/>
  <c r="W88" i="47"/>
  <c r="AF88" i="47" s="1"/>
  <c r="X88" i="47"/>
  <c r="AD88" i="47"/>
  <c r="W36" i="47"/>
  <c r="AF36" i="47" s="1"/>
  <c r="AA36" i="47"/>
  <c r="AJ36" i="47" s="1"/>
  <c r="Z36" i="47"/>
  <c r="AI36" i="47" s="1"/>
  <c r="X36" i="47"/>
  <c r="AD36" i="47"/>
  <c r="W71" i="47"/>
  <c r="AF71" i="47" s="1"/>
  <c r="AA71" i="47"/>
  <c r="AJ71" i="47" s="1"/>
  <c r="Z71" i="47"/>
  <c r="AI71" i="47" s="1"/>
  <c r="X71" i="47"/>
  <c r="AD71" i="47"/>
  <c r="X110" i="47"/>
  <c r="W110" i="47"/>
  <c r="AF110" i="47" s="1"/>
  <c r="AA110" i="47"/>
  <c r="AJ110" i="47" s="1"/>
  <c r="Z110" i="47"/>
  <c r="AI110" i="47" s="1"/>
  <c r="AD110" i="47"/>
  <c r="AA43" i="47"/>
  <c r="AJ43" i="47" s="1"/>
  <c r="Z43" i="47"/>
  <c r="AI43" i="47" s="1"/>
  <c r="X43" i="47"/>
  <c r="W43" i="47"/>
  <c r="AF43" i="47" s="1"/>
  <c r="AD43" i="47"/>
  <c r="Z77" i="47"/>
  <c r="AI77" i="47" s="1"/>
  <c r="X77" i="47"/>
  <c r="W77" i="47"/>
  <c r="AF77" i="47" s="1"/>
  <c r="AA77" i="47"/>
  <c r="AJ77" i="47" s="1"/>
  <c r="AD77" i="47"/>
  <c r="AA85" i="47"/>
  <c r="AJ85" i="47" s="1"/>
  <c r="X85" i="47"/>
  <c r="W85" i="47"/>
  <c r="AF85" i="47" s="1"/>
  <c r="Z85" i="47"/>
  <c r="AI85" i="47" s="1"/>
  <c r="AD85" i="47"/>
  <c r="X7" i="47"/>
  <c r="AA7" i="47"/>
  <c r="AJ7" i="47" s="1"/>
  <c r="Z7" i="47"/>
  <c r="AI7" i="47" s="1"/>
  <c r="W7" i="47"/>
  <c r="AF7" i="47" s="1"/>
  <c r="AD7" i="47"/>
  <c r="X47" i="47"/>
  <c r="AA47" i="47"/>
  <c r="AJ47" i="47" s="1"/>
  <c r="Z47" i="47"/>
  <c r="AI47" i="47" s="1"/>
  <c r="W47" i="47"/>
  <c r="AF47" i="47" s="1"/>
  <c r="AD47" i="47"/>
  <c r="AA24" i="47"/>
  <c r="AJ24" i="47" s="1"/>
  <c r="X24" i="47"/>
  <c r="W24" i="47"/>
  <c r="AF24" i="47" s="1"/>
  <c r="Z24" i="47"/>
  <c r="AI24" i="47" s="1"/>
  <c r="AD24" i="47"/>
  <c r="AA14" i="47"/>
  <c r="AJ14" i="47" s="1"/>
  <c r="X14" i="47"/>
  <c r="Z14" i="47"/>
  <c r="AI14" i="47" s="1"/>
  <c r="W14" i="47"/>
  <c r="AF14" i="47" s="1"/>
  <c r="AD14" i="47"/>
  <c r="W53" i="47"/>
  <c r="AF53" i="47" s="1"/>
  <c r="AA53" i="47"/>
  <c r="AJ53" i="47" s="1"/>
  <c r="Z53" i="47"/>
  <c r="AI53" i="47" s="1"/>
  <c r="X53" i="47"/>
  <c r="AD53" i="47"/>
  <c r="AA45" i="47"/>
  <c r="AJ45" i="47" s="1"/>
  <c r="X45" i="47"/>
  <c r="W45" i="47"/>
  <c r="AF45" i="47" s="1"/>
  <c r="Z45" i="47"/>
  <c r="AI45" i="47" s="1"/>
  <c r="AD45" i="47"/>
  <c r="X64" i="47"/>
  <c r="Z64" i="47"/>
  <c r="AI64" i="47" s="1"/>
  <c r="W64" i="47"/>
  <c r="AF64" i="47" s="1"/>
  <c r="AA64" i="47"/>
  <c r="AJ64" i="47" s="1"/>
  <c r="AD64" i="47"/>
  <c r="X95" i="47"/>
  <c r="AA95" i="47"/>
  <c r="AJ95" i="47" s="1"/>
  <c r="Z95" i="47"/>
  <c r="AI95" i="47" s="1"/>
  <c r="W95" i="47"/>
  <c r="AF95" i="47" s="1"/>
  <c r="AD95" i="47"/>
  <c r="X32" i="47"/>
  <c r="W32" i="47"/>
  <c r="AF32" i="47" s="1"/>
  <c r="AA32" i="47"/>
  <c r="AJ32" i="47" s="1"/>
  <c r="Z32" i="47"/>
  <c r="AI32" i="47" s="1"/>
  <c r="AD32" i="47"/>
  <c r="AA72" i="47"/>
  <c r="AJ72" i="47" s="1"/>
  <c r="Z72" i="47"/>
  <c r="AI72" i="47" s="1"/>
  <c r="X72" i="47"/>
  <c r="W72" i="47"/>
  <c r="AF72" i="47" s="1"/>
  <c r="AD72" i="47"/>
  <c r="AA101" i="47"/>
  <c r="AJ101" i="47" s="1"/>
  <c r="Z101" i="47"/>
  <c r="AI101" i="47" s="1"/>
  <c r="X101" i="47"/>
  <c r="W101" i="47"/>
  <c r="AF101" i="47" s="1"/>
  <c r="AD101" i="47"/>
  <c r="W39" i="47"/>
  <c r="AF39" i="47" s="1"/>
  <c r="AA39" i="47"/>
  <c r="AJ39" i="47" s="1"/>
  <c r="Z39" i="47"/>
  <c r="AI39" i="47" s="1"/>
  <c r="X39" i="47"/>
  <c r="AD39" i="47"/>
  <c r="X79" i="47"/>
  <c r="AA79" i="47"/>
  <c r="AJ79" i="47" s="1"/>
  <c r="Z79" i="47"/>
  <c r="AI79" i="47" s="1"/>
  <c r="W79" i="47"/>
  <c r="AF79" i="47" s="1"/>
  <c r="AD79" i="47"/>
  <c r="Z107" i="47"/>
  <c r="AI107" i="47" s="1"/>
  <c r="X107" i="47"/>
  <c r="W107" i="47"/>
  <c r="AF107" i="47" s="1"/>
  <c r="AA107" i="47"/>
  <c r="AJ107" i="47" s="1"/>
  <c r="AD107" i="47"/>
  <c r="AA46" i="47"/>
  <c r="AJ46" i="47" s="1"/>
  <c r="X46" i="47"/>
  <c r="Z46" i="47"/>
  <c r="AI46" i="47" s="1"/>
  <c r="W46" i="47"/>
  <c r="AF46" i="47" s="1"/>
  <c r="AD46" i="47"/>
  <c r="X86" i="47"/>
  <c r="Z86" i="47"/>
  <c r="AI86" i="47" s="1"/>
  <c r="W86" i="47"/>
  <c r="AF86" i="47" s="1"/>
  <c r="AA86" i="47"/>
  <c r="AJ86" i="47" s="1"/>
  <c r="AD86" i="47"/>
  <c r="X113" i="47"/>
  <c r="AA113" i="47"/>
  <c r="AJ113" i="47" s="1"/>
  <c r="W113" i="47"/>
  <c r="AF113" i="47" s="1"/>
  <c r="Z113" i="47"/>
  <c r="AI113" i="47" s="1"/>
  <c r="AD113" i="47"/>
  <c r="AA10" i="47"/>
  <c r="AJ10" i="47" s="1"/>
  <c r="Z10" i="47"/>
  <c r="AI10" i="47" s="1"/>
  <c r="W10" i="47"/>
  <c r="AF10" i="47" s="1"/>
  <c r="X10" i="47"/>
  <c r="AD10" i="47"/>
  <c r="AA50" i="47"/>
  <c r="AJ50" i="47" s="1"/>
  <c r="X50" i="47"/>
  <c r="Z50" i="47"/>
  <c r="AI50" i="47" s="1"/>
  <c r="W50" i="47"/>
  <c r="AF50" i="47" s="1"/>
  <c r="AD50" i="47"/>
  <c r="Z83" i="47"/>
  <c r="AI83" i="47" s="1"/>
  <c r="W83" i="47"/>
  <c r="AF83" i="47" s="1"/>
  <c r="AA83" i="47"/>
  <c r="AJ83" i="47" s="1"/>
  <c r="X83" i="47"/>
  <c r="AD83" i="47"/>
  <c r="X18" i="47"/>
  <c r="AA18" i="47"/>
  <c r="AJ18" i="47" s="1"/>
  <c r="W18" i="47"/>
  <c r="AF18" i="47" s="1"/>
  <c r="Z18" i="47"/>
  <c r="AI18" i="47" s="1"/>
  <c r="AD18" i="47"/>
  <c r="W57" i="47"/>
  <c r="AF57" i="47" s="1"/>
  <c r="X57" i="47"/>
  <c r="AA57" i="47"/>
  <c r="AJ57" i="47" s="1"/>
  <c r="Z57" i="47"/>
  <c r="AI57" i="47" s="1"/>
  <c r="AD57" i="47"/>
  <c r="AA89" i="47"/>
  <c r="AJ89" i="47" s="1"/>
  <c r="Z89" i="47"/>
  <c r="AI89" i="47" s="1"/>
  <c r="X89" i="47"/>
  <c r="W89" i="47"/>
  <c r="AF89" i="47" s="1"/>
  <c r="AD89" i="47"/>
  <c r="W25" i="47"/>
  <c r="AF25" i="47" s="1"/>
  <c r="X25" i="47"/>
  <c r="AA25" i="47"/>
  <c r="AJ25" i="47" s="1"/>
  <c r="Z25" i="47"/>
  <c r="AI25" i="47" s="1"/>
  <c r="AD25" i="47"/>
  <c r="X108" i="47"/>
  <c r="W108" i="47"/>
  <c r="AF108" i="47" s="1"/>
  <c r="Z108" i="47"/>
  <c r="AI108" i="47" s="1"/>
  <c r="AA108" i="47"/>
  <c r="AJ108" i="47" s="1"/>
  <c r="AD108" i="47"/>
  <c r="X74" i="47"/>
  <c r="AA74" i="47"/>
  <c r="AJ74" i="47" s="1"/>
  <c r="W74" i="47"/>
  <c r="AF74" i="47" s="1"/>
  <c r="Z74" i="47"/>
  <c r="AI74" i="47" s="1"/>
  <c r="AD74" i="47"/>
  <c r="AA75" i="47"/>
  <c r="AJ75" i="47" s="1"/>
  <c r="X75" i="47"/>
  <c r="W75" i="47"/>
  <c r="AF75" i="47" s="1"/>
  <c r="Z75" i="47"/>
  <c r="AI75" i="47" s="1"/>
  <c r="AD75" i="47"/>
  <c r="AA8" i="47"/>
  <c r="AJ8" i="47" s="1"/>
  <c r="Z8" i="47"/>
  <c r="AI8" i="47" s="1"/>
  <c r="W8" i="47"/>
  <c r="AF8" i="47" s="1"/>
  <c r="X8" i="47"/>
  <c r="AD8" i="47"/>
  <c r="W96" i="47"/>
  <c r="AF96" i="47" s="1"/>
  <c r="Z96" i="47"/>
  <c r="AI96" i="47" s="1"/>
  <c r="AA96" i="47"/>
  <c r="AJ96" i="47" s="1"/>
  <c r="X96" i="47"/>
  <c r="AD96" i="47"/>
  <c r="AA82" i="47"/>
  <c r="AJ82" i="47" s="1"/>
  <c r="Z82" i="47"/>
  <c r="AI82" i="47" s="1"/>
  <c r="X82" i="47"/>
  <c r="W82" i="47"/>
  <c r="AF82" i="47" s="1"/>
  <c r="AD82" i="47"/>
  <c r="Z15" i="47"/>
  <c r="AI15" i="47" s="1"/>
  <c r="X15" i="47"/>
  <c r="AA15" i="47"/>
  <c r="AJ15" i="47" s="1"/>
  <c r="W15" i="47"/>
  <c r="AF15" i="47" s="1"/>
  <c r="AD15" i="47"/>
  <c r="W70" i="47"/>
  <c r="AF70" i="47" s="1"/>
  <c r="Z70" i="47"/>
  <c r="AI70" i="47" s="1"/>
  <c r="AA70" i="47"/>
  <c r="AJ70" i="47" s="1"/>
  <c r="X70" i="47"/>
  <c r="AD70" i="47"/>
  <c r="AM70" i="47" s="1"/>
  <c r="X90" i="47"/>
  <c r="W90" i="47"/>
  <c r="AF90" i="47" s="1"/>
  <c r="AA90" i="47"/>
  <c r="AJ90" i="47" s="1"/>
  <c r="Z90" i="47"/>
  <c r="AI90" i="47" s="1"/>
  <c r="AD90" i="47"/>
  <c r="X22" i="47"/>
  <c r="AA22" i="47"/>
  <c r="AJ22" i="47" s="1"/>
  <c r="W22" i="47"/>
  <c r="AF22" i="47" s="1"/>
  <c r="Z22" i="47"/>
  <c r="AI22" i="47" s="1"/>
  <c r="AD22" i="47"/>
  <c r="X9" i="47"/>
  <c r="AA9" i="47"/>
  <c r="AJ9" i="47" s="1"/>
  <c r="W9" i="47"/>
  <c r="AF9" i="47" s="1"/>
  <c r="Z9" i="47"/>
  <c r="AI9" i="47" s="1"/>
  <c r="AD9" i="47"/>
  <c r="Z54" i="47"/>
  <c r="AI54" i="47" s="1"/>
  <c r="X54" i="47"/>
  <c r="W54" i="47"/>
  <c r="AF54" i="47" s="1"/>
  <c r="AA54" i="47"/>
  <c r="AJ54" i="47" s="1"/>
  <c r="AD54" i="47"/>
  <c r="AA93" i="47"/>
  <c r="AJ93" i="47" s="1"/>
  <c r="Z93" i="47"/>
  <c r="AI93" i="47" s="1"/>
  <c r="X93" i="47"/>
  <c r="W93" i="47"/>
  <c r="AF93" i="47" s="1"/>
  <c r="AD93" i="47"/>
  <c r="AA31" i="47"/>
  <c r="AJ31" i="47" s="1"/>
  <c r="Z31" i="47"/>
  <c r="AI31" i="47" s="1"/>
  <c r="X31" i="47"/>
  <c r="W31" i="47"/>
  <c r="AF31" i="47" s="1"/>
  <c r="AD31" i="47"/>
  <c r="AM31" i="47" s="1"/>
  <c r="W61" i="47"/>
  <c r="AF61" i="47" s="1"/>
  <c r="X61" i="47"/>
  <c r="AA61" i="47"/>
  <c r="AJ61" i="47" s="1"/>
  <c r="Z61" i="47"/>
  <c r="AI61" i="47" s="1"/>
  <c r="AD61" i="47"/>
  <c r="AA100" i="47"/>
  <c r="AJ100" i="47" s="1"/>
  <c r="X100" i="47"/>
  <c r="Z100" i="47"/>
  <c r="AI100" i="47" s="1"/>
  <c r="W100" i="47"/>
  <c r="AF100" i="47" s="1"/>
  <c r="AD100" i="47"/>
  <c r="Z68" i="47"/>
  <c r="AI68" i="47" s="1"/>
  <c r="W68" i="47"/>
  <c r="AF68" i="47" s="1"/>
  <c r="AA68" i="47"/>
  <c r="AJ68" i="47" s="1"/>
  <c r="X68" i="47"/>
  <c r="AD68" i="47"/>
  <c r="H32" i="43"/>
  <c r="G52" i="38"/>
  <c r="H30" i="38"/>
  <c r="S114" i="41"/>
  <c r="D44" i="55" s="1"/>
  <c r="H52" i="38"/>
  <c r="AC114" i="13"/>
  <c r="O41" i="55" l="1"/>
  <c r="AM107" i="47"/>
  <c r="AM71" i="47"/>
  <c r="Y61" i="47"/>
  <c r="AH61" i="47" s="1"/>
  <c r="AG61" i="47"/>
  <c r="AM54" i="47"/>
  <c r="Y96" i="47"/>
  <c r="AH96" i="47" s="1"/>
  <c r="AG96" i="47"/>
  <c r="AM25" i="47"/>
  <c r="Y100" i="47"/>
  <c r="AH100" i="47" s="1"/>
  <c r="AG100" i="47"/>
  <c r="AM93" i="47"/>
  <c r="Y90" i="47"/>
  <c r="AH90" i="47" s="1"/>
  <c r="AG90" i="47"/>
  <c r="AM15" i="47"/>
  <c r="AM108" i="47"/>
  <c r="Y89" i="47"/>
  <c r="AH89" i="47" s="1"/>
  <c r="AG89" i="47"/>
  <c r="Y57" i="47"/>
  <c r="AH57" i="47" s="1"/>
  <c r="AG57" i="47"/>
  <c r="Y18" i="47"/>
  <c r="AH18" i="47" s="1"/>
  <c r="AG18" i="47"/>
  <c r="AM50" i="47"/>
  <c r="Y10" i="47"/>
  <c r="AH10" i="47" s="1"/>
  <c r="AG10" i="47"/>
  <c r="AM79" i="47"/>
  <c r="Y39" i="47"/>
  <c r="AH39" i="47" s="1"/>
  <c r="AG39" i="47"/>
  <c r="Y101" i="47"/>
  <c r="AH101" i="47" s="1"/>
  <c r="AG101" i="47"/>
  <c r="Y32" i="47"/>
  <c r="AH32" i="47" s="1"/>
  <c r="AG32" i="47"/>
  <c r="AM64" i="47"/>
  <c r="Y14" i="47"/>
  <c r="AH14" i="47" s="1"/>
  <c r="AG14" i="47"/>
  <c r="AM7" i="47"/>
  <c r="Y110" i="47"/>
  <c r="AH110" i="47" s="1"/>
  <c r="AG110" i="47"/>
  <c r="AM36" i="47"/>
  <c r="Y88" i="47"/>
  <c r="AH88" i="47" s="1"/>
  <c r="AG88" i="47"/>
  <c r="Y65" i="47"/>
  <c r="AH65" i="47" s="1"/>
  <c r="AG65" i="47"/>
  <c r="Y28" i="47"/>
  <c r="AH28" i="47" s="1"/>
  <c r="AG28" i="47"/>
  <c r="AM21" i="47"/>
  <c r="Y84" i="47"/>
  <c r="AH84" i="47" s="1"/>
  <c r="AG84" i="47"/>
  <c r="AM76" i="47"/>
  <c r="Y16" i="47"/>
  <c r="AH16" i="47" s="1"/>
  <c r="AG16" i="47"/>
  <c r="Y112" i="47"/>
  <c r="AH112" i="47" s="1"/>
  <c r="AG112" i="47"/>
  <c r="AM105" i="47"/>
  <c r="AM91" i="47"/>
  <c r="Y40" i="47"/>
  <c r="AH40" i="47" s="1"/>
  <c r="AG40" i="47"/>
  <c r="Y49" i="47"/>
  <c r="AH49" i="47" s="1"/>
  <c r="AG49" i="47"/>
  <c r="AM33" i="47"/>
  <c r="Y109" i="47"/>
  <c r="AH109" i="47" s="1"/>
  <c r="AG109" i="47"/>
  <c r="Y69" i="47"/>
  <c r="AH69" i="47" s="1"/>
  <c r="AG69" i="47"/>
  <c r="Y92" i="47"/>
  <c r="AH92" i="47" s="1"/>
  <c r="AG92" i="47"/>
  <c r="AM62" i="47"/>
  <c r="F31" i="43"/>
  <c r="F28" i="43" s="1"/>
  <c r="J55" i="45"/>
  <c r="H68" i="45" s="1"/>
  <c r="H65" i="45" s="1"/>
  <c r="AM94" i="47"/>
  <c r="AM37" i="47"/>
  <c r="Y97" i="47"/>
  <c r="AH97" i="47" s="1"/>
  <c r="AG97" i="47"/>
  <c r="AM66" i="47"/>
  <c r="Y26" i="47"/>
  <c r="AH26" i="47" s="1"/>
  <c r="AG26" i="47"/>
  <c r="AM51" i="47"/>
  <c r="Y12" i="47"/>
  <c r="AH12" i="47" s="1"/>
  <c r="AG12" i="47"/>
  <c r="V65" i="47"/>
  <c r="AE65" i="47" s="1"/>
  <c r="V37" i="47"/>
  <c r="AE37" i="47" s="1"/>
  <c r="V101" i="47"/>
  <c r="AE101" i="47" s="1"/>
  <c r="V78" i="47"/>
  <c r="AE78" i="47" s="1"/>
  <c r="V61" i="47"/>
  <c r="AE61" i="47" s="1"/>
  <c r="V81" i="47"/>
  <c r="AE81" i="47" s="1"/>
  <c r="V62" i="47"/>
  <c r="AE62" i="47" s="1"/>
  <c r="V113" i="47"/>
  <c r="AE113" i="47" s="1"/>
  <c r="V97" i="47"/>
  <c r="AE97" i="47" s="1"/>
  <c r="V31" i="47"/>
  <c r="AE31" i="47" s="1"/>
  <c r="V15" i="47"/>
  <c r="AE15" i="47" s="1"/>
  <c r="V91" i="47"/>
  <c r="AE91" i="47" s="1"/>
  <c r="V7" i="47"/>
  <c r="AE7" i="47" s="1"/>
  <c r="V94" i="47"/>
  <c r="AE94" i="47" s="1"/>
  <c r="V58" i="47"/>
  <c r="AE58" i="47" s="1"/>
  <c r="V22" i="47"/>
  <c r="AE22" i="47" s="1"/>
  <c r="V86" i="47"/>
  <c r="AE86" i="47" s="1"/>
  <c r="V43" i="47"/>
  <c r="AE43" i="47" s="1"/>
  <c r="V107" i="47"/>
  <c r="AE107" i="47" s="1"/>
  <c r="V63" i="47"/>
  <c r="AE63" i="47" s="1"/>
  <c r="V20" i="47"/>
  <c r="AE20" i="47" s="1"/>
  <c r="V90" i="47"/>
  <c r="AE90" i="47" s="1"/>
  <c r="V47" i="47"/>
  <c r="AE47" i="47" s="1"/>
  <c r="V110" i="47"/>
  <c r="AE110" i="47" s="1"/>
  <c r="V67" i="47"/>
  <c r="AE67" i="47" s="1"/>
  <c r="V24" i="47"/>
  <c r="AE24" i="47" s="1"/>
  <c r="V44" i="47"/>
  <c r="AE44" i="47" s="1"/>
  <c r="V19" i="47"/>
  <c r="AE19" i="47" s="1"/>
  <c r="V98" i="47"/>
  <c r="AE98" i="47" s="1"/>
  <c r="V73" i="47"/>
  <c r="AE73" i="47" s="1"/>
  <c r="V69" i="47"/>
  <c r="AE69" i="47" s="1"/>
  <c r="V70" i="47"/>
  <c r="AE70" i="47" s="1"/>
  <c r="V14" i="47"/>
  <c r="AE14" i="47" s="1"/>
  <c r="V104" i="47"/>
  <c r="AE104" i="47" s="1"/>
  <c r="V38" i="47"/>
  <c r="AE38" i="47" s="1"/>
  <c r="V80" i="47"/>
  <c r="AE80" i="47" s="1"/>
  <c r="V64" i="47"/>
  <c r="AE64" i="47" s="1"/>
  <c r="V50" i="47"/>
  <c r="AE50" i="47" s="1"/>
  <c r="V27" i="47"/>
  <c r="AE27" i="47" s="1"/>
  <c r="V54" i="47"/>
  <c r="AE54" i="47" s="1"/>
  <c r="V74" i="47"/>
  <c r="AE74" i="47" s="1"/>
  <c r="V41" i="47"/>
  <c r="AE41" i="47" s="1"/>
  <c r="V88" i="47"/>
  <c r="AE88" i="47" s="1"/>
  <c r="V52" i="47"/>
  <c r="AE52" i="47" s="1"/>
  <c r="V16" i="47"/>
  <c r="AE16" i="47" s="1"/>
  <c r="V79" i="47"/>
  <c r="AE79" i="47" s="1"/>
  <c r="V36" i="47"/>
  <c r="AE36" i="47" s="1"/>
  <c r="V99" i="47"/>
  <c r="AE99" i="47" s="1"/>
  <c r="V56" i="47"/>
  <c r="AE56" i="47" s="1"/>
  <c r="V13" i="47"/>
  <c r="AE13" i="47" s="1"/>
  <c r="V83" i="47"/>
  <c r="AE83" i="47" s="1"/>
  <c r="V39" i="47"/>
  <c r="AE39" i="47" s="1"/>
  <c r="V103" i="47"/>
  <c r="AE103" i="47" s="1"/>
  <c r="V60" i="47"/>
  <c r="AE60" i="47" s="1"/>
  <c r="V17" i="47"/>
  <c r="AE17" i="47" s="1"/>
  <c r="V23" i="47"/>
  <c r="AE23" i="47" s="1"/>
  <c r="V102" i="47"/>
  <c r="AE102" i="47" s="1"/>
  <c r="V77" i="47"/>
  <c r="AE77" i="47" s="1"/>
  <c r="V51" i="47"/>
  <c r="AE51" i="47" s="1"/>
  <c r="V48" i="47"/>
  <c r="AE48" i="47" s="1"/>
  <c r="V82" i="47"/>
  <c r="AE82" i="47" s="1"/>
  <c r="V46" i="47"/>
  <c r="AE46" i="47" s="1"/>
  <c r="V10" i="47"/>
  <c r="AE10" i="47" s="1"/>
  <c r="V72" i="47"/>
  <c r="AE72" i="47" s="1"/>
  <c r="V29" i="47"/>
  <c r="AE29" i="47" s="1"/>
  <c r="V92" i="47"/>
  <c r="AE92" i="47" s="1"/>
  <c r="V49" i="47"/>
  <c r="AE49" i="47" s="1"/>
  <c r="V6" i="47"/>
  <c r="V75" i="47"/>
  <c r="AE75" i="47" s="1"/>
  <c r="V32" i="47"/>
  <c r="AE32" i="47" s="1"/>
  <c r="V96" i="47"/>
  <c r="AE96" i="47" s="1"/>
  <c r="V53" i="47"/>
  <c r="AE53" i="47" s="1"/>
  <c r="V9" i="47"/>
  <c r="AE9" i="47" s="1"/>
  <c r="V105" i="47"/>
  <c r="AE105" i="47" s="1"/>
  <c r="V59" i="47"/>
  <c r="AE59" i="47" s="1"/>
  <c r="V55" i="47"/>
  <c r="AE55" i="47" s="1"/>
  <c r="V30" i="47"/>
  <c r="AE30" i="47" s="1"/>
  <c r="V26" i="47"/>
  <c r="AE26" i="47" s="1"/>
  <c r="V112" i="47"/>
  <c r="AE112" i="47" s="1"/>
  <c r="V76" i="47"/>
  <c r="AE76" i="47" s="1"/>
  <c r="V40" i="47"/>
  <c r="AE40" i="47" s="1"/>
  <c r="V108" i="47"/>
  <c r="AE108" i="47" s="1"/>
  <c r="V21" i="47"/>
  <c r="AE21" i="47" s="1"/>
  <c r="V85" i="47"/>
  <c r="AE85" i="47" s="1"/>
  <c r="V42" i="47"/>
  <c r="AE42" i="47" s="1"/>
  <c r="V111" i="47"/>
  <c r="AE111" i="47" s="1"/>
  <c r="V68" i="47"/>
  <c r="AE68" i="47" s="1"/>
  <c r="V25" i="47"/>
  <c r="AE25" i="47" s="1"/>
  <c r="V89" i="47"/>
  <c r="AE89" i="47" s="1"/>
  <c r="V45" i="47"/>
  <c r="AE45" i="47" s="1"/>
  <c r="V109" i="47"/>
  <c r="AE109" i="47" s="1"/>
  <c r="V84" i="47"/>
  <c r="AE84" i="47" s="1"/>
  <c r="V33" i="47"/>
  <c r="AE33" i="47" s="1"/>
  <c r="V8" i="47"/>
  <c r="AE8" i="47" s="1"/>
  <c r="V106" i="47"/>
  <c r="AE106" i="47" s="1"/>
  <c r="V34" i="47"/>
  <c r="AE34" i="47" s="1"/>
  <c r="V57" i="47"/>
  <c r="AE57" i="47" s="1"/>
  <c r="V35" i="47"/>
  <c r="AE35" i="47" s="1"/>
  <c r="V18" i="47"/>
  <c r="AE18" i="47" s="1"/>
  <c r="V87" i="47"/>
  <c r="AE87" i="47" s="1"/>
  <c r="V12" i="47"/>
  <c r="AE12" i="47" s="1"/>
  <c r="V100" i="47"/>
  <c r="AE100" i="47" s="1"/>
  <c r="V28" i="47"/>
  <c r="AE28" i="47" s="1"/>
  <c r="V93" i="47"/>
  <c r="AE93" i="47" s="1"/>
  <c r="V71" i="47"/>
  <c r="AE71" i="47" s="1"/>
  <c r="V11" i="47"/>
  <c r="AE11" i="47" s="1"/>
  <c r="V66" i="47"/>
  <c r="AE66" i="47" s="1"/>
  <c r="V95" i="47"/>
  <c r="AE95" i="47" s="1"/>
  <c r="Y87" i="47"/>
  <c r="AH87" i="47" s="1"/>
  <c r="AG87" i="47"/>
  <c r="AM56" i="47"/>
  <c r="Y30" i="47"/>
  <c r="AH30" i="47" s="1"/>
  <c r="AG30" i="47"/>
  <c r="AM13" i="47"/>
  <c r="Y27" i="47"/>
  <c r="AH27" i="47" s="1"/>
  <c r="AG27" i="47"/>
  <c r="AM99" i="47"/>
  <c r="Y44" i="47"/>
  <c r="AH44" i="47" s="1"/>
  <c r="AG44" i="47"/>
  <c r="AM52" i="47"/>
  <c r="Y22" i="47"/>
  <c r="AH22" i="47" s="1"/>
  <c r="AG22" i="47"/>
  <c r="Y82" i="47"/>
  <c r="AH82" i="47" s="1"/>
  <c r="AG82" i="47"/>
  <c r="AM83" i="47"/>
  <c r="AM95" i="47"/>
  <c r="AM59" i="47"/>
  <c r="AM23" i="47"/>
  <c r="AM61" i="47"/>
  <c r="Y93" i="47"/>
  <c r="AH93" i="47" s="1"/>
  <c r="AG93" i="47"/>
  <c r="Y54" i="47"/>
  <c r="AH54" i="47" s="1"/>
  <c r="AG54" i="47"/>
  <c r="Y9" i="47"/>
  <c r="AH9" i="47" s="1"/>
  <c r="AG9" i="47"/>
  <c r="AM90" i="47"/>
  <c r="Y70" i="47"/>
  <c r="AH70" i="47" s="1"/>
  <c r="AG70" i="47"/>
  <c r="AM75" i="47"/>
  <c r="Y25" i="47"/>
  <c r="AH25" i="47" s="1"/>
  <c r="AG25" i="47"/>
  <c r="AM18" i="47"/>
  <c r="Y83" i="47"/>
  <c r="AH83" i="47" s="1"/>
  <c r="AG83" i="47"/>
  <c r="Y113" i="47"/>
  <c r="AH113" i="47" s="1"/>
  <c r="AG113" i="47"/>
  <c r="AM46" i="47"/>
  <c r="AM32" i="47"/>
  <c r="Y45" i="47"/>
  <c r="AH45" i="47" s="1"/>
  <c r="AG45" i="47"/>
  <c r="AM24" i="47"/>
  <c r="Y85" i="47"/>
  <c r="AH85" i="47" s="1"/>
  <c r="AG85" i="47"/>
  <c r="AM110" i="47"/>
  <c r="Y71" i="47"/>
  <c r="AH71" i="47" s="1"/>
  <c r="AG71" i="47"/>
  <c r="AM67" i="47"/>
  <c r="AM81" i="47"/>
  <c r="AM63" i="47"/>
  <c r="Y35" i="47"/>
  <c r="AH35" i="47" s="1"/>
  <c r="AG35" i="47"/>
  <c r="Y105" i="47"/>
  <c r="AH105" i="47" s="1"/>
  <c r="AG105" i="47"/>
  <c r="AM20" i="47"/>
  <c r="AM49" i="47"/>
  <c r="Y33" i="47"/>
  <c r="AH33" i="47" s="1"/>
  <c r="AG33" i="47"/>
  <c r="AM92" i="47"/>
  <c r="Y102" i="47"/>
  <c r="AH102" i="47" s="1"/>
  <c r="AG102" i="47"/>
  <c r="Z114" i="47"/>
  <c r="AI6" i="47"/>
  <c r="AI114" i="47" s="1"/>
  <c r="Y55" i="47"/>
  <c r="AH55" i="47" s="1"/>
  <c r="AG55" i="47"/>
  <c r="Y106" i="47"/>
  <c r="AH106" i="47" s="1"/>
  <c r="AG106" i="47"/>
  <c r="AM48" i="47"/>
  <c r="Y37" i="47"/>
  <c r="AH37" i="47" s="1"/>
  <c r="AG37" i="47"/>
  <c r="Y34" i="47"/>
  <c r="AH34" i="47" s="1"/>
  <c r="AG34" i="47"/>
  <c r="AM97" i="47"/>
  <c r="AM19" i="47"/>
  <c r="Y78" i="47"/>
  <c r="AH78" i="47" s="1"/>
  <c r="AG78" i="47"/>
  <c r="AM111" i="47"/>
  <c r="Y36" i="47"/>
  <c r="AH36" i="47" s="1"/>
  <c r="AG36" i="47"/>
  <c r="AM11" i="47"/>
  <c r="Y41" i="47"/>
  <c r="AH41" i="47" s="1"/>
  <c r="AG41" i="47"/>
  <c r="Y80" i="47"/>
  <c r="AH80" i="47" s="1"/>
  <c r="AG80" i="47"/>
  <c r="AM73" i="47"/>
  <c r="AM100" i="47"/>
  <c r="Y31" i="47"/>
  <c r="AH31" i="47" s="1"/>
  <c r="AG31" i="47"/>
  <c r="AM22" i="47"/>
  <c r="Y15" i="47"/>
  <c r="AH15" i="47" s="1"/>
  <c r="AG15" i="47"/>
  <c r="AM8" i="47"/>
  <c r="AM57" i="47"/>
  <c r="Y50" i="47"/>
  <c r="AH50" i="47" s="1"/>
  <c r="AG50" i="47"/>
  <c r="AM86" i="47"/>
  <c r="AM72" i="47"/>
  <c r="AM14" i="47"/>
  <c r="AM43" i="47"/>
  <c r="AM28" i="47"/>
  <c r="Y67" i="47"/>
  <c r="AH67" i="47" s="1"/>
  <c r="AG67" i="47"/>
  <c r="Y59" i="47"/>
  <c r="AH59" i="47" s="1"/>
  <c r="AG59" i="47"/>
  <c r="AM84" i="47"/>
  <c r="Y76" i="47"/>
  <c r="AH76" i="47" s="1"/>
  <c r="AG76" i="47"/>
  <c r="AM112" i="47"/>
  <c r="Y42" i="47"/>
  <c r="AH42" i="47" s="1"/>
  <c r="AG42" i="47"/>
  <c r="AM98" i="47"/>
  <c r="Y20" i="47"/>
  <c r="AH20" i="47" s="1"/>
  <c r="AG20" i="47"/>
  <c r="Y91" i="47"/>
  <c r="AH91" i="47" s="1"/>
  <c r="AG91" i="47"/>
  <c r="Y60" i="47"/>
  <c r="AH60" i="47" s="1"/>
  <c r="AG60" i="47"/>
  <c r="AM40" i="47"/>
  <c r="Y38" i="47"/>
  <c r="AH38" i="47" s="1"/>
  <c r="AG38" i="47"/>
  <c r="AM69" i="47"/>
  <c r="AF6" i="47"/>
  <c r="AF114" i="47" s="1"/>
  <c r="W114" i="47"/>
  <c r="AM87" i="47"/>
  <c r="Y56" i="47"/>
  <c r="AH56" i="47" s="1"/>
  <c r="AG56" i="47"/>
  <c r="Y104" i="47"/>
  <c r="AH104" i="47" s="1"/>
  <c r="AG104" i="47"/>
  <c r="AM30" i="47"/>
  <c r="Y13" i="47"/>
  <c r="AH13" i="47" s="1"/>
  <c r="AG13" i="47"/>
  <c r="AM58" i="47"/>
  <c r="Y19" i="47"/>
  <c r="AH19" i="47" s="1"/>
  <c r="AG19" i="47"/>
  <c r="AM44" i="47"/>
  <c r="Y52" i="47"/>
  <c r="AH52" i="47" s="1"/>
  <c r="AG52" i="47"/>
  <c r="AM74" i="47"/>
  <c r="AM47" i="47"/>
  <c r="Y77" i="47"/>
  <c r="AH77" i="47" s="1"/>
  <c r="AG77" i="47"/>
  <c r="Y17" i="47"/>
  <c r="AH17" i="47" s="1"/>
  <c r="AG17" i="47"/>
  <c r="AM35" i="47"/>
  <c r="Y98" i="47"/>
  <c r="AH98" i="47" s="1"/>
  <c r="AG98" i="47"/>
  <c r="AM68" i="47"/>
  <c r="AM9" i="47"/>
  <c r="AM96" i="47"/>
  <c r="Y8" i="47"/>
  <c r="AH8" i="47" s="1"/>
  <c r="AG8" i="47"/>
  <c r="Y108" i="47"/>
  <c r="AH108" i="47" s="1"/>
  <c r="AG108" i="47"/>
  <c r="AM89" i="47"/>
  <c r="AM113" i="47"/>
  <c r="Y107" i="47"/>
  <c r="AH107" i="47" s="1"/>
  <c r="AG107" i="47"/>
  <c r="Y79" i="47"/>
  <c r="AH79" i="47" s="1"/>
  <c r="AG79" i="47"/>
  <c r="AM101" i="47"/>
  <c r="Y64" i="47"/>
  <c r="AH64" i="47" s="1"/>
  <c r="AG64" i="47"/>
  <c r="AM53" i="47"/>
  <c r="Y7" i="47"/>
  <c r="AH7" i="47" s="1"/>
  <c r="AG7" i="47"/>
  <c r="AM77" i="47"/>
  <c r="AM65" i="47"/>
  <c r="Y21" i="47"/>
  <c r="AH21" i="47" s="1"/>
  <c r="AG21" i="47"/>
  <c r="AM17" i="47"/>
  <c r="Y81" i="47"/>
  <c r="AH81" i="47" s="1"/>
  <c r="AG81" i="47"/>
  <c r="AM41" i="47"/>
  <c r="AM29" i="47"/>
  <c r="AM80" i="47"/>
  <c r="Y73" i="47"/>
  <c r="AH73" i="47" s="1"/>
  <c r="AG73" i="47"/>
  <c r="AM109" i="47"/>
  <c r="Y62" i="47"/>
  <c r="AH62" i="47" s="1"/>
  <c r="AG62" i="47"/>
  <c r="Y6" i="47"/>
  <c r="X114" i="47"/>
  <c r="AG6" i="47"/>
  <c r="Y94" i="47"/>
  <c r="AH94" i="47" s="1"/>
  <c r="AG94" i="47"/>
  <c r="AM106" i="47"/>
  <c r="AM34" i="47"/>
  <c r="Y66" i="47"/>
  <c r="AH66" i="47" s="1"/>
  <c r="AG66" i="47"/>
  <c r="AM27" i="47"/>
  <c r="Y51" i="47"/>
  <c r="AH51" i="47" s="1"/>
  <c r="AG51" i="47"/>
  <c r="AM78" i="47"/>
  <c r="Y86" i="47"/>
  <c r="AH86" i="47" s="1"/>
  <c r="AG86" i="47"/>
  <c r="Y103" i="47"/>
  <c r="AH103" i="47" s="1"/>
  <c r="AG103" i="47"/>
  <c r="AM102" i="47"/>
  <c r="Y68" i="47"/>
  <c r="AH68" i="47" s="1"/>
  <c r="AG68" i="47"/>
  <c r="AM82" i="47"/>
  <c r="Y75" i="47"/>
  <c r="AH75" i="47" s="1"/>
  <c r="AG75" i="47"/>
  <c r="Y74" i="47"/>
  <c r="AH74" i="47" s="1"/>
  <c r="AG74" i="47"/>
  <c r="AM10" i="47"/>
  <c r="Y46" i="47"/>
  <c r="AH46" i="47" s="1"/>
  <c r="AG46" i="47"/>
  <c r="AM39" i="47"/>
  <c r="Y72" i="47"/>
  <c r="AH72" i="47" s="1"/>
  <c r="AG72" i="47"/>
  <c r="Y95" i="47"/>
  <c r="AH95" i="47" s="1"/>
  <c r="AG95" i="47"/>
  <c r="AM45" i="47"/>
  <c r="Y53" i="47"/>
  <c r="AH53" i="47" s="1"/>
  <c r="AG53" i="47"/>
  <c r="Y24" i="47"/>
  <c r="AH24" i="47" s="1"/>
  <c r="AG24" i="47"/>
  <c r="Y47" i="47"/>
  <c r="AH47" i="47" s="1"/>
  <c r="AG47" i="47"/>
  <c r="AM85" i="47"/>
  <c r="Y43" i="47"/>
  <c r="AH43" i="47" s="1"/>
  <c r="AG43" i="47"/>
  <c r="AM88" i="47"/>
  <c r="AM103" i="47"/>
  <c r="Y11" i="47"/>
  <c r="AH11" i="47" s="1"/>
  <c r="AG11" i="47"/>
  <c r="AM16" i="47"/>
  <c r="Y63" i="47"/>
  <c r="AH63" i="47" s="1"/>
  <c r="AG63" i="47"/>
  <c r="AM42" i="47"/>
  <c r="Y29" i="47"/>
  <c r="AH29" i="47" s="1"/>
  <c r="AG29" i="47"/>
  <c r="Y23" i="47"/>
  <c r="AH23" i="47" s="1"/>
  <c r="AG23" i="47"/>
  <c r="AM60" i="47"/>
  <c r="AM38" i="47"/>
  <c r="AD114" i="47"/>
  <c r="AM6" i="47"/>
  <c r="AA114" i="47"/>
  <c r="AJ6" i="47"/>
  <c r="AJ114" i="47" s="1"/>
  <c r="AM55" i="47"/>
  <c r="Y48" i="47"/>
  <c r="AH48" i="47" s="1"/>
  <c r="AG48" i="47"/>
  <c r="AM104" i="47"/>
  <c r="AM26" i="47"/>
  <c r="Y58" i="47"/>
  <c r="AH58" i="47" s="1"/>
  <c r="AG58" i="47"/>
  <c r="Y99" i="47"/>
  <c r="AH99" i="47" s="1"/>
  <c r="AG99" i="47"/>
  <c r="AM12" i="47"/>
  <c r="Y111" i="47"/>
  <c r="AH111" i="47" s="1"/>
  <c r="AG111" i="47"/>
  <c r="D44" i="43"/>
  <c r="D46" i="43"/>
  <c r="D41" i="43"/>
  <c r="D47" i="43"/>
  <c r="D42" i="43"/>
  <c r="T106" i="41"/>
  <c r="U106" i="41" s="1"/>
  <c r="T97" i="41"/>
  <c r="U97" i="41" s="1"/>
  <c r="T101" i="41"/>
  <c r="U101" i="41" s="1"/>
  <c r="T92" i="41"/>
  <c r="U92" i="41" s="1"/>
  <c r="T95" i="41"/>
  <c r="U95" i="41" s="1"/>
  <c r="T88" i="41"/>
  <c r="U88" i="41" s="1"/>
  <c r="T70" i="41"/>
  <c r="U70" i="41" s="1"/>
  <c r="T65" i="41"/>
  <c r="U65" i="41" s="1"/>
  <c r="T59" i="41"/>
  <c r="U59" i="41" s="1"/>
  <c r="T49" i="41"/>
  <c r="U49" i="41" s="1"/>
  <c r="T58" i="41"/>
  <c r="U58" i="41" s="1"/>
  <c r="T36" i="41"/>
  <c r="U36" i="41" s="1"/>
  <c r="T26" i="41"/>
  <c r="U26" i="41" s="1"/>
  <c r="T55" i="41"/>
  <c r="U55" i="41" s="1"/>
  <c r="T19" i="41"/>
  <c r="U19" i="41" s="1"/>
  <c r="T30" i="41"/>
  <c r="U30" i="41" s="1"/>
  <c r="T27" i="41"/>
  <c r="U27" i="41" s="1"/>
  <c r="T6" i="41"/>
  <c r="T111" i="41"/>
  <c r="U111" i="41" s="1"/>
  <c r="T94" i="41"/>
  <c r="U94" i="41" s="1"/>
  <c r="T99" i="41"/>
  <c r="U99" i="41" s="1"/>
  <c r="T89" i="41"/>
  <c r="U89" i="41" s="1"/>
  <c r="T83" i="41"/>
  <c r="U83" i="41" s="1"/>
  <c r="T84" i="41"/>
  <c r="U84" i="41" s="1"/>
  <c r="T67" i="41"/>
  <c r="U67" i="41" s="1"/>
  <c r="T81" i="41"/>
  <c r="U81" i="41" s="1"/>
  <c r="T56" i="41"/>
  <c r="U56" i="41" s="1"/>
  <c r="T61" i="41"/>
  <c r="U61" i="41" s="1"/>
  <c r="T48" i="41"/>
  <c r="U48" i="41" s="1"/>
  <c r="T33" i="41"/>
  <c r="U33" i="41" s="1"/>
  <c r="T23" i="41"/>
  <c r="U23" i="41" s="1"/>
  <c r="T34" i="41"/>
  <c r="U34" i="41" s="1"/>
  <c r="T16" i="41"/>
  <c r="U16" i="41" s="1"/>
  <c r="T21" i="41"/>
  <c r="U21" i="41" s="1"/>
  <c r="T52" i="41"/>
  <c r="U52" i="41" s="1"/>
  <c r="T108" i="41"/>
  <c r="U108" i="41" s="1"/>
  <c r="T113" i="41"/>
  <c r="U113" i="41" s="1"/>
  <c r="T96" i="41"/>
  <c r="U96" i="41" s="1"/>
  <c r="T86" i="41"/>
  <c r="U86" i="41" s="1"/>
  <c r="T80" i="41"/>
  <c r="U80" i="41" s="1"/>
  <c r="T82" i="41"/>
  <c r="U82" i="41" s="1"/>
  <c r="T78" i="41"/>
  <c r="U78" i="41" s="1"/>
  <c r="T75" i="41"/>
  <c r="U75" i="41" s="1"/>
  <c r="T53" i="41"/>
  <c r="U53" i="41" s="1"/>
  <c r="T51" i="41"/>
  <c r="U51" i="41" s="1"/>
  <c r="T60" i="41"/>
  <c r="U60" i="41" s="1"/>
  <c r="T47" i="41"/>
  <c r="U47" i="41" s="1"/>
  <c r="T20" i="41"/>
  <c r="U20" i="41" s="1"/>
  <c r="T32" i="41"/>
  <c r="U32" i="41" s="1"/>
  <c r="T13" i="41"/>
  <c r="U13" i="41" s="1"/>
  <c r="T57" i="41"/>
  <c r="U57" i="41" s="1"/>
  <c r="T31" i="41"/>
  <c r="U31" i="41" s="1"/>
  <c r="T8" i="41"/>
  <c r="U8" i="41" s="1"/>
  <c r="T105" i="41"/>
  <c r="U105" i="41" s="1"/>
  <c r="T110" i="41"/>
  <c r="U110" i="41" s="1"/>
  <c r="T103" i="41"/>
  <c r="U103" i="41" s="1"/>
  <c r="T77" i="41"/>
  <c r="U77" i="41" s="1"/>
  <c r="T79" i="41"/>
  <c r="U79" i="41" s="1"/>
  <c r="T72" i="41"/>
  <c r="U72" i="41" s="1"/>
  <c r="T71" i="41"/>
  <c r="U71" i="41" s="1"/>
  <c r="T50" i="41"/>
  <c r="U50" i="41" s="1"/>
  <c r="T46" i="41"/>
  <c r="U46" i="41" s="1"/>
  <c r="T45" i="41"/>
  <c r="U45" i="41" s="1"/>
  <c r="T41" i="41"/>
  <c r="U41" i="41" s="1"/>
  <c r="T17" i="41"/>
  <c r="U17" i="41" s="1"/>
  <c r="T28" i="41"/>
  <c r="U28" i="41" s="1"/>
  <c r="T10" i="41"/>
  <c r="U10" i="41" s="1"/>
  <c r="T35" i="41"/>
  <c r="U35" i="41" s="1"/>
  <c r="T11" i="41"/>
  <c r="U11" i="41" s="1"/>
  <c r="T24" i="41"/>
  <c r="U24" i="41" s="1"/>
  <c r="T112" i="41"/>
  <c r="U112" i="41" s="1"/>
  <c r="T102" i="41"/>
  <c r="U102" i="41" s="1"/>
  <c r="T107" i="41"/>
  <c r="U107" i="41" s="1"/>
  <c r="T90" i="41"/>
  <c r="U90" i="41" s="1"/>
  <c r="T85" i="41"/>
  <c r="U85" i="41" s="1"/>
  <c r="T74" i="41"/>
  <c r="U74" i="41" s="1"/>
  <c r="T76" i="41"/>
  <c r="U76" i="41" s="1"/>
  <c r="T63" i="41"/>
  <c r="U63" i="41" s="1"/>
  <c r="T66" i="41"/>
  <c r="U66" i="41" s="1"/>
  <c r="T43" i="41"/>
  <c r="U43" i="41" s="1"/>
  <c r="T42" i="41"/>
  <c r="U42" i="41" s="1"/>
  <c r="T14" i="41"/>
  <c r="U14" i="41" s="1"/>
  <c r="T25" i="41"/>
  <c r="U25" i="41" s="1"/>
  <c r="T9" i="41"/>
  <c r="U9" i="41" s="1"/>
  <c r="T100" i="41"/>
  <c r="U100" i="41" s="1"/>
  <c r="T104" i="41"/>
  <c r="U104" i="41" s="1"/>
  <c r="T87" i="41"/>
  <c r="U87" i="41" s="1"/>
  <c r="T98" i="41"/>
  <c r="U98" i="41" s="1"/>
  <c r="T73" i="41"/>
  <c r="U73" i="41" s="1"/>
  <c r="T62" i="41"/>
  <c r="U62" i="41" s="1"/>
  <c r="T40" i="41"/>
  <c r="U40" i="41" s="1"/>
  <c r="T64" i="41"/>
  <c r="U64" i="41" s="1"/>
  <c r="T38" i="41"/>
  <c r="U38" i="41" s="1"/>
  <c r="T7" i="41"/>
  <c r="U7" i="41" s="1"/>
  <c r="T93" i="41"/>
  <c r="U93" i="41" s="1"/>
  <c r="T68" i="41"/>
  <c r="U68" i="41" s="1"/>
  <c r="T37" i="41"/>
  <c r="U37" i="41" s="1"/>
  <c r="T44" i="41"/>
  <c r="U44" i="41" s="1"/>
  <c r="T12" i="41"/>
  <c r="U12" i="41" s="1"/>
  <c r="T15" i="41"/>
  <c r="U15" i="41" s="1"/>
  <c r="T109" i="41"/>
  <c r="U109" i="41" s="1"/>
  <c r="T91" i="41"/>
  <c r="U91" i="41" s="1"/>
  <c r="T69" i="41"/>
  <c r="U69" i="41" s="1"/>
  <c r="T54" i="41"/>
  <c r="U54" i="41" s="1"/>
  <c r="T39" i="41"/>
  <c r="U39" i="41" s="1"/>
  <c r="T29" i="41"/>
  <c r="U29" i="41" s="1"/>
  <c r="T22" i="41"/>
  <c r="U22" i="41" s="1"/>
  <c r="T18" i="41"/>
  <c r="U18" i="41" s="1"/>
  <c r="B114" i="20"/>
  <c r="B113" i="20"/>
  <c r="B112"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AQ113" i="47" l="1"/>
  <c r="AQ66" i="47"/>
  <c r="AQ21" i="47"/>
  <c r="AQ26" i="47"/>
  <c r="AQ82" i="47"/>
  <c r="AQ52" i="47"/>
  <c r="AQ41" i="47"/>
  <c r="AQ37" i="47"/>
  <c r="AQ79" i="47"/>
  <c r="AQ53" i="47"/>
  <c r="AQ47" i="47"/>
  <c r="AQ110" i="47"/>
  <c r="AQ105" i="47"/>
  <c r="AQ96" i="47"/>
  <c r="AQ97" i="47"/>
  <c r="AQ78" i="47"/>
  <c r="AQ36" i="47"/>
  <c r="AQ44" i="47"/>
  <c r="AQ46" i="47"/>
  <c r="AQ6" i="47"/>
  <c r="AQ93" i="47"/>
  <c r="AQ88" i="47"/>
  <c r="AQ33" i="47"/>
  <c r="AQ55" i="47"/>
  <c r="AQ43" i="47"/>
  <c r="AQ11" i="47"/>
  <c r="AQ84" i="47"/>
  <c r="AQ65" i="47"/>
  <c r="AQ25" i="47"/>
  <c r="AQ17" i="47"/>
  <c r="AQ95" i="47"/>
  <c r="AQ100" i="47"/>
  <c r="AQ86" i="47"/>
  <c r="AQ45" i="47"/>
  <c r="AQ68" i="47"/>
  <c r="AQ73" i="47"/>
  <c r="AQ22" i="47"/>
  <c r="AQ107" i="47"/>
  <c r="AQ23" i="47"/>
  <c r="AQ38" i="47"/>
  <c r="AQ12" i="47"/>
  <c r="AQ60" i="47"/>
  <c r="AQ40" i="47"/>
  <c r="AQ8" i="47"/>
  <c r="AQ104" i="47"/>
  <c r="AQ99" i="47"/>
  <c r="AQ90" i="47"/>
  <c r="AQ74" i="47"/>
  <c r="AQ51" i="47"/>
  <c r="AQ28" i="47"/>
  <c r="AQ111" i="47"/>
  <c r="AQ106" i="47"/>
  <c r="AQ112" i="47"/>
  <c r="AQ98" i="47"/>
  <c r="AQ89" i="47"/>
  <c r="AQ81" i="47"/>
  <c r="AQ63" i="47"/>
  <c r="AQ42" i="47"/>
  <c r="AQ49" i="47"/>
  <c r="AQ72" i="47"/>
  <c r="AQ67" i="47"/>
  <c r="AQ32" i="47"/>
  <c r="AQ30" i="47"/>
  <c r="AQ69" i="47"/>
  <c r="AQ27" i="47"/>
  <c r="AQ9" i="47"/>
  <c r="AQ14" i="47"/>
  <c r="AQ10" i="47"/>
  <c r="AQ108" i="47"/>
  <c r="AQ109" i="47"/>
  <c r="AQ103" i="47"/>
  <c r="AQ83" i="47"/>
  <c r="AQ76" i="47"/>
  <c r="AQ80" i="47"/>
  <c r="AQ58" i="47"/>
  <c r="AQ39" i="47"/>
  <c r="AQ48" i="47"/>
  <c r="AQ62" i="47"/>
  <c r="AQ29" i="47"/>
  <c r="AQ24" i="47"/>
  <c r="AQ54" i="47"/>
  <c r="AQ7" i="47"/>
  <c r="AQ15" i="47"/>
  <c r="AQ85" i="47"/>
  <c r="AQ94" i="47"/>
  <c r="AQ57" i="47"/>
  <c r="AQ71" i="47"/>
  <c r="AQ59" i="47"/>
  <c r="AQ18" i="47"/>
  <c r="AQ61" i="47"/>
  <c r="AQ13" i="47"/>
  <c r="AQ102" i="47"/>
  <c r="AQ91" i="47"/>
  <c r="AQ75" i="47"/>
  <c r="AQ56" i="47"/>
  <c r="AQ31" i="47"/>
  <c r="AQ34" i="47"/>
  <c r="AQ77" i="47"/>
  <c r="AQ70" i="47"/>
  <c r="AQ20" i="47"/>
  <c r="AQ101" i="47"/>
  <c r="AQ87" i="47"/>
  <c r="AQ92" i="47"/>
  <c r="AQ64" i="47"/>
  <c r="AQ50" i="47"/>
  <c r="AQ35" i="47"/>
  <c r="AQ19" i="47"/>
  <c r="AQ16" i="47"/>
  <c r="AG114" i="47"/>
  <c r="G31" i="43"/>
  <c r="G28" i="43" s="1"/>
  <c r="J57" i="45"/>
  <c r="J68" i="45" s="1"/>
  <c r="J65" i="45" s="1"/>
  <c r="Q55" i="45"/>
  <c r="N68" i="45" s="1"/>
  <c r="N65" i="45" s="1"/>
  <c r="I31" i="43"/>
  <c r="Y114" i="47"/>
  <c r="AH6" i="47"/>
  <c r="AH114" i="47" s="1"/>
  <c r="V114" i="47"/>
  <c r="D58" i="45" s="1"/>
  <c r="AE6" i="47"/>
  <c r="AE114" i="47" s="1"/>
  <c r="J31" i="43"/>
  <c r="Q56" i="45"/>
  <c r="P68" i="45" s="1"/>
  <c r="P65" i="45" s="1"/>
  <c r="E41" i="43"/>
  <c r="E39" i="43"/>
  <c r="E43" i="43"/>
  <c r="E38" i="43"/>
  <c r="E44" i="43"/>
  <c r="E40" i="43"/>
  <c r="E45" i="43"/>
  <c r="E42" i="43"/>
  <c r="E46" i="43"/>
  <c r="E47" i="43"/>
  <c r="T114" i="41"/>
  <c r="U6" i="41"/>
  <c r="C2" i="11"/>
  <c r="J58" i="45" l="1"/>
  <c r="L68" i="45" s="1"/>
  <c r="L65" i="45" s="1"/>
  <c r="H31" i="43"/>
  <c r="H28" i="43" s="1"/>
  <c r="AR16" i="47"/>
  <c r="C17" i="44"/>
  <c r="AR87" i="47"/>
  <c r="C88" i="44"/>
  <c r="AR31" i="47"/>
  <c r="C32" i="44"/>
  <c r="AR61" i="47"/>
  <c r="C62" i="44"/>
  <c r="AR85" i="47"/>
  <c r="C86" i="44"/>
  <c r="AR62" i="47"/>
  <c r="C63" i="44"/>
  <c r="AR83" i="47"/>
  <c r="C84" i="44"/>
  <c r="AR9" i="47"/>
  <c r="C10" i="44"/>
  <c r="AR72" i="47"/>
  <c r="C73" i="44"/>
  <c r="C99" i="44"/>
  <c r="AR98" i="47"/>
  <c r="AR74" i="47"/>
  <c r="C75" i="44"/>
  <c r="AR60" i="47"/>
  <c r="C61" i="44"/>
  <c r="AR73" i="47"/>
  <c r="C74" i="44"/>
  <c r="AR17" i="47"/>
  <c r="C18" i="44"/>
  <c r="AR55" i="47"/>
  <c r="C56" i="44"/>
  <c r="AR44" i="47"/>
  <c r="C45" i="44"/>
  <c r="AR110" i="47"/>
  <c r="C111" i="44"/>
  <c r="AR52" i="47"/>
  <c r="C53" i="44"/>
  <c r="I52" i="43"/>
  <c r="I28" i="43"/>
  <c r="AR19" i="47"/>
  <c r="C20" i="44"/>
  <c r="AR101" i="47"/>
  <c r="C102" i="44"/>
  <c r="AR56" i="47"/>
  <c r="C57" i="44"/>
  <c r="AR18" i="47"/>
  <c r="C19" i="44"/>
  <c r="AR15" i="47"/>
  <c r="C16" i="44"/>
  <c r="AR48" i="47"/>
  <c r="C49" i="44"/>
  <c r="AR103" i="47"/>
  <c r="C104" i="44"/>
  <c r="AR27" i="47"/>
  <c r="C28" i="44"/>
  <c r="AR49" i="47"/>
  <c r="C50" i="44"/>
  <c r="AR112" i="47"/>
  <c r="C113" i="44"/>
  <c r="AR90" i="47"/>
  <c r="C91" i="44"/>
  <c r="AR12" i="47"/>
  <c r="C13" i="44"/>
  <c r="AR68" i="47"/>
  <c r="C69" i="44"/>
  <c r="AR25" i="47"/>
  <c r="C26" i="44"/>
  <c r="AR33" i="47"/>
  <c r="C34" i="44"/>
  <c r="AR36" i="47"/>
  <c r="C37" i="44"/>
  <c r="AR47" i="47"/>
  <c r="C48" i="44"/>
  <c r="AR82" i="47"/>
  <c r="C83" i="44"/>
  <c r="J52" i="43"/>
  <c r="J28" i="43"/>
  <c r="AR35" i="47"/>
  <c r="C36" i="44"/>
  <c r="AR20" i="47"/>
  <c r="C21" i="44"/>
  <c r="AR75" i="47"/>
  <c r="C76" i="44"/>
  <c r="AR59" i="47"/>
  <c r="C60" i="44"/>
  <c r="D39" i="43"/>
  <c r="AR7" i="47"/>
  <c r="C8" i="44"/>
  <c r="AR39" i="47"/>
  <c r="C40" i="44"/>
  <c r="AR109" i="47"/>
  <c r="C110" i="44"/>
  <c r="C70" i="44"/>
  <c r="AR69" i="47"/>
  <c r="AR42" i="47"/>
  <c r="C43" i="44"/>
  <c r="AR106" i="47"/>
  <c r="C107" i="44"/>
  <c r="AR99" i="47"/>
  <c r="C100" i="44"/>
  <c r="AR38" i="47"/>
  <c r="C39" i="44"/>
  <c r="C46" i="44"/>
  <c r="AR45" i="47"/>
  <c r="AR65" i="47"/>
  <c r="C66" i="44"/>
  <c r="AR88" i="47"/>
  <c r="C89" i="44"/>
  <c r="AR78" i="47"/>
  <c r="C79" i="44"/>
  <c r="AR53" i="47"/>
  <c r="C54" i="44"/>
  <c r="AR26" i="47"/>
  <c r="C27" i="44"/>
  <c r="AR50" i="47"/>
  <c r="C51" i="44"/>
  <c r="AR70" i="47"/>
  <c r="C71" i="44"/>
  <c r="AR91" i="47"/>
  <c r="C92" i="44"/>
  <c r="AR71" i="47"/>
  <c r="C72" i="44"/>
  <c r="AR54" i="47"/>
  <c r="C55" i="44"/>
  <c r="AR58" i="47"/>
  <c r="C59" i="44"/>
  <c r="AR108" i="47"/>
  <c r="C109" i="44"/>
  <c r="AR30" i="47"/>
  <c r="C31" i="44"/>
  <c r="C64" i="44"/>
  <c r="AR63" i="47"/>
  <c r="C112" i="44"/>
  <c r="AR111" i="47"/>
  <c r="AR104" i="47"/>
  <c r="C105" i="44"/>
  <c r="AR23" i="47"/>
  <c r="C24" i="44"/>
  <c r="AR86" i="47"/>
  <c r="C87" i="44"/>
  <c r="AR84" i="47"/>
  <c r="C85" i="44"/>
  <c r="AR93" i="47"/>
  <c r="C94" i="44"/>
  <c r="AR97" i="47"/>
  <c r="C98" i="44"/>
  <c r="AR79" i="47"/>
  <c r="C80" i="44"/>
  <c r="AR21" i="47"/>
  <c r="C22" i="44"/>
  <c r="AR64" i="47"/>
  <c r="C65" i="44"/>
  <c r="AR77" i="47"/>
  <c r="C78" i="44"/>
  <c r="AR102" i="47"/>
  <c r="C103" i="44"/>
  <c r="AR57" i="47"/>
  <c r="C58" i="44"/>
  <c r="AR24" i="47"/>
  <c r="C25" i="44"/>
  <c r="AR80" i="47"/>
  <c r="C81" i="44"/>
  <c r="AR10" i="47"/>
  <c r="C11" i="44"/>
  <c r="C33" i="44"/>
  <c r="AR32" i="47"/>
  <c r="AR81" i="47"/>
  <c r="C82" i="44"/>
  <c r="AR28" i="47"/>
  <c r="C29" i="44"/>
  <c r="D40" i="43"/>
  <c r="AR8" i="47"/>
  <c r="C9" i="44"/>
  <c r="AR107" i="47"/>
  <c r="C108" i="44"/>
  <c r="AR100" i="47"/>
  <c r="C101" i="44"/>
  <c r="D43" i="43"/>
  <c r="AR11" i="47"/>
  <c r="C12" i="44"/>
  <c r="D38" i="43"/>
  <c r="AR6" i="47"/>
  <c r="C7" i="44"/>
  <c r="AR96" i="47"/>
  <c r="C97" i="44"/>
  <c r="AR37" i="47"/>
  <c r="C38" i="44"/>
  <c r="AR66" i="47"/>
  <c r="C67" i="44"/>
  <c r="AR92" i="47"/>
  <c r="C93" i="44"/>
  <c r="AR34" i="47"/>
  <c r="C35" i="44"/>
  <c r="D45" i="43"/>
  <c r="AR13" i="47"/>
  <c r="C14" i="44"/>
  <c r="AR94" i="47"/>
  <c r="C95" i="44"/>
  <c r="AR29" i="47"/>
  <c r="C30" i="44"/>
  <c r="AR76" i="47"/>
  <c r="C77" i="44"/>
  <c r="AR14" i="47"/>
  <c r="C15" i="44"/>
  <c r="AR67" i="47"/>
  <c r="C68" i="44"/>
  <c r="AR89" i="47"/>
  <c r="C90" i="44"/>
  <c r="AR51" i="47"/>
  <c r="C52" i="44"/>
  <c r="AR40" i="47"/>
  <c r="C41" i="44"/>
  <c r="AR22" i="47"/>
  <c r="C23" i="44"/>
  <c r="C96" i="44"/>
  <c r="AR95" i="47"/>
  <c r="AR43" i="47"/>
  <c r="C44" i="44"/>
  <c r="AR46" i="47"/>
  <c r="C47" i="44"/>
  <c r="AR105" i="47"/>
  <c r="C106" i="44"/>
  <c r="AR41" i="47"/>
  <c r="C42" i="44"/>
  <c r="AR113" i="47"/>
  <c r="C114" i="44"/>
  <c r="I47" i="43"/>
  <c r="F46" i="43"/>
  <c r="I42" i="43"/>
  <c r="F45" i="43"/>
  <c r="I40" i="43"/>
  <c r="F44" i="43"/>
  <c r="G38" i="43"/>
  <c r="H43" i="43"/>
  <c r="G39" i="43"/>
  <c r="G47" i="43"/>
  <c r="H46" i="43"/>
  <c r="G45" i="43"/>
  <c r="G40" i="43"/>
  <c r="H44" i="43"/>
  <c r="I43" i="43"/>
  <c r="H39" i="43"/>
  <c r="I46" i="43"/>
  <c r="H45" i="43"/>
  <c r="I44" i="43"/>
  <c r="G43" i="43"/>
  <c r="I39" i="43"/>
  <c r="F41" i="43"/>
  <c r="G46" i="43"/>
  <c r="F42" i="43"/>
  <c r="I45" i="43"/>
  <c r="G44" i="43"/>
  <c r="F38" i="43"/>
  <c r="H41" i="43"/>
  <c r="G42" i="43"/>
  <c r="F40" i="43"/>
  <c r="H38" i="43"/>
  <c r="I41" i="43"/>
  <c r="F47" i="43"/>
  <c r="H47" i="43"/>
  <c r="H42" i="43"/>
  <c r="H40" i="43"/>
  <c r="I38" i="43"/>
  <c r="F43" i="43"/>
  <c r="F39" i="43"/>
  <c r="G41" i="43"/>
  <c r="V6" i="41" a="1"/>
  <c r="U114" i="41"/>
  <c r="D50" i="55" s="1"/>
  <c r="O47" i="55" s="1"/>
  <c r="AD113" i="13"/>
  <c r="AP113" i="13" s="1"/>
  <c r="AC113" i="13"/>
  <c r="AO113" i="13" s="1"/>
  <c r="AD112" i="13"/>
  <c r="AP112" i="13" s="1"/>
  <c r="AC112" i="13"/>
  <c r="AO112" i="13" s="1"/>
  <c r="AD111" i="13"/>
  <c r="AP111" i="13" s="1"/>
  <c r="AC111" i="13"/>
  <c r="AO111" i="13" s="1"/>
  <c r="AD109" i="13"/>
  <c r="AP109" i="13" s="1"/>
  <c r="AC109" i="13"/>
  <c r="AO109" i="13" s="1"/>
  <c r="AD108" i="13"/>
  <c r="AP108" i="13" s="1"/>
  <c r="AC108" i="13"/>
  <c r="AO108" i="13" s="1"/>
  <c r="AD107" i="13"/>
  <c r="AP107" i="13" s="1"/>
  <c r="AC107" i="13"/>
  <c r="AO107" i="13" s="1"/>
  <c r="AD106" i="13"/>
  <c r="AP106" i="13" s="1"/>
  <c r="AC106" i="13"/>
  <c r="AO106" i="13" s="1"/>
  <c r="AD105" i="13"/>
  <c r="AP105" i="13" s="1"/>
  <c r="AC105" i="13"/>
  <c r="AO105" i="13" s="1"/>
  <c r="AD104" i="13"/>
  <c r="AP104" i="13" s="1"/>
  <c r="AC104" i="13"/>
  <c r="AO104" i="13" s="1"/>
  <c r="AD103" i="13"/>
  <c r="AP103" i="13" s="1"/>
  <c r="AC103" i="13"/>
  <c r="AO103" i="13" s="1"/>
  <c r="AD102" i="13"/>
  <c r="AP102" i="13" s="1"/>
  <c r="AC102" i="13"/>
  <c r="AO102" i="13" s="1"/>
  <c r="AD101" i="13"/>
  <c r="AP101" i="13" s="1"/>
  <c r="AC101" i="13"/>
  <c r="AO101" i="13" s="1"/>
  <c r="AD100" i="13"/>
  <c r="AP100" i="13" s="1"/>
  <c r="AC100" i="13"/>
  <c r="AO100" i="13" s="1"/>
  <c r="AD99" i="13"/>
  <c r="AP99" i="13" s="1"/>
  <c r="AC99" i="13"/>
  <c r="AO99" i="13" s="1"/>
  <c r="AD98" i="13"/>
  <c r="AP98" i="13" s="1"/>
  <c r="AC98" i="13"/>
  <c r="AO98" i="13" s="1"/>
  <c r="AD97" i="13"/>
  <c r="AP97" i="13" s="1"/>
  <c r="AC97" i="13"/>
  <c r="AO97" i="13" s="1"/>
  <c r="AD96" i="13"/>
  <c r="AP96" i="13" s="1"/>
  <c r="AC96" i="13"/>
  <c r="AO96" i="13" s="1"/>
  <c r="AD95" i="13"/>
  <c r="AP95" i="13" s="1"/>
  <c r="AC95" i="13"/>
  <c r="AO95" i="13" s="1"/>
  <c r="AD94" i="13"/>
  <c r="AP94" i="13" s="1"/>
  <c r="AC94" i="13"/>
  <c r="AO94" i="13" s="1"/>
  <c r="AD93" i="13"/>
  <c r="AP93" i="13" s="1"/>
  <c r="AC93" i="13"/>
  <c r="AO93" i="13" s="1"/>
  <c r="AD92" i="13"/>
  <c r="AP92" i="13" s="1"/>
  <c r="AC92" i="13"/>
  <c r="AO92" i="13" s="1"/>
  <c r="AD91" i="13"/>
  <c r="AP91" i="13" s="1"/>
  <c r="AC91" i="13"/>
  <c r="AO91" i="13" s="1"/>
  <c r="AD90" i="13"/>
  <c r="AP90" i="13" s="1"/>
  <c r="AC90" i="13"/>
  <c r="AO90" i="13" s="1"/>
  <c r="AD89" i="13"/>
  <c r="AP89" i="13" s="1"/>
  <c r="AC89" i="13"/>
  <c r="AO89" i="13" s="1"/>
  <c r="AD88" i="13"/>
  <c r="AP88" i="13" s="1"/>
  <c r="AC88" i="13"/>
  <c r="AO88" i="13" s="1"/>
  <c r="AD87" i="13"/>
  <c r="AP87" i="13" s="1"/>
  <c r="AC87" i="13"/>
  <c r="AO87" i="13" s="1"/>
  <c r="AD86" i="13"/>
  <c r="AP86" i="13" s="1"/>
  <c r="AC86" i="13"/>
  <c r="AO86" i="13" s="1"/>
  <c r="AD85" i="13"/>
  <c r="AP85" i="13" s="1"/>
  <c r="AC85" i="13"/>
  <c r="AO85" i="13" s="1"/>
  <c r="AD84" i="13"/>
  <c r="AP84" i="13" s="1"/>
  <c r="AC84" i="13"/>
  <c r="AO84" i="13" s="1"/>
  <c r="AD83" i="13"/>
  <c r="AP83" i="13" s="1"/>
  <c r="AC83" i="13"/>
  <c r="AO83" i="13" s="1"/>
  <c r="AD82" i="13"/>
  <c r="AP82" i="13" s="1"/>
  <c r="AC82" i="13"/>
  <c r="AO82" i="13" s="1"/>
  <c r="AD81" i="13"/>
  <c r="AP81" i="13" s="1"/>
  <c r="AC81" i="13"/>
  <c r="AO81" i="13" s="1"/>
  <c r="AD80" i="13"/>
  <c r="AP80" i="13" s="1"/>
  <c r="AC80" i="13"/>
  <c r="AO80" i="13" s="1"/>
  <c r="AD79" i="13"/>
  <c r="AP79" i="13" s="1"/>
  <c r="AC79" i="13"/>
  <c r="AO79" i="13" s="1"/>
  <c r="AD78" i="13"/>
  <c r="AP78" i="13" s="1"/>
  <c r="AC78" i="13"/>
  <c r="AO78" i="13" s="1"/>
  <c r="AD77" i="13"/>
  <c r="AP77" i="13" s="1"/>
  <c r="AC77" i="13"/>
  <c r="AO77" i="13" s="1"/>
  <c r="AD76" i="13"/>
  <c r="AP76" i="13" s="1"/>
  <c r="AC76" i="13"/>
  <c r="AO76" i="13" s="1"/>
  <c r="AD75" i="13"/>
  <c r="AP75" i="13" s="1"/>
  <c r="AC75" i="13"/>
  <c r="AO75" i="13" s="1"/>
  <c r="AD74" i="13"/>
  <c r="AP74" i="13" s="1"/>
  <c r="AC74" i="13"/>
  <c r="AO74" i="13" s="1"/>
  <c r="AD73" i="13"/>
  <c r="AP73" i="13" s="1"/>
  <c r="AC73" i="13"/>
  <c r="AO73" i="13" s="1"/>
  <c r="AD72" i="13"/>
  <c r="AP72" i="13" s="1"/>
  <c r="AC72" i="13"/>
  <c r="AO72" i="13" s="1"/>
  <c r="AD71" i="13"/>
  <c r="AP71" i="13" s="1"/>
  <c r="AC71" i="13"/>
  <c r="AO71" i="13" s="1"/>
  <c r="AD70" i="13"/>
  <c r="AP70" i="13" s="1"/>
  <c r="AC70" i="13"/>
  <c r="AO70" i="13" s="1"/>
  <c r="AD69" i="13"/>
  <c r="AP69" i="13" s="1"/>
  <c r="AC69" i="13"/>
  <c r="AO69" i="13" s="1"/>
  <c r="AD68" i="13"/>
  <c r="AP68" i="13" s="1"/>
  <c r="AC68" i="13"/>
  <c r="AO68" i="13" s="1"/>
  <c r="AD67" i="13"/>
  <c r="AP67" i="13" s="1"/>
  <c r="AC67" i="13"/>
  <c r="AO67" i="13" s="1"/>
  <c r="AD66" i="13"/>
  <c r="AP66" i="13" s="1"/>
  <c r="AC66" i="13"/>
  <c r="AO66" i="13" s="1"/>
  <c r="AD65" i="13"/>
  <c r="AP65" i="13" s="1"/>
  <c r="AC65" i="13"/>
  <c r="AO65" i="13" s="1"/>
  <c r="AD64" i="13"/>
  <c r="AP64" i="13" s="1"/>
  <c r="AC64" i="13"/>
  <c r="AO64" i="13" s="1"/>
  <c r="AD63" i="13"/>
  <c r="AP63" i="13" s="1"/>
  <c r="AC63" i="13"/>
  <c r="AO63" i="13" s="1"/>
  <c r="AD62" i="13"/>
  <c r="AP62" i="13" s="1"/>
  <c r="AC62" i="13"/>
  <c r="AO62" i="13" s="1"/>
  <c r="AD61" i="13"/>
  <c r="AP61" i="13" s="1"/>
  <c r="AC61" i="13"/>
  <c r="AO61" i="13" s="1"/>
  <c r="AD60" i="13"/>
  <c r="AP60" i="13" s="1"/>
  <c r="AC60" i="13"/>
  <c r="AO60" i="13" s="1"/>
  <c r="AD59" i="13"/>
  <c r="AP59" i="13" s="1"/>
  <c r="AC59" i="13"/>
  <c r="AO59" i="13" s="1"/>
  <c r="AD58" i="13"/>
  <c r="AP58" i="13" s="1"/>
  <c r="AC58" i="13"/>
  <c r="AO58" i="13" s="1"/>
  <c r="AD57" i="13"/>
  <c r="AP57" i="13" s="1"/>
  <c r="AC57" i="13"/>
  <c r="AO57" i="13" s="1"/>
  <c r="AD56" i="13"/>
  <c r="AP56" i="13" s="1"/>
  <c r="AC56" i="13"/>
  <c r="AO56" i="13" s="1"/>
  <c r="AD55" i="13"/>
  <c r="AP55" i="13" s="1"/>
  <c r="AC55" i="13"/>
  <c r="AO55" i="13" s="1"/>
  <c r="AD54" i="13"/>
  <c r="AP54" i="13" s="1"/>
  <c r="AC54" i="13"/>
  <c r="AO54" i="13" s="1"/>
  <c r="AD53" i="13"/>
  <c r="AP53" i="13" s="1"/>
  <c r="AC53" i="13"/>
  <c r="AO53" i="13" s="1"/>
  <c r="AD52" i="13"/>
  <c r="AP52" i="13" s="1"/>
  <c r="AC52" i="13"/>
  <c r="AO52" i="13" s="1"/>
  <c r="AD51" i="13"/>
  <c r="AP51" i="13" s="1"/>
  <c r="AC51" i="13"/>
  <c r="AO51" i="13" s="1"/>
  <c r="AD50" i="13"/>
  <c r="AP50" i="13" s="1"/>
  <c r="AC50" i="13"/>
  <c r="AO50" i="13" s="1"/>
  <c r="AD49" i="13"/>
  <c r="AP49" i="13" s="1"/>
  <c r="AC49" i="13"/>
  <c r="AO49" i="13" s="1"/>
  <c r="AD48" i="13"/>
  <c r="AP48" i="13" s="1"/>
  <c r="AC48" i="13"/>
  <c r="AO48" i="13" s="1"/>
  <c r="AD47" i="13"/>
  <c r="AP47" i="13" s="1"/>
  <c r="AC47" i="13"/>
  <c r="AO47" i="13" s="1"/>
  <c r="AD46" i="13"/>
  <c r="AP46" i="13" s="1"/>
  <c r="AC46" i="13"/>
  <c r="AO46" i="13" s="1"/>
  <c r="AD45" i="13"/>
  <c r="AP45" i="13" s="1"/>
  <c r="AC45" i="13"/>
  <c r="AO45" i="13" s="1"/>
  <c r="AD44" i="13"/>
  <c r="AP44" i="13" s="1"/>
  <c r="AC44" i="13"/>
  <c r="AO44" i="13" s="1"/>
  <c r="AD43" i="13"/>
  <c r="AP43" i="13" s="1"/>
  <c r="AC43" i="13"/>
  <c r="AO43" i="13" s="1"/>
  <c r="AD42" i="13"/>
  <c r="AP42" i="13" s="1"/>
  <c r="AC42" i="13"/>
  <c r="AO42" i="13" s="1"/>
  <c r="AD41" i="13"/>
  <c r="AP41" i="13" s="1"/>
  <c r="AC41" i="13"/>
  <c r="AO41" i="13" s="1"/>
  <c r="AD40" i="13"/>
  <c r="AP40" i="13" s="1"/>
  <c r="AC40" i="13"/>
  <c r="AO40" i="13" s="1"/>
  <c r="AD39" i="13"/>
  <c r="AP39" i="13" s="1"/>
  <c r="AC39" i="13"/>
  <c r="AO39" i="13" s="1"/>
  <c r="AD38" i="13"/>
  <c r="AP38" i="13" s="1"/>
  <c r="AC38" i="13"/>
  <c r="AO38" i="13" s="1"/>
  <c r="AD37" i="13"/>
  <c r="AP37" i="13" s="1"/>
  <c r="AC37" i="13"/>
  <c r="AO37" i="13" s="1"/>
  <c r="AD36" i="13"/>
  <c r="AP36" i="13" s="1"/>
  <c r="AC36" i="13"/>
  <c r="AO36" i="13" s="1"/>
  <c r="AD35" i="13"/>
  <c r="AP35" i="13" s="1"/>
  <c r="AC35" i="13"/>
  <c r="AO35" i="13" s="1"/>
  <c r="AD34" i="13"/>
  <c r="AP34" i="13" s="1"/>
  <c r="AC34" i="13"/>
  <c r="AO34" i="13" s="1"/>
  <c r="AD33" i="13"/>
  <c r="AP33" i="13" s="1"/>
  <c r="AC33" i="13"/>
  <c r="AO33" i="13" s="1"/>
  <c r="AD32" i="13"/>
  <c r="AP32" i="13" s="1"/>
  <c r="AC32" i="13"/>
  <c r="AO32" i="13" s="1"/>
  <c r="AD31" i="13"/>
  <c r="AP31" i="13" s="1"/>
  <c r="AC31" i="13"/>
  <c r="AO31" i="13" s="1"/>
  <c r="AD30" i="13"/>
  <c r="AP30" i="13" s="1"/>
  <c r="AC30" i="13"/>
  <c r="AO30" i="13" s="1"/>
  <c r="AD29" i="13"/>
  <c r="AP29" i="13" s="1"/>
  <c r="AC29" i="13"/>
  <c r="AO29" i="13" s="1"/>
  <c r="AD28" i="13"/>
  <c r="AP28" i="13" s="1"/>
  <c r="AC28" i="13"/>
  <c r="AO28" i="13" s="1"/>
  <c r="AD27" i="13"/>
  <c r="AP27" i="13" s="1"/>
  <c r="AC27" i="13"/>
  <c r="AO27" i="13" s="1"/>
  <c r="AD26" i="13"/>
  <c r="AP26" i="13" s="1"/>
  <c r="AC26" i="13"/>
  <c r="AO26" i="13" s="1"/>
  <c r="AD25" i="13"/>
  <c r="AP25" i="13" s="1"/>
  <c r="AC25" i="13"/>
  <c r="AO25" i="13" s="1"/>
  <c r="AD24" i="13"/>
  <c r="AP24" i="13" s="1"/>
  <c r="AC24" i="13"/>
  <c r="AO24" i="13" s="1"/>
  <c r="AD23" i="13"/>
  <c r="AP23" i="13" s="1"/>
  <c r="AC23" i="13"/>
  <c r="AO23" i="13" s="1"/>
  <c r="AD22" i="13"/>
  <c r="AP22" i="13" s="1"/>
  <c r="AC22" i="13"/>
  <c r="AO22" i="13" s="1"/>
  <c r="AD21" i="13"/>
  <c r="AP21" i="13" s="1"/>
  <c r="AC21" i="13"/>
  <c r="AO21" i="13" s="1"/>
  <c r="AD20" i="13"/>
  <c r="AP20" i="13" s="1"/>
  <c r="AC20" i="13"/>
  <c r="AO20" i="13" s="1"/>
  <c r="AD19" i="13"/>
  <c r="AP19" i="13" s="1"/>
  <c r="AC19" i="13"/>
  <c r="AO19" i="13" s="1"/>
  <c r="AD18" i="13"/>
  <c r="AP18" i="13" s="1"/>
  <c r="AC18" i="13"/>
  <c r="AO18" i="13" s="1"/>
  <c r="AD17" i="13"/>
  <c r="AP17" i="13" s="1"/>
  <c r="AC17" i="13"/>
  <c r="AO17" i="13" s="1"/>
  <c r="AD16" i="13"/>
  <c r="AP16" i="13" s="1"/>
  <c r="AC16" i="13"/>
  <c r="AO16" i="13" s="1"/>
  <c r="AD15" i="13"/>
  <c r="AP15" i="13" s="1"/>
  <c r="AC15" i="13"/>
  <c r="AO15" i="13" s="1"/>
  <c r="AD14" i="13"/>
  <c r="AP14" i="13" s="1"/>
  <c r="AC14" i="13"/>
  <c r="AO14" i="13" s="1"/>
  <c r="AD13" i="13"/>
  <c r="AP13" i="13" s="1"/>
  <c r="AC13" i="13"/>
  <c r="AO13" i="13" s="1"/>
  <c r="AD12" i="13"/>
  <c r="AP12" i="13" s="1"/>
  <c r="AC12" i="13"/>
  <c r="AO12" i="13" s="1"/>
  <c r="AD11" i="13"/>
  <c r="AP11" i="13" s="1"/>
  <c r="AC11" i="13"/>
  <c r="AO11" i="13" s="1"/>
  <c r="AD10" i="13"/>
  <c r="AP10" i="13" s="1"/>
  <c r="AC10" i="13"/>
  <c r="AO10" i="13" s="1"/>
  <c r="AD9" i="13"/>
  <c r="AP9" i="13" s="1"/>
  <c r="AC9" i="13"/>
  <c r="AO9" i="13" s="1"/>
  <c r="AD8" i="13"/>
  <c r="AP8" i="13" s="1"/>
  <c r="AC8" i="13"/>
  <c r="AO8" i="13" s="1"/>
  <c r="AD7" i="13"/>
  <c r="AP7" i="13" s="1"/>
  <c r="AC7" i="13"/>
  <c r="AO7" i="13" s="1"/>
  <c r="D106" i="44" l="1"/>
  <c r="AT105" i="47"/>
  <c r="F106" i="44" s="1"/>
  <c r="AS105" i="47"/>
  <c r="E106" i="44" s="1"/>
  <c r="AV105" i="47"/>
  <c r="H106" i="44" s="1"/>
  <c r="AU105" i="47"/>
  <c r="G106" i="44" s="1"/>
  <c r="AV51" i="47"/>
  <c r="H52" i="44" s="1"/>
  <c r="AU51" i="47"/>
  <c r="G52" i="44" s="1"/>
  <c r="AT51" i="47"/>
  <c r="F52" i="44" s="1"/>
  <c r="AS51" i="47"/>
  <c r="E52" i="44" s="1"/>
  <c r="D52" i="44"/>
  <c r="AV14" i="47"/>
  <c r="H15" i="44" s="1"/>
  <c r="D15" i="44"/>
  <c r="AU14" i="47"/>
  <c r="G15" i="44" s="1"/>
  <c r="AS14" i="47"/>
  <c r="E15" i="44" s="1"/>
  <c r="AT14" i="47"/>
  <c r="F15" i="44" s="1"/>
  <c r="AS94" i="47"/>
  <c r="E95" i="44" s="1"/>
  <c r="D95" i="44"/>
  <c r="AU94" i="47"/>
  <c r="G95" i="44" s="1"/>
  <c r="AT94" i="47"/>
  <c r="F95" i="44" s="1"/>
  <c r="AV94" i="47"/>
  <c r="H95" i="44" s="1"/>
  <c r="D12" i="44"/>
  <c r="AT11" i="47"/>
  <c r="F12" i="44" s="1"/>
  <c r="AV11" i="47"/>
  <c r="H12" i="44" s="1"/>
  <c r="AU11" i="47"/>
  <c r="G12" i="44" s="1"/>
  <c r="AS11" i="47"/>
  <c r="E12" i="44" s="1"/>
  <c r="AU81" i="47"/>
  <c r="G82" i="44" s="1"/>
  <c r="AS81" i="47"/>
  <c r="E82" i="44" s="1"/>
  <c r="AT81" i="47"/>
  <c r="F82" i="44" s="1"/>
  <c r="AV81" i="47"/>
  <c r="H82" i="44" s="1"/>
  <c r="D82" i="44"/>
  <c r="AS80" i="47"/>
  <c r="E81" i="44" s="1"/>
  <c r="AU80" i="47"/>
  <c r="G81" i="44" s="1"/>
  <c r="AT80" i="47"/>
  <c r="F81" i="44" s="1"/>
  <c r="D81" i="44"/>
  <c r="AV80" i="47"/>
  <c r="H81" i="44" s="1"/>
  <c r="AV102" i="47"/>
  <c r="H103" i="44" s="1"/>
  <c r="AT102" i="47"/>
  <c r="F103" i="44" s="1"/>
  <c r="AU102" i="47"/>
  <c r="G103" i="44" s="1"/>
  <c r="D103" i="44"/>
  <c r="AS102" i="47"/>
  <c r="E103" i="44" s="1"/>
  <c r="AU21" i="47"/>
  <c r="G22" i="44" s="1"/>
  <c r="AT21" i="47"/>
  <c r="F22" i="44" s="1"/>
  <c r="AV21" i="47"/>
  <c r="H22" i="44" s="1"/>
  <c r="D22" i="44"/>
  <c r="AS21" i="47"/>
  <c r="E22" i="44" s="1"/>
  <c r="AS93" i="47"/>
  <c r="E94" i="44" s="1"/>
  <c r="AV93" i="47"/>
  <c r="H94" i="44" s="1"/>
  <c r="AT93" i="47"/>
  <c r="F94" i="44" s="1"/>
  <c r="AU93" i="47"/>
  <c r="G94" i="44" s="1"/>
  <c r="D94" i="44"/>
  <c r="AV23" i="47"/>
  <c r="H24" i="44" s="1"/>
  <c r="AT23" i="47"/>
  <c r="F24" i="44" s="1"/>
  <c r="AS23" i="47"/>
  <c r="E24" i="44" s="1"/>
  <c r="AU23" i="47"/>
  <c r="G24" i="44" s="1"/>
  <c r="D24" i="44"/>
  <c r="AT58" i="47"/>
  <c r="F59" i="44" s="1"/>
  <c r="AV58" i="47"/>
  <c r="H59" i="44" s="1"/>
  <c r="D59" i="44"/>
  <c r="AS58" i="47"/>
  <c r="E59" i="44" s="1"/>
  <c r="AU58" i="47"/>
  <c r="G59" i="44" s="1"/>
  <c r="AU91" i="47"/>
  <c r="G92" i="44" s="1"/>
  <c r="D92" i="44"/>
  <c r="AS91" i="47"/>
  <c r="E92" i="44" s="1"/>
  <c r="AT91" i="47"/>
  <c r="F92" i="44" s="1"/>
  <c r="AV91" i="47"/>
  <c r="H92" i="44" s="1"/>
  <c r="AS26" i="47"/>
  <c r="E27" i="44" s="1"/>
  <c r="AV26" i="47"/>
  <c r="H27" i="44" s="1"/>
  <c r="AU26" i="47"/>
  <c r="G27" i="44" s="1"/>
  <c r="AT26" i="47"/>
  <c r="F27" i="44" s="1"/>
  <c r="D27" i="44"/>
  <c r="AS88" i="47"/>
  <c r="E89" i="44" s="1"/>
  <c r="AT88" i="47"/>
  <c r="F89" i="44" s="1"/>
  <c r="AV88" i="47"/>
  <c r="H89" i="44" s="1"/>
  <c r="AU88" i="47"/>
  <c r="G89" i="44" s="1"/>
  <c r="D89" i="44"/>
  <c r="AS38" i="47"/>
  <c r="E39" i="44" s="1"/>
  <c r="AV38" i="47"/>
  <c r="H39" i="44" s="1"/>
  <c r="D39" i="44"/>
  <c r="AU38" i="47"/>
  <c r="G39" i="44" s="1"/>
  <c r="AT38" i="47"/>
  <c r="F39" i="44" s="1"/>
  <c r="D43" i="44"/>
  <c r="AS42" i="47"/>
  <c r="E43" i="44" s="1"/>
  <c r="AU42" i="47"/>
  <c r="G43" i="44" s="1"/>
  <c r="AT42" i="47"/>
  <c r="F43" i="44" s="1"/>
  <c r="AV42" i="47"/>
  <c r="H43" i="44" s="1"/>
  <c r="AV39" i="47"/>
  <c r="H40" i="44" s="1"/>
  <c r="D40" i="44"/>
  <c r="AS39" i="47"/>
  <c r="E40" i="44" s="1"/>
  <c r="AU39" i="47"/>
  <c r="G40" i="44" s="1"/>
  <c r="AT39" i="47"/>
  <c r="F40" i="44" s="1"/>
  <c r="AT92" i="47"/>
  <c r="F93" i="44" s="1"/>
  <c r="D93" i="44"/>
  <c r="AU92" i="47"/>
  <c r="G93" i="44" s="1"/>
  <c r="AV92" i="47"/>
  <c r="H93" i="44" s="1"/>
  <c r="AS92" i="47"/>
  <c r="E93" i="44" s="1"/>
  <c r="AV96" i="47"/>
  <c r="H97" i="44" s="1"/>
  <c r="AU96" i="47"/>
  <c r="G97" i="44" s="1"/>
  <c r="D97" i="44"/>
  <c r="AS96" i="47"/>
  <c r="E97" i="44" s="1"/>
  <c r="AT96" i="47"/>
  <c r="F97" i="44" s="1"/>
  <c r="AS8" i="47"/>
  <c r="E9" i="44" s="1"/>
  <c r="D9" i="44"/>
  <c r="AT8" i="47"/>
  <c r="F9" i="44" s="1"/>
  <c r="AV8" i="47"/>
  <c r="H9" i="44" s="1"/>
  <c r="AU8" i="47"/>
  <c r="G9" i="44" s="1"/>
  <c r="AS32" i="47"/>
  <c r="E33" i="44" s="1"/>
  <c r="AV32" i="47"/>
  <c r="H33" i="44" s="1"/>
  <c r="AU32" i="47"/>
  <c r="G33" i="44" s="1"/>
  <c r="AT32" i="47"/>
  <c r="F33" i="44" s="1"/>
  <c r="D33" i="44"/>
  <c r="D70" i="44"/>
  <c r="AV69" i="47"/>
  <c r="H70" i="44" s="1"/>
  <c r="AU69" i="47"/>
  <c r="G70" i="44" s="1"/>
  <c r="AT69" i="47"/>
  <c r="F70" i="44" s="1"/>
  <c r="AS69" i="47"/>
  <c r="E70" i="44" s="1"/>
  <c r="AT75" i="47"/>
  <c r="F76" i="44" s="1"/>
  <c r="AS75" i="47"/>
  <c r="E76" i="44" s="1"/>
  <c r="D76" i="44"/>
  <c r="AV75" i="47"/>
  <c r="H76" i="44" s="1"/>
  <c r="AU75" i="47"/>
  <c r="G76" i="44" s="1"/>
  <c r="AV36" i="47"/>
  <c r="H37" i="44" s="1"/>
  <c r="D37" i="44"/>
  <c r="AT36" i="47"/>
  <c r="F37" i="44" s="1"/>
  <c r="AS36" i="47"/>
  <c r="E37" i="44" s="1"/>
  <c r="AU36" i="47"/>
  <c r="G37" i="44" s="1"/>
  <c r="D69" i="44"/>
  <c r="AS68" i="47"/>
  <c r="E69" i="44" s="1"/>
  <c r="AV68" i="47"/>
  <c r="H69" i="44" s="1"/>
  <c r="AU68" i="47"/>
  <c r="G69" i="44" s="1"/>
  <c r="AT68" i="47"/>
  <c r="F69" i="44" s="1"/>
  <c r="D113" i="44"/>
  <c r="AV112" i="47"/>
  <c r="H113" i="44" s="1"/>
  <c r="AU112" i="47"/>
  <c r="G113" i="44" s="1"/>
  <c r="AT112" i="47"/>
  <c r="F113" i="44" s="1"/>
  <c r="AS112" i="47"/>
  <c r="E113" i="44" s="1"/>
  <c r="AT103" i="47"/>
  <c r="F104" i="44" s="1"/>
  <c r="AS103" i="47"/>
  <c r="E104" i="44" s="1"/>
  <c r="AV103" i="47"/>
  <c r="H104" i="44" s="1"/>
  <c r="D104" i="44"/>
  <c r="AU103" i="47"/>
  <c r="G104" i="44" s="1"/>
  <c r="AV18" i="47"/>
  <c r="H19" i="44" s="1"/>
  <c r="AU18" i="47"/>
  <c r="G19" i="44" s="1"/>
  <c r="D19" i="44"/>
  <c r="AS18" i="47"/>
  <c r="E19" i="44" s="1"/>
  <c r="AT18" i="47"/>
  <c r="F19" i="44" s="1"/>
  <c r="AT19" i="47"/>
  <c r="F20" i="44" s="1"/>
  <c r="AS19" i="47"/>
  <c r="E20" i="44" s="1"/>
  <c r="AU19" i="47"/>
  <c r="G20" i="44" s="1"/>
  <c r="AV19" i="47"/>
  <c r="H20" i="44" s="1"/>
  <c r="D20" i="44"/>
  <c r="AS110" i="47"/>
  <c r="E111" i="44" s="1"/>
  <c r="D111" i="44"/>
  <c r="AV110" i="47"/>
  <c r="H111" i="44" s="1"/>
  <c r="AU110" i="47"/>
  <c r="G111" i="44" s="1"/>
  <c r="AT110" i="47"/>
  <c r="F111" i="44" s="1"/>
  <c r="AT17" i="47"/>
  <c r="F18" i="44" s="1"/>
  <c r="AS17" i="47"/>
  <c r="E18" i="44" s="1"/>
  <c r="AU17" i="47"/>
  <c r="G18" i="44" s="1"/>
  <c r="AV17" i="47"/>
  <c r="H18" i="44" s="1"/>
  <c r="D18" i="44"/>
  <c r="AT74" i="47"/>
  <c r="F75" i="44" s="1"/>
  <c r="AU74" i="47"/>
  <c r="G75" i="44" s="1"/>
  <c r="AV74" i="47"/>
  <c r="H75" i="44" s="1"/>
  <c r="AS74" i="47"/>
  <c r="E75" i="44" s="1"/>
  <c r="D75" i="44"/>
  <c r="AV9" i="47"/>
  <c r="H10" i="44" s="1"/>
  <c r="AU9" i="47"/>
  <c r="G10" i="44" s="1"/>
  <c r="AS9" i="47"/>
  <c r="E10" i="44" s="1"/>
  <c r="D10" i="44"/>
  <c r="AT9" i="47"/>
  <c r="F10" i="44" s="1"/>
  <c r="D86" i="44"/>
  <c r="AU85" i="47"/>
  <c r="G86" i="44" s="1"/>
  <c r="AT85" i="47"/>
  <c r="F86" i="44" s="1"/>
  <c r="AV85" i="47"/>
  <c r="H86" i="44" s="1"/>
  <c r="AS85" i="47"/>
  <c r="E86" i="44" s="1"/>
  <c r="AV87" i="47"/>
  <c r="H88" i="44" s="1"/>
  <c r="AU87" i="47"/>
  <c r="G88" i="44" s="1"/>
  <c r="AT87" i="47"/>
  <c r="F88" i="44" s="1"/>
  <c r="D88" i="44"/>
  <c r="AS87" i="47"/>
  <c r="E88" i="44" s="1"/>
  <c r="D114" i="44"/>
  <c r="AV113" i="47"/>
  <c r="H114" i="44" s="1"/>
  <c r="AU113" i="47"/>
  <c r="G114" i="44" s="1"/>
  <c r="AT113" i="47"/>
  <c r="F114" i="44" s="1"/>
  <c r="AS113" i="47"/>
  <c r="E114" i="44" s="1"/>
  <c r="D47" i="44"/>
  <c r="AS46" i="47"/>
  <c r="E47" i="44" s="1"/>
  <c r="AV46" i="47"/>
  <c r="H47" i="44" s="1"/>
  <c r="AT46" i="47"/>
  <c r="F47" i="44" s="1"/>
  <c r="AU46" i="47"/>
  <c r="G47" i="44" s="1"/>
  <c r="AU22" i="47"/>
  <c r="G23" i="44" s="1"/>
  <c r="AV22" i="47"/>
  <c r="H23" i="44" s="1"/>
  <c r="AT22" i="47"/>
  <c r="F23" i="44" s="1"/>
  <c r="AS22" i="47"/>
  <c r="E23" i="44" s="1"/>
  <c r="D23" i="44"/>
  <c r="AV89" i="47"/>
  <c r="H90" i="44" s="1"/>
  <c r="AS89" i="47"/>
  <c r="E90" i="44" s="1"/>
  <c r="AU89" i="47"/>
  <c r="G90" i="44" s="1"/>
  <c r="AT89" i="47"/>
  <c r="F90" i="44" s="1"/>
  <c r="D90" i="44"/>
  <c r="AU76" i="47"/>
  <c r="G77" i="44" s="1"/>
  <c r="AS76" i="47"/>
  <c r="E77" i="44" s="1"/>
  <c r="D77" i="44"/>
  <c r="AT76" i="47"/>
  <c r="F77" i="44" s="1"/>
  <c r="AV76" i="47"/>
  <c r="H77" i="44" s="1"/>
  <c r="AU13" i="47"/>
  <c r="G14" i="44" s="1"/>
  <c r="AT13" i="47"/>
  <c r="F14" i="44" s="1"/>
  <c r="D14" i="44"/>
  <c r="AV13" i="47"/>
  <c r="H14" i="44" s="1"/>
  <c r="AS13" i="47"/>
  <c r="E14" i="44" s="1"/>
  <c r="AU24" i="47"/>
  <c r="G25" i="44" s="1"/>
  <c r="AT24" i="47"/>
  <c r="F25" i="44" s="1"/>
  <c r="D25" i="44"/>
  <c r="AS24" i="47"/>
  <c r="E25" i="44" s="1"/>
  <c r="AV24" i="47"/>
  <c r="H25" i="44" s="1"/>
  <c r="AV77" i="47"/>
  <c r="H78" i="44" s="1"/>
  <c r="AU77" i="47"/>
  <c r="G78" i="44" s="1"/>
  <c r="AT77" i="47"/>
  <c r="F78" i="44" s="1"/>
  <c r="D78" i="44"/>
  <c r="AS77" i="47"/>
  <c r="E78" i="44" s="1"/>
  <c r="AT79" i="47"/>
  <c r="F80" i="44" s="1"/>
  <c r="AV79" i="47"/>
  <c r="H80" i="44" s="1"/>
  <c r="AU79" i="47"/>
  <c r="G80" i="44" s="1"/>
  <c r="AS79" i="47"/>
  <c r="E80" i="44" s="1"/>
  <c r="D80" i="44"/>
  <c r="D85" i="44"/>
  <c r="AU84" i="47"/>
  <c r="G85" i="44" s="1"/>
  <c r="AS84" i="47"/>
  <c r="E85" i="44" s="1"/>
  <c r="AV84" i="47"/>
  <c r="H85" i="44" s="1"/>
  <c r="AT84" i="47"/>
  <c r="F85" i="44" s="1"/>
  <c r="D105" i="44"/>
  <c r="AV104" i="47"/>
  <c r="H105" i="44" s="1"/>
  <c r="AU104" i="47"/>
  <c r="G105" i="44" s="1"/>
  <c r="AT104" i="47"/>
  <c r="F105" i="44" s="1"/>
  <c r="AS104" i="47"/>
  <c r="E105" i="44" s="1"/>
  <c r="AS30" i="47"/>
  <c r="E31" i="44" s="1"/>
  <c r="AV30" i="47"/>
  <c r="H31" i="44" s="1"/>
  <c r="AU30" i="47"/>
  <c r="G31" i="44" s="1"/>
  <c r="AT30" i="47"/>
  <c r="F31" i="44" s="1"/>
  <c r="D31" i="44"/>
  <c r="AT54" i="47"/>
  <c r="F55" i="44" s="1"/>
  <c r="AS54" i="47"/>
  <c r="E55" i="44" s="1"/>
  <c r="D55" i="44"/>
  <c r="AV54" i="47"/>
  <c r="H55" i="44" s="1"/>
  <c r="AU54" i="47"/>
  <c r="G55" i="44" s="1"/>
  <c r="AT70" i="47"/>
  <c r="F71" i="44" s="1"/>
  <c r="AS70" i="47"/>
  <c r="E71" i="44" s="1"/>
  <c r="AV70" i="47"/>
  <c r="H71" i="44" s="1"/>
  <c r="AU70" i="47"/>
  <c r="G71" i="44" s="1"/>
  <c r="D71" i="44"/>
  <c r="AV53" i="47"/>
  <c r="H54" i="44" s="1"/>
  <c r="AU53" i="47"/>
  <c r="G54" i="44" s="1"/>
  <c r="AT53" i="47"/>
  <c r="F54" i="44" s="1"/>
  <c r="AS53" i="47"/>
  <c r="E54" i="44" s="1"/>
  <c r="D54" i="44"/>
  <c r="AU65" i="47"/>
  <c r="G66" i="44" s="1"/>
  <c r="D66" i="44"/>
  <c r="AS65" i="47"/>
  <c r="E66" i="44" s="1"/>
  <c r="AT65" i="47"/>
  <c r="F66" i="44" s="1"/>
  <c r="AV65" i="47"/>
  <c r="H66" i="44" s="1"/>
  <c r="AT99" i="47"/>
  <c r="F100" i="44" s="1"/>
  <c r="D100" i="44"/>
  <c r="AS99" i="47"/>
  <c r="E100" i="44" s="1"/>
  <c r="AV99" i="47"/>
  <c r="H100" i="44" s="1"/>
  <c r="AU99" i="47"/>
  <c r="G100" i="44" s="1"/>
  <c r="D8" i="44"/>
  <c r="AV7" i="47"/>
  <c r="H8" i="44" s="1"/>
  <c r="AU7" i="47"/>
  <c r="G8" i="44" s="1"/>
  <c r="AT7" i="47"/>
  <c r="F8" i="44" s="1"/>
  <c r="AS7" i="47"/>
  <c r="E8" i="44" s="1"/>
  <c r="AT98" i="47"/>
  <c r="F99" i="44" s="1"/>
  <c r="AS98" i="47"/>
  <c r="E99" i="44" s="1"/>
  <c r="D99" i="44"/>
  <c r="AV98" i="47"/>
  <c r="H99" i="44" s="1"/>
  <c r="AU98" i="47"/>
  <c r="G99" i="44" s="1"/>
  <c r="AV66" i="47"/>
  <c r="H67" i="44" s="1"/>
  <c r="D67" i="44"/>
  <c r="AU66" i="47"/>
  <c r="G67" i="44" s="1"/>
  <c r="AT66" i="47"/>
  <c r="F67" i="44" s="1"/>
  <c r="AS66" i="47"/>
  <c r="E67" i="44" s="1"/>
  <c r="AS6" i="47"/>
  <c r="E7" i="44" s="1"/>
  <c r="D7" i="44"/>
  <c r="AT6" i="47"/>
  <c r="F7" i="44" s="1"/>
  <c r="AV6" i="47"/>
  <c r="H7" i="44" s="1"/>
  <c r="AU6" i="47"/>
  <c r="G7" i="44" s="1"/>
  <c r="AS100" i="47"/>
  <c r="E101" i="44" s="1"/>
  <c r="AV100" i="47"/>
  <c r="H101" i="44" s="1"/>
  <c r="D101" i="44"/>
  <c r="AU100" i="47"/>
  <c r="G101" i="44" s="1"/>
  <c r="AT100" i="47"/>
  <c r="F101" i="44" s="1"/>
  <c r="AS111" i="47"/>
  <c r="E112" i="44" s="1"/>
  <c r="AV111" i="47"/>
  <c r="H112" i="44" s="1"/>
  <c r="AU111" i="47"/>
  <c r="G112" i="44" s="1"/>
  <c r="D112" i="44"/>
  <c r="AT111" i="47"/>
  <c r="F112" i="44" s="1"/>
  <c r="AV45" i="47"/>
  <c r="H46" i="44" s="1"/>
  <c r="AS45" i="47"/>
  <c r="E46" i="44" s="1"/>
  <c r="AU45" i="47"/>
  <c r="G46" i="44" s="1"/>
  <c r="AT45" i="47"/>
  <c r="F46" i="44" s="1"/>
  <c r="D46" i="44"/>
  <c r="AT20" i="47"/>
  <c r="F21" i="44" s="1"/>
  <c r="AV20" i="47"/>
  <c r="H21" i="44" s="1"/>
  <c r="D21" i="44"/>
  <c r="AS20" i="47"/>
  <c r="E21" i="44" s="1"/>
  <c r="AU20" i="47"/>
  <c r="G21" i="44" s="1"/>
  <c r="AS82" i="47"/>
  <c r="E83" i="44" s="1"/>
  <c r="D83" i="44"/>
  <c r="AU82" i="47"/>
  <c r="G83" i="44" s="1"/>
  <c r="AT82" i="47"/>
  <c r="F83" i="44" s="1"/>
  <c r="AV82" i="47"/>
  <c r="H83" i="44" s="1"/>
  <c r="AT33" i="47"/>
  <c r="F34" i="44" s="1"/>
  <c r="AV33" i="47"/>
  <c r="H34" i="44" s="1"/>
  <c r="AU33" i="47"/>
  <c r="G34" i="44" s="1"/>
  <c r="AS33" i="47"/>
  <c r="E34" i="44" s="1"/>
  <c r="D34" i="44"/>
  <c r="AT12" i="47"/>
  <c r="F13" i="44" s="1"/>
  <c r="AV12" i="47"/>
  <c r="H13" i="44" s="1"/>
  <c r="AU12" i="47"/>
  <c r="G13" i="44" s="1"/>
  <c r="AS12" i="47"/>
  <c r="E13" i="44" s="1"/>
  <c r="D13" i="44"/>
  <c r="AS49" i="47"/>
  <c r="E50" i="44" s="1"/>
  <c r="AV49" i="47"/>
  <c r="H50" i="44" s="1"/>
  <c r="AU49" i="47"/>
  <c r="G50" i="44" s="1"/>
  <c r="AT49" i="47"/>
  <c r="F50" i="44" s="1"/>
  <c r="D50" i="44"/>
  <c r="AV48" i="47"/>
  <c r="H49" i="44" s="1"/>
  <c r="AS48" i="47"/>
  <c r="E49" i="44" s="1"/>
  <c r="D49" i="44"/>
  <c r="AU48" i="47"/>
  <c r="G49" i="44" s="1"/>
  <c r="AT48" i="47"/>
  <c r="F49" i="44" s="1"/>
  <c r="AS56" i="47"/>
  <c r="E57" i="44" s="1"/>
  <c r="AU56" i="47"/>
  <c r="G57" i="44" s="1"/>
  <c r="D57" i="44"/>
  <c r="AT56" i="47"/>
  <c r="F57" i="44" s="1"/>
  <c r="AV56" i="47"/>
  <c r="H57" i="44" s="1"/>
  <c r="AS44" i="47"/>
  <c r="E45" i="44" s="1"/>
  <c r="AU44" i="47"/>
  <c r="G45" i="44" s="1"/>
  <c r="AV44" i="47"/>
  <c r="H45" i="44" s="1"/>
  <c r="D45" i="44"/>
  <c r="AT44" i="47"/>
  <c r="F45" i="44" s="1"/>
  <c r="AU73" i="47"/>
  <c r="G74" i="44" s="1"/>
  <c r="AT73" i="47"/>
  <c r="F74" i="44" s="1"/>
  <c r="AS73" i="47"/>
  <c r="E74" i="44" s="1"/>
  <c r="AV73" i="47"/>
  <c r="H74" i="44" s="1"/>
  <c r="D74" i="44"/>
  <c r="D84" i="44"/>
  <c r="AV83" i="47"/>
  <c r="H84" i="44" s="1"/>
  <c r="AS83" i="47"/>
  <c r="E84" i="44" s="1"/>
  <c r="AT83" i="47"/>
  <c r="F84" i="44" s="1"/>
  <c r="AU83" i="47"/>
  <c r="G84" i="44" s="1"/>
  <c r="AT61" i="47"/>
  <c r="F62" i="44" s="1"/>
  <c r="AU61" i="47"/>
  <c r="G62" i="44" s="1"/>
  <c r="D62" i="44"/>
  <c r="AV61" i="47"/>
  <c r="H62" i="44" s="1"/>
  <c r="AS61" i="47"/>
  <c r="E62" i="44" s="1"/>
  <c r="AS16" i="47"/>
  <c r="E17" i="44" s="1"/>
  <c r="D17" i="44"/>
  <c r="AV16" i="47"/>
  <c r="H17" i="44" s="1"/>
  <c r="AU16" i="47"/>
  <c r="G17" i="44" s="1"/>
  <c r="AT16" i="47"/>
  <c r="F17" i="44" s="1"/>
  <c r="AV41" i="47"/>
  <c r="H42" i="44" s="1"/>
  <c r="AT41" i="47"/>
  <c r="F42" i="44" s="1"/>
  <c r="D42" i="44"/>
  <c r="AU41" i="47"/>
  <c r="G42" i="44" s="1"/>
  <c r="AS41" i="47"/>
  <c r="E42" i="44" s="1"/>
  <c r="AT43" i="47"/>
  <c r="F44" i="44" s="1"/>
  <c r="AV43" i="47"/>
  <c r="H44" i="44" s="1"/>
  <c r="D44" i="44"/>
  <c r="AS43" i="47"/>
  <c r="E44" i="44" s="1"/>
  <c r="AU43" i="47"/>
  <c r="G44" i="44" s="1"/>
  <c r="AT40" i="47"/>
  <c r="F41" i="44" s="1"/>
  <c r="AS40" i="47"/>
  <c r="E41" i="44" s="1"/>
  <c r="AV40" i="47"/>
  <c r="H41" i="44" s="1"/>
  <c r="AU40" i="47"/>
  <c r="G41" i="44" s="1"/>
  <c r="D41" i="44"/>
  <c r="AS67" i="47"/>
  <c r="E68" i="44" s="1"/>
  <c r="AT67" i="47"/>
  <c r="F68" i="44" s="1"/>
  <c r="D68" i="44"/>
  <c r="AV67" i="47"/>
  <c r="H68" i="44" s="1"/>
  <c r="AU67" i="47"/>
  <c r="G68" i="44" s="1"/>
  <c r="AV29" i="47"/>
  <c r="H30" i="44" s="1"/>
  <c r="AU29" i="47"/>
  <c r="G30" i="44" s="1"/>
  <c r="AS29" i="47"/>
  <c r="E30" i="44" s="1"/>
  <c r="D30" i="44"/>
  <c r="AT29" i="47"/>
  <c r="F30" i="44" s="1"/>
  <c r="AU28" i="47"/>
  <c r="G29" i="44" s="1"/>
  <c r="AV28" i="47"/>
  <c r="H29" i="44" s="1"/>
  <c r="AT28" i="47"/>
  <c r="F29" i="44" s="1"/>
  <c r="AS28" i="47"/>
  <c r="E29" i="44" s="1"/>
  <c r="D29" i="44"/>
  <c r="AT10" i="47"/>
  <c r="F11" i="44" s="1"/>
  <c r="D11" i="44"/>
  <c r="AU10" i="47"/>
  <c r="G11" i="44" s="1"/>
  <c r="AV10" i="47"/>
  <c r="H11" i="44" s="1"/>
  <c r="AS10" i="47"/>
  <c r="E11" i="44" s="1"/>
  <c r="AT57" i="47"/>
  <c r="F58" i="44" s="1"/>
  <c r="D58" i="44"/>
  <c r="AV57" i="47"/>
  <c r="H58" i="44" s="1"/>
  <c r="AS57" i="47"/>
  <c r="E58" i="44" s="1"/>
  <c r="AU57" i="47"/>
  <c r="G58" i="44" s="1"/>
  <c r="AU64" i="47"/>
  <c r="G65" i="44" s="1"/>
  <c r="D65" i="44"/>
  <c r="AV64" i="47"/>
  <c r="H65" i="44" s="1"/>
  <c r="AS64" i="47"/>
  <c r="E65" i="44" s="1"/>
  <c r="AT64" i="47"/>
  <c r="F65" i="44" s="1"/>
  <c r="AU97" i="47"/>
  <c r="G98" i="44" s="1"/>
  <c r="AT97" i="47"/>
  <c r="F98" i="44" s="1"/>
  <c r="AS97" i="47"/>
  <c r="E98" i="44" s="1"/>
  <c r="AV97" i="47"/>
  <c r="H98" i="44" s="1"/>
  <c r="D98" i="44"/>
  <c r="D87" i="44"/>
  <c r="AU86" i="47"/>
  <c r="G87" i="44" s="1"/>
  <c r="AT86" i="47"/>
  <c r="F87" i="44" s="1"/>
  <c r="AS86" i="47"/>
  <c r="E87" i="44" s="1"/>
  <c r="AV86" i="47"/>
  <c r="H87" i="44" s="1"/>
  <c r="AS108" i="47"/>
  <c r="E109" i="44" s="1"/>
  <c r="AV108" i="47"/>
  <c r="H109" i="44" s="1"/>
  <c r="AU108" i="47"/>
  <c r="G109" i="44" s="1"/>
  <c r="D109" i="44"/>
  <c r="AT108" i="47"/>
  <c r="F109" i="44" s="1"/>
  <c r="AU71" i="47"/>
  <c r="G72" i="44" s="1"/>
  <c r="AT71" i="47"/>
  <c r="F72" i="44" s="1"/>
  <c r="AV71" i="47"/>
  <c r="H72" i="44" s="1"/>
  <c r="AS71" i="47"/>
  <c r="E72" i="44" s="1"/>
  <c r="D72" i="44"/>
  <c r="AT50" i="47"/>
  <c r="F51" i="44" s="1"/>
  <c r="AU50" i="47"/>
  <c r="G51" i="44" s="1"/>
  <c r="AV50" i="47"/>
  <c r="H51" i="44" s="1"/>
  <c r="D51" i="44"/>
  <c r="AS50" i="47"/>
  <c r="E51" i="44" s="1"/>
  <c r="AU78" i="47"/>
  <c r="G79" i="44" s="1"/>
  <c r="AV78" i="47"/>
  <c r="H79" i="44" s="1"/>
  <c r="D79" i="44"/>
  <c r="AS78" i="47"/>
  <c r="E79" i="44" s="1"/>
  <c r="AT78" i="47"/>
  <c r="F79" i="44" s="1"/>
  <c r="AT106" i="47"/>
  <c r="F107" i="44" s="1"/>
  <c r="D107" i="44"/>
  <c r="AU106" i="47"/>
  <c r="G107" i="44" s="1"/>
  <c r="AV106" i="47"/>
  <c r="H107" i="44" s="1"/>
  <c r="AS106" i="47"/>
  <c r="E107" i="44" s="1"/>
  <c r="AT109" i="47"/>
  <c r="F110" i="44" s="1"/>
  <c r="AS109" i="47"/>
  <c r="E110" i="44" s="1"/>
  <c r="D110" i="44"/>
  <c r="AV109" i="47"/>
  <c r="H110" i="44" s="1"/>
  <c r="AU109" i="47"/>
  <c r="G110" i="44" s="1"/>
  <c r="D96" i="44"/>
  <c r="AV95" i="47"/>
  <c r="H96" i="44" s="1"/>
  <c r="AU95" i="47"/>
  <c r="G96" i="44" s="1"/>
  <c r="AT95" i="47"/>
  <c r="F96" i="44" s="1"/>
  <c r="AS95" i="47"/>
  <c r="E96" i="44" s="1"/>
  <c r="AT34" i="47"/>
  <c r="F35" i="44" s="1"/>
  <c r="D35" i="44"/>
  <c r="AS34" i="47"/>
  <c r="E35" i="44" s="1"/>
  <c r="AU34" i="47"/>
  <c r="G35" i="44" s="1"/>
  <c r="AV34" i="47"/>
  <c r="H35" i="44" s="1"/>
  <c r="AS37" i="47"/>
  <c r="E38" i="44" s="1"/>
  <c r="AU37" i="47"/>
  <c r="G38" i="44" s="1"/>
  <c r="AV37" i="47"/>
  <c r="H38" i="44" s="1"/>
  <c r="AT37" i="47"/>
  <c r="F38" i="44" s="1"/>
  <c r="D38" i="44"/>
  <c r="AU107" i="47"/>
  <c r="G108" i="44" s="1"/>
  <c r="AT107" i="47"/>
  <c r="F108" i="44" s="1"/>
  <c r="AS107" i="47"/>
  <c r="E108" i="44" s="1"/>
  <c r="D108" i="44"/>
  <c r="AV107" i="47"/>
  <c r="H108" i="44" s="1"/>
  <c r="AS63" i="47"/>
  <c r="E64" i="44" s="1"/>
  <c r="D64" i="44"/>
  <c r="AV63" i="47"/>
  <c r="H64" i="44" s="1"/>
  <c r="AU63" i="47"/>
  <c r="G64" i="44" s="1"/>
  <c r="AT63" i="47"/>
  <c r="F64" i="44" s="1"/>
  <c r="AT59" i="47"/>
  <c r="F60" i="44" s="1"/>
  <c r="AS59" i="47"/>
  <c r="E60" i="44" s="1"/>
  <c r="AV59" i="47"/>
  <c r="H60" i="44" s="1"/>
  <c r="AU59" i="47"/>
  <c r="G60" i="44" s="1"/>
  <c r="D60" i="44"/>
  <c r="AU35" i="47"/>
  <c r="G36" i="44" s="1"/>
  <c r="AV35" i="47"/>
  <c r="H36" i="44" s="1"/>
  <c r="AT35" i="47"/>
  <c r="F36" i="44" s="1"/>
  <c r="AS35" i="47"/>
  <c r="E36" i="44" s="1"/>
  <c r="D36" i="44"/>
  <c r="AV47" i="47"/>
  <c r="H48" i="44" s="1"/>
  <c r="AU47" i="47"/>
  <c r="G48" i="44" s="1"/>
  <c r="D48" i="44"/>
  <c r="AT47" i="47"/>
  <c r="F48" i="44" s="1"/>
  <c r="AS47" i="47"/>
  <c r="E48" i="44" s="1"/>
  <c r="AU25" i="47"/>
  <c r="G26" i="44" s="1"/>
  <c r="AV25" i="47"/>
  <c r="H26" i="44" s="1"/>
  <c r="H115" i="44" s="1"/>
  <c r="AT25" i="47"/>
  <c r="F26" i="44" s="1"/>
  <c r="AS25" i="47"/>
  <c r="E26" i="44" s="1"/>
  <c r="D26" i="44"/>
  <c r="AS90" i="47"/>
  <c r="E91" i="44" s="1"/>
  <c r="AT90" i="47"/>
  <c r="F91" i="44" s="1"/>
  <c r="D91" i="44"/>
  <c r="AV90" i="47"/>
  <c r="H91" i="44" s="1"/>
  <c r="AU90" i="47"/>
  <c r="G91" i="44" s="1"/>
  <c r="AS27" i="47"/>
  <c r="E28" i="44" s="1"/>
  <c r="AU27" i="47"/>
  <c r="G28" i="44" s="1"/>
  <c r="AT27" i="47"/>
  <c r="F28" i="44" s="1"/>
  <c r="AV27" i="47"/>
  <c r="H28" i="44" s="1"/>
  <c r="D28" i="44"/>
  <c r="AU15" i="47"/>
  <c r="G16" i="44" s="1"/>
  <c r="AT15" i="47"/>
  <c r="F16" i="44" s="1"/>
  <c r="AV15" i="47"/>
  <c r="H16" i="44" s="1"/>
  <c r="AS15" i="47"/>
  <c r="E16" i="44" s="1"/>
  <c r="D16" i="44"/>
  <c r="AU101" i="47"/>
  <c r="G102" i="44" s="1"/>
  <c r="AT101" i="47"/>
  <c r="F102" i="44" s="1"/>
  <c r="AS101" i="47"/>
  <c r="E102" i="44" s="1"/>
  <c r="D102" i="44"/>
  <c r="AV101" i="47"/>
  <c r="H102" i="44" s="1"/>
  <c r="AS52" i="47"/>
  <c r="E53" i="44" s="1"/>
  <c r="D53" i="44"/>
  <c r="AT52" i="47"/>
  <c r="F53" i="44" s="1"/>
  <c r="AV52" i="47"/>
  <c r="H53" i="44" s="1"/>
  <c r="AU52" i="47"/>
  <c r="G53" i="44" s="1"/>
  <c r="D56" i="44"/>
  <c r="AV55" i="47"/>
  <c r="H56" i="44" s="1"/>
  <c r="AU55" i="47"/>
  <c r="G56" i="44" s="1"/>
  <c r="AT55" i="47"/>
  <c r="F56" i="44" s="1"/>
  <c r="AS55" i="47"/>
  <c r="E56" i="44" s="1"/>
  <c r="AV60" i="47"/>
  <c r="H61" i="44" s="1"/>
  <c r="AU60" i="47"/>
  <c r="G61" i="44" s="1"/>
  <c r="AT60" i="47"/>
  <c r="F61" i="44" s="1"/>
  <c r="D61" i="44"/>
  <c r="AS60" i="47"/>
  <c r="E61" i="44" s="1"/>
  <c r="AT72" i="47"/>
  <c r="F73" i="44" s="1"/>
  <c r="AS72" i="47"/>
  <c r="E73" i="44" s="1"/>
  <c r="AU72" i="47"/>
  <c r="G73" i="44" s="1"/>
  <c r="AV72" i="47"/>
  <c r="H73" i="44" s="1"/>
  <c r="D73" i="44"/>
  <c r="AU62" i="47"/>
  <c r="G63" i="44" s="1"/>
  <c r="D63" i="44"/>
  <c r="AT62" i="47"/>
  <c r="F63" i="44" s="1"/>
  <c r="AS62" i="47"/>
  <c r="E63" i="44" s="1"/>
  <c r="AV62" i="47"/>
  <c r="H63" i="44" s="1"/>
  <c r="D32" i="44"/>
  <c r="AV31" i="47"/>
  <c r="H32" i="44" s="1"/>
  <c r="AS31" i="47"/>
  <c r="E32" i="44" s="1"/>
  <c r="AU31" i="47"/>
  <c r="G32" i="44" s="1"/>
  <c r="AT31" i="47"/>
  <c r="F32" i="44" s="1"/>
  <c r="E115" i="44"/>
  <c r="I48" i="43"/>
  <c r="H48" i="43"/>
  <c r="G48" i="43"/>
  <c r="F48" i="43"/>
  <c r="V91" i="41"/>
  <c r="V55" i="41"/>
  <c r="V19" i="41"/>
  <c r="V95" i="41"/>
  <c r="V59" i="41"/>
  <c r="V23" i="41"/>
  <c r="V86" i="41"/>
  <c r="V32" i="41"/>
  <c r="V84" i="41"/>
  <c r="V30" i="41"/>
  <c r="V92" i="41"/>
  <c r="V38" i="41"/>
  <c r="V70" i="41"/>
  <c r="V90" i="41"/>
  <c r="V36" i="41"/>
  <c r="V62" i="41"/>
  <c r="V6" i="41"/>
  <c r="V78" i="41"/>
  <c r="V22" i="41"/>
  <c r="V21" i="41"/>
  <c r="V28" i="41"/>
  <c r="V52" i="41"/>
  <c r="V27" i="41"/>
  <c r="V34" i="41"/>
  <c r="V87" i="41"/>
  <c r="V79" i="41"/>
  <c r="V7" i="41"/>
  <c r="V47" i="41"/>
  <c r="V68" i="41"/>
  <c r="V66" i="41"/>
  <c r="V74" i="41"/>
  <c r="V26" i="41"/>
  <c r="V18" i="41"/>
  <c r="V51" i="41"/>
  <c r="V109" i="41"/>
  <c r="V37" i="41"/>
  <c r="V77" i="41"/>
  <c r="V112" i="41"/>
  <c r="V111" i="41"/>
  <c r="V44" i="41"/>
  <c r="V10" i="41"/>
  <c r="V63" i="41"/>
  <c r="V69" i="41"/>
  <c r="V103" i="41"/>
  <c r="V107" i="41"/>
  <c r="V35" i="41"/>
  <c r="V50" i="41"/>
  <c r="V48" i="41"/>
  <c r="V56" i="41"/>
  <c r="V108" i="41"/>
  <c r="V98" i="41"/>
  <c r="V96" i="41"/>
  <c r="V61" i="41"/>
  <c r="V65" i="41"/>
  <c r="V94" i="41"/>
  <c r="V93" i="41"/>
  <c r="V100" i="41"/>
  <c r="V88" i="41"/>
  <c r="V45" i="41"/>
  <c r="V60" i="41"/>
  <c r="V85" i="41"/>
  <c r="V49" i="41"/>
  <c r="V13" i="41"/>
  <c r="V89" i="41"/>
  <c r="V53" i="41"/>
  <c r="V17" i="41"/>
  <c r="V76" i="41"/>
  <c r="V75" i="41"/>
  <c r="V82" i="41"/>
  <c r="V81" i="41"/>
  <c r="V105" i="41"/>
  <c r="V43" i="41"/>
  <c r="V83" i="41"/>
  <c r="V11" i="41"/>
  <c r="V14" i="41"/>
  <c r="V12" i="41"/>
  <c r="V20" i="41"/>
  <c r="V72" i="41"/>
  <c r="V16" i="41"/>
  <c r="V33" i="41"/>
  <c r="V73" i="41"/>
  <c r="V113" i="41"/>
  <c r="V41" i="41"/>
  <c r="V58" i="41"/>
  <c r="V57" i="41"/>
  <c r="V64" i="41"/>
  <c r="V8" i="41"/>
  <c r="V9" i="41"/>
  <c r="V24" i="41"/>
  <c r="V67" i="41"/>
  <c r="V31" i="41"/>
  <c r="V71" i="41"/>
  <c r="V104" i="41"/>
  <c r="V102" i="41"/>
  <c r="V110" i="41"/>
  <c r="V106" i="41"/>
  <c r="V54" i="41"/>
  <c r="V15" i="41"/>
  <c r="V97" i="41"/>
  <c r="V25" i="41"/>
  <c r="V101" i="41"/>
  <c r="V29" i="41"/>
  <c r="V40" i="41"/>
  <c r="V39" i="41"/>
  <c r="V46" i="41"/>
  <c r="V99" i="41"/>
  <c r="V80" i="41"/>
  <c r="V42" i="41"/>
  <c r="D12" i="11"/>
  <c r="G115" i="44" l="1"/>
  <c r="F115" i="44"/>
  <c r="X71" i="41"/>
  <c r="AG71" i="41" s="1"/>
  <c r="AA71" i="41"/>
  <c r="AJ71" i="41" s="1"/>
  <c r="Y71" i="41"/>
  <c r="AB71" i="41"/>
  <c r="AK71" i="41" s="1"/>
  <c r="AE71" i="41"/>
  <c r="AB21" i="41"/>
  <c r="AK21" i="41" s="1"/>
  <c r="AA21" i="41"/>
  <c r="AJ21" i="41" s="1"/>
  <c r="X21" i="41"/>
  <c r="AG21" i="41" s="1"/>
  <c r="Y21" i="41"/>
  <c r="AE21" i="41"/>
  <c r="X85" i="41"/>
  <c r="AG85" i="41" s="1"/>
  <c r="AB85" i="41"/>
  <c r="AK85" i="41" s="1"/>
  <c r="AA85" i="41"/>
  <c r="AJ85" i="41" s="1"/>
  <c r="Y85" i="41"/>
  <c r="AE85" i="41"/>
  <c r="Y39" i="41"/>
  <c r="X39" i="41"/>
  <c r="AG39" i="41" s="1"/>
  <c r="AB39" i="41"/>
  <c r="AK39" i="41" s="1"/>
  <c r="AA39" i="41"/>
  <c r="AJ39" i="41" s="1"/>
  <c r="AE39" i="41"/>
  <c r="X15" i="41"/>
  <c r="AG15" i="41" s="1"/>
  <c r="AB15" i="41"/>
  <c r="AK15" i="41" s="1"/>
  <c r="AA15" i="41"/>
  <c r="AJ15" i="41" s="1"/>
  <c r="Y15" i="41"/>
  <c r="AE15" i="41"/>
  <c r="AA64" i="41"/>
  <c r="AJ64" i="41" s="1"/>
  <c r="Y64" i="41"/>
  <c r="X64" i="41"/>
  <c r="AG64" i="41" s="1"/>
  <c r="AB64" i="41"/>
  <c r="AK64" i="41" s="1"/>
  <c r="AE64" i="41"/>
  <c r="AB33" i="41"/>
  <c r="AK33" i="41" s="1"/>
  <c r="AA33" i="41"/>
  <c r="AJ33" i="41" s="1"/>
  <c r="X33" i="41"/>
  <c r="AG33" i="41" s="1"/>
  <c r="Y33" i="41"/>
  <c r="AE33" i="41"/>
  <c r="Y11" i="41"/>
  <c r="X11" i="41"/>
  <c r="AG11" i="41" s="1"/>
  <c r="AB11" i="41"/>
  <c r="AK11" i="41" s="1"/>
  <c r="AA11" i="41"/>
  <c r="AJ11" i="41" s="1"/>
  <c r="AE11" i="41"/>
  <c r="AB75" i="41"/>
  <c r="AK75" i="41" s="1"/>
  <c r="AA75" i="41"/>
  <c r="AJ75" i="41" s="1"/>
  <c r="Y75" i="41"/>
  <c r="X75" i="41"/>
  <c r="AG75" i="41" s="1"/>
  <c r="AE75" i="41"/>
  <c r="Y49" i="41"/>
  <c r="X49" i="41"/>
  <c r="AG49" i="41" s="1"/>
  <c r="AB49" i="41"/>
  <c r="AK49" i="41" s="1"/>
  <c r="AA49" i="41"/>
  <c r="AJ49" i="41" s="1"/>
  <c r="AE49" i="41"/>
  <c r="AB93" i="41"/>
  <c r="AK93" i="41" s="1"/>
  <c r="AA93" i="41"/>
  <c r="AJ93" i="41" s="1"/>
  <c r="X93" i="41"/>
  <c r="AG93" i="41" s="1"/>
  <c r="Y93" i="41"/>
  <c r="AE93" i="41"/>
  <c r="AB108" i="41"/>
  <c r="AK108" i="41" s="1"/>
  <c r="AA108" i="41"/>
  <c r="AJ108" i="41" s="1"/>
  <c r="Y108" i="41"/>
  <c r="X108" i="41"/>
  <c r="AG108" i="41" s="1"/>
  <c r="AE108" i="41"/>
  <c r="AB103" i="41"/>
  <c r="AK103" i="41" s="1"/>
  <c r="X103" i="41"/>
  <c r="AG103" i="41" s="1"/>
  <c r="AA103" i="41"/>
  <c r="AJ103" i="41" s="1"/>
  <c r="Y103" i="41"/>
  <c r="AE103" i="41"/>
  <c r="X112" i="41"/>
  <c r="AG112" i="41" s="1"/>
  <c r="Y112" i="41"/>
  <c r="AB112" i="41"/>
  <c r="AK112" i="41" s="1"/>
  <c r="AA112" i="41"/>
  <c r="AJ112" i="41" s="1"/>
  <c r="AE112" i="41"/>
  <c r="AB26" i="41"/>
  <c r="AK26" i="41" s="1"/>
  <c r="AA26" i="41"/>
  <c r="AJ26" i="41" s="1"/>
  <c r="Y26" i="41"/>
  <c r="X26" i="41"/>
  <c r="AG26" i="41" s="1"/>
  <c r="AE26" i="41"/>
  <c r="Y79" i="41"/>
  <c r="X79" i="41"/>
  <c r="AG79" i="41" s="1"/>
  <c r="AB79" i="41"/>
  <c r="AK79" i="41" s="1"/>
  <c r="AA79" i="41"/>
  <c r="AJ79" i="41" s="1"/>
  <c r="AE79" i="41"/>
  <c r="Y90" i="41"/>
  <c r="X90" i="41"/>
  <c r="AG90" i="41" s="1"/>
  <c r="AB90" i="41"/>
  <c r="AK90" i="41" s="1"/>
  <c r="AA90" i="41"/>
  <c r="AJ90" i="41" s="1"/>
  <c r="AE90" i="41"/>
  <c r="AA32" i="41"/>
  <c r="AJ32" i="41" s="1"/>
  <c r="AB32" i="41"/>
  <c r="AK32" i="41" s="1"/>
  <c r="X32" i="41"/>
  <c r="AG32" i="41" s="1"/>
  <c r="Y32" i="41"/>
  <c r="AE32" i="41"/>
  <c r="AA55" i="41"/>
  <c r="AJ55" i="41" s="1"/>
  <c r="Y55" i="41"/>
  <c r="AB55" i="41"/>
  <c r="AK55" i="41" s="1"/>
  <c r="X55" i="41"/>
  <c r="AG55" i="41" s="1"/>
  <c r="AE55" i="41"/>
  <c r="Y40" i="41"/>
  <c r="X40" i="41"/>
  <c r="AG40" i="41" s="1"/>
  <c r="AA40" i="41"/>
  <c r="AJ40" i="41" s="1"/>
  <c r="AB40" i="41"/>
  <c r="AK40" i="41" s="1"/>
  <c r="AE40" i="41"/>
  <c r="AB54" i="41"/>
  <c r="AK54" i="41" s="1"/>
  <c r="AA54" i="41"/>
  <c r="AJ54" i="41" s="1"/>
  <c r="Y54" i="41"/>
  <c r="X54" i="41"/>
  <c r="AG54" i="41" s="1"/>
  <c r="AE54" i="41"/>
  <c r="AB31" i="41"/>
  <c r="AK31" i="41" s="1"/>
  <c r="Y31" i="41"/>
  <c r="X31" i="41"/>
  <c r="AG31" i="41" s="1"/>
  <c r="AA31" i="41"/>
  <c r="AJ31" i="41" s="1"/>
  <c r="AE31" i="41"/>
  <c r="Y57" i="41"/>
  <c r="AA57" i="41"/>
  <c r="AJ57" i="41" s="1"/>
  <c r="AB57" i="41"/>
  <c r="AK57" i="41" s="1"/>
  <c r="X57" i="41"/>
  <c r="AG57" i="41" s="1"/>
  <c r="AE57" i="41"/>
  <c r="AA16" i="41"/>
  <c r="AJ16" i="41" s="1"/>
  <c r="AB16" i="41"/>
  <c r="AK16" i="41" s="1"/>
  <c r="Y16" i="41"/>
  <c r="X16" i="41"/>
  <c r="AG16" i="41" s="1"/>
  <c r="AE16" i="41"/>
  <c r="X83" i="41"/>
  <c r="AG83" i="41" s="1"/>
  <c r="Y83" i="41"/>
  <c r="AA83" i="41"/>
  <c r="AJ83" i="41" s="1"/>
  <c r="AB83" i="41"/>
  <c r="AK83" i="41" s="1"/>
  <c r="AE83" i="41"/>
  <c r="X76" i="41"/>
  <c r="AG76" i="41" s="1"/>
  <c r="AB76" i="41"/>
  <c r="AK76" i="41" s="1"/>
  <c r="AA76" i="41"/>
  <c r="AJ76" i="41" s="1"/>
  <c r="Y76" i="41"/>
  <c r="AE76" i="41"/>
  <c r="X94" i="41"/>
  <c r="AG94" i="41" s="1"/>
  <c r="Y94" i="41"/>
  <c r="AB94" i="41"/>
  <c r="AK94" i="41" s="1"/>
  <c r="AA94" i="41"/>
  <c r="AJ94" i="41" s="1"/>
  <c r="AE94" i="41"/>
  <c r="X56" i="41"/>
  <c r="AG56" i="41" s="1"/>
  <c r="AB56" i="41"/>
  <c r="AK56" i="41" s="1"/>
  <c r="AA56" i="41"/>
  <c r="AJ56" i="41" s="1"/>
  <c r="Y56" i="41"/>
  <c r="AE56" i="41"/>
  <c r="Y69" i="41"/>
  <c r="X69" i="41"/>
  <c r="AG69" i="41" s="1"/>
  <c r="AB69" i="41"/>
  <c r="AK69" i="41" s="1"/>
  <c r="AA69" i="41"/>
  <c r="AJ69" i="41" s="1"/>
  <c r="AE69" i="41"/>
  <c r="AA77" i="41"/>
  <c r="AJ77" i="41" s="1"/>
  <c r="AB77" i="41"/>
  <c r="AK77" i="41" s="1"/>
  <c r="X77" i="41"/>
  <c r="AG77" i="41" s="1"/>
  <c r="Y77" i="41"/>
  <c r="AE77" i="41"/>
  <c r="AA74" i="41"/>
  <c r="AJ74" i="41" s="1"/>
  <c r="Y74" i="41"/>
  <c r="X74" i="41"/>
  <c r="AG74" i="41" s="1"/>
  <c r="AB74" i="41"/>
  <c r="AK74" i="41" s="1"/>
  <c r="AE74" i="41"/>
  <c r="AB87" i="41"/>
  <c r="AK87" i="41" s="1"/>
  <c r="Y87" i="41"/>
  <c r="AA87" i="41"/>
  <c r="AJ87" i="41" s="1"/>
  <c r="X87" i="41"/>
  <c r="AG87" i="41" s="1"/>
  <c r="AE87" i="41"/>
  <c r="Y22" i="41"/>
  <c r="X22" i="41"/>
  <c r="AG22" i="41" s="1"/>
  <c r="AB22" i="41"/>
  <c r="AK22" i="41" s="1"/>
  <c r="AA22" i="41"/>
  <c r="AJ22" i="41" s="1"/>
  <c r="AE22" i="41"/>
  <c r="X70" i="41"/>
  <c r="AG70" i="41" s="1"/>
  <c r="Y70" i="41"/>
  <c r="AB70" i="41"/>
  <c r="AK70" i="41" s="1"/>
  <c r="AA70" i="41"/>
  <c r="AJ70" i="41" s="1"/>
  <c r="AE70" i="41"/>
  <c r="Y86" i="41"/>
  <c r="X86" i="41"/>
  <c r="AG86" i="41" s="1"/>
  <c r="AB86" i="41"/>
  <c r="AK86" i="41" s="1"/>
  <c r="AA86" i="41"/>
  <c r="AJ86" i="41" s="1"/>
  <c r="AE86" i="41"/>
  <c r="AA91" i="41"/>
  <c r="AJ91" i="41" s="1"/>
  <c r="AB91" i="41"/>
  <c r="AK91" i="41" s="1"/>
  <c r="Y91" i="41"/>
  <c r="X91" i="41"/>
  <c r="AG91" i="41" s="1"/>
  <c r="AE91" i="41"/>
  <c r="Y42" i="41"/>
  <c r="AA42" i="41"/>
  <c r="AJ42" i="41" s="1"/>
  <c r="X42" i="41"/>
  <c r="AG42" i="41" s="1"/>
  <c r="AB42" i="41"/>
  <c r="AK42" i="41" s="1"/>
  <c r="AE42" i="41"/>
  <c r="AB29" i="41"/>
  <c r="AK29" i="41" s="1"/>
  <c r="AA29" i="41"/>
  <c r="AJ29" i="41" s="1"/>
  <c r="Y29" i="41"/>
  <c r="X29" i="41"/>
  <c r="AG29" i="41" s="1"/>
  <c r="AE29" i="41"/>
  <c r="X106" i="41"/>
  <c r="AG106" i="41" s="1"/>
  <c r="AA106" i="41"/>
  <c r="AJ106" i="41" s="1"/>
  <c r="AB106" i="41"/>
  <c r="AK106" i="41" s="1"/>
  <c r="Y106" i="41"/>
  <c r="AE106" i="41"/>
  <c r="Y67" i="41"/>
  <c r="X67" i="41"/>
  <c r="AG67" i="41" s="1"/>
  <c r="AA67" i="41"/>
  <c r="AJ67" i="41" s="1"/>
  <c r="AB67" i="41"/>
  <c r="AK67" i="41" s="1"/>
  <c r="AE67" i="41"/>
  <c r="AB58" i="41"/>
  <c r="AK58" i="41" s="1"/>
  <c r="AA58" i="41"/>
  <c r="AJ58" i="41" s="1"/>
  <c r="X58" i="41"/>
  <c r="AG58" i="41" s="1"/>
  <c r="Y58" i="41"/>
  <c r="AE58" i="41"/>
  <c r="Y72" i="41"/>
  <c r="AA72" i="41"/>
  <c r="AJ72" i="41" s="1"/>
  <c r="X72" i="41"/>
  <c r="AG72" i="41" s="1"/>
  <c r="AB72" i="41"/>
  <c r="AK72" i="41" s="1"/>
  <c r="AE72" i="41"/>
  <c r="AB43" i="41"/>
  <c r="AK43" i="41" s="1"/>
  <c r="AA43" i="41"/>
  <c r="AJ43" i="41" s="1"/>
  <c r="X43" i="41"/>
  <c r="AG43" i="41" s="1"/>
  <c r="Y43" i="41"/>
  <c r="AE43" i="41"/>
  <c r="AB17" i="41"/>
  <c r="AK17" i="41" s="1"/>
  <c r="Y17" i="41"/>
  <c r="AA17" i="41"/>
  <c r="AJ17" i="41" s="1"/>
  <c r="X17" i="41"/>
  <c r="AG17" i="41" s="1"/>
  <c r="AE17" i="41"/>
  <c r="AA60" i="41"/>
  <c r="AJ60" i="41" s="1"/>
  <c r="Y60" i="41"/>
  <c r="AB60" i="41"/>
  <c r="AK60" i="41" s="1"/>
  <c r="X60" i="41"/>
  <c r="AG60" i="41" s="1"/>
  <c r="AE60" i="41"/>
  <c r="AB65" i="41"/>
  <c r="AK65" i="41" s="1"/>
  <c r="AA65" i="41"/>
  <c r="AJ65" i="41" s="1"/>
  <c r="Y65" i="41"/>
  <c r="X65" i="41"/>
  <c r="AG65" i="41" s="1"/>
  <c r="AE65" i="41"/>
  <c r="Y48" i="41"/>
  <c r="X48" i="41"/>
  <c r="AG48" i="41" s="1"/>
  <c r="AB48" i="41"/>
  <c r="AK48" i="41" s="1"/>
  <c r="AA48" i="41"/>
  <c r="AJ48" i="41" s="1"/>
  <c r="AE48" i="41"/>
  <c r="AA63" i="41"/>
  <c r="AJ63" i="41" s="1"/>
  <c r="AB63" i="41"/>
  <c r="AK63" i="41" s="1"/>
  <c r="Y63" i="41"/>
  <c r="X63" i="41"/>
  <c r="AG63" i="41" s="1"/>
  <c r="AE63" i="41"/>
  <c r="AA37" i="41"/>
  <c r="AJ37" i="41" s="1"/>
  <c r="X37" i="41"/>
  <c r="AG37" i="41" s="1"/>
  <c r="Y37" i="41"/>
  <c r="AB37" i="41"/>
  <c r="AK37" i="41" s="1"/>
  <c r="AE37" i="41"/>
  <c r="AA66" i="41"/>
  <c r="AJ66" i="41" s="1"/>
  <c r="Y66" i="41"/>
  <c r="AB66" i="41"/>
  <c r="AK66" i="41" s="1"/>
  <c r="X66" i="41"/>
  <c r="AG66" i="41" s="1"/>
  <c r="AE66" i="41"/>
  <c r="X34" i="41"/>
  <c r="AG34" i="41" s="1"/>
  <c r="AB34" i="41"/>
  <c r="AK34" i="41" s="1"/>
  <c r="Y34" i="41"/>
  <c r="AA34" i="41"/>
  <c r="AJ34" i="41" s="1"/>
  <c r="AE34" i="41"/>
  <c r="AA78" i="41"/>
  <c r="AJ78" i="41" s="1"/>
  <c r="Y78" i="41"/>
  <c r="X78" i="41"/>
  <c r="AG78" i="41" s="1"/>
  <c r="AB78" i="41"/>
  <c r="AK78" i="41" s="1"/>
  <c r="AE78" i="41"/>
  <c r="AB38" i="41"/>
  <c r="AK38" i="41" s="1"/>
  <c r="AA38" i="41"/>
  <c r="AJ38" i="41" s="1"/>
  <c r="Y38" i="41"/>
  <c r="X38" i="41"/>
  <c r="AG38" i="41" s="1"/>
  <c r="AE38" i="41"/>
  <c r="X23" i="41"/>
  <c r="AG23" i="41" s="1"/>
  <c r="AB23" i="41"/>
  <c r="AK23" i="41" s="1"/>
  <c r="AA23" i="41"/>
  <c r="AJ23" i="41" s="1"/>
  <c r="Y23" i="41"/>
  <c r="AE23" i="41"/>
  <c r="AB80" i="41"/>
  <c r="AK80" i="41" s="1"/>
  <c r="AA80" i="41"/>
  <c r="AJ80" i="41" s="1"/>
  <c r="Y80" i="41"/>
  <c r="X80" i="41"/>
  <c r="AG80" i="41" s="1"/>
  <c r="AE80" i="41"/>
  <c r="X101" i="41"/>
  <c r="AG101" i="41" s="1"/>
  <c r="Y101" i="41"/>
  <c r="AA101" i="41"/>
  <c r="AJ101" i="41" s="1"/>
  <c r="AB101" i="41"/>
  <c r="AK101" i="41" s="1"/>
  <c r="AE101" i="41"/>
  <c r="X110" i="41"/>
  <c r="AG110" i="41" s="1"/>
  <c r="AA110" i="41"/>
  <c r="AJ110" i="41" s="1"/>
  <c r="Y110" i="41"/>
  <c r="AB110" i="41"/>
  <c r="AK110" i="41" s="1"/>
  <c r="AE110" i="41"/>
  <c r="AA24" i="41"/>
  <c r="AJ24" i="41" s="1"/>
  <c r="Y24" i="41"/>
  <c r="X24" i="41"/>
  <c r="AG24" i="41" s="1"/>
  <c r="AB24" i="41"/>
  <c r="AK24" i="41" s="1"/>
  <c r="AE24" i="41"/>
  <c r="AA41" i="41"/>
  <c r="AJ41" i="41" s="1"/>
  <c r="AB41" i="41"/>
  <c r="AK41" i="41" s="1"/>
  <c r="Y41" i="41"/>
  <c r="X41" i="41"/>
  <c r="AG41" i="41" s="1"/>
  <c r="AE41" i="41"/>
  <c r="AB20" i="41"/>
  <c r="AK20" i="41" s="1"/>
  <c r="Y20" i="41"/>
  <c r="AA20" i="41"/>
  <c r="AJ20" i="41" s="1"/>
  <c r="X20" i="41"/>
  <c r="AG20" i="41" s="1"/>
  <c r="AE20" i="41"/>
  <c r="AA105" i="41"/>
  <c r="AJ105" i="41" s="1"/>
  <c r="Y105" i="41"/>
  <c r="X105" i="41"/>
  <c r="AG105" i="41" s="1"/>
  <c r="AB105" i="41"/>
  <c r="AK105" i="41" s="1"/>
  <c r="AE105" i="41"/>
  <c r="AA53" i="41"/>
  <c r="AJ53" i="41" s="1"/>
  <c r="X53" i="41"/>
  <c r="AG53" i="41" s="1"/>
  <c r="Y53" i="41"/>
  <c r="AB53" i="41"/>
  <c r="AK53" i="41" s="1"/>
  <c r="AE53" i="41"/>
  <c r="X45" i="41"/>
  <c r="AG45" i="41" s="1"/>
  <c r="AB45" i="41"/>
  <c r="AK45" i="41" s="1"/>
  <c r="Y45" i="41"/>
  <c r="AA45" i="41"/>
  <c r="AJ45" i="41" s="1"/>
  <c r="AE45" i="41"/>
  <c r="AA61" i="41"/>
  <c r="AJ61" i="41" s="1"/>
  <c r="AB61" i="41"/>
  <c r="AK61" i="41" s="1"/>
  <c r="X61" i="41"/>
  <c r="AG61" i="41" s="1"/>
  <c r="Y61" i="41"/>
  <c r="AE61" i="41"/>
  <c r="Y50" i="41"/>
  <c r="X50" i="41"/>
  <c r="AG50" i="41" s="1"/>
  <c r="AA50" i="41"/>
  <c r="AJ50" i="41" s="1"/>
  <c r="AB50" i="41"/>
  <c r="AK50" i="41" s="1"/>
  <c r="AE50" i="41"/>
  <c r="X10" i="41"/>
  <c r="AG10" i="41" s="1"/>
  <c r="Y10" i="41"/>
  <c r="AB10" i="41"/>
  <c r="AK10" i="41" s="1"/>
  <c r="AA10" i="41"/>
  <c r="AJ10" i="41" s="1"/>
  <c r="AE10" i="41"/>
  <c r="X109" i="41"/>
  <c r="AG109" i="41" s="1"/>
  <c r="AA109" i="41"/>
  <c r="AJ109" i="41" s="1"/>
  <c r="AB109" i="41"/>
  <c r="AK109" i="41" s="1"/>
  <c r="Y109" i="41"/>
  <c r="AE109" i="41"/>
  <c r="AA68" i="41"/>
  <c r="AJ68" i="41" s="1"/>
  <c r="Y68" i="41"/>
  <c r="X68" i="41"/>
  <c r="AG68" i="41" s="1"/>
  <c r="AB68" i="41"/>
  <c r="AK68" i="41" s="1"/>
  <c r="AE68" i="41"/>
  <c r="AA27" i="41"/>
  <c r="AJ27" i="41" s="1"/>
  <c r="Y27" i="41"/>
  <c r="AB27" i="41"/>
  <c r="AK27" i="41" s="1"/>
  <c r="X27" i="41"/>
  <c r="AG27" i="41" s="1"/>
  <c r="AE27" i="41"/>
  <c r="X6" i="41"/>
  <c r="AB6" i="41"/>
  <c r="AA6" i="41"/>
  <c r="V114" i="41"/>
  <c r="J55" i="55" s="1"/>
  <c r="H68" i="55" s="1"/>
  <c r="H65" i="55" s="1"/>
  <c r="Y6" i="41"/>
  <c r="W6" i="41" a="1"/>
  <c r="AE6" i="41"/>
  <c r="X92" i="41"/>
  <c r="AG92" i="41" s="1"/>
  <c r="AB92" i="41"/>
  <c r="AK92" i="41" s="1"/>
  <c r="AA92" i="41"/>
  <c r="AJ92" i="41" s="1"/>
  <c r="Y92" i="41"/>
  <c r="AE92" i="41"/>
  <c r="AB59" i="41"/>
  <c r="AK59" i="41" s="1"/>
  <c r="AA59" i="41"/>
  <c r="AJ59" i="41" s="1"/>
  <c r="Y59" i="41"/>
  <c r="X59" i="41"/>
  <c r="AG59" i="41" s="1"/>
  <c r="AE59" i="41"/>
  <c r="Y99" i="41"/>
  <c r="AA99" i="41"/>
  <c r="AJ99" i="41" s="1"/>
  <c r="X99" i="41"/>
  <c r="AG99" i="41" s="1"/>
  <c r="AB99" i="41"/>
  <c r="AK99" i="41" s="1"/>
  <c r="AE99" i="41"/>
  <c r="AB25" i="41"/>
  <c r="AK25" i="41" s="1"/>
  <c r="X25" i="41"/>
  <c r="AG25" i="41" s="1"/>
  <c r="AA25" i="41"/>
  <c r="AJ25" i="41" s="1"/>
  <c r="Y25" i="41"/>
  <c r="AE25" i="41"/>
  <c r="AA102" i="41"/>
  <c r="AJ102" i="41" s="1"/>
  <c r="Y102" i="41"/>
  <c r="X102" i="41"/>
  <c r="AG102" i="41" s="1"/>
  <c r="AB102" i="41"/>
  <c r="AK102" i="41" s="1"/>
  <c r="AE102" i="41"/>
  <c r="X9" i="41"/>
  <c r="AG9" i="41" s="1"/>
  <c r="AB9" i="41"/>
  <c r="AK9" i="41" s="1"/>
  <c r="AA9" i="41"/>
  <c r="AJ9" i="41" s="1"/>
  <c r="Y9" i="41"/>
  <c r="AE9" i="41"/>
  <c r="AA113" i="41"/>
  <c r="AJ113" i="41" s="1"/>
  <c r="Y113" i="41"/>
  <c r="X113" i="41"/>
  <c r="AG113" i="41" s="1"/>
  <c r="AB113" i="41"/>
  <c r="AK113" i="41" s="1"/>
  <c r="AE113" i="41"/>
  <c r="Y12" i="41"/>
  <c r="AA12" i="41"/>
  <c r="AJ12" i="41" s="1"/>
  <c r="AB12" i="41"/>
  <c r="AK12" i="41" s="1"/>
  <c r="X12" i="41"/>
  <c r="AG12" i="41" s="1"/>
  <c r="AE12" i="41"/>
  <c r="AB81" i="41"/>
  <c r="AK81" i="41" s="1"/>
  <c r="AA81" i="41"/>
  <c r="AJ81" i="41" s="1"/>
  <c r="Y81" i="41"/>
  <c r="X81" i="41"/>
  <c r="AG81" i="41" s="1"/>
  <c r="AE81" i="41"/>
  <c r="AA89" i="41"/>
  <c r="AJ89" i="41" s="1"/>
  <c r="Y89" i="41"/>
  <c r="AB89" i="41"/>
  <c r="AK89" i="41" s="1"/>
  <c r="X89" i="41"/>
  <c r="AG89" i="41" s="1"/>
  <c r="AE89" i="41"/>
  <c r="Y88" i="41"/>
  <c r="AA88" i="41"/>
  <c r="AJ88" i="41" s="1"/>
  <c r="X88" i="41"/>
  <c r="AG88" i="41" s="1"/>
  <c r="AB88" i="41"/>
  <c r="AK88" i="41" s="1"/>
  <c r="AE88" i="41"/>
  <c r="X96" i="41"/>
  <c r="AG96" i="41" s="1"/>
  <c r="Y96" i="41"/>
  <c r="AB96" i="41"/>
  <c r="AK96" i="41" s="1"/>
  <c r="AA96" i="41"/>
  <c r="AJ96" i="41" s="1"/>
  <c r="AE96" i="41"/>
  <c r="AB35" i="41"/>
  <c r="AK35" i="41" s="1"/>
  <c r="AA35" i="41"/>
  <c r="AJ35" i="41" s="1"/>
  <c r="Y35" i="41"/>
  <c r="X35" i="41"/>
  <c r="AG35" i="41" s="1"/>
  <c r="AE35" i="41"/>
  <c r="AA44" i="41"/>
  <c r="AJ44" i="41" s="1"/>
  <c r="Y44" i="41"/>
  <c r="X44" i="41"/>
  <c r="AG44" i="41" s="1"/>
  <c r="AB44" i="41"/>
  <c r="AK44" i="41" s="1"/>
  <c r="AE44" i="41"/>
  <c r="AB51" i="41"/>
  <c r="AK51" i="41" s="1"/>
  <c r="AA51" i="41"/>
  <c r="AJ51" i="41" s="1"/>
  <c r="X51" i="41"/>
  <c r="AG51" i="41" s="1"/>
  <c r="Y51" i="41"/>
  <c r="AE51" i="41"/>
  <c r="AA47" i="41"/>
  <c r="AJ47" i="41" s="1"/>
  <c r="Y47" i="41"/>
  <c r="X47" i="41"/>
  <c r="AG47" i="41" s="1"/>
  <c r="AB47" i="41"/>
  <c r="AK47" i="41" s="1"/>
  <c r="AE47" i="41"/>
  <c r="X52" i="41"/>
  <c r="AG52" i="41" s="1"/>
  <c r="AB52" i="41"/>
  <c r="AK52" i="41" s="1"/>
  <c r="AA52" i="41"/>
  <c r="AJ52" i="41" s="1"/>
  <c r="Y52" i="41"/>
  <c r="AE52" i="41"/>
  <c r="AB62" i="41"/>
  <c r="AK62" i="41" s="1"/>
  <c r="AA62" i="41"/>
  <c r="AJ62" i="41" s="1"/>
  <c r="Y62" i="41"/>
  <c r="X62" i="41"/>
  <c r="AG62" i="41" s="1"/>
  <c r="AE62" i="41"/>
  <c r="Y30" i="41"/>
  <c r="X30" i="41"/>
  <c r="AG30" i="41" s="1"/>
  <c r="AB30" i="41"/>
  <c r="AK30" i="41" s="1"/>
  <c r="AA30" i="41"/>
  <c r="AJ30" i="41" s="1"/>
  <c r="AE30" i="41"/>
  <c r="Y95" i="41"/>
  <c r="X95" i="41"/>
  <c r="AG95" i="41" s="1"/>
  <c r="AB95" i="41"/>
  <c r="AK95" i="41" s="1"/>
  <c r="AA95" i="41"/>
  <c r="AJ95" i="41" s="1"/>
  <c r="AE95" i="41"/>
  <c r="X46" i="41"/>
  <c r="AG46" i="41" s="1"/>
  <c r="AB46" i="41"/>
  <c r="AK46" i="41" s="1"/>
  <c r="AA46" i="41"/>
  <c r="AJ46" i="41" s="1"/>
  <c r="Y46" i="41"/>
  <c r="AE46" i="41"/>
  <c r="X97" i="41"/>
  <c r="AG97" i="41" s="1"/>
  <c r="AB97" i="41"/>
  <c r="AK97" i="41" s="1"/>
  <c r="AA97" i="41"/>
  <c r="AJ97" i="41" s="1"/>
  <c r="Y97" i="41"/>
  <c r="AE97" i="41"/>
  <c r="AA104" i="41"/>
  <c r="AJ104" i="41" s="1"/>
  <c r="AB104" i="41"/>
  <c r="AK104" i="41" s="1"/>
  <c r="X104" i="41"/>
  <c r="AG104" i="41" s="1"/>
  <c r="Y104" i="41"/>
  <c r="AE104" i="41"/>
  <c r="AA8" i="41"/>
  <c r="AJ8" i="41" s="1"/>
  <c r="AB8" i="41"/>
  <c r="AK8" i="41" s="1"/>
  <c r="Y8" i="41"/>
  <c r="X8" i="41"/>
  <c r="AG8" i="41" s="1"/>
  <c r="AE8" i="41"/>
  <c r="Y73" i="41"/>
  <c r="X73" i="41"/>
  <c r="AG73" i="41" s="1"/>
  <c r="AB73" i="41"/>
  <c r="AK73" i="41" s="1"/>
  <c r="AA73" i="41"/>
  <c r="AJ73" i="41" s="1"/>
  <c r="AE73" i="41"/>
  <c r="AB14" i="41"/>
  <c r="AK14" i="41" s="1"/>
  <c r="Y14" i="41"/>
  <c r="X14" i="41"/>
  <c r="AG14" i="41" s="1"/>
  <c r="AA14" i="41"/>
  <c r="AJ14" i="41" s="1"/>
  <c r="AE14" i="41"/>
  <c r="X82" i="41"/>
  <c r="AG82" i="41" s="1"/>
  <c r="Y82" i="41"/>
  <c r="AB82" i="41"/>
  <c r="AK82" i="41" s="1"/>
  <c r="AA82" i="41"/>
  <c r="AJ82" i="41" s="1"/>
  <c r="AE82" i="41"/>
  <c r="X13" i="41"/>
  <c r="AG13" i="41" s="1"/>
  <c r="Y13" i="41"/>
  <c r="AB13" i="41"/>
  <c r="AK13" i="41" s="1"/>
  <c r="AA13" i="41"/>
  <c r="AJ13" i="41" s="1"/>
  <c r="AE13" i="41"/>
  <c r="AB100" i="41"/>
  <c r="AK100" i="41" s="1"/>
  <c r="AA100" i="41"/>
  <c r="AJ100" i="41" s="1"/>
  <c r="Y100" i="41"/>
  <c r="X100" i="41"/>
  <c r="AG100" i="41" s="1"/>
  <c r="AE100" i="41"/>
  <c r="Y98" i="41"/>
  <c r="X98" i="41"/>
  <c r="AG98" i="41" s="1"/>
  <c r="AB98" i="41"/>
  <c r="AK98" i="41" s="1"/>
  <c r="AA98" i="41"/>
  <c r="AJ98" i="41" s="1"/>
  <c r="AE98" i="41"/>
  <c r="X107" i="41"/>
  <c r="AG107" i="41" s="1"/>
  <c r="Y107" i="41"/>
  <c r="AB107" i="41"/>
  <c r="AK107" i="41" s="1"/>
  <c r="AA107" i="41"/>
  <c r="AJ107" i="41" s="1"/>
  <c r="AE107" i="41"/>
  <c r="X111" i="41"/>
  <c r="AG111" i="41" s="1"/>
  <c r="AB111" i="41"/>
  <c r="AK111" i="41" s="1"/>
  <c r="Y111" i="41"/>
  <c r="AA111" i="41"/>
  <c r="AJ111" i="41" s="1"/>
  <c r="AE111" i="41"/>
  <c r="Y18" i="41"/>
  <c r="AA18" i="41"/>
  <c r="AJ18" i="41" s="1"/>
  <c r="X18" i="41"/>
  <c r="AG18" i="41" s="1"/>
  <c r="AB18" i="41"/>
  <c r="AK18" i="41" s="1"/>
  <c r="AE18" i="41"/>
  <c r="X7" i="41"/>
  <c r="AG7" i="41" s="1"/>
  <c r="AB7" i="41"/>
  <c r="AK7" i="41" s="1"/>
  <c r="Y7" i="41"/>
  <c r="AA7" i="41"/>
  <c r="AJ7" i="41" s="1"/>
  <c r="AE7" i="41"/>
  <c r="X28" i="41"/>
  <c r="AG28" i="41" s="1"/>
  <c r="AB28" i="41"/>
  <c r="AK28" i="41" s="1"/>
  <c r="AA28" i="41"/>
  <c r="AJ28" i="41" s="1"/>
  <c r="Y28" i="41"/>
  <c r="AE28" i="41"/>
  <c r="AB36" i="41"/>
  <c r="AK36" i="41" s="1"/>
  <c r="AA36" i="41"/>
  <c r="AJ36" i="41" s="1"/>
  <c r="Y36" i="41"/>
  <c r="X36" i="41"/>
  <c r="AG36" i="41" s="1"/>
  <c r="AE36" i="41"/>
  <c r="AA84" i="41"/>
  <c r="AJ84" i="41" s="1"/>
  <c r="X84" i="41"/>
  <c r="AG84" i="41" s="1"/>
  <c r="Y84" i="41"/>
  <c r="AB84" i="41"/>
  <c r="AK84" i="41" s="1"/>
  <c r="AE84" i="41"/>
  <c r="AB19" i="41"/>
  <c r="AK19" i="41" s="1"/>
  <c r="AA19" i="41"/>
  <c r="AJ19" i="41" s="1"/>
  <c r="Y19" i="41"/>
  <c r="X19" i="41"/>
  <c r="AG19" i="41" s="1"/>
  <c r="AE19" i="41"/>
  <c r="D113" i="13"/>
  <c r="AD6" i="13"/>
  <c r="AP6" i="13" s="1"/>
  <c r="AC6" i="13"/>
  <c r="AO6" i="13" s="1"/>
  <c r="AN84" i="41" l="1"/>
  <c r="AN107" i="41"/>
  <c r="Z100" i="41"/>
  <c r="AI100" i="41" s="1"/>
  <c r="AH100" i="41"/>
  <c r="Z13" i="41"/>
  <c r="AI13" i="41" s="1"/>
  <c r="AH13" i="41"/>
  <c r="AN30" i="41"/>
  <c r="AN35" i="41"/>
  <c r="Z19" i="41"/>
  <c r="AI19" i="41" s="1"/>
  <c r="AH19" i="41"/>
  <c r="AN7" i="41"/>
  <c r="Z111" i="41"/>
  <c r="AI111" i="41" s="1"/>
  <c r="AH111" i="41"/>
  <c r="Z107" i="41"/>
  <c r="AI107" i="41" s="1"/>
  <c r="AH107" i="41"/>
  <c r="Z98" i="41"/>
  <c r="AI98" i="41" s="1"/>
  <c r="AH98" i="41"/>
  <c r="AN13" i="41"/>
  <c r="AN97" i="41"/>
  <c r="Z46" i="41"/>
  <c r="AI46" i="41" s="1"/>
  <c r="AH46" i="41"/>
  <c r="AN47" i="41"/>
  <c r="Z51" i="41"/>
  <c r="AI51" i="41" s="1"/>
  <c r="AH51" i="41"/>
  <c r="AN89" i="41"/>
  <c r="Z113" i="41"/>
  <c r="AI113" i="41" s="1"/>
  <c r="AH113" i="41"/>
  <c r="AN25" i="41"/>
  <c r="Z59" i="41"/>
  <c r="AI59" i="41" s="1"/>
  <c r="AH59" i="41"/>
  <c r="AA114" i="41"/>
  <c r="Q55" i="55" s="1"/>
  <c r="N68" i="55" s="1"/>
  <c r="N65" i="55" s="1"/>
  <c r="AJ6" i="41"/>
  <c r="AJ114" i="41" s="1"/>
  <c r="Z27" i="41"/>
  <c r="AI27" i="41" s="1"/>
  <c r="AH27" i="41"/>
  <c r="AN10" i="41"/>
  <c r="AN20" i="41"/>
  <c r="AN23" i="41"/>
  <c r="AN63" i="41"/>
  <c r="Z65" i="41"/>
  <c r="AI65" i="41" s="1"/>
  <c r="AH65" i="41"/>
  <c r="Z60" i="41"/>
  <c r="AI60" i="41" s="1"/>
  <c r="AH60" i="41"/>
  <c r="AN72" i="41"/>
  <c r="Z58" i="41"/>
  <c r="AI58" i="41" s="1"/>
  <c r="AH58" i="41"/>
  <c r="AN91" i="41"/>
  <c r="AN77" i="41"/>
  <c r="Z94" i="41"/>
  <c r="AI94" i="41" s="1"/>
  <c r="AH94" i="41"/>
  <c r="AN16" i="41"/>
  <c r="Z40" i="41"/>
  <c r="AI40" i="41" s="1"/>
  <c r="AH40" i="41"/>
  <c r="AN32" i="41"/>
  <c r="AN108" i="41"/>
  <c r="Z93" i="41"/>
  <c r="AI93" i="41" s="1"/>
  <c r="AH93" i="41"/>
  <c r="Z11" i="41"/>
  <c r="AI11" i="41" s="1"/>
  <c r="AH11" i="41"/>
  <c r="AN64" i="41"/>
  <c r="Z15" i="41"/>
  <c r="AI15" i="41" s="1"/>
  <c r="AH15" i="41"/>
  <c r="AN28" i="41"/>
  <c r="AN100" i="41"/>
  <c r="Z14" i="41"/>
  <c r="AI14" i="41" s="1"/>
  <c r="AH14" i="41"/>
  <c r="Z73" i="41"/>
  <c r="AI73" i="41" s="1"/>
  <c r="AH73" i="41"/>
  <c r="AN104" i="41"/>
  <c r="Z97" i="41"/>
  <c r="AI97" i="41" s="1"/>
  <c r="AH97" i="41"/>
  <c r="Z30" i="41"/>
  <c r="AI30" i="41" s="1"/>
  <c r="AH30" i="41"/>
  <c r="AN52" i="41"/>
  <c r="Z44" i="41"/>
  <c r="AI44" i="41" s="1"/>
  <c r="AH44" i="41"/>
  <c r="AN88" i="41"/>
  <c r="Z81" i="41"/>
  <c r="AI81" i="41" s="1"/>
  <c r="AH81" i="41"/>
  <c r="AN102" i="41"/>
  <c r="Z25" i="41"/>
  <c r="AI25" i="41" s="1"/>
  <c r="AH25" i="41"/>
  <c r="AB114" i="41"/>
  <c r="Q56" i="55" s="1"/>
  <c r="P68" i="55" s="1"/>
  <c r="P65" i="55" s="1"/>
  <c r="AK6" i="41"/>
  <c r="AK114" i="41" s="1"/>
  <c r="AN109" i="41"/>
  <c r="AN105" i="41"/>
  <c r="Z41" i="41"/>
  <c r="AI41" i="41" s="1"/>
  <c r="AH41" i="41"/>
  <c r="Z24" i="41"/>
  <c r="AI24" i="41" s="1"/>
  <c r="AH24" i="41"/>
  <c r="AN80" i="41"/>
  <c r="Z23" i="41"/>
  <c r="AI23" i="41" s="1"/>
  <c r="AH23" i="41"/>
  <c r="Z38" i="41"/>
  <c r="AI38" i="41" s="1"/>
  <c r="AH38" i="41"/>
  <c r="Z78" i="41"/>
  <c r="AI78" i="41" s="1"/>
  <c r="AH78" i="41"/>
  <c r="AN37" i="41"/>
  <c r="AN43" i="41"/>
  <c r="AN42" i="41"/>
  <c r="Z70" i="41"/>
  <c r="AI70" i="41" s="1"/>
  <c r="AH70" i="41"/>
  <c r="Z22" i="41"/>
  <c r="AI22" i="41" s="1"/>
  <c r="AH22" i="41"/>
  <c r="AN74" i="41"/>
  <c r="Z77" i="41"/>
  <c r="AI77" i="41" s="1"/>
  <c r="AH77" i="41"/>
  <c r="AN83" i="41"/>
  <c r="Z31" i="41"/>
  <c r="AI31" i="41" s="1"/>
  <c r="AH31" i="41"/>
  <c r="AN55" i="41"/>
  <c r="Z32" i="41"/>
  <c r="AI32" i="41" s="1"/>
  <c r="AH32" i="41"/>
  <c r="AN103" i="41"/>
  <c r="AN33" i="41"/>
  <c r="AN71" i="41"/>
  <c r="AN36" i="41"/>
  <c r="Z28" i="41"/>
  <c r="AI28" i="41" s="1"/>
  <c r="AH28" i="41"/>
  <c r="Z7" i="41"/>
  <c r="AI7" i="41" s="1"/>
  <c r="AH7" i="41"/>
  <c r="AN98" i="41"/>
  <c r="Z82" i="41"/>
  <c r="AI82" i="41" s="1"/>
  <c r="AH82" i="41"/>
  <c r="AN8" i="41"/>
  <c r="Z104" i="41"/>
  <c r="AI104" i="41" s="1"/>
  <c r="AH104" i="41"/>
  <c r="Z95" i="41"/>
  <c r="AI95" i="41" s="1"/>
  <c r="AH95" i="41"/>
  <c r="AN62" i="41"/>
  <c r="Z52" i="41"/>
  <c r="AI52" i="41" s="1"/>
  <c r="AH52" i="41"/>
  <c r="AN96" i="41"/>
  <c r="Z12" i="41"/>
  <c r="AI12" i="41" s="1"/>
  <c r="AH12" i="41"/>
  <c r="AN9" i="41"/>
  <c r="AE114" i="41"/>
  <c r="AN6" i="41"/>
  <c r="X114" i="41"/>
  <c r="J57" i="55" s="1"/>
  <c r="J68" i="55" s="1"/>
  <c r="J65" i="55" s="1"/>
  <c r="AG6" i="41"/>
  <c r="AG114" i="41" s="1"/>
  <c r="AN68" i="41"/>
  <c r="Z109" i="41"/>
  <c r="AI109" i="41" s="1"/>
  <c r="AH109" i="41"/>
  <c r="AN53" i="41"/>
  <c r="AN101" i="41"/>
  <c r="AN66" i="41"/>
  <c r="Z63" i="41"/>
  <c r="AI63" i="41" s="1"/>
  <c r="AH63" i="41"/>
  <c r="AN17" i="41"/>
  <c r="Z43" i="41"/>
  <c r="AI43" i="41" s="1"/>
  <c r="AH43" i="41"/>
  <c r="Z67" i="41"/>
  <c r="AI67" i="41" s="1"/>
  <c r="AH67" i="41"/>
  <c r="AN29" i="41"/>
  <c r="Z91" i="41"/>
  <c r="AI91" i="41" s="1"/>
  <c r="AH91" i="41"/>
  <c r="AN87" i="41"/>
  <c r="AN76" i="41"/>
  <c r="Z16" i="41"/>
  <c r="AI16" i="41" s="1"/>
  <c r="AH16" i="41"/>
  <c r="AN40" i="41"/>
  <c r="Z79" i="41"/>
  <c r="AI79" i="41" s="1"/>
  <c r="AH79" i="41"/>
  <c r="AN112" i="41"/>
  <c r="Z103" i="41"/>
  <c r="AI103" i="41" s="1"/>
  <c r="AH103" i="41"/>
  <c r="Z108" i="41"/>
  <c r="AI108" i="41" s="1"/>
  <c r="AH108" i="41"/>
  <c r="Z49" i="41"/>
  <c r="AI49" i="41" s="1"/>
  <c r="AH49" i="41"/>
  <c r="AN11" i="41"/>
  <c r="Z33" i="41"/>
  <c r="AI33" i="41" s="1"/>
  <c r="AH33" i="41"/>
  <c r="Z39" i="41"/>
  <c r="AI39" i="41" s="1"/>
  <c r="AH39" i="41"/>
  <c r="AN21" i="41"/>
  <c r="W90" i="41"/>
  <c r="AF90" i="41" s="1"/>
  <c r="W54" i="41"/>
  <c r="AF54" i="41" s="1"/>
  <c r="W18" i="41"/>
  <c r="AF18" i="41" s="1"/>
  <c r="W94" i="41"/>
  <c r="AF94" i="41" s="1"/>
  <c r="W58" i="41"/>
  <c r="AF58" i="41" s="1"/>
  <c r="W22" i="41"/>
  <c r="AF22" i="41" s="1"/>
  <c r="W85" i="41"/>
  <c r="AF85" i="41" s="1"/>
  <c r="W31" i="41"/>
  <c r="AF31" i="41" s="1"/>
  <c r="W83" i="41"/>
  <c r="AF83" i="41" s="1"/>
  <c r="W29" i="41"/>
  <c r="AF29" i="41" s="1"/>
  <c r="W91" i="41"/>
  <c r="AF91" i="41" s="1"/>
  <c r="W37" i="41"/>
  <c r="AF37" i="41" s="1"/>
  <c r="W69" i="41"/>
  <c r="AF69" i="41" s="1"/>
  <c r="W89" i="41"/>
  <c r="AF89" i="41" s="1"/>
  <c r="W35" i="41"/>
  <c r="AF35" i="41" s="1"/>
  <c r="W51" i="41"/>
  <c r="AF51" i="41" s="1"/>
  <c r="W59" i="41"/>
  <c r="AF59" i="41" s="1"/>
  <c r="W77" i="41"/>
  <c r="AF77" i="41" s="1"/>
  <c r="W20" i="41"/>
  <c r="AF20" i="41" s="1"/>
  <c r="W61" i="41"/>
  <c r="AF61" i="41" s="1"/>
  <c r="W26" i="41"/>
  <c r="AF26" i="41" s="1"/>
  <c r="W86" i="41"/>
  <c r="AF86" i="41" s="1"/>
  <c r="W84" i="41"/>
  <c r="AF84" i="41" s="1"/>
  <c r="W48" i="41"/>
  <c r="AF48" i="41" s="1"/>
  <c r="W12" i="41"/>
  <c r="AF12" i="41" s="1"/>
  <c r="W88" i="41"/>
  <c r="AF88" i="41" s="1"/>
  <c r="W52" i="41"/>
  <c r="AF52" i="41" s="1"/>
  <c r="W16" i="41"/>
  <c r="AF16" i="41" s="1"/>
  <c r="W75" i="41"/>
  <c r="AF75" i="41" s="1"/>
  <c r="W21" i="41"/>
  <c r="AF21" i="41" s="1"/>
  <c r="W74" i="41"/>
  <c r="AF74" i="41" s="1"/>
  <c r="W81" i="41"/>
  <c r="AF81" i="41" s="1"/>
  <c r="W27" i="41"/>
  <c r="AF27" i="41" s="1"/>
  <c r="W80" i="41"/>
  <c r="AF80" i="41" s="1"/>
  <c r="W104" i="41"/>
  <c r="AF104" i="41" s="1"/>
  <c r="W78" i="41"/>
  <c r="AF78" i="41" s="1"/>
  <c r="W42" i="41"/>
  <c r="AF42" i="41" s="1"/>
  <c r="W6" i="41"/>
  <c r="W82" i="41"/>
  <c r="AF82" i="41" s="1"/>
  <c r="W46" i="41"/>
  <c r="AF46" i="41" s="1"/>
  <c r="W10" i="41"/>
  <c r="AF10" i="41" s="1"/>
  <c r="W67" i="41"/>
  <c r="AF67" i="41" s="1"/>
  <c r="W13" i="41"/>
  <c r="AF13" i="41" s="1"/>
  <c r="W65" i="41"/>
  <c r="AF65" i="41" s="1"/>
  <c r="W11" i="41"/>
  <c r="AF11" i="41" s="1"/>
  <c r="W73" i="41"/>
  <c r="AF73" i="41" s="1"/>
  <c r="W19" i="41"/>
  <c r="AF19" i="41" s="1"/>
  <c r="W33" i="41"/>
  <c r="AF33" i="41" s="1"/>
  <c r="W71" i="41"/>
  <c r="AF71" i="41" s="1"/>
  <c r="W17" i="41"/>
  <c r="AF17" i="41" s="1"/>
  <c r="W7" i="41"/>
  <c r="AF7" i="41" s="1"/>
  <c r="W50" i="41"/>
  <c r="AF50" i="41" s="1"/>
  <c r="W32" i="41"/>
  <c r="AF32" i="41" s="1"/>
  <c r="W108" i="41"/>
  <c r="AF108" i="41" s="1"/>
  <c r="W72" i="41"/>
  <c r="AF72" i="41" s="1"/>
  <c r="W36" i="41"/>
  <c r="AF36" i="41" s="1"/>
  <c r="W112" i="41"/>
  <c r="AF112" i="41" s="1"/>
  <c r="W76" i="41"/>
  <c r="AF76" i="41" s="1"/>
  <c r="W40" i="41"/>
  <c r="AF40" i="41" s="1"/>
  <c r="W111" i="41"/>
  <c r="AF111" i="41" s="1"/>
  <c r="W57" i="41"/>
  <c r="AF57" i="41" s="1"/>
  <c r="W110" i="41"/>
  <c r="AF110" i="41" s="1"/>
  <c r="W56" i="41"/>
  <c r="AF56" i="41" s="1"/>
  <c r="W43" i="41"/>
  <c r="AF43" i="41" s="1"/>
  <c r="W63" i="41"/>
  <c r="AF63" i="41" s="1"/>
  <c r="W9" i="41"/>
  <c r="AF9" i="41" s="1"/>
  <c r="W15" i="41"/>
  <c r="AF15" i="41" s="1"/>
  <c r="W62" i="41"/>
  <c r="AF62" i="41" s="1"/>
  <c r="W8" i="41"/>
  <c r="AF8" i="41" s="1"/>
  <c r="W68" i="41"/>
  <c r="AF68" i="41" s="1"/>
  <c r="W23" i="41"/>
  <c r="AF23" i="41" s="1"/>
  <c r="W102" i="41"/>
  <c r="AF102" i="41" s="1"/>
  <c r="W66" i="41"/>
  <c r="AF66" i="41" s="1"/>
  <c r="W30" i="41"/>
  <c r="AF30" i="41" s="1"/>
  <c r="W106" i="41"/>
  <c r="AF106" i="41" s="1"/>
  <c r="W70" i="41"/>
  <c r="AF70" i="41" s="1"/>
  <c r="W34" i="41"/>
  <c r="AF34" i="41" s="1"/>
  <c r="W103" i="41"/>
  <c r="AF103" i="41" s="1"/>
  <c r="W49" i="41"/>
  <c r="AF49" i="41" s="1"/>
  <c r="W101" i="41"/>
  <c r="AF101" i="41" s="1"/>
  <c r="W47" i="41"/>
  <c r="AF47" i="41" s="1"/>
  <c r="W109" i="41"/>
  <c r="AF109" i="41" s="1"/>
  <c r="W55" i="41"/>
  <c r="AF55" i="41" s="1"/>
  <c r="W105" i="41"/>
  <c r="AF105" i="41" s="1"/>
  <c r="W107" i="41"/>
  <c r="AF107" i="41" s="1"/>
  <c r="W53" i="41"/>
  <c r="AF53" i="41" s="1"/>
  <c r="W97" i="41"/>
  <c r="AF97" i="41" s="1"/>
  <c r="W14" i="41"/>
  <c r="AF14" i="41" s="1"/>
  <c r="W95" i="41"/>
  <c r="AF95" i="41" s="1"/>
  <c r="W96" i="41"/>
  <c r="AF96" i="41" s="1"/>
  <c r="W60" i="41"/>
  <c r="AF60" i="41" s="1"/>
  <c r="W24" i="41"/>
  <c r="AF24" i="41" s="1"/>
  <c r="W100" i="41"/>
  <c r="AF100" i="41" s="1"/>
  <c r="W64" i="41"/>
  <c r="AF64" i="41" s="1"/>
  <c r="W28" i="41"/>
  <c r="AF28" i="41" s="1"/>
  <c r="W93" i="41"/>
  <c r="AF93" i="41" s="1"/>
  <c r="W39" i="41"/>
  <c r="AF39" i="41" s="1"/>
  <c r="W92" i="41"/>
  <c r="AF92" i="41" s="1"/>
  <c r="W38" i="41"/>
  <c r="AF38" i="41" s="1"/>
  <c r="W99" i="41"/>
  <c r="AF99" i="41" s="1"/>
  <c r="W45" i="41"/>
  <c r="AF45" i="41" s="1"/>
  <c r="W87" i="41"/>
  <c r="AF87" i="41" s="1"/>
  <c r="W98" i="41"/>
  <c r="AF98" i="41" s="1"/>
  <c r="W44" i="41"/>
  <c r="AF44" i="41" s="1"/>
  <c r="W79" i="41"/>
  <c r="AF79" i="41" s="1"/>
  <c r="W113" i="41"/>
  <c r="AF113" i="41" s="1"/>
  <c r="W41" i="41"/>
  <c r="AF41" i="41" s="1"/>
  <c r="W25" i="41"/>
  <c r="AF25" i="41" s="1"/>
  <c r="AN27" i="41"/>
  <c r="Z10" i="41"/>
  <c r="AI10" i="41" s="1"/>
  <c r="AH10" i="41"/>
  <c r="Z50" i="41"/>
  <c r="AI50" i="41" s="1"/>
  <c r="AH50" i="41"/>
  <c r="AN45" i="41"/>
  <c r="Z20" i="41"/>
  <c r="AI20" i="41" s="1"/>
  <c r="AH20" i="41"/>
  <c r="AN110" i="41"/>
  <c r="Z80" i="41"/>
  <c r="AI80" i="41" s="1"/>
  <c r="AH80" i="41"/>
  <c r="AN34" i="41"/>
  <c r="Z37" i="41"/>
  <c r="AI37" i="41" s="1"/>
  <c r="AH37" i="41"/>
  <c r="Z48" i="41"/>
  <c r="AI48" i="41" s="1"/>
  <c r="AH48" i="41"/>
  <c r="AN60" i="41"/>
  <c r="AN106" i="41"/>
  <c r="Z86" i="41"/>
  <c r="AI86" i="41" s="1"/>
  <c r="AH86" i="41"/>
  <c r="AN22" i="41"/>
  <c r="Z69" i="41"/>
  <c r="AI69" i="41" s="1"/>
  <c r="AH69" i="41"/>
  <c r="AN94" i="41"/>
  <c r="Z76" i="41"/>
  <c r="AI76" i="41" s="1"/>
  <c r="AH76" i="41"/>
  <c r="Z57" i="41"/>
  <c r="AI57" i="41" s="1"/>
  <c r="AH57" i="41"/>
  <c r="AN54" i="41"/>
  <c r="Z90" i="41"/>
  <c r="AI90" i="41" s="1"/>
  <c r="AH90" i="41"/>
  <c r="AN26" i="41"/>
  <c r="AN75" i="41"/>
  <c r="Z64" i="41"/>
  <c r="AI64" i="41" s="1"/>
  <c r="AH64" i="41"/>
  <c r="AN85" i="41"/>
  <c r="Z21" i="41"/>
  <c r="AI21" i="41" s="1"/>
  <c r="AH21" i="41"/>
  <c r="Z71" i="41"/>
  <c r="AI71" i="41" s="1"/>
  <c r="AH71" i="41"/>
  <c r="Z18" i="41"/>
  <c r="AI18" i="41" s="1"/>
  <c r="AH18" i="41"/>
  <c r="AN73" i="41"/>
  <c r="Z47" i="41"/>
  <c r="AI47" i="41" s="1"/>
  <c r="AH47" i="41"/>
  <c r="Z89" i="41"/>
  <c r="AI89" i="41" s="1"/>
  <c r="AH89" i="41"/>
  <c r="AN113" i="41"/>
  <c r="Z9" i="41"/>
  <c r="AI9" i="41" s="1"/>
  <c r="AH9" i="41"/>
  <c r="Z99" i="41"/>
  <c r="AI99" i="41" s="1"/>
  <c r="AH99" i="41"/>
  <c r="AN92" i="41"/>
  <c r="AN19" i="41"/>
  <c r="Z36" i="41"/>
  <c r="AI36" i="41" s="1"/>
  <c r="AH36" i="41"/>
  <c r="AN111" i="41"/>
  <c r="AN14" i="41"/>
  <c r="Z8" i="41"/>
  <c r="AI8" i="41" s="1"/>
  <c r="AH8" i="41"/>
  <c r="AN95" i="41"/>
  <c r="Z62" i="41"/>
  <c r="AI62" i="41" s="1"/>
  <c r="AH62" i="41"/>
  <c r="AN44" i="41"/>
  <c r="AN12" i="41"/>
  <c r="Z102" i="41"/>
  <c r="AI102" i="41" s="1"/>
  <c r="AH102" i="41"/>
  <c r="AN59" i="41"/>
  <c r="Z92" i="41"/>
  <c r="AI92" i="41" s="1"/>
  <c r="AH92" i="41"/>
  <c r="Y114" i="41"/>
  <c r="Z6" i="41"/>
  <c r="AH6" i="41"/>
  <c r="AN61" i="41"/>
  <c r="Z53" i="41"/>
  <c r="AI53" i="41" s="1"/>
  <c r="AH53" i="41"/>
  <c r="Z105" i="41"/>
  <c r="AI105" i="41" s="1"/>
  <c r="AH105" i="41"/>
  <c r="AN24" i="41"/>
  <c r="AN78" i="41"/>
  <c r="AN65" i="41"/>
  <c r="Z72" i="41"/>
  <c r="AI72" i="41" s="1"/>
  <c r="AH72" i="41"/>
  <c r="AN67" i="41"/>
  <c r="Z106" i="41"/>
  <c r="AI106" i="41" s="1"/>
  <c r="AH106" i="41"/>
  <c r="Z29" i="41"/>
  <c r="AI29" i="41" s="1"/>
  <c r="AH29" i="41"/>
  <c r="AN70" i="41"/>
  <c r="Z74" i="41"/>
  <c r="AI74" i="41" s="1"/>
  <c r="AH74" i="41"/>
  <c r="AN56" i="41"/>
  <c r="Z83" i="41"/>
  <c r="AI83" i="41" s="1"/>
  <c r="AH83" i="41"/>
  <c r="AN31" i="41"/>
  <c r="Z55" i="41"/>
  <c r="AI55" i="41" s="1"/>
  <c r="AH55" i="41"/>
  <c r="AN79" i="41"/>
  <c r="AN49" i="41"/>
  <c r="AN39" i="41"/>
  <c r="Z85" i="41"/>
  <c r="AI85" i="41" s="1"/>
  <c r="AH85" i="41"/>
  <c r="Z84" i="41"/>
  <c r="AI84" i="41" s="1"/>
  <c r="AH84" i="41"/>
  <c r="AN18" i="41"/>
  <c r="AN82" i="41"/>
  <c r="AN46" i="41"/>
  <c r="AN51" i="41"/>
  <c r="Z35" i="41"/>
  <c r="AI35" i="41" s="1"/>
  <c r="AH35" i="41"/>
  <c r="Z96" i="41"/>
  <c r="AI96" i="41" s="1"/>
  <c r="AH96" i="41"/>
  <c r="Z88" i="41"/>
  <c r="AI88" i="41" s="1"/>
  <c r="AH88" i="41"/>
  <c r="AN81" i="41"/>
  <c r="AN99" i="41"/>
  <c r="F31" i="38"/>
  <c r="F28" i="38" s="1"/>
  <c r="Z68" i="41"/>
  <c r="AI68" i="41" s="1"/>
  <c r="AH68" i="41"/>
  <c r="AN50" i="41"/>
  <c r="Z61" i="41"/>
  <c r="AI61" i="41" s="1"/>
  <c r="AH61" i="41"/>
  <c r="Z45" i="41"/>
  <c r="AI45" i="41" s="1"/>
  <c r="AH45" i="41"/>
  <c r="AN41" i="41"/>
  <c r="Z110" i="41"/>
  <c r="AI110" i="41" s="1"/>
  <c r="AH110" i="41"/>
  <c r="Z101" i="41"/>
  <c r="AI101" i="41" s="1"/>
  <c r="AH101" i="41"/>
  <c r="AN38" i="41"/>
  <c r="Z34" i="41"/>
  <c r="AI34" i="41" s="1"/>
  <c r="AH34" i="41"/>
  <c r="Z66" i="41"/>
  <c r="AI66" i="41" s="1"/>
  <c r="AH66" i="41"/>
  <c r="AN48" i="41"/>
  <c r="Z17" i="41"/>
  <c r="AI17" i="41" s="1"/>
  <c r="AH17" i="41"/>
  <c r="AN58" i="41"/>
  <c r="Z42" i="41"/>
  <c r="AI42" i="41" s="1"/>
  <c r="AH42" i="41"/>
  <c r="AN86" i="41"/>
  <c r="Z87" i="41"/>
  <c r="AI87" i="41" s="1"/>
  <c r="AH87" i="41"/>
  <c r="AN69" i="41"/>
  <c r="Z56" i="41"/>
  <c r="AI56" i="41" s="1"/>
  <c r="AH56" i="41"/>
  <c r="AN57" i="41"/>
  <c r="Z54" i="41"/>
  <c r="AI54" i="41" s="1"/>
  <c r="AH54" i="41"/>
  <c r="AN90" i="41"/>
  <c r="Z26" i="41"/>
  <c r="AI26" i="41" s="1"/>
  <c r="AH26" i="41"/>
  <c r="Z112" i="41"/>
  <c r="AI112" i="41" s="1"/>
  <c r="AH112" i="41"/>
  <c r="AN93" i="41"/>
  <c r="Z75" i="41"/>
  <c r="AI75" i="41" s="1"/>
  <c r="AH75" i="41"/>
  <c r="AN15" i="41"/>
  <c r="J113" i="13"/>
  <c r="I113" i="13"/>
  <c r="I114" i="13" s="1"/>
  <c r="K6" i="13" a="1"/>
  <c r="G113" i="13"/>
  <c r="H113" i="13" s="1"/>
  <c r="H114" i="13" s="1"/>
  <c r="F113" i="13"/>
  <c r="E6" i="13" a="1"/>
  <c r="H23" i="5"/>
  <c r="G31" i="38" l="1"/>
  <c r="G28" i="38" s="1"/>
  <c r="H32" i="38"/>
  <c r="D45" i="38"/>
  <c r="H33" i="38"/>
  <c r="AR112" i="41"/>
  <c r="AR104" i="41"/>
  <c r="AR105" i="41"/>
  <c r="AR101" i="41"/>
  <c r="AR98" i="41"/>
  <c r="AR68" i="41"/>
  <c r="AR36" i="41"/>
  <c r="AR29" i="41"/>
  <c r="AR103" i="41"/>
  <c r="AR108" i="41"/>
  <c r="AR94" i="41"/>
  <c r="AR74" i="41"/>
  <c r="AR75" i="41"/>
  <c r="AR40" i="41"/>
  <c r="AR33" i="41"/>
  <c r="AR24" i="41"/>
  <c r="AR56" i="41"/>
  <c r="AR95" i="41"/>
  <c r="AR66" i="41"/>
  <c r="AR37" i="41"/>
  <c r="AR64" i="41"/>
  <c r="AR21" i="41"/>
  <c r="AR23" i="41"/>
  <c r="AR109" i="41"/>
  <c r="AR91" i="41"/>
  <c r="AR113" i="41"/>
  <c r="AR99" i="41"/>
  <c r="AR89" i="41"/>
  <c r="AR88" i="41"/>
  <c r="AR86" i="41"/>
  <c r="AR67" i="41"/>
  <c r="AR71" i="41"/>
  <c r="AR61" i="41"/>
  <c r="AR63" i="41"/>
  <c r="AR34" i="41"/>
  <c r="AR45" i="41"/>
  <c r="AR59" i="41"/>
  <c r="AR44" i="41"/>
  <c r="AR90" i="41"/>
  <c r="AR18" i="41"/>
  <c r="AR17" i="41"/>
  <c r="AR14" i="41"/>
  <c r="AR13" i="41"/>
  <c r="AR102" i="41"/>
  <c r="AR79" i="41"/>
  <c r="AR84" i="41"/>
  <c r="AR46" i="41"/>
  <c r="AR39" i="41"/>
  <c r="AR28" i="41"/>
  <c r="AR12" i="41"/>
  <c r="AR60" i="41"/>
  <c r="AR76" i="41"/>
  <c r="AR52" i="41"/>
  <c r="AR78" i="41"/>
  <c r="AR25" i="41"/>
  <c r="AR41" i="41"/>
  <c r="AR87" i="41"/>
  <c r="AR49" i="41"/>
  <c r="AR72" i="41"/>
  <c r="AR22" i="41"/>
  <c r="AR26" i="41"/>
  <c r="AR111" i="41"/>
  <c r="AR106" i="41"/>
  <c r="AR65" i="41"/>
  <c r="AR50" i="41"/>
  <c r="AR54" i="41"/>
  <c r="AR16" i="41"/>
  <c r="AR110" i="41"/>
  <c r="AR96" i="41"/>
  <c r="AR97" i="41"/>
  <c r="AR85" i="41"/>
  <c r="AR82" i="41"/>
  <c r="AR93" i="41"/>
  <c r="AR62" i="41"/>
  <c r="AR58" i="41"/>
  <c r="AR51" i="41"/>
  <c r="AR53" i="41"/>
  <c r="AR42" i="41"/>
  <c r="AR57" i="41"/>
  <c r="AR38" i="41"/>
  <c r="AR31" i="41"/>
  <c r="AR15" i="41"/>
  <c r="AR11" i="41"/>
  <c r="D43" i="38" s="1"/>
  <c r="AR7" i="41"/>
  <c r="AR10" i="41"/>
  <c r="D42" i="38" s="1"/>
  <c r="AR107" i="41"/>
  <c r="AR92" i="41"/>
  <c r="AR80" i="41"/>
  <c r="AR83" i="41"/>
  <c r="AR55" i="41"/>
  <c r="AR48" i="41"/>
  <c r="AR47" i="41"/>
  <c r="AR30" i="41"/>
  <c r="AR9" i="41"/>
  <c r="AR8" i="41"/>
  <c r="D40" i="38" s="1"/>
  <c r="AR81" i="41"/>
  <c r="AR43" i="41"/>
  <c r="AR35" i="41"/>
  <c r="AR27" i="41"/>
  <c r="AR6" i="41"/>
  <c r="AR73" i="41"/>
  <c r="AR32" i="41"/>
  <c r="AR20" i="41"/>
  <c r="AR100" i="41"/>
  <c r="AR70" i="41"/>
  <c r="AR77" i="41"/>
  <c r="AR69" i="41"/>
  <c r="AR19" i="41"/>
  <c r="I31" i="38"/>
  <c r="J31" i="38"/>
  <c r="Z114" i="41"/>
  <c r="J58" i="55" s="1"/>
  <c r="L68" i="55" s="1"/>
  <c r="L65" i="55" s="1"/>
  <c r="AI6" i="41"/>
  <c r="AI114" i="41" s="1"/>
  <c r="W114" i="41"/>
  <c r="D58" i="55" s="1"/>
  <c r="AF6" i="41"/>
  <c r="AF114" i="41" s="1"/>
  <c r="J17" i="5"/>
  <c r="H27" i="11"/>
  <c r="AH114" i="41"/>
  <c r="K6" i="13"/>
  <c r="K95" i="13"/>
  <c r="K64" i="13"/>
  <c r="K93" i="13"/>
  <c r="K57" i="13"/>
  <c r="K21" i="13"/>
  <c r="K35" i="13"/>
  <c r="K16" i="13"/>
  <c r="K80" i="13"/>
  <c r="K44" i="13"/>
  <c r="K8" i="13"/>
  <c r="K70" i="13"/>
  <c r="K91" i="13"/>
  <c r="K55" i="13"/>
  <c r="K19" i="13"/>
  <c r="K29" i="13"/>
  <c r="K102" i="13"/>
  <c r="K66" i="13"/>
  <c r="K30" i="13"/>
  <c r="K47" i="13"/>
  <c r="K81" i="13"/>
  <c r="K9" i="13"/>
  <c r="K104" i="13"/>
  <c r="K32" i="13"/>
  <c r="K22" i="13"/>
  <c r="K43" i="13"/>
  <c r="K76" i="13"/>
  <c r="K54" i="13"/>
  <c r="K99" i="13"/>
  <c r="K59" i="13"/>
  <c r="K50" i="13"/>
  <c r="K97" i="13"/>
  <c r="K53" i="13"/>
  <c r="K36" i="13"/>
  <c r="K71" i="13"/>
  <c r="K34" i="13"/>
  <c r="K87" i="13"/>
  <c r="K51" i="13"/>
  <c r="K15" i="13"/>
  <c r="K23" i="13"/>
  <c r="K110" i="13"/>
  <c r="L110" i="13" s="1"/>
  <c r="K74" i="13"/>
  <c r="K38" i="13"/>
  <c r="K89" i="13"/>
  <c r="K46" i="13"/>
  <c r="K85" i="13"/>
  <c r="K49" i="13"/>
  <c r="K13" i="13"/>
  <c r="K100" i="13"/>
  <c r="K96" i="13"/>
  <c r="K60" i="13"/>
  <c r="K24" i="13"/>
  <c r="K10" i="13"/>
  <c r="K45" i="13"/>
  <c r="K112" i="13"/>
  <c r="K68" i="13"/>
  <c r="K65" i="13"/>
  <c r="K79" i="13"/>
  <c r="K7" i="13"/>
  <c r="K90" i="13"/>
  <c r="K18" i="13"/>
  <c r="K82" i="13"/>
  <c r="K27" i="13"/>
  <c r="K86" i="13"/>
  <c r="K94" i="13"/>
  <c r="K25" i="13"/>
  <c r="K72" i="13"/>
  <c r="K11" i="13"/>
  <c r="K111" i="13"/>
  <c r="K75" i="13"/>
  <c r="K39" i="13"/>
  <c r="K107" i="13"/>
  <c r="K88" i="13"/>
  <c r="K98" i="13"/>
  <c r="K62" i="13"/>
  <c r="K26" i="13"/>
  <c r="K41" i="13"/>
  <c r="K109" i="13"/>
  <c r="K73" i="13"/>
  <c r="K37" i="13"/>
  <c r="K101" i="13"/>
  <c r="K52" i="13"/>
  <c r="K84" i="13"/>
  <c r="K48" i="13"/>
  <c r="K12" i="13"/>
  <c r="K106" i="13"/>
  <c r="K105" i="13"/>
  <c r="K69" i="13"/>
  <c r="K33" i="13"/>
  <c r="K83" i="13"/>
  <c r="K58" i="13"/>
  <c r="K92" i="13"/>
  <c r="K56" i="13"/>
  <c r="K20" i="13"/>
  <c r="K17" i="13"/>
  <c r="K103" i="13"/>
  <c r="K67" i="13"/>
  <c r="K31" i="13"/>
  <c r="K77" i="13"/>
  <c r="K28" i="13"/>
  <c r="K78" i="13"/>
  <c r="K42" i="13"/>
  <c r="K113" i="13"/>
  <c r="K63" i="13"/>
  <c r="K40" i="13"/>
  <c r="K14" i="13"/>
  <c r="K61" i="13"/>
  <c r="K108" i="13"/>
  <c r="E9" i="13"/>
  <c r="E32" i="13"/>
  <c r="E68" i="13"/>
  <c r="E92" i="13"/>
  <c r="E110" i="13"/>
  <c r="E8" i="13"/>
  <c r="E44" i="13"/>
  <c r="E80" i="13"/>
  <c r="E98" i="13"/>
  <c r="E20" i="13"/>
  <c r="E86" i="13"/>
  <c r="E14" i="13"/>
  <c r="E50" i="13"/>
  <c r="E85" i="13"/>
  <c r="E103" i="13"/>
  <c r="E56" i="13"/>
  <c r="E104" i="13"/>
  <c r="E38" i="13"/>
  <c r="E91" i="13"/>
  <c r="E97" i="13"/>
  <c r="E26" i="13"/>
  <c r="E109" i="13"/>
  <c r="E62" i="13"/>
  <c r="E74" i="13"/>
  <c r="E108" i="13"/>
  <c r="E67" i="13"/>
  <c r="E66" i="13"/>
  <c r="E107" i="13"/>
  <c r="E35" i="13"/>
  <c r="E34" i="13"/>
  <c r="E69" i="13"/>
  <c r="E49" i="13"/>
  <c r="E13" i="13"/>
  <c r="E84" i="13"/>
  <c r="E48" i="13"/>
  <c r="E12" i="13"/>
  <c r="E89" i="13"/>
  <c r="E53" i="13"/>
  <c r="E17" i="13"/>
  <c r="E88" i="13"/>
  <c r="E52" i="13"/>
  <c r="E16" i="13"/>
  <c r="E87" i="13"/>
  <c r="E51" i="13"/>
  <c r="E15" i="13"/>
  <c r="E79" i="13"/>
  <c r="E43" i="13"/>
  <c r="E7" i="13"/>
  <c r="E78" i="13"/>
  <c r="E42" i="13"/>
  <c r="E6" i="13"/>
  <c r="E83" i="13"/>
  <c r="E47" i="13"/>
  <c r="E11" i="13"/>
  <c r="E82" i="13"/>
  <c r="E46" i="13"/>
  <c r="E10" i="13"/>
  <c r="E81" i="13"/>
  <c r="E45" i="13"/>
  <c r="E73" i="13"/>
  <c r="E37" i="13"/>
  <c r="E72" i="13"/>
  <c r="E36" i="13"/>
  <c r="E113" i="13"/>
  <c r="E77" i="13"/>
  <c r="E41" i="13"/>
  <c r="E112" i="13"/>
  <c r="E76" i="13"/>
  <c r="E40" i="13"/>
  <c r="E111" i="13"/>
  <c r="E75" i="13"/>
  <c r="E39" i="13"/>
  <c r="E31" i="13"/>
  <c r="E102" i="13"/>
  <c r="E30" i="13"/>
  <c r="E71" i="13"/>
  <c r="E106" i="13"/>
  <c r="E70" i="13"/>
  <c r="E105" i="13"/>
  <c r="E33" i="13"/>
  <c r="E61" i="13"/>
  <c r="E25" i="13"/>
  <c r="E96" i="13"/>
  <c r="E60" i="13"/>
  <c r="E24" i="13"/>
  <c r="E101" i="13"/>
  <c r="E65" i="13"/>
  <c r="E29" i="13"/>
  <c r="E100" i="13"/>
  <c r="E64" i="13"/>
  <c r="E28" i="13"/>
  <c r="E99" i="13"/>
  <c r="E63" i="13"/>
  <c r="E27" i="13"/>
  <c r="E55" i="13"/>
  <c r="E19" i="13"/>
  <c r="E90" i="13"/>
  <c r="E54" i="13"/>
  <c r="E18" i="13"/>
  <c r="E95" i="13"/>
  <c r="E59" i="13"/>
  <c r="E23" i="13"/>
  <c r="E94" i="13"/>
  <c r="E58" i="13"/>
  <c r="E22" i="13"/>
  <c r="E93" i="13"/>
  <c r="E57" i="13"/>
  <c r="E21" i="13"/>
  <c r="K38" i="5"/>
  <c r="I68" i="5"/>
  <c r="K68" i="5"/>
  <c r="M68" i="5"/>
  <c r="Q68" i="5"/>
  <c r="O68" i="5"/>
  <c r="AS110" i="41" l="1"/>
  <c r="D111" i="39" s="1"/>
  <c r="C111" i="39"/>
  <c r="C43" i="39"/>
  <c r="AS42" i="41"/>
  <c r="AS39" i="41"/>
  <c r="C40" i="39"/>
  <c r="AS95" i="41"/>
  <c r="C96" i="39"/>
  <c r="C74" i="39"/>
  <c r="AS73" i="41"/>
  <c r="C54" i="39"/>
  <c r="AS53" i="41"/>
  <c r="C73" i="39"/>
  <c r="AS72" i="41"/>
  <c r="C53" i="39"/>
  <c r="AS52" i="41"/>
  <c r="C47" i="39"/>
  <c r="AS46" i="41"/>
  <c r="C18" i="39"/>
  <c r="AS17" i="41"/>
  <c r="C35" i="39"/>
  <c r="AS34" i="41"/>
  <c r="AS88" i="41"/>
  <c r="C89" i="39"/>
  <c r="AS23" i="41"/>
  <c r="C24" i="39"/>
  <c r="AS56" i="41"/>
  <c r="C57" i="39"/>
  <c r="AS94" i="41"/>
  <c r="C95" i="39"/>
  <c r="AS98" i="41"/>
  <c r="C99" i="39"/>
  <c r="C78" i="39"/>
  <c r="AS77" i="41"/>
  <c r="D38" i="38"/>
  <c r="C7" i="39"/>
  <c r="AS6" i="41"/>
  <c r="AS9" i="41"/>
  <c r="C10" i="39"/>
  <c r="AS80" i="41"/>
  <c r="C81" i="39"/>
  <c r="D47" i="38"/>
  <c r="AS15" i="41"/>
  <c r="C16" i="39"/>
  <c r="C52" i="39"/>
  <c r="AS51" i="41"/>
  <c r="AS97" i="41"/>
  <c r="C98" i="39"/>
  <c r="C66" i="39"/>
  <c r="AS65" i="41"/>
  <c r="AS49" i="41"/>
  <c r="C50" i="39"/>
  <c r="C77" i="39"/>
  <c r="AS76" i="41"/>
  <c r="AS84" i="41"/>
  <c r="C85" i="39"/>
  <c r="AS18" i="41"/>
  <c r="C19" i="39"/>
  <c r="AS63" i="41"/>
  <c r="C64" i="39"/>
  <c r="AS89" i="41"/>
  <c r="C90" i="39"/>
  <c r="AS21" i="41"/>
  <c r="C22" i="39"/>
  <c r="AS24" i="41"/>
  <c r="C25" i="39"/>
  <c r="AS108" i="41"/>
  <c r="C109" i="39"/>
  <c r="AS101" i="41"/>
  <c r="C102" i="39"/>
  <c r="AS81" i="41"/>
  <c r="C82" i="39"/>
  <c r="AS82" i="41"/>
  <c r="C83" i="39"/>
  <c r="AS78" i="41"/>
  <c r="C79" i="39"/>
  <c r="AS74" i="41"/>
  <c r="C75" i="39"/>
  <c r="H31" i="38"/>
  <c r="H28" i="38" s="1"/>
  <c r="AS83" i="41"/>
  <c r="C84" i="39"/>
  <c r="AS85" i="41"/>
  <c r="C86" i="39"/>
  <c r="J52" i="38"/>
  <c r="J28" i="38"/>
  <c r="AS70" i="41"/>
  <c r="C71" i="39"/>
  <c r="AS27" i="41"/>
  <c r="C28" i="39"/>
  <c r="AS30" i="41"/>
  <c r="C31" i="39"/>
  <c r="C93" i="39"/>
  <c r="AS92" i="41"/>
  <c r="AS31" i="41"/>
  <c r="C32" i="39"/>
  <c r="AS58" i="41"/>
  <c r="C59" i="39"/>
  <c r="C97" i="39"/>
  <c r="AS96" i="41"/>
  <c r="AS106" i="41"/>
  <c r="C107" i="39"/>
  <c r="C88" i="39"/>
  <c r="AS87" i="41"/>
  <c r="C61" i="39"/>
  <c r="AS60" i="41"/>
  <c r="C80" i="39"/>
  <c r="AS79" i="41"/>
  <c r="C91" i="39"/>
  <c r="AS90" i="41"/>
  <c r="AS61" i="41"/>
  <c r="C62" i="39"/>
  <c r="AS99" i="41"/>
  <c r="C100" i="39"/>
  <c r="AS64" i="41"/>
  <c r="C65" i="39"/>
  <c r="AS33" i="41"/>
  <c r="C34" i="39"/>
  <c r="C104" i="39"/>
  <c r="AS103" i="41"/>
  <c r="AS105" i="41"/>
  <c r="C106" i="39"/>
  <c r="AS32" i="41"/>
  <c r="C33" i="39"/>
  <c r="D39" i="38"/>
  <c r="C8" i="39"/>
  <c r="AS7" i="41"/>
  <c r="AS22" i="41"/>
  <c r="C23" i="39"/>
  <c r="D46" i="38"/>
  <c r="AS14" i="41"/>
  <c r="C15" i="39"/>
  <c r="AS109" i="41"/>
  <c r="C110" i="39"/>
  <c r="AS69" i="41"/>
  <c r="C70" i="39"/>
  <c r="AS8" i="41"/>
  <c r="C9" i="39"/>
  <c r="AS11" i="41"/>
  <c r="C12" i="39"/>
  <c r="C51" i="39"/>
  <c r="AS50" i="41"/>
  <c r="C101" i="39"/>
  <c r="AS100" i="41"/>
  <c r="AS35" i="41"/>
  <c r="C36" i="39"/>
  <c r="AS47" i="41"/>
  <c r="C48" i="39"/>
  <c r="AS107" i="41"/>
  <c r="C108" i="39"/>
  <c r="AS38" i="41"/>
  <c r="C39" i="39"/>
  <c r="AS62" i="41"/>
  <c r="C63" i="39"/>
  <c r="AS111" i="41"/>
  <c r="C112" i="39"/>
  <c r="AS12" i="41"/>
  <c r="C13" i="39"/>
  <c r="AS44" i="41"/>
  <c r="C45" i="39"/>
  <c r="AS71" i="41"/>
  <c r="C72" i="39"/>
  <c r="AS113" i="41"/>
  <c r="C114" i="39"/>
  <c r="AS37" i="41"/>
  <c r="C38" i="39"/>
  <c r="AS40" i="41"/>
  <c r="C41" i="39"/>
  <c r="AS29" i="41"/>
  <c r="C30" i="39"/>
  <c r="C105" i="39"/>
  <c r="AS104" i="41"/>
  <c r="D44" i="38"/>
  <c r="C20" i="39"/>
  <c r="AS19" i="41"/>
  <c r="C56" i="39"/>
  <c r="AS55" i="41"/>
  <c r="AS54" i="41"/>
  <c r="C55" i="39"/>
  <c r="AS45" i="41"/>
  <c r="C46" i="39"/>
  <c r="AS86" i="41"/>
  <c r="C87" i="39"/>
  <c r="C69" i="39"/>
  <c r="AS68" i="41"/>
  <c r="AW110" i="41"/>
  <c r="H111" i="39" s="1"/>
  <c r="AV110" i="41"/>
  <c r="G111" i="39" s="1"/>
  <c r="AU110" i="41"/>
  <c r="F111" i="39" s="1"/>
  <c r="AT110" i="41"/>
  <c r="E111" i="39" s="1"/>
  <c r="AS41" i="41"/>
  <c r="C42" i="39"/>
  <c r="AS102" i="41"/>
  <c r="C103" i="39"/>
  <c r="I52" i="38"/>
  <c r="I28" i="38"/>
  <c r="C21" i="39"/>
  <c r="AS20" i="41"/>
  <c r="AS43" i="41"/>
  <c r="C44" i="39"/>
  <c r="AS48" i="41"/>
  <c r="C49" i="39"/>
  <c r="AS10" i="41"/>
  <c r="C11" i="39"/>
  <c r="AS57" i="41"/>
  <c r="C58" i="39"/>
  <c r="AS93" i="41"/>
  <c r="C94" i="39"/>
  <c r="AS16" i="41"/>
  <c r="C17" i="39"/>
  <c r="AS26" i="41"/>
  <c r="C27" i="39"/>
  <c r="C26" i="39"/>
  <c r="AS25" i="41"/>
  <c r="AS28" i="41"/>
  <c r="C29" i="39"/>
  <c r="C14" i="39"/>
  <c r="AS13" i="41"/>
  <c r="AS59" i="41"/>
  <c r="C60" i="39"/>
  <c r="AS67" i="41"/>
  <c r="C68" i="39"/>
  <c r="C92" i="39"/>
  <c r="AS91" i="41"/>
  <c r="AS66" i="41"/>
  <c r="C67" i="39"/>
  <c r="AS75" i="41"/>
  <c r="C76" i="39"/>
  <c r="AS36" i="41"/>
  <c r="C37" i="39"/>
  <c r="AS112" i="41"/>
  <c r="C113" i="39"/>
  <c r="D41" i="38"/>
  <c r="R110" i="13"/>
  <c r="Q110" i="13"/>
  <c r="O110" i="13"/>
  <c r="P110" i="13" s="1"/>
  <c r="N110" i="13"/>
  <c r="O65" i="5"/>
  <c r="O66" i="5"/>
  <c r="O67" i="5"/>
  <c r="Q67" i="5"/>
  <c r="Q66" i="5"/>
  <c r="Q65" i="5"/>
  <c r="R56" i="5"/>
  <c r="R55" i="5"/>
  <c r="R29" i="5"/>
  <c r="R28" i="5"/>
  <c r="R15" i="5"/>
  <c r="R14" i="5"/>
  <c r="AW112" i="41" l="1"/>
  <c r="H113" i="39" s="1"/>
  <c r="AV112" i="41"/>
  <c r="G113" i="39" s="1"/>
  <c r="AU112" i="41"/>
  <c r="F113" i="39" s="1"/>
  <c r="AT112" i="41"/>
  <c r="E113" i="39" s="1"/>
  <c r="D113" i="39"/>
  <c r="D88" i="39"/>
  <c r="AW87" i="41"/>
  <c r="H88" i="39" s="1"/>
  <c r="AT87" i="41"/>
  <c r="E88" i="39" s="1"/>
  <c r="AV87" i="41"/>
  <c r="G88" i="39" s="1"/>
  <c r="AU87" i="41"/>
  <c r="F88" i="39" s="1"/>
  <c r="AT72" i="41"/>
  <c r="E73" i="39" s="1"/>
  <c r="AW72" i="41"/>
  <c r="H73" i="39" s="1"/>
  <c r="AV72" i="41"/>
  <c r="G73" i="39" s="1"/>
  <c r="D73" i="39"/>
  <c r="AU72" i="41"/>
  <c r="F73" i="39" s="1"/>
  <c r="AV29" i="41"/>
  <c r="G30" i="39" s="1"/>
  <c r="D30" i="39"/>
  <c r="AW29" i="41"/>
  <c r="H30" i="39" s="1"/>
  <c r="AU29" i="41"/>
  <c r="F30" i="39" s="1"/>
  <c r="AT29" i="41"/>
  <c r="E30" i="39" s="1"/>
  <c r="AW35" i="41"/>
  <c r="H36" i="39" s="1"/>
  <c r="AV35" i="41"/>
  <c r="G36" i="39" s="1"/>
  <c r="AT35" i="41"/>
  <c r="E36" i="39" s="1"/>
  <c r="AU35" i="41"/>
  <c r="F36" i="39" s="1"/>
  <c r="D36" i="39"/>
  <c r="AT7" i="41"/>
  <c r="AW7" i="41"/>
  <c r="AV7" i="41"/>
  <c r="D8" i="39"/>
  <c r="AU7" i="41"/>
  <c r="E39" i="38"/>
  <c r="D106" i="39"/>
  <c r="AW105" i="41"/>
  <c r="H106" i="39" s="1"/>
  <c r="AV105" i="41"/>
  <c r="G106" i="39" s="1"/>
  <c r="AU105" i="41"/>
  <c r="F106" i="39" s="1"/>
  <c r="AT105" i="41"/>
  <c r="E106" i="39" s="1"/>
  <c r="AT30" i="41"/>
  <c r="E31" i="39" s="1"/>
  <c r="AW30" i="41"/>
  <c r="H31" i="39" s="1"/>
  <c r="AV30" i="41"/>
  <c r="G31" i="39" s="1"/>
  <c r="D31" i="39"/>
  <c r="AU30" i="41"/>
  <c r="F31" i="39" s="1"/>
  <c r="AT82" i="41"/>
  <c r="E83" i="39" s="1"/>
  <c r="AW82" i="41"/>
  <c r="H83" i="39" s="1"/>
  <c r="AV82" i="41"/>
  <c r="G83" i="39" s="1"/>
  <c r="AU82" i="41"/>
  <c r="F83" i="39" s="1"/>
  <c r="D83" i="39"/>
  <c r="AT108" i="41"/>
  <c r="E109" i="39" s="1"/>
  <c r="AW108" i="41"/>
  <c r="H109" i="39" s="1"/>
  <c r="AV108" i="41"/>
  <c r="G109" i="39" s="1"/>
  <c r="D109" i="39"/>
  <c r="AU108" i="41"/>
  <c r="F109" i="39" s="1"/>
  <c r="AV89" i="41"/>
  <c r="G90" i="39" s="1"/>
  <c r="AT89" i="41"/>
  <c r="E90" i="39" s="1"/>
  <c r="D90" i="39"/>
  <c r="AW89" i="41"/>
  <c r="H90" i="39" s="1"/>
  <c r="AU89" i="41"/>
  <c r="F90" i="39" s="1"/>
  <c r="AW84" i="41"/>
  <c r="H85" i="39" s="1"/>
  <c r="AU84" i="41"/>
  <c r="F85" i="39" s="1"/>
  <c r="AT84" i="41"/>
  <c r="E85" i="39" s="1"/>
  <c r="AV84" i="41"/>
  <c r="G85" i="39" s="1"/>
  <c r="D85" i="39"/>
  <c r="AW15" i="41"/>
  <c r="AV15" i="41"/>
  <c r="D16" i="39"/>
  <c r="AT15" i="41"/>
  <c r="AU15" i="41"/>
  <c r="E47" i="38"/>
  <c r="AU6" i="41"/>
  <c r="D7" i="39"/>
  <c r="AT6" i="41"/>
  <c r="AW6" i="41"/>
  <c r="AV6" i="41"/>
  <c r="E38" i="38"/>
  <c r="D99" i="39"/>
  <c r="AU98" i="41"/>
  <c r="F99" i="39" s="1"/>
  <c r="AT98" i="41"/>
  <c r="E99" i="39" s="1"/>
  <c r="AV98" i="41"/>
  <c r="G99" i="39" s="1"/>
  <c r="AW98" i="41"/>
  <c r="H99" i="39" s="1"/>
  <c r="AW23" i="41"/>
  <c r="H24" i="39" s="1"/>
  <c r="AV23" i="41"/>
  <c r="G24" i="39" s="1"/>
  <c r="AU23" i="41"/>
  <c r="F24" i="39" s="1"/>
  <c r="D24" i="39"/>
  <c r="AT23" i="41"/>
  <c r="E24" i="39" s="1"/>
  <c r="AU95" i="41"/>
  <c r="F96" i="39" s="1"/>
  <c r="AT95" i="41"/>
  <c r="E96" i="39" s="1"/>
  <c r="AV95" i="41"/>
  <c r="G96" i="39" s="1"/>
  <c r="AW95" i="41"/>
  <c r="H96" i="39" s="1"/>
  <c r="D96" i="39"/>
  <c r="AW36" i="41"/>
  <c r="H37" i="39" s="1"/>
  <c r="AU36" i="41"/>
  <c r="F37" i="39" s="1"/>
  <c r="AT36" i="41"/>
  <c r="E37" i="39" s="1"/>
  <c r="D37" i="39"/>
  <c r="AV36" i="41"/>
  <c r="G37" i="39" s="1"/>
  <c r="AT26" i="41"/>
  <c r="E27" i="39" s="1"/>
  <c r="D27" i="39"/>
  <c r="AW26" i="41"/>
  <c r="H27" i="39" s="1"/>
  <c r="AU26" i="41"/>
  <c r="F27" i="39" s="1"/>
  <c r="AV26" i="41"/>
  <c r="G27" i="39" s="1"/>
  <c r="AT57" i="41"/>
  <c r="E58" i="39" s="1"/>
  <c r="AW57" i="41"/>
  <c r="H58" i="39" s="1"/>
  <c r="AV57" i="41"/>
  <c r="G58" i="39" s="1"/>
  <c r="D58" i="39"/>
  <c r="AU57" i="41"/>
  <c r="F58" i="39" s="1"/>
  <c r="AT43" i="41"/>
  <c r="E44" i="39" s="1"/>
  <c r="D44" i="39"/>
  <c r="AW43" i="41"/>
  <c r="H44" i="39" s="1"/>
  <c r="AV43" i="41"/>
  <c r="G44" i="39" s="1"/>
  <c r="AU43" i="41"/>
  <c r="F44" i="39" s="1"/>
  <c r="D103" i="39"/>
  <c r="AW102" i="41"/>
  <c r="H103" i="39" s="1"/>
  <c r="AV102" i="41"/>
  <c r="G103" i="39" s="1"/>
  <c r="AT102" i="41"/>
  <c r="E103" i="39" s="1"/>
  <c r="AU102" i="41"/>
  <c r="F103" i="39" s="1"/>
  <c r="AU45" i="41"/>
  <c r="F46" i="39" s="1"/>
  <c r="D46" i="39"/>
  <c r="AT45" i="41"/>
  <c r="E46" i="39" s="1"/>
  <c r="AW45" i="41"/>
  <c r="H46" i="39" s="1"/>
  <c r="AV45" i="41"/>
  <c r="G46" i="39" s="1"/>
  <c r="AV100" i="41"/>
  <c r="G101" i="39" s="1"/>
  <c r="AT100" i="41"/>
  <c r="E101" i="39" s="1"/>
  <c r="D101" i="39"/>
  <c r="AU100" i="41"/>
  <c r="F101" i="39" s="1"/>
  <c r="AW100" i="41"/>
  <c r="H101" i="39" s="1"/>
  <c r="D104" i="39"/>
  <c r="AT103" i="41"/>
  <c r="E104" i="39" s="1"/>
  <c r="AW103" i="41"/>
  <c r="H104" i="39" s="1"/>
  <c r="AV103" i="41"/>
  <c r="G104" i="39" s="1"/>
  <c r="AU103" i="41"/>
  <c r="F104" i="39" s="1"/>
  <c r="AT79" i="41"/>
  <c r="E80" i="39" s="1"/>
  <c r="AW79" i="41"/>
  <c r="H80" i="39" s="1"/>
  <c r="AU79" i="41"/>
  <c r="F80" i="39" s="1"/>
  <c r="D80" i="39"/>
  <c r="AV79" i="41"/>
  <c r="G80" i="39" s="1"/>
  <c r="AW76" i="41"/>
  <c r="H77" i="39" s="1"/>
  <c r="AT76" i="41"/>
  <c r="E77" i="39" s="1"/>
  <c r="AU76" i="41"/>
  <c r="F77" i="39" s="1"/>
  <c r="AV76" i="41"/>
  <c r="G77" i="39" s="1"/>
  <c r="D77" i="39"/>
  <c r="D47" i="39"/>
  <c r="AW46" i="41"/>
  <c r="H47" i="39" s="1"/>
  <c r="AV46" i="41"/>
  <c r="G47" i="39" s="1"/>
  <c r="AT46" i="41"/>
  <c r="E47" i="39" s="1"/>
  <c r="AU46" i="41"/>
  <c r="F47" i="39" s="1"/>
  <c r="D54" i="39"/>
  <c r="AW53" i="41"/>
  <c r="H54" i="39" s="1"/>
  <c r="AV53" i="41"/>
  <c r="G54" i="39" s="1"/>
  <c r="AU53" i="41"/>
  <c r="F54" i="39" s="1"/>
  <c r="AT53" i="41"/>
  <c r="E54" i="39" s="1"/>
  <c r="AV93" i="41"/>
  <c r="G94" i="39" s="1"/>
  <c r="AU93" i="41"/>
  <c r="F94" i="39" s="1"/>
  <c r="AT93" i="41"/>
  <c r="E94" i="39" s="1"/>
  <c r="D94" i="39"/>
  <c r="AW93" i="41"/>
  <c r="H94" i="39" s="1"/>
  <c r="AU86" i="41"/>
  <c r="F87" i="39" s="1"/>
  <c r="AT86" i="41"/>
  <c r="E87" i="39" s="1"/>
  <c r="D87" i="39"/>
  <c r="AW86" i="41"/>
  <c r="H87" i="39" s="1"/>
  <c r="AV86" i="41"/>
  <c r="G87" i="39" s="1"/>
  <c r="D10" i="39"/>
  <c r="AU9" i="41"/>
  <c r="AW9" i="41"/>
  <c r="AV9" i="41"/>
  <c r="AT9" i="41"/>
  <c r="E41" i="38"/>
  <c r="AW12" i="41"/>
  <c r="AU12" i="41"/>
  <c r="AV12" i="41"/>
  <c r="AT12" i="41"/>
  <c r="D13" i="39"/>
  <c r="E44" i="38"/>
  <c r="D39" i="39"/>
  <c r="AV38" i="41"/>
  <c r="G39" i="39" s="1"/>
  <c r="AU38" i="41"/>
  <c r="F39" i="39" s="1"/>
  <c r="AT38" i="41"/>
  <c r="E39" i="39" s="1"/>
  <c r="AW38" i="41"/>
  <c r="H39" i="39" s="1"/>
  <c r="AW109" i="41"/>
  <c r="H110" i="39" s="1"/>
  <c r="AU109" i="41"/>
  <c r="F110" i="39" s="1"/>
  <c r="AT109" i="41"/>
  <c r="E110" i="39" s="1"/>
  <c r="AV109" i="41"/>
  <c r="G110" i="39" s="1"/>
  <c r="D110" i="39"/>
  <c r="AV64" i="41"/>
  <c r="G65" i="39" s="1"/>
  <c r="AU64" i="41"/>
  <c r="F65" i="39" s="1"/>
  <c r="AT64" i="41"/>
  <c r="E65" i="39" s="1"/>
  <c r="D65" i="39"/>
  <c r="AW64" i="41"/>
  <c r="H65" i="39" s="1"/>
  <c r="D59" i="39"/>
  <c r="AW58" i="41"/>
  <c r="H59" i="39" s="1"/>
  <c r="AV58" i="41"/>
  <c r="G59" i="39" s="1"/>
  <c r="AU58" i="41"/>
  <c r="F59" i="39" s="1"/>
  <c r="AT58" i="41"/>
  <c r="E59" i="39" s="1"/>
  <c r="AU20" i="41"/>
  <c r="F21" i="39" s="1"/>
  <c r="AT20" i="41"/>
  <c r="E21" i="39" s="1"/>
  <c r="D21" i="39"/>
  <c r="AV20" i="41"/>
  <c r="G21" i="39" s="1"/>
  <c r="AW20" i="41"/>
  <c r="H21" i="39" s="1"/>
  <c r="AV68" i="41"/>
  <c r="G69" i="39" s="1"/>
  <c r="AT68" i="41"/>
  <c r="E69" i="39" s="1"/>
  <c r="D69" i="39"/>
  <c r="AU68" i="41"/>
  <c r="F69" i="39" s="1"/>
  <c r="AW68" i="41"/>
  <c r="H69" i="39" s="1"/>
  <c r="AU40" i="41"/>
  <c r="F41" i="39" s="1"/>
  <c r="AT40" i="41"/>
  <c r="E41" i="39" s="1"/>
  <c r="D41" i="39"/>
  <c r="AV40" i="41"/>
  <c r="G41" i="39" s="1"/>
  <c r="AW40" i="41"/>
  <c r="H41" i="39" s="1"/>
  <c r="AT71" i="41"/>
  <c r="E72" i="39" s="1"/>
  <c r="AW71" i="41"/>
  <c r="H72" i="39" s="1"/>
  <c r="D72" i="39"/>
  <c r="AV71" i="41"/>
  <c r="G72" i="39" s="1"/>
  <c r="AU71" i="41"/>
  <c r="F72" i="39" s="1"/>
  <c r="D112" i="39"/>
  <c r="AT111" i="41"/>
  <c r="E112" i="39" s="1"/>
  <c r="AW111" i="41"/>
  <c r="H112" i="39" s="1"/>
  <c r="AU111" i="41"/>
  <c r="F112" i="39" s="1"/>
  <c r="AV111" i="41"/>
  <c r="G112" i="39" s="1"/>
  <c r="D108" i="39"/>
  <c r="AU107" i="41"/>
  <c r="F108" i="39" s="1"/>
  <c r="AV107" i="41"/>
  <c r="G108" i="39" s="1"/>
  <c r="AW107" i="41"/>
  <c r="H108" i="39" s="1"/>
  <c r="AT107" i="41"/>
  <c r="E108" i="39" s="1"/>
  <c r="AU8" i="41"/>
  <c r="AW8" i="41"/>
  <c r="D9" i="39"/>
  <c r="AV8" i="41"/>
  <c r="AT8" i="41"/>
  <c r="E40" i="38"/>
  <c r="AV14" i="41"/>
  <c r="AU14" i="41"/>
  <c r="AT14" i="41"/>
  <c r="D15" i="39"/>
  <c r="AW14" i="41"/>
  <c r="E46" i="38"/>
  <c r="AV99" i="41"/>
  <c r="G100" i="39" s="1"/>
  <c r="AU99" i="41"/>
  <c r="F100" i="39" s="1"/>
  <c r="AT99" i="41"/>
  <c r="E100" i="39" s="1"/>
  <c r="D100" i="39"/>
  <c r="AW99" i="41"/>
  <c r="H100" i="39" s="1"/>
  <c r="AW106" i="41"/>
  <c r="H107" i="39" s="1"/>
  <c r="AU106" i="41"/>
  <c r="F107" i="39" s="1"/>
  <c r="AT106" i="41"/>
  <c r="E107" i="39" s="1"/>
  <c r="D107" i="39"/>
  <c r="AV106" i="41"/>
  <c r="G107" i="39" s="1"/>
  <c r="AT31" i="41"/>
  <c r="E32" i="39" s="1"/>
  <c r="D32" i="39"/>
  <c r="AV31" i="41"/>
  <c r="G32" i="39" s="1"/>
  <c r="AW31" i="41"/>
  <c r="H32" i="39" s="1"/>
  <c r="AU31" i="41"/>
  <c r="F32" i="39" s="1"/>
  <c r="D28" i="39"/>
  <c r="AU27" i="41"/>
  <c r="F28" i="39" s="1"/>
  <c r="AV27" i="41"/>
  <c r="G28" i="39" s="1"/>
  <c r="AT27" i="41"/>
  <c r="E28" i="39" s="1"/>
  <c r="AW27" i="41"/>
  <c r="H28" i="39" s="1"/>
  <c r="AT85" i="41"/>
  <c r="E86" i="39" s="1"/>
  <c r="AW85" i="41"/>
  <c r="H86" i="39" s="1"/>
  <c r="AV85" i="41"/>
  <c r="G86" i="39" s="1"/>
  <c r="D86" i="39"/>
  <c r="AU85" i="41"/>
  <c r="F86" i="39" s="1"/>
  <c r="AV74" i="41"/>
  <c r="G75" i="39" s="1"/>
  <c r="AU74" i="41"/>
  <c r="F75" i="39" s="1"/>
  <c r="AT74" i="41"/>
  <c r="E75" i="39" s="1"/>
  <c r="D75" i="39"/>
  <c r="AW74" i="41"/>
  <c r="H75" i="39" s="1"/>
  <c r="AV81" i="41"/>
  <c r="G82" i="39" s="1"/>
  <c r="AU81" i="41"/>
  <c r="F82" i="39" s="1"/>
  <c r="AT81" i="41"/>
  <c r="E82" i="39" s="1"/>
  <c r="AW81" i="41"/>
  <c r="H82" i="39" s="1"/>
  <c r="D82" i="39"/>
  <c r="AU24" i="41"/>
  <c r="F25" i="39" s="1"/>
  <c r="AT24" i="41"/>
  <c r="E25" i="39" s="1"/>
  <c r="D25" i="39"/>
  <c r="AW24" i="41"/>
  <c r="H25" i="39" s="1"/>
  <c r="AV24" i="41"/>
  <c r="G25" i="39" s="1"/>
  <c r="AT63" i="41"/>
  <c r="E64" i="39" s="1"/>
  <c r="D64" i="39"/>
  <c r="AW63" i="41"/>
  <c r="H64" i="39" s="1"/>
  <c r="AV63" i="41"/>
  <c r="G64" i="39" s="1"/>
  <c r="AU63" i="41"/>
  <c r="F64" i="39" s="1"/>
  <c r="D98" i="39"/>
  <c r="AW97" i="41"/>
  <c r="H98" i="39" s="1"/>
  <c r="AV97" i="41"/>
  <c r="G98" i="39" s="1"/>
  <c r="AT97" i="41"/>
  <c r="E98" i="39" s="1"/>
  <c r="AU97" i="41"/>
  <c r="F98" i="39" s="1"/>
  <c r="AW94" i="41"/>
  <c r="H95" i="39" s="1"/>
  <c r="AV94" i="41"/>
  <c r="G95" i="39" s="1"/>
  <c r="AU94" i="41"/>
  <c r="F95" i="39" s="1"/>
  <c r="AT94" i="41"/>
  <c r="E95" i="39" s="1"/>
  <c r="D95" i="39"/>
  <c r="AW88" i="41"/>
  <c r="H89" i="39" s="1"/>
  <c r="AV88" i="41"/>
  <c r="G89" i="39" s="1"/>
  <c r="AT88" i="41"/>
  <c r="E89" i="39" s="1"/>
  <c r="D89" i="39"/>
  <c r="AU88" i="41"/>
  <c r="F89" i="39" s="1"/>
  <c r="AW39" i="41"/>
  <c r="H40" i="39" s="1"/>
  <c r="AV39" i="41"/>
  <c r="G40" i="39" s="1"/>
  <c r="AU39" i="41"/>
  <c r="F40" i="39" s="1"/>
  <c r="AT39" i="41"/>
  <c r="E40" i="39" s="1"/>
  <c r="D40" i="39"/>
  <c r="D67" i="39"/>
  <c r="AT66" i="41"/>
  <c r="E67" i="39" s="1"/>
  <c r="AW66" i="41"/>
  <c r="H67" i="39" s="1"/>
  <c r="AV66" i="41"/>
  <c r="G67" i="39" s="1"/>
  <c r="AU66" i="41"/>
  <c r="F67" i="39" s="1"/>
  <c r="AT48" i="41"/>
  <c r="E49" i="39" s="1"/>
  <c r="AW48" i="41"/>
  <c r="H49" i="39" s="1"/>
  <c r="AV48" i="41"/>
  <c r="G49" i="39" s="1"/>
  <c r="D49" i="39"/>
  <c r="AU48" i="41"/>
  <c r="F49" i="39" s="1"/>
  <c r="AT90" i="41"/>
  <c r="E91" i="39" s="1"/>
  <c r="D91" i="39"/>
  <c r="AW90" i="41"/>
  <c r="H91" i="39" s="1"/>
  <c r="AV90" i="41"/>
  <c r="G91" i="39" s="1"/>
  <c r="AU90" i="41"/>
  <c r="F91" i="39" s="1"/>
  <c r="AV65" i="41"/>
  <c r="G66" i="39" s="1"/>
  <c r="AW65" i="41"/>
  <c r="H66" i="39" s="1"/>
  <c r="D66" i="39"/>
  <c r="AU65" i="41"/>
  <c r="F66" i="39" s="1"/>
  <c r="AT65" i="41"/>
  <c r="E66" i="39" s="1"/>
  <c r="D14" i="39"/>
  <c r="AW13" i="41"/>
  <c r="AV13" i="41"/>
  <c r="AT13" i="41"/>
  <c r="AU13" i="41"/>
  <c r="E45" i="38"/>
  <c r="AV113" i="41"/>
  <c r="G114" i="39" s="1"/>
  <c r="AU113" i="41"/>
  <c r="F114" i="39" s="1"/>
  <c r="AT113" i="41"/>
  <c r="E114" i="39" s="1"/>
  <c r="AW113" i="41"/>
  <c r="H114" i="39" s="1"/>
  <c r="D114" i="39"/>
  <c r="D76" i="39"/>
  <c r="AU75" i="41"/>
  <c r="F76" i="39" s="1"/>
  <c r="AT75" i="41"/>
  <c r="E76" i="39" s="1"/>
  <c r="AV75" i="41"/>
  <c r="G76" i="39" s="1"/>
  <c r="AW75" i="41"/>
  <c r="H76" i="39" s="1"/>
  <c r="AW67" i="41"/>
  <c r="H68" i="39" s="1"/>
  <c r="AV67" i="41"/>
  <c r="G68" i="39" s="1"/>
  <c r="AU67" i="41"/>
  <c r="F68" i="39" s="1"/>
  <c r="D68" i="39"/>
  <c r="AT67" i="41"/>
  <c r="E68" i="39" s="1"/>
  <c r="AW16" i="41"/>
  <c r="H17" i="39" s="1"/>
  <c r="AV16" i="41"/>
  <c r="G17" i="39" s="1"/>
  <c r="AU16" i="41"/>
  <c r="F17" i="39" s="1"/>
  <c r="AT16" i="41"/>
  <c r="E17" i="39" s="1"/>
  <c r="D17" i="39"/>
  <c r="D42" i="39"/>
  <c r="AV41" i="41"/>
  <c r="G42" i="39" s="1"/>
  <c r="AU41" i="41"/>
  <c r="F42" i="39" s="1"/>
  <c r="AW41" i="41"/>
  <c r="H42" i="39" s="1"/>
  <c r="AT41" i="41"/>
  <c r="E42" i="39" s="1"/>
  <c r="D55" i="39"/>
  <c r="AU54" i="41"/>
  <c r="F55" i="39" s="1"/>
  <c r="AT54" i="41"/>
  <c r="E55" i="39" s="1"/>
  <c r="AV54" i="41"/>
  <c r="G55" i="39" s="1"/>
  <c r="AW54" i="41"/>
  <c r="H55" i="39" s="1"/>
  <c r="AT104" i="41"/>
  <c r="E105" i="39" s="1"/>
  <c r="D105" i="39"/>
  <c r="AW104" i="41"/>
  <c r="H105" i="39" s="1"/>
  <c r="AU104" i="41"/>
  <c r="F105" i="39" s="1"/>
  <c r="AV104" i="41"/>
  <c r="G105" i="39" s="1"/>
  <c r="AV50" i="41"/>
  <c r="G51" i="39" s="1"/>
  <c r="AT50" i="41"/>
  <c r="E51" i="39" s="1"/>
  <c r="AU50" i="41"/>
  <c r="F51" i="39" s="1"/>
  <c r="D51" i="39"/>
  <c r="AW50" i="41"/>
  <c r="H51" i="39" s="1"/>
  <c r="AW60" i="41"/>
  <c r="H61" i="39" s="1"/>
  <c r="D61" i="39"/>
  <c r="AV60" i="41"/>
  <c r="G61" i="39" s="1"/>
  <c r="AU60" i="41"/>
  <c r="F61" i="39" s="1"/>
  <c r="AT60" i="41"/>
  <c r="E61" i="39" s="1"/>
  <c r="AT96" i="41"/>
  <c r="E97" i="39" s="1"/>
  <c r="AW96" i="41"/>
  <c r="H97" i="39" s="1"/>
  <c r="AV96" i="41"/>
  <c r="G97" i="39" s="1"/>
  <c r="AU96" i="41"/>
  <c r="F97" i="39" s="1"/>
  <c r="D97" i="39"/>
  <c r="AV92" i="41"/>
  <c r="G93" i="39" s="1"/>
  <c r="D93" i="39"/>
  <c r="AW92" i="41"/>
  <c r="H93" i="39" s="1"/>
  <c r="AU92" i="41"/>
  <c r="F93" i="39" s="1"/>
  <c r="AT92" i="41"/>
  <c r="E93" i="39" s="1"/>
  <c r="AT51" i="41"/>
  <c r="E52" i="39" s="1"/>
  <c r="AV51" i="41"/>
  <c r="G52" i="39" s="1"/>
  <c r="D52" i="39"/>
  <c r="AW51" i="41"/>
  <c r="H52" i="39" s="1"/>
  <c r="AU51" i="41"/>
  <c r="F52" i="39" s="1"/>
  <c r="AW80" i="41"/>
  <c r="H81" i="39" s="1"/>
  <c r="AV80" i="41"/>
  <c r="G81" i="39" s="1"/>
  <c r="AU80" i="41"/>
  <c r="F81" i="39" s="1"/>
  <c r="AT80" i="41"/>
  <c r="E81" i="39" s="1"/>
  <c r="D81" i="39"/>
  <c r="AW77" i="41"/>
  <c r="H78" i="39" s="1"/>
  <c r="AV77" i="41"/>
  <c r="G78" i="39" s="1"/>
  <c r="AU77" i="41"/>
  <c r="F78" i="39" s="1"/>
  <c r="AT77" i="41"/>
  <c r="E78" i="39" s="1"/>
  <c r="D78" i="39"/>
  <c r="AT34" i="41"/>
  <c r="E35" i="39" s="1"/>
  <c r="D35" i="39"/>
  <c r="AV34" i="41"/>
  <c r="G35" i="39" s="1"/>
  <c r="AU34" i="41"/>
  <c r="F35" i="39" s="1"/>
  <c r="AW34" i="41"/>
  <c r="H35" i="39" s="1"/>
  <c r="AV52" i="41"/>
  <c r="G53" i="39" s="1"/>
  <c r="AU52" i="41"/>
  <c r="F53" i="39" s="1"/>
  <c r="AT52" i="41"/>
  <c r="E53" i="39" s="1"/>
  <c r="AW52" i="41"/>
  <c r="H53" i="39" s="1"/>
  <c r="D53" i="39"/>
  <c r="AW73" i="41"/>
  <c r="H74" i="39" s="1"/>
  <c r="AV73" i="41"/>
  <c r="G74" i="39" s="1"/>
  <c r="AU73" i="41"/>
  <c r="F74" i="39" s="1"/>
  <c r="AT73" i="41"/>
  <c r="E74" i="39" s="1"/>
  <c r="D74" i="39"/>
  <c r="D43" i="39"/>
  <c r="AT42" i="41"/>
  <c r="E43" i="39" s="1"/>
  <c r="AV42" i="41"/>
  <c r="G43" i="39" s="1"/>
  <c r="AU42" i="41"/>
  <c r="F43" i="39" s="1"/>
  <c r="AW42" i="41"/>
  <c r="H43" i="39" s="1"/>
  <c r="AW59" i="41"/>
  <c r="H60" i="39" s="1"/>
  <c r="AV59" i="41"/>
  <c r="G60" i="39" s="1"/>
  <c r="AU59" i="41"/>
  <c r="F60" i="39" s="1"/>
  <c r="AT59" i="41"/>
  <c r="E60" i="39" s="1"/>
  <c r="D60" i="39"/>
  <c r="AV22" i="41"/>
  <c r="G23" i="39" s="1"/>
  <c r="AT22" i="41"/>
  <c r="E23" i="39" s="1"/>
  <c r="AU22" i="41"/>
  <c r="F23" i="39" s="1"/>
  <c r="AW22" i="41"/>
  <c r="H23" i="39" s="1"/>
  <c r="D23" i="39"/>
  <c r="AW17" i="41"/>
  <c r="H18" i="39" s="1"/>
  <c r="AU17" i="41"/>
  <c r="F18" i="39" s="1"/>
  <c r="AT17" i="41"/>
  <c r="E18" i="39" s="1"/>
  <c r="D18" i="39"/>
  <c r="AV17" i="41"/>
  <c r="G18" i="39" s="1"/>
  <c r="AU91" i="41"/>
  <c r="F92" i="39" s="1"/>
  <c r="AT91" i="41"/>
  <c r="E92" i="39" s="1"/>
  <c r="AV91" i="41"/>
  <c r="G92" i="39" s="1"/>
  <c r="AW91" i="41"/>
  <c r="H92" i="39" s="1"/>
  <c r="D92" i="39"/>
  <c r="AT19" i="41"/>
  <c r="E20" i="39" s="1"/>
  <c r="D20" i="39"/>
  <c r="AW19" i="41"/>
  <c r="H20" i="39" s="1"/>
  <c r="AU19" i="41"/>
  <c r="F20" i="39" s="1"/>
  <c r="AV19" i="41"/>
  <c r="G20" i="39" s="1"/>
  <c r="D12" i="39"/>
  <c r="AU11" i="41"/>
  <c r="AW11" i="41"/>
  <c r="AV11" i="41"/>
  <c r="AT11" i="41"/>
  <c r="E43" i="38"/>
  <c r="AU28" i="41"/>
  <c r="F29" i="39" s="1"/>
  <c r="AT28" i="41"/>
  <c r="E29" i="39" s="1"/>
  <c r="D29" i="39"/>
  <c r="AV28" i="41"/>
  <c r="G29" i="39" s="1"/>
  <c r="AW28" i="41"/>
  <c r="H29" i="39" s="1"/>
  <c r="AW10" i="41"/>
  <c r="AV10" i="41"/>
  <c r="AT10" i="41"/>
  <c r="D11" i="39"/>
  <c r="AU10" i="41"/>
  <c r="E42" i="38"/>
  <c r="AV25" i="41"/>
  <c r="G26" i="39" s="1"/>
  <c r="AU25" i="41"/>
  <c r="F26" i="39" s="1"/>
  <c r="D26" i="39"/>
  <c r="AT25" i="41"/>
  <c r="E26" i="39" s="1"/>
  <c r="AW25" i="41"/>
  <c r="H26" i="39" s="1"/>
  <c r="AU55" i="41"/>
  <c r="F56" i="39" s="1"/>
  <c r="AT55" i="41"/>
  <c r="E56" i="39" s="1"/>
  <c r="AW55" i="41"/>
  <c r="H56" i="39" s="1"/>
  <c r="D56" i="39"/>
  <c r="AV55" i="41"/>
  <c r="G56" i="39" s="1"/>
  <c r="AU37" i="41"/>
  <c r="F38" i="39" s="1"/>
  <c r="AT37" i="41"/>
  <c r="E38" i="39" s="1"/>
  <c r="D38" i="39"/>
  <c r="AW37" i="41"/>
  <c r="H38" i="39" s="1"/>
  <c r="AV37" i="41"/>
  <c r="G38" i="39" s="1"/>
  <c r="AW44" i="41"/>
  <c r="H45" i="39" s="1"/>
  <c r="D45" i="39"/>
  <c r="AU44" i="41"/>
  <c r="F45" i="39" s="1"/>
  <c r="AT44" i="41"/>
  <c r="E45" i="39" s="1"/>
  <c r="AV44" i="41"/>
  <c r="G45" i="39" s="1"/>
  <c r="AT62" i="41"/>
  <c r="E63" i="39" s="1"/>
  <c r="D63" i="39"/>
  <c r="AV62" i="41"/>
  <c r="G63" i="39" s="1"/>
  <c r="AU62" i="41"/>
  <c r="F63" i="39" s="1"/>
  <c r="AW62" i="41"/>
  <c r="H63" i="39" s="1"/>
  <c r="AU47" i="41"/>
  <c r="F48" i="39" s="1"/>
  <c r="AV47" i="41"/>
  <c r="G48" i="39" s="1"/>
  <c r="AW47" i="41"/>
  <c r="H48" i="39" s="1"/>
  <c r="AT47" i="41"/>
  <c r="E48" i="39" s="1"/>
  <c r="D48" i="39"/>
  <c r="AV69" i="41"/>
  <c r="G70" i="39" s="1"/>
  <c r="D70" i="39"/>
  <c r="AT69" i="41"/>
  <c r="E70" i="39" s="1"/>
  <c r="AW69" i="41"/>
  <c r="H70" i="39" s="1"/>
  <c r="AU69" i="41"/>
  <c r="F70" i="39" s="1"/>
  <c r="D33" i="39"/>
  <c r="AV32" i="41"/>
  <c r="G33" i="39" s="1"/>
  <c r="AT32" i="41"/>
  <c r="E33" i="39" s="1"/>
  <c r="AU32" i="41"/>
  <c r="F33" i="39" s="1"/>
  <c r="AW32" i="41"/>
  <c r="H33" i="39" s="1"/>
  <c r="AV33" i="41"/>
  <c r="G34" i="39" s="1"/>
  <c r="AU33" i="41"/>
  <c r="F34" i="39" s="1"/>
  <c r="D34" i="39"/>
  <c r="AW33" i="41"/>
  <c r="H34" i="39" s="1"/>
  <c r="AT33" i="41"/>
  <c r="E34" i="39" s="1"/>
  <c r="AW61" i="41"/>
  <c r="H62" i="39" s="1"/>
  <c r="D62" i="39"/>
  <c r="AT61" i="41"/>
  <c r="E62" i="39" s="1"/>
  <c r="AU61" i="41"/>
  <c r="F62" i="39" s="1"/>
  <c r="AV61" i="41"/>
  <c r="G62" i="39" s="1"/>
  <c r="AU70" i="41"/>
  <c r="F71" i="39" s="1"/>
  <c r="AT70" i="41"/>
  <c r="E71" i="39" s="1"/>
  <c r="D71" i="39"/>
  <c r="AW70" i="41"/>
  <c r="H71" i="39" s="1"/>
  <c r="AV70" i="41"/>
  <c r="G71" i="39" s="1"/>
  <c r="AT83" i="41"/>
  <c r="E84" i="39" s="1"/>
  <c r="D84" i="39"/>
  <c r="AW83" i="41"/>
  <c r="H84" i="39" s="1"/>
  <c r="AV83" i="41"/>
  <c r="G84" i="39" s="1"/>
  <c r="AU83" i="41"/>
  <c r="F84" i="39" s="1"/>
  <c r="AU78" i="41"/>
  <c r="F79" i="39" s="1"/>
  <c r="AT78" i="41"/>
  <c r="E79" i="39" s="1"/>
  <c r="AW78" i="41"/>
  <c r="H79" i="39" s="1"/>
  <c r="D79" i="39"/>
  <c r="AV78" i="41"/>
  <c r="G79" i="39" s="1"/>
  <c r="AT101" i="41"/>
  <c r="E102" i="39" s="1"/>
  <c r="AW101" i="41"/>
  <c r="H102" i="39" s="1"/>
  <c r="D102" i="39"/>
  <c r="AU101" i="41"/>
  <c r="F102" i="39" s="1"/>
  <c r="AV101" i="41"/>
  <c r="G102" i="39" s="1"/>
  <c r="AT21" i="41"/>
  <c r="E22" i="39" s="1"/>
  <c r="AW21" i="41"/>
  <c r="H22" i="39" s="1"/>
  <c r="AV21" i="41"/>
  <c r="G22" i="39" s="1"/>
  <c r="AU21" i="41"/>
  <c r="F22" i="39" s="1"/>
  <c r="D22" i="39"/>
  <c r="AV18" i="41"/>
  <c r="G19" i="39" s="1"/>
  <c r="AT18" i="41"/>
  <c r="E19" i="39" s="1"/>
  <c r="D19" i="39"/>
  <c r="AW18" i="41"/>
  <c r="H19" i="39" s="1"/>
  <c r="AU18" i="41"/>
  <c r="F19" i="39" s="1"/>
  <c r="AV49" i="41"/>
  <c r="G50" i="39" s="1"/>
  <c r="AU49" i="41"/>
  <c r="F50" i="39" s="1"/>
  <c r="AT49" i="41"/>
  <c r="E50" i="39" s="1"/>
  <c r="D50" i="39"/>
  <c r="AW49" i="41"/>
  <c r="H50" i="39" s="1"/>
  <c r="AV56" i="41"/>
  <c r="G57" i="39" s="1"/>
  <c r="AT56" i="41"/>
  <c r="E57" i="39" s="1"/>
  <c r="AU56" i="41"/>
  <c r="F57" i="39" s="1"/>
  <c r="D57" i="39"/>
  <c r="AW56" i="41"/>
  <c r="H57" i="39" s="1"/>
  <c r="M67" i="5"/>
  <c r="M66" i="5"/>
  <c r="M65" i="5"/>
  <c r="K67" i="5"/>
  <c r="K66" i="5"/>
  <c r="K65" i="5"/>
  <c r="I67" i="5"/>
  <c r="I66" i="5"/>
  <c r="I65" i="5"/>
  <c r="K58" i="5"/>
  <c r="E58" i="5"/>
  <c r="K57" i="5"/>
  <c r="K55" i="5"/>
  <c r="E50" i="5"/>
  <c r="H11" i="39" l="1"/>
  <c r="I42" i="38"/>
  <c r="E13" i="39"/>
  <c r="F44" i="38"/>
  <c r="G15" i="39"/>
  <c r="H46" i="38"/>
  <c r="F9" i="39"/>
  <c r="G40" i="38"/>
  <c r="G13" i="39"/>
  <c r="H44" i="38"/>
  <c r="H10" i="39"/>
  <c r="I41" i="38"/>
  <c r="H7" i="39"/>
  <c r="I38" i="38"/>
  <c r="E16" i="39"/>
  <c r="F47" i="38"/>
  <c r="H9" i="39"/>
  <c r="I40" i="38"/>
  <c r="F16" i="39"/>
  <c r="G47" i="38"/>
  <c r="E12" i="39"/>
  <c r="F43" i="38"/>
  <c r="F11" i="39"/>
  <c r="G42" i="38"/>
  <c r="G12" i="39"/>
  <c r="H43" i="38"/>
  <c r="F14" i="39"/>
  <c r="G45" i="38"/>
  <c r="F13" i="39"/>
  <c r="G44" i="38"/>
  <c r="F10" i="39"/>
  <c r="G41" i="38"/>
  <c r="E7" i="39"/>
  <c r="F38" i="38"/>
  <c r="G8" i="39"/>
  <c r="H39" i="38"/>
  <c r="F15" i="39"/>
  <c r="G46" i="38"/>
  <c r="G10" i="39"/>
  <c r="H41" i="38"/>
  <c r="G7" i="39"/>
  <c r="H38" i="38"/>
  <c r="F8" i="39"/>
  <c r="G39" i="38"/>
  <c r="H12" i="39"/>
  <c r="I43" i="38"/>
  <c r="E14" i="39"/>
  <c r="F45" i="38"/>
  <c r="H15" i="39"/>
  <c r="I46" i="38"/>
  <c r="E9" i="39"/>
  <c r="F40" i="38"/>
  <c r="H13" i="39"/>
  <c r="I44" i="38"/>
  <c r="G16" i="39"/>
  <c r="H47" i="38"/>
  <c r="H8" i="39"/>
  <c r="I39" i="38"/>
  <c r="E11" i="39"/>
  <c r="F42" i="38"/>
  <c r="F12" i="39"/>
  <c r="G43" i="38"/>
  <c r="G14" i="39"/>
  <c r="H45" i="38"/>
  <c r="G9" i="39"/>
  <c r="H40" i="38"/>
  <c r="F7" i="39"/>
  <c r="G38" i="38"/>
  <c r="H16" i="39"/>
  <c r="I47" i="38"/>
  <c r="E8" i="39"/>
  <c r="F39" i="38"/>
  <c r="G11" i="39"/>
  <c r="H42" i="38"/>
  <c r="H14" i="39"/>
  <c r="I45" i="38"/>
  <c r="E15" i="39"/>
  <c r="F46" i="38"/>
  <c r="E10" i="39"/>
  <c r="F41" i="38"/>
  <c r="P47" i="5"/>
  <c r="E44" i="5"/>
  <c r="P41" i="5"/>
  <c r="K37" i="5"/>
  <c r="K36" i="5"/>
  <c r="K31" i="5"/>
  <c r="E31" i="5"/>
  <c r="K30" i="5"/>
  <c r="K28" i="5"/>
  <c r="E17" i="5"/>
  <c r="K17" i="5"/>
  <c r="K16" i="5"/>
  <c r="K14" i="5"/>
  <c r="E8" i="5"/>
  <c r="F48" i="38" l="1"/>
  <c r="E115" i="39"/>
  <c r="G48" i="38"/>
  <c r="I48" i="38"/>
  <c r="F115" i="39"/>
  <c r="H115" i="39"/>
  <c r="H48" i="38"/>
  <c r="G115" i="39"/>
  <c r="C114" i="13"/>
  <c r="L6" i="13" l="1"/>
  <c r="L106" i="13"/>
  <c r="L36" i="13"/>
  <c r="L21" i="13"/>
  <c r="L73" i="13"/>
  <c r="L87" i="13"/>
  <c r="L48" i="13"/>
  <c r="L67" i="13"/>
  <c r="L88" i="13"/>
  <c r="L27" i="13"/>
  <c r="L40" i="13"/>
  <c r="L100" i="13"/>
  <c r="L41" i="13"/>
  <c r="L63" i="13"/>
  <c r="L43" i="13"/>
  <c r="L101" i="13"/>
  <c r="L47" i="13"/>
  <c r="L98" i="13"/>
  <c r="L59" i="13"/>
  <c r="L9" i="13"/>
  <c r="L70" i="13"/>
  <c r="L29" i="13"/>
  <c r="L49" i="13"/>
  <c r="L99" i="13"/>
  <c r="L69" i="13"/>
  <c r="L76" i="13"/>
  <c r="L10" i="13"/>
  <c r="L24" i="13"/>
  <c r="L107" i="13"/>
  <c r="L62" i="13"/>
  <c r="L52" i="13"/>
  <c r="L45" i="13"/>
  <c r="L81" i="13"/>
  <c r="L103" i="13"/>
  <c r="L56" i="13"/>
  <c r="L30" i="13"/>
  <c r="L26" i="13"/>
  <c r="L32" i="13"/>
  <c r="L85" i="13"/>
  <c r="L18" i="13"/>
  <c r="L95" i="13"/>
  <c r="L96" i="13"/>
  <c r="L71" i="13"/>
  <c r="L94" i="13"/>
  <c r="L113" i="13"/>
  <c r="L11" i="13"/>
  <c r="L75" i="13"/>
  <c r="L17" i="13"/>
  <c r="L78" i="13"/>
  <c r="L61" i="13"/>
  <c r="L37" i="13"/>
  <c r="L23" i="13"/>
  <c r="L79" i="13"/>
  <c r="L42" i="13"/>
  <c r="L13" i="13"/>
  <c r="L7" i="13"/>
  <c r="L28" i="13"/>
  <c r="L20" i="13"/>
  <c r="L77" i="13"/>
  <c r="L89" i="13"/>
  <c r="L112" i="13"/>
  <c r="L64" i="13"/>
  <c r="L14" i="13"/>
  <c r="L50" i="13"/>
  <c r="L91" i="13"/>
  <c r="L92" i="13"/>
  <c r="L44" i="13"/>
  <c r="L38" i="13"/>
  <c r="L83" i="13"/>
  <c r="L60" i="13"/>
  <c r="L109" i="13"/>
  <c r="L102" i="13"/>
  <c r="L8" i="13"/>
  <c r="L105" i="13"/>
  <c r="L104" i="13"/>
  <c r="L51" i="13"/>
  <c r="L25" i="13"/>
  <c r="L86" i="13"/>
  <c r="L93" i="13"/>
  <c r="L53" i="13"/>
  <c r="L31" i="13"/>
  <c r="L58" i="13"/>
  <c r="L19" i="13"/>
  <c r="L111" i="13"/>
  <c r="L68" i="13"/>
  <c r="L34" i="13"/>
  <c r="L90" i="13"/>
  <c r="L66" i="13"/>
  <c r="L35" i="13"/>
  <c r="L39" i="13"/>
  <c r="L72" i="13"/>
  <c r="L22" i="13"/>
  <c r="L74" i="13"/>
  <c r="L12" i="13"/>
  <c r="L108" i="13"/>
  <c r="L65" i="13"/>
  <c r="L55" i="13"/>
  <c r="L84" i="13"/>
  <c r="L97" i="13"/>
  <c r="L57" i="13"/>
  <c r="L15" i="13"/>
  <c r="L46" i="13"/>
  <c r="L33" i="13"/>
  <c r="L82" i="13"/>
  <c r="L80" i="13"/>
  <c r="L54" i="13"/>
  <c r="L16" i="13"/>
  <c r="H19" i="11"/>
  <c r="B8" i="5"/>
  <c r="Q14" i="5"/>
  <c r="N66" i="5" s="1"/>
  <c r="F114" i="13"/>
  <c r="G27" i="11" s="1"/>
  <c r="G114" i="13"/>
  <c r="J114" i="13"/>
  <c r="J27" i="11" s="1"/>
  <c r="F49" i="11" s="1"/>
  <c r="D114" i="13"/>
  <c r="O6" i="13" l="1"/>
  <c r="P6" i="13" s="1"/>
  <c r="R16" i="13"/>
  <c r="Q16" i="13"/>
  <c r="R108" i="13"/>
  <c r="Q108" i="13"/>
  <c r="R35" i="13"/>
  <c r="Q35" i="13"/>
  <c r="R25" i="13"/>
  <c r="Q25" i="13"/>
  <c r="R109" i="13"/>
  <c r="Q109" i="13"/>
  <c r="R79" i="13"/>
  <c r="Q79" i="13"/>
  <c r="R95" i="13"/>
  <c r="Q95" i="13"/>
  <c r="R107" i="13"/>
  <c r="Q107" i="13"/>
  <c r="R40" i="13"/>
  <c r="Q40" i="13"/>
  <c r="R97" i="13"/>
  <c r="Q97" i="13"/>
  <c r="R90" i="13"/>
  <c r="Q90" i="13"/>
  <c r="R104" i="13"/>
  <c r="Q104" i="13"/>
  <c r="R14" i="13"/>
  <c r="Q14" i="13"/>
  <c r="R37" i="13"/>
  <c r="Q37" i="13"/>
  <c r="R85" i="13"/>
  <c r="Q85" i="13"/>
  <c r="R10" i="13"/>
  <c r="Q10" i="13"/>
  <c r="R88" i="13"/>
  <c r="Q88" i="13"/>
  <c r="R82" i="13"/>
  <c r="Q82" i="13"/>
  <c r="R84" i="13"/>
  <c r="Q84" i="13"/>
  <c r="R22" i="13"/>
  <c r="Q22" i="13"/>
  <c r="R34" i="13"/>
  <c r="Q34" i="13"/>
  <c r="R53" i="13"/>
  <c r="Q53" i="13"/>
  <c r="R105" i="13"/>
  <c r="Q105" i="13"/>
  <c r="R38" i="13"/>
  <c r="Q38" i="13"/>
  <c r="R64" i="13"/>
  <c r="Q64" i="13"/>
  <c r="R7" i="13"/>
  <c r="Q7" i="13"/>
  <c r="R61" i="13"/>
  <c r="Q61" i="13"/>
  <c r="R94" i="13"/>
  <c r="Q94" i="13"/>
  <c r="R32" i="13"/>
  <c r="Q32" i="13"/>
  <c r="R45" i="13"/>
  <c r="Q45" i="13"/>
  <c r="R76" i="13"/>
  <c r="Q76" i="13"/>
  <c r="R9" i="13"/>
  <c r="Q9" i="13"/>
  <c r="R63" i="13"/>
  <c r="Q63" i="13"/>
  <c r="R106" i="13"/>
  <c r="Q106" i="13"/>
  <c r="R33" i="13"/>
  <c r="Q33" i="13"/>
  <c r="R55" i="13"/>
  <c r="Q55" i="13"/>
  <c r="R72" i="13"/>
  <c r="Q72" i="13"/>
  <c r="R68" i="13"/>
  <c r="Q68" i="13"/>
  <c r="R93" i="13"/>
  <c r="Q93" i="13"/>
  <c r="R8" i="13"/>
  <c r="Q8" i="13"/>
  <c r="R44" i="13"/>
  <c r="Q44" i="13"/>
  <c r="R112" i="13"/>
  <c r="Q112" i="13"/>
  <c r="R13" i="13"/>
  <c r="Q13" i="13"/>
  <c r="R78" i="13"/>
  <c r="Q78" i="13"/>
  <c r="R71" i="13"/>
  <c r="Q71" i="13"/>
  <c r="R26" i="13"/>
  <c r="Q26" i="13"/>
  <c r="R52" i="13"/>
  <c r="Q52" i="13"/>
  <c r="R69" i="13"/>
  <c r="Q69" i="13"/>
  <c r="R59" i="13"/>
  <c r="Q59" i="13"/>
  <c r="R41" i="13"/>
  <c r="Q41" i="13"/>
  <c r="R48" i="13"/>
  <c r="Q48" i="13"/>
  <c r="R6" i="13"/>
  <c r="Q6" i="13"/>
  <c r="R46" i="13"/>
  <c r="Q46" i="13"/>
  <c r="R65" i="13"/>
  <c r="Q65" i="13"/>
  <c r="R39" i="13"/>
  <c r="Q39" i="13"/>
  <c r="R111" i="13"/>
  <c r="Q111" i="13"/>
  <c r="R86" i="13"/>
  <c r="Q86" i="13"/>
  <c r="R102" i="13"/>
  <c r="Q102" i="13"/>
  <c r="R92" i="13"/>
  <c r="Q92" i="13"/>
  <c r="R89" i="13"/>
  <c r="Q89" i="13"/>
  <c r="R42" i="13"/>
  <c r="Q42" i="13"/>
  <c r="R17" i="13"/>
  <c r="Q17" i="13"/>
  <c r="R96" i="13"/>
  <c r="Q96" i="13"/>
  <c r="R30" i="13"/>
  <c r="Q30" i="13"/>
  <c r="R62" i="13"/>
  <c r="Q62" i="13"/>
  <c r="R99" i="13"/>
  <c r="Q99" i="13"/>
  <c r="R98" i="13"/>
  <c r="Q98" i="13"/>
  <c r="R100" i="13"/>
  <c r="Q100" i="13"/>
  <c r="R87" i="13"/>
  <c r="Q87" i="13"/>
  <c r="R15" i="13"/>
  <c r="Q15" i="13"/>
  <c r="R19" i="13"/>
  <c r="Q19" i="13"/>
  <c r="R91" i="13"/>
  <c r="Q91" i="13"/>
  <c r="R77" i="13"/>
  <c r="Q77" i="13"/>
  <c r="R75" i="13"/>
  <c r="Q75" i="13"/>
  <c r="R56" i="13"/>
  <c r="Q56" i="13"/>
  <c r="R49" i="13"/>
  <c r="Q49" i="13"/>
  <c r="R47" i="13"/>
  <c r="Q47" i="13"/>
  <c r="R73" i="13"/>
  <c r="Q73" i="13"/>
  <c r="R54" i="13"/>
  <c r="Q54" i="13"/>
  <c r="R12" i="13"/>
  <c r="Q12" i="13"/>
  <c r="R58" i="13"/>
  <c r="Q58" i="13"/>
  <c r="R60" i="13"/>
  <c r="Q60" i="13"/>
  <c r="R20" i="13"/>
  <c r="Q20" i="13"/>
  <c r="R23" i="13"/>
  <c r="Q23" i="13"/>
  <c r="R18" i="13"/>
  <c r="Q18" i="13"/>
  <c r="R24" i="13"/>
  <c r="Q24" i="13"/>
  <c r="R27" i="13"/>
  <c r="Q27" i="13"/>
  <c r="R74" i="13"/>
  <c r="Q74" i="13"/>
  <c r="R67" i="13"/>
  <c r="Q67" i="13"/>
  <c r="R57" i="13"/>
  <c r="Q57" i="13"/>
  <c r="R66" i="13"/>
  <c r="Q66" i="13"/>
  <c r="R51" i="13"/>
  <c r="Q51" i="13"/>
  <c r="R50" i="13"/>
  <c r="Q50" i="13"/>
  <c r="R11" i="13"/>
  <c r="Q11" i="13"/>
  <c r="R103" i="13"/>
  <c r="Q103" i="13"/>
  <c r="R29" i="13"/>
  <c r="Q29" i="13"/>
  <c r="R101" i="13"/>
  <c r="Q101" i="13"/>
  <c r="R21" i="13"/>
  <c r="Q21" i="13"/>
  <c r="R80" i="13"/>
  <c r="Q80" i="13"/>
  <c r="R31" i="13"/>
  <c r="Q31" i="13"/>
  <c r="R83" i="13"/>
  <c r="Q83" i="13"/>
  <c r="R28" i="13"/>
  <c r="Q28" i="13"/>
  <c r="R113" i="13"/>
  <c r="Q113" i="13"/>
  <c r="R81" i="13"/>
  <c r="Q81" i="13"/>
  <c r="R70" i="13"/>
  <c r="Q70" i="13"/>
  <c r="R43" i="13"/>
  <c r="Q43" i="13"/>
  <c r="R36" i="13"/>
  <c r="Q36" i="13"/>
  <c r="O15" i="13"/>
  <c r="P15" i="13" s="1"/>
  <c r="N15" i="13"/>
  <c r="O35" i="13"/>
  <c r="P35" i="13" s="1"/>
  <c r="N35" i="13"/>
  <c r="O19" i="13"/>
  <c r="P19" i="13" s="1"/>
  <c r="N19" i="13"/>
  <c r="O25" i="13"/>
  <c r="P25" i="13" s="1"/>
  <c r="N25" i="13"/>
  <c r="O109" i="13"/>
  <c r="P109" i="13" s="1"/>
  <c r="N109" i="13"/>
  <c r="O91" i="13"/>
  <c r="P91" i="13" s="1"/>
  <c r="N91" i="13"/>
  <c r="O77" i="13"/>
  <c r="P77" i="13" s="1"/>
  <c r="N77" i="13"/>
  <c r="O79" i="13"/>
  <c r="P79" i="13" s="1"/>
  <c r="N79" i="13"/>
  <c r="O75" i="13"/>
  <c r="P75" i="13" s="1"/>
  <c r="N75" i="13"/>
  <c r="O95" i="13"/>
  <c r="P95" i="13" s="1"/>
  <c r="N95" i="13"/>
  <c r="O56" i="13"/>
  <c r="P56" i="13" s="1"/>
  <c r="N56" i="13"/>
  <c r="O107" i="13"/>
  <c r="P107" i="13" s="1"/>
  <c r="N107" i="13"/>
  <c r="O49" i="13"/>
  <c r="P49" i="13" s="1"/>
  <c r="N49" i="13"/>
  <c r="O47" i="13"/>
  <c r="P47" i="13" s="1"/>
  <c r="N47" i="13"/>
  <c r="O40" i="13"/>
  <c r="P40" i="13" s="1"/>
  <c r="N40" i="13"/>
  <c r="O73" i="13"/>
  <c r="P73" i="13" s="1"/>
  <c r="N73" i="13"/>
  <c r="O54" i="13"/>
  <c r="P54" i="13" s="1"/>
  <c r="N54" i="13"/>
  <c r="O57" i="13"/>
  <c r="P57" i="13" s="1"/>
  <c r="N57" i="13"/>
  <c r="O12" i="13"/>
  <c r="P12" i="13" s="1"/>
  <c r="N12" i="13"/>
  <c r="O66" i="13"/>
  <c r="P66" i="13" s="1"/>
  <c r="N66" i="13"/>
  <c r="N58" i="13"/>
  <c r="O58" i="13"/>
  <c r="P58" i="13" s="1"/>
  <c r="O51" i="13"/>
  <c r="P51" i="13" s="1"/>
  <c r="N51" i="13"/>
  <c r="O60" i="13"/>
  <c r="P60" i="13" s="1"/>
  <c r="N60" i="13"/>
  <c r="O50" i="13"/>
  <c r="P50" i="13" s="1"/>
  <c r="N50" i="13"/>
  <c r="O20" i="13"/>
  <c r="P20" i="13" s="1"/>
  <c r="N20" i="13"/>
  <c r="O23" i="13"/>
  <c r="P23" i="13" s="1"/>
  <c r="N23" i="13"/>
  <c r="O11" i="13"/>
  <c r="P11" i="13" s="1"/>
  <c r="N11" i="13"/>
  <c r="O18" i="13"/>
  <c r="P18" i="13" s="1"/>
  <c r="N18" i="13"/>
  <c r="O103" i="13"/>
  <c r="P103" i="13" s="1"/>
  <c r="N103" i="13"/>
  <c r="O24" i="13"/>
  <c r="P24" i="13" s="1"/>
  <c r="N24" i="13"/>
  <c r="O29" i="13"/>
  <c r="P29" i="13" s="1"/>
  <c r="N29" i="13"/>
  <c r="O101" i="13"/>
  <c r="P101" i="13" s="1"/>
  <c r="N101" i="13"/>
  <c r="O27" i="13"/>
  <c r="P27" i="13" s="1"/>
  <c r="N27" i="13"/>
  <c r="O21" i="13"/>
  <c r="P21" i="13" s="1"/>
  <c r="N21" i="13"/>
  <c r="O39" i="13"/>
  <c r="P39" i="13" s="1"/>
  <c r="N39" i="13"/>
  <c r="O102" i="13"/>
  <c r="P102" i="13" s="1"/>
  <c r="N102" i="13"/>
  <c r="O89" i="13"/>
  <c r="P89" i="13" s="1"/>
  <c r="N89" i="13"/>
  <c r="O17" i="13"/>
  <c r="P17" i="13" s="1"/>
  <c r="N17" i="13"/>
  <c r="O62" i="13"/>
  <c r="P62" i="13" s="1"/>
  <c r="N62" i="13"/>
  <c r="O98" i="13"/>
  <c r="P98" i="13" s="1"/>
  <c r="N98" i="13"/>
  <c r="O85" i="13"/>
  <c r="P85" i="13" s="1"/>
  <c r="N85" i="13"/>
  <c r="N46" i="13"/>
  <c r="O46" i="13"/>
  <c r="P46" i="13" s="1"/>
  <c r="O97" i="13"/>
  <c r="P97" i="13" s="1"/>
  <c r="N97" i="13"/>
  <c r="O90" i="13"/>
  <c r="P90" i="13" s="1"/>
  <c r="N90" i="13"/>
  <c r="O104" i="13"/>
  <c r="P104" i="13" s="1"/>
  <c r="N104" i="13"/>
  <c r="O28" i="13"/>
  <c r="P28" i="13" s="1"/>
  <c r="N28" i="13"/>
  <c r="O43" i="13"/>
  <c r="P43" i="13" s="1"/>
  <c r="N43" i="13"/>
  <c r="O82" i="13"/>
  <c r="P82" i="13" s="1"/>
  <c r="N82" i="13"/>
  <c r="N84" i="13"/>
  <c r="O84" i="13"/>
  <c r="P84" i="13" s="1"/>
  <c r="O22" i="13"/>
  <c r="P22" i="13" s="1"/>
  <c r="N22" i="13"/>
  <c r="N34" i="13"/>
  <c r="O34" i="13"/>
  <c r="P34" i="13" s="1"/>
  <c r="O53" i="13"/>
  <c r="P53" i="13" s="1"/>
  <c r="N53" i="13"/>
  <c r="N105" i="13"/>
  <c r="O105" i="13"/>
  <c r="P105" i="13" s="1"/>
  <c r="O38" i="13"/>
  <c r="P38" i="13" s="1"/>
  <c r="N38" i="13"/>
  <c r="O64" i="13"/>
  <c r="P64" i="13" s="1"/>
  <c r="N64" i="13"/>
  <c r="O7" i="13"/>
  <c r="P7" i="13" s="1"/>
  <c r="N7" i="13"/>
  <c r="O61" i="13"/>
  <c r="P61" i="13" s="1"/>
  <c r="N61" i="13"/>
  <c r="O94" i="13"/>
  <c r="P94" i="13" s="1"/>
  <c r="N94" i="13"/>
  <c r="O32" i="13"/>
  <c r="P32" i="13" s="1"/>
  <c r="N32" i="13"/>
  <c r="O45" i="13"/>
  <c r="P45" i="13" s="1"/>
  <c r="N45" i="13"/>
  <c r="O76" i="13"/>
  <c r="P76" i="13" s="1"/>
  <c r="N76" i="13"/>
  <c r="O9" i="13"/>
  <c r="P9" i="13" s="1"/>
  <c r="N9" i="13"/>
  <c r="O63" i="13"/>
  <c r="P63" i="13" s="1"/>
  <c r="N63" i="13"/>
  <c r="O67" i="13"/>
  <c r="P67" i="13" s="1"/>
  <c r="N67" i="13"/>
  <c r="O106" i="13"/>
  <c r="P106" i="13" s="1"/>
  <c r="N106" i="13"/>
  <c r="O65" i="13"/>
  <c r="P65" i="13" s="1"/>
  <c r="N65" i="13"/>
  <c r="O111" i="13"/>
  <c r="P111" i="13" s="1"/>
  <c r="N111" i="13"/>
  <c r="O86" i="13"/>
  <c r="P86" i="13" s="1"/>
  <c r="N86" i="13"/>
  <c r="O92" i="13"/>
  <c r="P92" i="13" s="1"/>
  <c r="N92" i="13"/>
  <c r="O42" i="13"/>
  <c r="P42" i="13" s="1"/>
  <c r="N42" i="13"/>
  <c r="N96" i="13"/>
  <c r="O96" i="13"/>
  <c r="P96" i="13" s="1"/>
  <c r="O30" i="13"/>
  <c r="P30" i="13" s="1"/>
  <c r="N30" i="13"/>
  <c r="N99" i="13"/>
  <c r="O99" i="13"/>
  <c r="P99" i="13" s="1"/>
  <c r="O100" i="13"/>
  <c r="P100" i="13" s="1"/>
  <c r="N100" i="13"/>
  <c r="N87" i="13"/>
  <c r="O87" i="13"/>
  <c r="P87" i="13" s="1"/>
  <c r="O16" i="13"/>
  <c r="P16" i="13" s="1"/>
  <c r="N16" i="13"/>
  <c r="O108" i="13"/>
  <c r="P108" i="13" s="1"/>
  <c r="N108" i="13"/>
  <c r="O80" i="13"/>
  <c r="P80" i="13" s="1"/>
  <c r="N80" i="13"/>
  <c r="O74" i="13"/>
  <c r="P74" i="13" s="1"/>
  <c r="N74" i="13"/>
  <c r="O31" i="13"/>
  <c r="P31" i="13" s="1"/>
  <c r="N31" i="13"/>
  <c r="O83" i="13"/>
  <c r="P83" i="13" s="1"/>
  <c r="N83" i="13"/>
  <c r="O14" i="13"/>
  <c r="P14" i="13" s="1"/>
  <c r="N14" i="13"/>
  <c r="O37" i="13"/>
  <c r="P37" i="13" s="1"/>
  <c r="N37" i="13"/>
  <c r="O113" i="13"/>
  <c r="P113" i="13" s="1"/>
  <c r="N113" i="13"/>
  <c r="N81" i="13"/>
  <c r="O81" i="13"/>
  <c r="P81" i="13" s="1"/>
  <c r="O10" i="13"/>
  <c r="P10" i="13" s="1"/>
  <c r="N10" i="13"/>
  <c r="O70" i="13"/>
  <c r="P70" i="13" s="1"/>
  <c r="N70" i="13"/>
  <c r="O88" i="13"/>
  <c r="P88" i="13" s="1"/>
  <c r="N88" i="13"/>
  <c r="O36" i="13"/>
  <c r="P36" i="13" s="1"/>
  <c r="N36" i="13"/>
  <c r="O33" i="13"/>
  <c r="P33" i="13" s="1"/>
  <c r="N33" i="13"/>
  <c r="O55" i="13"/>
  <c r="P55" i="13" s="1"/>
  <c r="N55" i="13"/>
  <c r="O72" i="13"/>
  <c r="P72" i="13" s="1"/>
  <c r="N72" i="13"/>
  <c r="O68" i="13"/>
  <c r="P68" i="13" s="1"/>
  <c r="N68" i="13"/>
  <c r="O93" i="13"/>
  <c r="P93" i="13" s="1"/>
  <c r="N93" i="13"/>
  <c r="O8" i="13"/>
  <c r="P8" i="13" s="1"/>
  <c r="N8" i="13"/>
  <c r="O44" i="13"/>
  <c r="P44" i="13" s="1"/>
  <c r="N44" i="13"/>
  <c r="O112" i="13"/>
  <c r="P112" i="13" s="1"/>
  <c r="N112" i="13"/>
  <c r="O13" i="13"/>
  <c r="P13" i="13" s="1"/>
  <c r="N13" i="13"/>
  <c r="N78" i="13"/>
  <c r="O78" i="13"/>
  <c r="P78" i="13" s="1"/>
  <c r="O71" i="13"/>
  <c r="P71" i="13" s="1"/>
  <c r="N71" i="13"/>
  <c r="O26" i="13"/>
  <c r="P26" i="13" s="1"/>
  <c r="N26" i="13"/>
  <c r="O52" i="13"/>
  <c r="P52" i="13" s="1"/>
  <c r="N52" i="13"/>
  <c r="O69" i="13"/>
  <c r="P69" i="13" s="1"/>
  <c r="N69" i="13"/>
  <c r="O59" i="13"/>
  <c r="P59" i="13" s="1"/>
  <c r="N59" i="13"/>
  <c r="O41" i="13"/>
  <c r="P41" i="13" s="1"/>
  <c r="N41" i="13"/>
  <c r="O48" i="13"/>
  <c r="P48" i="13" s="1"/>
  <c r="N48" i="13"/>
  <c r="M6" i="13" a="1"/>
  <c r="N6" i="13"/>
  <c r="J16" i="5"/>
  <c r="J66" i="5" s="1"/>
  <c r="I27" i="11"/>
  <c r="E49" i="11" s="1"/>
  <c r="Q15" i="5"/>
  <c r="P66" i="5" s="1"/>
  <c r="F27" i="11"/>
  <c r="J14" i="5"/>
  <c r="K114" i="13"/>
  <c r="D23" i="5" s="1"/>
  <c r="J37" i="5"/>
  <c r="L66" i="5"/>
  <c r="P114" i="13" l="1"/>
  <c r="M6" i="13"/>
  <c r="M107" i="13"/>
  <c r="M17" i="13"/>
  <c r="M82" i="13"/>
  <c r="M46" i="13"/>
  <c r="M10" i="13"/>
  <c r="M81" i="13"/>
  <c r="M45" i="13"/>
  <c r="M9" i="13"/>
  <c r="M104" i="13"/>
  <c r="M68" i="13"/>
  <c r="M32" i="13"/>
  <c r="M71" i="13"/>
  <c r="M85" i="13"/>
  <c r="M49" i="13"/>
  <c r="M13" i="13"/>
  <c r="M108" i="13"/>
  <c r="M72" i="13"/>
  <c r="M36" i="13"/>
  <c r="M106" i="13"/>
  <c r="M34" i="13"/>
  <c r="M105" i="13"/>
  <c r="M33" i="13"/>
  <c r="M92" i="13"/>
  <c r="M20" i="13"/>
  <c r="M73" i="13"/>
  <c r="M95" i="13"/>
  <c r="M60" i="13"/>
  <c r="M88" i="13"/>
  <c r="M87" i="13"/>
  <c r="M110" i="13"/>
  <c r="M101" i="13"/>
  <c r="M19" i="13"/>
  <c r="M42" i="13"/>
  <c r="M83" i="13"/>
  <c r="M112" i="13"/>
  <c r="M76" i="13"/>
  <c r="M40" i="13"/>
  <c r="M111" i="13"/>
  <c r="M75" i="13"/>
  <c r="M39" i="13"/>
  <c r="M113" i="13"/>
  <c r="M98" i="13"/>
  <c r="M62" i="13"/>
  <c r="M26" i="13"/>
  <c r="M11" i="13"/>
  <c r="M79" i="13"/>
  <c r="M43" i="13"/>
  <c r="M7" i="13"/>
  <c r="M102" i="13"/>
  <c r="M66" i="13"/>
  <c r="M30" i="13"/>
  <c r="M59" i="13"/>
  <c r="M70" i="13"/>
  <c r="M69" i="13"/>
  <c r="M89" i="13"/>
  <c r="M56" i="13"/>
  <c r="M109" i="13"/>
  <c r="M37" i="13"/>
  <c r="M96" i="13"/>
  <c r="M24" i="13"/>
  <c r="M35" i="13"/>
  <c r="M16" i="13"/>
  <c r="M15" i="13"/>
  <c r="M38" i="13"/>
  <c r="M55" i="13"/>
  <c r="M78" i="13"/>
  <c r="M47" i="13"/>
  <c r="M100" i="13"/>
  <c r="M64" i="13"/>
  <c r="M28" i="13"/>
  <c r="M99" i="13"/>
  <c r="M63" i="13"/>
  <c r="M27" i="13"/>
  <c r="M65" i="13"/>
  <c r="M86" i="13"/>
  <c r="M50" i="13"/>
  <c r="M14" i="13"/>
  <c r="M103" i="13"/>
  <c r="M67" i="13"/>
  <c r="M31" i="13"/>
  <c r="M77" i="13"/>
  <c r="M90" i="13"/>
  <c r="M54" i="13"/>
  <c r="M18" i="13"/>
  <c r="M41" i="13"/>
  <c r="M94" i="13"/>
  <c r="M58" i="13"/>
  <c r="M22" i="13"/>
  <c r="M93" i="13"/>
  <c r="M57" i="13"/>
  <c r="M21" i="13"/>
  <c r="M23" i="13"/>
  <c r="M80" i="13"/>
  <c r="M44" i="13"/>
  <c r="M8" i="13"/>
  <c r="M97" i="13"/>
  <c r="M61" i="13"/>
  <c r="M25" i="13"/>
  <c r="M53" i="13"/>
  <c r="M84" i="13"/>
  <c r="M48" i="13"/>
  <c r="M12" i="13"/>
  <c r="M52" i="13"/>
  <c r="M51" i="13"/>
  <c r="M74" i="13"/>
  <c r="M91" i="13"/>
  <c r="M29" i="13"/>
  <c r="E114" i="13"/>
  <c r="D17" i="5" s="1"/>
  <c r="H66" i="5"/>
  <c r="S114" i="13" l="1"/>
  <c r="T107" i="13" s="1"/>
  <c r="U107" i="13" s="1"/>
  <c r="J31" i="5"/>
  <c r="H28" i="11"/>
  <c r="T113" i="13"/>
  <c r="U113" i="13" s="1"/>
  <c r="T95" i="13"/>
  <c r="U95" i="13" s="1"/>
  <c r="T59" i="13"/>
  <c r="U59" i="13" s="1"/>
  <c r="T53" i="13"/>
  <c r="U53" i="13" s="1"/>
  <c r="T47" i="13"/>
  <c r="U47" i="13" s="1"/>
  <c r="T23" i="13"/>
  <c r="U23" i="13" s="1"/>
  <c r="T11" i="13"/>
  <c r="U11" i="13" s="1"/>
  <c r="T96" i="13"/>
  <c r="U96" i="13" s="1"/>
  <c r="T100" i="13"/>
  <c r="U100" i="13" s="1"/>
  <c r="T88" i="13"/>
  <c r="U88" i="13" s="1"/>
  <c r="T82" i="13"/>
  <c r="U82" i="13" s="1"/>
  <c r="T58" i="13"/>
  <c r="U58" i="13" s="1"/>
  <c r="T52" i="13"/>
  <c r="U52" i="13" s="1"/>
  <c r="T28" i="13"/>
  <c r="U28" i="13" s="1"/>
  <c r="T22" i="13"/>
  <c r="U22" i="13" s="1"/>
  <c r="T16" i="13"/>
  <c r="U16" i="13" s="1"/>
  <c r="T99" i="13"/>
  <c r="U99" i="13" s="1"/>
  <c r="T87" i="13"/>
  <c r="U87" i="13" s="1"/>
  <c r="T81" i="13"/>
  <c r="U81" i="13" s="1"/>
  <c r="T63" i="13"/>
  <c r="U63" i="13" s="1"/>
  <c r="T57" i="13"/>
  <c r="U57" i="13" s="1"/>
  <c r="T27" i="13"/>
  <c r="U27" i="13" s="1"/>
  <c r="T21" i="13"/>
  <c r="U21" i="13" s="1"/>
  <c r="T15" i="13"/>
  <c r="U15" i="13" s="1"/>
  <c r="T9" i="13"/>
  <c r="U9" i="13" s="1"/>
  <c r="T104" i="13"/>
  <c r="U104" i="13" s="1"/>
  <c r="T86" i="13"/>
  <c r="U86" i="13" s="1"/>
  <c r="T68" i="13"/>
  <c r="U68" i="13" s="1"/>
  <c r="T62" i="13"/>
  <c r="U62" i="13" s="1"/>
  <c r="T56" i="13"/>
  <c r="U56" i="13" s="1"/>
  <c r="T32" i="13"/>
  <c r="U32" i="13" s="1"/>
  <c r="T20" i="13"/>
  <c r="U20" i="13" s="1"/>
  <c r="T14" i="13"/>
  <c r="U14" i="13" s="1"/>
  <c r="T90" i="13"/>
  <c r="U90" i="13" s="1"/>
  <c r="T60" i="13"/>
  <c r="U60" i="13" s="1"/>
  <c r="T48" i="13"/>
  <c r="U48" i="13" s="1"/>
  <c r="T109" i="13"/>
  <c r="U109" i="13" s="1"/>
  <c r="T103" i="13"/>
  <c r="U103" i="13" s="1"/>
  <c r="T79" i="13"/>
  <c r="U79" i="13" s="1"/>
  <c r="T73" i="13"/>
  <c r="U73" i="13" s="1"/>
  <c r="T67" i="13"/>
  <c r="U67" i="13" s="1"/>
  <c r="T43" i="13"/>
  <c r="U43" i="13" s="1"/>
  <c r="T31" i="13"/>
  <c r="U31" i="13" s="1"/>
  <c r="T25" i="13"/>
  <c r="U25" i="13" s="1"/>
  <c r="T7" i="13"/>
  <c r="U7" i="13" s="1"/>
  <c r="T108" i="13"/>
  <c r="U108" i="13" s="1"/>
  <c r="T30" i="13"/>
  <c r="U30" i="13" s="1"/>
  <c r="T18" i="13"/>
  <c r="U18" i="13" s="1"/>
  <c r="T6" i="13"/>
  <c r="U6" i="13" s="1"/>
  <c r="L114" i="13"/>
  <c r="T84" i="13" l="1"/>
  <c r="U84" i="13" s="1"/>
  <c r="T61" i="13"/>
  <c r="U61" i="13" s="1"/>
  <c r="T12" i="13"/>
  <c r="U12" i="13" s="1"/>
  <c r="T26" i="13"/>
  <c r="U26" i="13" s="1"/>
  <c r="T92" i="13"/>
  <c r="U92" i="13" s="1"/>
  <c r="T51" i="13"/>
  <c r="U51" i="13" s="1"/>
  <c r="T10" i="13"/>
  <c r="U10" i="13" s="1"/>
  <c r="T64" i="13"/>
  <c r="U64" i="13" s="1"/>
  <c r="T17" i="13"/>
  <c r="U17" i="13" s="1"/>
  <c r="T83" i="13"/>
  <c r="U83" i="13" s="1"/>
  <c r="T77" i="13"/>
  <c r="U77" i="13" s="1"/>
  <c r="T66" i="13"/>
  <c r="U66" i="13" s="1"/>
  <c r="T37" i="13"/>
  <c r="U37" i="13" s="1"/>
  <c r="T97" i="13"/>
  <c r="U97" i="13" s="1"/>
  <c r="T72" i="13"/>
  <c r="U72" i="13" s="1"/>
  <c r="T50" i="13"/>
  <c r="U50" i="13" s="1"/>
  <c r="T98" i="13"/>
  <c r="U98" i="13" s="1"/>
  <c r="T45" i="13"/>
  <c r="U45" i="13" s="1"/>
  <c r="T93" i="13"/>
  <c r="U93" i="13" s="1"/>
  <c r="T46" i="13"/>
  <c r="U46" i="13" s="1"/>
  <c r="T94" i="13"/>
  <c r="U94" i="13" s="1"/>
  <c r="T41" i="13"/>
  <c r="U41" i="13" s="1"/>
  <c r="T89" i="13"/>
  <c r="U89" i="13" s="1"/>
  <c r="T42" i="13"/>
  <c r="U42" i="13" s="1"/>
  <c r="T13" i="13"/>
  <c r="U13" i="13" s="1"/>
  <c r="T49" i="13"/>
  <c r="U49" i="13" s="1"/>
  <c r="T85" i="13"/>
  <c r="U85" i="13" s="1"/>
  <c r="T24" i="13"/>
  <c r="U24" i="13" s="1"/>
  <c r="T102" i="13"/>
  <c r="U102" i="13" s="1"/>
  <c r="T38" i="13"/>
  <c r="U38" i="13" s="1"/>
  <c r="T74" i="13"/>
  <c r="U74" i="13" s="1"/>
  <c r="T110" i="13"/>
  <c r="U110" i="13" s="1"/>
  <c r="T33" i="13"/>
  <c r="U33" i="13" s="1"/>
  <c r="T69" i="13"/>
  <c r="U69" i="13" s="1"/>
  <c r="T105" i="13"/>
  <c r="U105" i="13" s="1"/>
  <c r="T34" i="13"/>
  <c r="U34" i="13" s="1"/>
  <c r="T70" i="13"/>
  <c r="U70" i="13" s="1"/>
  <c r="T106" i="13"/>
  <c r="U106" i="13" s="1"/>
  <c r="T29" i="13"/>
  <c r="U29" i="13" s="1"/>
  <c r="T65" i="13"/>
  <c r="U65" i="13" s="1"/>
  <c r="T101" i="13"/>
  <c r="U101" i="13" s="1"/>
  <c r="T54" i="13"/>
  <c r="U54" i="13" s="1"/>
  <c r="T19" i="13"/>
  <c r="U19" i="13" s="1"/>
  <c r="T55" i="13"/>
  <c r="U55" i="13" s="1"/>
  <c r="T91" i="13"/>
  <c r="U91" i="13" s="1"/>
  <c r="T36" i="13"/>
  <c r="U36" i="13" s="1"/>
  <c r="T8" i="13"/>
  <c r="U8" i="13" s="1"/>
  <c r="T44" i="13"/>
  <c r="U44" i="13" s="1"/>
  <c r="T80" i="13"/>
  <c r="U80" i="13" s="1"/>
  <c r="T78" i="13"/>
  <c r="U78" i="13" s="1"/>
  <c r="T39" i="13"/>
  <c r="U39" i="13" s="1"/>
  <c r="T75" i="13"/>
  <c r="U75" i="13" s="1"/>
  <c r="T111" i="13"/>
  <c r="U111" i="13" s="1"/>
  <c r="T40" i="13"/>
  <c r="U40" i="13" s="1"/>
  <c r="T76" i="13"/>
  <c r="U76" i="13" s="1"/>
  <c r="T112" i="13"/>
  <c r="U112" i="13" s="1"/>
  <c r="T35" i="13"/>
  <c r="U35" i="13" s="1"/>
  <c r="T71" i="13"/>
  <c r="U71" i="13" s="1"/>
  <c r="V6" i="13" a="1"/>
  <c r="V107" i="13" s="1"/>
  <c r="F28" i="11"/>
  <c r="J28" i="5"/>
  <c r="H67" i="5" s="1"/>
  <c r="R114" i="13"/>
  <c r="N114" i="13"/>
  <c r="G28" i="11" s="1"/>
  <c r="O114" i="13"/>
  <c r="Q114" i="13"/>
  <c r="V90" i="13" l="1"/>
  <c r="AA90" i="13" s="1"/>
  <c r="V94" i="13"/>
  <c r="V98" i="13"/>
  <c r="V108" i="13"/>
  <c r="V112" i="13"/>
  <c r="V21" i="13"/>
  <c r="V25" i="13"/>
  <c r="V29" i="13"/>
  <c r="V39" i="13"/>
  <c r="X39" i="13" s="1"/>
  <c r="V78" i="13"/>
  <c r="V80" i="13"/>
  <c r="V82" i="13"/>
  <c r="V84" i="13"/>
  <c r="AA84" i="13" s="1"/>
  <c r="V86" i="13"/>
  <c r="V88" i="13"/>
  <c r="V102" i="13"/>
  <c r="V104" i="13"/>
  <c r="V106" i="13"/>
  <c r="V55" i="13"/>
  <c r="V59" i="13"/>
  <c r="Y59" i="13" s="1"/>
  <c r="Z59" i="13" s="1"/>
  <c r="AI59" i="13" s="1"/>
  <c r="V63" i="13"/>
  <c r="V73" i="13"/>
  <c r="V77" i="13"/>
  <c r="V93" i="13"/>
  <c r="V97" i="13"/>
  <c r="V101" i="13"/>
  <c r="AB101" i="13" s="1"/>
  <c r="V111" i="13"/>
  <c r="V7" i="13"/>
  <c r="V9" i="13"/>
  <c r="V11" i="13"/>
  <c r="V13" i="13"/>
  <c r="V15" i="13"/>
  <c r="Y15" i="13" s="1"/>
  <c r="Z15" i="13" s="1"/>
  <c r="AI15" i="13" s="1"/>
  <c r="V17" i="13"/>
  <c r="V31" i="13"/>
  <c r="V33" i="13"/>
  <c r="V35" i="13"/>
  <c r="V61" i="13"/>
  <c r="V75" i="13"/>
  <c r="Y75" i="13" s="1"/>
  <c r="Z75" i="13" s="1"/>
  <c r="AI75" i="13" s="1"/>
  <c r="V95" i="13"/>
  <c r="V109" i="13"/>
  <c r="V10" i="13"/>
  <c r="AA10" i="13" s="1"/>
  <c r="V12" i="13"/>
  <c r="V14" i="13"/>
  <c r="V30" i="13"/>
  <c r="AA30" i="13" s="1"/>
  <c r="V32" i="13"/>
  <c r="Y32" i="13" s="1"/>
  <c r="Z32" i="13" s="1"/>
  <c r="AI32" i="13" s="1"/>
  <c r="V34" i="13"/>
  <c r="V6" i="13"/>
  <c r="V18" i="13"/>
  <c r="V22" i="13"/>
  <c r="Y22" i="13" s="1"/>
  <c r="Z22" i="13" s="1"/>
  <c r="AI22" i="13" s="1"/>
  <c r="V26" i="13"/>
  <c r="Y26" i="13" s="1"/>
  <c r="Z26" i="13" s="1"/>
  <c r="AI26" i="13" s="1"/>
  <c r="V36" i="13"/>
  <c r="V40" i="13"/>
  <c r="V56" i="13"/>
  <c r="AA56" i="13" s="1"/>
  <c r="V60" i="13"/>
  <c r="V64" i="13"/>
  <c r="AA64" i="13" s="1"/>
  <c r="V74" i="13"/>
  <c r="Y74" i="13" s="1"/>
  <c r="Z74" i="13" s="1"/>
  <c r="AI74" i="13" s="1"/>
  <c r="V42" i="13"/>
  <c r="V44" i="13"/>
  <c r="V46" i="13"/>
  <c r="X46" i="13" s="1"/>
  <c r="V48" i="13"/>
  <c r="V50" i="13"/>
  <c r="Y50" i="13" s="1"/>
  <c r="Z50" i="13" s="1"/>
  <c r="AI50" i="13" s="1"/>
  <c r="V52" i="13"/>
  <c r="Y52" i="13" s="1"/>
  <c r="Z52" i="13" s="1"/>
  <c r="AI52" i="13" s="1"/>
  <c r="V66" i="13"/>
  <c r="V68" i="13"/>
  <c r="V70" i="13"/>
  <c r="AA70" i="13" s="1"/>
  <c r="V20" i="13"/>
  <c r="V28" i="13"/>
  <c r="X28" i="13" s="1"/>
  <c r="V54" i="13"/>
  <c r="V58" i="13"/>
  <c r="V62" i="13"/>
  <c r="V72" i="13"/>
  <c r="V76" i="13"/>
  <c r="V43" i="13"/>
  <c r="AA43" i="13" s="1"/>
  <c r="V45" i="13"/>
  <c r="Y45" i="13" s="1"/>
  <c r="Z45" i="13" s="1"/>
  <c r="AI45" i="13" s="1"/>
  <c r="V47" i="13"/>
  <c r="V49" i="13"/>
  <c r="V51" i="13"/>
  <c r="V53" i="13"/>
  <c r="V67" i="13"/>
  <c r="Y67" i="13" s="1"/>
  <c r="Z67" i="13" s="1"/>
  <c r="AI67" i="13" s="1"/>
  <c r="V69" i="13"/>
  <c r="AB69" i="13" s="1"/>
  <c r="V71" i="13"/>
  <c r="V57" i="13"/>
  <c r="V65" i="13"/>
  <c r="V91" i="13"/>
  <c r="V99" i="13"/>
  <c r="V113" i="13"/>
  <c r="AB113" i="13" s="1"/>
  <c r="V8" i="13"/>
  <c r="V16" i="13"/>
  <c r="V24" i="13"/>
  <c r="V38" i="13"/>
  <c r="V92" i="13"/>
  <c r="X92" i="13" s="1"/>
  <c r="V96" i="13"/>
  <c r="Y96" i="13" s="1"/>
  <c r="Z96" i="13" s="1"/>
  <c r="AI96" i="13" s="1"/>
  <c r="V100" i="13"/>
  <c r="Y100" i="13" s="1"/>
  <c r="Z100" i="13" s="1"/>
  <c r="AI100" i="13" s="1"/>
  <c r="V110" i="13"/>
  <c r="Y110" i="13" s="1"/>
  <c r="V19" i="13"/>
  <c r="V23" i="13"/>
  <c r="V27" i="13"/>
  <c r="AA27" i="13" s="1"/>
  <c r="V37" i="13"/>
  <c r="X37" i="13" s="1"/>
  <c r="V41" i="13"/>
  <c r="AB41" i="13" s="1"/>
  <c r="V79" i="13"/>
  <c r="V81" i="13"/>
  <c r="X81" i="13" s="1"/>
  <c r="V83" i="13"/>
  <c r="V85" i="13"/>
  <c r="Y85" i="13" s="1"/>
  <c r="Z85" i="13" s="1"/>
  <c r="AI85" i="13" s="1"/>
  <c r="V87" i="13"/>
  <c r="V89" i="13"/>
  <c r="V103" i="13"/>
  <c r="V105" i="13"/>
  <c r="X105" i="13" s="1"/>
  <c r="AA41" i="13"/>
  <c r="AB87" i="13"/>
  <c r="AA87" i="13"/>
  <c r="AA18" i="13"/>
  <c r="AA22" i="13"/>
  <c r="AB36" i="13"/>
  <c r="AB60" i="13"/>
  <c r="AA60" i="13"/>
  <c r="AA46" i="13"/>
  <c r="AB66" i="13"/>
  <c r="AB108" i="13"/>
  <c r="AA108" i="13"/>
  <c r="AB112" i="13"/>
  <c r="AA112" i="13"/>
  <c r="AB21" i="13"/>
  <c r="AA21" i="13"/>
  <c r="AA25" i="13"/>
  <c r="AB29" i="13"/>
  <c r="AA29" i="13"/>
  <c r="AB78" i="13"/>
  <c r="AA80" i="13"/>
  <c r="AB82" i="13"/>
  <c r="AA82" i="13"/>
  <c r="AB102" i="13"/>
  <c r="AB106" i="13"/>
  <c r="AB20" i="13"/>
  <c r="AA20" i="13"/>
  <c r="AB54" i="13"/>
  <c r="AA54" i="13"/>
  <c r="AA62" i="13"/>
  <c r="AB72" i="13"/>
  <c r="AB76" i="13"/>
  <c r="AA76" i="13"/>
  <c r="AA49" i="13"/>
  <c r="AB51" i="13"/>
  <c r="AA67" i="13"/>
  <c r="AA69" i="13"/>
  <c r="AA79" i="13"/>
  <c r="AA85" i="13"/>
  <c r="AB107" i="13"/>
  <c r="AA107" i="13"/>
  <c r="AB57" i="13"/>
  <c r="AA57" i="13"/>
  <c r="AA61" i="13"/>
  <c r="AB61" i="13"/>
  <c r="AA91" i="13"/>
  <c r="AB99" i="13"/>
  <c r="AA109" i="13"/>
  <c r="AB12" i="13"/>
  <c r="AB16" i="13"/>
  <c r="AA16" i="13"/>
  <c r="AE6" i="13"/>
  <c r="AB26" i="13"/>
  <c r="AB68" i="13"/>
  <c r="AA73" i="13"/>
  <c r="AB77" i="13"/>
  <c r="AA77" i="13"/>
  <c r="AB93" i="13"/>
  <c r="AA93" i="13"/>
  <c r="AB97" i="13"/>
  <c r="AA97" i="13"/>
  <c r="AB7" i="13"/>
  <c r="AA7" i="13"/>
  <c r="AB11" i="13"/>
  <c r="AB15" i="13"/>
  <c r="AA31" i="13"/>
  <c r="AB31" i="13"/>
  <c r="AA35" i="13"/>
  <c r="Y55" i="13"/>
  <c r="Z55" i="13" s="1"/>
  <c r="AI55" i="13" s="1"/>
  <c r="X55" i="13"/>
  <c r="Y73" i="13"/>
  <c r="Z73" i="13" s="1"/>
  <c r="AI73" i="13" s="1"/>
  <c r="Y93" i="13"/>
  <c r="Z93" i="13" s="1"/>
  <c r="AI93" i="13" s="1"/>
  <c r="Y101" i="13"/>
  <c r="Z101" i="13" s="1"/>
  <c r="AI101" i="13" s="1"/>
  <c r="Y7" i="13"/>
  <c r="Z7" i="13" s="1"/>
  <c r="AI7" i="13" s="1"/>
  <c r="Y11" i="13"/>
  <c r="Z11" i="13" s="1"/>
  <c r="AI11" i="13" s="1"/>
  <c r="X11" i="13"/>
  <c r="Y13" i="13"/>
  <c r="Z13" i="13" s="1"/>
  <c r="AI13" i="13" s="1"/>
  <c r="X13" i="13"/>
  <c r="Y33" i="13"/>
  <c r="Z33" i="13" s="1"/>
  <c r="AI33" i="13" s="1"/>
  <c r="X33" i="13"/>
  <c r="Y35" i="13"/>
  <c r="Z35" i="13" s="1"/>
  <c r="AI35" i="13" s="1"/>
  <c r="Y28" i="13"/>
  <c r="Z28" i="13" s="1"/>
  <c r="AI28" i="13" s="1"/>
  <c r="Y54" i="13"/>
  <c r="Z54" i="13" s="1"/>
  <c r="AI54" i="13" s="1"/>
  <c r="Y62" i="13"/>
  <c r="Z62" i="13" s="1"/>
  <c r="AI62" i="13" s="1"/>
  <c r="X62" i="13"/>
  <c r="X76" i="13"/>
  <c r="Y43" i="13"/>
  <c r="Z43" i="13" s="1"/>
  <c r="AI43" i="13" s="1"/>
  <c r="X43" i="13"/>
  <c r="Y49" i="13"/>
  <c r="Z49" i="13" s="1"/>
  <c r="AI49" i="13" s="1"/>
  <c r="Y53" i="13"/>
  <c r="Z53" i="13" s="1"/>
  <c r="AI53" i="13" s="1"/>
  <c r="Y69" i="13"/>
  <c r="Z69" i="13" s="1"/>
  <c r="AI69" i="13" s="1"/>
  <c r="Y71" i="13"/>
  <c r="Z71" i="13" s="1"/>
  <c r="AI71" i="13" s="1"/>
  <c r="Y92" i="13"/>
  <c r="Z92" i="13" s="1"/>
  <c r="AI92" i="13" s="1"/>
  <c r="AE110" i="13"/>
  <c r="X19" i="13"/>
  <c r="X23" i="13"/>
  <c r="Y27" i="13"/>
  <c r="Z27" i="13" s="1"/>
  <c r="AI27" i="13" s="1"/>
  <c r="X27" i="13"/>
  <c r="X41" i="13"/>
  <c r="Y79" i="13"/>
  <c r="Z79" i="13" s="1"/>
  <c r="AI79" i="13" s="1"/>
  <c r="X79" i="13"/>
  <c r="X85" i="13"/>
  <c r="X87" i="13"/>
  <c r="X89" i="13"/>
  <c r="X103" i="13"/>
  <c r="Y107" i="13"/>
  <c r="Z107" i="13" s="1"/>
  <c r="AI107" i="13" s="1"/>
  <c r="X107" i="13"/>
  <c r="Y57" i="13"/>
  <c r="Z57" i="13" s="1"/>
  <c r="AI57" i="13" s="1"/>
  <c r="X57" i="13"/>
  <c r="X61" i="13"/>
  <c r="X91" i="13"/>
  <c r="X95" i="13"/>
  <c r="Y99" i="13"/>
  <c r="Z99" i="13" s="1"/>
  <c r="AI99" i="13" s="1"/>
  <c r="X113" i="13"/>
  <c r="Y8" i="13"/>
  <c r="Z8" i="13" s="1"/>
  <c r="AI8" i="13" s="1"/>
  <c r="X8" i="13"/>
  <c r="Y10" i="13"/>
  <c r="Z10" i="13" s="1"/>
  <c r="AI10" i="13" s="1"/>
  <c r="Y12" i="13"/>
  <c r="Z12" i="13" s="1"/>
  <c r="AI12" i="13" s="1"/>
  <c r="X12" i="13"/>
  <c r="Y14" i="13"/>
  <c r="Z14" i="13" s="1"/>
  <c r="AI14" i="13" s="1"/>
  <c r="X14" i="13"/>
  <c r="Y16" i="13"/>
  <c r="Z16" i="13" s="1"/>
  <c r="AI16" i="13" s="1"/>
  <c r="X32" i="13"/>
  <c r="X34" i="13"/>
  <c r="W6" i="13" a="1"/>
  <c r="Y18" i="13"/>
  <c r="Z18" i="13" s="1"/>
  <c r="AI18" i="13" s="1"/>
  <c r="X18" i="13"/>
  <c r="X26" i="13"/>
  <c r="X36" i="13"/>
  <c r="Y36" i="13"/>
  <c r="Z36" i="13" s="1"/>
  <c r="AI36" i="13" s="1"/>
  <c r="Y56" i="13"/>
  <c r="Z56" i="13" s="1"/>
  <c r="AI56" i="13" s="1"/>
  <c r="X56" i="13"/>
  <c r="X60" i="13"/>
  <c r="Y60" i="13"/>
  <c r="Z60" i="13" s="1"/>
  <c r="AI60" i="13" s="1"/>
  <c r="Y42" i="13"/>
  <c r="Z42" i="13" s="1"/>
  <c r="AI42" i="13" s="1"/>
  <c r="X42" i="13"/>
  <c r="Y44" i="13"/>
  <c r="Z44" i="13" s="1"/>
  <c r="AI44" i="13" s="1"/>
  <c r="X44" i="13"/>
  <c r="X48" i="13"/>
  <c r="Y48" i="13"/>
  <c r="Z48" i="13" s="1"/>
  <c r="AI48" i="13" s="1"/>
  <c r="X52" i="13"/>
  <c r="Y66" i="13"/>
  <c r="Z66" i="13" s="1"/>
  <c r="AI66" i="13" s="1"/>
  <c r="Y70" i="13"/>
  <c r="Z70" i="13" s="1"/>
  <c r="AI70" i="13" s="1"/>
  <c r="X70" i="13"/>
  <c r="Y90" i="13"/>
  <c r="Z90" i="13" s="1"/>
  <c r="AI90" i="13" s="1"/>
  <c r="X90" i="13"/>
  <c r="X94" i="13"/>
  <c r="Y98" i="13"/>
  <c r="Z98" i="13" s="1"/>
  <c r="AI98" i="13" s="1"/>
  <c r="X98" i="13"/>
  <c r="X108" i="13"/>
  <c r="Y108" i="13"/>
  <c r="Z108" i="13" s="1"/>
  <c r="AI108" i="13" s="1"/>
  <c r="Y112" i="13"/>
  <c r="Z112" i="13" s="1"/>
  <c r="AI112" i="13" s="1"/>
  <c r="Y21" i="13"/>
  <c r="Z21" i="13" s="1"/>
  <c r="AI21" i="13" s="1"/>
  <c r="X21" i="13"/>
  <c r="Y25" i="13"/>
  <c r="Z25" i="13" s="1"/>
  <c r="AI25" i="13" s="1"/>
  <c r="X25" i="13"/>
  <c r="Y39" i="13"/>
  <c r="Z39" i="13" s="1"/>
  <c r="AI39" i="13" s="1"/>
  <c r="Y78" i="13"/>
  <c r="Z78" i="13" s="1"/>
  <c r="AI78" i="13" s="1"/>
  <c r="X78" i="13"/>
  <c r="Y80" i="13"/>
  <c r="Z80" i="13" s="1"/>
  <c r="AI80" i="13" s="1"/>
  <c r="X80" i="13"/>
  <c r="Y82" i="13"/>
  <c r="Z82" i="13" s="1"/>
  <c r="AI82" i="13" s="1"/>
  <c r="X82" i="13"/>
  <c r="Y84" i="13"/>
  <c r="Z84" i="13" s="1"/>
  <c r="AI84" i="13" s="1"/>
  <c r="X84" i="13"/>
  <c r="Y88" i="13"/>
  <c r="Z88" i="13" s="1"/>
  <c r="AI88" i="13" s="1"/>
  <c r="X88" i="13"/>
  <c r="Y102" i="13"/>
  <c r="Z102" i="13" s="1"/>
  <c r="AI102" i="13" s="1"/>
  <c r="Y104" i="13"/>
  <c r="Z104" i="13" s="1"/>
  <c r="AI104" i="13" s="1"/>
  <c r="X104" i="13"/>
  <c r="Y106" i="13"/>
  <c r="Z106" i="13" s="1"/>
  <c r="AI106" i="13" s="1"/>
  <c r="X106" i="13"/>
  <c r="J38" i="5"/>
  <c r="J28" i="11"/>
  <c r="H49" i="11" s="1"/>
  <c r="Q29" i="5"/>
  <c r="P67" i="5" s="1"/>
  <c r="I28" i="11"/>
  <c r="G49" i="11" s="1"/>
  <c r="Q28" i="5"/>
  <c r="N67" i="5" s="1"/>
  <c r="J30" i="5"/>
  <c r="M114" i="13"/>
  <c r="D31" i="5" s="1"/>
  <c r="Y34" i="13" l="1"/>
  <c r="Z34" i="13" s="1"/>
  <c r="AI34" i="13" s="1"/>
  <c r="X68" i="13"/>
  <c r="X66" i="13"/>
  <c r="Y46" i="13"/>
  <c r="Z46" i="13" s="1"/>
  <c r="AI46" i="13" s="1"/>
  <c r="X6" i="13"/>
  <c r="X16" i="13"/>
  <c r="X10" i="13"/>
  <c r="Y109" i="13"/>
  <c r="Z109" i="13" s="1"/>
  <c r="AI109" i="13" s="1"/>
  <c r="Y105" i="13"/>
  <c r="Z105" i="13" s="1"/>
  <c r="AI105" i="13" s="1"/>
  <c r="Y81" i="13"/>
  <c r="Z81" i="13" s="1"/>
  <c r="AI81" i="13" s="1"/>
  <c r="X49" i="13"/>
  <c r="Y72" i="13"/>
  <c r="Z72" i="13" s="1"/>
  <c r="AI72" i="13" s="1"/>
  <c r="Y24" i="13"/>
  <c r="Z24" i="13" s="1"/>
  <c r="AI24" i="13" s="1"/>
  <c r="X7" i="13"/>
  <c r="X73" i="13"/>
  <c r="AB33" i="13"/>
  <c r="AB9" i="13"/>
  <c r="AA68" i="13"/>
  <c r="AB30" i="13"/>
  <c r="AB109" i="13"/>
  <c r="AA103" i="13"/>
  <c r="AA72" i="13"/>
  <c r="AB24" i="13"/>
  <c r="AA102" i="13"/>
  <c r="AA78" i="13"/>
  <c r="AA66" i="13"/>
  <c r="AB42" i="13"/>
  <c r="AA36" i="13"/>
  <c r="AA105" i="13"/>
  <c r="AB96" i="13"/>
  <c r="AB79" i="13"/>
  <c r="AA44" i="13"/>
  <c r="AB49" i="13"/>
  <c r="X40" i="13"/>
  <c r="X51" i="13"/>
  <c r="X77" i="13"/>
  <c r="AB73" i="13"/>
  <c r="AA104" i="13"/>
  <c r="AA40" i="13"/>
  <c r="X110" i="13"/>
  <c r="AG110" i="13" s="1"/>
  <c r="X65" i="13"/>
  <c r="X31" i="13"/>
  <c r="X9" i="13"/>
  <c r="AA6" i="13"/>
  <c r="AJ6" i="13" s="1"/>
  <c r="AA65" i="13"/>
  <c r="AB44" i="13"/>
  <c r="AA34" i="13"/>
  <c r="X102" i="13"/>
  <c r="X112" i="13"/>
  <c r="Y68" i="13"/>
  <c r="Z68" i="13" s="1"/>
  <c r="AI68" i="13" s="1"/>
  <c r="X74" i="13"/>
  <c r="Y40" i="13"/>
  <c r="Z40" i="13" s="1"/>
  <c r="AI40" i="13" s="1"/>
  <c r="Y6" i="13"/>
  <c r="Z6" i="13" s="1"/>
  <c r="AI6" i="13" s="1"/>
  <c r="X109" i="13"/>
  <c r="Y65" i="13"/>
  <c r="Z65" i="13" s="1"/>
  <c r="AI65" i="13" s="1"/>
  <c r="Y51" i="13"/>
  <c r="Z51" i="13" s="1"/>
  <c r="AI51" i="13" s="1"/>
  <c r="X72" i="13"/>
  <c r="X24" i="13"/>
  <c r="Y31" i="13"/>
  <c r="Z31" i="13" s="1"/>
  <c r="AI31" i="13" s="1"/>
  <c r="Y9" i="13"/>
  <c r="Z9" i="13" s="1"/>
  <c r="AI9" i="13" s="1"/>
  <c r="Y77" i="13"/>
  <c r="Z77" i="13" s="1"/>
  <c r="AI77" i="13" s="1"/>
  <c r="AA33" i="13"/>
  <c r="AA9" i="13"/>
  <c r="AB59" i="13"/>
  <c r="AB6" i="13"/>
  <c r="AA113" i="13"/>
  <c r="AB103" i="13"/>
  <c r="AA38" i="13"/>
  <c r="AB104" i="13"/>
  <c r="AB80" i="13"/>
  <c r="AA42" i="13"/>
  <c r="AB40" i="13"/>
  <c r="AB34" i="13"/>
  <c r="AA96" i="13"/>
  <c r="X30" i="13"/>
  <c r="Y91" i="13"/>
  <c r="Z91" i="13" s="1"/>
  <c r="AI91" i="13" s="1"/>
  <c r="Y61" i="13"/>
  <c r="Z61" i="13" s="1"/>
  <c r="AI61" i="13" s="1"/>
  <c r="Y23" i="13"/>
  <c r="Z23" i="13" s="1"/>
  <c r="AI23" i="13" s="1"/>
  <c r="X67" i="13"/>
  <c r="Y76" i="13"/>
  <c r="Z76" i="13" s="1"/>
  <c r="AI76" i="13" s="1"/>
  <c r="X38" i="13"/>
  <c r="X20" i="13"/>
  <c r="X97" i="13"/>
  <c r="AB35" i="13"/>
  <c r="AB13" i="13"/>
  <c r="AA55" i="13"/>
  <c r="AA14" i="13"/>
  <c r="AB91" i="13"/>
  <c r="AA53" i="13"/>
  <c r="AA45" i="13"/>
  <c r="AB38" i="13"/>
  <c r="AA106" i="13"/>
  <c r="AA86" i="13"/>
  <c r="AA94" i="13"/>
  <c r="AA50" i="13"/>
  <c r="AB18" i="13"/>
  <c r="AA83" i="13"/>
  <c r="AA23" i="13"/>
  <c r="AB105" i="13"/>
  <c r="AB81" i="13"/>
  <c r="AB19" i="13"/>
  <c r="AB70" i="13"/>
  <c r="AB46" i="13"/>
  <c r="AB56" i="13"/>
  <c r="AB10" i="13"/>
  <c r="AA92" i="13"/>
  <c r="X86" i="13"/>
  <c r="X29" i="13"/>
  <c r="X50" i="13"/>
  <c r="X64" i="13"/>
  <c r="X22" i="13"/>
  <c r="Y38" i="13"/>
  <c r="Z38" i="13" s="1"/>
  <c r="AI38" i="13" s="1"/>
  <c r="Y97" i="13"/>
  <c r="Z97" i="13" s="1"/>
  <c r="AI97" i="13" s="1"/>
  <c r="AA13" i="13"/>
  <c r="AB55" i="13"/>
  <c r="AB14" i="13"/>
  <c r="AB53" i="13"/>
  <c r="AB45" i="13"/>
  <c r="AA28" i="13"/>
  <c r="AB86" i="13"/>
  <c r="AB94" i="13"/>
  <c r="AA48" i="13"/>
  <c r="AB83" i="13"/>
  <c r="AB23" i="13"/>
  <c r="AB110" i="13"/>
  <c r="AK110" i="13" s="1"/>
  <c r="X75" i="13"/>
  <c r="X83" i="13"/>
  <c r="Y20" i="13"/>
  <c r="Z20" i="13" s="1"/>
  <c r="AI20" i="13" s="1"/>
  <c r="Y86" i="13"/>
  <c r="Z86" i="13" s="1"/>
  <c r="AI86" i="13" s="1"/>
  <c r="Y29" i="13"/>
  <c r="Z29" i="13" s="1"/>
  <c r="AI29" i="13" s="1"/>
  <c r="Y94" i="13"/>
  <c r="Z94" i="13" s="1"/>
  <c r="AI94" i="13" s="1"/>
  <c r="Y64" i="13"/>
  <c r="Z64" i="13" s="1"/>
  <c r="AI64" i="13" s="1"/>
  <c r="X99" i="13"/>
  <c r="Y103" i="13"/>
  <c r="Z103" i="13" s="1"/>
  <c r="AI103" i="13" s="1"/>
  <c r="Y83" i="13"/>
  <c r="Z83" i="13" s="1"/>
  <c r="AI83" i="13" s="1"/>
  <c r="Y19" i="13"/>
  <c r="Z19" i="13" s="1"/>
  <c r="AI19" i="13" s="1"/>
  <c r="X53" i="13"/>
  <c r="X35" i="13"/>
  <c r="X93" i="13"/>
  <c r="AA11" i="13"/>
  <c r="AA12" i="13"/>
  <c r="AB65" i="13"/>
  <c r="AA19" i="13"/>
  <c r="AA51" i="13"/>
  <c r="AB62" i="13"/>
  <c r="AA24" i="13"/>
  <c r="AB48" i="13"/>
  <c r="AA81" i="13"/>
  <c r="AA110" i="13"/>
  <c r="AJ110" i="13" s="1"/>
  <c r="AA89" i="13"/>
  <c r="Y41" i="13"/>
  <c r="Z41" i="13" s="1"/>
  <c r="AI41" i="13" s="1"/>
  <c r="AB100" i="13"/>
  <c r="AB8" i="13"/>
  <c r="AB71" i="13"/>
  <c r="AB47" i="13"/>
  <c r="AB58" i="13"/>
  <c r="AB32" i="13"/>
  <c r="AA95" i="13"/>
  <c r="AB17" i="13"/>
  <c r="AB111" i="13"/>
  <c r="AB63" i="13"/>
  <c r="AB88" i="13"/>
  <c r="AB39" i="13"/>
  <c r="AB98" i="13"/>
  <c r="AA99" i="13"/>
  <c r="Y87" i="13"/>
  <c r="Z87" i="13" s="1"/>
  <c r="AI87" i="13" s="1"/>
  <c r="AA37" i="13"/>
  <c r="X96" i="13"/>
  <c r="Y113" i="13"/>
  <c r="Z113" i="13" s="1"/>
  <c r="AI113" i="13" s="1"/>
  <c r="X69" i="13"/>
  <c r="X45" i="13"/>
  <c r="X54" i="13"/>
  <c r="AA52" i="13"/>
  <c r="AA74" i="13"/>
  <c r="AA26" i="13"/>
  <c r="Y30" i="13"/>
  <c r="Z30" i="13" s="1"/>
  <c r="AI30" i="13" s="1"/>
  <c r="AA75" i="13"/>
  <c r="AA15" i="13"/>
  <c r="AA101" i="13"/>
  <c r="AA59" i="13"/>
  <c r="AB85" i="13"/>
  <c r="AB27" i="13"/>
  <c r="AB92" i="13"/>
  <c r="AB67" i="13"/>
  <c r="AB43" i="13"/>
  <c r="AB28" i="13"/>
  <c r="AB50" i="13"/>
  <c r="AB64" i="13"/>
  <c r="AB22" i="13"/>
  <c r="AB84" i="13"/>
  <c r="AB25" i="13"/>
  <c r="AB90" i="13"/>
  <c r="Y95" i="13"/>
  <c r="Z95" i="13" s="1"/>
  <c r="AI95" i="13" s="1"/>
  <c r="Y89" i="13"/>
  <c r="Z89" i="13" s="1"/>
  <c r="AI89" i="13" s="1"/>
  <c r="X100" i="13"/>
  <c r="X71" i="13"/>
  <c r="X47" i="13"/>
  <c r="X58" i="13"/>
  <c r="X17" i="13"/>
  <c r="X111" i="13"/>
  <c r="X63" i="13"/>
  <c r="AA17" i="13"/>
  <c r="AA111" i="13"/>
  <c r="AA63" i="13"/>
  <c r="AB75" i="13"/>
  <c r="AB89" i="13"/>
  <c r="AB52" i="13"/>
  <c r="AB74" i="13"/>
  <c r="AB95" i="13"/>
  <c r="AB37" i="13"/>
  <c r="Y47" i="13"/>
  <c r="Z47" i="13" s="1"/>
  <c r="AI47" i="13" s="1"/>
  <c r="Y58" i="13"/>
  <c r="Z58" i="13" s="1"/>
  <c r="AI58" i="13" s="1"/>
  <c r="Y17" i="13"/>
  <c r="Z17" i="13" s="1"/>
  <c r="AI17" i="13" s="1"/>
  <c r="Y111" i="13"/>
  <c r="Z111" i="13" s="1"/>
  <c r="AI111" i="13" s="1"/>
  <c r="Y63" i="13"/>
  <c r="Z63" i="13" s="1"/>
  <c r="AI63" i="13" s="1"/>
  <c r="AA32" i="13"/>
  <c r="AA8" i="13"/>
  <c r="AA71" i="13"/>
  <c r="AA47" i="13"/>
  <c r="AA58" i="13"/>
  <c r="AA88" i="13"/>
  <c r="AA39" i="13"/>
  <c r="AA98" i="13"/>
  <c r="AA100" i="13"/>
  <c r="Y37" i="13"/>
  <c r="Z37" i="13" s="1"/>
  <c r="AI37" i="13" s="1"/>
  <c r="X15" i="13"/>
  <c r="X101" i="13"/>
  <c r="X59" i="13"/>
  <c r="AH110" i="13"/>
  <c r="Z110" i="13"/>
  <c r="AI110" i="13" s="1"/>
  <c r="W6" i="13"/>
  <c r="W113" i="13"/>
  <c r="W77" i="13"/>
  <c r="W41" i="13"/>
  <c r="W112" i="13"/>
  <c r="W76" i="13"/>
  <c r="W40" i="13"/>
  <c r="W111" i="13"/>
  <c r="W75" i="13"/>
  <c r="W39" i="13"/>
  <c r="W110" i="13"/>
  <c r="AF110" i="13" s="1"/>
  <c r="W74" i="13"/>
  <c r="W38" i="13"/>
  <c r="W109" i="13"/>
  <c r="W73" i="13"/>
  <c r="W37" i="13"/>
  <c r="W108" i="13"/>
  <c r="W72" i="13"/>
  <c r="W36" i="13"/>
  <c r="W95" i="13"/>
  <c r="W59" i="13"/>
  <c r="W23" i="13"/>
  <c r="W94" i="13"/>
  <c r="W58" i="13"/>
  <c r="W22" i="13"/>
  <c r="W93" i="13"/>
  <c r="W57" i="13"/>
  <c r="W21" i="13"/>
  <c r="W92" i="13"/>
  <c r="W56" i="13"/>
  <c r="W20" i="13"/>
  <c r="W91" i="13"/>
  <c r="W55" i="13"/>
  <c r="W19" i="13"/>
  <c r="W90" i="13"/>
  <c r="W54" i="13"/>
  <c r="W18" i="13"/>
  <c r="W89" i="13"/>
  <c r="W53" i="13"/>
  <c r="W17" i="13"/>
  <c r="W88" i="13"/>
  <c r="W52" i="13"/>
  <c r="W16" i="13"/>
  <c r="W87" i="13"/>
  <c r="W51" i="13"/>
  <c r="W15" i="13"/>
  <c r="W86" i="13"/>
  <c r="W50" i="13"/>
  <c r="W14" i="13"/>
  <c r="W85" i="13"/>
  <c r="W49" i="13"/>
  <c r="W13" i="13"/>
  <c r="W84" i="13"/>
  <c r="W48" i="13"/>
  <c r="W12" i="13"/>
  <c r="W83" i="13"/>
  <c r="W47" i="13"/>
  <c r="W11" i="13"/>
  <c r="W82" i="13"/>
  <c r="W46" i="13"/>
  <c r="W10" i="13"/>
  <c r="W81" i="13"/>
  <c r="W45" i="13"/>
  <c r="W9" i="13"/>
  <c r="W80" i="13"/>
  <c r="W44" i="13"/>
  <c r="W8" i="13"/>
  <c r="W79" i="13"/>
  <c r="W43" i="13"/>
  <c r="W65" i="13"/>
  <c r="W64" i="13"/>
  <c r="W63" i="13"/>
  <c r="W62" i="13"/>
  <c r="W61" i="13"/>
  <c r="W78" i="13"/>
  <c r="W35" i="13"/>
  <c r="W34" i="13"/>
  <c r="W33" i="13"/>
  <c r="W32" i="13"/>
  <c r="W31" i="13"/>
  <c r="W66" i="13"/>
  <c r="W29" i="13"/>
  <c r="W28" i="13"/>
  <c r="W27" i="13"/>
  <c r="W26" i="13"/>
  <c r="W25" i="13"/>
  <c r="W60" i="13"/>
  <c r="W107" i="13"/>
  <c r="W106" i="13"/>
  <c r="W105" i="13"/>
  <c r="W104" i="13"/>
  <c r="W103" i="13"/>
  <c r="W7" i="13"/>
  <c r="W42" i="13"/>
  <c r="W101" i="13"/>
  <c r="W100" i="13"/>
  <c r="W99" i="13"/>
  <c r="W98" i="13"/>
  <c r="W97" i="13"/>
  <c r="W102" i="13"/>
  <c r="W30" i="13"/>
  <c r="W71" i="13"/>
  <c r="W70" i="13"/>
  <c r="W69" i="13"/>
  <c r="W68" i="13"/>
  <c r="W67" i="13"/>
  <c r="W96" i="13"/>
  <c r="W24" i="13"/>
  <c r="J67" i="5"/>
  <c r="J36" i="5"/>
  <c r="D44" i="5"/>
  <c r="L67" i="5"/>
  <c r="AI114" i="13" l="1"/>
  <c r="Z114" i="13"/>
  <c r="O41" i="5"/>
  <c r="T114" i="13"/>
  <c r="H29" i="11" l="1"/>
  <c r="J58" i="5"/>
  <c r="U114" i="13"/>
  <c r="D50" i="5" s="1"/>
  <c r="O47" i="5" s="1"/>
  <c r="AK36" i="13" l="1"/>
  <c r="AJ36" i="13"/>
  <c r="AG36" i="13"/>
  <c r="AH36" i="13"/>
  <c r="AE36" i="13"/>
  <c r="AG94" i="13"/>
  <c r="AK94" i="13"/>
  <c r="AH94" i="13"/>
  <c r="AJ94" i="13"/>
  <c r="AE94" i="13"/>
  <c r="AJ63" i="13"/>
  <c r="AG63" i="13"/>
  <c r="AK63" i="13"/>
  <c r="AH63" i="13"/>
  <c r="AE63" i="13"/>
  <c r="AH62" i="13"/>
  <c r="AG62" i="13"/>
  <c r="AK62" i="13"/>
  <c r="AJ62" i="13"/>
  <c r="AE62" i="13"/>
  <c r="AG23" i="13"/>
  <c r="AJ23" i="13"/>
  <c r="AK23" i="13"/>
  <c r="AH23" i="13"/>
  <c r="AE23" i="13"/>
  <c r="AH73" i="13"/>
  <c r="AG73" i="13"/>
  <c r="AK73" i="13"/>
  <c r="AJ73" i="13"/>
  <c r="AE73" i="13"/>
  <c r="AJ17" i="13"/>
  <c r="AH17" i="13"/>
  <c r="AK17" i="13"/>
  <c r="AG17" i="13"/>
  <c r="AE17" i="13"/>
  <c r="AH34" i="13"/>
  <c r="AK34" i="13"/>
  <c r="AG34" i="13"/>
  <c r="AJ34" i="13"/>
  <c r="AE34" i="13"/>
  <c r="AG86" i="13"/>
  <c r="AK86" i="13"/>
  <c r="AJ86" i="13"/>
  <c r="AH86" i="13"/>
  <c r="AE86" i="13"/>
  <c r="AH64" i="13"/>
  <c r="AJ64" i="13"/>
  <c r="AG64" i="13"/>
  <c r="AK64" i="13"/>
  <c r="AE64" i="13"/>
  <c r="AH14" i="13"/>
  <c r="AG14" i="13"/>
  <c r="AK14" i="13"/>
  <c r="AJ14" i="13"/>
  <c r="AE14" i="13"/>
  <c r="AG26" i="13"/>
  <c r="AH26" i="13"/>
  <c r="AK26" i="13"/>
  <c r="AJ26" i="13"/>
  <c r="AE26" i="13"/>
  <c r="AG109" i="13"/>
  <c r="AJ109" i="13"/>
  <c r="AH109" i="13"/>
  <c r="AK109" i="13"/>
  <c r="AE109" i="13"/>
  <c r="AG76" i="13"/>
  <c r="AJ76" i="13"/>
  <c r="AH76" i="13"/>
  <c r="AK76" i="13"/>
  <c r="AE76" i="13"/>
  <c r="AG68" i="13"/>
  <c r="AH68" i="13"/>
  <c r="AJ68" i="13"/>
  <c r="AK68" i="13"/>
  <c r="AE68" i="13"/>
  <c r="AK111" i="13"/>
  <c r="AH111" i="13"/>
  <c r="AJ111" i="13"/>
  <c r="AG111" i="13"/>
  <c r="AE111" i="13"/>
  <c r="AH28" i="13"/>
  <c r="AK28" i="13"/>
  <c r="AG28" i="13"/>
  <c r="AJ28" i="13"/>
  <c r="AE28" i="13"/>
  <c r="AJ47" i="13"/>
  <c r="AG47" i="13"/>
  <c r="AK47" i="13"/>
  <c r="AH47" i="13"/>
  <c r="AE47" i="13"/>
  <c r="AJ49" i="13"/>
  <c r="AK49" i="13"/>
  <c r="AG49" i="13"/>
  <c r="AH49" i="13"/>
  <c r="AE49" i="13"/>
  <c r="AK91" i="13"/>
  <c r="AJ91" i="13"/>
  <c r="AH91" i="13"/>
  <c r="AG91" i="13"/>
  <c r="AE91" i="13"/>
  <c r="AK27" i="13"/>
  <c r="AG27" i="13"/>
  <c r="AH27" i="13"/>
  <c r="AJ27" i="13"/>
  <c r="AE27" i="13"/>
  <c r="AH100" i="13"/>
  <c r="AJ100" i="13"/>
  <c r="AK100" i="13"/>
  <c r="AG100" i="13"/>
  <c r="AE100" i="13"/>
  <c r="AK60" i="13"/>
  <c r="AG60" i="13"/>
  <c r="AJ60" i="13"/>
  <c r="AH60" i="13"/>
  <c r="AE60" i="13"/>
  <c r="AG58" i="13"/>
  <c r="AJ58" i="13"/>
  <c r="AK58" i="13"/>
  <c r="AH58" i="13"/>
  <c r="AE58" i="13"/>
  <c r="AH81" i="13"/>
  <c r="AJ81" i="13"/>
  <c r="AK81" i="13"/>
  <c r="AG81" i="13"/>
  <c r="AE81" i="13"/>
  <c r="AJ45" i="13"/>
  <c r="AK45" i="13"/>
  <c r="AH45" i="13"/>
  <c r="AG45" i="13"/>
  <c r="AE45" i="13"/>
  <c r="AH105" i="13"/>
  <c r="AJ105" i="13"/>
  <c r="AK105" i="13"/>
  <c r="AG105" i="13"/>
  <c r="AE105" i="13"/>
  <c r="AJ13" i="13"/>
  <c r="AH13" i="13"/>
  <c r="AG13" i="13"/>
  <c r="AK13" i="13"/>
  <c r="AE13" i="13"/>
  <c r="AG99" i="13"/>
  <c r="AH99" i="13"/>
  <c r="AJ99" i="13"/>
  <c r="AK99" i="13"/>
  <c r="AE99" i="13"/>
  <c r="AJ97" i="13"/>
  <c r="AH97" i="13"/>
  <c r="AG97" i="13"/>
  <c r="AK97" i="13"/>
  <c r="AE97" i="13"/>
  <c r="AK29" i="13"/>
  <c r="AH29" i="13"/>
  <c r="AG29" i="13"/>
  <c r="AJ29" i="13"/>
  <c r="AE29" i="13"/>
  <c r="AJ67" i="13"/>
  <c r="AH67" i="13"/>
  <c r="AG67" i="13"/>
  <c r="AK67" i="13"/>
  <c r="AE67" i="13"/>
  <c r="V114" i="13"/>
  <c r="AG96" i="13"/>
  <c r="AJ96" i="13"/>
  <c r="AH96" i="13"/>
  <c r="AK96" i="13"/>
  <c r="AE96" i="13"/>
  <c r="AJ113" i="13"/>
  <c r="AH113" i="13"/>
  <c r="AK113" i="13"/>
  <c r="AG113" i="13"/>
  <c r="AE113" i="13"/>
  <c r="AK104" i="13"/>
  <c r="AH104" i="13"/>
  <c r="AJ104" i="13"/>
  <c r="AG104" i="13"/>
  <c r="AE104" i="13"/>
  <c r="AJ103" i="13"/>
  <c r="AK103" i="13"/>
  <c r="AG103" i="13"/>
  <c r="AH103" i="13"/>
  <c r="AE103" i="13"/>
  <c r="AJ37" i="13"/>
  <c r="AH37" i="13"/>
  <c r="AK37" i="13"/>
  <c r="AG37" i="13"/>
  <c r="AE37" i="13"/>
  <c r="AG61" i="13"/>
  <c r="AH61" i="13"/>
  <c r="AK61" i="13"/>
  <c r="AJ61" i="13"/>
  <c r="AE61" i="13"/>
  <c r="AJ51" i="13"/>
  <c r="AG51" i="13"/>
  <c r="AH51" i="13"/>
  <c r="AK51" i="13"/>
  <c r="AE51" i="13"/>
  <c r="AK16" i="13"/>
  <c r="AG16" i="13"/>
  <c r="AJ16" i="13"/>
  <c r="AH16" i="13"/>
  <c r="AE16" i="13"/>
  <c r="AJ74" i="13"/>
  <c r="AH74" i="13"/>
  <c r="AG74" i="13"/>
  <c r="AK74" i="13"/>
  <c r="AE74" i="13"/>
  <c r="AH88" i="13"/>
  <c r="AJ88" i="13"/>
  <c r="AK88" i="13"/>
  <c r="AG88" i="13"/>
  <c r="AE88" i="13"/>
  <c r="AH48" i="13"/>
  <c r="AJ48" i="13"/>
  <c r="AG48" i="13"/>
  <c r="AK48" i="13"/>
  <c r="AE48" i="13"/>
  <c r="AK32" i="13"/>
  <c r="AG32" i="13"/>
  <c r="AH32" i="13"/>
  <c r="AJ32" i="13"/>
  <c r="AE32" i="13"/>
  <c r="AK106" i="13"/>
  <c r="AJ106" i="13"/>
  <c r="AG106" i="13"/>
  <c r="AH106" i="13"/>
  <c r="AE106" i="13"/>
  <c r="AG7" i="13"/>
  <c r="AK7" i="13"/>
  <c r="AH7" i="13"/>
  <c r="AJ7" i="13"/>
  <c r="AE7" i="13"/>
  <c r="AH102" i="13"/>
  <c r="AK102" i="13"/>
  <c r="AG102" i="13"/>
  <c r="AJ102" i="13"/>
  <c r="AE102" i="13"/>
  <c r="AJ85" i="13"/>
  <c r="AG85" i="13"/>
  <c r="AK85" i="13"/>
  <c r="AH85" i="13"/>
  <c r="AE85" i="13"/>
  <c r="AJ98" i="13"/>
  <c r="AH98" i="13"/>
  <c r="AK98" i="13"/>
  <c r="AG98" i="13"/>
  <c r="AE98" i="13"/>
  <c r="AJ31" i="13"/>
  <c r="AK31" i="13"/>
  <c r="AH31" i="13"/>
  <c r="AG31" i="13"/>
  <c r="AE31" i="13"/>
  <c r="AJ43" i="13"/>
  <c r="AG43" i="13"/>
  <c r="AH43" i="13"/>
  <c r="AK43" i="13"/>
  <c r="AE43" i="13"/>
  <c r="AH87" i="13"/>
  <c r="AK87" i="13"/>
  <c r="AJ87" i="13"/>
  <c r="AG87" i="13"/>
  <c r="AE87" i="13"/>
  <c r="AH57" i="13"/>
  <c r="AG57" i="13"/>
  <c r="AJ57" i="13"/>
  <c r="AK57" i="13"/>
  <c r="AE57" i="13"/>
  <c r="AH40" i="13"/>
  <c r="AK40" i="13"/>
  <c r="AJ40" i="13"/>
  <c r="AG40" i="13"/>
  <c r="AE40" i="13"/>
  <c r="AG72" i="13"/>
  <c r="AJ72" i="13"/>
  <c r="AH72" i="13"/>
  <c r="AK72" i="13"/>
  <c r="AE72" i="13"/>
  <c r="AH19" i="13"/>
  <c r="AG19" i="13"/>
  <c r="AK19" i="13"/>
  <c r="AJ19" i="13"/>
  <c r="AE19" i="13"/>
  <c r="AH59" i="13"/>
  <c r="AJ59" i="13"/>
  <c r="AK59" i="13"/>
  <c r="AG59" i="13"/>
  <c r="AE59" i="13"/>
  <c r="AK107" i="13"/>
  <c r="AJ107" i="13"/>
  <c r="AH107" i="13"/>
  <c r="AG107" i="13"/>
  <c r="AE107" i="13"/>
  <c r="AH10" i="13"/>
  <c r="AJ10" i="13"/>
  <c r="AK10" i="13"/>
  <c r="AG10" i="13"/>
  <c r="AE10" i="13"/>
  <c r="AH75" i="13"/>
  <c r="AG75" i="13"/>
  <c r="AJ75" i="13"/>
  <c r="AK75" i="13"/>
  <c r="AE75" i="13"/>
  <c r="AG66" i="13"/>
  <c r="AK66" i="13"/>
  <c r="AH66" i="13"/>
  <c r="AJ66" i="13"/>
  <c r="AE66" i="13"/>
  <c r="AH33" i="13"/>
  <c r="AG33" i="13"/>
  <c r="AK33" i="13"/>
  <c r="AJ33" i="13"/>
  <c r="AE33" i="13"/>
  <c r="AG54" i="13"/>
  <c r="AJ54" i="13"/>
  <c r="AK54" i="13"/>
  <c r="AH54" i="13"/>
  <c r="AE54" i="13"/>
  <c r="AJ15" i="13"/>
  <c r="AG15" i="13"/>
  <c r="AH15" i="13"/>
  <c r="AK15" i="13"/>
  <c r="AE15" i="13"/>
  <c r="AH55" i="13"/>
  <c r="AK55" i="13"/>
  <c r="AG55" i="13"/>
  <c r="AJ55" i="13"/>
  <c r="AE55" i="13"/>
  <c r="AK90" i="13"/>
  <c r="AJ90" i="13"/>
  <c r="AG90" i="13"/>
  <c r="AH90" i="13"/>
  <c r="AE90" i="13"/>
  <c r="AJ12" i="13"/>
  <c r="AH12" i="13"/>
  <c r="AK12" i="13"/>
  <c r="AG12" i="13"/>
  <c r="AE12" i="13"/>
  <c r="AG80" i="13"/>
  <c r="AK80" i="13"/>
  <c r="AJ80" i="13"/>
  <c r="AH80" i="13"/>
  <c r="AE80" i="13"/>
  <c r="AJ24" i="13"/>
  <c r="AK24" i="13"/>
  <c r="AH24" i="13"/>
  <c r="AG24" i="13"/>
  <c r="AE24" i="13"/>
  <c r="AK108" i="13"/>
  <c r="AG108" i="13"/>
  <c r="AH108" i="13"/>
  <c r="AJ108" i="13"/>
  <c r="AE108" i="13"/>
  <c r="AJ84" i="13"/>
  <c r="AG84" i="13"/>
  <c r="AH84" i="13"/>
  <c r="AK84" i="13"/>
  <c r="AE84" i="13"/>
  <c r="AK78" i="13"/>
  <c r="AG78" i="13"/>
  <c r="AJ78" i="13"/>
  <c r="AH78" i="13"/>
  <c r="AE78" i="13"/>
  <c r="AH93" i="13"/>
  <c r="AG93" i="13"/>
  <c r="AJ93" i="13"/>
  <c r="AK93" i="13"/>
  <c r="AE93" i="13"/>
  <c r="AG92" i="13"/>
  <c r="AK92" i="13"/>
  <c r="AH92" i="13"/>
  <c r="AJ92" i="13"/>
  <c r="AE92" i="13"/>
  <c r="AH71" i="13"/>
  <c r="AG71" i="13"/>
  <c r="AK71" i="13"/>
  <c r="AJ71" i="13"/>
  <c r="AE71" i="13"/>
  <c r="AK30" i="13"/>
  <c r="AH30" i="13"/>
  <c r="AG30" i="13"/>
  <c r="AJ30" i="13"/>
  <c r="AE30" i="13"/>
  <c r="AK65" i="13"/>
  <c r="AJ65" i="13"/>
  <c r="AH65" i="13"/>
  <c r="AG65" i="13"/>
  <c r="AE65" i="13"/>
  <c r="AK53" i="13"/>
  <c r="AH53" i="13"/>
  <c r="AJ53" i="13"/>
  <c r="AG53" i="13"/>
  <c r="AE53" i="13"/>
  <c r="AK35" i="13"/>
  <c r="AJ35" i="13"/>
  <c r="AH35" i="13"/>
  <c r="AG35" i="13"/>
  <c r="AE35" i="13"/>
  <c r="AJ52" i="13"/>
  <c r="AH52" i="13"/>
  <c r="AK52" i="13"/>
  <c r="AG52" i="13"/>
  <c r="AE52" i="13"/>
  <c r="AJ22" i="13"/>
  <c r="AK22" i="13"/>
  <c r="AH22" i="13"/>
  <c r="AG22" i="13"/>
  <c r="AE22" i="13"/>
  <c r="AJ42" i="13"/>
  <c r="AG42" i="13"/>
  <c r="AK42" i="13"/>
  <c r="AH42" i="13"/>
  <c r="AE42" i="13"/>
  <c r="AG77" i="13"/>
  <c r="AJ77" i="13"/>
  <c r="AK77" i="13"/>
  <c r="AH77" i="13"/>
  <c r="AE77" i="13"/>
  <c r="AH11" i="13"/>
  <c r="AK11" i="13"/>
  <c r="AJ11" i="13"/>
  <c r="AG11" i="13"/>
  <c r="AE11" i="13"/>
  <c r="AG89" i="13"/>
  <c r="AK89" i="13"/>
  <c r="AJ89" i="13"/>
  <c r="AH89" i="13"/>
  <c r="AE89" i="13"/>
  <c r="AK101" i="13"/>
  <c r="AG101" i="13"/>
  <c r="AH101" i="13"/>
  <c r="AJ101" i="13"/>
  <c r="AE101" i="13"/>
  <c r="AG20" i="13"/>
  <c r="AK20" i="13"/>
  <c r="AJ20" i="13"/>
  <c r="AH20" i="13"/>
  <c r="AE20" i="13"/>
  <c r="AH9" i="13"/>
  <c r="AG9" i="13"/>
  <c r="AK9" i="13"/>
  <c r="AJ9" i="13"/>
  <c r="AE9" i="13"/>
  <c r="AG44" i="13"/>
  <c r="AJ44" i="13"/>
  <c r="AK44" i="13"/>
  <c r="AH44" i="13"/>
  <c r="AE44" i="13"/>
  <c r="AK79" i="13"/>
  <c r="AH79" i="13"/>
  <c r="AG79" i="13"/>
  <c r="AJ79" i="13"/>
  <c r="AE79" i="13"/>
  <c r="AH56" i="13"/>
  <c r="AG56" i="13"/>
  <c r="AJ56" i="13"/>
  <c r="AK56" i="13"/>
  <c r="AE56" i="13"/>
  <c r="AK21" i="13"/>
  <c r="AJ21" i="13"/>
  <c r="AG21" i="13"/>
  <c r="AH21" i="13"/>
  <c r="AE21" i="13"/>
  <c r="AK46" i="13"/>
  <c r="AG46" i="13"/>
  <c r="AH46" i="13"/>
  <c r="AJ46" i="13"/>
  <c r="AE46" i="13"/>
  <c r="AK25" i="13"/>
  <c r="AJ25" i="13"/>
  <c r="AH25" i="13"/>
  <c r="AG25" i="13"/>
  <c r="AE25" i="13"/>
  <c r="AJ83" i="13"/>
  <c r="AG83" i="13"/>
  <c r="AH83" i="13"/>
  <c r="AK83" i="13"/>
  <c r="AE83" i="13"/>
  <c r="AH50" i="13"/>
  <c r="AK50" i="13"/>
  <c r="AG50" i="13"/>
  <c r="AJ50" i="13"/>
  <c r="AE50" i="13"/>
  <c r="AG69" i="13"/>
  <c r="AJ69" i="13"/>
  <c r="AK69" i="13"/>
  <c r="AH69" i="13"/>
  <c r="AE69" i="13"/>
  <c r="AH70" i="13"/>
  <c r="AG70" i="13"/>
  <c r="AK70" i="13"/>
  <c r="AJ70" i="13"/>
  <c r="AE70" i="13"/>
  <c r="AK82" i="13"/>
  <c r="AG82" i="13"/>
  <c r="AH82" i="13"/>
  <c r="AJ82" i="13"/>
  <c r="AE82" i="13"/>
  <c r="AG18" i="13"/>
  <c r="AJ18" i="13"/>
  <c r="AH18" i="13"/>
  <c r="AK18" i="13"/>
  <c r="AE18" i="13"/>
  <c r="AK39" i="13"/>
  <c r="AJ39" i="13"/>
  <c r="AG39" i="13"/>
  <c r="AH39" i="13"/>
  <c r="AE39" i="13"/>
  <c r="AG41" i="13"/>
  <c r="AK41" i="13"/>
  <c r="AH41" i="13"/>
  <c r="AJ41" i="13"/>
  <c r="AE41" i="13"/>
  <c r="AJ8" i="13"/>
  <c r="AK8" i="13"/>
  <c r="AG8" i="13"/>
  <c r="AH8" i="13"/>
  <c r="AE8" i="13"/>
  <c r="AJ38" i="13"/>
  <c r="AH38" i="13"/>
  <c r="AG38" i="13"/>
  <c r="AK38" i="13"/>
  <c r="AE38" i="13"/>
  <c r="AH95" i="13"/>
  <c r="AJ95" i="13"/>
  <c r="AK95" i="13"/>
  <c r="AG95" i="13"/>
  <c r="AE95" i="13"/>
  <c r="AG112" i="13"/>
  <c r="AH112" i="13"/>
  <c r="AJ112" i="13"/>
  <c r="AK112" i="13"/>
  <c r="AE112" i="13"/>
  <c r="AN110" i="13" l="1"/>
  <c r="AN95" i="13"/>
  <c r="AN38" i="13"/>
  <c r="AN50" i="13"/>
  <c r="AN44" i="13"/>
  <c r="AN55" i="13"/>
  <c r="AN30" i="13"/>
  <c r="AN32" i="13"/>
  <c r="AN103" i="13"/>
  <c r="AN39" i="13"/>
  <c r="AN46" i="13"/>
  <c r="AN89" i="13"/>
  <c r="AN65" i="13"/>
  <c r="AN24" i="13"/>
  <c r="AN66" i="13"/>
  <c r="AN57" i="13"/>
  <c r="AN106" i="13"/>
  <c r="AN37" i="13"/>
  <c r="AN67" i="13"/>
  <c r="AN58" i="13"/>
  <c r="AN111" i="13"/>
  <c r="AN34" i="13"/>
  <c r="AN52" i="13"/>
  <c r="AN15" i="13"/>
  <c r="AN19" i="13"/>
  <c r="AN85" i="13"/>
  <c r="AN16" i="13"/>
  <c r="AN6" i="13"/>
  <c r="AN105" i="13"/>
  <c r="AN49" i="13"/>
  <c r="AN14" i="13"/>
  <c r="AN63" i="13"/>
  <c r="AN9" i="13"/>
  <c r="AN78" i="13"/>
  <c r="AN82" i="13"/>
  <c r="AN56" i="13"/>
  <c r="AN71" i="13"/>
  <c r="AN12" i="13"/>
  <c r="AN10" i="13"/>
  <c r="AN43" i="13"/>
  <c r="AN48" i="13"/>
  <c r="AN104" i="13"/>
  <c r="AN97" i="13"/>
  <c r="AN100" i="13"/>
  <c r="AN76" i="13"/>
  <c r="AN73" i="13"/>
  <c r="AN77" i="13"/>
  <c r="AN41" i="13"/>
  <c r="AN25" i="13"/>
  <c r="AN101" i="13"/>
  <c r="AN53" i="13"/>
  <c r="AN108" i="13"/>
  <c r="AN33" i="13"/>
  <c r="AN40" i="13"/>
  <c r="AN7" i="13"/>
  <c r="AN61" i="13"/>
  <c r="AN81" i="13"/>
  <c r="AN28" i="13"/>
  <c r="AN86" i="13"/>
  <c r="AN36" i="13"/>
  <c r="AN13" i="13"/>
  <c r="AN91" i="13"/>
  <c r="AN26" i="13"/>
  <c r="AN62" i="13"/>
  <c r="AN98" i="13"/>
  <c r="AN60" i="13"/>
  <c r="AN68" i="13"/>
  <c r="AN17" i="13"/>
  <c r="AN69" i="13"/>
  <c r="AN22" i="13"/>
  <c r="AN74" i="13"/>
  <c r="AN18" i="13"/>
  <c r="AN21" i="13"/>
  <c r="AN87" i="13"/>
  <c r="AN29" i="13"/>
  <c r="AN8" i="13"/>
  <c r="AN83" i="13"/>
  <c r="AN20" i="13"/>
  <c r="AN35" i="13"/>
  <c r="AN84" i="13"/>
  <c r="AN54" i="13"/>
  <c r="AN72" i="13"/>
  <c r="AN102" i="13"/>
  <c r="AN51" i="13"/>
  <c r="AN45" i="13"/>
  <c r="AN47" i="13"/>
  <c r="AN64" i="13"/>
  <c r="AN94" i="13"/>
  <c r="AN93" i="13"/>
  <c r="AN59" i="13"/>
  <c r="AN96" i="13"/>
  <c r="AN11" i="13"/>
  <c r="AN80" i="13"/>
  <c r="AN75" i="13"/>
  <c r="AN112" i="13"/>
  <c r="AN70" i="13"/>
  <c r="AN79" i="13"/>
  <c r="AN42" i="13"/>
  <c r="AN92" i="13"/>
  <c r="AN90" i="13"/>
  <c r="AN107" i="13"/>
  <c r="AN31" i="13"/>
  <c r="AN88" i="13"/>
  <c r="AN113" i="13"/>
  <c r="AN99" i="13"/>
  <c r="AN27" i="13"/>
  <c r="AN109" i="13"/>
  <c r="AN23" i="13"/>
  <c r="AE114" i="13"/>
  <c r="AB114" i="13"/>
  <c r="AK6" i="13"/>
  <c r="AK114" i="13" s="1"/>
  <c r="AA114" i="13"/>
  <c r="AJ114" i="13"/>
  <c r="AF35" i="13"/>
  <c r="AF34" i="13"/>
  <c r="AF70" i="13"/>
  <c r="AF63" i="13"/>
  <c r="AF84" i="13"/>
  <c r="AF55" i="13"/>
  <c r="AF90" i="13"/>
  <c r="AF98" i="13"/>
  <c r="AF86" i="13"/>
  <c r="AF100" i="13"/>
  <c r="AF19" i="13"/>
  <c r="AF113" i="13"/>
  <c r="AF42" i="13"/>
  <c r="AF40" i="13"/>
  <c r="AF102" i="13"/>
  <c r="AF59" i="13"/>
  <c r="AF32" i="13"/>
  <c r="AF20" i="13"/>
  <c r="AF8" i="13"/>
  <c r="AF22" i="13"/>
  <c r="AF81" i="13"/>
  <c r="AF41" i="13"/>
  <c r="AF76" i="13"/>
  <c r="AF49" i="13"/>
  <c r="AF44" i="13"/>
  <c r="AF23" i="13"/>
  <c r="AF82" i="13"/>
  <c r="AF105" i="13"/>
  <c r="AF18" i="13"/>
  <c r="AF37" i="13"/>
  <c r="AF61" i="13"/>
  <c r="AF47" i="13"/>
  <c r="AF65" i="13"/>
  <c r="AF10" i="13"/>
  <c r="AF66" i="13"/>
  <c r="AF96" i="13"/>
  <c r="AF104" i="13"/>
  <c r="AF50" i="13"/>
  <c r="AF57" i="13"/>
  <c r="AF15" i="13"/>
  <c r="AF52" i="13"/>
  <c r="AF77" i="13"/>
  <c r="AF26" i="13"/>
  <c r="AF9" i="13"/>
  <c r="AF80" i="13"/>
  <c r="AF89" i="13"/>
  <c r="AF7" i="13"/>
  <c r="AF28" i="13"/>
  <c r="AF112" i="13"/>
  <c r="AF91" i="13"/>
  <c r="AF62" i="13"/>
  <c r="AF56" i="13"/>
  <c r="AF85" i="13"/>
  <c r="AF87" i="13"/>
  <c r="AF99" i="13"/>
  <c r="AF72" i="13"/>
  <c r="AF39" i="13"/>
  <c r="AF95" i="13"/>
  <c r="AF109" i="13"/>
  <c r="AF12" i="13"/>
  <c r="AF58" i="13"/>
  <c r="AF16" i="13"/>
  <c r="AF13" i="13"/>
  <c r="AF24" i="13"/>
  <c r="AF46" i="13"/>
  <c r="AF60" i="13"/>
  <c r="AF27" i="13"/>
  <c r="AF68" i="13"/>
  <c r="AF54" i="13"/>
  <c r="AF83" i="13"/>
  <c r="AF53" i="13"/>
  <c r="AF92" i="13"/>
  <c r="AF51" i="13"/>
  <c r="AF71" i="13"/>
  <c r="AF75" i="13"/>
  <c r="AF111" i="13"/>
  <c r="AF101" i="13"/>
  <c r="AF29" i="13"/>
  <c r="AF107" i="13"/>
  <c r="AF88" i="13"/>
  <c r="AF97" i="13"/>
  <c r="AF79" i="13"/>
  <c r="AF21" i="13"/>
  <c r="AF93" i="13"/>
  <c r="AF38" i="13"/>
  <c r="AF43" i="13"/>
  <c r="AF78" i="13"/>
  <c r="AF48" i="13"/>
  <c r="AF33" i="13"/>
  <c r="AF30" i="13"/>
  <c r="AF103" i="13"/>
  <c r="AF94" i="13"/>
  <c r="AF17" i="13"/>
  <c r="AF45" i="13"/>
  <c r="AF36" i="13"/>
  <c r="AF11" i="13"/>
  <c r="AF74" i="13"/>
  <c r="AF73" i="13"/>
  <c r="AF31" i="13"/>
  <c r="AF106" i="13"/>
  <c r="AF69" i="13"/>
  <c r="AF25" i="13"/>
  <c r="AF64" i="13"/>
  <c r="AF14" i="13"/>
  <c r="AF108" i="13"/>
  <c r="AF67" i="13"/>
  <c r="X114" i="13"/>
  <c r="AG6" i="13"/>
  <c r="AG114" i="13" s="1"/>
  <c r="Y114" i="13"/>
  <c r="AH6" i="13"/>
  <c r="AH114" i="13" s="1"/>
  <c r="F29" i="11"/>
  <c r="F26" i="11" s="1"/>
  <c r="J55" i="5"/>
  <c r="H68" i="5" s="1"/>
  <c r="H65" i="5" s="1"/>
  <c r="AR110" i="13" l="1"/>
  <c r="H30" i="11"/>
  <c r="W114" i="13"/>
  <c r="D58" i="5" s="1"/>
  <c r="AF6" i="13"/>
  <c r="AF114" i="13" s="1"/>
  <c r="I29" i="11"/>
  <c r="Q55" i="5"/>
  <c r="J57" i="5"/>
  <c r="G29" i="11"/>
  <c r="J29" i="11"/>
  <c r="Q56" i="5"/>
  <c r="H26" i="11"/>
  <c r="AR22" i="13"/>
  <c r="AR56" i="13"/>
  <c r="AR40" i="13"/>
  <c r="AR64" i="13"/>
  <c r="AR66" i="13"/>
  <c r="AR35" i="13"/>
  <c r="AR83" i="13"/>
  <c r="AR34" i="13"/>
  <c r="AR89" i="13"/>
  <c r="AR73" i="13"/>
  <c r="AR70" i="13"/>
  <c r="AR80" i="13"/>
  <c r="AR104" i="13"/>
  <c r="AR27" i="13"/>
  <c r="AR17" i="13"/>
  <c r="AR52" i="13"/>
  <c r="AR77" i="13"/>
  <c r="AR81" i="13"/>
  <c r="AR58" i="13"/>
  <c r="AR44" i="13"/>
  <c r="AR74" i="13"/>
  <c r="AR105" i="13"/>
  <c r="AR37" i="13"/>
  <c r="AR18" i="13"/>
  <c r="AR103" i="13"/>
  <c r="AR102" i="13"/>
  <c r="AR76" i="13"/>
  <c r="AR31" i="13"/>
  <c r="AR92" i="13"/>
  <c r="AR59" i="13"/>
  <c r="AR54" i="13"/>
  <c r="AR45" i="13"/>
  <c r="AR97" i="13"/>
  <c r="AR39" i="13"/>
  <c r="AR32" i="13"/>
  <c r="AR62" i="13"/>
  <c r="AR101" i="13"/>
  <c r="AR113" i="13"/>
  <c r="AR72" i="13"/>
  <c r="AR100" i="13"/>
  <c r="AR82" i="13"/>
  <c r="AR28" i="13"/>
  <c r="AR19" i="13"/>
  <c r="AR78" i="13"/>
  <c r="AR108" i="13"/>
  <c r="AR107" i="13"/>
  <c r="AR85" i="13"/>
  <c r="AR16" i="13"/>
  <c r="AR94" i="13"/>
  <c r="AR26" i="13"/>
  <c r="AR65" i="13"/>
  <c r="AR61" i="13"/>
  <c r="AR46" i="13"/>
  <c r="AR38" i="13"/>
  <c r="AR42" i="13"/>
  <c r="AR8" i="13"/>
  <c r="C9" i="20" s="1"/>
  <c r="AR48" i="13"/>
  <c r="AR69" i="13"/>
  <c r="AR41" i="13"/>
  <c r="AR86" i="13"/>
  <c r="AR112" i="13"/>
  <c r="AR93" i="13"/>
  <c r="AR53" i="13"/>
  <c r="AR68" i="13"/>
  <c r="AR30" i="13"/>
  <c r="AR49" i="13"/>
  <c r="AR23" i="13"/>
  <c r="AR20" i="13"/>
  <c r="AR12" i="13"/>
  <c r="AR14" i="13"/>
  <c r="AR21" i="13"/>
  <c r="AR13" i="13"/>
  <c r="AR47" i="13"/>
  <c r="AR84" i="13"/>
  <c r="AR99" i="13"/>
  <c r="AR57" i="13"/>
  <c r="AR9" i="13"/>
  <c r="AR67" i="13"/>
  <c r="AR7" i="13"/>
  <c r="AR71" i="13"/>
  <c r="AR91" i="13"/>
  <c r="AR25" i="13"/>
  <c r="AR79" i="13"/>
  <c r="AR15" i="13"/>
  <c r="AR75" i="13"/>
  <c r="AR95" i="13"/>
  <c r="AR63" i="13"/>
  <c r="AR87" i="13"/>
  <c r="AR60" i="13"/>
  <c r="AR36" i="13"/>
  <c r="AR106" i="13"/>
  <c r="AR51" i="13"/>
  <c r="AR90" i="13"/>
  <c r="AR98" i="13"/>
  <c r="AR29" i="13"/>
  <c r="AR109" i="13"/>
  <c r="AR96" i="13"/>
  <c r="AR55" i="13"/>
  <c r="AR43" i="13"/>
  <c r="AR88" i="13"/>
  <c r="AR10" i="13"/>
  <c r="C11" i="20" s="1"/>
  <c r="AR111" i="13"/>
  <c r="AR33" i="13"/>
  <c r="AR11" i="13"/>
  <c r="C12" i="20" s="1"/>
  <c r="AR50" i="13"/>
  <c r="AR24" i="13"/>
  <c r="AR6" i="13"/>
  <c r="C7" i="20" s="1"/>
  <c r="AS110" i="13" l="1"/>
  <c r="D111" i="20" s="1"/>
  <c r="C111" i="20"/>
  <c r="J26" i="11"/>
  <c r="J49" i="11"/>
  <c r="I26" i="11"/>
  <c r="I49" i="11"/>
  <c r="AS67" i="13"/>
  <c r="C68" i="20"/>
  <c r="D38" i="11"/>
  <c r="C10" i="20"/>
  <c r="AS88" i="13"/>
  <c r="C89" i="20"/>
  <c r="AS57" i="13"/>
  <c r="C58" i="20"/>
  <c r="AS20" i="13"/>
  <c r="C21" i="20"/>
  <c r="AS78" i="13"/>
  <c r="C79" i="20"/>
  <c r="AS62" i="13"/>
  <c r="C63" i="20"/>
  <c r="AS31" i="13"/>
  <c r="C32" i="20"/>
  <c r="AS80" i="13"/>
  <c r="C81" i="20"/>
  <c r="AS43" i="13"/>
  <c r="C44" i="20"/>
  <c r="AS106" i="13"/>
  <c r="C107" i="20"/>
  <c r="AS79" i="13"/>
  <c r="C80" i="20"/>
  <c r="AS99" i="13"/>
  <c r="C100" i="20"/>
  <c r="AS23" i="13"/>
  <c r="C24" i="20"/>
  <c r="AS41" i="13"/>
  <c r="C42" i="20"/>
  <c r="AS65" i="13"/>
  <c r="C66" i="20"/>
  <c r="AS19" i="13"/>
  <c r="C20" i="20"/>
  <c r="AS32" i="13"/>
  <c r="C33" i="20"/>
  <c r="AS76" i="13"/>
  <c r="C77" i="20"/>
  <c r="AS58" i="13"/>
  <c r="C59" i="20"/>
  <c r="AS70" i="13"/>
  <c r="C71" i="20"/>
  <c r="AS40" i="13"/>
  <c r="C41" i="20"/>
  <c r="AS95" i="13"/>
  <c r="C96" i="20"/>
  <c r="AS46" i="13"/>
  <c r="C47" i="20"/>
  <c r="AS51" i="13"/>
  <c r="C52" i="20"/>
  <c r="AS61" i="13"/>
  <c r="C62" i="20"/>
  <c r="AS24" i="13"/>
  <c r="C25" i="20"/>
  <c r="AS55" i="13"/>
  <c r="C56" i="20"/>
  <c r="AS36" i="13"/>
  <c r="C37" i="20"/>
  <c r="AS25" i="13"/>
  <c r="C26" i="20"/>
  <c r="AS84" i="13"/>
  <c r="C85" i="20"/>
  <c r="AS49" i="13"/>
  <c r="C50" i="20"/>
  <c r="AS69" i="13"/>
  <c r="C70" i="20"/>
  <c r="AS26" i="13"/>
  <c r="C27" i="20"/>
  <c r="AS28" i="13"/>
  <c r="C29" i="20"/>
  <c r="AS39" i="13"/>
  <c r="C40" i="20"/>
  <c r="AS102" i="13"/>
  <c r="C103" i="20"/>
  <c r="AS81" i="13"/>
  <c r="C82" i="20"/>
  <c r="AS73" i="13"/>
  <c r="C74" i="20"/>
  <c r="AS56" i="13"/>
  <c r="C57" i="20"/>
  <c r="AS38" i="13"/>
  <c r="C39" i="20"/>
  <c r="D41" i="11"/>
  <c r="C13" i="20"/>
  <c r="AS96" i="13"/>
  <c r="C97" i="20"/>
  <c r="AS47" i="13"/>
  <c r="C48" i="20"/>
  <c r="AS82" i="13"/>
  <c r="C83" i="20"/>
  <c r="AS22" i="13"/>
  <c r="C23" i="20"/>
  <c r="AS111" i="13"/>
  <c r="C112" i="20"/>
  <c r="D43" i="11"/>
  <c r="C15" i="20"/>
  <c r="AS112" i="13"/>
  <c r="C113" i="20"/>
  <c r="AS50" i="13"/>
  <c r="C51" i="20"/>
  <c r="AS91" i="13"/>
  <c r="C92" i="20"/>
  <c r="AS48" i="13"/>
  <c r="C49" i="20"/>
  <c r="AS97" i="13"/>
  <c r="C98" i="20"/>
  <c r="AS89" i="13"/>
  <c r="C90" i="20"/>
  <c r="AS109" i="13"/>
  <c r="C110" i="20"/>
  <c r="AS87" i="13"/>
  <c r="C88" i="20"/>
  <c r="AS71" i="13"/>
  <c r="C72" i="20"/>
  <c r="D42" i="11"/>
  <c r="C14" i="20"/>
  <c r="AS68" i="13"/>
  <c r="C69" i="20"/>
  <c r="AS16" i="13"/>
  <c r="C17" i="20"/>
  <c r="AS100" i="13"/>
  <c r="C101" i="20"/>
  <c r="AS45" i="13"/>
  <c r="C46" i="20"/>
  <c r="AS18" i="13"/>
  <c r="C19" i="20"/>
  <c r="AS52" i="13"/>
  <c r="C53" i="20"/>
  <c r="AS34" i="13"/>
  <c r="C35" i="20"/>
  <c r="AS108" i="13"/>
  <c r="C109" i="20"/>
  <c r="AS101" i="13"/>
  <c r="C102" i="20"/>
  <c r="AS60" i="13"/>
  <c r="C61" i="20"/>
  <c r="AS30" i="13"/>
  <c r="C31" i="20"/>
  <c r="AS94" i="13"/>
  <c r="C95" i="20"/>
  <c r="AS103" i="13"/>
  <c r="C104" i="20"/>
  <c r="AS77" i="13"/>
  <c r="C78" i="20"/>
  <c r="AS33" i="13"/>
  <c r="C34" i="20"/>
  <c r="AS29" i="13"/>
  <c r="C30" i="20"/>
  <c r="AS63" i="13"/>
  <c r="C64" i="20"/>
  <c r="D36" i="11"/>
  <c r="C8" i="20"/>
  <c r="AS21" i="13"/>
  <c r="C22" i="20"/>
  <c r="AS53" i="13"/>
  <c r="C54" i="20"/>
  <c r="AS42" i="13"/>
  <c r="C43" i="20"/>
  <c r="AS85" i="13"/>
  <c r="C86" i="20"/>
  <c r="AS72" i="13"/>
  <c r="C73" i="20"/>
  <c r="AS54" i="13"/>
  <c r="C55" i="20"/>
  <c r="AS37" i="13"/>
  <c r="C38" i="20"/>
  <c r="AS17" i="13"/>
  <c r="C18" i="20"/>
  <c r="AS83" i="13"/>
  <c r="C84" i="20"/>
  <c r="AS107" i="13"/>
  <c r="C108" i="20"/>
  <c r="AS113" i="13"/>
  <c r="C114" i="20"/>
  <c r="AS59" i="13"/>
  <c r="C60" i="20"/>
  <c r="AS105" i="13"/>
  <c r="C106" i="20"/>
  <c r="AS27" i="13"/>
  <c r="C28" i="20"/>
  <c r="AS35" i="13"/>
  <c r="C36" i="20"/>
  <c r="AS98" i="13"/>
  <c r="C99" i="20"/>
  <c r="AS90" i="13"/>
  <c r="C91" i="20"/>
  <c r="AS92" i="13"/>
  <c r="C93" i="20"/>
  <c r="AS74" i="13"/>
  <c r="C75" i="20"/>
  <c r="AS104" i="13"/>
  <c r="C105" i="20"/>
  <c r="AS66" i="13"/>
  <c r="C67" i="20"/>
  <c r="AS93" i="13"/>
  <c r="C94" i="20"/>
  <c r="AS75" i="13"/>
  <c r="C76" i="20"/>
  <c r="D44" i="11"/>
  <c r="C16" i="20"/>
  <c r="AS86" i="13"/>
  <c r="C87" i="20"/>
  <c r="AS44" i="13"/>
  <c r="C45" i="20"/>
  <c r="AS64" i="13"/>
  <c r="C65" i="20"/>
  <c r="L68" i="5"/>
  <c r="L65" i="5" s="1"/>
  <c r="N68" i="5"/>
  <c r="N65" i="5" s="1"/>
  <c r="P68" i="5"/>
  <c r="P65" i="5" s="1"/>
  <c r="J68" i="5"/>
  <c r="J65" i="5" s="1"/>
  <c r="AS12" i="13"/>
  <c r="AS13" i="13"/>
  <c r="AS9" i="13"/>
  <c r="AS7" i="13"/>
  <c r="AS14" i="13"/>
  <c r="AS15" i="13"/>
  <c r="AS6" i="13"/>
  <c r="D35" i="11"/>
  <c r="AS8" i="13"/>
  <c r="D37" i="11"/>
  <c r="AS10" i="13"/>
  <c r="D39" i="11"/>
  <c r="AS11" i="13"/>
  <c r="D40" i="11"/>
  <c r="AT110" i="13" l="1"/>
  <c r="E111" i="20" s="1"/>
  <c r="AW110" i="13"/>
  <c r="H111" i="20" s="1"/>
  <c r="AU110" i="13"/>
  <c r="F111" i="20" s="1"/>
  <c r="AV110" i="13"/>
  <c r="G111" i="20" s="1"/>
  <c r="AV10" i="13"/>
  <c r="AU10" i="13"/>
  <c r="AV104" i="13"/>
  <c r="AU104" i="13"/>
  <c r="AV9" i="13"/>
  <c r="G10" i="20" s="1"/>
  <c r="AU9" i="13"/>
  <c r="AU86" i="13"/>
  <c r="AV86" i="13"/>
  <c r="G87" i="20" s="1"/>
  <c r="AV37" i="13"/>
  <c r="G38" i="20" s="1"/>
  <c r="AU37" i="13"/>
  <c r="AV85" i="13"/>
  <c r="G86" i="20" s="1"/>
  <c r="AU85" i="13"/>
  <c r="F86" i="20" s="1"/>
  <c r="AV103" i="13"/>
  <c r="G104" i="20" s="1"/>
  <c r="AU103" i="13"/>
  <c r="F104" i="20" s="1"/>
  <c r="AV34" i="13"/>
  <c r="G35" i="20" s="1"/>
  <c r="AU34" i="13"/>
  <c r="AV45" i="13"/>
  <c r="G46" i="20" s="1"/>
  <c r="AU45" i="13"/>
  <c r="F46" i="20" s="1"/>
  <c r="AU68" i="13"/>
  <c r="AV68" i="13"/>
  <c r="G69" i="20" s="1"/>
  <c r="AV87" i="13"/>
  <c r="G88" i="20" s="1"/>
  <c r="AU87" i="13"/>
  <c r="AV97" i="13"/>
  <c r="G98" i="20" s="1"/>
  <c r="AU97" i="13"/>
  <c r="F98" i="20" s="1"/>
  <c r="AV50" i="13"/>
  <c r="G51" i="20" s="1"/>
  <c r="AU50" i="13"/>
  <c r="F51" i="20" s="1"/>
  <c r="AV111" i="13"/>
  <c r="G112" i="20" s="1"/>
  <c r="AU111" i="13"/>
  <c r="AV47" i="13"/>
  <c r="G48" i="20" s="1"/>
  <c r="AU47" i="13"/>
  <c r="F48" i="20" s="1"/>
  <c r="AV38" i="13"/>
  <c r="AU38" i="13"/>
  <c r="F39" i="20" s="1"/>
  <c r="AV81" i="13"/>
  <c r="G82" i="20" s="1"/>
  <c r="AU81" i="13"/>
  <c r="AV28" i="13"/>
  <c r="G29" i="20" s="1"/>
  <c r="AU28" i="13"/>
  <c r="AV49" i="13"/>
  <c r="G50" i="20" s="1"/>
  <c r="AU49" i="13"/>
  <c r="F50" i="20" s="1"/>
  <c r="AV36" i="13"/>
  <c r="G37" i="20" s="1"/>
  <c r="AU36" i="13"/>
  <c r="AV61" i="13"/>
  <c r="G62" i="20" s="1"/>
  <c r="AU61" i="13"/>
  <c r="F62" i="20" s="1"/>
  <c r="AV95" i="13"/>
  <c r="G96" i="20" s="1"/>
  <c r="AU95" i="13"/>
  <c r="F96" i="20" s="1"/>
  <c r="AV58" i="13"/>
  <c r="G59" i="20" s="1"/>
  <c r="AU58" i="13"/>
  <c r="AV19" i="13"/>
  <c r="G20" i="20" s="1"/>
  <c r="AU19" i="13"/>
  <c r="F20" i="20" s="1"/>
  <c r="AV23" i="13"/>
  <c r="G24" i="20" s="1"/>
  <c r="AU23" i="13"/>
  <c r="AV106" i="13"/>
  <c r="G107" i="20" s="1"/>
  <c r="AU106" i="13"/>
  <c r="AV31" i="13"/>
  <c r="G32" i="20" s="1"/>
  <c r="AU31" i="13"/>
  <c r="F32" i="20" s="1"/>
  <c r="AU20" i="13"/>
  <c r="AV20" i="13"/>
  <c r="G21" i="20" s="1"/>
  <c r="AV13" i="13"/>
  <c r="G14" i="20" s="1"/>
  <c r="AU13" i="13"/>
  <c r="AV7" i="13"/>
  <c r="AU7" i="13"/>
  <c r="F8" i="20" s="1"/>
  <c r="AU74" i="13"/>
  <c r="AV74" i="13"/>
  <c r="G75" i="20" s="1"/>
  <c r="AV107" i="13"/>
  <c r="G108" i="20" s="1"/>
  <c r="AU107" i="13"/>
  <c r="AV21" i="13"/>
  <c r="G22" i="20" s="1"/>
  <c r="AU21" i="13"/>
  <c r="F22" i="20" s="1"/>
  <c r="AV60" i="13"/>
  <c r="G61" i="20" s="1"/>
  <c r="AU60" i="13"/>
  <c r="F61" i="20" s="1"/>
  <c r="AV6" i="13"/>
  <c r="AU6" i="13"/>
  <c r="AV64" i="13"/>
  <c r="G65" i="20" s="1"/>
  <c r="AU64" i="13"/>
  <c r="F65" i="20" s="1"/>
  <c r="AV35" i="13"/>
  <c r="G36" i="20" s="1"/>
  <c r="AU35" i="13"/>
  <c r="F36" i="20" s="1"/>
  <c r="AV83" i="13"/>
  <c r="G84" i="20" s="1"/>
  <c r="AU83" i="13"/>
  <c r="AV33" i="13"/>
  <c r="G34" i="20" s="1"/>
  <c r="AU33" i="13"/>
  <c r="F34" i="20" s="1"/>
  <c r="AV52" i="13"/>
  <c r="G53" i="20" s="1"/>
  <c r="AU52" i="13"/>
  <c r="F53" i="20" s="1"/>
  <c r="AV109" i="13"/>
  <c r="G110" i="20" s="1"/>
  <c r="AU109" i="13"/>
  <c r="AV22" i="13"/>
  <c r="G23" i="20" s="1"/>
  <c r="AU22" i="13"/>
  <c r="F23" i="20" s="1"/>
  <c r="AV26" i="13"/>
  <c r="G27" i="20" s="1"/>
  <c r="AU26" i="13"/>
  <c r="AV55" i="13"/>
  <c r="G56" i="20" s="1"/>
  <c r="AU55" i="13"/>
  <c r="AV40" i="13"/>
  <c r="G41" i="20" s="1"/>
  <c r="AU40" i="13"/>
  <c r="F41" i="20" s="1"/>
  <c r="AV76" i="13"/>
  <c r="G77" i="20" s="1"/>
  <c r="AU76" i="13"/>
  <c r="F77" i="20" s="1"/>
  <c r="AV43" i="13"/>
  <c r="G44" i="20" s="1"/>
  <c r="AU43" i="13"/>
  <c r="AV57" i="13"/>
  <c r="G58" i="20" s="1"/>
  <c r="AU57" i="13"/>
  <c r="F58" i="20" s="1"/>
  <c r="AV67" i="13"/>
  <c r="G68" i="20" s="1"/>
  <c r="AU67" i="13"/>
  <c r="F68" i="20" s="1"/>
  <c r="AU14" i="13"/>
  <c r="AV14" i="13"/>
  <c r="AV75" i="13"/>
  <c r="G76" i="20" s="1"/>
  <c r="AU75" i="13"/>
  <c r="F76" i="20" s="1"/>
  <c r="AU8" i="13"/>
  <c r="AV8" i="13"/>
  <c r="AV93" i="13"/>
  <c r="G94" i="20" s="1"/>
  <c r="AU93" i="13"/>
  <c r="AV98" i="13"/>
  <c r="G99" i="20" s="1"/>
  <c r="AU98" i="13"/>
  <c r="F99" i="20" s="1"/>
  <c r="AV105" i="13"/>
  <c r="G106" i="20" s="1"/>
  <c r="AU105" i="13"/>
  <c r="F106" i="20" s="1"/>
  <c r="AV29" i="13"/>
  <c r="G30" i="20" s="1"/>
  <c r="AU29" i="13"/>
  <c r="AV11" i="13"/>
  <c r="AU11" i="13"/>
  <c r="AV12" i="13"/>
  <c r="H41" i="11" s="1"/>
  <c r="AU12" i="13"/>
  <c r="AV66" i="13"/>
  <c r="G67" i="20" s="1"/>
  <c r="AU66" i="13"/>
  <c r="AV92" i="13"/>
  <c r="G93" i="20" s="1"/>
  <c r="AU92" i="13"/>
  <c r="F93" i="20" s="1"/>
  <c r="AV59" i="13"/>
  <c r="G60" i="20" s="1"/>
  <c r="AU59" i="13"/>
  <c r="F60" i="20" s="1"/>
  <c r="AV54" i="13"/>
  <c r="G55" i="20" s="1"/>
  <c r="AU54" i="13"/>
  <c r="AV42" i="13"/>
  <c r="G43" i="20" s="1"/>
  <c r="AU42" i="13"/>
  <c r="F43" i="20" s="1"/>
  <c r="AV94" i="13"/>
  <c r="G95" i="20" s="1"/>
  <c r="AU94" i="13"/>
  <c r="F95" i="20" s="1"/>
  <c r="AV101" i="13"/>
  <c r="G102" i="20" s="1"/>
  <c r="AU101" i="13"/>
  <c r="AV100" i="13"/>
  <c r="G101" i="20" s="1"/>
  <c r="AU100" i="13"/>
  <c r="F101" i="20" s="1"/>
  <c r="AV48" i="13"/>
  <c r="G49" i="20" s="1"/>
  <c r="AU48" i="13"/>
  <c r="AV112" i="13"/>
  <c r="G113" i="20" s="1"/>
  <c r="AU112" i="13"/>
  <c r="AV96" i="13"/>
  <c r="G97" i="20" s="1"/>
  <c r="AU96" i="13"/>
  <c r="F97" i="20" s="1"/>
  <c r="AU56" i="13"/>
  <c r="AV56" i="13"/>
  <c r="G57" i="20" s="1"/>
  <c r="AV102" i="13"/>
  <c r="G103" i="20" s="1"/>
  <c r="AU102" i="13"/>
  <c r="AV84" i="13"/>
  <c r="G85" i="20" s="1"/>
  <c r="AU84" i="13"/>
  <c r="F85" i="20" s="1"/>
  <c r="AV51" i="13"/>
  <c r="G52" i="20" s="1"/>
  <c r="AU51" i="13"/>
  <c r="F52" i="20" s="1"/>
  <c r="AV65" i="13"/>
  <c r="G66" i="20" s="1"/>
  <c r="AU65" i="13"/>
  <c r="AV99" i="13"/>
  <c r="G100" i="20" s="1"/>
  <c r="AU99" i="13"/>
  <c r="F100" i="20" s="1"/>
  <c r="AV62" i="13"/>
  <c r="G63" i="20" s="1"/>
  <c r="AU62" i="13"/>
  <c r="F63" i="20" s="1"/>
  <c r="AV15" i="13"/>
  <c r="AU15" i="13"/>
  <c r="AV44" i="13"/>
  <c r="G45" i="20" s="1"/>
  <c r="AU44" i="13"/>
  <c r="F45" i="20" s="1"/>
  <c r="AV90" i="13"/>
  <c r="AU90" i="13"/>
  <c r="F91" i="20" s="1"/>
  <c r="AV27" i="13"/>
  <c r="G28" i="20" s="1"/>
  <c r="AU27" i="13"/>
  <c r="AV113" i="13"/>
  <c r="G114" i="20" s="1"/>
  <c r="AU113" i="13"/>
  <c r="F114" i="20" s="1"/>
  <c r="AV17" i="13"/>
  <c r="G18" i="20" s="1"/>
  <c r="AU17" i="13"/>
  <c r="F18" i="20" s="1"/>
  <c r="AV72" i="13"/>
  <c r="G73" i="20" s="1"/>
  <c r="AU72" i="13"/>
  <c r="AV53" i="13"/>
  <c r="G54" i="20" s="1"/>
  <c r="AU53" i="13"/>
  <c r="F54" i="20" s="1"/>
  <c r="AV63" i="13"/>
  <c r="G64" i="20" s="1"/>
  <c r="AU63" i="13"/>
  <c r="F64" i="20" s="1"/>
  <c r="AV77" i="13"/>
  <c r="G78" i="20" s="1"/>
  <c r="AU77" i="13"/>
  <c r="AV30" i="13"/>
  <c r="G31" i="20" s="1"/>
  <c r="AU30" i="13"/>
  <c r="F31" i="20" s="1"/>
  <c r="AV108" i="13"/>
  <c r="G109" i="20" s="1"/>
  <c r="AU108" i="13"/>
  <c r="F109" i="20" s="1"/>
  <c r="AV18" i="13"/>
  <c r="G19" i="20" s="1"/>
  <c r="AU18" i="13"/>
  <c r="AV16" i="13"/>
  <c r="G17" i="20" s="1"/>
  <c r="AU16" i="13"/>
  <c r="F17" i="20" s="1"/>
  <c r="AV71" i="13"/>
  <c r="G72" i="20" s="1"/>
  <c r="AU71" i="13"/>
  <c r="F72" i="20" s="1"/>
  <c r="AV89" i="13"/>
  <c r="G90" i="20" s="1"/>
  <c r="AU89" i="13"/>
  <c r="AV91" i="13"/>
  <c r="G92" i="20" s="1"/>
  <c r="AU91" i="13"/>
  <c r="F92" i="20" s="1"/>
  <c r="AV82" i="13"/>
  <c r="G83" i="20" s="1"/>
  <c r="AU82" i="13"/>
  <c r="F83" i="20" s="1"/>
  <c r="AV73" i="13"/>
  <c r="G74" i="20" s="1"/>
  <c r="AU73" i="13"/>
  <c r="AV39" i="13"/>
  <c r="G40" i="20" s="1"/>
  <c r="AU39" i="13"/>
  <c r="F40" i="20" s="1"/>
  <c r="AV69" i="13"/>
  <c r="G70" i="20" s="1"/>
  <c r="AU69" i="13"/>
  <c r="F70" i="20" s="1"/>
  <c r="AV25" i="13"/>
  <c r="G26" i="20" s="1"/>
  <c r="AU25" i="13"/>
  <c r="AV24" i="13"/>
  <c r="G25" i="20" s="1"/>
  <c r="AU24" i="13"/>
  <c r="F25" i="20" s="1"/>
  <c r="AV46" i="13"/>
  <c r="G47" i="20" s="1"/>
  <c r="AU46" i="13"/>
  <c r="F47" i="20" s="1"/>
  <c r="AV70" i="13"/>
  <c r="G71" i="20" s="1"/>
  <c r="AU70" i="13"/>
  <c r="AV32" i="13"/>
  <c r="G33" i="20" s="1"/>
  <c r="AU32" i="13"/>
  <c r="F33" i="20" s="1"/>
  <c r="AV41" i="13"/>
  <c r="G42" i="20" s="1"/>
  <c r="AU41" i="13"/>
  <c r="AV79" i="13"/>
  <c r="G80" i="20" s="1"/>
  <c r="AU79" i="13"/>
  <c r="AV80" i="13"/>
  <c r="G81" i="20" s="1"/>
  <c r="AU80" i="13"/>
  <c r="F81" i="20" s="1"/>
  <c r="AV78" i="13"/>
  <c r="G79" i="20" s="1"/>
  <c r="AU78" i="13"/>
  <c r="F79" i="20" s="1"/>
  <c r="AV88" i="13"/>
  <c r="G89" i="20" s="1"/>
  <c r="AU88" i="13"/>
  <c r="F89" i="20" s="1"/>
  <c r="F87" i="20"/>
  <c r="AT86" i="13"/>
  <c r="E87" i="20" s="1"/>
  <c r="D22" i="20"/>
  <c r="AT21" i="13"/>
  <c r="E22" i="20" s="1"/>
  <c r="AW71" i="13"/>
  <c r="H72" i="20" s="1"/>
  <c r="AT71" i="13"/>
  <c r="E72" i="20" s="1"/>
  <c r="AT14" i="13"/>
  <c r="D99" i="20"/>
  <c r="AT98" i="13"/>
  <c r="E99" i="20" s="1"/>
  <c r="D86" i="20"/>
  <c r="AT85" i="13"/>
  <c r="E86" i="20" s="1"/>
  <c r="D78" i="20"/>
  <c r="F78" i="20"/>
  <c r="AT77" i="13"/>
  <c r="E78" i="20" s="1"/>
  <c r="AT60" i="13"/>
  <c r="E61" i="20" s="1"/>
  <c r="AT16" i="13"/>
  <c r="E17" i="20" s="1"/>
  <c r="D48" i="20"/>
  <c r="AT47" i="13"/>
  <c r="E48" i="20" s="1"/>
  <c r="AT39" i="13"/>
  <c r="E40" i="20" s="1"/>
  <c r="AT46" i="13"/>
  <c r="E47" i="20" s="1"/>
  <c r="AT58" i="13"/>
  <c r="E59" i="20" s="1"/>
  <c r="F59" i="20"/>
  <c r="AT65" i="13"/>
  <c r="E66" i="20" s="1"/>
  <c r="F66" i="20"/>
  <c r="D80" i="20"/>
  <c r="AT79" i="13"/>
  <c r="D32" i="20"/>
  <c r="AT31" i="13"/>
  <c r="E32" i="20" s="1"/>
  <c r="AT57" i="13"/>
  <c r="E58" i="20" s="1"/>
  <c r="D84" i="20"/>
  <c r="F84" i="20"/>
  <c r="AT83" i="13"/>
  <c r="E84" i="20" s="1"/>
  <c r="AT15" i="13"/>
  <c r="D12" i="20"/>
  <c r="AT11" i="13"/>
  <c r="D105" i="20"/>
  <c r="AT104" i="13"/>
  <c r="E105" i="20" s="1"/>
  <c r="AT59" i="13"/>
  <c r="E60" i="20" s="1"/>
  <c r="AT17" i="13"/>
  <c r="E18" i="20" s="1"/>
  <c r="D53" i="20"/>
  <c r="AT52" i="13"/>
  <c r="E53" i="20" s="1"/>
  <c r="F88" i="20"/>
  <c r="AT87" i="13"/>
  <c r="E88" i="20" s="1"/>
  <c r="AT48" i="13"/>
  <c r="E49" i="20" s="1"/>
  <c r="F49" i="20"/>
  <c r="D57" i="20"/>
  <c r="AT56" i="13"/>
  <c r="E57" i="20" s="1"/>
  <c r="F57" i="20"/>
  <c r="AW49" i="13"/>
  <c r="H50" i="20" s="1"/>
  <c r="AT49" i="13"/>
  <c r="E50" i="20" s="1"/>
  <c r="D56" i="20"/>
  <c r="AT55" i="13"/>
  <c r="E56" i="20" s="1"/>
  <c r="F56" i="20"/>
  <c r="D8" i="20"/>
  <c r="AT7" i="13"/>
  <c r="D73" i="20"/>
  <c r="AT72" i="13"/>
  <c r="E73" i="20" s="1"/>
  <c r="F73" i="20"/>
  <c r="AT9" i="13"/>
  <c r="D76" i="20"/>
  <c r="AT75" i="13"/>
  <c r="E76" i="20" s="1"/>
  <c r="D36" i="20"/>
  <c r="AT35" i="13"/>
  <c r="E36" i="20" s="1"/>
  <c r="D43" i="20"/>
  <c r="AT42" i="13"/>
  <c r="E43" i="20" s="1"/>
  <c r="AT103" i="13"/>
  <c r="E104" i="20" s="1"/>
  <c r="D102" i="20"/>
  <c r="AT101" i="13"/>
  <c r="E102" i="20" s="1"/>
  <c r="AW109" i="13"/>
  <c r="H110" i="20" s="1"/>
  <c r="F110" i="20"/>
  <c r="AT109" i="13"/>
  <c r="E110" i="20" s="1"/>
  <c r="AT91" i="13"/>
  <c r="E92" i="20" s="1"/>
  <c r="D74" i="20"/>
  <c r="AT73" i="13"/>
  <c r="E74" i="20" s="1"/>
  <c r="F74" i="20"/>
  <c r="D25" i="20"/>
  <c r="AT24" i="13"/>
  <c r="E25" i="20" s="1"/>
  <c r="D96" i="20"/>
  <c r="AT95" i="13"/>
  <c r="E96" i="20" s="1"/>
  <c r="AT76" i="13"/>
  <c r="E77" i="20" s="1"/>
  <c r="AW62" i="13"/>
  <c r="H63" i="20" s="1"/>
  <c r="AT62" i="13"/>
  <c r="E63" i="20" s="1"/>
  <c r="D89" i="20"/>
  <c r="AT88" i="13"/>
  <c r="E89" i="20" s="1"/>
  <c r="D7" i="20"/>
  <c r="AT6" i="13"/>
  <c r="D106" i="20"/>
  <c r="AT105" i="13"/>
  <c r="E106" i="20" s="1"/>
  <c r="D31" i="20"/>
  <c r="AT30" i="13"/>
  <c r="E31" i="20" s="1"/>
  <c r="D11" i="20"/>
  <c r="AT10" i="13"/>
  <c r="D65" i="20"/>
  <c r="AT64" i="13"/>
  <c r="E65" i="20" s="1"/>
  <c r="D75" i="20"/>
  <c r="F75" i="20"/>
  <c r="AT74" i="13"/>
  <c r="E75" i="20" s="1"/>
  <c r="D114" i="20"/>
  <c r="AT113" i="13"/>
  <c r="E114" i="20" s="1"/>
  <c r="F38" i="20"/>
  <c r="AT37" i="13"/>
  <c r="E38" i="20" s="1"/>
  <c r="AT63" i="13"/>
  <c r="E64" i="20" s="1"/>
  <c r="D19" i="20"/>
  <c r="AT18" i="13"/>
  <c r="E19" i="20" s="1"/>
  <c r="F19" i="20"/>
  <c r="F69" i="20"/>
  <c r="AT68" i="13"/>
  <c r="E69" i="20" s="1"/>
  <c r="D112" i="20"/>
  <c r="F112" i="20"/>
  <c r="AT111" i="13"/>
  <c r="E112" i="20" s="1"/>
  <c r="AW96" i="13"/>
  <c r="H97" i="20" s="1"/>
  <c r="AT96" i="13"/>
  <c r="E97" i="20" s="1"/>
  <c r="D29" i="20"/>
  <c r="F29" i="20"/>
  <c r="AT28" i="13"/>
  <c r="E29" i="20" s="1"/>
  <c r="AT84" i="13"/>
  <c r="E85" i="20" s="1"/>
  <c r="D42" i="20"/>
  <c r="F42" i="20"/>
  <c r="AT41" i="13"/>
  <c r="E42" i="20" s="1"/>
  <c r="D107" i="20"/>
  <c r="AT106" i="13"/>
  <c r="E107" i="20" s="1"/>
  <c r="F107" i="20"/>
  <c r="E42" i="11"/>
  <c r="AT13" i="13"/>
  <c r="D67" i="20"/>
  <c r="F67" i="20"/>
  <c r="AT66" i="13"/>
  <c r="E67" i="20" s="1"/>
  <c r="D9" i="20"/>
  <c r="AT8" i="13"/>
  <c r="D45" i="20"/>
  <c r="AT44" i="13"/>
  <c r="E45" i="20" s="1"/>
  <c r="D94" i="20"/>
  <c r="F94" i="20"/>
  <c r="AT93" i="13"/>
  <c r="E94" i="20" s="1"/>
  <c r="D28" i="20"/>
  <c r="F28" i="20"/>
  <c r="AT27" i="13"/>
  <c r="F108" i="20"/>
  <c r="AT107" i="13"/>
  <c r="E108" i="20" s="1"/>
  <c r="D54" i="20"/>
  <c r="AT53" i="13"/>
  <c r="E54" i="20" s="1"/>
  <c r="F30" i="20"/>
  <c r="AT29" i="13"/>
  <c r="E30" i="20" s="1"/>
  <c r="D46" i="20"/>
  <c r="AT45" i="13"/>
  <c r="E46" i="20" s="1"/>
  <c r="AT50" i="13"/>
  <c r="E51" i="20" s="1"/>
  <c r="F27" i="20"/>
  <c r="AT26" i="13"/>
  <c r="E27" i="20" s="1"/>
  <c r="D41" i="20"/>
  <c r="AT40" i="13"/>
  <c r="E41" i="20" s="1"/>
  <c r="D24" i="20"/>
  <c r="AT23" i="13"/>
  <c r="E24" i="20" s="1"/>
  <c r="F24" i="20"/>
  <c r="D44" i="20"/>
  <c r="F44" i="20"/>
  <c r="AT43" i="13"/>
  <c r="E44" i="20" s="1"/>
  <c r="AW78" i="13"/>
  <c r="H79" i="20" s="1"/>
  <c r="AT78" i="13"/>
  <c r="E79" i="20" s="1"/>
  <c r="AT33" i="13"/>
  <c r="E34" i="20" s="1"/>
  <c r="AW12" i="13"/>
  <c r="H13" i="20" s="1"/>
  <c r="AT12" i="13"/>
  <c r="D93" i="20"/>
  <c r="AT92" i="13"/>
  <c r="E93" i="20" s="1"/>
  <c r="D55" i="20"/>
  <c r="F55" i="20"/>
  <c r="AT54" i="13"/>
  <c r="E55" i="20" s="1"/>
  <c r="D95" i="20"/>
  <c r="AT94" i="13"/>
  <c r="E95" i="20" s="1"/>
  <c r="D109" i="20"/>
  <c r="AT108" i="13"/>
  <c r="E109" i="20" s="1"/>
  <c r="AW89" i="13"/>
  <c r="H90" i="20" s="1"/>
  <c r="AT89" i="13"/>
  <c r="E90" i="20" s="1"/>
  <c r="F90" i="20"/>
  <c r="D23" i="20"/>
  <c r="AT22" i="13"/>
  <c r="E23" i="20" s="1"/>
  <c r="F82" i="20"/>
  <c r="AT81" i="13"/>
  <c r="E82" i="20" s="1"/>
  <c r="F26" i="20"/>
  <c r="AT25" i="13"/>
  <c r="E26" i="20" s="1"/>
  <c r="D62" i="20"/>
  <c r="AT61" i="13"/>
  <c r="E62" i="20" s="1"/>
  <c r="D33" i="20"/>
  <c r="AT32" i="13"/>
  <c r="E33" i="20" s="1"/>
  <c r="G91" i="20"/>
  <c r="AT90" i="13"/>
  <c r="E91" i="20" s="1"/>
  <c r="AW34" i="13"/>
  <c r="H35" i="20" s="1"/>
  <c r="F35" i="20"/>
  <c r="AT34" i="13"/>
  <c r="E35" i="20" s="1"/>
  <c r="D101" i="20"/>
  <c r="AT100" i="13"/>
  <c r="E101" i="20" s="1"/>
  <c r="D98" i="20"/>
  <c r="AT97" i="13"/>
  <c r="E98" i="20" s="1"/>
  <c r="AW112" i="13"/>
  <c r="H113" i="20" s="1"/>
  <c r="AT112" i="13"/>
  <c r="E113" i="20" s="1"/>
  <c r="F113" i="20"/>
  <c r="AT82" i="13"/>
  <c r="E83" i="20" s="1"/>
  <c r="D39" i="20"/>
  <c r="AT38" i="13"/>
  <c r="E39" i="20" s="1"/>
  <c r="G39" i="20"/>
  <c r="D103" i="20"/>
  <c r="F103" i="20"/>
  <c r="AT102" i="13"/>
  <c r="E103" i="20" s="1"/>
  <c r="D70" i="20"/>
  <c r="AT69" i="13"/>
  <c r="E70" i="20" s="1"/>
  <c r="F37" i="20"/>
  <c r="AT36" i="13"/>
  <c r="E37" i="20" s="1"/>
  <c r="AT51" i="13"/>
  <c r="E52" i="20" s="1"/>
  <c r="D71" i="20"/>
  <c r="F71" i="20"/>
  <c r="AT70" i="13"/>
  <c r="E71" i="20" s="1"/>
  <c r="D20" i="20"/>
  <c r="AT19" i="13"/>
  <c r="E20" i="20" s="1"/>
  <c r="D100" i="20"/>
  <c r="AT99" i="13"/>
  <c r="E100" i="20" s="1"/>
  <c r="D81" i="20"/>
  <c r="AT80" i="13"/>
  <c r="E81" i="20" s="1"/>
  <c r="D21" i="20"/>
  <c r="F21" i="20"/>
  <c r="AT20" i="13"/>
  <c r="E21" i="20" s="1"/>
  <c r="AT67" i="13"/>
  <c r="E68" i="20" s="1"/>
  <c r="AW67" i="13"/>
  <c r="H68" i="20" s="1"/>
  <c r="AW31" i="13"/>
  <c r="H32" i="20" s="1"/>
  <c r="AW33" i="13"/>
  <c r="H34" i="20" s="1"/>
  <c r="AW25" i="13"/>
  <c r="H26" i="20" s="1"/>
  <c r="AW88" i="13"/>
  <c r="H89" i="20" s="1"/>
  <c r="AW40" i="13"/>
  <c r="H41" i="20" s="1"/>
  <c r="AW75" i="13"/>
  <c r="H76" i="20" s="1"/>
  <c r="AW106" i="13"/>
  <c r="H107" i="20" s="1"/>
  <c r="AW76" i="13"/>
  <c r="H77" i="20" s="1"/>
  <c r="E80" i="20"/>
  <c r="AW43" i="13"/>
  <c r="H44" i="20" s="1"/>
  <c r="AW108" i="13"/>
  <c r="H109" i="20" s="1"/>
  <c r="AW82" i="13"/>
  <c r="H83" i="20" s="1"/>
  <c r="AW52" i="13"/>
  <c r="H53" i="20" s="1"/>
  <c r="F105" i="20"/>
  <c r="AW7" i="13"/>
  <c r="I36" i="11" s="1"/>
  <c r="AW72" i="13"/>
  <c r="H73" i="20" s="1"/>
  <c r="AW22" i="13"/>
  <c r="H23" i="20" s="1"/>
  <c r="AW41" i="13"/>
  <c r="H42" i="20" s="1"/>
  <c r="AW86" i="13"/>
  <c r="H87" i="20" s="1"/>
  <c r="E38" i="11"/>
  <c r="AW105" i="13"/>
  <c r="H106" i="20" s="1"/>
  <c r="AW90" i="13"/>
  <c r="H91" i="20" s="1"/>
  <c r="AW58" i="13"/>
  <c r="H59" i="20" s="1"/>
  <c r="AW23" i="13"/>
  <c r="H24" i="20" s="1"/>
  <c r="AW99" i="13"/>
  <c r="H100" i="20" s="1"/>
  <c r="AW32" i="13"/>
  <c r="H33" i="20" s="1"/>
  <c r="AW17" i="13"/>
  <c r="H18" i="20" s="1"/>
  <c r="E36" i="11"/>
  <c r="AW51" i="13"/>
  <c r="H52" i="20" s="1"/>
  <c r="AW97" i="13"/>
  <c r="H98" i="20" s="1"/>
  <c r="AW56" i="13"/>
  <c r="H57" i="20" s="1"/>
  <c r="F80" i="20"/>
  <c r="AW66" i="13"/>
  <c r="H67" i="20" s="1"/>
  <c r="AW104" i="13"/>
  <c r="H105" i="20" s="1"/>
  <c r="AW27" i="13"/>
  <c r="H28" i="20" s="1"/>
  <c r="AW24" i="13"/>
  <c r="H25" i="20" s="1"/>
  <c r="AW60" i="13"/>
  <c r="H61" i="20" s="1"/>
  <c r="AW94" i="13"/>
  <c r="H95" i="20" s="1"/>
  <c r="AW44" i="13"/>
  <c r="H45" i="20" s="1"/>
  <c r="AW83" i="13"/>
  <c r="H84" i="20" s="1"/>
  <c r="AW74" i="13"/>
  <c r="H75" i="20" s="1"/>
  <c r="AW50" i="13"/>
  <c r="H51" i="20" s="1"/>
  <c r="AW55" i="13"/>
  <c r="H56" i="20" s="1"/>
  <c r="AW87" i="13"/>
  <c r="H88" i="20" s="1"/>
  <c r="AW73" i="13"/>
  <c r="H74" i="20" s="1"/>
  <c r="AW85" i="13"/>
  <c r="H86" i="20" s="1"/>
  <c r="AW98" i="13"/>
  <c r="H99" i="20" s="1"/>
  <c r="AW93" i="13"/>
  <c r="H94" i="20" s="1"/>
  <c r="AW69" i="13"/>
  <c r="H70" i="20" s="1"/>
  <c r="F102" i="20"/>
  <c r="AW53" i="13"/>
  <c r="H54" i="20" s="1"/>
  <c r="AW21" i="13"/>
  <c r="H22" i="20" s="1"/>
  <c r="AW28" i="13"/>
  <c r="H29" i="20" s="1"/>
  <c r="AW64" i="13"/>
  <c r="H65" i="20" s="1"/>
  <c r="D35" i="20"/>
  <c r="AW36" i="13"/>
  <c r="H37" i="20" s="1"/>
  <c r="D37" i="20"/>
  <c r="AW35" i="13"/>
  <c r="H36" i="20" s="1"/>
  <c r="G105" i="20"/>
  <c r="AW95" i="13"/>
  <c r="H96" i="20" s="1"/>
  <c r="AW113" i="13"/>
  <c r="H114" i="20" s="1"/>
  <c r="D10" i="20"/>
  <c r="AW37" i="13"/>
  <c r="H38" i="20" s="1"/>
  <c r="AW13" i="13"/>
  <c r="D14" i="20"/>
  <c r="D60" i="20"/>
  <c r="D18" i="20"/>
  <c r="D17" i="20"/>
  <c r="D49" i="20"/>
  <c r="D40" i="20"/>
  <c r="D59" i="20"/>
  <c r="AW65" i="13"/>
  <c r="H66" i="20" s="1"/>
  <c r="D66" i="20"/>
  <c r="AW57" i="13"/>
  <c r="H58" i="20" s="1"/>
  <c r="D58" i="20"/>
  <c r="AW63" i="13"/>
  <c r="H64" i="20" s="1"/>
  <c r="D61" i="20"/>
  <c r="D88" i="20"/>
  <c r="D50" i="20"/>
  <c r="D47" i="20"/>
  <c r="AW16" i="13"/>
  <c r="H17" i="20" s="1"/>
  <c r="AW46" i="13"/>
  <c r="H47" i="20" s="1"/>
  <c r="AW59" i="13"/>
  <c r="H60" i="20" s="1"/>
  <c r="AW39" i="13"/>
  <c r="H40" i="20" s="1"/>
  <c r="AW20" i="13"/>
  <c r="H21" i="20" s="1"/>
  <c r="AW102" i="13"/>
  <c r="H103" i="20" s="1"/>
  <c r="AW70" i="13"/>
  <c r="H71" i="20" s="1"/>
  <c r="AW42" i="13"/>
  <c r="H43" i="20" s="1"/>
  <c r="AW30" i="13"/>
  <c r="H31" i="20" s="1"/>
  <c r="E28" i="20"/>
  <c r="AW45" i="13"/>
  <c r="H46" i="20" s="1"/>
  <c r="D16" i="20"/>
  <c r="D15" i="20"/>
  <c r="D64" i="20"/>
  <c r="D104" i="20"/>
  <c r="AW68" i="13"/>
  <c r="H69" i="20" s="1"/>
  <c r="D69" i="20"/>
  <c r="D110" i="20"/>
  <c r="AW91" i="13"/>
  <c r="H92" i="20" s="1"/>
  <c r="D92" i="20"/>
  <c r="D97" i="20"/>
  <c r="AW84" i="13"/>
  <c r="H85" i="20" s="1"/>
  <c r="D85" i="20"/>
  <c r="D77" i="20"/>
  <c r="D63" i="20"/>
  <c r="D38" i="20"/>
  <c r="AW18" i="13"/>
  <c r="H19" i="20" s="1"/>
  <c r="AW77" i="13"/>
  <c r="H78" i="20" s="1"/>
  <c r="AW100" i="13"/>
  <c r="H101" i="20" s="1"/>
  <c r="AW47" i="13"/>
  <c r="H48" i="20" s="1"/>
  <c r="AW54" i="13"/>
  <c r="H55" i="20" s="1"/>
  <c r="AW101" i="13"/>
  <c r="H102" i="20" s="1"/>
  <c r="AW61" i="13"/>
  <c r="H62" i="20" s="1"/>
  <c r="E41" i="11"/>
  <c r="D13" i="20"/>
  <c r="AW29" i="13"/>
  <c r="H30" i="20" s="1"/>
  <c r="D30" i="20"/>
  <c r="AW26" i="13"/>
  <c r="H27" i="20" s="1"/>
  <c r="D27" i="20"/>
  <c r="D79" i="20"/>
  <c r="D108" i="20"/>
  <c r="D90" i="20"/>
  <c r="D51" i="20"/>
  <c r="AW81" i="13"/>
  <c r="H82" i="20" s="1"/>
  <c r="D82" i="20"/>
  <c r="D26" i="20"/>
  <c r="AW48" i="13"/>
  <c r="H49" i="20" s="1"/>
  <c r="AW107" i="13"/>
  <c r="H108" i="20" s="1"/>
  <c r="AW103" i="13"/>
  <c r="H104" i="20" s="1"/>
  <c r="AW79" i="13"/>
  <c r="H80" i="20" s="1"/>
  <c r="AW19" i="13"/>
  <c r="H20" i="20" s="1"/>
  <c r="AW111" i="13"/>
  <c r="H112" i="20" s="1"/>
  <c r="AW80" i="13"/>
  <c r="H81" i="20" s="1"/>
  <c r="AW92" i="13"/>
  <c r="H93" i="20" s="1"/>
  <c r="AW38" i="13"/>
  <c r="H39" i="20" s="1"/>
  <c r="D87" i="20"/>
  <c r="D91" i="20"/>
  <c r="D34" i="20"/>
  <c r="D72" i="20"/>
  <c r="D113" i="20"/>
  <c r="D83" i="20"/>
  <c r="D52" i="20"/>
  <c r="D68" i="20"/>
  <c r="AW9" i="13"/>
  <c r="E44" i="11"/>
  <c r="AW15" i="13"/>
  <c r="E43" i="11"/>
  <c r="AW14" i="13"/>
  <c r="E39" i="11"/>
  <c r="AW10" i="13"/>
  <c r="AW8" i="13"/>
  <c r="E37" i="11"/>
  <c r="AW11" i="13"/>
  <c r="E40" i="11"/>
  <c r="E35" i="11"/>
  <c r="AW6" i="13"/>
  <c r="I41" i="11" l="1"/>
  <c r="H38" i="11"/>
  <c r="G13" i="20"/>
  <c r="H42" i="11"/>
  <c r="G36" i="11"/>
  <c r="H8" i="20"/>
  <c r="F35" i="11"/>
  <c r="E7" i="20"/>
  <c r="G40" i="11"/>
  <c r="F12" i="20"/>
  <c r="G38" i="11"/>
  <c r="F10" i="20"/>
  <c r="I35" i="11"/>
  <c r="H7" i="20"/>
  <c r="H44" i="11"/>
  <c r="G16" i="20"/>
  <c r="I38" i="11"/>
  <c r="H10" i="20"/>
  <c r="F39" i="11"/>
  <c r="E11" i="20"/>
  <c r="G42" i="11"/>
  <c r="F14" i="20"/>
  <c r="I39" i="11"/>
  <c r="H11" i="20"/>
  <c r="I40" i="11"/>
  <c r="H12" i="20"/>
  <c r="H37" i="11"/>
  <c r="G9" i="20"/>
  <c r="F40" i="11"/>
  <c r="E12" i="20"/>
  <c r="H39" i="11"/>
  <c r="G11" i="20"/>
  <c r="H36" i="11"/>
  <c r="G8" i="20"/>
  <c r="F42" i="11"/>
  <c r="E14" i="20"/>
  <c r="H40" i="11"/>
  <c r="G12" i="20"/>
  <c r="G37" i="11"/>
  <c r="F9" i="20"/>
  <c r="F36" i="11"/>
  <c r="E8" i="20"/>
  <c r="G41" i="11"/>
  <c r="F13" i="20"/>
  <c r="H43" i="11"/>
  <c r="G15" i="20"/>
  <c r="F38" i="11"/>
  <c r="E10" i="20"/>
  <c r="G39" i="11"/>
  <c r="F11" i="20"/>
  <c r="H35" i="11"/>
  <c r="G7" i="20"/>
  <c r="I37" i="11"/>
  <c r="H9" i="20"/>
  <c r="G43" i="11"/>
  <c r="F15" i="20"/>
  <c r="F43" i="11"/>
  <c r="E15" i="20"/>
  <c r="I42" i="11"/>
  <c r="H14" i="20"/>
  <c r="G44" i="11"/>
  <c r="F16" i="20"/>
  <c r="F44" i="11"/>
  <c r="E16" i="20"/>
  <c r="I44" i="11"/>
  <c r="H16" i="20"/>
  <c r="I43" i="11"/>
  <c r="H15" i="20"/>
  <c r="F41" i="11"/>
  <c r="E13" i="20"/>
  <c r="G35" i="11"/>
  <c r="F7" i="20"/>
  <c r="F37" i="11"/>
  <c r="E9" i="20"/>
  <c r="G26" i="11"/>
  <c r="G45" i="11" l="1"/>
  <c r="H45" i="11"/>
  <c r="I45" i="11"/>
  <c r="F45" i="11"/>
  <c r="H115" i="20"/>
  <c r="G115" i="20"/>
  <c r="E115" i="20"/>
  <c r="F115" i="20"/>
</calcChain>
</file>

<file path=xl/sharedStrings.xml><?xml version="1.0" encoding="utf-8"?>
<sst xmlns="http://schemas.openxmlformats.org/spreadsheetml/2006/main" count="13082" uniqueCount="2621">
  <si>
    <t>内容</t>
    <rPh sb="0" eb="2">
      <t>ナイヨウ</t>
    </rPh>
    <phoneticPr fontId="1"/>
  </si>
  <si>
    <t>【著作権・免責事項等】</t>
    <rPh sb="1" eb="4">
      <t>チョサクケン</t>
    </rPh>
    <rPh sb="5" eb="9">
      <t>メンセキジコウ</t>
    </rPh>
    <rPh sb="9" eb="10">
      <t>トウ</t>
    </rPh>
    <phoneticPr fontId="1"/>
  </si>
  <si>
    <t>分析方法の見直しやデータの更新等により、利用者の皆様に通知することなく、内容を変更することがあります。</t>
    <rPh sb="0" eb="2">
      <t>ブンセキ</t>
    </rPh>
    <rPh sb="2" eb="4">
      <t>ホウホウ</t>
    </rPh>
    <rPh sb="5" eb="7">
      <t>ミナオ</t>
    </rPh>
    <rPh sb="13" eb="15">
      <t>コウシン</t>
    </rPh>
    <rPh sb="15" eb="16">
      <t>トウ</t>
    </rPh>
    <rPh sb="20" eb="23">
      <t>リヨウシャ</t>
    </rPh>
    <rPh sb="24" eb="26">
      <t>ミナサマ</t>
    </rPh>
    <rPh sb="27" eb="29">
      <t>ツウチ</t>
    </rPh>
    <rPh sb="36" eb="38">
      <t>ナイヨウ</t>
    </rPh>
    <rPh sb="39" eb="41">
      <t>ヘンコウ</t>
    </rPh>
    <phoneticPr fontId="1"/>
  </si>
  <si>
    <t>分析ツールを利用した分析結果は一つの計算例であり、その結果を神奈川県が保証するものではありません。</t>
    <rPh sb="0" eb="2">
      <t>ブンセキ</t>
    </rPh>
    <rPh sb="6" eb="8">
      <t>リヨウ</t>
    </rPh>
    <rPh sb="10" eb="12">
      <t>ブンセキ</t>
    </rPh>
    <rPh sb="12" eb="14">
      <t>ケッカ</t>
    </rPh>
    <rPh sb="15" eb="16">
      <t>ヒト</t>
    </rPh>
    <rPh sb="18" eb="20">
      <t>ケイサン</t>
    </rPh>
    <rPh sb="20" eb="21">
      <t>レイ</t>
    </rPh>
    <rPh sb="27" eb="29">
      <t>ケッカ</t>
    </rPh>
    <rPh sb="30" eb="34">
      <t>カナガワケン</t>
    </rPh>
    <rPh sb="35" eb="37">
      <t>ホショウ</t>
    </rPh>
    <phoneticPr fontId="1"/>
  </si>
  <si>
    <t>分析者の責任において御利用ください。</t>
    <phoneticPr fontId="1"/>
  </si>
  <si>
    <t>・</t>
    <phoneticPr fontId="1"/>
  </si>
  <si>
    <t>【はじめに】</t>
    <phoneticPr fontId="1"/>
  </si>
  <si>
    <t>分析ツールで算出される結果は、いくつかの前提条件（「前提」シート参照）に基づいているため、</t>
    <rPh sb="0" eb="2">
      <t>ブンセキ</t>
    </rPh>
    <rPh sb="6" eb="8">
      <t>サンシュツ</t>
    </rPh>
    <rPh sb="11" eb="13">
      <t>ケッカ</t>
    </rPh>
    <rPh sb="20" eb="22">
      <t>ゼンテイ</t>
    </rPh>
    <rPh sb="22" eb="24">
      <t>ジョウケン</t>
    </rPh>
    <rPh sb="26" eb="28">
      <t>ゼンテイ</t>
    </rPh>
    <rPh sb="32" eb="34">
      <t>サンショウ</t>
    </rPh>
    <rPh sb="36" eb="37">
      <t>モト</t>
    </rPh>
    <phoneticPr fontId="1"/>
  </si>
  <si>
    <t>シート名</t>
    <rPh sb="3" eb="4">
      <t>メイ</t>
    </rPh>
    <phoneticPr fontId="1"/>
  </si>
  <si>
    <t>前提</t>
    <rPh sb="0" eb="2">
      <t>ゼンテイ</t>
    </rPh>
    <phoneticPr fontId="1"/>
  </si>
  <si>
    <t>結果</t>
    <rPh sb="0" eb="2">
      <t>ケッカ</t>
    </rPh>
    <phoneticPr fontId="1"/>
  </si>
  <si>
    <t>はじめに</t>
    <phoneticPr fontId="1"/>
  </si>
  <si>
    <t>移輸入額</t>
    <rPh sb="0" eb="1">
      <t>イ</t>
    </rPh>
    <rPh sb="1" eb="3">
      <t>ユニュウ</t>
    </rPh>
    <rPh sb="3" eb="4">
      <t>ガク</t>
    </rPh>
    <phoneticPr fontId="1"/>
  </si>
  <si>
    <t>粗付加価値誘発額</t>
    <rPh sb="0" eb="1">
      <t>ソ</t>
    </rPh>
    <rPh sb="1" eb="3">
      <t>フカ</t>
    </rPh>
    <rPh sb="3" eb="5">
      <t>カチ</t>
    </rPh>
    <rPh sb="5" eb="7">
      <t>ユウハツ</t>
    </rPh>
    <rPh sb="7" eb="8">
      <t>ガク</t>
    </rPh>
    <phoneticPr fontId="1"/>
  </si>
  <si>
    <t>直接効果</t>
    <rPh sb="0" eb="2">
      <t>チョクセツ</t>
    </rPh>
    <rPh sb="2" eb="4">
      <t>コウカ</t>
    </rPh>
    <phoneticPr fontId="1"/>
  </si>
  <si>
    <t>就業誘発者数</t>
    <rPh sb="0" eb="2">
      <t>シュウギョウ</t>
    </rPh>
    <rPh sb="2" eb="4">
      <t>ユウハツ</t>
    </rPh>
    <rPh sb="4" eb="5">
      <t>シャ</t>
    </rPh>
    <rPh sb="5" eb="6">
      <t>スウ</t>
    </rPh>
    <phoneticPr fontId="1"/>
  </si>
  <si>
    <t>雇用誘発者数</t>
    <rPh sb="0" eb="2">
      <t>コヨウ</t>
    </rPh>
    <rPh sb="2" eb="4">
      <t>ユウハツ</t>
    </rPh>
    <rPh sb="4" eb="5">
      <t>シャ</t>
    </rPh>
    <rPh sb="5" eb="6">
      <t>スウ</t>
    </rPh>
    <phoneticPr fontId="1"/>
  </si>
  <si>
    <t xml:space="preserve"> ×　就業係数</t>
    <phoneticPr fontId="1"/>
  </si>
  <si>
    <t xml:space="preserve"> ×　雇用係数</t>
    <rPh sb="3" eb="5">
      <t>コヨウ</t>
    </rPh>
    <rPh sb="5" eb="7">
      <t>ケイスウ</t>
    </rPh>
    <phoneticPr fontId="1"/>
  </si>
  <si>
    <t>県内需要額</t>
    <rPh sb="0" eb="2">
      <t>ケンナイ</t>
    </rPh>
    <rPh sb="2" eb="4">
      <t>ジュヨウ</t>
    </rPh>
    <rPh sb="4" eb="5">
      <t>ガク</t>
    </rPh>
    <phoneticPr fontId="1"/>
  </si>
  <si>
    <t>消費支出総額</t>
    <rPh sb="0" eb="2">
      <t>ショウヒ</t>
    </rPh>
    <rPh sb="2" eb="4">
      <t>シシュツ</t>
    </rPh>
    <rPh sb="4" eb="6">
      <t>ソウガク</t>
    </rPh>
    <phoneticPr fontId="1"/>
  </si>
  <si>
    <t>貯蓄等</t>
    <rPh sb="0" eb="2">
      <t>チョチク</t>
    </rPh>
    <rPh sb="2" eb="3">
      <t>トウ</t>
    </rPh>
    <phoneticPr fontId="1"/>
  </si>
  <si>
    <t>経済波及効果フローチャート</t>
    <rPh sb="0" eb="2">
      <t>ケイザイ</t>
    </rPh>
    <rPh sb="2" eb="4">
      <t>ハキュウ</t>
    </rPh>
    <rPh sb="4" eb="6">
      <t>コウカ</t>
    </rPh>
    <phoneticPr fontId="1"/>
  </si>
  <si>
    <t>総合効果（合計）</t>
    <rPh sb="0" eb="2">
      <t>ソウゴウ</t>
    </rPh>
    <rPh sb="2" eb="4">
      <t>コウカ</t>
    </rPh>
    <rPh sb="5" eb="7">
      <t>ゴウケイ</t>
    </rPh>
    <phoneticPr fontId="1"/>
  </si>
  <si>
    <t>生産誘発額</t>
    <rPh sb="0" eb="2">
      <t>セイサン</t>
    </rPh>
    <rPh sb="2" eb="4">
      <t>ユウハツ</t>
    </rPh>
    <rPh sb="4" eb="5">
      <t>ガク</t>
    </rPh>
    <phoneticPr fontId="1"/>
  </si>
  <si>
    <t>分析結果</t>
    <rPh sb="0" eb="2">
      <t>ブンセキ</t>
    </rPh>
    <rPh sb="2" eb="4">
      <t>ケッカ</t>
    </rPh>
    <phoneticPr fontId="1"/>
  </si>
  <si>
    <t>01</t>
  </si>
  <si>
    <t>11</t>
  </si>
  <si>
    <t>15</t>
  </si>
  <si>
    <t>16</t>
  </si>
  <si>
    <t>20</t>
  </si>
  <si>
    <t>21</t>
  </si>
  <si>
    <t>22</t>
  </si>
  <si>
    <t>25</t>
  </si>
  <si>
    <t>26</t>
  </si>
  <si>
    <t>27</t>
  </si>
  <si>
    <t>28</t>
  </si>
  <si>
    <t>29</t>
  </si>
  <si>
    <t>30</t>
  </si>
  <si>
    <t>31</t>
  </si>
  <si>
    <t>32</t>
  </si>
  <si>
    <t>33</t>
  </si>
  <si>
    <t>34</t>
  </si>
  <si>
    <t>35</t>
  </si>
  <si>
    <t>39</t>
  </si>
  <si>
    <t>41</t>
  </si>
  <si>
    <t>46</t>
  </si>
  <si>
    <t>47</t>
  </si>
  <si>
    <t>48</t>
  </si>
  <si>
    <t>51</t>
  </si>
  <si>
    <t>53</t>
  </si>
  <si>
    <t>55</t>
  </si>
  <si>
    <t>57</t>
  </si>
  <si>
    <t>59</t>
  </si>
  <si>
    <t>61</t>
  </si>
  <si>
    <t>63</t>
  </si>
  <si>
    <t>64</t>
  </si>
  <si>
    <t>65</t>
  </si>
  <si>
    <t>66</t>
  </si>
  <si>
    <t>67</t>
  </si>
  <si>
    <t>68</t>
  </si>
  <si>
    <t>69</t>
  </si>
  <si>
    <t>農林漁業</t>
  </si>
  <si>
    <t>飲食料品</t>
  </si>
  <si>
    <t>繊維製品</t>
  </si>
  <si>
    <t>パルプ・紙・木製品</t>
  </si>
  <si>
    <t>化学製品</t>
  </si>
  <si>
    <t>石油・石炭製品</t>
  </si>
  <si>
    <t>プラスチック・ゴム製品</t>
  </si>
  <si>
    <t>窯業・土石製品</t>
  </si>
  <si>
    <t>鉄鋼</t>
  </si>
  <si>
    <t>非鉄金属</t>
  </si>
  <si>
    <t>金属製品</t>
  </si>
  <si>
    <t>はん用機械</t>
  </si>
  <si>
    <t>生産用機械</t>
  </si>
  <si>
    <t>業務用機械</t>
  </si>
  <si>
    <t>電子部品</t>
  </si>
  <si>
    <t>電気機械</t>
  </si>
  <si>
    <t>情報通信機器</t>
  </si>
  <si>
    <t>輸送機械</t>
  </si>
  <si>
    <t>その他の製造工業製品</t>
  </si>
  <si>
    <t>建設</t>
  </si>
  <si>
    <t>水道</t>
  </si>
  <si>
    <t>廃棄物処理</t>
  </si>
  <si>
    <t>商業</t>
  </si>
  <si>
    <t>金融・保険</t>
  </si>
  <si>
    <t>不動産</t>
  </si>
  <si>
    <t>運輸・郵便</t>
  </si>
  <si>
    <t>情報通信</t>
  </si>
  <si>
    <t>公務</t>
  </si>
  <si>
    <t>教育・研究</t>
  </si>
  <si>
    <t>医療・福祉</t>
  </si>
  <si>
    <t>他に分類されない会員制団体</t>
  </si>
  <si>
    <t>対事業所サービス</t>
  </si>
  <si>
    <t>対個人サービス</t>
  </si>
  <si>
    <t>事務用品</t>
  </si>
  <si>
    <t>分類不明</t>
  </si>
  <si>
    <t>移輸入率</t>
    <rPh sb="0" eb="1">
      <t>イ</t>
    </rPh>
    <rPh sb="1" eb="3">
      <t>ユニュウ</t>
    </rPh>
    <rPh sb="3" eb="4">
      <t>リツ</t>
    </rPh>
    <phoneticPr fontId="1"/>
  </si>
  <si>
    <t>粗付加価値率</t>
    <rPh sb="0" eb="1">
      <t>ソ</t>
    </rPh>
    <rPh sb="1" eb="3">
      <t>フカ</t>
    </rPh>
    <rPh sb="3" eb="5">
      <t>カチ</t>
    </rPh>
    <rPh sb="5" eb="6">
      <t>リツ</t>
    </rPh>
    <phoneticPr fontId="1"/>
  </si>
  <si>
    <t>雇用者所得率</t>
    <rPh sb="0" eb="3">
      <t>コヨウシャ</t>
    </rPh>
    <rPh sb="3" eb="5">
      <t>ショトク</t>
    </rPh>
    <rPh sb="5" eb="6">
      <t>リツ</t>
    </rPh>
    <phoneticPr fontId="1"/>
  </si>
  <si>
    <t>就業係数</t>
    <rPh sb="0" eb="2">
      <t>シュウギョウ</t>
    </rPh>
    <rPh sb="2" eb="4">
      <t>ケイスウ</t>
    </rPh>
    <phoneticPr fontId="1"/>
  </si>
  <si>
    <t>雇用係数</t>
    <rPh sb="0" eb="2">
      <t>コヨウ</t>
    </rPh>
    <rPh sb="2" eb="4">
      <t>ケイスウ</t>
    </rPh>
    <phoneticPr fontId="1"/>
  </si>
  <si>
    <t>民間消費支出
構成比</t>
    <rPh sb="0" eb="2">
      <t>ミンカン</t>
    </rPh>
    <rPh sb="2" eb="4">
      <t>ショウヒ</t>
    </rPh>
    <rPh sb="4" eb="6">
      <t>シシュツ</t>
    </rPh>
    <rPh sb="7" eb="10">
      <t>コウセイヒ</t>
    </rPh>
    <phoneticPr fontId="1"/>
  </si>
  <si>
    <t>合計</t>
    <rPh sb="0" eb="2">
      <t>ゴウケイ</t>
    </rPh>
    <phoneticPr fontId="10"/>
  </si>
  <si>
    <t>種類</t>
    <rPh sb="0" eb="2">
      <t>シュルイ</t>
    </rPh>
    <phoneticPr fontId="1"/>
  </si>
  <si>
    <t>各種係数</t>
    <rPh sb="0" eb="2">
      <t>カクシュ</t>
    </rPh>
    <rPh sb="2" eb="4">
      <t>ケイスウ</t>
    </rPh>
    <phoneticPr fontId="1"/>
  </si>
  <si>
    <t>係数表</t>
    <rPh sb="0" eb="2">
      <t>ケイスウ</t>
    </rPh>
    <rPh sb="2" eb="3">
      <t>ヒョウ</t>
    </rPh>
    <phoneticPr fontId="1"/>
  </si>
  <si>
    <t>0111</t>
  </si>
  <si>
    <t>穀類</t>
  </si>
  <si>
    <t>011</t>
  </si>
  <si>
    <t>耕種農業</t>
  </si>
  <si>
    <t>012</t>
  </si>
  <si>
    <t>0112</t>
  </si>
  <si>
    <t>いも・豆類</t>
  </si>
  <si>
    <t>0113</t>
  </si>
  <si>
    <t>野菜</t>
  </si>
  <si>
    <t>0114</t>
  </si>
  <si>
    <t>果実</t>
  </si>
  <si>
    <t>0115</t>
  </si>
  <si>
    <t>その他の食用作物</t>
  </si>
  <si>
    <t>0116</t>
  </si>
  <si>
    <t>非食用作物</t>
  </si>
  <si>
    <t>0121</t>
  </si>
  <si>
    <t>畜産</t>
  </si>
  <si>
    <t>0131</t>
  </si>
  <si>
    <t>農業サービス</t>
  </si>
  <si>
    <t>013</t>
  </si>
  <si>
    <t>育林</t>
  </si>
  <si>
    <t>0151</t>
  </si>
  <si>
    <t>015</t>
  </si>
  <si>
    <t>林業</t>
  </si>
  <si>
    <t>0152</t>
  </si>
  <si>
    <t>素材</t>
  </si>
  <si>
    <t>0153</t>
  </si>
  <si>
    <t>特用林産物</t>
  </si>
  <si>
    <t>0171</t>
  </si>
  <si>
    <t>海面漁業</t>
  </si>
  <si>
    <t>017</t>
  </si>
  <si>
    <t>漁業</t>
  </si>
  <si>
    <t>0172</t>
  </si>
  <si>
    <t>内水面漁業</t>
  </si>
  <si>
    <t>0611</t>
  </si>
  <si>
    <t>石炭・原油・天然ガス</t>
  </si>
  <si>
    <t>061</t>
  </si>
  <si>
    <t>0621</t>
  </si>
  <si>
    <t>062</t>
  </si>
  <si>
    <t>その他の鉱業</t>
  </si>
  <si>
    <t>0629</t>
  </si>
  <si>
    <t>その他の鉱物</t>
  </si>
  <si>
    <t>1111</t>
  </si>
  <si>
    <t>畜産食料品</t>
  </si>
  <si>
    <t>111</t>
  </si>
  <si>
    <t>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</si>
  <si>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</si>
  <si>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</si>
  <si>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</si>
  <si>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</si>
  <si>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</si>
  <si>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</si>
  <si>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</si>
  <si>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</si>
  <si>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</si>
  <si>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</si>
  <si>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</si>
  <si>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</si>
  <si>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</si>
  <si>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</si>
  <si>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t>
  </si>
  <si>
    <t>飲料</t>
  </si>
  <si>
    <t>1129</t>
  </si>
  <si>
    <t>その他の飲料</t>
  </si>
  <si>
    <t>1131</t>
  </si>
  <si>
    <t>飼料・有機質肥料（別掲を除く。）</t>
  </si>
  <si>
    <t>113</t>
  </si>
  <si>
    <t>1141</t>
  </si>
  <si>
    <t>たばこ</t>
  </si>
  <si>
    <t>114</t>
  </si>
  <si>
    <t>1511</t>
  </si>
  <si>
    <t>紡績糸</t>
    <rPh sb="2" eb="3">
      <t>イト</t>
    </rPh>
    <phoneticPr fontId="10"/>
  </si>
  <si>
    <t>151</t>
  </si>
  <si>
    <t>繊維工業製品</t>
  </si>
  <si>
    <t>1512</t>
  </si>
  <si>
    <t>織物</t>
  </si>
  <si>
    <t>1513</t>
  </si>
  <si>
    <t>ニット生地</t>
  </si>
  <si>
    <t>1514</t>
  </si>
  <si>
    <t>染色整理</t>
  </si>
  <si>
    <t>その他の繊維工業製品</t>
  </si>
  <si>
    <t>1519</t>
  </si>
  <si>
    <t>1521</t>
  </si>
  <si>
    <t>織物製・ニット製衣服</t>
  </si>
  <si>
    <t>152</t>
  </si>
  <si>
    <t>衣服・その他の繊維既製品</t>
  </si>
  <si>
    <t>1522</t>
  </si>
  <si>
    <t>その他の衣服・身の回り品</t>
  </si>
  <si>
    <t>1529</t>
  </si>
  <si>
    <t>その他の繊維既製品</t>
  </si>
  <si>
    <t>1611</t>
  </si>
  <si>
    <t>木材</t>
  </si>
  <si>
    <t>161</t>
  </si>
  <si>
    <t>木材・木製品</t>
  </si>
  <si>
    <t>1619</t>
  </si>
  <si>
    <t>その他の木製品</t>
  </si>
  <si>
    <t>1621</t>
  </si>
  <si>
    <t>家具・装備品</t>
  </si>
  <si>
    <t>162</t>
  </si>
  <si>
    <t>パルプ</t>
  </si>
  <si>
    <t>1631</t>
  </si>
  <si>
    <t>163</t>
  </si>
  <si>
    <t>パルプ・紙・板紙・加工紙</t>
  </si>
  <si>
    <t>1632</t>
  </si>
  <si>
    <t>紙・板紙</t>
  </si>
  <si>
    <t>加工紙</t>
    <rPh sb="0" eb="2">
      <t>カコウ</t>
    </rPh>
    <rPh sb="2" eb="3">
      <t>カミ</t>
    </rPh>
    <phoneticPr fontId="10"/>
  </si>
  <si>
    <t>1641</t>
  </si>
  <si>
    <t>紙製容器</t>
  </si>
  <si>
    <t>164</t>
  </si>
  <si>
    <t>紙加工品</t>
  </si>
  <si>
    <t>1649</t>
  </si>
  <si>
    <t>その他の紙加工品</t>
  </si>
  <si>
    <t>1911</t>
  </si>
  <si>
    <t>印刷・製版・製本</t>
  </si>
  <si>
    <t>191</t>
  </si>
  <si>
    <t>2011</t>
  </si>
  <si>
    <t>化学肥料</t>
  </si>
  <si>
    <t>201</t>
  </si>
  <si>
    <t>2021</t>
  </si>
  <si>
    <t>ソーダ工業製品</t>
  </si>
  <si>
    <t>202</t>
  </si>
  <si>
    <t>無機化学工業製品</t>
  </si>
  <si>
    <t>2029</t>
  </si>
  <si>
    <t>その他の無機化学工業製品</t>
  </si>
  <si>
    <t>2031</t>
  </si>
  <si>
    <t>203</t>
  </si>
  <si>
    <t>2041</t>
  </si>
  <si>
    <t>204</t>
  </si>
  <si>
    <t>合成ゴム</t>
  </si>
  <si>
    <t>2042</t>
  </si>
  <si>
    <t>2049</t>
  </si>
  <si>
    <t>その他の有機化学工業製品</t>
  </si>
  <si>
    <t>2051</t>
  </si>
  <si>
    <t>合成樹脂</t>
  </si>
  <si>
    <t>205</t>
  </si>
  <si>
    <t>2061</t>
  </si>
  <si>
    <t>化学繊維</t>
  </si>
  <si>
    <t>206</t>
  </si>
  <si>
    <t>医薬品</t>
  </si>
  <si>
    <t>2071</t>
  </si>
  <si>
    <t>207</t>
  </si>
  <si>
    <t>2081</t>
  </si>
  <si>
    <t>油脂加工製品・界面活性剤</t>
  </si>
  <si>
    <t>208</t>
  </si>
  <si>
    <t>化学最終製品（医薬品を除く。）</t>
  </si>
  <si>
    <t>化粧品・歯磨</t>
  </si>
  <si>
    <t>2082</t>
  </si>
  <si>
    <t>2083</t>
  </si>
  <si>
    <t>塗料・印刷インキ</t>
  </si>
  <si>
    <t>農薬</t>
  </si>
  <si>
    <t>2084</t>
  </si>
  <si>
    <t>2089</t>
  </si>
  <si>
    <t>その他の化学最終製品</t>
  </si>
  <si>
    <t>2111</t>
  </si>
  <si>
    <t>石油製品</t>
  </si>
  <si>
    <t>211</t>
  </si>
  <si>
    <t>2121</t>
  </si>
  <si>
    <t>石炭製品</t>
  </si>
  <si>
    <t>212</t>
  </si>
  <si>
    <t>2211</t>
  </si>
  <si>
    <t>プラスチック製品</t>
  </si>
  <si>
    <t>221</t>
  </si>
  <si>
    <t>タイヤ・チューブ</t>
  </si>
  <si>
    <t>2221</t>
  </si>
  <si>
    <t>222</t>
  </si>
  <si>
    <t>ゴム製品</t>
  </si>
  <si>
    <t>その他のゴム製品</t>
  </si>
  <si>
    <t>2229</t>
  </si>
  <si>
    <t>革製履物</t>
  </si>
  <si>
    <t>2311</t>
  </si>
  <si>
    <t>231</t>
  </si>
  <si>
    <t>2312</t>
  </si>
  <si>
    <t>2511</t>
  </si>
  <si>
    <t>ガラス・ガラス製品</t>
  </si>
  <si>
    <t>251</t>
  </si>
  <si>
    <t>2521</t>
  </si>
  <si>
    <t>セメント・セメント製品</t>
  </si>
  <si>
    <t>252</t>
  </si>
  <si>
    <t>2531</t>
  </si>
  <si>
    <t>陶磁器</t>
  </si>
  <si>
    <t>253</t>
  </si>
  <si>
    <t>2591</t>
  </si>
  <si>
    <t>建設用土石製品</t>
  </si>
  <si>
    <t>259</t>
  </si>
  <si>
    <t>その他の窯業・土石製品</t>
  </si>
  <si>
    <t>2599</t>
  </si>
  <si>
    <t>2611</t>
  </si>
  <si>
    <t>銑鉄・粗鋼</t>
  </si>
  <si>
    <t>261</t>
  </si>
  <si>
    <t>2612</t>
  </si>
  <si>
    <t>2621</t>
  </si>
  <si>
    <t>熱間圧延鋼材</t>
  </si>
  <si>
    <t>262</t>
  </si>
  <si>
    <t>鋼材</t>
  </si>
  <si>
    <t>2622</t>
  </si>
  <si>
    <t>鋼管</t>
  </si>
  <si>
    <t>2623</t>
  </si>
  <si>
    <t>冷延・めっき鋼材</t>
  </si>
  <si>
    <t>2631</t>
  </si>
  <si>
    <t>263</t>
  </si>
  <si>
    <t>2699</t>
  </si>
  <si>
    <t>その他の鉄鋼製品</t>
  </si>
  <si>
    <t>269</t>
  </si>
  <si>
    <t>2711</t>
  </si>
  <si>
    <t>非鉄金属製錬・精製</t>
  </si>
  <si>
    <t>271</t>
  </si>
  <si>
    <t>2712</t>
  </si>
  <si>
    <t>非鉄金属屑</t>
  </si>
  <si>
    <t>2721</t>
  </si>
  <si>
    <t>電線・ケーブル</t>
  </si>
  <si>
    <t>272</t>
  </si>
  <si>
    <t>非鉄金属加工製品</t>
  </si>
  <si>
    <t>2729</t>
  </si>
  <si>
    <t>その他の非鉄金属製品</t>
  </si>
  <si>
    <t>2811</t>
  </si>
  <si>
    <t>建設用金属製品</t>
  </si>
  <si>
    <t>281</t>
  </si>
  <si>
    <t>2812</t>
  </si>
  <si>
    <t>建築用金属製品</t>
  </si>
  <si>
    <t>2891</t>
  </si>
  <si>
    <t>289</t>
  </si>
  <si>
    <t>その他の金属製品</t>
  </si>
  <si>
    <t>2899</t>
  </si>
  <si>
    <t>2911</t>
  </si>
  <si>
    <t>ボイラ・原動機</t>
  </si>
  <si>
    <t>291</t>
  </si>
  <si>
    <t>2912</t>
  </si>
  <si>
    <t>ポンプ・圧縮機</t>
  </si>
  <si>
    <t>運搬機械</t>
  </si>
  <si>
    <t>2913</t>
  </si>
  <si>
    <t>冷凍機・温湿調整装置</t>
  </si>
  <si>
    <t>2914</t>
  </si>
  <si>
    <t>2919</t>
  </si>
  <si>
    <t>その他のはん用機械</t>
  </si>
  <si>
    <t>農業用機械</t>
    <rPh sb="2" eb="3">
      <t>ヨウ</t>
    </rPh>
    <phoneticPr fontId="10"/>
  </si>
  <si>
    <t>3011</t>
  </si>
  <si>
    <t>農業用機械</t>
  </si>
  <si>
    <t>301</t>
  </si>
  <si>
    <t>建設・鉱山機械</t>
    <rPh sb="0" eb="2">
      <t>ケンセツ</t>
    </rPh>
    <rPh sb="3" eb="5">
      <t>コウザン</t>
    </rPh>
    <phoneticPr fontId="10"/>
  </si>
  <si>
    <t>3012</t>
  </si>
  <si>
    <t>建設・鉱山機械</t>
  </si>
  <si>
    <t>繊維機械</t>
  </si>
  <si>
    <t>3013</t>
  </si>
  <si>
    <t>3014</t>
  </si>
  <si>
    <t>生活関連産業用機械</t>
  </si>
  <si>
    <t>3015</t>
  </si>
  <si>
    <t>基礎素材産業用機械</t>
  </si>
  <si>
    <t>3016</t>
  </si>
  <si>
    <t>金属加工機械</t>
  </si>
  <si>
    <t>半導体製造装置</t>
  </si>
  <si>
    <t>3017</t>
  </si>
  <si>
    <t>3019</t>
  </si>
  <si>
    <t>その他の生産用機械</t>
  </si>
  <si>
    <t>3111</t>
  </si>
  <si>
    <t>事務用機械</t>
  </si>
  <si>
    <t>311</t>
  </si>
  <si>
    <t>3112</t>
  </si>
  <si>
    <t>サービス用・娯楽用機器</t>
  </si>
  <si>
    <t>3113</t>
  </si>
  <si>
    <t>計測機器</t>
  </si>
  <si>
    <t>医療用機械器具</t>
  </si>
  <si>
    <t>3114</t>
  </si>
  <si>
    <t>3115</t>
  </si>
  <si>
    <t>光学機械・レンズ</t>
  </si>
  <si>
    <t>武器</t>
  </si>
  <si>
    <t>3116</t>
  </si>
  <si>
    <t>3211</t>
  </si>
  <si>
    <t>電子デバイス</t>
  </si>
  <si>
    <t>321</t>
  </si>
  <si>
    <t>3299</t>
  </si>
  <si>
    <t>その他の電子部品</t>
  </si>
  <si>
    <t>329</t>
  </si>
  <si>
    <t>3311</t>
  </si>
  <si>
    <t>産業用電気機器</t>
  </si>
  <si>
    <t>331</t>
  </si>
  <si>
    <t>3321</t>
  </si>
  <si>
    <t>民生用電気機器</t>
  </si>
  <si>
    <t>332</t>
  </si>
  <si>
    <t>電子応用装置</t>
  </si>
  <si>
    <t>3331</t>
  </si>
  <si>
    <t>333</t>
  </si>
  <si>
    <t>電子応用装置・電気計測器</t>
  </si>
  <si>
    <t>電気計測器</t>
  </si>
  <si>
    <t>3332</t>
  </si>
  <si>
    <t>3399</t>
  </si>
  <si>
    <t>その他の電気機械</t>
  </si>
  <si>
    <t>339</t>
  </si>
  <si>
    <t>3411</t>
  </si>
  <si>
    <t>通信機器</t>
  </si>
  <si>
    <t>341</t>
  </si>
  <si>
    <t>通信・映像・音響機器</t>
  </si>
  <si>
    <t>3412</t>
  </si>
  <si>
    <t>映像・音響機器</t>
  </si>
  <si>
    <t>3421</t>
  </si>
  <si>
    <t>電子計算機・同附属装置</t>
  </si>
  <si>
    <t>342</t>
  </si>
  <si>
    <t>乗用車</t>
  </si>
  <si>
    <t>3511</t>
  </si>
  <si>
    <t>351</t>
  </si>
  <si>
    <t>トラック・バス・その他の自動車</t>
  </si>
  <si>
    <t>3521</t>
  </si>
  <si>
    <t>352</t>
  </si>
  <si>
    <t>その他の自動車</t>
  </si>
  <si>
    <t>二輪自動車</t>
  </si>
  <si>
    <t>3522</t>
  </si>
  <si>
    <t>3531</t>
  </si>
  <si>
    <t>自動車部品・同附属品</t>
  </si>
  <si>
    <t>353</t>
  </si>
  <si>
    <t>3541</t>
  </si>
  <si>
    <t>船舶・同修理</t>
  </si>
  <si>
    <t>354</t>
  </si>
  <si>
    <t>3591</t>
  </si>
  <si>
    <t>鉄道車両・同修理</t>
  </si>
  <si>
    <t>359</t>
  </si>
  <si>
    <t>その他の輸送機械・同修理</t>
  </si>
  <si>
    <t>3592</t>
  </si>
  <si>
    <t>3599</t>
  </si>
  <si>
    <t>その他の輸送機械</t>
  </si>
  <si>
    <t>3911</t>
  </si>
  <si>
    <t>がん具・運動用品</t>
  </si>
  <si>
    <t>391</t>
  </si>
  <si>
    <t>3919</t>
  </si>
  <si>
    <t>3921</t>
  </si>
  <si>
    <t>再生資源回収・加工処理</t>
  </si>
  <si>
    <t>392</t>
  </si>
  <si>
    <t>4111</t>
  </si>
  <si>
    <t>住宅建築</t>
  </si>
  <si>
    <t>411</t>
  </si>
  <si>
    <t>建築</t>
  </si>
  <si>
    <t>4112</t>
  </si>
  <si>
    <t>非住宅建築</t>
  </si>
  <si>
    <t>4121</t>
  </si>
  <si>
    <t>建設補修</t>
  </si>
  <si>
    <t>412</t>
  </si>
  <si>
    <t>4131</t>
  </si>
  <si>
    <t>公共事業</t>
  </si>
  <si>
    <t>413</t>
  </si>
  <si>
    <t>4191</t>
  </si>
  <si>
    <t>その他の土木建設</t>
  </si>
  <si>
    <t>419</t>
  </si>
  <si>
    <t>4611</t>
  </si>
  <si>
    <t>電力</t>
  </si>
  <si>
    <t>461</t>
  </si>
  <si>
    <t>都市ガス</t>
  </si>
  <si>
    <t>4621</t>
  </si>
  <si>
    <t>462</t>
  </si>
  <si>
    <t>ガス・熱供給</t>
  </si>
  <si>
    <t>熱供給業</t>
  </si>
  <si>
    <t>4622</t>
  </si>
  <si>
    <t>4711</t>
  </si>
  <si>
    <t>471</t>
  </si>
  <si>
    <t>4811</t>
  </si>
  <si>
    <t>481</t>
  </si>
  <si>
    <t>5111</t>
  </si>
  <si>
    <t>卸売</t>
  </si>
  <si>
    <t>511</t>
  </si>
  <si>
    <t>5112</t>
  </si>
  <si>
    <t>小売</t>
  </si>
  <si>
    <t>金融</t>
  </si>
  <si>
    <t>5311</t>
  </si>
  <si>
    <t>531</t>
  </si>
  <si>
    <t>5312</t>
  </si>
  <si>
    <t>保険</t>
  </si>
  <si>
    <t>5511</t>
  </si>
  <si>
    <t>不動産仲介及び賃貸</t>
  </si>
  <si>
    <t>551</t>
  </si>
  <si>
    <t>5521</t>
  </si>
  <si>
    <t>552</t>
  </si>
  <si>
    <t>住宅賃貸料</t>
  </si>
  <si>
    <t>5531</t>
  </si>
  <si>
    <t>553</t>
  </si>
  <si>
    <t>住宅賃貸料（帰属家賃）</t>
  </si>
  <si>
    <t>鉄道旅客輸送</t>
  </si>
  <si>
    <t>5711</t>
  </si>
  <si>
    <t>571</t>
  </si>
  <si>
    <t>鉄道輸送</t>
  </si>
  <si>
    <t>鉄道貨物輸送</t>
  </si>
  <si>
    <t>5712</t>
  </si>
  <si>
    <t>5721</t>
  </si>
  <si>
    <t>道路旅客輸送</t>
  </si>
  <si>
    <t>572</t>
  </si>
  <si>
    <t>道路輸送（自家輸送を除く。）</t>
  </si>
  <si>
    <t>5722</t>
  </si>
  <si>
    <t>道路貨物輸送（自家輸送を除く。）</t>
  </si>
  <si>
    <t>5731</t>
  </si>
  <si>
    <t>自家輸送（旅客自動車）</t>
  </si>
  <si>
    <t>573</t>
  </si>
  <si>
    <t>自家輸送</t>
  </si>
  <si>
    <t>5732</t>
  </si>
  <si>
    <t>自家輸送（貨物自動車）</t>
  </si>
  <si>
    <t>外洋輸送</t>
  </si>
  <si>
    <t>5741</t>
  </si>
  <si>
    <t>574</t>
  </si>
  <si>
    <t>水運</t>
  </si>
  <si>
    <t>沿海・内水面輸送</t>
  </si>
  <si>
    <t>5742</t>
  </si>
  <si>
    <t>港湾運送</t>
  </si>
  <si>
    <t>5743</t>
  </si>
  <si>
    <t>航空輸送</t>
  </si>
  <si>
    <t>5751</t>
  </si>
  <si>
    <t>575</t>
  </si>
  <si>
    <t>5761</t>
  </si>
  <si>
    <t>貨物利用運送</t>
  </si>
  <si>
    <t>576</t>
  </si>
  <si>
    <t>倉庫</t>
  </si>
  <si>
    <t>5771</t>
  </si>
  <si>
    <t>577</t>
  </si>
  <si>
    <t>こん包</t>
  </si>
  <si>
    <t>5781</t>
  </si>
  <si>
    <t>578</t>
  </si>
  <si>
    <t>運輸附帯サービス</t>
  </si>
  <si>
    <t>5789</t>
  </si>
  <si>
    <t>その他の運輸附帯サービス</t>
  </si>
  <si>
    <t>5791</t>
  </si>
  <si>
    <t>郵便・信書便</t>
  </si>
  <si>
    <t>579</t>
  </si>
  <si>
    <t>5911</t>
  </si>
  <si>
    <t>591</t>
  </si>
  <si>
    <t>通信</t>
  </si>
  <si>
    <t>5921</t>
  </si>
  <si>
    <t>放送</t>
  </si>
  <si>
    <t>592</t>
  </si>
  <si>
    <t>5931</t>
  </si>
  <si>
    <t>情報サービス</t>
  </si>
  <si>
    <t>593</t>
  </si>
  <si>
    <t>5941</t>
  </si>
  <si>
    <t>インターネット附随サービス</t>
  </si>
  <si>
    <t>594</t>
  </si>
  <si>
    <t>5951</t>
  </si>
  <si>
    <t>映像・音声・文字情報制作</t>
  </si>
  <si>
    <t>595</t>
  </si>
  <si>
    <t>6111</t>
  </si>
  <si>
    <t>公務（中央）★★</t>
  </si>
  <si>
    <t>公務（中央）</t>
  </si>
  <si>
    <t>611</t>
  </si>
  <si>
    <t>6112</t>
  </si>
  <si>
    <t>公務（地方）★★</t>
  </si>
  <si>
    <t>公務（地方）</t>
  </si>
  <si>
    <t>6311</t>
  </si>
  <si>
    <t>学校教育</t>
  </si>
  <si>
    <t>631</t>
  </si>
  <si>
    <t>教育</t>
  </si>
  <si>
    <t>6312</t>
  </si>
  <si>
    <t>社会教育・その他の教育</t>
  </si>
  <si>
    <t>6321</t>
  </si>
  <si>
    <t>学術研究機関</t>
  </si>
  <si>
    <t>研究</t>
    <rPh sb="0" eb="2">
      <t>ケンキュウ</t>
    </rPh>
    <phoneticPr fontId="10"/>
  </si>
  <si>
    <t>企業内研究開発</t>
  </si>
  <si>
    <t>6322</t>
  </si>
  <si>
    <t>6411</t>
  </si>
  <si>
    <t>医療</t>
  </si>
  <si>
    <t>641</t>
  </si>
  <si>
    <t>6421</t>
  </si>
  <si>
    <t>保健衛生</t>
  </si>
  <si>
    <t>642</t>
  </si>
  <si>
    <t>6431</t>
  </si>
  <si>
    <t>社会保険・社会福祉</t>
  </si>
  <si>
    <t>643</t>
  </si>
  <si>
    <t>6441</t>
  </si>
  <si>
    <t>介護</t>
  </si>
  <si>
    <t>644</t>
  </si>
  <si>
    <t>6599</t>
  </si>
  <si>
    <t>659</t>
  </si>
  <si>
    <t>6611</t>
  </si>
  <si>
    <t>661</t>
  </si>
  <si>
    <t>物品賃貸サービス</t>
  </si>
  <si>
    <t>6612</t>
  </si>
  <si>
    <t>貸自動車業</t>
  </si>
  <si>
    <t>6621</t>
  </si>
  <si>
    <t>広告</t>
  </si>
  <si>
    <t>662</t>
  </si>
  <si>
    <t>6631</t>
  </si>
  <si>
    <t>自動車整備</t>
  </si>
  <si>
    <t>663</t>
  </si>
  <si>
    <t>自動車整備・機械修理</t>
  </si>
  <si>
    <t>6632</t>
  </si>
  <si>
    <t>機械修理</t>
  </si>
  <si>
    <t>6699</t>
  </si>
  <si>
    <t>669</t>
  </si>
  <si>
    <t>その他の対事業所サービス</t>
  </si>
  <si>
    <t>6711</t>
  </si>
  <si>
    <t>宿泊業</t>
  </si>
  <si>
    <t>671</t>
  </si>
  <si>
    <t>6721</t>
  </si>
  <si>
    <t>飲食サービス</t>
  </si>
  <si>
    <t>672</t>
  </si>
  <si>
    <t>6731</t>
  </si>
  <si>
    <t>洗濯・理容・美容・浴場業</t>
  </si>
  <si>
    <t>673</t>
  </si>
  <si>
    <t>6741</t>
  </si>
  <si>
    <t>娯楽サービス</t>
  </si>
  <si>
    <t>674</t>
  </si>
  <si>
    <t>6799</t>
  </si>
  <si>
    <t>その他の対個人サービス</t>
  </si>
  <si>
    <t>679</t>
  </si>
  <si>
    <t>事務用品</t>
    <rPh sb="0" eb="2">
      <t>ジム</t>
    </rPh>
    <rPh sb="2" eb="4">
      <t>ヨウヒン</t>
    </rPh>
    <phoneticPr fontId="10"/>
  </si>
  <si>
    <t>分類不明</t>
    <rPh sb="0" eb="2">
      <t>ブンルイ</t>
    </rPh>
    <rPh sb="2" eb="4">
      <t>フメイ</t>
    </rPh>
    <phoneticPr fontId="10"/>
  </si>
  <si>
    <t>部門分類</t>
    <rPh sb="0" eb="2">
      <t>ブモン</t>
    </rPh>
    <rPh sb="2" eb="4">
      <t>ブンルイ</t>
    </rPh>
    <phoneticPr fontId="1"/>
  </si>
  <si>
    <t>逆行列係数</t>
    <rPh sb="0" eb="3">
      <t>ギャクギョウレツ</t>
    </rPh>
    <rPh sb="3" eb="5">
      <t>ケイスウ</t>
    </rPh>
    <phoneticPr fontId="1"/>
  </si>
  <si>
    <t>分析内容</t>
    <rPh sb="0" eb="2">
      <t>ブンセキ</t>
    </rPh>
    <rPh sb="2" eb="4">
      <t>ナイヨウ</t>
    </rPh>
    <phoneticPr fontId="1"/>
  </si>
  <si>
    <t>N0.</t>
    <phoneticPr fontId="1"/>
  </si>
  <si>
    <t>分析タイトル</t>
    <rPh sb="0" eb="2">
      <t>ブンセキ</t>
    </rPh>
    <phoneticPr fontId="1"/>
  </si>
  <si>
    <t>①分析タイトル・内容</t>
    <rPh sb="1" eb="3">
      <t>ブンセキ</t>
    </rPh>
    <rPh sb="8" eb="10">
      <t>ナイヨウ</t>
    </rPh>
    <phoneticPr fontId="1"/>
  </si>
  <si>
    <t>横浜</t>
    <rPh sb="0" eb="2">
      <t>ヨコハマ</t>
    </rPh>
    <phoneticPr fontId="1"/>
  </si>
  <si>
    <t>川崎</t>
    <rPh sb="0" eb="2">
      <t>カワサキ</t>
    </rPh>
    <phoneticPr fontId="1"/>
  </si>
  <si>
    <t>相模原</t>
    <rPh sb="0" eb="3">
      <t>サガミハラ</t>
    </rPh>
    <phoneticPr fontId="1"/>
  </si>
  <si>
    <t>消費支出</t>
    <rPh sb="0" eb="2">
      <t>ショウヒ</t>
    </rPh>
    <rPh sb="2" eb="4">
      <t>シシュツ</t>
    </rPh>
    <phoneticPr fontId="1"/>
  </si>
  <si>
    <t>三政令市</t>
    <rPh sb="0" eb="1">
      <t>サン</t>
    </rPh>
    <rPh sb="1" eb="4">
      <t>セイレイシ</t>
    </rPh>
    <phoneticPr fontId="1"/>
  </si>
  <si>
    <t>消費転換率</t>
    <rPh sb="0" eb="2">
      <t>ショウヒ</t>
    </rPh>
    <rPh sb="2" eb="4">
      <t>テンカン</t>
    </rPh>
    <rPh sb="4" eb="5">
      <t>リツ</t>
    </rPh>
    <phoneticPr fontId="1"/>
  </si>
  <si>
    <t>①</t>
    <phoneticPr fontId="1"/>
  </si>
  <si>
    <t>②</t>
    <phoneticPr fontId="1"/>
  </si>
  <si>
    <t>産業計</t>
    <rPh sb="0" eb="2">
      <t>サンギョウ</t>
    </rPh>
    <rPh sb="2" eb="3">
      <t>ケイ</t>
    </rPh>
    <phoneticPr fontId="1"/>
  </si>
  <si>
    <t>粗付加価値
誘発額</t>
    <rPh sb="0" eb="1">
      <t>ソ</t>
    </rPh>
    <rPh sb="1" eb="3">
      <t>フカ</t>
    </rPh>
    <rPh sb="3" eb="5">
      <t>カチ</t>
    </rPh>
    <rPh sb="6" eb="8">
      <t>ユウハツ</t>
    </rPh>
    <rPh sb="8" eb="9">
      <t>ガク</t>
    </rPh>
    <phoneticPr fontId="1"/>
  </si>
  <si>
    <t>雇用者所得
誘発額</t>
    <rPh sb="0" eb="3">
      <t>コヨウシャ</t>
    </rPh>
    <rPh sb="3" eb="5">
      <t>ショトク</t>
    </rPh>
    <rPh sb="6" eb="8">
      <t>ユウハツ</t>
    </rPh>
    <rPh sb="8" eb="9">
      <t>ガク</t>
    </rPh>
    <phoneticPr fontId="1"/>
  </si>
  <si>
    <t>⑤</t>
    <phoneticPr fontId="1"/>
  </si>
  <si>
    <t>⑩</t>
    <phoneticPr fontId="1"/>
  </si>
  <si>
    <t>就業誘発者数</t>
    <rPh sb="0" eb="6">
      <t>シュウギョウユウハツシャスウ</t>
    </rPh>
    <phoneticPr fontId="1"/>
  </si>
  <si>
    <t>雇用誘発者数</t>
    <rPh sb="0" eb="6">
      <t>コヨウユウハツシャスウ</t>
    </rPh>
    <phoneticPr fontId="1"/>
  </si>
  <si>
    <t>消費転換率が入力された場合、与件割合使用</t>
    <rPh sb="0" eb="2">
      <t>ショウヒ</t>
    </rPh>
    <rPh sb="2" eb="4">
      <t>テンカン</t>
    </rPh>
    <rPh sb="4" eb="5">
      <t>リツ</t>
    </rPh>
    <rPh sb="6" eb="8">
      <t>ニュウリョク</t>
    </rPh>
    <rPh sb="11" eb="13">
      <t>バアイ</t>
    </rPh>
    <rPh sb="14" eb="16">
      <t>ヨケン</t>
    </rPh>
    <rPh sb="16" eb="18">
      <t>ワリアイ</t>
    </rPh>
    <rPh sb="18" eb="20">
      <t>シヨウ</t>
    </rPh>
    <phoneticPr fontId="1"/>
  </si>
  <si>
    <t>雇用者所得誘発額による県内需要額</t>
    <rPh sb="0" eb="3">
      <t>コヨウシャ</t>
    </rPh>
    <rPh sb="3" eb="5">
      <t>ショトク</t>
    </rPh>
    <rPh sb="5" eb="7">
      <t>ユウハツ</t>
    </rPh>
    <rPh sb="7" eb="8">
      <t>ガク</t>
    </rPh>
    <rPh sb="11" eb="13">
      <t>ケンナイ</t>
    </rPh>
    <rPh sb="13" eb="15">
      <t>ジュヨウ</t>
    </rPh>
    <rPh sb="15" eb="16">
      <t>ガク</t>
    </rPh>
    <phoneticPr fontId="1"/>
  </si>
  <si>
    <t>部門別
消費支出額</t>
    <rPh sb="0" eb="2">
      <t>ブモン</t>
    </rPh>
    <rPh sb="2" eb="3">
      <t>ベツ</t>
    </rPh>
    <rPh sb="4" eb="6">
      <t>ショウヒ</t>
    </rPh>
    <rPh sb="6" eb="8">
      <t>シシュツ</t>
    </rPh>
    <rPh sb="8" eb="9">
      <t>ガク</t>
    </rPh>
    <phoneticPr fontId="1"/>
  </si>
  <si>
    <t>⑳</t>
    <phoneticPr fontId="1"/>
  </si>
  <si>
    <t>㉒</t>
    <phoneticPr fontId="1"/>
  </si>
  <si>
    <t>㉓</t>
    <phoneticPr fontId="1"/>
  </si>
  <si>
    <t>㉔</t>
    <phoneticPr fontId="1"/>
  </si>
  <si>
    <t>㉕</t>
    <phoneticPr fontId="1"/>
  </si>
  <si>
    <t>㉖</t>
    <phoneticPr fontId="1"/>
  </si>
  <si>
    <t>総合効果</t>
    <rPh sb="0" eb="2">
      <t>ソウゴウ</t>
    </rPh>
    <rPh sb="2" eb="4">
      <t>コウカ</t>
    </rPh>
    <phoneticPr fontId="1"/>
  </si>
  <si>
    <t>生産誘発額</t>
    <rPh sb="0" eb="5">
      <t>セイサンユウハツガク</t>
    </rPh>
    <phoneticPr fontId="1"/>
  </si>
  <si>
    <t>㉘</t>
    <phoneticPr fontId="1"/>
  </si>
  <si>
    <t>㉙</t>
    <phoneticPr fontId="1"/>
  </si>
  <si>
    <t>㉚</t>
    <phoneticPr fontId="1"/>
  </si>
  <si>
    <t>No.</t>
    <phoneticPr fontId="1"/>
  </si>
  <si>
    <t>計算シート</t>
    <rPh sb="0" eb="2">
      <t>ケイサン</t>
    </rPh>
    <phoneticPr fontId="1"/>
  </si>
  <si>
    <t>１　分析タイトル</t>
    <rPh sb="2" eb="4">
      <t>ブンセキ</t>
    </rPh>
    <phoneticPr fontId="1"/>
  </si>
  <si>
    <t>２　分析内容</t>
    <rPh sb="2" eb="4">
      <t>ブンセキ</t>
    </rPh>
    <rPh sb="4" eb="6">
      <t>ナイヨウ</t>
    </rPh>
    <phoneticPr fontId="1"/>
  </si>
  <si>
    <t>４　分析結果</t>
    <rPh sb="2" eb="4">
      <t>ブンセキ</t>
    </rPh>
    <rPh sb="4" eb="6">
      <t>ケッカ</t>
    </rPh>
    <phoneticPr fontId="1"/>
  </si>
  <si>
    <t>合計</t>
    <rPh sb="0" eb="2">
      <t>ゴウケイ</t>
    </rPh>
    <phoneticPr fontId="1"/>
  </si>
  <si>
    <t>直接効果</t>
    <rPh sb="0" eb="2">
      <t>チョクセツ</t>
    </rPh>
    <rPh sb="2" eb="4">
      <t>コウカ</t>
    </rPh>
    <phoneticPr fontId="1"/>
  </si>
  <si>
    <t>雇用
誘発者数</t>
    <rPh sb="0" eb="2">
      <t>コヨウ</t>
    </rPh>
    <rPh sb="3" eb="5">
      <t>ユウハツ</t>
    </rPh>
    <rPh sb="5" eb="6">
      <t>シャ</t>
    </rPh>
    <rPh sb="6" eb="7">
      <t>スウ</t>
    </rPh>
    <phoneticPr fontId="1"/>
  </si>
  <si>
    <t>投入係数</t>
    <rPh sb="0" eb="2">
      <t>トウニュウ</t>
    </rPh>
    <rPh sb="2" eb="4">
      <t>ケイスウ</t>
    </rPh>
    <phoneticPr fontId="1"/>
  </si>
  <si>
    <t>以降は「結果」シートの順位作成用</t>
    <rPh sb="0" eb="2">
      <t>イコウ</t>
    </rPh>
    <rPh sb="4" eb="6">
      <t>ケッカ</t>
    </rPh>
    <rPh sb="11" eb="13">
      <t>ジュンイ</t>
    </rPh>
    <rPh sb="13" eb="16">
      <t>サクセイヨウ</t>
    </rPh>
    <phoneticPr fontId="1"/>
  </si>
  <si>
    <t>NO.</t>
    <phoneticPr fontId="1"/>
  </si>
  <si>
    <t>総合効果</t>
    <rPh sb="0" eb="2">
      <t>ソウゴウ</t>
    </rPh>
    <rPh sb="2" eb="4">
      <t>コウカ</t>
    </rPh>
    <phoneticPr fontId="1"/>
  </si>
  <si>
    <t>消費支出／実収入＝消費転換率（初期値）</t>
    <rPh sb="0" eb="2">
      <t>ショウヒ</t>
    </rPh>
    <rPh sb="2" eb="4">
      <t>シシュツ</t>
    </rPh>
    <rPh sb="5" eb="8">
      <t>ジツシュウニュウ</t>
    </rPh>
    <rPh sb="9" eb="11">
      <t>ショウヒ</t>
    </rPh>
    <rPh sb="11" eb="13">
      <t>テンカン</t>
    </rPh>
    <rPh sb="13" eb="14">
      <t>リツ</t>
    </rPh>
    <rPh sb="15" eb="18">
      <t>ショキチ</t>
    </rPh>
    <phoneticPr fontId="1"/>
  </si>
  <si>
    <t>波及効果計算</t>
    <rPh sb="0" eb="2">
      <t>ハキュウ</t>
    </rPh>
    <rPh sb="2" eb="4">
      <t>コウカ</t>
    </rPh>
    <rPh sb="4" eb="6">
      <t>ケイサン</t>
    </rPh>
    <phoneticPr fontId="1"/>
  </si>
  <si>
    <t>シート一覧</t>
    <rPh sb="3" eb="5">
      <t>イチラン</t>
    </rPh>
    <phoneticPr fontId="1"/>
  </si>
  <si>
    <t>分析ツールを利用する上での注意点や用語一覧を記載しています。
分析ツール使用前に必ず確認してください。</t>
    <rPh sb="0" eb="2">
      <t>ブンセキ</t>
    </rPh>
    <rPh sb="6" eb="8">
      <t>リヨウ</t>
    </rPh>
    <rPh sb="10" eb="11">
      <t>ウエ</t>
    </rPh>
    <rPh sb="13" eb="16">
      <t>チュウイテン</t>
    </rPh>
    <rPh sb="17" eb="19">
      <t>ヨウゴ</t>
    </rPh>
    <rPh sb="19" eb="21">
      <t>イチラン</t>
    </rPh>
    <rPh sb="22" eb="24">
      <t>キサイ</t>
    </rPh>
    <rPh sb="31" eb="33">
      <t>ブンセキ</t>
    </rPh>
    <rPh sb="36" eb="38">
      <t>シヨウ</t>
    </rPh>
    <rPh sb="38" eb="39">
      <t>マエ</t>
    </rPh>
    <rPh sb="40" eb="41">
      <t>カナラ</t>
    </rPh>
    <rPh sb="42" eb="44">
      <t>カクニン</t>
    </rPh>
    <phoneticPr fontId="1"/>
  </si>
  <si>
    <t>経済波及効果算出のための係数表です。各種係数を一覧としています。</t>
    <rPh sb="0" eb="2">
      <t>ケイザイ</t>
    </rPh>
    <rPh sb="2" eb="4">
      <t>ハキュウ</t>
    </rPh>
    <rPh sb="4" eb="6">
      <t>コウカ</t>
    </rPh>
    <rPh sb="6" eb="8">
      <t>サンシュツ</t>
    </rPh>
    <rPh sb="12" eb="14">
      <t>ケイスウ</t>
    </rPh>
    <rPh sb="14" eb="15">
      <t>ヒョウ</t>
    </rPh>
    <rPh sb="18" eb="20">
      <t>カクシュ</t>
    </rPh>
    <rPh sb="20" eb="22">
      <t>ケイスウ</t>
    </rPh>
    <rPh sb="23" eb="25">
      <t>イチラン</t>
    </rPh>
    <phoneticPr fontId="1"/>
  </si>
  <si>
    <t>大分類</t>
    <rPh sb="0" eb="3">
      <t>ダイブンルイ</t>
    </rPh>
    <phoneticPr fontId="1"/>
  </si>
  <si>
    <t>中分類</t>
    <rPh sb="0" eb="3">
      <t>チュウブンルイ</t>
    </rPh>
    <phoneticPr fontId="1"/>
  </si>
  <si>
    <t>小分類</t>
    <rPh sb="0" eb="3">
      <t>ショウブンルイ</t>
    </rPh>
    <phoneticPr fontId="1"/>
  </si>
  <si>
    <t>品目例示</t>
    <rPh sb="0" eb="2">
      <t>ヒンモク</t>
    </rPh>
    <rPh sb="2" eb="4">
      <t>レイジ</t>
    </rPh>
    <phoneticPr fontId="1"/>
  </si>
  <si>
    <t>1633</t>
  </si>
  <si>
    <t>石油化学系基礎製品</t>
  </si>
  <si>
    <t>有機化学工業製品（石油化学系基礎製品・合成樹脂を除く。）</t>
  </si>
  <si>
    <t>なめし革・革製品・毛皮</t>
  </si>
  <si>
    <t>鉄屑</t>
  </si>
  <si>
    <t>鋳鍛造品（鉄）</t>
  </si>
  <si>
    <t>建設用・建築用金属製品</t>
  </si>
  <si>
    <t>ガス・石油機器・暖房・調理装置</t>
  </si>
  <si>
    <t>632</t>
  </si>
  <si>
    <t>681</t>
  </si>
  <si>
    <t>6811</t>
  </si>
  <si>
    <t>691</t>
  </si>
  <si>
    <t>6911</t>
  </si>
  <si>
    <t>生乳、その他の酪農生産物、肉用牛、豚、鶏卵、肉鶏、その他の畜産</t>
    <phoneticPr fontId="1"/>
  </si>
  <si>
    <t>特用林産物（狩猟業を含む。）</t>
  </si>
  <si>
    <t>海面漁業、海面養殖業</t>
    <rPh sb="0" eb="2">
      <t>カイメン</t>
    </rPh>
    <rPh sb="2" eb="4">
      <t>ギョギョウ</t>
    </rPh>
    <phoneticPr fontId="10"/>
  </si>
  <si>
    <t>内水面漁業、内水面養殖業</t>
    <phoneticPr fontId="1"/>
  </si>
  <si>
    <t>石炭、原油、天然ガス</t>
    <phoneticPr fontId="1"/>
  </si>
  <si>
    <t>冷凍魚介類、塩・干・くん製品、水産びん・かん詰、ねり製品、その他の水産食料品</t>
    <phoneticPr fontId="1"/>
  </si>
  <si>
    <t>めん類、パン類、菓子類</t>
    <phoneticPr fontId="1"/>
  </si>
  <si>
    <t>冷凍調理食品、レトルト食品、そう菜・すし・弁当、その他の食料品</t>
    <phoneticPr fontId="1"/>
  </si>
  <si>
    <t>清酒、ビール類、ウイスキー類、その他の酒類</t>
    <phoneticPr fontId="1"/>
  </si>
  <si>
    <t>茶・コーヒー、清涼飲料、製氷</t>
    <phoneticPr fontId="1"/>
  </si>
  <si>
    <t>紡績糸</t>
  </si>
  <si>
    <t>織物製衣服、ニット製衣服</t>
    <phoneticPr fontId="1"/>
  </si>
  <si>
    <t>製材、合板・集成材、木材チップ</t>
    <phoneticPr fontId="1"/>
  </si>
  <si>
    <t>木製家具、金属製家具、木製建具、その他の家具・装備品</t>
    <phoneticPr fontId="1"/>
  </si>
  <si>
    <t>パルプ、古紙</t>
    <phoneticPr fontId="1"/>
  </si>
  <si>
    <t>洋紙・和紙、板紙</t>
    <phoneticPr fontId="1"/>
  </si>
  <si>
    <t>段ボール、塗工紙・建設用加工紙</t>
    <phoneticPr fontId="1"/>
  </si>
  <si>
    <t>段ボール箱、その他の紙製容器</t>
    <phoneticPr fontId="1"/>
  </si>
  <si>
    <t>紙製衛生材料・用品、その他のパルプ・紙・紙加工品</t>
    <phoneticPr fontId="1"/>
  </si>
  <si>
    <t>印刷・製版・製本</t>
    <phoneticPr fontId="1"/>
  </si>
  <si>
    <t>合成ゴム</t>
    <phoneticPr fontId="1"/>
  </si>
  <si>
    <t>メタン誘導品、可塑剤、その他の有機化学工業製品</t>
    <phoneticPr fontId="1"/>
  </si>
  <si>
    <t>化粧品・歯磨</t>
    <phoneticPr fontId="1"/>
  </si>
  <si>
    <t>塗料、印刷インキ</t>
    <phoneticPr fontId="1"/>
  </si>
  <si>
    <t>ゼラチン・接着剤、写真感光材料、触媒、他に分類されない化学最終製品</t>
    <phoneticPr fontId="1"/>
  </si>
  <si>
    <t>ガソリン、ジェット燃料油、灯油、軽油、Ａ重油、Ｂ重油・Ｃ重油、ナフサ、液化石油ガス、その他の石油製品</t>
    <phoneticPr fontId="1"/>
  </si>
  <si>
    <t>コークス、その他の石炭製品、舗装材料</t>
    <phoneticPr fontId="1"/>
  </si>
  <si>
    <t>プラスチックフィルム・シート、プラスチック板・管・棒、プラスチック発泡製品、工業用プラスチック製品、強化プラスチック製品、プラスチック製容器、プラスチック製日用雑貨・食卓用品、その他のプラスチック製品</t>
    <phoneticPr fontId="1"/>
  </si>
  <si>
    <t>ゴム製・プラスチック製履物、他に分類されないゴム製品</t>
    <phoneticPr fontId="1"/>
  </si>
  <si>
    <t>革製履物</t>
    <phoneticPr fontId="1"/>
  </si>
  <si>
    <t>セメント、生コンクリート、セメント製品</t>
    <phoneticPr fontId="1"/>
  </si>
  <si>
    <t>建設用陶磁器、工業用陶磁器、日用陶磁器</t>
    <phoneticPr fontId="1"/>
  </si>
  <si>
    <t>耐火物、その他の建設用土石製品</t>
    <phoneticPr fontId="1"/>
  </si>
  <si>
    <t>炭素・黒鉛製品、研磨材、その他の窯業・土石製品</t>
    <phoneticPr fontId="1"/>
  </si>
  <si>
    <t>鉄鋼シャースリット業、その他の鉄鋼製品</t>
    <phoneticPr fontId="1"/>
  </si>
  <si>
    <t>電線・ケーブル、光ファイバケーブル</t>
    <phoneticPr fontId="1"/>
  </si>
  <si>
    <t>伸銅品、アルミ圧延製品、非鉄金属素形材、核燃料、その他の非鉄金属製品</t>
    <phoneticPr fontId="1"/>
  </si>
  <si>
    <t>建設用金属製品</t>
    <phoneticPr fontId="1"/>
  </si>
  <si>
    <t>建築用金属製品</t>
    <phoneticPr fontId="1"/>
  </si>
  <si>
    <t>ガス・石油機器・暖房・調理装置</t>
    <phoneticPr fontId="1"/>
  </si>
  <si>
    <t>ボイラ、タービン、原動機</t>
    <phoneticPr fontId="1"/>
  </si>
  <si>
    <t>ポンプ・圧縮機</t>
    <phoneticPr fontId="1"/>
  </si>
  <si>
    <t>運搬機械</t>
    <phoneticPr fontId="1"/>
  </si>
  <si>
    <t>金属工作機械、金属加工機械、機械工具</t>
  </si>
  <si>
    <t>金型、真空装置・真空機器、ロボット、その他の生産用機械</t>
  </si>
  <si>
    <t>複写機、その他の事務用機械</t>
  </si>
  <si>
    <t>半導体素子、集積回路、液晶パネル、フラットパネル・電子管</t>
  </si>
  <si>
    <t>記録メディア、電子回路、その他の電子部品</t>
  </si>
  <si>
    <t>発電機器、電動機、変圧器・変成器、開閉制御装置・配電盤、配線器具、内燃機関電装品、その他の産業用電気機器</t>
  </si>
  <si>
    <t>電球類、電気照明器具、電池、その他の電気機械器具</t>
  </si>
  <si>
    <t>ビデオ機器・デジタルカメラ、電気音響機器</t>
  </si>
  <si>
    <t>自動車用内燃機関、自動車部品</t>
  </si>
  <si>
    <t>鋼船、その他の船舶、舶用内燃機関、船舶修理</t>
  </si>
  <si>
    <t>鉄道車両、鉄道車両修理</t>
  </si>
  <si>
    <t>航空機、航空機修理</t>
  </si>
  <si>
    <t>がん具、運動用品</t>
  </si>
  <si>
    <t>身辺細貨品、時計、楽器、筆記具・文具、畳・わら加工品、情報記録物、その他の製造工業製品</t>
  </si>
  <si>
    <t>道路関係公共事業、河川・下水道・その他の公共事業、農林関係公共事業</t>
  </si>
  <si>
    <t>鉄道軌道建設、電力施設建設、電気通信施設建設、その他の土木建設</t>
  </si>
  <si>
    <t>上水道・簡易水道、工業用水、下水道★★</t>
  </si>
  <si>
    <t>生命保険、損害保険</t>
  </si>
  <si>
    <t>不動産仲介・管理業、不動産賃貸業</t>
  </si>
  <si>
    <t>バス、ハイヤー・タクシー</t>
  </si>
  <si>
    <t>沿海・内水面旅客輸送、沿海・内水面貨物輸送</t>
  </si>
  <si>
    <t>国際航空輸送、国内航空旅客輸送、国内航空貨物輸送、航空機使用事業</t>
  </si>
  <si>
    <t>固定電気通信、移動電気通信、電気通信に附帯するサービス</t>
  </si>
  <si>
    <t>公共放送、民間放送、有線放送</t>
  </si>
  <si>
    <t>ソフトウェア業、情報処理・提供サービス</t>
  </si>
  <si>
    <t>テレビ・ラジオ広告、新聞・雑誌・その他の広告</t>
  </si>
  <si>
    <t>飲食店、持ち帰り・配達飲食サービス</t>
  </si>
  <si>
    <t>洗濯業、理容業、美容業、浴場業、その他の洗濯・理容・美容・浴場業</t>
  </si>
  <si>
    <t>基本分類</t>
    <rPh sb="0" eb="2">
      <t>キホン</t>
    </rPh>
    <rPh sb="2" eb="4">
      <t>ブンルイ</t>
    </rPh>
    <phoneticPr fontId="1"/>
  </si>
  <si>
    <t>みかん、りんご、ぶどう、なし、もも、うめ、びわ、かき、くり、キウイフルーツ、バナナ</t>
    <phoneticPr fontId="1"/>
  </si>
  <si>
    <t>苗木、立木の成長</t>
    <rPh sb="0" eb="2">
      <t>ナエギ</t>
    </rPh>
    <rPh sb="3" eb="4">
      <t>タ</t>
    </rPh>
    <rPh sb="4" eb="5">
      <t>キ</t>
    </rPh>
    <rPh sb="6" eb="8">
      <t>セイチョウ</t>
    </rPh>
    <phoneticPr fontId="1"/>
  </si>
  <si>
    <t>丸太</t>
    <rPh sb="0" eb="2">
      <t>マルタ</t>
    </rPh>
    <phoneticPr fontId="1"/>
  </si>
  <si>
    <t>牛肉、豚肉、鶏肉、馬肉、羊肉、山羊肉、牛乳、乳製品、ハム、ベーコン、ソーセージ、食肉びん・かん詰、精製はちみつ</t>
    <rPh sb="0" eb="2">
      <t>ギュウニク</t>
    </rPh>
    <rPh sb="3" eb="5">
      <t>ブタニク</t>
    </rPh>
    <rPh sb="6" eb="8">
      <t>トリニク</t>
    </rPh>
    <rPh sb="9" eb="11">
      <t>バニク</t>
    </rPh>
    <rPh sb="12" eb="13">
      <t>ヒツジ</t>
    </rPh>
    <rPh sb="13" eb="14">
      <t>ニク</t>
    </rPh>
    <rPh sb="15" eb="17">
      <t>ヤギ</t>
    </rPh>
    <rPh sb="17" eb="18">
      <t>ニク</t>
    </rPh>
    <rPh sb="19" eb="21">
      <t>ギュウニュウ</t>
    </rPh>
    <rPh sb="22" eb="25">
      <t>ニュウセイヒン</t>
    </rPh>
    <rPh sb="40" eb="42">
      <t>ショクニク</t>
    </rPh>
    <rPh sb="47" eb="48">
      <t>ツ</t>
    </rPh>
    <rPh sb="49" eb="51">
      <t>セイセイ</t>
    </rPh>
    <phoneticPr fontId="1"/>
  </si>
  <si>
    <t>精米、米ぬか、精麦、小麦粉、そば粉、こんにゃく粉</t>
    <rPh sb="0" eb="2">
      <t>セイマイ</t>
    </rPh>
    <rPh sb="3" eb="4">
      <t>コメ</t>
    </rPh>
    <rPh sb="7" eb="8">
      <t>セイ</t>
    </rPh>
    <rPh sb="8" eb="9">
      <t>ムギ</t>
    </rPh>
    <rPh sb="10" eb="13">
      <t>コムギコ</t>
    </rPh>
    <rPh sb="16" eb="17">
      <t>コ</t>
    </rPh>
    <rPh sb="23" eb="24">
      <t>コ</t>
    </rPh>
    <phoneticPr fontId="1"/>
  </si>
  <si>
    <t>乾めん、即席めん、マカロニ・スパゲッティ、生めん、食パン、菓子パン、サンドイッチ、キャンデー、チョコレート、チューインガム、スナック菓子、ココア</t>
    <rPh sb="0" eb="1">
      <t>カン</t>
    </rPh>
    <rPh sb="4" eb="6">
      <t>ソクセキ</t>
    </rPh>
    <rPh sb="21" eb="22">
      <t>ナマ</t>
    </rPh>
    <rPh sb="25" eb="26">
      <t>ショク</t>
    </rPh>
    <rPh sb="29" eb="31">
      <t>カシ</t>
    </rPh>
    <rPh sb="66" eb="68">
      <t>ガシ</t>
    </rPh>
    <phoneticPr fontId="1"/>
  </si>
  <si>
    <t>清酒、味りん、ビール、発泡酒、ウイスキー、ブランデー、果実酒類、しょうちゅう、リキュール</t>
    <rPh sb="0" eb="2">
      <t>セイシュ</t>
    </rPh>
    <rPh sb="3" eb="4">
      <t>ミ</t>
    </rPh>
    <rPh sb="11" eb="14">
      <t>ハッポウシュ</t>
    </rPh>
    <rPh sb="27" eb="30">
      <t>カジツシュ</t>
    </rPh>
    <rPh sb="30" eb="31">
      <t>ルイ</t>
    </rPh>
    <phoneticPr fontId="1"/>
  </si>
  <si>
    <t>家畜・家きん用飼料、養魚用飼料、ペットフード、有機質肥料、たい肥</t>
    <rPh sb="0" eb="2">
      <t>カチク</t>
    </rPh>
    <rPh sb="3" eb="4">
      <t>イエ</t>
    </rPh>
    <rPh sb="6" eb="7">
      <t>ヨウ</t>
    </rPh>
    <rPh sb="7" eb="9">
      <t>シリョウ</t>
    </rPh>
    <rPh sb="10" eb="12">
      <t>ヨウギョ</t>
    </rPh>
    <rPh sb="12" eb="13">
      <t>ヨウ</t>
    </rPh>
    <rPh sb="13" eb="15">
      <t>シリョウ</t>
    </rPh>
    <rPh sb="23" eb="26">
      <t>ユウキシツ</t>
    </rPh>
    <rPh sb="26" eb="28">
      <t>ヒリョウ</t>
    </rPh>
    <rPh sb="31" eb="32">
      <t>ヒ</t>
    </rPh>
    <phoneticPr fontId="1"/>
  </si>
  <si>
    <t>綿織物、絹織物、毛織物、麻織物</t>
    <phoneticPr fontId="1"/>
  </si>
  <si>
    <t>製糸、綿紡績糸、化学繊維紡績糸、毛紡績糸、ねん糸</t>
    <rPh sb="0" eb="2">
      <t>セイシ</t>
    </rPh>
    <rPh sb="3" eb="4">
      <t>ワタ</t>
    </rPh>
    <rPh sb="4" eb="6">
      <t>ボウセキ</t>
    </rPh>
    <rPh sb="6" eb="7">
      <t>イト</t>
    </rPh>
    <rPh sb="8" eb="10">
      <t>カガク</t>
    </rPh>
    <rPh sb="10" eb="12">
      <t>センイ</t>
    </rPh>
    <rPh sb="12" eb="14">
      <t>ボウセキ</t>
    </rPh>
    <rPh sb="14" eb="15">
      <t>イト</t>
    </rPh>
    <rPh sb="16" eb="17">
      <t>ケ</t>
    </rPh>
    <rPh sb="17" eb="19">
      <t>ボウセキ</t>
    </rPh>
    <rPh sb="19" eb="20">
      <t>イト</t>
    </rPh>
    <rPh sb="23" eb="24">
      <t>イト</t>
    </rPh>
    <phoneticPr fontId="1"/>
  </si>
  <si>
    <t>丸編ニット生地、たて編ニット生地、横編ニット生地</t>
    <rPh sb="0" eb="1">
      <t>マル</t>
    </rPh>
    <rPh sb="1" eb="2">
      <t>ヘン</t>
    </rPh>
    <rPh sb="5" eb="7">
      <t>キジ</t>
    </rPh>
    <rPh sb="10" eb="11">
      <t>ヘン</t>
    </rPh>
    <rPh sb="14" eb="16">
      <t>キジ</t>
    </rPh>
    <rPh sb="17" eb="18">
      <t>ヨコ</t>
    </rPh>
    <rPh sb="18" eb="19">
      <t>ヘン</t>
    </rPh>
    <rPh sb="22" eb="24">
      <t>キジ</t>
    </rPh>
    <phoneticPr fontId="1"/>
  </si>
  <si>
    <t>染色整理</t>
    <rPh sb="0" eb="2">
      <t>センショク</t>
    </rPh>
    <rPh sb="2" eb="4">
      <t>セイリ</t>
    </rPh>
    <phoneticPr fontId="1"/>
  </si>
  <si>
    <t>ロープ、コード、漁網、レース生地・雑品、組ひも</t>
    <rPh sb="8" eb="9">
      <t>リョウ</t>
    </rPh>
    <rPh sb="9" eb="10">
      <t>アミ</t>
    </rPh>
    <rPh sb="14" eb="16">
      <t>キジ</t>
    </rPh>
    <rPh sb="17" eb="19">
      <t>ザッピン</t>
    </rPh>
    <rPh sb="20" eb="21">
      <t>クミ</t>
    </rPh>
    <phoneticPr fontId="1"/>
  </si>
  <si>
    <t>ネクタイ、マフラー、ハンカチーフ、靴下、手袋、帽子</t>
    <rPh sb="17" eb="19">
      <t>クツシタ</t>
    </rPh>
    <rPh sb="20" eb="22">
      <t>テブクロ</t>
    </rPh>
    <rPh sb="23" eb="25">
      <t>ボウシ</t>
    </rPh>
    <phoneticPr fontId="1"/>
  </si>
  <si>
    <t>溶解パルプ、製紙パルプ、古紙</t>
    <rPh sb="0" eb="2">
      <t>ヨウカイ</t>
    </rPh>
    <rPh sb="6" eb="8">
      <t>セイシ</t>
    </rPh>
    <rPh sb="12" eb="14">
      <t>コシ</t>
    </rPh>
    <phoneticPr fontId="1"/>
  </si>
  <si>
    <t>印刷用紙、包装用紙、段ボール原紙</t>
    <rPh sb="0" eb="2">
      <t>インサツ</t>
    </rPh>
    <rPh sb="2" eb="4">
      <t>ヨウシ</t>
    </rPh>
    <rPh sb="5" eb="7">
      <t>ホウソウ</t>
    </rPh>
    <rPh sb="7" eb="9">
      <t>ヨウシ</t>
    </rPh>
    <rPh sb="10" eb="11">
      <t>ダン</t>
    </rPh>
    <rPh sb="14" eb="16">
      <t>ゲンシ</t>
    </rPh>
    <phoneticPr fontId="1"/>
  </si>
  <si>
    <t>段ボール、絶縁紙、絶縁テープ、壁紙</t>
    <rPh sb="0" eb="1">
      <t>ダン</t>
    </rPh>
    <rPh sb="5" eb="7">
      <t>ゼツエン</t>
    </rPh>
    <rPh sb="7" eb="8">
      <t>カミ</t>
    </rPh>
    <rPh sb="9" eb="11">
      <t>ゼツエン</t>
    </rPh>
    <rPh sb="15" eb="17">
      <t>カベガミ</t>
    </rPh>
    <phoneticPr fontId="1"/>
  </si>
  <si>
    <t>段ボール箱、重包装紙袋、角底紙袋、紙筒、紙コップ</t>
    <rPh sb="0" eb="1">
      <t>ダン</t>
    </rPh>
    <rPh sb="4" eb="5">
      <t>バコ</t>
    </rPh>
    <rPh sb="6" eb="7">
      <t>ジュウ</t>
    </rPh>
    <rPh sb="7" eb="8">
      <t>ツツ</t>
    </rPh>
    <rPh sb="8" eb="9">
      <t>ソウ</t>
    </rPh>
    <rPh sb="9" eb="10">
      <t>カミ</t>
    </rPh>
    <rPh sb="10" eb="11">
      <t>フクロ</t>
    </rPh>
    <rPh sb="12" eb="13">
      <t>カド</t>
    </rPh>
    <rPh sb="13" eb="14">
      <t>ソコ</t>
    </rPh>
    <rPh sb="14" eb="16">
      <t>カミブクロ</t>
    </rPh>
    <rPh sb="17" eb="18">
      <t>カミ</t>
    </rPh>
    <rPh sb="18" eb="19">
      <t>ツツ</t>
    </rPh>
    <rPh sb="20" eb="21">
      <t>カミ</t>
    </rPh>
    <phoneticPr fontId="1"/>
  </si>
  <si>
    <t>紙製衛生材料、紙おむつ、生理用品、ティッシュペーパー、トイレットペーパー、セロファン、紙ひも</t>
    <rPh sb="0" eb="1">
      <t>カミ</t>
    </rPh>
    <rPh sb="1" eb="2">
      <t>セイ</t>
    </rPh>
    <rPh sb="2" eb="4">
      <t>エイセイ</t>
    </rPh>
    <rPh sb="4" eb="6">
      <t>ザイリョウ</t>
    </rPh>
    <rPh sb="7" eb="8">
      <t>カミ</t>
    </rPh>
    <rPh sb="12" eb="14">
      <t>セイリ</t>
    </rPh>
    <rPh sb="14" eb="16">
      <t>ヨウヒン</t>
    </rPh>
    <rPh sb="43" eb="44">
      <t>カミ</t>
    </rPh>
    <phoneticPr fontId="1"/>
  </si>
  <si>
    <t>オフセット印刷、おう版印刷、写真製版、製本</t>
    <rPh sb="5" eb="7">
      <t>インサツ</t>
    </rPh>
    <rPh sb="10" eb="11">
      <t>バン</t>
    </rPh>
    <rPh sb="11" eb="13">
      <t>インサツ</t>
    </rPh>
    <rPh sb="14" eb="16">
      <t>シャシン</t>
    </rPh>
    <rPh sb="16" eb="18">
      <t>セイハン</t>
    </rPh>
    <rPh sb="19" eb="21">
      <t>セイホン</t>
    </rPh>
    <phoneticPr fontId="1"/>
  </si>
  <si>
    <t>エチレン、プロピレン、ブタン、ブチレン、ブタジエン、純ベンゼン、純トルエン、キシレン</t>
    <rPh sb="26" eb="27">
      <t>ジュン</t>
    </rPh>
    <rPh sb="32" eb="33">
      <t>ジュン</t>
    </rPh>
    <phoneticPr fontId="1"/>
  </si>
  <si>
    <t>合成ゴム</t>
    <rPh sb="0" eb="2">
      <t>ゴウセイ</t>
    </rPh>
    <phoneticPr fontId="1"/>
  </si>
  <si>
    <t>フェノール樹脂、メラミン樹脂、ポリエチレン、ポリスチレン、ポリプロピレン、塩化ビニル樹脂、ポリアミド系樹脂、石油系樹脂、メタクリル樹脂</t>
    <rPh sb="5" eb="7">
      <t>ジュシ</t>
    </rPh>
    <rPh sb="12" eb="14">
      <t>ジュシ</t>
    </rPh>
    <rPh sb="37" eb="39">
      <t>エンカ</t>
    </rPh>
    <rPh sb="42" eb="44">
      <t>ジュシ</t>
    </rPh>
    <rPh sb="50" eb="51">
      <t>ケイ</t>
    </rPh>
    <rPh sb="51" eb="53">
      <t>ジュシ</t>
    </rPh>
    <rPh sb="54" eb="56">
      <t>セキユ</t>
    </rPh>
    <rPh sb="56" eb="57">
      <t>ケイ</t>
    </rPh>
    <rPh sb="57" eb="59">
      <t>ジュシ</t>
    </rPh>
    <rPh sb="65" eb="67">
      <t>ジュシ</t>
    </rPh>
    <phoneticPr fontId="1"/>
  </si>
  <si>
    <t>ビスコース長繊維糸・短繊維、ナイロン長繊維糸・短繊維、ポリエステル長繊維・短繊維</t>
    <rPh sb="5" eb="8">
      <t>チョウセンイ</t>
    </rPh>
    <rPh sb="8" eb="9">
      <t>イト</t>
    </rPh>
    <rPh sb="10" eb="13">
      <t>タンセンイ</t>
    </rPh>
    <rPh sb="18" eb="19">
      <t>チョウ</t>
    </rPh>
    <rPh sb="19" eb="21">
      <t>センイ</t>
    </rPh>
    <rPh sb="21" eb="22">
      <t>イト</t>
    </rPh>
    <rPh sb="23" eb="26">
      <t>タンセンイ</t>
    </rPh>
    <rPh sb="33" eb="34">
      <t>チョウ</t>
    </rPh>
    <rPh sb="34" eb="36">
      <t>センイ</t>
    </rPh>
    <rPh sb="37" eb="40">
      <t>タンセンイ</t>
    </rPh>
    <phoneticPr fontId="1"/>
  </si>
  <si>
    <t>自動車・航空機・自転車・運搬車用タイヤ・チューブ</t>
    <rPh sb="0" eb="3">
      <t>ジドウシャ</t>
    </rPh>
    <rPh sb="4" eb="7">
      <t>コウクウキ</t>
    </rPh>
    <rPh sb="8" eb="11">
      <t>ジテンシャ</t>
    </rPh>
    <rPh sb="12" eb="15">
      <t>ウンパンシャ</t>
    </rPh>
    <rPh sb="15" eb="16">
      <t>ヨウ</t>
    </rPh>
    <phoneticPr fontId="1"/>
  </si>
  <si>
    <t>ポルトランドセメント、フライアッシュセメント、生コンクリート、コンクリート系パネル、セメント瓦</t>
    <rPh sb="23" eb="24">
      <t>ナマ</t>
    </rPh>
    <rPh sb="37" eb="38">
      <t>ケイ</t>
    </rPh>
    <rPh sb="46" eb="47">
      <t>カワラ</t>
    </rPh>
    <phoneticPr fontId="1"/>
  </si>
  <si>
    <t>耐火れんが、耐火モルタル、石こうボード・同製品、石こうプラスタ、粘土かわら、普通レンガ</t>
    <rPh sb="0" eb="2">
      <t>タイカ</t>
    </rPh>
    <rPh sb="6" eb="8">
      <t>タイカ</t>
    </rPh>
    <rPh sb="13" eb="14">
      <t>セッ</t>
    </rPh>
    <rPh sb="20" eb="21">
      <t>ドウ</t>
    </rPh>
    <rPh sb="21" eb="23">
      <t>セイヒン</t>
    </rPh>
    <rPh sb="24" eb="25">
      <t>セッ</t>
    </rPh>
    <rPh sb="32" eb="34">
      <t>ネンド</t>
    </rPh>
    <rPh sb="38" eb="40">
      <t>フツウ</t>
    </rPh>
    <phoneticPr fontId="1"/>
  </si>
  <si>
    <t>電極、炭素繊維、炭素棒、天然研磨剤、人工研磨剤、ほうろう鉄器、石灰、再生骨材、人工骨材、けいそう土、人造宝石</t>
    <rPh sb="0" eb="2">
      <t>デンキョク</t>
    </rPh>
    <rPh sb="3" eb="5">
      <t>タンソ</t>
    </rPh>
    <rPh sb="5" eb="7">
      <t>センイ</t>
    </rPh>
    <rPh sb="8" eb="11">
      <t>タンソボウ</t>
    </rPh>
    <rPh sb="12" eb="14">
      <t>テンネン</t>
    </rPh>
    <rPh sb="14" eb="17">
      <t>ケンマザイ</t>
    </rPh>
    <rPh sb="18" eb="20">
      <t>ジンコウ</t>
    </rPh>
    <rPh sb="20" eb="23">
      <t>ケンマザイ</t>
    </rPh>
    <rPh sb="28" eb="30">
      <t>テッキ</t>
    </rPh>
    <rPh sb="31" eb="33">
      <t>セッカイ</t>
    </rPh>
    <rPh sb="34" eb="36">
      <t>サイセイ</t>
    </rPh>
    <rPh sb="36" eb="37">
      <t>ホネ</t>
    </rPh>
    <rPh sb="37" eb="38">
      <t>ザイ</t>
    </rPh>
    <rPh sb="39" eb="41">
      <t>ジンコウ</t>
    </rPh>
    <rPh sb="41" eb="42">
      <t>ホネ</t>
    </rPh>
    <rPh sb="42" eb="43">
      <t>ザイ</t>
    </rPh>
    <rPh sb="48" eb="49">
      <t>ド</t>
    </rPh>
    <rPh sb="50" eb="52">
      <t>ジンゾウ</t>
    </rPh>
    <rPh sb="52" eb="54">
      <t>ホウセキ</t>
    </rPh>
    <phoneticPr fontId="1"/>
  </si>
  <si>
    <t>高炉銑、電気炉銑、フェロニッケル、フェロクロム、フェロマンガン、普通鋼粗鋼、特殊鋼粗鋼</t>
    <rPh sb="0" eb="2">
      <t>コウロ</t>
    </rPh>
    <rPh sb="2" eb="3">
      <t>セン</t>
    </rPh>
    <rPh sb="4" eb="7">
      <t>デンキロ</t>
    </rPh>
    <rPh sb="7" eb="8">
      <t>ズク</t>
    </rPh>
    <rPh sb="32" eb="34">
      <t>フツウ</t>
    </rPh>
    <rPh sb="34" eb="35">
      <t>コウ</t>
    </rPh>
    <rPh sb="35" eb="37">
      <t>ソコウ</t>
    </rPh>
    <rPh sb="38" eb="40">
      <t>トクシュ</t>
    </rPh>
    <rPh sb="40" eb="41">
      <t>コウ</t>
    </rPh>
    <rPh sb="41" eb="43">
      <t>ソコウ</t>
    </rPh>
    <phoneticPr fontId="1"/>
  </si>
  <si>
    <t>鉄屑</t>
    <rPh sb="0" eb="2">
      <t>テツクズ</t>
    </rPh>
    <phoneticPr fontId="1"/>
  </si>
  <si>
    <t>鋼矢板、厚板、中板、薄板、冷延用鋼帯、小形鉄筋用丸棒・異形棒、軌条、工具鋼、構造用鋼、ばね鋼</t>
    <rPh sb="0" eb="1">
      <t>コウ</t>
    </rPh>
    <rPh sb="1" eb="2">
      <t>ヤ</t>
    </rPh>
    <rPh sb="2" eb="3">
      <t>イタ</t>
    </rPh>
    <rPh sb="4" eb="5">
      <t>アツ</t>
    </rPh>
    <rPh sb="5" eb="6">
      <t>イタ</t>
    </rPh>
    <rPh sb="7" eb="8">
      <t>チュウ</t>
    </rPh>
    <rPh sb="8" eb="9">
      <t>イタ</t>
    </rPh>
    <rPh sb="10" eb="11">
      <t>ウス</t>
    </rPh>
    <rPh sb="11" eb="12">
      <t>イタ</t>
    </rPh>
    <rPh sb="13" eb="15">
      <t>レイエン</t>
    </rPh>
    <rPh sb="15" eb="16">
      <t>ヨウ</t>
    </rPh>
    <rPh sb="16" eb="17">
      <t>ハガネ</t>
    </rPh>
    <rPh sb="17" eb="18">
      <t>オビ</t>
    </rPh>
    <rPh sb="19" eb="21">
      <t>コガタ</t>
    </rPh>
    <rPh sb="21" eb="23">
      <t>テッキン</t>
    </rPh>
    <rPh sb="23" eb="24">
      <t>ヨウ</t>
    </rPh>
    <rPh sb="24" eb="25">
      <t>マル</t>
    </rPh>
    <rPh sb="25" eb="26">
      <t>ボウ</t>
    </rPh>
    <rPh sb="27" eb="29">
      <t>イギョウ</t>
    </rPh>
    <rPh sb="29" eb="30">
      <t>ボウ</t>
    </rPh>
    <rPh sb="31" eb="33">
      <t>キジョウ</t>
    </rPh>
    <rPh sb="34" eb="36">
      <t>コウグ</t>
    </rPh>
    <rPh sb="36" eb="37">
      <t>コウ</t>
    </rPh>
    <rPh sb="38" eb="41">
      <t>コウゾウヨウ</t>
    </rPh>
    <rPh sb="41" eb="42">
      <t>コウ</t>
    </rPh>
    <rPh sb="45" eb="46">
      <t>コウ</t>
    </rPh>
    <phoneticPr fontId="1"/>
  </si>
  <si>
    <t>磨帯鋼、冷延広幅帯鋼、冷延鋼板、針金、ブリキ</t>
    <rPh sb="0" eb="1">
      <t>マ</t>
    </rPh>
    <rPh sb="1" eb="2">
      <t>オビ</t>
    </rPh>
    <rPh sb="2" eb="3">
      <t>ハガネ</t>
    </rPh>
    <rPh sb="4" eb="6">
      <t>レイエン</t>
    </rPh>
    <rPh sb="6" eb="8">
      <t>ヒロハバ</t>
    </rPh>
    <rPh sb="8" eb="9">
      <t>オビ</t>
    </rPh>
    <rPh sb="9" eb="10">
      <t>コウ</t>
    </rPh>
    <rPh sb="11" eb="13">
      <t>レイエン</t>
    </rPh>
    <rPh sb="13" eb="15">
      <t>コウバン</t>
    </rPh>
    <rPh sb="16" eb="18">
      <t>ハリガネ</t>
    </rPh>
    <phoneticPr fontId="1"/>
  </si>
  <si>
    <t>普通鋼・特殊鋼鍛鋼品、直管、異形管、銑鉄鋳物、鍛工品</t>
    <rPh sb="0" eb="2">
      <t>フツウ</t>
    </rPh>
    <rPh sb="2" eb="3">
      <t>ハガネ</t>
    </rPh>
    <rPh sb="4" eb="6">
      <t>トクシュ</t>
    </rPh>
    <rPh sb="6" eb="7">
      <t>ハガネ</t>
    </rPh>
    <rPh sb="7" eb="9">
      <t>タンコウ</t>
    </rPh>
    <rPh sb="9" eb="10">
      <t>ヒン</t>
    </rPh>
    <rPh sb="11" eb="13">
      <t>チョッカン</t>
    </rPh>
    <rPh sb="14" eb="17">
      <t>イケイカン</t>
    </rPh>
    <rPh sb="18" eb="20">
      <t>センテツ</t>
    </rPh>
    <rPh sb="20" eb="22">
      <t>イモノ</t>
    </rPh>
    <rPh sb="23" eb="25">
      <t>タンコウ</t>
    </rPh>
    <rPh sb="25" eb="26">
      <t>ヒン</t>
    </rPh>
    <phoneticPr fontId="1"/>
  </si>
  <si>
    <t>鉄鋼シャースリット業、鉄粉、純鉄圧延、ペレット</t>
    <rPh sb="0" eb="2">
      <t>テッコウ</t>
    </rPh>
    <rPh sb="9" eb="10">
      <t>ギョウ</t>
    </rPh>
    <rPh sb="11" eb="13">
      <t>テップン</t>
    </rPh>
    <rPh sb="14" eb="15">
      <t>ジュン</t>
    </rPh>
    <rPh sb="15" eb="16">
      <t>テツ</t>
    </rPh>
    <rPh sb="16" eb="17">
      <t>アツ</t>
    </rPh>
    <rPh sb="17" eb="18">
      <t>エン</t>
    </rPh>
    <phoneticPr fontId="1"/>
  </si>
  <si>
    <t>銅、鉛、はんだ、亜鉛、アルミニウム地金、アルミナ、チタン、タングステン、すず、アンチモン</t>
    <rPh sb="0" eb="1">
      <t>ドウ</t>
    </rPh>
    <rPh sb="2" eb="3">
      <t>ナマリ</t>
    </rPh>
    <rPh sb="8" eb="10">
      <t>アエン</t>
    </rPh>
    <rPh sb="17" eb="18">
      <t>チ</t>
    </rPh>
    <rPh sb="18" eb="19">
      <t>キン</t>
    </rPh>
    <phoneticPr fontId="1"/>
  </si>
  <si>
    <t>非鉄金属屑</t>
    <rPh sb="0" eb="2">
      <t>ヒテツ</t>
    </rPh>
    <rPh sb="2" eb="4">
      <t>キンゾク</t>
    </rPh>
    <rPh sb="4" eb="5">
      <t>クズ</t>
    </rPh>
    <phoneticPr fontId="1"/>
  </si>
  <si>
    <t>通信用電線・ケーブル、電力用電線・ケーブル、光ファイバケーブル</t>
    <rPh sb="0" eb="3">
      <t>ツウシンヨウ</t>
    </rPh>
    <rPh sb="3" eb="5">
      <t>デンセン</t>
    </rPh>
    <rPh sb="11" eb="13">
      <t>デンリョク</t>
    </rPh>
    <rPh sb="13" eb="14">
      <t>ヨウ</t>
    </rPh>
    <rPh sb="14" eb="16">
      <t>デンセン</t>
    </rPh>
    <rPh sb="22" eb="23">
      <t>ヒカリ</t>
    </rPh>
    <phoneticPr fontId="1"/>
  </si>
  <si>
    <t>銅・黄銅・青銅等の伸銅品、アルミニウム圧延製品、鋳物、ダイカスト、鍛造品、核燃料、鉛管、鉛版</t>
    <rPh sb="0" eb="1">
      <t>ドウ</t>
    </rPh>
    <rPh sb="2" eb="4">
      <t>オウドウ</t>
    </rPh>
    <rPh sb="5" eb="7">
      <t>セイドウ</t>
    </rPh>
    <rPh sb="7" eb="8">
      <t>トウ</t>
    </rPh>
    <rPh sb="9" eb="11">
      <t>シンドウ</t>
    </rPh>
    <rPh sb="11" eb="12">
      <t>ヒン</t>
    </rPh>
    <rPh sb="19" eb="21">
      <t>アツエン</t>
    </rPh>
    <rPh sb="21" eb="23">
      <t>セイヒン</t>
    </rPh>
    <rPh sb="24" eb="26">
      <t>イモノ</t>
    </rPh>
    <rPh sb="33" eb="35">
      <t>タンゾウ</t>
    </rPh>
    <rPh sb="35" eb="36">
      <t>ヒン</t>
    </rPh>
    <rPh sb="37" eb="40">
      <t>カクネンリョウ</t>
    </rPh>
    <rPh sb="41" eb="42">
      <t>ナマリ</t>
    </rPh>
    <rPh sb="42" eb="43">
      <t>カン</t>
    </rPh>
    <rPh sb="44" eb="45">
      <t>ナマリ</t>
    </rPh>
    <rPh sb="45" eb="46">
      <t>バン</t>
    </rPh>
    <phoneticPr fontId="1"/>
  </si>
  <si>
    <t>鉄骨、軽量鉄骨、橋りょう、鉄塔、水門、はしご</t>
    <rPh sb="0" eb="2">
      <t>テッコツ</t>
    </rPh>
    <rPh sb="3" eb="5">
      <t>ケイリョウ</t>
    </rPh>
    <rPh sb="5" eb="7">
      <t>テッコツ</t>
    </rPh>
    <rPh sb="8" eb="9">
      <t>ハシ</t>
    </rPh>
    <rPh sb="13" eb="15">
      <t>テットウ</t>
    </rPh>
    <rPh sb="16" eb="18">
      <t>スイモン</t>
    </rPh>
    <phoneticPr fontId="1"/>
  </si>
  <si>
    <t>アルミニウム製サッシ・ドア、鉄骨系プレハブ住宅、ユニットハウス、メタルラス、シャッタ</t>
    <rPh sb="6" eb="7">
      <t>セイ</t>
    </rPh>
    <rPh sb="14" eb="16">
      <t>テッコツ</t>
    </rPh>
    <rPh sb="16" eb="17">
      <t>ケイ</t>
    </rPh>
    <rPh sb="21" eb="23">
      <t>ジュウタク</t>
    </rPh>
    <phoneticPr fontId="1"/>
  </si>
  <si>
    <t>ガスこんろ・ふろ釜・湯沸器等のガス機器、石油ストーブ等の石油機器、温風暖房機、太陽熱利用機器</t>
    <rPh sb="8" eb="9">
      <t>カマ</t>
    </rPh>
    <rPh sb="10" eb="11">
      <t>ユ</t>
    </rPh>
    <rPh sb="11" eb="12">
      <t>フツ</t>
    </rPh>
    <rPh sb="12" eb="13">
      <t>キ</t>
    </rPh>
    <rPh sb="13" eb="14">
      <t>トウ</t>
    </rPh>
    <rPh sb="17" eb="19">
      <t>キキ</t>
    </rPh>
    <rPh sb="20" eb="22">
      <t>セキユ</t>
    </rPh>
    <rPh sb="26" eb="27">
      <t>トウ</t>
    </rPh>
    <rPh sb="28" eb="30">
      <t>セキユ</t>
    </rPh>
    <rPh sb="30" eb="32">
      <t>キキ</t>
    </rPh>
    <rPh sb="33" eb="34">
      <t>オン</t>
    </rPh>
    <rPh sb="34" eb="35">
      <t>カゼ</t>
    </rPh>
    <rPh sb="35" eb="38">
      <t>ダンボウキ</t>
    </rPh>
    <rPh sb="39" eb="42">
      <t>タイヨウネツ</t>
    </rPh>
    <rPh sb="42" eb="44">
      <t>リヨウ</t>
    </rPh>
    <rPh sb="44" eb="46">
      <t>キキ</t>
    </rPh>
    <phoneticPr fontId="1"/>
  </si>
  <si>
    <t>自動車部品・同附属品</t>
    <phoneticPr fontId="1"/>
  </si>
  <si>
    <t>計測機器</t>
    <phoneticPr fontId="1"/>
  </si>
  <si>
    <t>冷凍機、冷凍・冷蔵用ショーケース、ウォータークーラ</t>
    <rPh sb="0" eb="3">
      <t>レイトウキ</t>
    </rPh>
    <rPh sb="4" eb="6">
      <t>レイトウ</t>
    </rPh>
    <rPh sb="7" eb="10">
      <t>レイゾウヨウ</t>
    </rPh>
    <phoneticPr fontId="1"/>
  </si>
  <si>
    <t>玉軸受、ころ軸受、軸受ユニット、変速機、歯車、ローラチェーン、工業窯炉、消火器具、自動車用エレベータ</t>
    <rPh sb="0" eb="1">
      <t>タマ</t>
    </rPh>
    <rPh sb="1" eb="2">
      <t>ジク</t>
    </rPh>
    <rPh sb="2" eb="3">
      <t>ウ</t>
    </rPh>
    <rPh sb="6" eb="7">
      <t>ジク</t>
    </rPh>
    <rPh sb="7" eb="8">
      <t>ウ</t>
    </rPh>
    <rPh sb="9" eb="11">
      <t>ジクウ</t>
    </rPh>
    <rPh sb="16" eb="19">
      <t>ヘンソクキ</t>
    </rPh>
    <rPh sb="20" eb="22">
      <t>ハグルマ</t>
    </rPh>
    <rPh sb="31" eb="33">
      <t>コウギョウ</t>
    </rPh>
    <rPh sb="33" eb="34">
      <t>カマ</t>
    </rPh>
    <rPh sb="34" eb="35">
      <t>ロ</t>
    </rPh>
    <rPh sb="36" eb="38">
      <t>ショウカ</t>
    </rPh>
    <rPh sb="38" eb="40">
      <t>キグ</t>
    </rPh>
    <rPh sb="41" eb="44">
      <t>ジドウシャ</t>
    </rPh>
    <rPh sb="44" eb="45">
      <t>ヨウ</t>
    </rPh>
    <phoneticPr fontId="1"/>
  </si>
  <si>
    <t>掘さく機、建設用クレーン、整地機械、さく岩機、鉄柱</t>
    <rPh sb="0" eb="1">
      <t>ホ</t>
    </rPh>
    <rPh sb="3" eb="4">
      <t>キ</t>
    </rPh>
    <rPh sb="5" eb="8">
      <t>ケンセツヨウ</t>
    </rPh>
    <rPh sb="13" eb="15">
      <t>セイチ</t>
    </rPh>
    <rPh sb="15" eb="17">
      <t>キカイ</t>
    </rPh>
    <rPh sb="20" eb="21">
      <t>イワ</t>
    </rPh>
    <rPh sb="21" eb="22">
      <t>キ</t>
    </rPh>
    <rPh sb="23" eb="25">
      <t>テッチュウ</t>
    </rPh>
    <phoneticPr fontId="1"/>
  </si>
  <si>
    <t>化学繊維機械、紡績機械、製織機械、編組機械、縫製機械</t>
    <rPh sb="0" eb="2">
      <t>カガク</t>
    </rPh>
    <rPh sb="2" eb="4">
      <t>センイ</t>
    </rPh>
    <rPh sb="4" eb="6">
      <t>キカイ</t>
    </rPh>
    <rPh sb="7" eb="9">
      <t>ボウセキ</t>
    </rPh>
    <rPh sb="9" eb="11">
      <t>キカイ</t>
    </rPh>
    <rPh sb="12" eb="13">
      <t>セイ</t>
    </rPh>
    <rPh sb="13" eb="14">
      <t>オリ</t>
    </rPh>
    <rPh sb="14" eb="16">
      <t>キカイ</t>
    </rPh>
    <rPh sb="17" eb="18">
      <t>ア</t>
    </rPh>
    <rPh sb="18" eb="19">
      <t>クミ</t>
    </rPh>
    <rPh sb="19" eb="21">
      <t>キカイ</t>
    </rPh>
    <rPh sb="22" eb="23">
      <t>ヌ</t>
    </rPh>
    <rPh sb="24" eb="26">
      <t>キカイ</t>
    </rPh>
    <phoneticPr fontId="1"/>
  </si>
  <si>
    <t>その他の金属製品</t>
    <phoneticPr fontId="1"/>
  </si>
  <si>
    <t>ろ過装置、分離機器、熱交換器、混合器、かくはん機、ねつ和機、ダイカストマシン、鋳型、射出成型機、押出成形機</t>
    <rPh sb="1" eb="2">
      <t>カ</t>
    </rPh>
    <rPh sb="2" eb="4">
      <t>ソウチ</t>
    </rPh>
    <rPh sb="5" eb="8">
      <t>ブンリキ</t>
    </rPh>
    <rPh sb="8" eb="9">
      <t>キ</t>
    </rPh>
    <rPh sb="10" eb="14">
      <t>ネツコウカンキ</t>
    </rPh>
    <rPh sb="15" eb="18">
      <t>コンゴウキ</t>
    </rPh>
    <rPh sb="23" eb="24">
      <t>キ</t>
    </rPh>
    <rPh sb="27" eb="28">
      <t>ワ</t>
    </rPh>
    <rPh sb="28" eb="29">
      <t>キ</t>
    </rPh>
    <rPh sb="39" eb="41">
      <t>イガタ</t>
    </rPh>
    <rPh sb="42" eb="44">
      <t>シャシュツ</t>
    </rPh>
    <rPh sb="44" eb="46">
      <t>セイケイ</t>
    </rPh>
    <rPh sb="46" eb="47">
      <t>キ</t>
    </rPh>
    <rPh sb="48" eb="50">
      <t>オシダシ</t>
    </rPh>
    <rPh sb="50" eb="52">
      <t>セイケイ</t>
    </rPh>
    <rPh sb="52" eb="53">
      <t>キ</t>
    </rPh>
    <phoneticPr fontId="1"/>
  </si>
  <si>
    <t>ウェーハプロセス用処理装置、組立用装置、フラットパネルディスプレイ製造装置</t>
    <rPh sb="8" eb="9">
      <t>ヨウ</t>
    </rPh>
    <rPh sb="9" eb="11">
      <t>ショリ</t>
    </rPh>
    <rPh sb="11" eb="13">
      <t>ソウチ</t>
    </rPh>
    <rPh sb="14" eb="15">
      <t>クミ</t>
    </rPh>
    <rPh sb="15" eb="16">
      <t>タ</t>
    </rPh>
    <rPh sb="16" eb="17">
      <t>ヨウ</t>
    </rPh>
    <rPh sb="17" eb="19">
      <t>ソウチ</t>
    </rPh>
    <rPh sb="33" eb="35">
      <t>セイゾウ</t>
    </rPh>
    <rPh sb="35" eb="37">
      <t>ソウチ</t>
    </rPh>
    <phoneticPr fontId="1"/>
  </si>
  <si>
    <t>体積計、はかり、圧力計・流量計・液面計等、精密測定器</t>
    <rPh sb="0" eb="2">
      <t>タイセキ</t>
    </rPh>
    <rPh sb="2" eb="3">
      <t>ケイ</t>
    </rPh>
    <rPh sb="8" eb="11">
      <t>アツリョクケイ</t>
    </rPh>
    <rPh sb="12" eb="14">
      <t>リュウリョウ</t>
    </rPh>
    <rPh sb="14" eb="15">
      <t>ケイ</t>
    </rPh>
    <rPh sb="16" eb="18">
      <t>エキメン</t>
    </rPh>
    <rPh sb="18" eb="19">
      <t>ケイ</t>
    </rPh>
    <rPh sb="19" eb="20">
      <t>ナド</t>
    </rPh>
    <rPh sb="21" eb="23">
      <t>セイミツ</t>
    </rPh>
    <rPh sb="23" eb="25">
      <t>ソクテイ</t>
    </rPh>
    <rPh sb="25" eb="26">
      <t>キ</t>
    </rPh>
    <phoneticPr fontId="1"/>
  </si>
  <si>
    <t>電子応用装置</t>
    <phoneticPr fontId="1"/>
  </si>
  <si>
    <t>顕微鏡・望遠鏡等、写真機・映画用機械、写真装置、映画用機械器具、光学機械用レンズ・プリズム</t>
    <rPh sb="0" eb="3">
      <t>ケンビキョウ</t>
    </rPh>
    <rPh sb="4" eb="7">
      <t>ボウエンキョウ</t>
    </rPh>
    <rPh sb="7" eb="8">
      <t>トウ</t>
    </rPh>
    <rPh sb="9" eb="12">
      <t>シャシンキ</t>
    </rPh>
    <rPh sb="13" eb="16">
      <t>エイガヨウ</t>
    </rPh>
    <rPh sb="16" eb="18">
      <t>キカイ</t>
    </rPh>
    <rPh sb="19" eb="21">
      <t>シャシン</t>
    </rPh>
    <rPh sb="21" eb="23">
      <t>ソウチ</t>
    </rPh>
    <rPh sb="24" eb="27">
      <t>エイガヨウ</t>
    </rPh>
    <rPh sb="27" eb="29">
      <t>キカイ</t>
    </rPh>
    <rPh sb="29" eb="31">
      <t>キグ</t>
    </rPh>
    <rPh sb="32" eb="34">
      <t>コウガク</t>
    </rPh>
    <rPh sb="34" eb="36">
      <t>キカイ</t>
    </rPh>
    <rPh sb="36" eb="37">
      <t>ヨウ</t>
    </rPh>
    <phoneticPr fontId="1"/>
  </si>
  <si>
    <t>銃、砲、爆発物投射機、銃弾、砲弾、爆発物、火炎放射器</t>
    <rPh sb="0" eb="1">
      <t>ジュウ</t>
    </rPh>
    <rPh sb="2" eb="3">
      <t>ホウ</t>
    </rPh>
    <rPh sb="4" eb="7">
      <t>バクハツブツ</t>
    </rPh>
    <rPh sb="7" eb="9">
      <t>トウシャ</t>
    </rPh>
    <rPh sb="9" eb="10">
      <t>キ</t>
    </rPh>
    <rPh sb="11" eb="13">
      <t>ジュウダン</t>
    </rPh>
    <rPh sb="14" eb="16">
      <t>ホウダン</t>
    </rPh>
    <rPh sb="17" eb="20">
      <t>バクハツブツ</t>
    </rPh>
    <rPh sb="21" eb="23">
      <t>カエン</t>
    </rPh>
    <rPh sb="23" eb="26">
      <t>ホウシャキ</t>
    </rPh>
    <phoneticPr fontId="1"/>
  </si>
  <si>
    <t>民生用エアコンディショナ、電気がま、電子レンジ、電気冷蔵庫、電気ポット、食器洗い機、扇風機、換気扇、加湿器、空気清浄機、電気掃除機、電気こたつ、電気かみそり、電気温水洗浄便座、電気カーペット</t>
    <rPh sb="0" eb="3">
      <t>ミンセイヨウ</t>
    </rPh>
    <rPh sb="13" eb="15">
      <t>デンキ</t>
    </rPh>
    <rPh sb="18" eb="20">
      <t>デンシ</t>
    </rPh>
    <rPh sb="24" eb="26">
      <t>デンキ</t>
    </rPh>
    <rPh sb="26" eb="29">
      <t>レイゾウコ</t>
    </rPh>
    <rPh sb="30" eb="32">
      <t>デンキ</t>
    </rPh>
    <rPh sb="36" eb="38">
      <t>ショッキ</t>
    </rPh>
    <rPh sb="38" eb="39">
      <t>アラ</t>
    </rPh>
    <rPh sb="40" eb="41">
      <t>キ</t>
    </rPh>
    <rPh sb="42" eb="45">
      <t>センプウキ</t>
    </rPh>
    <rPh sb="46" eb="49">
      <t>カンキセン</t>
    </rPh>
    <rPh sb="50" eb="52">
      <t>カシツ</t>
    </rPh>
    <rPh sb="52" eb="53">
      <t>キ</t>
    </rPh>
    <rPh sb="54" eb="56">
      <t>クウキ</t>
    </rPh>
    <rPh sb="56" eb="59">
      <t>セイジョウキ</t>
    </rPh>
    <rPh sb="60" eb="62">
      <t>デンキ</t>
    </rPh>
    <rPh sb="62" eb="65">
      <t>ソウジキ</t>
    </rPh>
    <rPh sb="66" eb="68">
      <t>デンキ</t>
    </rPh>
    <rPh sb="72" eb="74">
      <t>デンキ</t>
    </rPh>
    <rPh sb="79" eb="81">
      <t>デンキ</t>
    </rPh>
    <rPh sb="81" eb="83">
      <t>オンスイ</t>
    </rPh>
    <rPh sb="83" eb="85">
      <t>センジョウ</t>
    </rPh>
    <rPh sb="85" eb="87">
      <t>ベンザ</t>
    </rPh>
    <rPh sb="88" eb="90">
      <t>デンキ</t>
    </rPh>
    <phoneticPr fontId="1"/>
  </si>
  <si>
    <t>パーソナルコンピュータ、はん用コンピュータ、ミッドレンジコンピュータ、外部記憶装置、印刷装置、表示装置</t>
    <rPh sb="14" eb="15">
      <t>ヨウ</t>
    </rPh>
    <rPh sb="35" eb="37">
      <t>ガイブ</t>
    </rPh>
    <rPh sb="37" eb="39">
      <t>キオク</t>
    </rPh>
    <rPh sb="39" eb="41">
      <t>ソウチ</t>
    </rPh>
    <rPh sb="42" eb="44">
      <t>インサツ</t>
    </rPh>
    <rPh sb="44" eb="46">
      <t>ソウチ</t>
    </rPh>
    <rPh sb="47" eb="49">
      <t>ヒョウジ</t>
    </rPh>
    <rPh sb="49" eb="51">
      <t>ソウチ</t>
    </rPh>
    <phoneticPr fontId="1"/>
  </si>
  <si>
    <t>軽乗用車、小型乗用車、普通乗用車</t>
    <rPh sb="0" eb="1">
      <t>ケイ</t>
    </rPh>
    <rPh sb="1" eb="4">
      <t>ジョウヨウシャ</t>
    </rPh>
    <rPh sb="5" eb="7">
      <t>コガタ</t>
    </rPh>
    <rPh sb="7" eb="10">
      <t>ジョウヨウシャ</t>
    </rPh>
    <rPh sb="11" eb="13">
      <t>フツウ</t>
    </rPh>
    <rPh sb="13" eb="16">
      <t>ジョウヨウシャ</t>
    </rPh>
    <phoneticPr fontId="1"/>
  </si>
  <si>
    <t>小形バス、大型バス、軽トラック、小型トラック、普通トラック、けん引車、特別用途車、トレーラ</t>
    <rPh sb="0" eb="2">
      <t>コガタ</t>
    </rPh>
    <rPh sb="5" eb="7">
      <t>オオガタ</t>
    </rPh>
    <rPh sb="10" eb="11">
      <t>ケイ</t>
    </rPh>
    <rPh sb="16" eb="18">
      <t>コガタ</t>
    </rPh>
    <rPh sb="23" eb="25">
      <t>フツウ</t>
    </rPh>
    <rPh sb="32" eb="33">
      <t>イン</t>
    </rPh>
    <rPh sb="33" eb="34">
      <t>シャ</t>
    </rPh>
    <rPh sb="35" eb="37">
      <t>トクベツ</t>
    </rPh>
    <rPh sb="37" eb="39">
      <t>ヨウト</t>
    </rPh>
    <rPh sb="39" eb="40">
      <t>シャ</t>
    </rPh>
    <phoneticPr fontId="1"/>
  </si>
  <si>
    <t>貨物船、貨客船、客船、自動車航送船、油送船、木造船舶、木製舟艇、プラスチック製舟艇、金属製舟艇、舶用ディーゼル機関、舶用蒸気機関、船舶修理</t>
    <rPh sb="0" eb="3">
      <t>カモツセン</t>
    </rPh>
    <rPh sb="4" eb="5">
      <t>カ</t>
    </rPh>
    <rPh sb="5" eb="6">
      <t>キャク</t>
    </rPh>
    <rPh sb="6" eb="7">
      <t>フネ</t>
    </rPh>
    <rPh sb="8" eb="10">
      <t>キャクセン</t>
    </rPh>
    <rPh sb="11" eb="14">
      <t>ジドウシャ</t>
    </rPh>
    <rPh sb="14" eb="16">
      <t>コウソウ</t>
    </rPh>
    <rPh sb="16" eb="17">
      <t>フネ</t>
    </rPh>
    <rPh sb="18" eb="19">
      <t>アブラ</t>
    </rPh>
    <rPh sb="19" eb="20">
      <t>オク</t>
    </rPh>
    <rPh sb="20" eb="21">
      <t>フネ</t>
    </rPh>
    <rPh sb="22" eb="24">
      <t>モクゾウ</t>
    </rPh>
    <rPh sb="24" eb="26">
      <t>センパク</t>
    </rPh>
    <rPh sb="27" eb="29">
      <t>モクセイ</t>
    </rPh>
    <rPh sb="29" eb="31">
      <t>センテイ</t>
    </rPh>
    <rPh sb="38" eb="39">
      <t>セイ</t>
    </rPh>
    <rPh sb="39" eb="41">
      <t>シュウテイ</t>
    </rPh>
    <rPh sb="42" eb="45">
      <t>キンゾクセイ</t>
    </rPh>
    <rPh sb="45" eb="47">
      <t>シュウテイ</t>
    </rPh>
    <rPh sb="48" eb="50">
      <t>ハクヨウ</t>
    </rPh>
    <rPh sb="55" eb="57">
      <t>キカン</t>
    </rPh>
    <rPh sb="58" eb="60">
      <t>ハクヨウ</t>
    </rPh>
    <rPh sb="60" eb="62">
      <t>ジョウキ</t>
    </rPh>
    <rPh sb="62" eb="64">
      <t>キカン</t>
    </rPh>
    <rPh sb="65" eb="67">
      <t>センパク</t>
    </rPh>
    <rPh sb="67" eb="69">
      <t>シュウリ</t>
    </rPh>
    <phoneticPr fontId="1"/>
  </si>
  <si>
    <t>鉄道・軌道用の機関車、旅客車、貨物車、鉄道車両修理</t>
    <rPh sb="0" eb="2">
      <t>テツドウ</t>
    </rPh>
    <rPh sb="3" eb="5">
      <t>キドウ</t>
    </rPh>
    <rPh sb="5" eb="6">
      <t>ヨウ</t>
    </rPh>
    <rPh sb="7" eb="9">
      <t>キカン</t>
    </rPh>
    <rPh sb="9" eb="10">
      <t>シャ</t>
    </rPh>
    <rPh sb="11" eb="13">
      <t>リョカク</t>
    </rPh>
    <rPh sb="13" eb="14">
      <t>シャ</t>
    </rPh>
    <rPh sb="15" eb="18">
      <t>カモツシャ</t>
    </rPh>
    <rPh sb="19" eb="21">
      <t>テツドウ</t>
    </rPh>
    <rPh sb="21" eb="23">
      <t>シャリョウ</t>
    </rPh>
    <rPh sb="23" eb="25">
      <t>シュウリ</t>
    </rPh>
    <phoneticPr fontId="1"/>
  </si>
  <si>
    <t>軽快車、子供車、幼児者、ミニサイクル、マウンテンバイク、電動アシスト車、車いす、自動車用フレーム、フォークリフトトラック、蓄電池運搬車、内燃機関運搬車、動力付運搬車、産業用貨車、ロケット、人工衛星、宇宙船、手押車、ショッピングカー、ゴルフカート</t>
    <rPh sb="0" eb="3">
      <t>ケイカイシャ</t>
    </rPh>
    <rPh sb="4" eb="6">
      <t>コドモ</t>
    </rPh>
    <rPh sb="6" eb="7">
      <t>シャ</t>
    </rPh>
    <rPh sb="8" eb="10">
      <t>ヨウジ</t>
    </rPh>
    <rPh sb="10" eb="11">
      <t>シャ</t>
    </rPh>
    <rPh sb="28" eb="30">
      <t>デンドウ</t>
    </rPh>
    <rPh sb="34" eb="35">
      <t>シャ</t>
    </rPh>
    <rPh sb="36" eb="37">
      <t>クルマ</t>
    </rPh>
    <rPh sb="40" eb="44">
      <t>ジドウシャヨウ</t>
    </rPh>
    <rPh sb="61" eb="64">
      <t>チクデンチ</t>
    </rPh>
    <rPh sb="64" eb="67">
      <t>ウンパンシャ</t>
    </rPh>
    <rPh sb="68" eb="70">
      <t>ナイネン</t>
    </rPh>
    <rPh sb="70" eb="72">
      <t>キカン</t>
    </rPh>
    <rPh sb="72" eb="75">
      <t>ウンパンシャ</t>
    </rPh>
    <rPh sb="76" eb="78">
      <t>ドウリョク</t>
    </rPh>
    <rPh sb="78" eb="79">
      <t>ツ</t>
    </rPh>
    <rPh sb="79" eb="82">
      <t>ウンパンシャ</t>
    </rPh>
    <rPh sb="83" eb="86">
      <t>サンギョウヨウ</t>
    </rPh>
    <phoneticPr fontId="1"/>
  </si>
  <si>
    <t>その他の製造工業製品</t>
    <phoneticPr fontId="1"/>
  </si>
  <si>
    <t>その他の電子部品</t>
    <phoneticPr fontId="1"/>
  </si>
  <si>
    <t>映像・音声・文字情報制作</t>
    <phoneticPr fontId="1"/>
  </si>
  <si>
    <t>不要となった屑等を再利用するための回収及び加工処理</t>
    <rPh sb="0" eb="2">
      <t>フヨウ</t>
    </rPh>
    <rPh sb="6" eb="7">
      <t>クズ</t>
    </rPh>
    <rPh sb="7" eb="8">
      <t>トウ</t>
    </rPh>
    <rPh sb="9" eb="12">
      <t>サイリヨウ</t>
    </rPh>
    <rPh sb="17" eb="19">
      <t>カイシュウ</t>
    </rPh>
    <rPh sb="19" eb="20">
      <t>オヨ</t>
    </rPh>
    <rPh sb="21" eb="23">
      <t>カコウ</t>
    </rPh>
    <rPh sb="23" eb="25">
      <t>ショリ</t>
    </rPh>
    <phoneticPr fontId="1"/>
  </si>
  <si>
    <t>建築物・鉄道軌道・電力・電気通信・上工業用水道・ガスタンク・駐車場・ゴルフ場に関する経常的補修工事</t>
    <rPh sb="0" eb="3">
      <t>ケンチクブツ</t>
    </rPh>
    <rPh sb="4" eb="6">
      <t>テツドウ</t>
    </rPh>
    <rPh sb="6" eb="8">
      <t>キドウ</t>
    </rPh>
    <rPh sb="9" eb="11">
      <t>デンリョク</t>
    </rPh>
    <rPh sb="12" eb="14">
      <t>デンキ</t>
    </rPh>
    <rPh sb="14" eb="16">
      <t>ツウシン</t>
    </rPh>
    <rPh sb="17" eb="18">
      <t>ジョウ</t>
    </rPh>
    <rPh sb="18" eb="21">
      <t>コウギョウヨウ</t>
    </rPh>
    <rPh sb="21" eb="23">
      <t>スイドウ</t>
    </rPh>
    <rPh sb="30" eb="33">
      <t>チュウシャジョウ</t>
    </rPh>
    <rPh sb="37" eb="38">
      <t>ジョウ</t>
    </rPh>
    <rPh sb="39" eb="40">
      <t>カン</t>
    </rPh>
    <rPh sb="42" eb="44">
      <t>ケイジョウ</t>
    </rPh>
    <rPh sb="44" eb="45">
      <t>テキ</t>
    </rPh>
    <rPh sb="45" eb="47">
      <t>ホシュウ</t>
    </rPh>
    <rPh sb="47" eb="49">
      <t>コウジ</t>
    </rPh>
    <phoneticPr fontId="1"/>
  </si>
  <si>
    <t>道路、街路、有料道路、区画整理、河川改修、河川総合開発、砂防、海岸、下水道、廃棄物処理施設、公園、港湾、漁港、空港、災害復旧、土地改良、林道、治山</t>
    <rPh sb="0" eb="2">
      <t>ドウロ</t>
    </rPh>
    <rPh sb="3" eb="5">
      <t>ガイロ</t>
    </rPh>
    <rPh sb="6" eb="8">
      <t>ユウリョウ</t>
    </rPh>
    <rPh sb="8" eb="10">
      <t>ドウロ</t>
    </rPh>
    <rPh sb="11" eb="13">
      <t>クカク</t>
    </rPh>
    <rPh sb="13" eb="15">
      <t>セイリ</t>
    </rPh>
    <rPh sb="16" eb="18">
      <t>カセン</t>
    </rPh>
    <rPh sb="18" eb="20">
      <t>カイシュウ</t>
    </rPh>
    <rPh sb="21" eb="23">
      <t>カセン</t>
    </rPh>
    <rPh sb="23" eb="25">
      <t>ソウゴウ</t>
    </rPh>
    <rPh sb="25" eb="27">
      <t>カイハツ</t>
    </rPh>
    <rPh sb="28" eb="29">
      <t>スナ</t>
    </rPh>
    <rPh sb="31" eb="33">
      <t>カイガン</t>
    </rPh>
    <rPh sb="34" eb="37">
      <t>ゲスイドウ</t>
    </rPh>
    <rPh sb="38" eb="41">
      <t>ハイキブツ</t>
    </rPh>
    <rPh sb="41" eb="43">
      <t>ショリ</t>
    </rPh>
    <rPh sb="43" eb="45">
      <t>シセツ</t>
    </rPh>
    <rPh sb="46" eb="48">
      <t>コウエン</t>
    </rPh>
    <rPh sb="49" eb="51">
      <t>コウワン</t>
    </rPh>
    <rPh sb="52" eb="54">
      <t>ギョコウ</t>
    </rPh>
    <rPh sb="55" eb="57">
      <t>クウコウ</t>
    </rPh>
    <rPh sb="58" eb="60">
      <t>サイガイ</t>
    </rPh>
    <rPh sb="60" eb="62">
      <t>フッキュウ</t>
    </rPh>
    <rPh sb="63" eb="65">
      <t>トチ</t>
    </rPh>
    <rPh sb="65" eb="67">
      <t>カイリョウ</t>
    </rPh>
    <rPh sb="68" eb="70">
      <t>リンドウ</t>
    </rPh>
    <rPh sb="71" eb="73">
      <t>チサン</t>
    </rPh>
    <phoneticPr fontId="1"/>
  </si>
  <si>
    <t>都市ガス</t>
    <rPh sb="0" eb="2">
      <t>トシ</t>
    </rPh>
    <phoneticPr fontId="1"/>
  </si>
  <si>
    <t>熱供給業</t>
    <rPh sb="0" eb="1">
      <t>ネツ</t>
    </rPh>
    <rPh sb="1" eb="3">
      <t>キョウキュウ</t>
    </rPh>
    <rPh sb="3" eb="4">
      <t>ギョウ</t>
    </rPh>
    <phoneticPr fontId="1"/>
  </si>
  <si>
    <t>上水道、簡易水道、工業用水、下水道</t>
    <rPh sb="0" eb="3">
      <t>ジョウスイドウ</t>
    </rPh>
    <rPh sb="4" eb="6">
      <t>カンイ</t>
    </rPh>
    <rPh sb="6" eb="8">
      <t>スイドウ</t>
    </rPh>
    <rPh sb="9" eb="11">
      <t>コウギョウ</t>
    </rPh>
    <rPh sb="11" eb="13">
      <t>ヨウスイ</t>
    </rPh>
    <rPh sb="14" eb="17">
      <t>ゲスイドウ</t>
    </rPh>
    <phoneticPr fontId="1"/>
  </si>
  <si>
    <t>再生資源回収・加工処理</t>
    <phoneticPr fontId="1"/>
  </si>
  <si>
    <t>小売業</t>
    <rPh sb="0" eb="2">
      <t>コウリ</t>
    </rPh>
    <rPh sb="2" eb="3">
      <t>ギョウ</t>
    </rPh>
    <phoneticPr fontId="1"/>
  </si>
  <si>
    <t>生命保険、保険年金、火災保険、地震保険、自動車保険</t>
    <rPh sb="0" eb="2">
      <t>セイメイ</t>
    </rPh>
    <rPh sb="2" eb="4">
      <t>ホケン</t>
    </rPh>
    <rPh sb="5" eb="7">
      <t>ホケン</t>
    </rPh>
    <rPh sb="7" eb="9">
      <t>ネンキン</t>
    </rPh>
    <rPh sb="10" eb="12">
      <t>カサイ</t>
    </rPh>
    <rPh sb="12" eb="14">
      <t>ホケン</t>
    </rPh>
    <rPh sb="15" eb="17">
      <t>ジシン</t>
    </rPh>
    <rPh sb="17" eb="19">
      <t>ホケン</t>
    </rPh>
    <rPh sb="20" eb="23">
      <t>ジドウシャ</t>
    </rPh>
    <rPh sb="23" eb="25">
      <t>ホケン</t>
    </rPh>
    <phoneticPr fontId="1"/>
  </si>
  <si>
    <t>不動産の売買・賃借・交換の代理・仲介手数料、不動産管理手数料、不動産賃貸料、貸ビル、貸倉庫</t>
    <rPh sb="0" eb="3">
      <t>フドウサン</t>
    </rPh>
    <rPh sb="4" eb="6">
      <t>バイバイ</t>
    </rPh>
    <rPh sb="7" eb="9">
      <t>チンシャク</t>
    </rPh>
    <rPh sb="10" eb="12">
      <t>コウカン</t>
    </rPh>
    <rPh sb="13" eb="15">
      <t>ダイリ</t>
    </rPh>
    <rPh sb="16" eb="18">
      <t>チュウカイ</t>
    </rPh>
    <rPh sb="18" eb="21">
      <t>テスウリョウ</t>
    </rPh>
    <rPh sb="22" eb="25">
      <t>フドウサン</t>
    </rPh>
    <rPh sb="25" eb="27">
      <t>カンリ</t>
    </rPh>
    <rPh sb="27" eb="30">
      <t>テスウリョウ</t>
    </rPh>
    <rPh sb="31" eb="34">
      <t>フドウサン</t>
    </rPh>
    <rPh sb="34" eb="37">
      <t>チンタイリョウ</t>
    </rPh>
    <rPh sb="38" eb="39">
      <t>カ</t>
    </rPh>
    <rPh sb="42" eb="43">
      <t>カシ</t>
    </rPh>
    <rPh sb="43" eb="45">
      <t>ソウコ</t>
    </rPh>
    <phoneticPr fontId="1"/>
  </si>
  <si>
    <t>貸家業、貸間業</t>
    <rPh sb="0" eb="2">
      <t>カシヤ</t>
    </rPh>
    <rPh sb="2" eb="3">
      <t>ギョウ</t>
    </rPh>
    <rPh sb="4" eb="6">
      <t>カシマ</t>
    </rPh>
    <rPh sb="6" eb="7">
      <t>ギョウ</t>
    </rPh>
    <phoneticPr fontId="1"/>
  </si>
  <si>
    <t>乗合バス業、貸切バス業、特定旅客自動車運送業の旅客輸送、ハイヤー・タクシー業、軽車両による旅客輸送</t>
    <rPh sb="0" eb="2">
      <t>ノリアイ</t>
    </rPh>
    <rPh sb="4" eb="5">
      <t>ギョウ</t>
    </rPh>
    <rPh sb="6" eb="8">
      <t>カシキリ</t>
    </rPh>
    <rPh sb="10" eb="11">
      <t>ギョウ</t>
    </rPh>
    <rPh sb="12" eb="14">
      <t>トクテイ</t>
    </rPh>
    <rPh sb="14" eb="16">
      <t>リョカク</t>
    </rPh>
    <rPh sb="16" eb="19">
      <t>ジドウシャ</t>
    </rPh>
    <rPh sb="19" eb="21">
      <t>ウンソウ</t>
    </rPh>
    <rPh sb="21" eb="22">
      <t>ギョウ</t>
    </rPh>
    <rPh sb="23" eb="25">
      <t>リョカク</t>
    </rPh>
    <rPh sb="25" eb="27">
      <t>ユソウ</t>
    </rPh>
    <phoneticPr fontId="1"/>
  </si>
  <si>
    <t>外国航路運輸業の旅客・貨物輸送</t>
    <rPh sb="0" eb="2">
      <t>ガイコク</t>
    </rPh>
    <rPh sb="2" eb="4">
      <t>コウロ</t>
    </rPh>
    <rPh sb="4" eb="6">
      <t>ウンユ</t>
    </rPh>
    <rPh sb="6" eb="7">
      <t>ギョウ</t>
    </rPh>
    <rPh sb="8" eb="10">
      <t>リョカク</t>
    </rPh>
    <rPh sb="11" eb="13">
      <t>カモツ</t>
    </rPh>
    <rPh sb="13" eb="15">
      <t>ユソウ</t>
    </rPh>
    <phoneticPr fontId="1"/>
  </si>
  <si>
    <t>一般港湾運送業、港湾荷役業、はしけ運送業、いかだ運送業</t>
    <rPh sb="0" eb="2">
      <t>イッパン</t>
    </rPh>
    <rPh sb="2" eb="4">
      <t>コウワン</t>
    </rPh>
    <rPh sb="4" eb="6">
      <t>ウンソウ</t>
    </rPh>
    <rPh sb="6" eb="7">
      <t>ギョウ</t>
    </rPh>
    <rPh sb="8" eb="10">
      <t>コウワン</t>
    </rPh>
    <rPh sb="10" eb="12">
      <t>ニヤク</t>
    </rPh>
    <rPh sb="12" eb="13">
      <t>ギョウ</t>
    </rPh>
    <rPh sb="17" eb="19">
      <t>ウンソウ</t>
    </rPh>
    <rPh sb="19" eb="20">
      <t>ギョウ</t>
    </rPh>
    <rPh sb="24" eb="26">
      <t>ウンソウ</t>
    </rPh>
    <rPh sb="26" eb="27">
      <t>ギョウ</t>
    </rPh>
    <phoneticPr fontId="1"/>
  </si>
  <si>
    <t>利用運送業、集配利用運送業、運送取次業</t>
    <rPh sb="0" eb="2">
      <t>リヨウ</t>
    </rPh>
    <rPh sb="2" eb="4">
      <t>ウンソウ</t>
    </rPh>
    <rPh sb="4" eb="5">
      <t>ギョウ</t>
    </rPh>
    <rPh sb="6" eb="8">
      <t>シュウハイ</t>
    </rPh>
    <rPh sb="8" eb="10">
      <t>リヨウ</t>
    </rPh>
    <rPh sb="10" eb="12">
      <t>ウンソウ</t>
    </rPh>
    <rPh sb="12" eb="13">
      <t>ギョウ</t>
    </rPh>
    <rPh sb="14" eb="16">
      <t>ウンソウ</t>
    </rPh>
    <rPh sb="16" eb="17">
      <t>ト</t>
    </rPh>
    <rPh sb="17" eb="18">
      <t>ツ</t>
    </rPh>
    <rPh sb="18" eb="19">
      <t>ギョウ</t>
    </rPh>
    <phoneticPr fontId="1"/>
  </si>
  <si>
    <t>普通倉庫業、冷蔵倉庫業、水面木材倉庫業</t>
    <rPh sb="0" eb="2">
      <t>フツウ</t>
    </rPh>
    <rPh sb="2" eb="4">
      <t>ソウコ</t>
    </rPh>
    <rPh sb="4" eb="5">
      <t>ギョウ</t>
    </rPh>
    <rPh sb="6" eb="8">
      <t>レイゾウ</t>
    </rPh>
    <rPh sb="8" eb="10">
      <t>ソウコ</t>
    </rPh>
    <rPh sb="10" eb="11">
      <t>ギョウ</t>
    </rPh>
    <rPh sb="12" eb="14">
      <t>スイメン</t>
    </rPh>
    <rPh sb="14" eb="16">
      <t>モクザイ</t>
    </rPh>
    <rPh sb="16" eb="18">
      <t>ソウコ</t>
    </rPh>
    <rPh sb="18" eb="19">
      <t>ギョウ</t>
    </rPh>
    <phoneticPr fontId="1"/>
  </si>
  <si>
    <t>荷造業、貨物こん包業、組立こん包業、工業製品組立こん包業</t>
    <rPh sb="0" eb="2">
      <t>ニヅク</t>
    </rPh>
    <rPh sb="2" eb="3">
      <t>ギョウ</t>
    </rPh>
    <rPh sb="4" eb="6">
      <t>カモツ</t>
    </rPh>
    <rPh sb="8" eb="9">
      <t>ポウ</t>
    </rPh>
    <rPh sb="9" eb="10">
      <t>ギョウ</t>
    </rPh>
    <rPh sb="11" eb="12">
      <t>ク</t>
    </rPh>
    <rPh sb="12" eb="13">
      <t>タ</t>
    </rPh>
    <rPh sb="15" eb="16">
      <t>ポウ</t>
    </rPh>
    <rPh sb="16" eb="17">
      <t>ギョウ</t>
    </rPh>
    <rPh sb="18" eb="20">
      <t>コウギョウ</t>
    </rPh>
    <rPh sb="20" eb="22">
      <t>セイヒン</t>
    </rPh>
    <rPh sb="22" eb="24">
      <t>クミタテ</t>
    </rPh>
    <rPh sb="26" eb="27">
      <t>ポウ</t>
    </rPh>
    <rPh sb="27" eb="28">
      <t>ギョウ</t>
    </rPh>
    <phoneticPr fontId="1"/>
  </si>
  <si>
    <t>通常郵便物、信書便、簡易郵便局の郵便事業、郵便切手類販売所等</t>
    <rPh sb="0" eb="2">
      <t>ツウジョウ</t>
    </rPh>
    <rPh sb="2" eb="5">
      <t>ユウビンブツ</t>
    </rPh>
    <rPh sb="6" eb="8">
      <t>シンショ</t>
    </rPh>
    <rPh sb="8" eb="9">
      <t>ビン</t>
    </rPh>
    <rPh sb="10" eb="12">
      <t>カンイ</t>
    </rPh>
    <rPh sb="12" eb="15">
      <t>ユウビンキョク</t>
    </rPh>
    <rPh sb="16" eb="18">
      <t>ユウビン</t>
    </rPh>
    <rPh sb="18" eb="20">
      <t>ジギョウ</t>
    </rPh>
    <rPh sb="21" eb="23">
      <t>ユウビン</t>
    </rPh>
    <rPh sb="23" eb="25">
      <t>キッテ</t>
    </rPh>
    <rPh sb="25" eb="26">
      <t>ルイ</t>
    </rPh>
    <rPh sb="26" eb="28">
      <t>ハンバイ</t>
    </rPh>
    <rPh sb="28" eb="29">
      <t>ショ</t>
    </rPh>
    <rPh sb="29" eb="30">
      <t>トウ</t>
    </rPh>
    <phoneticPr fontId="1"/>
  </si>
  <si>
    <t>テレビジョン・ラジオ・衛星放送、有線テレビジョン、有線ラジオ放送</t>
    <rPh sb="11" eb="13">
      <t>エイセイ</t>
    </rPh>
    <rPh sb="13" eb="15">
      <t>ホウソウ</t>
    </rPh>
    <rPh sb="16" eb="18">
      <t>ユウセン</t>
    </rPh>
    <rPh sb="25" eb="27">
      <t>ユウセン</t>
    </rPh>
    <rPh sb="30" eb="32">
      <t>ホウソウ</t>
    </rPh>
    <phoneticPr fontId="1"/>
  </si>
  <si>
    <t>受託ソフトウェア開発、業務用パッケージ、ゲームソフト、受託計算サービス、計算センター、マシンタイムサービス、データ入力サービス、市場調査、世論調査、社会調査</t>
    <rPh sb="0" eb="2">
      <t>ジュタク</t>
    </rPh>
    <rPh sb="8" eb="10">
      <t>カイハツ</t>
    </rPh>
    <rPh sb="11" eb="14">
      <t>ギョウムヨウ</t>
    </rPh>
    <rPh sb="27" eb="29">
      <t>ジュタク</t>
    </rPh>
    <rPh sb="29" eb="31">
      <t>ケイサン</t>
    </rPh>
    <rPh sb="36" eb="38">
      <t>ケイサン</t>
    </rPh>
    <rPh sb="57" eb="59">
      <t>ニュウリョク</t>
    </rPh>
    <rPh sb="64" eb="66">
      <t>シジョウ</t>
    </rPh>
    <rPh sb="66" eb="68">
      <t>チョウサ</t>
    </rPh>
    <rPh sb="69" eb="71">
      <t>ヨロン</t>
    </rPh>
    <rPh sb="71" eb="73">
      <t>チョウサ</t>
    </rPh>
    <rPh sb="74" eb="76">
      <t>シャカイ</t>
    </rPh>
    <rPh sb="76" eb="78">
      <t>チョウサ</t>
    </rPh>
    <phoneticPr fontId="1"/>
  </si>
  <si>
    <t>映画の製作・配給、ビデオ制作・発売、テレビ番組制作、音楽出版、広告制作、貸スタジオ、新聞、書籍、雑誌、定期刊行物</t>
    <rPh sb="0" eb="2">
      <t>エイガ</t>
    </rPh>
    <rPh sb="3" eb="5">
      <t>セイサク</t>
    </rPh>
    <rPh sb="6" eb="8">
      <t>ハイキュウ</t>
    </rPh>
    <rPh sb="12" eb="14">
      <t>セイサク</t>
    </rPh>
    <rPh sb="15" eb="17">
      <t>ハツバイ</t>
    </rPh>
    <rPh sb="21" eb="23">
      <t>バングミ</t>
    </rPh>
    <rPh sb="23" eb="25">
      <t>セイサク</t>
    </rPh>
    <rPh sb="26" eb="28">
      <t>オンガク</t>
    </rPh>
    <rPh sb="28" eb="30">
      <t>シュッパン</t>
    </rPh>
    <rPh sb="31" eb="33">
      <t>コウコク</t>
    </rPh>
    <rPh sb="33" eb="35">
      <t>セイサク</t>
    </rPh>
    <rPh sb="36" eb="37">
      <t>カ</t>
    </rPh>
    <rPh sb="42" eb="44">
      <t>シンブン</t>
    </rPh>
    <rPh sb="45" eb="47">
      <t>ショセキ</t>
    </rPh>
    <rPh sb="48" eb="50">
      <t>ザッシ</t>
    </rPh>
    <rPh sb="51" eb="53">
      <t>テイキ</t>
    </rPh>
    <rPh sb="53" eb="56">
      <t>カンコウブツ</t>
    </rPh>
    <phoneticPr fontId="1"/>
  </si>
  <si>
    <t>都道府県機関、市町村機関</t>
    <rPh sb="0" eb="4">
      <t>トドウフケン</t>
    </rPh>
    <rPh sb="4" eb="6">
      <t>キカン</t>
    </rPh>
    <rPh sb="7" eb="10">
      <t>シチョウソン</t>
    </rPh>
    <rPh sb="10" eb="12">
      <t>キカン</t>
    </rPh>
    <phoneticPr fontId="1"/>
  </si>
  <si>
    <t>公民館、図書館、博物館、美術館、動物園、植物園、水族館、防衛大学校、警察大学校、自治大学校、独立行政法人高齢・障害・求職者支援機構、歯科衛生士養成所、料理学校、自動車教習所</t>
    <rPh sb="0" eb="3">
      <t>コウミンカン</t>
    </rPh>
    <rPh sb="4" eb="7">
      <t>トショカン</t>
    </rPh>
    <rPh sb="8" eb="11">
      <t>ハクブツカン</t>
    </rPh>
    <rPh sb="12" eb="15">
      <t>ビジュツカン</t>
    </rPh>
    <rPh sb="16" eb="19">
      <t>ドウブツエン</t>
    </rPh>
    <rPh sb="20" eb="23">
      <t>ショクブツエン</t>
    </rPh>
    <rPh sb="24" eb="27">
      <t>スイゾクカン</t>
    </rPh>
    <rPh sb="28" eb="30">
      <t>ボウエイ</t>
    </rPh>
    <rPh sb="30" eb="33">
      <t>ダイガッコウ</t>
    </rPh>
    <rPh sb="34" eb="36">
      <t>ケイサツ</t>
    </rPh>
    <rPh sb="36" eb="39">
      <t>ダイガッコウ</t>
    </rPh>
    <rPh sb="40" eb="42">
      <t>ジチ</t>
    </rPh>
    <rPh sb="42" eb="45">
      <t>ダイガッコウ</t>
    </rPh>
    <rPh sb="46" eb="48">
      <t>ドクリツ</t>
    </rPh>
    <rPh sb="48" eb="50">
      <t>ギョウセイ</t>
    </rPh>
    <rPh sb="50" eb="52">
      <t>ホウジン</t>
    </rPh>
    <rPh sb="52" eb="54">
      <t>コウレイ</t>
    </rPh>
    <rPh sb="55" eb="57">
      <t>ショウガイ</t>
    </rPh>
    <rPh sb="58" eb="60">
      <t>キュウショク</t>
    </rPh>
    <rPh sb="60" eb="61">
      <t>シャ</t>
    </rPh>
    <rPh sb="61" eb="63">
      <t>シエン</t>
    </rPh>
    <rPh sb="63" eb="65">
      <t>キコウ</t>
    </rPh>
    <rPh sb="66" eb="68">
      <t>シカ</t>
    </rPh>
    <rPh sb="68" eb="71">
      <t>エイセイシ</t>
    </rPh>
    <rPh sb="71" eb="74">
      <t>ヨウセイジョ</t>
    </rPh>
    <rPh sb="75" eb="77">
      <t>リョウリ</t>
    </rPh>
    <rPh sb="77" eb="79">
      <t>ガッコウ</t>
    </rPh>
    <rPh sb="80" eb="83">
      <t>ジドウシャ</t>
    </rPh>
    <rPh sb="83" eb="86">
      <t>キョウシュウジョ</t>
    </rPh>
    <phoneticPr fontId="1"/>
  </si>
  <si>
    <t>企業の製品開発、技術的改善を図るための研究活動</t>
    <rPh sb="0" eb="2">
      <t>キギョウ</t>
    </rPh>
    <rPh sb="3" eb="5">
      <t>セイヒン</t>
    </rPh>
    <rPh sb="5" eb="7">
      <t>カイハツ</t>
    </rPh>
    <rPh sb="8" eb="10">
      <t>ギジュツ</t>
    </rPh>
    <rPh sb="10" eb="11">
      <t>テキ</t>
    </rPh>
    <rPh sb="11" eb="13">
      <t>カイゼン</t>
    </rPh>
    <rPh sb="14" eb="15">
      <t>ハカ</t>
    </rPh>
    <rPh sb="19" eb="21">
      <t>ケンキュウ</t>
    </rPh>
    <rPh sb="21" eb="23">
      <t>カツドウ</t>
    </rPh>
    <phoneticPr fontId="1"/>
  </si>
  <si>
    <t>国民年金、厚生年金、共済年金、健康保険、介護保険、労働保険等の社会保険事務、社会福祉事務所、児童相談所、児童厚生施設、児童養護施設、養護老人ホーム、障害者支援施設、自立訓練事業所、老人福祉センター、有料老人ホーム、ケアハウス、保育所、託児所、保育所型認定こども園、地方裁量型認定こども園</t>
    <rPh sb="0" eb="2">
      <t>コクミン</t>
    </rPh>
    <rPh sb="2" eb="4">
      <t>ネンキン</t>
    </rPh>
    <rPh sb="5" eb="7">
      <t>コウセイ</t>
    </rPh>
    <rPh sb="7" eb="9">
      <t>ネンキン</t>
    </rPh>
    <rPh sb="10" eb="12">
      <t>キョウサイ</t>
    </rPh>
    <rPh sb="12" eb="14">
      <t>ネンキン</t>
    </rPh>
    <rPh sb="15" eb="17">
      <t>ケンコウ</t>
    </rPh>
    <rPh sb="17" eb="19">
      <t>ホケン</t>
    </rPh>
    <rPh sb="20" eb="22">
      <t>カイゴ</t>
    </rPh>
    <rPh sb="22" eb="24">
      <t>ホケン</t>
    </rPh>
    <rPh sb="25" eb="27">
      <t>ロウドウ</t>
    </rPh>
    <rPh sb="27" eb="29">
      <t>ホケン</t>
    </rPh>
    <rPh sb="29" eb="30">
      <t>トウ</t>
    </rPh>
    <rPh sb="31" eb="33">
      <t>シャカイ</t>
    </rPh>
    <rPh sb="33" eb="35">
      <t>ホケン</t>
    </rPh>
    <rPh sb="35" eb="37">
      <t>ジム</t>
    </rPh>
    <rPh sb="38" eb="40">
      <t>シャカイ</t>
    </rPh>
    <rPh sb="40" eb="42">
      <t>フクシ</t>
    </rPh>
    <rPh sb="42" eb="44">
      <t>ジム</t>
    </rPh>
    <rPh sb="44" eb="45">
      <t>ショ</t>
    </rPh>
    <rPh sb="46" eb="48">
      <t>ジドウ</t>
    </rPh>
    <rPh sb="48" eb="50">
      <t>ソウダン</t>
    </rPh>
    <rPh sb="50" eb="51">
      <t>ジョ</t>
    </rPh>
    <rPh sb="52" eb="54">
      <t>ジドウ</t>
    </rPh>
    <rPh sb="54" eb="56">
      <t>コウセイ</t>
    </rPh>
    <rPh sb="56" eb="58">
      <t>シセツ</t>
    </rPh>
    <rPh sb="59" eb="61">
      <t>ジドウ</t>
    </rPh>
    <rPh sb="61" eb="63">
      <t>ヨウゴ</t>
    </rPh>
    <rPh sb="63" eb="65">
      <t>シセツ</t>
    </rPh>
    <rPh sb="66" eb="68">
      <t>ヨウゴ</t>
    </rPh>
    <rPh sb="68" eb="70">
      <t>ロウジン</t>
    </rPh>
    <rPh sb="74" eb="77">
      <t>ショウガイシャ</t>
    </rPh>
    <rPh sb="77" eb="79">
      <t>シエン</t>
    </rPh>
    <rPh sb="79" eb="81">
      <t>シセツ</t>
    </rPh>
    <rPh sb="82" eb="84">
      <t>ジリツ</t>
    </rPh>
    <rPh sb="84" eb="86">
      <t>クンレン</t>
    </rPh>
    <rPh sb="86" eb="89">
      <t>ジギョウショ</t>
    </rPh>
    <rPh sb="90" eb="92">
      <t>ロウジン</t>
    </rPh>
    <rPh sb="92" eb="94">
      <t>フクシ</t>
    </rPh>
    <rPh sb="99" eb="101">
      <t>ユウリョウ</t>
    </rPh>
    <rPh sb="101" eb="103">
      <t>ロウジン</t>
    </rPh>
    <rPh sb="113" eb="115">
      <t>ホイク</t>
    </rPh>
    <rPh sb="115" eb="116">
      <t>ジョ</t>
    </rPh>
    <rPh sb="117" eb="120">
      <t>タクジジョ</t>
    </rPh>
    <rPh sb="121" eb="123">
      <t>ホイク</t>
    </rPh>
    <rPh sb="123" eb="124">
      <t>ジョ</t>
    </rPh>
    <rPh sb="124" eb="125">
      <t>ガタ</t>
    </rPh>
    <rPh sb="125" eb="127">
      <t>ニンテイ</t>
    </rPh>
    <rPh sb="130" eb="131">
      <t>エン</t>
    </rPh>
    <rPh sb="132" eb="134">
      <t>チホウ</t>
    </rPh>
    <rPh sb="134" eb="137">
      <t>サイリョウガタ</t>
    </rPh>
    <rPh sb="137" eb="139">
      <t>ニンテイ</t>
    </rPh>
    <rPh sb="142" eb="143">
      <t>エン</t>
    </rPh>
    <phoneticPr fontId="1"/>
  </si>
  <si>
    <t>介護老人福祉施設、介護老人保健施設、介護療養型医療施設、居宅サービス、地域密着型サービス、介護予防サービス</t>
    <rPh sb="0" eb="2">
      <t>カイゴ</t>
    </rPh>
    <rPh sb="2" eb="4">
      <t>ロウジン</t>
    </rPh>
    <rPh sb="4" eb="6">
      <t>フクシ</t>
    </rPh>
    <rPh sb="6" eb="8">
      <t>シセツ</t>
    </rPh>
    <rPh sb="9" eb="11">
      <t>カイゴ</t>
    </rPh>
    <rPh sb="11" eb="13">
      <t>ロウジン</t>
    </rPh>
    <rPh sb="13" eb="15">
      <t>ホケン</t>
    </rPh>
    <rPh sb="15" eb="17">
      <t>シセツ</t>
    </rPh>
    <rPh sb="18" eb="20">
      <t>カイゴ</t>
    </rPh>
    <rPh sb="20" eb="22">
      <t>リョウヨウ</t>
    </rPh>
    <rPh sb="22" eb="23">
      <t>ガタ</t>
    </rPh>
    <rPh sb="23" eb="25">
      <t>イリョウ</t>
    </rPh>
    <rPh sb="25" eb="27">
      <t>シセツ</t>
    </rPh>
    <rPh sb="28" eb="30">
      <t>キョタク</t>
    </rPh>
    <rPh sb="35" eb="37">
      <t>チイキ</t>
    </rPh>
    <rPh sb="37" eb="40">
      <t>ミッチャクガタ</t>
    </rPh>
    <rPh sb="45" eb="47">
      <t>カイゴ</t>
    </rPh>
    <rPh sb="47" eb="49">
      <t>ヨボウ</t>
    </rPh>
    <phoneticPr fontId="1"/>
  </si>
  <si>
    <t>商工会議所、経済団体連合会、生命保険協会、宗教団体、労働団体、学術団体、文化団体、政治団体、県民会館、文化会館</t>
    <rPh sb="0" eb="2">
      <t>ショウコウ</t>
    </rPh>
    <rPh sb="2" eb="5">
      <t>カイギショ</t>
    </rPh>
    <rPh sb="6" eb="8">
      <t>ケイザイ</t>
    </rPh>
    <rPh sb="8" eb="10">
      <t>ダンタイ</t>
    </rPh>
    <rPh sb="10" eb="13">
      <t>レンゴウカイ</t>
    </rPh>
    <rPh sb="14" eb="16">
      <t>セイメイ</t>
    </rPh>
    <rPh sb="16" eb="18">
      <t>ホケン</t>
    </rPh>
    <rPh sb="18" eb="20">
      <t>キョウカイ</t>
    </rPh>
    <rPh sb="21" eb="23">
      <t>シュウキョウ</t>
    </rPh>
    <rPh sb="23" eb="25">
      <t>ダンタイ</t>
    </rPh>
    <rPh sb="26" eb="28">
      <t>ロウドウ</t>
    </rPh>
    <rPh sb="28" eb="30">
      <t>ダンタイ</t>
    </rPh>
    <rPh sb="31" eb="33">
      <t>ガクジュツ</t>
    </rPh>
    <rPh sb="33" eb="35">
      <t>ダンタイ</t>
    </rPh>
    <rPh sb="36" eb="38">
      <t>ブンカ</t>
    </rPh>
    <rPh sb="38" eb="40">
      <t>ダンタイ</t>
    </rPh>
    <rPh sb="41" eb="43">
      <t>セイジ</t>
    </rPh>
    <rPh sb="43" eb="45">
      <t>ダンタイ</t>
    </rPh>
    <rPh sb="46" eb="48">
      <t>ケンミン</t>
    </rPh>
    <rPh sb="48" eb="50">
      <t>カイカン</t>
    </rPh>
    <rPh sb="51" eb="53">
      <t>ブンカ</t>
    </rPh>
    <rPh sb="53" eb="55">
      <t>カイカン</t>
    </rPh>
    <phoneticPr fontId="1"/>
  </si>
  <si>
    <t>農業機械器具賃貸業、医療機械器具賃貸業、電動機賃貸業、コンテナ賃貸業、掘削機械器具賃貸業、仮設資材賃貸業、電子計算機賃貸業、パーソネルコンピュータ賃貸業、事務用機械器具賃貸業、スポーツ用品賃貸業、貸衣しょう業、レンタルブティック</t>
    <rPh sb="0" eb="2">
      <t>ノウギョウ</t>
    </rPh>
    <rPh sb="2" eb="4">
      <t>キカイ</t>
    </rPh>
    <rPh sb="4" eb="6">
      <t>キグ</t>
    </rPh>
    <rPh sb="6" eb="9">
      <t>チンタイギョウ</t>
    </rPh>
    <rPh sb="10" eb="12">
      <t>イリョウ</t>
    </rPh>
    <rPh sb="12" eb="14">
      <t>キカイ</t>
    </rPh>
    <rPh sb="14" eb="16">
      <t>キグ</t>
    </rPh>
    <rPh sb="16" eb="19">
      <t>チンタイギョウ</t>
    </rPh>
    <rPh sb="20" eb="23">
      <t>デンドウキ</t>
    </rPh>
    <rPh sb="23" eb="26">
      <t>チンタイギョウ</t>
    </rPh>
    <rPh sb="31" eb="34">
      <t>チンタイギョウ</t>
    </rPh>
    <rPh sb="35" eb="37">
      <t>クッサク</t>
    </rPh>
    <rPh sb="37" eb="39">
      <t>キカイ</t>
    </rPh>
    <rPh sb="39" eb="41">
      <t>キグ</t>
    </rPh>
    <rPh sb="41" eb="44">
      <t>チンタイギョウ</t>
    </rPh>
    <rPh sb="45" eb="47">
      <t>カセツ</t>
    </rPh>
    <rPh sb="47" eb="49">
      <t>シザイ</t>
    </rPh>
    <rPh sb="49" eb="52">
      <t>チンタイギョウ</t>
    </rPh>
    <rPh sb="53" eb="55">
      <t>デンシ</t>
    </rPh>
    <rPh sb="55" eb="58">
      <t>ケイサンキ</t>
    </rPh>
    <rPh sb="58" eb="61">
      <t>チンタイギョウ</t>
    </rPh>
    <rPh sb="73" eb="76">
      <t>チンタイギョウ</t>
    </rPh>
    <rPh sb="77" eb="80">
      <t>ジムヨウ</t>
    </rPh>
    <rPh sb="80" eb="82">
      <t>キカイ</t>
    </rPh>
    <rPh sb="82" eb="84">
      <t>キグ</t>
    </rPh>
    <rPh sb="84" eb="87">
      <t>チンタイギョウ</t>
    </rPh>
    <rPh sb="92" eb="94">
      <t>ヨウヒン</t>
    </rPh>
    <rPh sb="94" eb="97">
      <t>チンタイギョウ</t>
    </rPh>
    <rPh sb="98" eb="99">
      <t>カシ</t>
    </rPh>
    <rPh sb="103" eb="104">
      <t>ギョウ</t>
    </rPh>
    <phoneticPr fontId="1"/>
  </si>
  <si>
    <t>レンタカー業、自動車リース業</t>
    <rPh sb="5" eb="6">
      <t>ギョウ</t>
    </rPh>
    <rPh sb="7" eb="10">
      <t>ジドウシャ</t>
    </rPh>
    <rPh sb="13" eb="14">
      <t>ギョウ</t>
    </rPh>
    <phoneticPr fontId="1"/>
  </si>
  <si>
    <t>航空機・同修理</t>
    <phoneticPr fontId="1"/>
  </si>
  <si>
    <t>ホテル、旅館、モーテル、山小屋、保養所、リゾートクラブ</t>
    <rPh sb="4" eb="6">
      <t>リョカン</t>
    </rPh>
    <rPh sb="12" eb="15">
      <t>ヤマゴヤ</t>
    </rPh>
    <rPh sb="16" eb="18">
      <t>ホヨウ</t>
    </rPh>
    <rPh sb="18" eb="19">
      <t>ジョ</t>
    </rPh>
    <phoneticPr fontId="1"/>
  </si>
  <si>
    <t>食堂、レストラン、専門料理店、バー、ナイトクラブ、喫茶店、持ち帰り飲食サービス、配達飲食サービス</t>
    <rPh sb="0" eb="2">
      <t>ショクドウ</t>
    </rPh>
    <rPh sb="9" eb="11">
      <t>センモン</t>
    </rPh>
    <rPh sb="11" eb="13">
      <t>リョウリ</t>
    </rPh>
    <rPh sb="13" eb="14">
      <t>テン</t>
    </rPh>
    <rPh sb="25" eb="28">
      <t>キッサテン</t>
    </rPh>
    <rPh sb="29" eb="30">
      <t>モ</t>
    </rPh>
    <rPh sb="31" eb="32">
      <t>カエ</t>
    </rPh>
    <rPh sb="33" eb="35">
      <t>インショク</t>
    </rPh>
    <rPh sb="40" eb="42">
      <t>ハイタツ</t>
    </rPh>
    <rPh sb="42" eb="44">
      <t>インショク</t>
    </rPh>
    <phoneticPr fontId="1"/>
  </si>
  <si>
    <t>自動車整備</t>
    <phoneticPr fontId="1"/>
  </si>
  <si>
    <t>研究</t>
  </si>
  <si>
    <t>雇用者所得</t>
  </si>
  <si>
    <t>営業余剰</t>
  </si>
  <si>
    <t>資本減耗引当</t>
  </si>
  <si>
    <t>資本減耗引当（社会資本等減耗分）</t>
  </si>
  <si>
    <t>間接税（関税・輸入品商品税を除く。）</t>
  </si>
  <si>
    <t>（控除）経常補助金</t>
  </si>
  <si>
    <t>倍</t>
    <rPh sb="0" eb="1">
      <t>バイ</t>
    </rPh>
    <phoneticPr fontId="1"/>
  </si>
  <si>
    <t>産業分類（中分類）</t>
    <rPh sb="0" eb="2">
      <t>サンギョウ</t>
    </rPh>
    <rPh sb="2" eb="4">
      <t>ブンルイ</t>
    </rPh>
    <rPh sb="5" eb="8">
      <t>チュウブンルイ</t>
    </rPh>
    <phoneticPr fontId="1"/>
  </si>
  <si>
    <t>順位付け前</t>
    <rPh sb="0" eb="2">
      <t>ジュンイ</t>
    </rPh>
    <rPh sb="2" eb="3">
      <t>ヅ</t>
    </rPh>
    <rPh sb="4" eb="5">
      <t>マエ</t>
    </rPh>
    <phoneticPr fontId="1"/>
  </si>
  <si>
    <t>順位付け後</t>
    <rPh sb="0" eb="2">
      <t>ジュンイ</t>
    </rPh>
    <rPh sb="2" eb="3">
      <t>ヅ</t>
    </rPh>
    <rPh sb="4" eb="5">
      <t>ゴ</t>
    </rPh>
    <phoneticPr fontId="1"/>
  </si>
  <si>
    <t>※　同順位の場合は分類コード順で記載する。</t>
    <rPh sb="2" eb="3">
      <t>ドウ</t>
    </rPh>
    <rPh sb="3" eb="5">
      <t>ジュンイ</t>
    </rPh>
    <rPh sb="6" eb="8">
      <t>バアイ</t>
    </rPh>
    <rPh sb="9" eb="11">
      <t>ブンルイ</t>
    </rPh>
    <rPh sb="14" eb="15">
      <t>ジュン</t>
    </rPh>
    <rPh sb="16" eb="18">
      <t>キサイ</t>
    </rPh>
    <phoneticPr fontId="1"/>
  </si>
  <si>
    <t>06</t>
  </si>
  <si>
    <t>鉱業</t>
  </si>
  <si>
    <t>・分析を行う前に、必要な基本設定を行います。</t>
    <rPh sb="1" eb="3">
      <t>ブンセキ</t>
    </rPh>
    <rPh sb="4" eb="5">
      <t>オコナ</t>
    </rPh>
    <rPh sb="6" eb="7">
      <t>マエ</t>
    </rPh>
    <rPh sb="9" eb="11">
      <t>ヒツヨウ</t>
    </rPh>
    <rPh sb="12" eb="14">
      <t>キホン</t>
    </rPh>
    <rPh sb="14" eb="16">
      <t>セッテイ</t>
    </rPh>
    <rPh sb="17" eb="18">
      <t>オコナ</t>
    </rPh>
    <phoneticPr fontId="1"/>
  </si>
  <si>
    <t>・オレンジ色のセルが入力範囲です。それ以外のセルには入力しないでください。</t>
    <rPh sb="5" eb="6">
      <t>イロ</t>
    </rPh>
    <rPh sb="10" eb="12">
      <t>ニュウリョク</t>
    </rPh>
    <rPh sb="12" eb="14">
      <t>ハンイ</t>
    </rPh>
    <rPh sb="19" eb="21">
      <t>イガイ</t>
    </rPh>
    <rPh sb="26" eb="28">
      <t>ニュウリョク</t>
    </rPh>
    <phoneticPr fontId="1"/>
  </si>
  <si>
    <t>・①分析タイトル・内容　は、入力すると「結果」シートのタイトルと内容に反映されます。</t>
    <rPh sb="2" eb="4">
      <t>ブンセキ</t>
    </rPh>
    <rPh sb="9" eb="11">
      <t>ナイヨウ</t>
    </rPh>
    <rPh sb="14" eb="16">
      <t>ニュウリョク</t>
    </rPh>
    <rPh sb="20" eb="22">
      <t>ケッカ</t>
    </rPh>
    <rPh sb="32" eb="34">
      <t>ナイヨウ</t>
    </rPh>
    <rPh sb="35" eb="37">
      <t>ハンエイ</t>
    </rPh>
    <phoneticPr fontId="1"/>
  </si>
  <si>
    <t>　　総務省家計調査より推計した初期設定値の消費転換率が設定されます。</t>
    <rPh sb="2" eb="5">
      <t>ソウムショウ</t>
    </rPh>
    <rPh sb="5" eb="7">
      <t>カケイ</t>
    </rPh>
    <rPh sb="7" eb="9">
      <t>チョウサ</t>
    </rPh>
    <rPh sb="11" eb="13">
      <t>スイケイ</t>
    </rPh>
    <rPh sb="15" eb="17">
      <t>ショキ</t>
    </rPh>
    <rPh sb="17" eb="19">
      <t>セッテイ</t>
    </rPh>
    <rPh sb="19" eb="20">
      <t>チ</t>
    </rPh>
    <rPh sb="21" eb="23">
      <t>ショウヒ</t>
    </rPh>
    <rPh sb="23" eb="25">
      <t>テンカン</t>
    </rPh>
    <rPh sb="25" eb="26">
      <t>リツ</t>
    </rPh>
    <rPh sb="27" eb="29">
      <t>セッテイ</t>
    </rPh>
    <phoneticPr fontId="1"/>
  </si>
  <si>
    <t>基本設定</t>
    <rPh sb="0" eb="2">
      <t>キホン</t>
    </rPh>
    <rPh sb="2" eb="4">
      <t>セッテイ</t>
    </rPh>
    <phoneticPr fontId="1"/>
  </si>
  <si>
    <t>「基本設定」シートのオレンジ色のセルに必要事項を入力・設定してください。</t>
    <rPh sb="1" eb="3">
      <t>キホン</t>
    </rPh>
    <rPh sb="3" eb="5">
      <t>セッテイ</t>
    </rPh>
    <rPh sb="14" eb="15">
      <t>イロ</t>
    </rPh>
    <rPh sb="19" eb="21">
      <t>ヒツヨウ</t>
    </rPh>
    <rPh sb="21" eb="23">
      <t>ジコウ</t>
    </rPh>
    <rPh sb="24" eb="26">
      <t>ニュウリョク</t>
    </rPh>
    <rPh sb="27" eb="29">
      <t>セッテイ</t>
    </rPh>
    <phoneticPr fontId="1"/>
  </si>
  <si>
    <t>（注）四捨五入の関係で、合計が内訳の総額と一致しない場合があります。</t>
    <rPh sb="1" eb="2">
      <t>チュウ</t>
    </rPh>
    <rPh sb="3" eb="7">
      <t>シシャゴニュウ</t>
    </rPh>
    <rPh sb="8" eb="10">
      <t>カンケイ</t>
    </rPh>
    <rPh sb="12" eb="14">
      <t>ゴウケイ</t>
    </rPh>
    <rPh sb="15" eb="17">
      <t>ウチワケ</t>
    </rPh>
    <rPh sb="18" eb="20">
      <t>ソウガク</t>
    </rPh>
    <rPh sb="21" eb="23">
      <t>イッチ</t>
    </rPh>
    <rPh sb="26" eb="28">
      <t>バアイ</t>
    </rPh>
    <phoneticPr fontId="1"/>
  </si>
  <si>
    <r>
      <t>本県</t>
    </r>
    <r>
      <rPr>
        <sz val="11"/>
        <color theme="1"/>
        <rFont val="ＭＳ Ｐ明朝"/>
        <family val="1"/>
        <charset val="128"/>
      </rPr>
      <t>HP</t>
    </r>
    <r>
      <rPr>
        <sz val="11"/>
        <color theme="1"/>
        <rFont val="ＭＳ 明朝"/>
        <family val="1"/>
        <charset val="128"/>
      </rPr>
      <t>で公開している「神奈川県経済波及効果分析ツール　利用の手引き」を御覧いただくと、</t>
    </r>
    <rPh sb="0" eb="2">
      <t>ホンケン</t>
    </rPh>
    <rPh sb="5" eb="7">
      <t>コウカイ</t>
    </rPh>
    <rPh sb="12" eb="16">
      <t>カナガワケン</t>
    </rPh>
    <rPh sb="16" eb="18">
      <t>ケイザイ</t>
    </rPh>
    <rPh sb="18" eb="20">
      <t>ハキュウ</t>
    </rPh>
    <rPh sb="20" eb="22">
      <t>コウカ</t>
    </rPh>
    <rPh sb="22" eb="24">
      <t>ブンセキ</t>
    </rPh>
    <rPh sb="28" eb="30">
      <t>リヨウ</t>
    </rPh>
    <rPh sb="31" eb="33">
      <t>テビ</t>
    </rPh>
    <rPh sb="36" eb="38">
      <t>ゴラン</t>
    </rPh>
    <phoneticPr fontId="1"/>
  </si>
  <si>
    <t>.</t>
    <phoneticPr fontId="1"/>
  </si>
  <si>
    <t>投入係数表（統合中分類）</t>
  </si>
  <si>
    <t>順位</t>
    <rPh sb="0" eb="2">
      <t>ジュンイ</t>
    </rPh>
    <phoneticPr fontId="1"/>
  </si>
  <si>
    <t>生産誘発額　部門別内訳　（誘発額順）</t>
    <rPh sb="0" eb="2">
      <t>セイサン</t>
    </rPh>
    <rPh sb="2" eb="4">
      <t>ユウハツ</t>
    </rPh>
    <rPh sb="4" eb="5">
      <t>ガク</t>
    </rPh>
    <rPh sb="6" eb="8">
      <t>ブモン</t>
    </rPh>
    <rPh sb="8" eb="9">
      <t>ベツ</t>
    </rPh>
    <rPh sb="9" eb="11">
      <t>ウチワケ</t>
    </rPh>
    <rPh sb="13" eb="15">
      <t>ユウハツ</t>
    </rPh>
    <rPh sb="15" eb="16">
      <t>ガク</t>
    </rPh>
    <rPh sb="16" eb="17">
      <t>ジュン</t>
    </rPh>
    <phoneticPr fontId="1"/>
  </si>
  <si>
    <t>　　　産　　　　　　　　業　　　　　　　　計</t>
    <rPh sb="3" eb="4">
      <t>サン</t>
    </rPh>
    <rPh sb="12" eb="13">
      <t>ギョウ</t>
    </rPh>
    <rPh sb="21" eb="22">
      <t>ケイ</t>
    </rPh>
    <phoneticPr fontId="1"/>
  </si>
  <si>
    <t>直接効果</t>
  </si>
  <si>
    <t>５　生産誘発額上位10部門内訳（統合中分類）</t>
    <rPh sb="2" eb="4">
      <t>セイサン</t>
    </rPh>
    <rPh sb="4" eb="6">
      <t>ユウハツ</t>
    </rPh>
    <rPh sb="6" eb="7">
      <t>ガク</t>
    </rPh>
    <rPh sb="7" eb="9">
      <t>ジョウイ</t>
    </rPh>
    <rPh sb="11" eb="13">
      <t>ブモン</t>
    </rPh>
    <rPh sb="13" eb="15">
      <t>ウチワケ</t>
    </rPh>
    <rPh sb="16" eb="18">
      <t>トウゴウ</t>
    </rPh>
    <rPh sb="18" eb="19">
      <t>チュウ</t>
    </rPh>
    <rPh sb="19" eb="21">
      <t>ブンルイ</t>
    </rPh>
    <phoneticPr fontId="1"/>
  </si>
  <si>
    <t>６　経済波及効果・雇用創出効果及び生産誘発額上位10部門グラフ</t>
    <rPh sb="2" eb="4">
      <t>ケイザイ</t>
    </rPh>
    <rPh sb="4" eb="6">
      <t>ハキュウ</t>
    </rPh>
    <rPh sb="6" eb="8">
      <t>コウカ</t>
    </rPh>
    <rPh sb="9" eb="11">
      <t>コヨウ</t>
    </rPh>
    <rPh sb="11" eb="13">
      <t>ソウシュツ</t>
    </rPh>
    <rPh sb="13" eb="15">
      <t>コウカ</t>
    </rPh>
    <rPh sb="15" eb="16">
      <t>オヨ</t>
    </rPh>
    <rPh sb="17" eb="19">
      <t>セイサン</t>
    </rPh>
    <rPh sb="19" eb="21">
      <t>ユウハツ</t>
    </rPh>
    <rPh sb="21" eb="22">
      <t>ガク</t>
    </rPh>
    <rPh sb="22" eb="24">
      <t>ジョウイ</t>
    </rPh>
    <rPh sb="26" eb="28">
      <t>ブモン</t>
    </rPh>
    <phoneticPr fontId="1"/>
  </si>
  <si>
    <t>他に分類されない
会員制団体</t>
    <phoneticPr fontId="1"/>
  </si>
  <si>
    <t>部門分類・品目例示</t>
    <phoneticPr fontId="1"/>
  </si>
  <si>
    <r>
      <t xml:space="preserve">エレベータ、エスカレータ、クレーン、巻上機、コンベヤ
</t>
    </r>
    <r>
      <rPr>
        <sz val="10.5"/>
        <color theme="5"/>
        <rFont val="ＭＳ 明朝"/>
        <family val="1"/>
        <charset val="128"/>
      </rPr>
      <t>※自動車用エレベータは「2919 その他のはん用機械」</t>
    </r>
    <rPh sb="18" eb="19">
      <t>マ</t>
    </rPh>
    <rPh sb="19" eb="20">
      <t>ア</t>
    </rPh>
    <rPh sb="20" eb="21">
      <t>キ</t>
    </rPh>
    <rPh sb="28" eb="32">
      <t>ジドウシャヨウ</t>
    </rPh>
    <rPh sb="46" eb="47">
      <t>タ</t>
    </rPh>
    <rPh sb="50" eb="51">
      <t>ヨウ</t>
    </rPh>
    <rPh sb="51" eb="53">
      <t>キカイ</t>
    </rPh>
    <phoneticPr fontId="1"/>
  </si>
  <si>
    <r>
      <t xml:space="preserve">医療用機械器具、病院用器具、歯科用機械器具、医療用品
</t>
    </r>
    <r>
      <rPr>
        <sz val="10.5"/>
        <color theme="5"/>
        <rFont val="ＭＳ 明朝"/>
        <family val="1"/>
        <charset val="128"/>
      </rPr>
      <t>※医療用の</t>
    </r>
    <r>
      <rPr>
        <sz val="10.5"/>
        <color theme="5"/>
        <rFont val="ＭＳ Ｐ明朝"/>
        <family val="1"/>
        <charset val="128"/>
      </rPr>
      <t>X</t>
    </r>
    <r>
      <rPr>
        <sz val="10.5"/>
        <color theme="5"/>
        <rFont val="ＭＳ 明朝"/>
        <family val="1"/>
        <charset val="128"/>
      </rPr>
      <t>線装置、電子応用装置及びレーザ応用装置は「3331 電子応用装置」</t>
    </r>
    <rPh sb="0" eb="3">
      <t>イリョウヨウ</t>
    </rPh>
    <rPh sb="3" eb="5">
      <t>キカイ</t>
    </rPh>
    <rPh sb="5" eb="7">
      <t>キグ</t>
    </rPh>
    <rPh sb="8" eb="11">
      <t>ビョウインヨウ</t>
    </rPh>
    <rPh sb="11" eb="13">
      <t>キグ</t>
    </rPh>
    <rPh sb="14" eb="16">
      <t>シカ</t>
    </rPh>
    <rPh sb="16" eb="17">
      <t>ヨウ</t>
    </rPh>
    <rPh sb="17" eb="19">
      <t>キカイ</t>
    </rPh>
    <rPh sb="19" eb="21">
      <t>キグ</t>
    </rPh>
    <rPh sb="22" eb="25">
      <t>イリョウヨウ</t>
    </rPh>
    <rPh sb="25" eb="26">
      <t>ヒン</t>
    </rPh>
    <rPh sb="28" eb="31">
      <t>イリョウヨウ</t>
    </rPh>
    <rPh sb="33" eb="34">
      <t>セン</t>
    </rPh>
    <rPh sb="34" eb="36">
      <t>ソウチ</t>
    </rPh>
    <rPh sb="37" eb="39">
      <t>デンシ</t>
    </rPh>
    <rPh sb="39" eb="41">
      <t>オウヨウ</t>
    </rPh>
    <rPh sb="41" eb="43">
      <t>ソウチ</t>
    </rPh>
    <rPh sb="43" eb="44">
      <t>オヨ</t>
    </rPh>
    <rPh sb="48" eb="50">
      <t>オウヨウ</t>
    </rPh>
    <rPh sb="50" eb="52">
      <t>ソウチ</t>
    </rPh>
    <phoneticPr fontId="1"/>
  </si>
  <si>
    <r>
      <rPr>
        <sz val="10.5"/>
        <color theme="1"/>
        <rFont val="ＭＳ Ｐ明朝"/>
        <family val="1"/>
        <charset val="128"/>
      </rPr>
      <t>X</t>
    </r>
    <r>
      <rPr>
        <sz val="10.5"/>
        <color theme="1"/>
        <rFont val="ＭＳ 明朝"/>
        <family val="1"/>
        <charset val="128"/>
      </rPr>
      <t>線装置、医療用電子応用装置、超音波装置、高周波電力応用装置、電子顕微鏡、数値制御装置、ガイガー計数器</t>
    </r>
    <rPh sb="1" eb="2">
      <t>セン</t>
    </rPh>
    <rPh sb="2" eb="4">
      <t>ソウチ</t>
    </rPh>
    <rPh sb="5" eb="7">
      <t>イリョウ</t>
    </rPh>
    <rPh sb="7" eb="8">
      <t>ヨウ</t>
    </rPh>
    <rPh sb="8" eb="10">
      <t>デンシ</t>
    </rPh>
    <rPh sb="10" eb="12">
      <t>オウヨウ</t>
    </rPh>
    <rPh sb="12" eb="14">
      <t>ソウチ</t>
    </rPh>
    <rPh sb="15" eb="18">
      <t>チョウオンパ</t>
    </rPh>
    <rPh sb="18" eb="20">
      <t>ソウチ</t>
    </rPh>
    <rPh sb="21" eb="24">
      <t>コウシュウハ</t>
    </rPh>
    <rPh sb="24" eb="26">
      <t>デンリョク</t>
    </rPh>
    <rPh sb="26" eb="28">
      <t>オウヨウ</t>
    </rPh>
    <rPh sb="28" eb="30">
      <t>ソウチ</t>
    </rPh>
    <rPh sb="31" eb="33">
      <t>デンシ</t>
    </rPh>
    <rPh sb="33" eb="36">
      <t>ケンビキョウ</t>
    </rPh>
    <rPh sb="37" eb="39">
      <t>スウチ</t>
    </rPh>
    <rPh sb="39" eb="41">
      <t>セイギョ</t>
    </rPh>
    <rPh sb="41" eb="43">
      <t>ソウチ</t>
    </rPh>
    <rPh sb="48" eb="50">
      <t>ケイスウ</t>
    </rPh>
    <rPh sb="50" eb="51">
      <t>キ</t>
    </rPh>
    <phoneticPr fontId="1"/>
  </si>
  <si>
    <r>
      <t xml:space="preserve">電話機、交換機、インターホン、ファクシミリ、デジタル伝送装置、携帯電話機、簡易型携帯電話機、ラジオ・テレビジョン放送装置、無線応用装置、ラジオ受信機、テレビジョン受信機、電気信号機、機械信号機、電気転てつ器、火災警報設備、防犯警報装置、ガス警報器
</t>
    </r>
    <r>
      <rPr>
        <sz val="10.5"/>
        <color theme="5"/>
        <rFont val="ＭＳ 明朝"/>
        <family val="1"/>
        <charset val="128"/>
      </rPr>
      <t>※部分品・付属品は「3299 その他の電子部品」</t>
    </r>
    <rPh sb="0" eb="3">
      <t>デンワキ</t>
    </rPh>
    <rPh sb="4" eb="6">
      <t>コウカン</t>
    </rPh>
    <rPh sb="6" eb="7">
      <t>キ</t>
    </rPh>
    <rPh sb="26" eb="28">
      <t>デンソウ</t>
    </rPh>
    <rPh sb="28" eb="30">
      <t>ソウチ</t>
    </rPh>
    <rPh sb="31" eb="33">
      <t>ケイタイ</t>
    </rPh>
    <rPh sb="33" eb="35">
      <t>デンワ</t>
    </rPh>
    <rPh sb="35" eb="36">
      <t>キ</t>
    </rPh>
    <rPh sb="37" eb="40">
      <t>カンイガタ</t>
    </rPh>
    <rPh sb="40" eb="42">
      <t>ケイタイ</t>
    </rPh>
    <rPh sb="42" eb="44">
      <t>デンワ</t>
    </rPh>
    <rPh sb="44" eb="45">
      <t>キ</t>
    </rPh>
    <rPh sb="56" eb="58">
      <t>ホウソウ</t>
    </rPh>
    <rPh sb="58" eb="60">
      <t>ソウチ</t>
    </rPh>
    <rPh sb="61" eb="63">
      <t>ムセン</t>
    </rPh>
    <rPh sb="63" eb="65">
      <t>オウヨウ</t>
    </rPh>
    <rPh sb="65" eb="67">
      <t>ソウチ</t>
    </rPh>
    <rPh sb="71" eb="74">
      <t>ジュシンキ</t>
    </rPh>
    <rPh sb="81" eb="84">
      <t>ジュシンキ</t>
    </rPh>
    <rPh sb="85" eb="87">
      <t>デンキ</t>
    </rPh>
    <rPh sb="87" eb="90">
      <t>シンゴウキ</t>
    </rPh>
    <rPh sb="91" eb="93">
      <t>キカイ</t>
    </rPh>
    <rPh sb="93" eb="96">
      <t>シンゴウキ</t>
    </rPh>
    <rPh sb="97" eb="99">
      <t>デンキ</t>
    </rPh>
    <rPh sb="99" eb="100">
      <t>テン</t>
    </rPh>
    <rPh sb="102" eb="103">
      <t>キ</t>
    </rPh>
    <rPh sb="104" eb="106">
      <t>カサイ</t>
    </rPh>
    <rPh sb="106" eb="108">
      <t>ケイホウ</t>
    </rPh>
    <rPh sb="108" eb="110">
      <t>セツビ</t>
    </rPh>
    <rPh sb="111" eb="113">
      <t>ボウハン</t>
    </rPh>
    <rPh sb="113" eb="115">
      <t>ケイホウ</t>
    </rPh>
    <rPh sb="115" eb="117">
      <t>ソウチ</t>
    </rPh>
    <rPh sb="120" eb="123">
      <t>ケイホウキ</t>
    </rPh>
    <rPh sb="125" eb="128">
      <t>ブブンヒン</t>
    </rPh>
    <rPh sb="129" eb="131">
      <t>フゾク</t>
    </rPh>
    <rPh sb="131" eb="132">
      <t>ヒン</t>
    </rPh>
    <rPh sb="141" eb="142">
      <t>タ</t>
    </rPh>
    <rPh sb="143" eb="145">
      <t>デンシ</t>
    </rPh>
    <rPh sb="145" eb="147">
      <t>ブヒン</t>
    </rPh>
    <phoneticPr fontId="1"/>
  </si>
  <si>
    <r>
      <t>録画・再生装置、ビデオカメラ、デジタルカメラ、ステレオセット、カーステレオ、補聴器、</t>
    </r>
    <r>
      <rPr>
        <sz val="10.5"/>
        <color theme="1"/>
        <rFont val="ＭＳ Ｐ明朝"/>
        <family val="1"/>
        <charset val="128"/>
      </rPr>
      <t>IC</t>
    </r>
    <r>
      <rPr>
        <sz val="10.5"/>
        <color theme="1"/>
        <rFont val="ＭＳ 明朝"/>
        <family val="1"/>
        <charset val="128"/>
      </rPr>
      <t>レコーダ、イヤホン</t>
    </r>
    <rPh sb="0" eb="2">
      <t>ロクガ</t>
    </rPh>
    <rPh sb="3" eb="5">
      <t>サイセイ</t>
    </rPh>
    <rPh sb="5" eb="7">
      <t>ソウチ</t>
    </rPh>
    <rPh sb="38" eb="41">
      <t>ホチョウキ</t>
    </rPh>
    <phoneticPr fontId="1"/>
  </si>
  <si>
    <r>
      <t xml:space="preserve">都市銀行、地方銀行、信託銀行、信用金庫、証券会社
</t>
    </r>
    <r>
      <rPr>
        <sz val="10.5"/>
        <color theme="5"/>
        <rFont val="ＭＳ 明朝"/>
        <family val="1"/>
        <charset val="128"/>
      </rPr>
      <t>※生命保険・損害保険業が行う資金運用活動は「5312 保険」</t>
    </r>
    <rPh sb="0" eb="2">
      <t>トシ</t>
    </rPh>
    <rPh sb="2" eb="4">
      <t>ギンコウ</t>
    </rPh>
    <rPh sb="5" eb="7">
      <t>チホウ</t>
    </rPh>
    <rPh sb="7" eb="9">
      <t>ギンコウ</t>
    </rPh>
    <rPh sb="10" eb="12">
      <t>シンタク</t>
    </rPh>
    <rPh sb="12" eb="14">
      <t>ギンコウ</t>
    </rPh>
    <rPh sb="15" eb="17">
      <t>シンヨウ</t>
    </rPh>
    <rPh sb="17" eb="19">
      <t>キンコ</t>
    </rPh>
    <rPh sb="20" eb="22">
      <t>ショウケン</t>
    </rPh>
    <rPh sb="22" eb="24">
      <t>ガイシャ</t>
    </rPh>
    <rPh sb="26" eb="28">
      <t>セイメイ</t>
    </rPh>
    <rPh sb="28" eb="30">
      <t>ホケン</t>
    </rPh>
    <rPh sb="31" eb="33">
      <t>ソンガイ</t>
    </rPh>
    <rPh sb="33" eb="35">
      <t>ホケン</t>
    </rPh>
    <rPh sb="35" eb="36">
      <t>ギョウ</t>
    </rPh>
    <rPh sb="37" eb="38">
      <t>オコナ</t>
    </rPh>
    <rPh sb="39" eb="41">
      <t>シキン</t>
    </rPh>
    <rPh sb="41" eb="43">
      <t>ウンヨウ</t>
    </rPh>
    <rPh sb="43" eb="45">
      <t>カツドウ</t>
    </rPh>
    <rPh sb="52" eb="54">
      <t>ホケン</t>
    </rPh>
    <phoneticPr fontId="1"/>
  </si>
  <si>
    <r>
      <rPr>
        <sz val="10.5"/>
        <color theme="1"/>
        <rFont val="ＭＳ Ｐ明朝"/>
        <family val="1"/>
        <charset val="128"/>
      </rPr>
      <t>JR</t>
    </r>
    <r>
      <rPr>
        <sz val="10.5"/>
        <color theme="1"/>
        <rFont val="ＭＳ 明朝"/>
        <family val="1"/>
        <charset val="128"/>
      </rPr>
      <t>、民間鉄道の貨物輸送</t>
    </r>
    <rPh sb="3" eb="5">
      <t>ミンカン</t>
    </rPh>
    <rPh sb="5" eb="7">
      <t>テツドウ</t>
    </rPh>
    <rPh sb="8" eb="10">
      <t>カモツ</t>
    </rPh>
    <rPh sb="10" eb="12">
      <t>ユソウ</t>
    </rPh>
    <phoneticPr fontId="1"/>
  </si>
  <si>
    <r>
      <t>沿海旅客海運業の旅客輸送、沿海貨物海運業の貨物輸送、港湾旅客海運業の貨物輸送、港湾旅客海運業の旅客輸送</t>
    </r>
    <r>
      <rPr>
        <sz val="10.5"/>
        <color theme="5"/>
        <rFont val="ＭＳ 明朝"/>
        <family val="1"/>
        <charset val="128"/>
      </rPr>
      <t xml:space="preserve">
※利用運送業及び運送取次業が行う活動は「5761 貨物利用運送」</t>
    </r>
    <rPh sb="0" eb="2">
      <t>エンカイ</t>
    </rPh>
    <rPh sb="2" eb="4">
      <t>リョカク</t>
    </rPh>
    <rPh sb="4" eb="7">
      <t>カイウンギョウ</t>
    </rPh>
    <rPh sb="8" eb="10">
      <t>リョカク</t>
    </rPh>
    <rPh sb="10" eb="12">
      <t>ユソウ</t>
    </rPh>
    <rPh sb="13" eb="15">
      <t>エンカイ</t>
    </rPh>
    <rPh sb="15" eb="17">
      <t>カモツ</t>
    </rPh>
    <rPh sb="17" eb="20">
      <t>カイウンギョウ</t>
    </rPh>
    <rPh sb="21" eb="23">
      <t>カモツ</t>
    </rPh>
    <rPh sb="23" eb="25">
      <t>ユソウ</t>
    </rPh>
    <rPh sb="26" eb="28">
      <t>コウワン</t>
    </rPh>
    <rPh sb="28" eb="30">
      <t>リョカク</t>
    </rPh>
    <rPh sb="30" eb="33">
      <t>カイウンギョウ</t>
    </rPh>
    <rPh sb="34" eb="36">
      <t>カモツ</t>
    </rPh>
    <rPh sb="36" eb="38">
      <t>ユソウ</t>
    </rPh>
    <rPh sb="39" eb="41">
      <t>コウワン</t>
    </rPh>
    <rPh sb="41" eb="43">
      <t>リョカク</t>
    </rPh>
    <rPh sb="43" eb="46">
      <t>カイウンギョウ</t>
    </rPh>
    <rPh sb="47" eb="49">
      <t>リョカク</t>
    </rPh>
    <rPh sb="49" eb="51">
      <t>ユソウ</t>
    </rPh>
    <rPh sb="53" eb="55">
      <t>リヨウ</t>
    </rPh>
    <rPh sb="55" eb="57">
      <t>ウンソウ</t>
    </rPh>
    <rPh sb="57" eb="58">
      <t>ギョウ</t>
    </rPh>
    <rPh sb="58" eb="59">
      <t>オヨ</t>
    </rPh>
    <rPh sb="60" eb="62">
      <t>ウンソウ</t>
    </rPh>
    <rPh sb="62" eb="64">
      <t>トリツギ</t>
    </rPh>
    <rPh sb="64" eb="65">
      <t>ギョウ</t>
    </rPh>
    <rPh sb="66" eb="67">
      <t>オコナ</t>
    </rPh>
    <rPh sb="68" eb="70">
      <t>カツドウ</t>
    </rPh>
    <rPh sb="77" eb="79">
      <t>カモツ</t>
    </rPh>
    <rPh sb="79" eb="81">
      <t>リヨウ</t>
    </rPh>
    <rPh sb="81" eb="83">
      <t>ウンソウ</t>
    </rPh>
    <phoneticPr fontId="1"/>
  </si>
  <si>
    <r>
      <t xml:space="preserve">自動車道業、有料自動車、有料トンネル、自動車ターミナル、有料駐車場、港湾・漁港の管理、水路情報の提供、サルベージ、航空管理、航空交通管制、航空機給油施設提供、旅行業、運送代理店
</t>
    </r>
    <r>
      <rPr>
        <sz val="10.5"/>
        <color theme="5"/>
        <rFont val="ＭＳ 明朝"/>
        <family val="1"/>
        <charset val="128"/>
      </rPr>
      <t>※レンタカー及びリースカーは「6612 貸自動車業」</t>
    </r>
    <rPh sb="0" eb="3">
      <t>ジドウシャ</t>
    </rPh>
    <rPh sb="3" eb="4">
      <t>ドウ</t>
    </rPh>
    <rPh sb="4" eb="5">
      <t>ギョウ</t>
    </rPh>
    <rPh sb="6" eb="8">
      <t>ユウリョウ</t>
    </rPh>
    <rPh sb="8" eb="11">
      <t>ジドウシャ</t>
    </rPh>
    <rPh sb="12" eb="14">
      <t>ユウリョウ</t>
    </rPh>
    <rPh sb="19" eb="22">
      <t>ジドウシャ</t>
    </rPh>
    <rPh sb="28" eb="30">
      <t>ユウリョウ</t>
    </rPh>
    <rPh sb="30" eb="33">
      <t>チュウシャジョウ</t>
    </rPh>
    <rPh sb="34" eb="36">
      <t>コウワン</t>
    </rPh>
    <rPh sb="37" eb="39">
      <t>ギョコウ</t>
    </rPh>
    <rPh sb="40" eb="42">
      <t>カンリ</t>
    </rPh>
    <rPh sb="43" eb="45">
      <t>スイロ</t>
    </rPh>
    <rPh sb="45" eb="47">
      <t>ジョウホウ</t>
    </rPh>
    <rPh sb="48" eb="50">
      <t>テイキョウ</t>
    </rPh>
    <rPh sb="57" eb="59">
      <t>コウクウ</t>
    </rPh>
    <rPh sb="59" eb="61">
      <t>カンリ</t>
    </rPh>
    <rPh sb="62" eb="64">
      <t>コウクウ</t>
    </rPh>
    <rPh sb="64" eb="66">
      <t>コウツウ</t>
    </rPh>
    <rPh sb="66" eb="68">
      <t>カンセイ</t>
    </rPh>
    <rPh sb="69" eb="72">
      <t>コウクウキ</t>
    </rPh>
    <rPh sb="72" eb="74">
      <t>キュウユ</t>
    </rPh>
    <phoneticPr fontId="1"/>
  </si>
  <si>
    <r>
      <t xml:space="preserve">一般機械修理、建設・鉱山機械整備・修理、電気機械修理
</t>
    </r>
    <r>
      <rPr>
        <sz val="10.5"/>
        <color theme="5"/>
        <rFont val="ＭＳ 明朝"/>
        <family val="1"/>
        <charset val="128"/>
      </rPr>
      <t>※空港等で行われる航空機整備の活動は「3592 航空機・同修理」</t>
    </r>
    <rPh sb="0" eb="2">
      <t>イッパン</t>
    </rPh>
    <rPh sb="2" eb="4">
      <t>キカイ</t>
    </rPh>
    <rPh sb="4" eb="6">
      <t>シュウリ</t>
    </rPh>
    <rPh sb="7" eb="9">
      <t>ケンセツ</t>
    </rPh>
    <rPh sb="10" eb="12">
      <t>コウザン</t>
    </rPh>
    <rPh sb="12" eb="14">
      <t>キカイ</t>
    </rPh>
    <rPh sb="14" eb="16">
      <t>セイビ</t>
    </rPh>
    <rPh sb="17" eb="19">
      <t>シュウリ</t>
    </rPh>
    <rPh sb="20" eb="22">
      <t>デンキ</t>
    </rPh>
    <rPh sb="22" eb="24">
      <t>キカイ</t>
    </rPh>
    <rPh sb="24" eb="26">
      <t>シュウリ</t>
    </rPh>
    <rPh sb="28" eb="30">
      <t>クウコウ</t>
    </rPh>
    <rPh sb="30" eb="31">
      <t>トウ</t>
    </rPh>
    <rPh sb="32" eb="33">
      <t>オコナ</t>
    </rPh>
    <rPh sb="36" eb="39">
      <t>コウクウキ</t>
    </rPh>
    <rPh sb="39" eb="41">
      <t>セイビ</t>
    </rPh>
    <rPh sb="42" eb="44">
      <t>カツドウ</t>
    </rPh>
    <phoneticPr fontId="1"/>
  </si>
  <si>
    <r>
      <t xml:space="preserve">洗濯業、クリーニング業、ランドリー業、クリーニング工場、貸おむつ業、貸おしぼり業、貸ぞうきん業、貸モップ業、理容店、理髪店、床屋、美容室、美容院、銭湯業、温泉浴場業、健康ランド、スーパー銭湯、エステティックサロン、コインランドリー業、ネイルサロン、ソープランド業
</t>
    </r>
    <r>
      <rPr>
        <sz val="10.5"/>
        <color theme="5"/>
        <rFont val="ＭＳ 明朝"/>
        <family val="1"/>
        <charset val="128"/>
      </rPr>
      <t>※ヘルスセンターは「6741 娯楽サービス」</t>
    </r>
    <rPh sb="0" eb="2">
      <t>センタク</t>
    </rPh>
    <rPh sb="2" eb="3">
      <t>ギョウ</t>
    </rPh>
    <rPh sb="10" eb="11">
      <t>ギョウ</t>
    </rPh>
    <rPh sb="17" eb="18">
      <t>ギョウ</t>
    </rPh>
    <rPh sb="25" eb="27">
      <t>コウジョウ</t>
    </rPh>
    <rPh sb="28" eb="29">
      <t>カシ</t>
    </rPh>
    <rPh sb="32" eb="33">
      <t>ギョウ</t>
    </rPh>
    <rPh sb="34" eb="35">
      <t>カシ</t>
    </rPh>
    <rPh sb="39" eb="40">
      <t>ギョウ</t>
    </rPh>
    <rPh sb="41" eb="42">
      <t>カシ</t>
    </rPh>
    <rPh sb="46" eb="47">
      <t>ギョウ</t>
    </rPh>
    <rPh sb="48" eb="49">
      <t>カシ</t>
    </rPh>
    <rPh sb="52" eb="53">
      <t>ギョウ</t>
    </rPh>
    <rPh sb="54" eb="57">
      <t>リヨウテン</t>
    </rPh>
    <rPh sb="58" eb="61">
      <t>リハツテン</t>
    </rPh>
    <rPh sb="62" eb="64">
      <t>トコヤ</t>
    </rPh>
    <rPh sb="65" eb="68">
      <t>ビヨウシツ</t>
    </rPh>
    <rPh sb="69" eb="72">
      <t>ビヨウイン</t>
    </rPh>
    <rPh sb="73" eb="75">
      <t>セントウ</t>
    </rPh>
    <rPh sb="75" eb="76">
      <t>ギョウ</t>
    </rPh>
    <rPh sb="77" eb="79">
      <t>オンセン</t>
    </rPh>
    <rPh sb="79" eb="81">
      <t>ヨクジョウ</t>
    </rPh>
    <rPh sb="81" eb="82">
      <t>ギョウ</t>
    </rPh>
    <rPh sb="83" eb="85">
      <t>ケンコウ</t>
    </rPh>
    <rPh sb="93" eb="95">
      <t>セントウ</t>
    </rPh>
    <rPh sb="115" eb="116">
      <t>ギョウ</t>
    </rPh>
    <rPh sb="130" eb="131">
      <t>ギョウ</t>
    </rPh>
    <rPh sb="147" eb="149">
      <t>ゴラク</t>
    </rPh>
    <phoneticPr fontId="1"/>
  </si>
  <si>
    <t>脂肪族中間物・
環式中間物・
合成染料・有機顔料</t>
    <phoneticPr fontId="1"/>
  </si>
  <si>
    <t>革製履物</t>
    <rPh sb="0" eb="2">
      <t>カワセイ</t>
    </rPh>
    <rPh sb="2" eb="4">
      <t>ハキモノ</t>
    </rPh>
    <phoneticPr fontId="1"/>
  </si>
  <si>
    <t>なめし革、毛皮、工業用革ベルト、革製パッキン、革製手袋、かばん、袋物、馬具、むち</t>
    <rPh sb="3" eb="4">
      <t>カワ</t>
    </rPh>
    <rPh sb="5" eb="7">
      <t>ケガワ</t>
    </rPh>
    <rPh sb="8" eb="11">
      <t>コウギョウヨウ</t>
    </rPh>
    <rPh sb="11" eb="12">
      <t>カワ</t>
    </rPh>
    <rPh sb="16" eb="18">
      <t>カワセイ</t>
    </rPh>
    <rPh sb="23" eb="25">
      <t>カワセイ</t>
    </rPh>
    <rPh sb="25" eb="27">
      <t>テブクロ</t>
    </rPh>
    <rPh sb="32" eb="34">
      <t>フクロモノ</t>
    </rPh>
    <rPh sb="35" eb="36">
      <t>ウマ</t>
    </rPh>
    <rPh sb="36" eb="37">
      <t>グ</t>
    </rPh>
    <phoneticPr fontId="1"/>
  </si>
  <si>
    <t>普通板ガラス、合わせガラス、強化ガラス、すりガラス、フェルト、ボード、ロービング、チョップドストランド、光ファイバ、光学ガラス素地、電球類用・電子管用ガラスバルブ、ガラス容器、フラスコ、ビーカー、試験管、ガラスタイル</t>
    <rPh sb="0" eb="2">
      <t>フツウ</t>
    </rPh>
    <rPh sb="2" eb="3">
      <t>イタ</t>
    </rPh>
    <rPh sb="7" eb="8">
      <t>ア</t>
    </rPh>
    <rPh sb="14" eb="16">
      <t>キョウカ</t>
    </rPh>
    <rPh sb="52" eb="53">
      <t>ヒカリ</t>
    </rPh>
    <rPh sb="58" eb="60">
      <t>コウガク</t>
    </rPh>
    <rPh sb="63" eb="65">
      <t>ソジ</t>
    </rPh>
    <rPh sb="66" eb="68">
      <t>デンキュウ</t>
    </rPh>
    <rPh sb="68" eb="69">
      <t>ルイ</t>
    </rPh>
    <rPh sb="69" eb="70">
      <t>ヨウ</t>
    </rPh>
    <rPh sb="71" eb="73">
      <t>デンシ</t>
    </rPh>
    <rPh sb="73" eb="75">
      <t>カンヨウ</t>
    </rPh>
    <rPh sb="85" eb="87">
      <t>ヨウキ</t>
    </rPh>
    <rPh sb="98" eb="101">
      <t>シケンカン</t>
    </rPh>
    <phoneticPr fontId="1"/>
  </si>
  <si>
    <t>ボルト・ナット・リベット・スプリング、ドラム缶、コンテナ、ノズル、排水管、超硬チップ、機械刃物、ほう丁、はさみ、つるはし、ショベル、やすり、金属プレス製品、くぎ、ワイヤロープ、洋食機、錠、金庫</t>
    <rPh sb="22" eb="23">
      <t>カン</t>
    </rPh>
    <rPh sb="33" eb="36">
      <t>ハイスイカン</t>
    </rPh>
    <rPh sb="37" eb="38">
      <t>チョウ</t>
    </rPh>
    <rPh sb="38" eb="39">
      <t>カタ</t>
    </rPh>
    <rPh sb="43" eb="45">
      <t>キカイ</t>
    </rPh>
    <rPh sb="45" eb="47">
      <t>ハモノ</t>
    </rPh>
    <rPh sb="50" eb="51">
      <t>チョウ</t>
    </rPh>
    <rPh sb="70" eb="72">
      <t>キンゾク</t>
    </rPh>
    <rPh sb="75" eb="77">
      <t>セイヒン</t>
    </rPh>
    <rPh sb="88" eb="90">
      <t>ヨウショク</t>
    </rPh>
    <rPh sb="90" eb="91">
      <t>キ</t>
    </rPh>
    <rPh sb="92" eb="93">
      <t>ジョウ</t>
    </rPh>
    <rPh sb="94" eb="96">
      <t>キンコ</t>
    </rPh>
    <phoneticPr fontId="1"/>
  </si>
  <si>
    <r>
      <t xml:space="preserve">動力耕うん機、農業用トラクタ、噴霧機、田植機、脱穀機
</t>
    </r>
    <r>
      <rPr>
        <sz val="10.5"/>
        <color theme="5"/>
        <rFont val="ＭＳ 明朝"/>
        <family val="1"/>
        <charset val="128"/>
      </rPr>
      <t>※農業用手道具は「2899 その他の金属製品」</t>
    </r>
    <rPh sb="0" eb="2">
      <t>ドウリョク</t>
    </rPh>
    <rPh sb="2" eb="6">
      <t>コウウンキ</t>
    </rPh>
    <rPh sb="7" eb="10">
      <t>ノウギョウヨウ</t>
    </rPh>
    <rPh sb="15" eb="17">
      <t>フンム</t>
    </rPh>
    <rPh sb="17" eb="18">
      <t>キ</t>
    </rPh>
    <rPh sb="19" eb="21">
      <t>タウ</t>
    </rPh>
    <rPh sb="21" eb="22">
      <t>キ</t>
    </rPh>
    <rPh sb="23" eb="26">
      <t>ダッコクキ</t>
    </rPh>
    <rPh sb="28" eb="30">
      <t>ノウギョウ</t>
    </rPh>
    <rPh sb="30" eb="31">
      <t>ヨウ</t>
    </rPh>
    <rPh sb="31" eb="32">
      <t>テ</t>
    </rPh>
    <rPh sb="32" eb="34">
      <t>ドウグ</t>
    </rPh>
    <phoneticPr fontId="1"/>
  </si>
  <si>
    <t>穀物処理機械、製パン・製菓機械、醸造用機械、牛乳加工・乳製品製造機械、製材機械、合板機械、パルプ製造機械、断裁機、巻取機、印刷機械、製本機械、紙工機械、製版機械、個装・内装機械、外装・荷造機械</t>
    <rPh sb="0" eb="2">
      <t>コクモツ</t>
    </rPh>
    <rPh sb="2" eb="4">
      <t>ショリ</t>
    </rPh>
    <rPh sb="4" eb="6">
      <t>キカイ</t>
    </rPh>
    <rPh sb="7" eb="8">
      <t>セイ</t>
    </rPh>
    <rPh sb="11" eb="13">
      <t>セイカ</t>
    </rPh>
    <rPh sb="13" eb="15">
      <t>キカイ</t>
    </rPh>
    <rPh sb="16" eb="19">
      <t>ジョウゾウヨウ</t>
    </rPh>
    <rPh sb="19" eb="21">
      <t>キカイ</t>
    </rPh>
    <rPh sb="22" eb="24">
      <t>ギュウニュウ</t>
    </rPh>
    <rPh sb="24" eb="26">
      <t>カコウ</t>
    </rPh>
    <rPh sb="27" eb="30">
      <t>ニュウセイヒン</t>
    </rPh>
    <rPh sb="30" eb="32">
      <t>セイゾウ</t>
    </rPh>
    <rPh sb="32" eb="34">
      <t>キカイ</t>
    </rPh>
    <rPh sb="35" eb="37">
      <t>セイザイ</t>
    </rPh>
    <rPh sb="37" eb="39">
      <t>キカイ</t>
    </rPh>
    <rPh sb="40" eb="42">
      <t>ゴウバン</t>
    </rPh>
    <rPh sb="42" eb="44">
      <t>キカイ</t>
    </rPh>
    <rPh sb="48" eb="50">
      <t>セイゾウ</t>
    </rPh>
    <rPh sb="50" eb="52">
      <t>キカイ</t>
    </rPh>
    <rPh sb="53" eb="56">
      <t>ダンサイキ</t>
    </rPh>
    <rPh sb="57" eb="58">
      <t>マキ</t>
    </rPh>
    <rPh sb="58" eb="59">
      <t>トリ</t>
    </rPh>
    <rPh sb="59" eb="60">
      <t>キ</t>
    </rPh>
    <rPh sb="61" eb="63">
      <t>インサツ</t>
    </rPh>
    <rPh sb="63" eb="65">
      <t>キカイ</t>
    </rPh>
    <rPh sb="66" eb="68">
      <t>セイホン</t>
    </rPh>
    <rPh sb="68" eb="70">
      <t>キカイ</t>
    </rPh>
    <rPh sb="71" eb="72">
      <t>カミ</t>
    </rPh>
    <phoneticPr fontId="1"/>
  </si>
  <si>
    <r>
      <t>積算電力計、電流計、電圧計、電圧標準計、電流標準計、回路計、半導体・</t>
    </r>
    <r>
      <rPr>
        <sz val="10.5"/>
        <color theme="1"/>
        <rFont val="ＭＳ Ｐ明朝"/>
        <family val="1"/>
        <charset val="128"/>
      </rPr>
      <t>IC</t>
    </r>
    <r>
      <rPr>
        <sz val="10.5"/>
        <color theme="1"/>
        <rFont val="ＭＳ 明朝"/>
        <family val="1"/>
        <charset val="128"/>
      </rPr>
      <t>測定器、工業計器、医療用計測器</t>
    </r>
    <rPh sb="0" eb="1">
      <t>セキ</t>
    </rPh>
    <rPh sb="1" eb="2">
      <t>ザン</t>
    </rPh>
    <rPh sb="2" eb="5">
      <t>デンリョクケイ</t>
    </rPh>
    <rPh sb="6" eb="9">
      <t>デンリュウケイ</t>
    </rPh>
    <rPh sb="10" eb="13">
      <t>デンアツケイ</t>
    </rPh>
    <rPh sb="14" eb="16">
      <t>デンアツ</t>
    </rPh>
    <rPh sb="16" eb="18">
      <t>ヒョウジュン</t>
    </rPh>
    <rPh sb="18" eb="19">
      <t>ケイ</t>
    </rPh>
    <rPh sb="20" eb="22">
      <t>デンリュウ</t>
    </rPh>
    <rPh sb="22" eb="24">
      <t>ヒョウジュン</t>
    </rPh>
    <rPh sb="24" eb="25">
      <t>ケイ</t>
    </rPh>
    <rPh sb="26" eb="28">
      <t>カイロ</t>
    </rPh>
    <rPh sb="28" eb="29">
      <t>ケイ</t>
    </rPh>
    <rPh sb="30" eb="33">
      <t>ハンドウタイ</t>
    </rPh>
    <rPh sb="36" eb="38">
      <t>ソクテイ</t>
    </rPh>
    <rPh sb="38" eb="39">
      <t>キ</t>
    </rPh>
    <rPh sb="40" eb="42">
      <t>コウギョウ</t>
    </rPh>
    <rPh sb="42" eb="43">
      <t>ケイ</t>
    </rPh>
    <rPh sb="45" eb="48">
      <t>イリョウヨウ</t>
    </rPh>
    <rPh sb="48" eb="51">
      <t>ケイソクキ</t>
    </rPh>
    <phoneticPr fontId="1"/>
  </si>
  <si>
    <t>自動車用ガソリン機関、自動車用ディーゼル機関、二輪自動車・モータスクータ用内燃機関、ラジエータ、オイルストレーナ、オイルフィルタ、ピストン、駆動・電動・操縦装置部品、車体部品、カーエアコン、カーヒータ、座席</t>
    <rPh sb="0" eb="4">
      <t>ジドウシャヨウ</t>
    </rPh>
    <rPh sb="8" eb="10">
      <t>キカン</t>
    </rPh>
    <rPh sb="11" eb="14">
      <t>ジドウシャ</t>
    </rPh>
    <rPh sb="14" eb="15">
      <t>ヨウ</t>
    </rPh>
    <rPh sb="20" eb="22">
      <t>キカン</t>
    </rPh>
    <rPh sb="36" eb="37">
      <t>ヨウ</t>
    </rPh>
    <rPh sb="37" eb="39">
      <t>ナイネン</t>
    </rPh>
    <rPh sb="39" eb="41">
      <t>キカン</t>
    </rPh>
    <rPh sb="70" eb="72">
      <t>クドウ</t>
    </rPh>
    <rPh sb="73" eb="75">
      <t>デンドウ</t>
    </rPh>
    <rPh sb="76" eb="78">
      <t>ソウジュウ</t>
    </rPh>
    <rPh sb="78" eb="80">
      <t>ソウチ</t>
    </rPh>
    <rPh sb="80" eb="82">
      <t>ブヒン</t>
    </rPh>
    <rPh sb="83" eb="85">
      <t>シャタイ</t>
    </rPh>
    <rPh sb="85" eb="87">
      <t>ブヒン</t>
    </rPh>
    <rPh sb="101" eb="103">
      <t>ザセキ</t>
    </rPh>
    <phoneticPr fontId="1"/>
  </si>
  <si>
    <t>航空機、ヘリコプター、グライダ、飛行船、航空機用原動機、プロペラ、回転翼、主翼、胴体、航空機修理</t>
    <rPh sb="0" eb="3">
      <t>コウクウキ</t>
    </rPh>
    <rPh sb="16" eb="19">
      <t>ヒコウセン</t>
    </rPh>
    <rPh sb="20" eb="24">
      <t>コウクウキヨウ</t>
    </rPh>
    <rPh sb="24" eb="27">
      <t>ゲンドウキ</t>
    </rPh>
    <rPh sb="33" eb="35">
      <t>カイテン</t>
    </rPh>
    <rPh sb="35" eb="36">
      <t>ツバサ</t>
    </rPh>
    <rPh sb="37" eb="39">
      <t>シュヨク</t>
    </rPh>
    <rPh sb="40" eb="42">
      <t>ドウタイ</t>
    </rPh>
    <rPh sb="43" eb="46">
      <t>コウクウキ</t>
    </rPh>
    <rPh sb="46" eb="48">
      <t>シュウリ</t>
    </rPh>
    <phoneticPr fontId="1"/>
  </si>
  <si>
    <r>
      <t xml:space="preserve">トランプ、花札、囲碁、将棋、麻雀ぱい、ゲーム盤、家庭用テレビゲーム機、携帯用電子ゲーム機、乳母車、三輪車、縫いぐるみ、人形、野球用具、サッカー用具、釣道具、ぶらんこ、滑り台、空気銃、猟銃、剣道用具、ハングライダー
</t>
    </r>
    <r>
      <rPr>
        <sz val="10.5"/>
        <color theme="5"/>
        <rFont val="ＭＳ 明朝"/>
        <family val="1"/>
        <charset val="128"/>
      </rPr>
      <t>※ゲームソフト記録物は「3919 その他の製造工業製品」</t>
    </r>
    <rPh sb="5" eb="7">
      <t>ハナフダ</t>
    </rPh>
    <rPh sb="8" eb="10">
      <t>イゴ</t>
    </rPh>
    <rPh sb="11" eb="13">
      <t>ショウギ</t>
    </rPh>
    <rPh sb="14" eb="16">
      <t>マージャン</t>
    </rPh>
    <rPh sb="22" eb="23">
      <t>バン</t>
    </rPh>
    <rPh sb="24" eb="27">
      <t>カテイヨウ</t>
    </rPh>
    <rPh sb="33" eb="34">
      <t>キ</t>
    </rPh>
    <rPh sb="35" eb="38">
      <t>ケイタイヨウ</t>
    </rPh>
    <rPh sb="38" eb="40">
      <t>デンシ</t>
    </rPh>
    <rPh sb="43" eb="44">
      <t>キ</t>
    </rPh>
    <rPh sb="45" eb="48">
      <t>ウバグルマ</t>
    </rPh>
    <rPh sb="49" eb="52">
      <t>サンリンシャ</t>
    </rPh>
    <rPh sb="53" eb="54">
      <t>ヌ</t>
    </rPh>
    <rPh sb="59" eb="61">
      <t>ニンギョウ</t>
    </rPh>
    <rPh sb="62" eb="64">
      <t>ヤキュウ</t>
    </rPh>
    <rPh sb="64" eb="66">
      <t>ヨウグ</t>
    </rPh>
    <rPh sb="71" eb="73">
      <t>ヨウグ</t>
    </rPh>
    <rPh sb="74" eb="75">
      <t>ツ</t>
    </rPh>
    <rPh sb="75" eb="77">
      <t>ドウグ</t>
    </rPh>
    <rPh sb="83" eb="84">
      <t>スベ</t>
    </rPh>
    <rPh sb="85" eb="86">
      <t>ダイ</t>
    </rPh>
    <rPh sb="87" eb="90">
      <t>クウキジュウ</t>
    </rPh>
    <rPh sb="91" eb="93">
      <t>リョウジュウ</t>
    </rPh>
    <rPh sb="94" eb="96">
      <t>ケンドウ</t>
    </rPh>
    <rPh sb="96" eb="98">
      <t>ヨウグ</t>
    </rPh>
    <rPh sb="114" eb="116">
      <t>キロク</t>
    </rPh>
    <rPh sb="116" eb="117">
      <t>ブツ</t>
    </rPh>
    <phoneticPr fontId="1"/>
  </si>
  <si>
    <t>鉄道軌道・発送配電施設・電気通信線路施設・上工業用水道に関する構築物、埋立・土地造成等の工事、ガスタンク・駐車場・ゴルフ場・球技場・遊園地・パイプライン等の建設工事及び民間の行う団地内区画道路・さん橋・堤防等の道路、河川等建設工事</t>
    <rPh sb="0" eb="2">
      <t>テツドウ</t>
    </rPh>
    <rPh sb="2" eb="4">
      <t>キドウ</t>
    </rPh>
    <rPh sb="5" eb="6">
      <t>ハツ</t>
    </rPh>
    <rPh sb="6" eb="7">
      <t>ソウ</t>
    </rPh>
    <rPh sb="7" eb="9">
      <t>ハイデン</t>
    </rPh>
    <rPh sb="9" eb="11">
      <t>シセツ</t>
    </rPh>
    <rPh sb="12" eb="14">
      <t>デンキ</t>
    </rPh>
    <rPh sb="14" eb="16">
      <t>ツウシン</t>
    </rPh>
    <rPh sb="16" eb="18">
      <t>センロ</t>
    </rPh>
    <rPh sb="18" eb="20">
      <t>シセツ</t>
    </rPh>
    <rPh sb="21" eb="22">
      <t>ジョウ</t>
    </rPh>
    <rPh sb="22" eb="25">
      <t>コウギョウヨウ</t>
    </rPh>
    <rPh sb="25" eb="27">
      <t>スイドウ</t>
    </rPh>
    <rPh sb="28" eb="29">
      <t>カン</t>
    </rPh>
    <rPh sb="31" eb="34">
      <t>コウチクブツ</t>
    </rPh>
    <rPh sb="35" eb="37">
      <t>ウメタテ</t>
    </rPh>
    <rPh sb="38" eb="40">
      <t>トチ</t>
    </rPh>
    <rPh sb="40" eb="42">
      <t>ゾウセイ</t>
    </rPh>
    <rPh sb="42" eb="43">
      <t>トウ</t>
    </rPh>
    <rPh sb="44" eb="46">
      <t>コウジ</t>
    </rPh>
    <rPh sb="53" eb="56">
      <t>チュウシャジョウ</t>
    </rPh>
    <rPh sb="60" eb="61">
      <t>ジョウ</t>
    </rPh>
    <rPh sb="62" eb="65">
      <t>キュウギジョウ</t>
    </rPh>
    <rPh sb="66" eb="69">
      <t>ユウエンチ</t>
    </rPh>
    <rPh sb="76" eb="77">
      <t>トウ</t>
    </rPh>
    <rPh sb="78" eb="80">
      <t>ケンセツ</t>
    </rPh>
    <rPh sb="80" eb="82">
      <t>コウジ</t>
    </rPh>
    <rPh sb="82" eb="83">
      <t>オヨ</t>
    </rPh>
    <rPh sb="84" eb="86">
      <t>ミンカン</t>
    </rPh>
    <rPh sb="87" eb="88">
      <t>オコナ</t>
    </rPh>
    <rPh sb="89" eb="91">
      <t>ダンチ</t>
    </rPh>
    <rPh sb="91" eb="92">
      <t>ナイ</t>
    </rPh>
    <rPh sb="92" eb="94">
      <t>クカク</t>
    </rPh>
    <rPh sb="94" eb="96">
      <t>ドウロ</t>
    </rPh>
    <rPh sb="99" eb="100">
      <t>ハシ</t>
    </rPh>
    <rPh sb="101" eb="103">
      <t>テイボウ</t>
    </rPh>
    <rPh sb="103" eb="104">
      <t>トウ</t>
    </rPh>
    <rPh sb="105" eb="107">
      <t>ドウロ</t>
    </rPh>
    <rPh sb="108" eb="110">
      <t>カセン</t>
    </rPh>
    <rPh sb="110" eb="111">
      <t>トウ</t>
    </rPh>
    <rPh sb="111" eb="113">
      <t>ケンセツ</t>
    </rPh>
    <rPh sb="113" eb="115">
      <t>コウジ</t>
    </rPh>
    <phoneticPr fontId="1"/>
  </si>
  <si>
    <t>幼稚園、幼保連携型認定こども園、小学校、中学校、高等学校、中等教育学校、特別支援学校、高等専門学校、短期大学、大学、専修学校、各種学校、学校給食</t>
    <rPh sb="0" eb="3">
      <t>ヨウチエン</t>
    </rPh>
    <rPh sb="4" eb="6">
      <t>ヨウホ</t>
    </rPh>
    <rPh sb="6" eb="9">
      <t>レンケイガタ</t>
    </rPh>
    <rPh sb="9" eb="11">
      <t>ニンテイ</t>
    </rPh>
    <rPh sb="14" eb="15">
      <t>エン</t>
    </rPh>
    <rPh sb="16" eb="19">
      <t>ショウガッコウ</t>
    </rPh>
    <rPh sb="20" eb="23">
      <t>チュウガッコウ</t>
    </rPh>
    <rPh sb="24" eb="26">
      <t>コウトウ</t>
    </rPh>
    <rPh sb="26" eb="28">
      <t>ガッコウ</t>
    </rPh>
    <rPh sb="29" eb="31">
      <t>チュウトウ</t>
    </rPh>
    <rPh sb="31" eb="33">
      <t>キョウイク</t>
    </rPh>
    <rPh sb="33" eb="35">
      <t>ガッコウ</t>
    </rPh>
    <rPh sb="36" eb="38">
      <t>トクベツ</t>
    </rPh>
    <rPh sb="38" eb="40">
      <t>シエン</t>
    </rPh>
    <rPh sb="40" eb="42">
      <t>ガッコウ</t>
    </rPh>
    <rPh sb="43" eb="45">
      <t>コウトウ</t>
    </rPh>
    <rPh sb="45" eb="47">
      <t>センモン</t>
    </rPh>
    <rPh sb="47" eb="49">
      <t>ガッコウ</t>
    </rPh>
    <rPh sb="50" eb="52">
      <t>タンキ</t>
    </rPh>
    <rPh sb="52" eb="54">
      <t>ダイガク</t>
    </rPh>
    <rPh sb="55" eb="57">
      <t>ダイガク</t>
    </rPh>
    <rPh sb="58" eb="60">
      <t>センシュウ</t>
    </rPh>
    <rPh sb="60" eb="62">
      <t>ガッコウ</t>
    </rPh>
    <rPh sb="63" eb="65">
      <t>カクシュ</t>
    </rPh>
    <rPh sb="65" eb="67">
      <t>ガッコウ</t>
    </rPh>
    <rPh sb="68" eb="70">
      <t>ガッコウ</t>
    </rPh>
    <rPh sb="70" eb="72">
      <t>キュウショク</t>
    </rPh>
    <phoneticPr fontId="1"/>
  </si>
  <si>
    <t>新聞広告、雑誌広告、インターネット広告、折り込み広告</t>
    <rPh sb="0" eb="2">
      <t>シンブン</t>
    </rPh>
    <rPh sb="2" eb="4">
      <t>コウコク</t>
    </rPh>
    <rPh sb="5" eb="7">
      <t>ザッシ</t>
    </rPh>
    <rPh sb="7" eb="9">
      <t>コウコク</t>
    </rPh>
    <rPh sb="17" eb="19">
      <t>コウコク</t>
    </rPh>
    <rPh sb="20" eb="21">
      <t>オ</t>
    </rPh>
    <rPh sb="22" eb="23">
      <t>コ</t>
    </rPh>
    <rPh sb="24" eb="26">
      <t>コウコク</t>
    </rPh>
    <phoneticPr fontId="1"/>
  </si>
  <si>
    <t>　　２　品目例示のうち、注意したい品目を赤字で記載しています。　　　　　　　　　</t>
    <rPh sb="4" eb="6">
      <t>ヒンモク</t>
    </rPh>
    <rPh sb="6" eb="8">
      <t>レイジ</t>
    </rPh>
    <phoneticPr fontId="1"/>
  </si>
  <si>
    <t>※１　全ての比率は係数表示としています。</t>
    <rPh sb="3" eb="4">
      <t>スベ</t>
    </rPh>
    <rPh sb="6" eb="8">
      <t>ヒリツ</t>
    </rPh>
    <rPh sb="9" eb="11">
      <t>ケイスウ</t>
    </rPh>
    <rPh sb="11" eb="13">
      <t>ヒョウジ</t>
    </rPh>
    <phoneticPr fontId="1"/>
  </si>
  <si>
    <t>分析ツールを御利用の際には、必ず内容を御確認下さい。</t>
    <rPh sb="0" eb="2">
      <t>ブンセキ</t>
    </rPh>
    <rPh sb="6" eb="9">
      <t>ゴリヨウ</t>
    </rPh>
    <rPh sb="10" eb="11">
      <t>サイ</t>
    </rPh>
    <rPh sb="14" eb="15">
      <t>カナラ</t>
    </rPh>
    <rPh sb="16" eb="18">
      <t>ナイヨウ</t>
    </rPh>
    <rPh sb="19" eb="23">
      <t>ゴカクニンクダ</t>
    </rPh>
    <phoneticPr fontId="1"/>
  </si>
  <si>
    <t>計算準備</t>
    <rPh sb="0" eb="2">
      <t>ケイサン</t>
    </rPh>
    <rPh sb="2" eb="4">
      <t>ジュンビ</t>
    </rPh>
    <phoneticPr fontId="1"/>
  </si>
  <si>
    <r>
      <t xml:space="preserve">写真撮影業、写真館、葬儀場、斎場、火葬場、墓地管理業、結婚式場、学習塾、音楽教授業、外国語会話教授業、スポーツ・健康教授業、表具業、家具修理業、時計修理業、楽器修理業、自転車修理業、造園業、家政婦、手荷物預り業、結婚相談業、観光案内業
</t>
    </r>
    <r>
      <rPr>
        <sz val="10.5"/>
        <color theme="5"/>
        <rFont val="ＭＳ 明朝"/>
        <family val="1"/>
        <charset val="128"/>
      </rPr>
      <t>※自動車修理業及び自動車タイヤ修理業は「6631 自動車整備」</t>
    </r>
    <rPh sb="0" eb="2">
      <t>シャシン</t>
    </rPh>
    <rPh sb="2" eb="4">
      <t>サツエイ</t>
    </rPh>
    <rPh sb="4" eb="5">
      <t>ギョウ</t>
    </rPh>
    <rPh sb="6" eb="9">
      <t>シャシンカン</t>
    </rPh>
    <rPh sb="10" eb="12">
      <t>ソウギ</t>
    </rPh>
    <rPh sb="12" eb="13">
      <t>ジョウ</t>
    </rPh>
    <rPh sb="14" eb="16">
      <t>サイジョウ</t>
    </rPh>
    <rPh sb="17" eb="19">
      <t>カソウ</t>
    </rPh>
    <rPh sb="19" eb="20">
      <t>ジョウ</t>
    </rPh>
    <rPh sb="21" eb="23">
      <t>ボチ</t>
    </rPh>
    <rPh sb="23" eb="25">
      <t>カンリ</t>
    </rPh>
    <rPh sb="25" eb="26">
      <t>ギョウ</t>
    </rPh>
    <rPh sb="27" eb="29">
      <t>ケッコン</t>
    </rPh>
    <rPh sb="29" eb="31">
      <t>シキジョウ</t>
    </rPh>
    <rPh sb="32" eb="35">
      <t>ガクシュウジュク</t>
    </rPh>
    <rPh sb="36" eb="38">
      <t>オンガク</t>
    </rPh>
    <rPh sb="38" eb="40">
      <t>キョウジュ</t>
    </rPh>
    <rPh sb="40" eb="41">
      <t>ギョウ</t>
    </rPh>
    <rPh sb="42" eb="45">
      <t>ガイコクゴ</t>
    </rPh>
    <rPh sb="45" eb="47">
      <t>カイワ</t>
    </rPh>
    <rPh sb="47" eb="49">
      <t>キョウジュ</t>
    </rPh>
    <rPh sb="49" eb="50">
      <t>ギョウ</t>
    </rPh>
    <rPh sb="56" eb="58">
      <t>ケンコウ</t>
    </rPh>
    <rPh sb="58" eb="60">
      <t>キョウジュ</t>
    </rPh>
    <rPh sb="60" eb="61">
      <t>ギョウ</t>
    </rPh>
    <rPh sb="62" eb="64">
      <t>ヒョウグ</t>
    </rPh>
    <rPh sb="64" eb="65">
      <t>ギョウ</t>
    </rPh>
    <rPh sb="66" eb="68">
      <t>カグ</t>
    </rPh>
    <rPh sb="68" eb="70">
      <t>シュウリ</t>
    </rPh>
    <rPh sb="70" eb="71">
      <t>ギョウ</t>
    </rPh>
    <rPh sb="72" eb="74">
      <t>トケイ</t>
    </rPh>
    <rPh sb="74" eb="76">
      <t>シュウリ</t>
    </rPh>
    <rPh sb="76" eb="77">
      <t>ギョウ</t>
    </rPh>
    <rPh sb="78" eb="80">
      <t>ガッキ</t>
    </rPh>
    <rPh sb="80" eb="82">
      <t>シュウリ</t>
    </rPh>
    <rPh sb="82" eb="83">
      <t>ギョウ</t>
    </rPh>
    <rPh sb="84" eb="87">
      <t>ジテンシャ</t>
    </rPh>
    <rPh sb="87" eb="89">
      <t>シュウリ</t>
    </rPh>
    <rPh sb="89" eb="90">
      <t>ギョウ</t>
    </rPh>
    <rPh sb="91" eb="94">
      <t>ゾウエンギョウ</t>
    </rPh>
    <rPh sb="95" eb="98">
      <t>カセイフ</t>
    </rPh>
    <rPh sb="99" eb="102">
      <t>テニモツ</t>
    </rPh>
    <rPh sb="102" eb="103">
      <t>アズ</t>
    </rPh>
    <rPh sb="104" eb="105">
      <t>ギョウ</t>
    </rPh>
    <rPh sb="106" eb="108">
      <t>ケッコン</t>
    </rPh>
    <rPh sb="108" eb="110">
      <t>ソウダン</t>
    </rPh>
    <rPh sb="110" eb="111">
      <t>ギョウ</t>
    </rPh>
    <rPh sb="112" eb="114">
      <t>カンコウ</t>
    </rPh>
    <rPh sb="114" eb="116">
      <t>アンナイ</t>
    </rPh>
    <rPh sb="116" eb="117">
      <t>ギョウ</t>
    </rPh>
    <rPh sb="119" eb="122">
      <t>ジドウシャ</t>
    </rPh>
    <rPh sb="122" eb="124">
      <t>シュウリ</t>
    </rPh>
    <rPh sb="124" eb="125">
      <t>ギョウ</t>
    </rPh>
    <rPh sb="125" eb="126">
      <t>オヨ</t>
    </rPh>
    <rPh sb="127" eb="130">
      <t>ジドウシャ</t>
    </rPh>
    <rPh sb="133" eb="135">
      <t>シュウリ</t>
    </rPh>
    <rPh sb="135" eb="136">
      <t>ギョウ</t>
    </rPh>
    <phoneticPr fontId="1"/>
  </si>
  <si>
    <r>
      <t xml:space="preserve">他のいずれの部門にも属さない財・サービスの生産活動
</t>
    </r>
    <r>
      <rPr>
        <sz val="10.5"/>
        <color theme="5"/>
        <rFont val="ＭＳ 明朝"/>
        <family val="1"/>
        <charset val="128"/>
      </rPr>
      <t>※他部門の推計上の誤差の集積部分としての役割を担っているため、原則使用しない</t>
    </r>
    <rPh sb="0" eb="1">
      <t>ホカ</t>
    </rPh>
    <rPh sb="6" eb="8">
      <t>ブモン</t>
    </rPh>
    <rPh sb="10" eb="11">
      <t>ゾク</t>
    </rPh>
    <rPh sb="14" eb="15">
      <t>ザイ</t>
    </rPh>
    <rPh sb="21" eb="23">
      <t>セイサン</t>
    </rPh>
    <rPh sb="23" eb="25">
      <t>カツドウ</t>
    </rPh>
    <rPh sb="27" eb="28">
      <t>ホカ</t>
    </rPh>
    <rPh sb="28" eb="30">
      <t>ブモン</t>
    </rPh>
    <rPh sb="31" eb="33">
      <t>スイケイ</t>
    </rPh>
    <rPh sb="33" eb="34">
      <t>ジョウ</t>
    </rPh>
    <rPh sb="35" eb="37">
      <t>ゴサ</t>
    </rPh>
    <rPh sb="38" eb="40">
      <t>シュウセキ</t>
    </rPh>
    <rPh sb="40" eb="42">
      <t>ブブン</t>
    </rPh>
    <rPh sb="46" eb="48">
      <t>ヤクワリ</t>
    </rPh>
    <rPh sb="49" eb="50">
      <t>ニナ</t>
    </rPh>
    <rPh sb="57" eb="59">
      <t>ゲンソク</t>
    </rPh>
    <rPh sb="59" eb="61">
      <t>シヨウ</t>
    </rPh>
    <phoneticPr fontId="1"/>
  </si>
  <si>
    <t>※　持家の居住者が家賃を払ったと仮定した場合の活動のため、原則使用しない</t>
    <rPh sb="2" eb="4">
      <t>モチイエ</t>
    </rPh>
    <rPh sb="5" eb="8">
      <t>キョジュウシャ</t>
    </rPh>
    <rPh sb="9" eb="11">
      <t>ヤチン</t>
    </rPh>
    <rPh sb="12" eb="13">
      <t>ハラ</t>
    </rPh>
    <rPh sb="16" eb="18">
      <t>カテイ</t>
    </rPh>
    <rPh sb="20" eb="22">
      <t>バアイ</t>
    </rPh>
    <rPh sb="23" eb="25">
      <t>カツドウ</t>
    </rPh>
    <rPh sb="29" eb="31">
      <t>ゲンソク</t>
    </rPh>
    <rPh sb="31" eb="33">
      <t>シヨウ</t>
    </rPh>
    <phoneticPr fontId="1"/>
  </si>
  <si>
    <t>うち</t>
    <phoneticPr fontId="1"/>
  </si>
  <si>
    <t>うち粗付加価値誘発額</t>
    <phoneticPr fontId="1"/>
  </si>
  <si>
    <t>うち直接効果による誘発額</t>
    <rPh sb="2" eb="4">
      <t>チョクセツ</t>
    </rPh>
    <rPh sb="4" eb="6">
      <t>コウカ</t>
    </rPh>
    <rPh sb="9" eb="11">
      <t>ユウハツ</t>
    </rPh>
    <rPh sb="11" eb="12">
      <t>ガク</t>
    </rPh>
    <phoneticPr fontId="1"/>
  </si>
  <si>
    <t>うち粗付加価値誘発額</t>
    <phoneticPr fontId="1"/>
  </si>
  <si>
    <t>うち中間投入</t>
    <rPh sb="2" eb="4">
      <t>チュウカン</t>
    </rPh>
    <rPh sb="4" eb="6">
      <t>トウニュウ</t>
    </rPh>
    <phoneticPr fontId="1"/>
  </si>
  <si>
    <t>（原材料等）</t>
    <rPh sb="1" eb="4">
      <t>ゲンザイリョウ</t>
    </rPh>
    <rPh sb="4" eb="5">
      <t>トウ</t>
    </rPh>
    <phoneticPr fontId="1"/>
  </si>
  <si>
    <t>中間投入
（原材料等）</t>
    <rPh sb="0" eb="2">
      <t>チュウカン</t>
    </rPh>
    <rPh sb="2" eb="4">
      <t>トウニュウ</t>
    </rPh>
    <rPh sb="6" eb="9">
      <t>ゲンザイリョウ</t>
    </rPh>
    <rPh sb="9" eb="10">
      <t>トウ</t>
    </rPh>
    <phoneticPr fontId="1"/>
  </si>
  <si>
    <t>お手数ですが、公表資料等を下記担当まで御提供下されば幸いです。</t>
    <rPh sb="1" eb="3">
      <t>テスウ</t>
    </rPh>
    <rPh sb="7" eb="9">
      <t>コウヒョウ</t>
    </rPh>
    <rPh sb="9" eb="11">
      <t>シリョウ</t>
    </rPh>
    <rPh sb="11" eb="12">
      <t>トウ</t>
    </rPh>
    <rPh sb="13" eb="15">
      <t>カキ</t>
    </rPh>
    <rPh sb="15" eb="17">
      <t>タントウ</t>
    </rPh>
    <rPh sb="19" eb="22">
      <t>ゴテイキョウ</t>
    </rPh>
    <rPh sb="22" eb="23">
      <t>クダ</t>
    </rPh>
    <rPh sb="26" eb="27">
      <t>サイワ</t>
    </rPh>
    <phoneticPr fontId="1"/>
  </si>
  <si>
    <t>利活用状況の把握のため、分析結果を公表された場合は、</t>
    <rPh sb="0" eb="3">
      <t>リカツヨウ</t>
    </rPh>
    <rPh sb="3" eb="5">
      <t>ジョウキョウ</t>
    </rPh>
    <rPh sb="6" eb="8">
      <t>ハアク</t>
    </rPh>
    <rPh sb="12" eb="14">
      <t>ブンセキ</t>
    </rPh>
    <rPh sb="14" eb="16">
      <t>ケッカ</t>
    </rPh>
    <rPh sb="17" eb="19">
      <t>コウヒョウ</t>
    </rPh>
    <rPh sb="22" eb="24">
      <t>バアイ</t>
    </rPh>
    <phoneticPr fontId="1"/>
  </si>
  <si>
    <t>分析ツール上の「はじめに」シートと「前提」シートには、分析における留意点や免責事項を記載しています。</t>
    <rPh sb="0" eb="2">
      <t>ブンセキ</t>
    </rPh>
    <rPh sb="5" eb="6">
      <t>ジョウ</t>
    </rPh>
    <rPh sb="18" eb="20">
      <t>ゼンテイ</t>
    </rPh>
    <rPh sb="27" eb="29">
      <t>ブンセキ</t>
    </rPh>
    <rPh sb="33" eb="36">
      <t>リュウイテン</t>
    </rPh>
    <rPh sb="42" eb="44">
      <t>キサイ</t>
    </rPh>
    <phoneticPr fontId="1"/>
  </si>
  <si>
    <t>分析ツールでは、入力を行うセルをオレンジ色としています。それ以外のセルへの入力は行わないようお願いします。</t>
    <rPh sb="0" eb="2">
      <t>ブンセキ</t>
    </rPh>
    <rPh sb="8" eb="10">
      <t>ニュウリョク</t>
    </rPh>
    <rPh sb="11" eb="12">
      <t>オコナ</t>
    </rPh>
    <rPh sb="20" eb="21">
      <t>イロ</t>
    </rPh>
    <rPh sb="30" eb="32">
      <t>イガイ</t>
    </rPh>
    <rPh sb="37" eb="39">
      <t>ニュウリョク</t>
    </rPh>
    <rPh sb="40" eb="41">
      <t>オコナ</t>
    </rPh>
    <rPh sb="47" eb="48">
      <t>ネガ</t>
    </rPh>
    <phoneticPr fontId="1"/>
  </si>
  <si>
    <t>得られる結果はこうした前提条件に基づく推計値となります。</t>
    <rPh sb="11" eb="13">
      <t>ゼンテイ</t>
    </rPh>
    <rPh sb="13" eb="15">
      <t>ジョウケン</t>
    </rPh>
    <rPh sb="16" eb="17">
      <t>モト</t>
    </rPh>
    <rPh sb="19" eb="22">
      <t>スイケイチ</t>
    </rPh>
    <phoneticPr fontId="1"/>
  </si>
  <si>
    <t>トラック運送業、軽車両等による貨物輸送</t>
    <rPh sb="4" eb="6">
      <t>ウンソウ</t>
    </rPh>
    <rPh sb="6" eb="7">
      <t>ギョウ</t>
    </rPh>
    <rPh sb="8" eb="9">
      <t>ケイ</t>
    </rPh>
    <rPh sb="9" eb="11">
      <t>シャリョウ</t>
    </rPh>
    <rPh sb="11" eb="12">
      <t>ナド</t>
    </rPh>
    <rPh sb="15" eb="17">
      <t>カモツ</t>
    </rPh>
    <rPh sb="17" eb="19">
      <t>ユソウ</t>
    </rPh>
    <phoneticPr fontId="1"/>
  </si>
  <si>
    <t>生産増加額</t>
    <rPh sb="2" eb="4">
      <t>ゾウカ</t>
    </rPh>
    <rPh sb="4" eb="5">
      <t>ガク</t>
    </rPh>
    <phoneticPr fontId="1"/>
  </si>
  <si>
    <t>波及効果倍率（生産誘発額÷生産増加額）</t>
    <rPh sb="0" eb="2">
      <t>ハキュウ</t>
    </rPh>
    <rPh sb="2" eb="4">
      <t>コウカ</t>
    </rPh>
    <rPh sb="4" eb="6">
      <t>バイリツ</t>
    </rPh>
    <rPh sb="7" eb="9">
      <t>セイサン</t>
    </rPh>
    <rPh sb="9" eb="11">
      <t>ユウハツ</t>
    </rPh>
    <rPh sb="11" eb="12">
      <t>ガク</t>
    </rPh>
    <rPh sb="15" eb="17">
      <t>ゾウカ</t>
    </rPh>
    <rPh sb="17" eb="18">
      <t>ガク</t>
    </rPh>
    <phoneticPr fontId="1"/>
  </si>
  <si>
    <t>逆行列係数（外生化）</t>
    <rPh sb="0" eb="3">
      <t>ギャクギョウレツ</t>
    </rPh>
    <rPh sb="3" eb="5">
      <t>ケイスウ</t>
    </rPh>
    <rPh sb="6" eb="8">
      <t>ガイセイ</t>
    </rPh>
    <rPh sb="8" eb="9">
      <t>カ</t>
    </rPh>
    <phoneticPr fontId="1"/>
  </si>
  <si>
    <t>生産増加額</t>
    <rPh sb="0" eb="2">
      <t>セイサン</t>
    </rPh>
    <rPh sb="2" eb="4">
      <t>ゾウカ</t>
    </rPh>
    <rPh sb="4" eb="5">
      <t>ガク</t>
    </rPh>
    <phoneticPr fontId="1"/>
  </si>
  <si>
    <t>生産増加額入力欄</t>
    <rPh sb="2" eb="4">
      <t>ゾウカ</t>
    </rPh>
    <rPh sb="4" eb="5">
      <t>ガク</t>
    </rPh>
    <rPh sb="5" eb="7">
      <t>ニュウリョク</t>
    </rPh>
    <rPh sb="7" eb="8">
      <t>ラン</t>
    </rPh>
    <phoneticPr fontId="1"/>
  </si>
  <si>
    <t>②</t>
    <phoneticPr fontId="1"/>
  </si>
  <si>
    <t>②＝①</t>
    <phoneticPr fontId="1"/>
  </si>
  <si>
    <t>③</t>
    <phoneticPr fontId="1"/>
  </si>
  <si>
    <t>投入係数×②</t>
    <rPh sb="0" eb="2">
      <t>トウニュウ</t>
    </rPh>
    <rPh sb="2" eb="4">
      <t>ケイスウ</t>
    </rPh>
    <phoneticPr fontId="1"/>
  </si>
  <si>
    <t>④</t>
    <phoneticPr fontId="1"/>
  </si>
  <si>
    <t>②×粗付加価値率</t>
    <rPh sb="2" eb="3">
      <t>ソ</t>
    </rPh>
    <rPh sb="3" eb="5">
      <t>フカ</t>
    </rPh>
    <rPh sb="5" eb="7">
      <t>カチ</t>
    </rPh>
    <rPh sb="7" eb="8">
      <t>リツ</t>
    </rPh>
    <phoneticPr fontId="1"/>
  </si>
  <si>
    <t>②×雇用者所得率</t>
    <rPh sb="2" eb="5">
      <t>コヨウシャ</t>
    </rPh>
    <rPh sb="5" eb="7">
      <t>ショトク</t>
    </rPh>
    <rPh sb="7" eb="8">
      <t>リツ</t>
    </rPh>
    <phoneticPr fontId="1"/>
  </si>
  <si>
    <t>②×就業係数</t>
    <rPh sb="2" eb="4">
      <t>シュウギョウ</t>
    </rPh>
    <rPh sb="4" eb="6">
      <t>ケイスウ</t>
    </rPh>
    <phoneticPr fontId="1"/>
  </si>
  <si>
    <t>②×雇用係数</t>
    <rPh sb="2" eb="4">
      <t>コヨウ</t>
    </rPh>
    <rPh sb="4" eb="6">
      <t>ケイスウ</t>
    </rPh>
    <phoneticPr fontId="1"/>
  </si>
  <si>
    <t>外生化逆行列係数×②</t>
    <rPh sb="0" eb="2">
      <t>ガイセイ</t>
    </rPh>
    <rPh sb="2" eb="3">
      <t>カ</t>
    </rPh>
    <rPh sb="3" eb="4">
      <t>ギャク</t>
    </rPh>
    <rPh sb="4" eb="6">
      <t>ギョウレツ</t>
    </rPh>
    <rPh sb="6" eb="8">
      <t>ケイスウ</t>
    </rPh>
    <phoneticPr fontId="1"/>
  </si>
  <si>
    <t>㉗</t>
    <phoneticPr fontId="1"/>
  </si>
  <si>
    <t>　×　逆行列係数（外生化）</t>
    <rPh sb="3" eb="6">
      <t>ギャクギョウレツ</t>
    </rPh>
    <rPh sb="6" eb="8">
      <t>ケイスウ</t>
    </rPh>
    <rPh sb="9" eb="11">
      <t>ガイセイ</t>
    </rPh>
    <rPh sb="11" eb="12">
      <t>カ</t>
    </rPh>
    <phoneticPr fontId="1"/>
  </si>
  <si>
    <t>　－　直接効果</t>
    <rPh sb="3" eb="5">
      <t>チョクセツ</t>
    </rPh>
    <rPh sb="5" eb="7">
      <t>コウカ</t>
    </rPh>
    <phoneticPr fontId="1"/>
  </si>
  <si>
    <t>　　　 ×　逆行列係数</t>
    <rPh sb="6" eb="9">
      <t>ギャクギョウレツ</t>
    </rPh>
    <rPh sb="9" eb="11">
      <t>ケイスウ</t>
    </rPh>
    <phoneticPr fontId="1"/>
  </si>
  <si>
    <t>事前確認</t>
    <rPh sb="0" eb="2">
      <t>ジゼン</t>
    </rPh>
    <rPh sb="2" eb="4">
      <t>カクニン</t>
    </rPh>
    <phoneticPr fontId="1"/>
  </si>
  <si>
    <t>利用方法や免責事項等を記載しています。
分析ツール使用前に必ず確認してください。</t>
    <rPh sb="0" eb="2">
      <t>リヨウ</t>
    </rPh>
    <rPh sb="2" eb="4">
      <t>ホウホウ</t>
    </rPh>
    <rPh sb="5" eb="9">
      <t>メンセキジコウ</t>
    </rPh>
    <rPh sb="9" eb="10">
      <t>ナド</t>
    </rPh>
    <rPh sb="11" eb="13">
      <t>キサイ</t>
    </rPh>
    <rPh sb="20" eb="22">
      <t>ブンセキ</t>
    </rPh>
    <rPh sb="25" eb="27">
      <t>シヨウ</t>
    </rPh>
    <rPh sb="27" eb="28">
      <t>マエ</t>
    </rPh>
    <rPh sb="29" eb="30">
      <t>カナラ</t>
    </rPh>
    <rPh sb="31" eb="33">
      <t>カクニン</t>
    </rPh>
    <phoneticPr fontId="1"/>
  </si>
  <si>
    <t>作業用</t>
    <rPh sb="0" eb="3">
      <t>サギョウヨウ</t>
    </rPh>
    <phoneticPr fontId="1"/>
  </si>
  <si>
    <t>経済波及効果等を分析するツール（以下、「分析ツール」という。）です。</t>
    <phoneticPr fontId="1"/>
  </si>
  <si>
    <t>本ツールへの理解が深まります。分析ツールの利用前に御確認いただくことを推奨します。</t>
    <rPh sb="0" eb="1">
      <t>ホン</t>
    </rPh>
    <rPh sb="6" eb="8">
      <t>リカイ</t>
    </rPh>
    <rPh sb="9" eb="10">
      <t>フカ</t>
    </rPh>
    <rPh sb="15" eb="17">
      <t>ブンセキ</t>
    </rPh>
    <rPh sb="21" eb="23">
      <t>リヨウ</t>
    </rPh>
    <rPh sb="23" eb="24">
      <t>マエ</t>
    </rPh>
    <rPh sb="25" eb="28">
      <t>ゴカクニン</t>
    </rPh>
    <rPh sb="35" eb="37">
      <t>スイショウ</t>
    </rPh>
    <phoneticPr fontId="1"/>
  </si>
  <si>
    <t>【手引き】</t>
    <rPh sb="1" eb="3">
      <t>テビ</t>
    </rPh>
    <phoneticPr fontId="1"/>
  </si>
  <si>
    <t>神奈川県経済波及効果分析ツール　利用の手引き</t>
    <rPh sb="0" eb="4">
      <t>カナガワケン</t>
    </rPh>
    <rPh sb="4" eb="6">
      <t>ケイザイ</t>
    </rPh>
    <rPh sb="6" eb="8">
      <t>ハキュウ</t>
    </rPh>
    <rPh sb="8" eb="10">
      <t>コウカ</t>
    </rPh>
    <rPh sb="10" eb="12">
      <t>ブンセキ</t>
    </rPh>
    <rPh sb="16" eb="18">
      <t>リヨウ</t>
    </rPh>
    <rPh sb="19" eb="21">
      <t>テビ</t>
    </rPh>
    <phoneticPr fontId="1"/>
  </si>
  <si>
    <t>部門分類（中分類）</t>
    <rPh sb="0" eb="2">
      <t>ブモン</t>
    </rPh>
    <rPh sb="2" eb="4">
      <t>ブンルイ</t>
    </rPh>
    <rPh sb="3" eb="4">
      <t>ブブン</t>
    </rPh>
    <rPh sb="5" eb="6">
      <t>チュウ</t>
    </rPh>
    <phoneticPr fontId="10"/>
  </si>
  <si>
    <t>消費転換率</t>
    <phoneticPr fontId="1"/>
  </si>
  <si>
    <t>部門分類（統合中分類）</t>
    <rPh sb="0" eb="2">
      <t>ブモン</t>
    </rPh>
    <rPh sb="2" eb="4">
      <t>ブンルイ</t>
    </rPh>
    <rPh sb="5" eb="7">
      <t>トウゴウ</t>
    </rPh>
    <rPh sb="7" eb="10">
      <t>チュウブンルイ</t>
    </rPh>
    <phoneticPr fontId="1"/>
  </si>
  <si>
    <t>部門分類（中分類）</t>
    <rPh sb="0" eb="2">
      <t>ブモン</t>
    </rPh>
    <rPh sb="2" eb="4">
      <t>ブンルイ</t>
    </rPh>
    <rPh sb="5" eb="8">
      <t>チュウブンルイ</t>
    </rPh>
    <phoneticPr fontId="1"/>
  </si>
  <si>
    <t>変更した場合、Verナンバーを更新します。</t>
    <phoneticPr fontId="1"/>
  </si>
  <si>
    <t>有機化学工業製品（石油化学系基礎製品・合成樹脂を除く。）</t>
    <phoneticPr fontId="1"/>
  </si>
  <si>
    <t>675</t>
  </si>
  <si>
    <t>3桁</t>
  </si>
  <si>
    <t>名称</t>
  </si>
  <si>
    <t>電気</t>
  </si>
  <si>
    <t>獣医業</t>
  </si>
  <si>
    <t>700</t>
  </si>
  <si>
    <t>内生部門計</t>
  </si>
  <si>
    <t>711</t>
  </si>
  <si>
    <t>家計外消費支出（行）</t>
  </si>
  <si>
    <t>911</t>
  </si>
  <si>
    <t>921</t>
  </si>
  <si>
    <t>931</t>
  </si>
  <si>
    <t>932</t>
  </si>
  <si>
    <t>941</t>
  </si>
  <si>
    <t>951</t>
  </si>
  <si>
    <t>960</t>
  </si>
  <si>
    <t>粗付加価値部門計</t>
  </si>
  <si>
    <t>970</t>
  </si>
  <si>
    <t>県内生産額</t>
  </si>
  <si>
    <r>
      <t>開放型（［Ｉ－（Ｉ－Ｍ）Ａ］</t>
    </r>
    <r>
      <rPr>
        <vertAlign val="superscript"/>
        <sz val="10"/>
        <rFont val="ＭＳ Ｐゴシック"/>
        <family val="3"/>
        <charset val="128"/>
      </rPr>
      <t>－１</t>
    </r>
    <r>
      <rPr>
        <sz val="10"/>
        <rFont val="ＭＳ Ｐゴシック"/>
        <family val="3"/>
        <charset val="128"/>
      </rPr>
      <t>型）逆行列係数表（統合中分類）</t>
    </r>
    <rPh sb="10" eb="11">
      <t>∧</t>
    </rPh>
    <phoneticPr fontId="42" alignment="center"/>
  </si>
  <si>
    <t>令和2（2020）年神奈川県産業連関表</t>
  </si>
  <si>
    <r>
      <t>開放型（［Ｉ－（Ｉ－Ｍ）Ａ］</t>
    </r>
    <r>
      <rPr>
        <vertAlign val="superscript"/>
        <sz val="10"/>
        <rFont val="ＭＳ Ｐゴシック"/>
        <family val="3"/>
        <charset val="128"/>
      </rPr>
      <t>－１</t>
    </r>
    <r>
      <rPr>
        <sz val="10"/>
        <rFont val="ＭＳ Ｐゴシック"/>
        <family val="3"/>
        <charset val="128"/>
      </rPr>
      <t>型）逆行列係数表（統合中分類）（外生化）</t>
    </r>
    <rPh sb="10" eb="11">
      <t>∧</t>
    </rPh>
    <phoneticPr fontId="42" alignment="center"/>
  </si>
  <si>
    <t>道路</t>
  </si>
  <si>
    <t>米</t>
  </si>
  <si>
    <t>麦類</t>
  </si>
  <si>
    <t>いも類</t>
  </si>
  <si>
    <t>豆類</t>
  </si>
  <si>
    <t>砂糖原料作物</t>
  </si>
  <si>
    <t>飲料用作物</t>
  </si>
  <si>
    <t>その他の食用耕種作物</t>
  </si>
  <si>
    <t>飼料作物</t>
  </si>
  <si>
    <t>種苗</t>
  </si>
  <si>
    <t>花き・花木類</t>
  </si>
  <si>
    <t>その他の酪農生産物</t>
  </si>
  <si>
    <t>肉用牛</t>
  </si>
  <si>
    <t>豚</t>
  </si>
  <si>
    <t>鶏卵</t>
  </si>
  <si>
    <t>肉鶏</t>
  </si>
  <si>
    <t>その他の畜産</t>
  </si>
  <si>
    <t>海面養殖業</t>
  </si>
  <si>
    <t>砂利・採石</t>
  </si>
  <si>
    <t>食肉</t>
  </si>
  <si>
    <t>酪農品</t>
  </si>
  <si>
    <t>その他の畜産食料品</t>
  </si>
  <si>
    <t>冷凍魚介類</t>
  </si>
  <si>
    <t>塩・干・くん製品</t>
  </si>
  <si>
    <t>水産びん・かん詰</t>
  </si>
  <si>
    <t>ねり製品</t>
  </si>
  <si>
    <t>その他の水産食料品</t>
  </si>
  <si>
    <t>精穀</t>
  </si>
  <si>
    <t>製粉</t>
  </si>
  <si>
    <t>めん類</t>
  </si>
  <si>
    <t>パン類</t>
  </si>
  <si>
    <t>菓子類</t>
  </si>
  <si>
    <t>砂糖</t>
  </si>
  <si>
    <t>でん粉</t>
  </si>
  <si>
    <t>ぶどう糖・水あめ・異性化糖</t>
  </si>
  <si>
    <t>調味料</t>
  </si>
  <si>
    <t>冷凍調理食品</t>
  </si>
  <si>
    <t>レトルト食品</t>
  </si>
  <si>
    <t>そう菜・すし・弁当</t>
  </si>
  <si>
    <t>清酒</t>
  </si>
  <si>
    <t>ビール類</t>
  </si>
  <si>
    <t>ウイスキー類</t>
  </si>
  <si>
    <t>その他の酒類</t>
  </si>
  <si>
    <t>茶・コーヒー</t>
  </si>
  <si>
    <t>清涼飲料</t>
  </si>
  <si>
    <t>製氷</t>
  </si>
  <si>
    <t>飼料</t>
  </si>
  <si>
    <t>有機質肥料（別掲を除く。）</t>
  </si>
  <si>
    <t>綿・スフ織物（合繊短繊維織物を含む。）</t>
  </si>
  <si>
    <t>絹・人絹織物（合繊長繊維織物を含む。）</t>
  </si>
  <si>
    <t>その他の織物</t>
  </si>
  <si>
    <t>織物製衣服</t>
  </si>
  <si>
    <t>ニット製衣服</t>
  </si>
  <si>
    <t>寝具</t>
  </si>
  <si>
    <t>じゅうたん・床敷物</t>
  </si>
  <si>
    <t>製材</t>
  </si>
  <si>
    <t>合板・集成材</t>
  </si>
  <si>
    <t>木材チップ</t>
  </si>
  <si>
    <t>木製家具</t>
  </si>
  <si>
    <t>金属製家具</t>
  </si>
  <si>
    <t>木製建具</t>
  </si>
  <si>
    <t>その他の家具・装備品</t>
  </si>
  <si>
    <t>洋紙・和紙</t>
  </si>
  <si>
    <t>板紙</t>
  </si>
  <si>
    <t>段ボール</t>
  </si>
  <si>
    <t>塗工紙・建設用加工紙</t>
  </si>
  <si>
    <t>段ボール箱</t>
  </si>
  <si>
    <t>その他の紙製容器</t>
  </si>
  <si>
    <t>紙製衛生材料・用品</t>
  </si>
  <si>
    <t>その他のパルプ・紙・紙加工品</t>
  </si>
  <si>
    <t>無機顔料</t>
  </si>
  <si>
    <t>圧縮ガス・液化ガス</t>
  </si>
  <si>
    <t>塩</t>
  </si>
  <si>
    <t>石油化学基礎製品</t>
  </si>
  <si>
    <t>石油化学系芳香族製品</t>
  </si>
  <si>
    <t>脂肪族中間物</t>
  </si>
  <si>
    <t>環式中間物・合成染料・有機顔料</t>
  </si>
  <si>
    <t>メタン誘導品</t>
  </si>
  <si>
    <t>可塑剤</t>
  </si>
  <si>
    <t>熱硬化性樹脂</t>
  </si>
  <si>
    <t>熱可塑性樹脂</t>
  </si>
  <si>
    <t>高機能性樹脂</t>
  </si>
  <si>
    <t>その他の合成樹脂</t>
  </si>
  <si>
    <t>塗料</t>
  </si>
  <si>
    <t>印刷インキ</t>
  </si>
  <si>
    <t>ゼラチン・接着剤</t>
  </si>
  <si>
    <t>写真感光材料</t>
  </si>
  <si>
    <t>舗装材料</t>
  </si>
  <si>
    <t>なめし革・革製品・毛皮（革製履物を除く。）</t>
  </si>
  <si>
    <t>板ガラス・安全ガラス</t>
  </si>
  <si>
    <t>ガラス繊維・同製品</t>
  </si>
  <si>
    <t>セメント</t>
  </si>
  <si>
    <t>生コンクリート</t>
  </si>
  <si>
    <t>セメント製品</t>
  </si>
  <si>
    <t>耐火物</t>
  </si>
  <si>
    <t>その他の建設用土石製品</t>
  </si>
  <si>
    <t>炭素・黒鉛製品</t>
  </si>
  <si>
    <t>研磨材</t>
  </si>
  <si>
    <t>銑鉄</t>
  </si>
  <si>
    <t>フェロアロイ</t>
  </si>
  <si>
    <t>粗鋼（転炉）</t>
  </si>
  <si>
    <t>粗鋼（電気炉）</t>
  </si>
  <si>
    <t>冷間仕上鋼材</t>
  </si>
  <si>
    <t>めっき鋼材</t>
  </si>
  <si>
    <t>鋳鍛鋼</t>
  </si>
  <si>
    <t>鋳鉄管</t>
  </si>
  <si>
    <t>鋳鉄品・鍛工品（鉄）</t>
  </si>
  <si>
    <t>鉄鋼シャースリット業</t>
  </si>
  <si>
    <t>銅</t>
  </si>
  <si>
    <t>鉛・亜鉛（再生を含む。）</t>
  </si>
  <si>
    <t>アルミニウム（再生を含む。）</t>
  </si>
  <si>
    <t>その他の非鉄金属地金</t>
  </si>
  <si>
    <t>光ファイバケーブル</t>
  </si>
  <si>
    <t>伸銅品</t>
  </si>
  <si>
    <t>アルミ圧延製品</t>
  </si>
  <si>
    <t>非鉄金属素形材</t>
  </si>
  <si>
    <t>核燃料</t>
  </si>
  <si>
    <t>ボルト・ナット・リベット・スプリング</t>
  </si>
  <si>
    <t>金属製容器・製缶板金製品</t>
  </si>
  <si>
    <t>ボイラ</t>
  </si>
  <si>
    <t>タービン</t>
  </si>
  <si>
    <t>原動機</t>
  </si>
  <si>
    <t>ベアリング</t>
  </si>
  <si>
    <t>化学機械</t>
  </si>
  <si>
    <t>鋳造装置・プラスチック加工機械</t>
  </si>
  <si>
    <t>金属工作機械</t>
  </si>
  <si>
    <t>機械工具</t>
  </si>
  <si>
    <t>金型</t>
  </si>
  <si>
    <t>真空装置・真空機器</t>
  </si>
  <si>
    <t>ロボット</t>
  </si>
  <si>
    <t>複写機</t>
  </si>
  <si>
    <t>その他の事務用機械</t>
  </si>
  <si>
    <t>半導体素子</t>
  </si>
  <si>
    <t>集積回路</t>
  </si>
  <si>
    <t>液晶パネル</t>
  </si>
  <si>
    <t>フラットパネル・電子管</t>
  </si>
  <si>
    <t>記録メディア</t>
  </si>
  <si>
    <t>電子回路</t>
  </si>
  <si>
    <t>発電機器</t>
  </si>
  <si>
    <t>電動機</t>
  </si>
  <si>
    <t>変圧器・変成器</t>
  </si>
  <si>
    <t>開閉制御装置・配電盤</t>
  </si>
  <si>
    <t>配線器具</t>
  </si>
  <si>
    <t>内燃機関電装品</t>
  </si>
  <si>
    <t>その他の産業用電気機器</t>
  </si>
  <si>
    <t>民生用エアコンディショナ</t>
  </si>
  <si>
    <t>民生用電気機器（エアコンを除く。）</t>
  </si>
  <si>
    <t>電球類</t>
  </si>
  <si>
    <t>電気照明器具</t>
  </si>
  <si>
    <t>電池</t>
  </si>
  <si>
    <t>その他の電気機械器具</t>
  </si>
  <si>
    <t>有線電気通信機器</t>
  </si>
  <si>
    <t>携帯電話機</t>
  </si>
  <si>
    <t>無線電気通信機器（携帯電話機を除く。）</t>
  </si>
  <si>
    <t>ラジオ・テレビ受信機</t>
  </si>
  <si>
    <t>その他の電気通信機器</t>
  </si>
  <si>
    <t>ビデオ機器・デジタルカメラ</t>
  </si>
  <si>
    <t>電気音響機器</t>
  </si>
  <si>
    <t>パーソナルコンピュータ</t>
  </si>
  <si>
    <t>電子計算機本体（パソコンを除く。）</t>
  </si>
  <si>
    <t>電子計算機附属装置</t>
  </si>
  <si>
    <t>乗用車（ハイブリッド車）</t>
  </si>
  <si>
    <t>乗用車（ハイブリッド車を除く。）</t>
  </si>
  <si>
    <t>自動車用内燃機関</t>
  </si>
  <si>
    <t>自動車部品</t>
  </si>
  <si>
    <t>鋼船</t>
  </si>
  <si>
    <t>その他の船舶</t>
  </si>
  <si>
    <t>舶用内燃機関</t>
  </si>
  <si>
    <t>船舶修理</t>
  </si>
  <si>
    <t>鉄道車両</t>
  </si>
  <si>
    <t>鉄道車両修理</t>
  </si>
  <si>
    <t>航空機</t>
  </si>
  <si>
    <t>航空機修理</t>
  </si>
  <si>
    <t>自転車</t>
  </si>
  <si>
    <t>がん具</t>
  </si>
  <si>
    <t>運動用品</t>
  </si>
  <si>
    <t>身辺細貨品</t>
  </si>
  <si>
    <t>時計</t>
  </si>
  <si>
    <t>楽器</t>
  </si>
  <si>
    <t>筆記具・文具</t>
  </si>
  <si>
    <t>畳・わら加工品</t>
  </si>
  <si>
    <t>情報記録物</t>
  </si>
  <si>
    <t>住宅建築（木造）</t>
  </si>
  <si>
    <t>住宅建築（非木造）</t>
  </si>
  <si>
    <t>非住宅建築（木造）</t>
  </si>
  <si>
    <t>非住宅建築（非木造）</t>
  </si>
  <si>
    <t>道路関係公共事業</t>
  </si>
  <si>
    <t>河川・下水道・その他の公共事業</t>
  </si>
  <si>
    <t>農林関係公共事業</t>
  </si>
  <si>
    <t>鉄道軌道建設</t>
  </si>
  <si>
    <t>電力施設建設</t>
  </si>
  <si>
    <t>電気通信施設建設</t>
  </si>
  <si>
    <t>上水道・簡易水道</t>
  </si>
  <si>
    <t>工業用水</t>
  </si>
  <si>
    <t>下水道★★</t>
  </si>
  <si>
    <t>廃棄物処理（公営）★★</t>
  </si>
  <si>
    <t>生命保険</t>
  </si>
  <si>
    <t>損害保険</t>
  </si>
  <si>
    <t>不動産仲介・管理業</t>
  </si>
  <si>
    <t>不動産賃貸業</t>
  </si>
  <si>
    <t>バス</t>
  </si>
  <si>
    <t>ハイヤー・タクシー</t>
  </si>
  <si>
    <t>沿海・内水面貨物輸送</t>
  </si>
  <si>
    <t>国内航空貨物輸送</t>
  </si>
  <si>
    <t>道路輸送施設提供</t>
  </si>
  <si>
    <t>水運施設管理（国公営）★★</t>
  </si>
  <si>
    <t>水運施設管理</t>
  </si>
  <si>
    <t>水運附帯サービス</t>
  </si>
  <si>
    <t>航空施設管理（公営）★★</t>
  </si>
  <si>
    <t>航空施設管理</t>
  </si>
  <si>
    <t>航空附帯サービス</t>
  </si>
  <si>
    <t>旅行・その他の運輸附帯サービス</t>
  </si>
  <si>
    <t>固定電気通信</t>
  </si>
  <si>
    <t>移動電気通信</t>
  </si>
  <si>
    <t>電気通信に附帯するサービス</t>
  </si>
  <si>
    <t>公共放送</t>
  </si>
  <si>
    <t>民間放送</t>
  </si>
  <si>
    <t>有線放送</t>
  </si>
  <si>
    <t>ソフトウェア業</t>
  </si>
  <si>
    <t>映像・音声・文字情報制作（新聞・出版を除く。）</t>
  </si>
  <si>
    <t>新聞</t>
  </si>
  <si>
    <t>出版</t>
  </si>
  <si>
    <t>学校教育（国公立）★★</t>
  </si>
  <si>
    <t>学校教育（私立）★</t>
  </si>
  <si>
    <t>学校給食（国公立）★★</t>
  </si>
  <si>
    <t>学校給食（私立）★</t>
  </si>
  <si>
    <t>社会教育（国公立）★★</t>
  </si>
  <si>
    <t>社会教育（非営利）★</t>
  </si>
  <si>
    <t>その他の教育訓練機関（国公立）★★</t>
  </si>
  <si>
    <t>その他の教育訓練機関</t>
  </si>
  <si>
    <t>自然科学研究機関（国公立）★★</t>
  </si>
  <si>
    <t>人文・社会科学研究機関（国公立）★★</t>
  </si>
  <si>
    <t>自然科学研究機関（非営利）★</t>
  </si>
  <si>
    <t>人文・社会科学研究機関（非営利）★</t>
  </si>
  <si>
    <t>自然科学研究機関</t>
  </si>
  <si>
    <t>人文・社会科学研究機関</t>
  </si>
  <si>
    <t>医療（病院）</t>
  </si>
  <si>
    <t>医療（一般診療所）</t>
  </si>
  <si>
    <t>医療（歯科診療）</t>
  </si>
  <si>
    <t>医療（調剤）</t>
  </si>
  <si>
    <t>医療（その他の医療サービス）</t>
  </si>
  <si>
    <t>保健衛生（国公立）★★</t>
  </si>
  <si>
    <t>社会保険事業★★</t>
  </si>
  <si>
    <t>社会福祉（国公立）★★</t>
  </si>
  <si>
    <t>社会福祉（非営利）★</t>
  </si>
  <si>
    <t>社会福祉</t>
  </si>
  <si>
    <t>保育所</t>
  </si>
  <si>
    <t>介護（施設サービス）</t>
  </si>
  <si>
    <t>介護（施設サービスを除く。）</t>
  </si>
  <si>
    <t>会員制企業団体</t>
  </si>
  <si>
    <t>対家計民間非営利団体（別掲を除く。）★</t>
  </si>
  <si>
    <t>法務・財務・会計サービス</t>
  </si>
  <si>
    <t>土木建築サービス</t>
  </si>
  <si>
    <t>労働者派遣サービス</t>
  </si>
  <si>
    <t>建物サービス</t>
  </si>
  <si>
    <t>警備業</t>
  </si>
  <si>
    <t>と畜場（公営）★★</t>
  </si>
  <si>
    <t>と畜場</t>
  </si>
  <si>
    <t>飲食店</t>
  </si>
  <si>
    <t>持ち帰り・配達飲食サービス</t>
  </si>
  <si>
    <t>洗濯業</t>
  </si>
  <si>
    <t>理容業</t>
  </si>
  <si>
    <t>美容業</t>
  </si>
  <si>
    <t>浴場業</t>
  </si>
  <si>
    <t>その他の洗濯・理容・美容・浴場業</t>
  </si>
  <si>
    <t>映画館</t>
  </si>
  <si>
    <t>興行場（映画館を除く。）・興行団</t>
  </si>
  <si>
    <t>競輪・競馬等の競走場・競技団</t>
  </si>
  <si>
    <t>スポーツ施設提供業・公園・遊園地</t>
  </si>
  <si>
    <t>遊戯場・その他の娯楽</t>
  </si>
  <si>
    <t>写真業</t>
  </si>
  <si>
    <t>冠婚葬祭業</t>
  </si>
  <si>
    <t>個人教授業</t>
  </si>
  <si>
    <t>各種修理業（別掲を除く。）</t>
  </si>
  <si>
    <t>011101</t>
  </si>
  <si>
    <t xml:space="preserve"> </t>
  </si>
  <si>
    <t>012101</t>
  </si>
  <si>
    <t>012102</t>
  </si>
  <si>
    <t>012103</t>
  </si>
  <si>
    <t>012104</t>
  </si>
  <si>
    <t>012105</t>
  </si>
  <si>
    <t>013101</t>
  </si>
  <si>
    <t>111301</t>
  </si>
  <si>
    <t>113101</t>
  </si>
  <si>
    <t>011201</t>
  </si>
  <si>
    <t>011202</t>
  </si>
  <si>
    <t>011301</t>
  </si>
  <si>
    <t>011401</t>
  </si>
  <si>
    <t>011502</t>
  </si>
  <si>
    <t>011602</t>
  </si>
  <si>
    <t>011603</t>
  </si>
  <si>
    <t>011609</t>
  </si>
  <si>
    <t>012109</t>
  </si>
  <si>
    <t>015101</t>
  </si>
  <si>
    <t>015301</t>
  </si>
  <si>
    <t>111909</t>
  </si>
  <si>
    <t>113102</t>
  </si>
  <si>
    <t>163101</t>
  </si>
  <si>
    <t>391905</t>
  </si>
  <si>
    <t>412101</t>
  </si>
  <si>
    <t>631201</t>
  </si>
  <si>
    <t>631202</t>
  </si>
  <si>
    <t>674103</t>
  </si>
  <si>
    <t>674104</t>
  </si>
  <si>
    <t>011102</t>
  </si>
  <si>
    <t>111302</t>
  </si>
  <si>
    <t>111605</t>
  </si>
  <si>
    <t>112102</t>
  </si>
  <si>
    <t>112109</t>
  </si>
  <si>
    <t>112902</t>
  </si>
  <si>
    <t>111402</t>
  </si>
  <si>
    <t>111403</t>
  </si>
  <si>
    <t>111501</t>
  </si>
  <si>
    <t>111602</t>
  </si>
  <si>
    <t>111901</t>
  </si>
  <si>
    <t>111902</t>
  </si>
  <si>
    <t>111903</t>
  </si>
  <si>
    <t>204909</t>
  </si>
  <si>
    <t>208909</t>
  </si>
  <si>
    <t>611101</t>
  </si>
  <si>
    <t>631103</t>
  </si>
  <si>
    <t>631104</t>
  </si>
  <si>
    <t>632201</t>
  </si>
  <si>
    <t>641101</t>
  </si>
  <si>
    <t>641102</t>
  </si>
  <si>
    <t>641103</t>
  </si>
  <si>
    <t>641105</t>
  </si>
  <si>
    <t>643102</t>
  </si>
  <si>
    <t>643103</t>
  </si>
  <si>
    <t>643104</t>
  </si>
  <si>
    <t>643105</t>
  </si>
  <si>
    <t>644101</t>
  </si>
  <si>
    <t>644102</t>
  </si>
  <si>
    <t>671101</t>
  </si>
  <si>
    <t>672101</t>
  </si>
  <si>
    <t>672102</t>
  </si>
  <si>
    <t>679902</t>
  </si>
  <si>
    <t>111102</t>
  </si>
  <si>
    <t>111604</t>
  </si>
  <si>
    <t>112901</t>
  </si>
  <si>
    <t>111109</t>
  </si>
  <si>
    <t>111203</t>
  </si>
  <si>
    <t>111204</t>
  </si>
  <si>
    <t>111209</t>
  </si>
  <si>
    <t>111401</t>
  </si>
  <si>
    <t>578907</t>
  </si>
  <si>
    <t>659902</t>
  </si>
  <si>
    <t>112103</t>
  </si>
  <si>
    <t>011501</t>
  </si>
  <si>
    <t>111601</t>
  </si>
  <si>
    <t>011509</t>
  </si>
  <si>
    <t>011601</t>
  </si>
  <si>
    <t>111202</t>
  </si>
  <si>
    <t>674102</t>
  </si>
  <si>
    <t>675101</t>
  </si>
  <si>
    <t>413101</t>
  </si>
  <si>
    <t>413102</t>
  </si>
  <si>
    <t>413103</t>
  </si>
  <si>
    <t>419101</t>
  </si>
  <si>
    <t>419102</t>
  </si>
  <si>
    <t>419103</t>
  </si>
  <si>
    <t>419109</t>
  </si>
  <si>
    <t>391901</t>
  </si>
  <si>
    <t>391909</t>
  </si>
  <si>
    <t>411101</t>
  </si>
  <si>
    <t>411102</t>
  </si>
  <si>
    <t>411201</t>
  </si>
  <si>
    <t>411202</t>
  </si>
  <si>
    <t>511201</t>
  </si>
  <si>
    <t>551101</t>
  </si>
  <si>
    <t>551102</t>
  </si>
  <si>
    <t>552101</t>
  </si>
  <si>
    <t>553101</t>
  </si>
  <si>
    <t>661101</t>
  </si>
  <si>
    <t>669901</t>
  </si>
  <si>
    <t>669903</t>
  </si>
  <si>
    <t>669905</t>
  </si>
  <si>
    <t>669909</t>
  </si>
  <si>
    <t>673101</t>
  </si>
  <si>
    <t>673102</t>
  </si>
  <si>
    <t>673103</t>
  </si>
  <si>
    <t>673109</t>
  </si>
  <si>
    <t>674101</t>
  </si>
  <si>
    <t>674105</t>
  </si>
  <si>
    <t>679901</t>
  </si>
  <si>
    <t>679903</t>
  </si>
  <si>
    <t>679904</t>
  </si>
  <si>
    <t>679909</t>
  </si>
  <si>
    <t>114101</t>
  </si>
  <si>
    <t>208901</t>
  </si>
  <si>
    <t>222101</t>
  </si>
  <si>
    <t>222909</t>
  </si>
  <si>
    <t>259902</t>
  </si>
  <si>
    <t>259909</t>
  </si>
  <si>
    <t>272101</t>
  </si>
  <si>
    <t>272102</t>
  </si>
  <si>
    <t>391102</t>
  </si>
  <si>
    <t>151101</t>
  </si>
  <si>
    <t>151909</t>
  </si>
  <si>
    <t>152909</t>
  </si>
  <si>
    <t>204101</t>
  </si>
  <si>
    <t>206101</t>
  </si>
  <si>
    <t>151209</t>
  </si>
  <si>
    <t>151401</t>
  </si>
  <si>
    <t>152902</t>
  </si>
  <si>
    <t>161909</t>
  </si>
  <si>
    <t>163201</t>
  </si>
  <si>
    <t>207101</t>
  </si>
  <si>
    <t>111101</t>
  </si>
  <si>
    <t>632101</t>
  </si>
  <si>
    <t>632103</t>
  </si>
  <si>
    <t>632105</t>
  </si>
  <si>
    <t>201101</t>
  </si>
  <si>
    <t>152901</t>
  </si>
  <si>
    <t>231201</t>
  </si>
  <si>
    <t>253101</t>
  </si>
  <si>
    <t>015201</t>
  </si>
  <si>
    <t>061101</t>
  </si>
  <si>
    <t>062909</t>
  </si>
  <si>
    <t>161101</t>
  </si>
  <si>
    <t>161102</t>
  </si>
  <si>
    <t>161103</t>
  </si>
  <si>
    <t>162101</t>
  </si>
  <si>
    <t>164909</t>
  </si>
  <si>
    <t>354102</t>
  </si>
  <si>
    <t>017102</t>
  </si>
  <si>
    <t>017202</t>
  </si>
  <si>
    <t>162103</t>
  </si>
  <si>
    <t>162109</t>
  </si>
  <si>
    <t>202909</t>
  </si>
  <si>
    <t>208301</t>
  </si>
  <si>
    <t>263103</t>
  </si>
  <si>
    <t>391101</t>
  </si>
  <si>
    <t>017101</t>
  </si>
  <si>
    <t>111201</t>
  </si>
  <si>
    <t>163202</t>
  </si>
  <si>
    <t>202901</t>
  </si>
  <si>
    <t>202903</t>
  </si>
  <si>
    <t>203101</t>
  </si>
  <si>
    <t>203102</t>
  </si>
  <si>
    <t>204102</t>
  </si>
  <si>
    <t>204201</t>
  </si>
  <si>
    <t>204901</t>
  </si>
  <si>
    <t>204902</t>
  </si>
  <si>
    <t>205101</t>
  </si>
  <si>
    <t>205102</t>
  </si>
  <si>
    <t>205103</t>
  </si>
  <si>
    <t>205109</t>
  </si>
  <si>
    <t>211101</t>
  </si>
  <si>
    <t>212101</t>
  </si>
  <si>
    <t>221101</t>
  </si>
  <si>
    <t>252101</t>
  </si>
  <si>
    <t>252103</t>
  </si>
  <si>
    <t>259101</t>
  </si>
  <si>
    <t>259109</t>
  </si>
  <si>
    <t>259901</t>
  </si>
  <si>
    <t>261101</t>
  </si>
  <si>
    <t>261102</t>
  </si>
  <si>
    <t>261103</t>
  </si>
  <si>
    <t>261104</t>
  </si>
  <si>
    <t>262101</t>
  </si>
  <si>
    <t>262201</t>
  </si>
  <si>
    <t>262301</t>
  </si>
  <si>
    <t>263101</t>
  </si>
  <si>
    <t>269909</t>
  </si>
  <si>
    <t>271101</t>
  </si>
  <si>
    <t>271109</t>
  </si>
  <si>
    <t>272902</t>
  </si>
  <si>
    <t>272909</t>
  </si>
  <si>
    <t>289902</t>
  </si>
  <si>
    <t>289909</t>
  </si>
  <si>
    <t>392101</t>
  </si>
  <si>
    <t>461101</t>
  </si>
  <si>
    <t>462201</t>
  </si>
  <si>
    <t>571101</t>
  </si>
  <si>
    <t>112101</t>
  </si>
  <si>
    <t>151301</t>
  </si>
  <si>
    <t>152101</t>
  </si>
  <si>
    <t>152102</t>
  </si>
  <si>
    <t>152209</t>
  </si>
  <si>
    <t>163301</t>
  </si>
  <si>
    <t>164101</t>
  </si>
  <si>
    <t>164109</t>
  </si>
  <si>
    <t>164901</t>
  </si>
  <si>
    <t>202101</t>
  </si>
  <si>
    <t>202902</t>
  </si>
  <si>
    <t>208101</t>
  </si>
  <si>
    <t>208201</t>
  </si>
  <si>
    <t>208302</t>
  </si>
  <si>
    <t>208902</t>
  </si>
  <si>
    <t>212102</t>
  </si>
  <si>
    <t>251102</t>
  </si>
  <si>
    <t>251109</t>
  </si>
  <si>
    <t>271102</t>
  </si>
  <si>
    <t>271103</t>
  </si>
  <si>
    <t>272901</t>
  </si>
  <si>
    <t>272903</t>
  </si>
  <si>
    <t>281101</t>
  </si>
  <si>
    <t>289101</t>
  </si>
  <si>
    <t>289901</t>
  </si>
  <si>
    <t>289903</t>
  </si>
  <si>
    <t>291101</t>
  </si>
  <si>
    <t>291102</t>
  </si>
  <si>
    <t>291201</t>
  </si>
  <si>
    <t>291901</t>
  </si>
  <si>
    <t>291909</t>
  </si>
  <si>
    <t>301101</t>
  </si>
  <si>
    <t>301401</t>
  </si>
  <si>
    <t>301501</t>
  </si>
  <si>
    <t>301601</t>
  </si>
  <si>
    <t>301602</t>
  </si>
  <si>
    <t>301701</t>
  </si>
  <si>
    <t>301902</t>
  </si>
  <si>
    <t>301903</t>
  </si>
  <si>
    <t>301909</t>
  </si>
  <si>
    <t>311201</t>
  </si>
  <si>
    <t>321101</t>
  </si>
  <si>
    <t>321102</t>
  </si>
  <si>
    <t>321103</t>
  </si>
  <si>
    <t>321104</t>
  </si>
  <si>
    <t>329901</t>
  </si>
  <si>
    <t>329902</t>
  </si>
  <si>
    <t>329909</t>
  </si>
  <si>
    <t>331102</t>
  </si>
  <si>
    <t>331103</t>
  </si>
  <si>
    <t>331109</t>
  </si>
  <si>
    <t>339909</t>
  </si>
  <si>
    <t>342101</t>
  </si>
  <si>
    <t>342103</t>
  </si>
  <si>
    <t>351101</t>
  </si>
  <si>
    <t>351102</t>
  </si>
  <si>
    <t>352101</t>
  </si>
  <si>
    <t>352201</t>
  </si>
  <si>
    <t>353101</t>
  </si>
  <si>
    <t>353102</t>
  </si>
  <si>
    <t>359201</t>
  </si>
  <si>
    <t>359909</t>
  </si>
  <si>
    <t>391903</t>
  </si>
  <si>
    <t>391904</t>
  </si>
  <si>
    <t>462101</t>
  </si>
  <si>
    <t>481102</t>
  </si>
  <si>
    <t>511101</t>
  </si>
  <si>
    <t>531101</t>
  </si>
  <si>
    <t>572201</t>
  </si>
  <si>
    <t>574201</t>
  </si>
  <si>
    <t>576101</t>
  </si>
  <si>
    <t>577101</t>
  </si>
  <si>
    <t>578101</t>
  </si>
  <si>
    <t>578901</t>
  </si>
  <si>
    <t>578909</t>
  </si>
  <si>
    <t>592102</t>
  </si>
  <si>
    <t>595101</t>
  </si>
  <si>
    <t>595102</t>
  </si>
  <si>
    <t>595103</t>
  </si>
  <si>
    <t>611201</t>
  </si>
  <si>
    <t>631101</t>
  </si>
  <si>
    <t>631102</t>
  </si>
  <si>
    <t>641104</t>
  </si>
  <si>
    <t>659901</t>
  </si>
  <si>
    <t>661201</t>
  </si>
  <si>
    <t>663110</t>
  </si>
  <si>
    <t>669904</t>
  </si>
  <si>
    <t>673104</t>
  </si>
  <si>
    <t>252102</t>
  </si>
  <si>
    <t>263102</t>
  </si>
  <si>
    <t>691100</t>
  </si>
  <si>
    <t>163302</t>
  </si>
  <si>
    <t>251101</t>
  </si>
  <si>
    <t>281201</t>
  </si>
  <si>
    <t>301301</t>
  </si>
  <si>
    <t>301901</t>
  </si>
  <si>
    <t>311401</t>
  </si>
  <si>
    <t>311501</t>
  </si>
  <si>
    <t>311601</t>
  </si>
  <si>
    <t>208401</t>
  </si>
  <si>
    <t>111603</t>
  </si>
  <si>
    <t>151201</t>
  </si>
  <si>
    <t>151202</t>
  </si>
  <si>
    <t>017201</t>
  </si>
  <si>
    <t>162102</t>
  </si>
  <si>
    <t>191101</t>
  </si>
  <si>
    <t>231101</t>
  </si>
  <si>
    <t>341202</t>
  </si>
  <si>
    <t>359101</t>
  </si>
  <si>
    <t>359901</t>
  </si>
  <si>
    <t>332101</t>
  </si>
  <si>
    <t>332102</t>
  </si>
  <si>
    <t>354101</t>
  </si>
  <si>
    <t>354110</t>
  </si>
  <si>
    <t>359110</t>
  </si>
  <si>
    <t>291301</t>
  </si>
  <si>
    <t>291401</t>
  </si>
  <si>
    <t>301502</t>
  </si>
  <si>
    <t>311301</t>
  </si>
  <si>
    <t>339903</t>
  </si>
  <si>
    <t>341201</t>
  </si>
  <si>
    <t>391906</t>
  </si>
  <si>
    <t>471101</t>
  </si>
  <si>
    <t>481101</t>
  </si>
  <si>
    <t>571201</t>
  </si>
  <si>
    <t>572101</t>
  </si>
  <si>
    <t>572102</t>
  </si>
  <si>
    <t>574101</t>
  </si>
  <si>
    <t>574301</t>
  </si>
  <si>
    <t>575101</t>
  </si>
  <si>
    <t>578905</t>
  </si>
  <si>
    <t>578906</t>
  </si>
  <si>
    <t>593101</t>
  </si>
  <si>
    <t>631203</t>
  </si>
  <si>
    <t>642101</t>
  </si>
  <si>
    <t>642102</t>
  </si>
  <si>
    <t>669902</t>
  </si>
  <si>
    <t>681100</t>
  </si>
  <si>
    <t>062101</t>
  </si>
  <si>
    <t>471103</t>
  </si>
  <si>
    <t>573201</t>
  </si>
  <si>
    <t>578902</t>
  </si>
  <si>
    <t>578903</t>
  </si>
  <si>
    <t>578904</t>
  </si>
  <si>
    <t>579101</t>
  </si>
  <si>
    <t>591101</t>
  </si>
  <si>
    <t>591103</t>
  </si>
  <si>
    <t>592101</t>
  </si>
  <si>
    <t>592103</t>
  </si>
  <si>
    <t>594101</t>
  </si>
  <si>
    <t>632104</t>
  </si>
  <si>
    <t>112903</t>
  </si>
  <si>
    <t>262302</t>
  </si>
  <si>
    <t>269901</t>
  </si>
  <si>
    <t>272904</t>
  </si>
  <si>
    <t>291103</t>
  </si>
  <si>
    <t>301201</t>
  </si>
  <si>
    <t>301603</t>
  </si>
  <si>
    <t>311101</t>
  </si>
  <si>
    <t>311109</t>
  </si>
  <si>
    <t>331101</t>
  </si>
  <si>
    <t>331104</t>
  </si>
  <si>
    <t>331105</t>
  </si>
  <si>
    <t>333101</t>
  </si>
  <si>
    <t>333201</t>
  </si>
  <si>
    <t>339901</t>
  </si>
  <si>
    <t>339902</t>
  </si>
  <si>
    <t>341101</t>
  </si>
  <si>
    <t>341102</t>
  </si>
  <si>
    <t>341103</t>
  </si>
  <si>
    <t>341104</t>
  </si>
  <si>
    <t>341109</t>
  </si>
  <si>
    <t>342102</t>
  </si>
  <si>
    <t>354103</t>
  </si>
  <si>
    <t>359210</t>
  </si>
  <si>
    <t>391902</t>
  </si>
  <si>
    <t>461102</t>
  </si>
  <si>
    <t>461103</t>
  </si>
  <si>
    <t>471102</t>
  </si>
  <si>
    <t>531201</t>
  </si>
  <si>
    <t>531202</t>
  </si>
  <si>
    <t>573101</t>
  </si>
  <si>
    <t>591102</t>
  </si>
  <si>
    <t>631204</t>
  </si>
  <si>
    <t>632102</t>
  </si>
  <si>
    <t>643101</t>
  </si>
  <si>
    <t>662101</t>
  </si>
  <si>
    <t>663210</t>
  </si>
  <si>
    <t>669906</t>
  </si>
  <si>
    <t>669907</t>
  </si>
  <si>
    <t>632106</t>
  </si>
  <si>
    <t>人</t>
  </si>
  <si>
    <t>-</t>
  </si>
  <si>
    <t>世帯数分布(抽出率調整)</t>
  </si>
  <si>
    <t>うち賃金・俸給比率</t>
    <rPh sb="2" eb="4">
      <t>チンギン</t>
    </rPh>
    <rPh sb="5" eb="7">
      <t>ホウキュウ</t>
    </rPh>
    <rPh sb="7" eb="9">
      <t>ヒリツ</t>
    </rPh>
    <phoneticPr fontId="1"/>
  </si>
  <si>
    <t>家計調査年報（家計収支編）2024年（令和6年）</t>
  </si>
  <si>
    <t>詳細結果表(総世帯)</t>
    <phoneticPr fontId="1"/>
  </si>
  <si>
    <t>第２表都市階級・地方・都道府県庁所在市別１世帯当たり１か月間の収入と支出</t>
  </si>
  <si>
    <t>総世帯のうち勤労者世帯</t>
  </si>
  <si>
    <t>【円】</t>
    <rPh sb="1" eb="2">
      <t>エン</t>
    </rPh>
    <phoneticPr fontId="1"/>
  </si>
  <si>
    <t>【一万分比】</t>
  </si>
  <si>
    <t>勤め先収入</t>
    <phoneticPr fontId="1"/>
  </si>
  <si>
    <t>②消費転換率</t>
    <rPh sb="1" eb="3">
      <t>ショウヒ</t>
    </rPh>
    <rPh sb="3" eb="5">
      <t>テンカン</t>
    </rPh>
    <rPh sb="5" eb="6">
      <t>リツ</t>
    </rPh>
    <phoneticPr fontId="1"/>
  </si>
  <si>
    <t>対角行列抽出インデックス</t>
  </si>
  <si>
    <t>内生モデル対角値</t>
  </si>
  <si>
    <t>検算（対角抽出）</t>
  </si>
  <si>
    <t>検算：対角=1の判定</t>
  </si>
  <si>
    <t>（単位：百万円）</t>
  </si>
  <si>
    <t>（単位：百万円、人）</t>
  </si>
  <si>
    <t>うち賃金・俸給
誘発額</t>
    <rPh sb="2" eb="4">
      <t>チンギン</t>
    </rPh>
    <rPh sb="5" eb="7">
      <t>ホウキュウ</t>
    </rPh>
    <phoneticPr fontId="1"/>
  </si>
  <si>
    <t>うち賃金・俸給
誘発額</t>
  </si>
  <si>
    <t>⑤×賃金・俸給比率</t>
    <rPh sb="2" eb="4">
      <t>チンギン</t>
    </rPh>
    <rPh sb="5" eb="7">
      <t>ホウキュウ</t>
    </rPh>
    <rPh sb="7" eb="9">
      <t>ヒリツ</t>
    </rPh>
    <phoneticPr fontId="1"/>
  </si>
  <si>
    <t>うち賃金・俸給
誘発額</t>
    <phoneticPr fontId="1"/>
  </si>
  <si>
    <t>３　初期生産増加額</t>
    <rPh sb="2" eb="4">
      <t>ショキ</t>
    </rPh>
    <rPh sb="4" eb="8">
      <t>セイサンゾウカ</t>
    </rPh>
    <rPh sb="8" eb="9">
      <t>ガク</t>
    </rPh>
    <phoneticPr fontId="1"/>
  </si>
  <si>
    <t>⑥</t>
  </si>
  <si>
    <t>⑦</t>
  </si>
  <si>
    <t>⑧</t>
  </si>
  <si>
    <t>⑨</t>
  </si>
  <si>
    <t>⑩</t>
  </si>
  <si>
    <t>⑪</t>
  </si>
  <si>
    <t>⑫</t>
  </si>
  <si>
    <t>⑬</t>
  </si>
  <si>
    <t>⑭</t>
  </si>
  <si>
    <t>⑮</t>
  </si>
  <si>
    <t>⑯</t>
  </si>
  <si>
    <t>⑰</t>
  </si>
  <si>
    <t>⑱</t>
  </si>
  <si>
    <t>⑲</t>
  </si>
  <si>
    <t>⑳</t>
  </si>
  <si>
    <t>㉑</t>
  </si>
  <si>
    <t>㉛</t>
    <phoneticPr fontId="1"/>
  </si>
  <si>
    <t>㉜</t>
    <phoneticPr fontId="1"/>
  </si>
  <si>
    <t>㉝</t>
    <phoneticPr fontId="1"/>
  </si>
  <si>
    <t>㉞</t>
    <phoneticPr fontId="1"/>
  </si>
  <si>
    <t>㉗順位</t>
  </si>
  <si>
    <t>㉗順位</t>
    <rPh sb="1" eb="3">
      <t>ジュンイ</t>
    </rPh>
    <phoneticPr fontId="1"/>
  </si>
  <si>
    <t>⑨－②</t>
    <phoneticPr fontId="1"/>
  </si>
  <si>
    <t>投入係数×⑩</t>
    <rPh sb="0" eb="2">
      <t>トウニュウ</t>
    </rPh>
    <rPh sb="2" eb="4">
      <t>ケイスウ</t>
    </rPh>
    <phoneticPr fontId="1"/>
  </si>
  <si>
    <t>⑩×粗付加価値率</t>
    <rPh sb="2" eb="3">
      <t>ソ</t>
    </rPh>
    <rPh sb="3" eb="5">
      <t>フカ</t>
    </rPh>
    <rPh sb="5" eb="7">
      <t>カチ</t>
    </rPh>
    <rPh sb="7" eb="8">
      <t>リツ</t>
    </rPh>
    <phoneticPr fontId="1"/>
  </si>
  <si>
    <t>⑩×雇用者所得率</t>
    <rPh sb="2" eb="5">
      <t>コヨウシャ</t>
    </rPh>
    <rPh sb="5" eb="7">
      <t>ショトク</t>
    </rPh>
    <rPh sb="7" eb="8">
      <t>リツ</t>
    </rPh>
    <phoneticPr fontId="1"/>
  </si>
  <si>
    <t>⑬×賃金・俸給比率</t>
    <phoneticPr fontId="1"/>
  </si>
  <si>
    <t>⑩×就業係数</t>
    <rPh sb="2" eb="4">
      <t>シュウギョウ</t>
    </rPh>
    <rPh sb="4" eb="6">
      <t>ケイスウ</t>
    </rPh>
    <phoneticPr fontId="1"/>
  </si>
  <si>
    <t>⑩×雇用係数</t>
    <rPh sb="2" eb="4">
      <t>コヨウ</t>
    </rPh>
    <rPh sb="4" eb="6">
      <t>ケイスウ</t>
    </rPh>
    <phoneticPr fontId="1"/>
  </si>
  <si>
    <t>⑰×民間消費支出構成比</t>
    <rPh sb="2" eb="4">
      <t>ミンカン</t>
    </rPh>
    <rPh sb="4" eb="6">
      <t>ショウヒ</t>
    </rPh>
    <rPh sb="6" eb="8">
      <t>シシュツ</t>
    </rPh>
    <rPh sb="8" eb="11">
      <t>コウセイヒ</t>
    </rPh>
    <phoneticPr fontId="1"/>
  </si>
  <si>
    <t>逆行列係数×⑲</t>
    <rPh sb="0" eb="3">
      <t>ギャクギョウレツ</t>
    </rPh>
    <rPh sb="3" eb="5">
      <t>ケイスウ</t>
    </rPh>
    <phoneticPr fontId="1"/>
  </si>
  <si>
    <t>投入係数×⑳</t>
    <rPh sb="0" eb="2">
      <t>トウニュウ</t>
    </rPh>
    <rPh sb="2" eb="4">
      <t>ケイスウ</t>
    </rPh>
    <phoneticPr fontId="1"/>
  </si>
  <si>
    <t>⑳×粗付加価値率</t>
    <rPh sb="2" eb="3">
      <t>ソ</t>
    </rPh>
    <rPh sb="3" eb="5">
      <t>フカ</t>
    </rPh>
    <rPh sb="5" eb="7">
      <t>カチ</t>
    </rPh>
    <rPh sb="7" eb="8">
      <t>リツ</t>
    </rPh>
    <phoneticPr fontId="1"/>
  </si>
  <si>
    <t>⑳×雇用者所得率</t>
    <rPh sb="2" eb="5">
      <t>コヨウシャ</t>
    </rPh>
    <rPh sb="5" eb="7">
      <t>ショトク</t>
    </rPh>
    <rPh sb="7" eb="8">
      <t>リツ</t>
    </rPh>
    <phoneticPr fontId="1"/>
  </si>
  <si>
    <t>㉓×賃金・俸給比率</t>
    <phoneticPr fontId="1"/>
  </si>
  <si>
    <t>⑳×就業係数</t>
    <rPh sb="2" eb="4">
      <t>シュウギョウ</t>
    </rPh>
    <rPh sb="4" eb="6">
      <t>ケイスウ</t>
    </rPh>
    <phoneticPr fontId="1"/>
  </si>
  <si>
    <t>⑳×雇用係数</t>
    <rPh sb="2" eb="4">
      <t>コヨウ</t>
    </rPh>
    <rPh sb="4" eb="6">
      <t>ケイスウ</t>
    </rPh>
    <phoneticPr fontId="1"/>
  </si>
  <si>
    <t>②＋⑩＋⑳</t>
    <phoneticPr fontId="1"/>
  </si>
  <si>
    <t>③＋⑪＋㉑</t>
    <phoneticPr fontId="1"/>
  </si>
  <si>
    <t>④＋⑫＋㉒</t>
    <phoneticPr fontId="1"/>
  </si>
  <si>
    <t>⑤＋⑬＋㉓</t>
    <phoneticPr fontId="1"/>
  </si>
  <si>
    <t>⑥＋⑭＋㉔</t>
    <phoneticPr fontId="1"/>
  </si>
  <si>
    <t>⑦＋⑮＋㉕</t>
    <phoneticPr fontId="1"/>
  </si>
  <si>
    <t>⑧＋⑯＋㉖</t>
    <phoneticPr fontId="1"/>
  </si>
  <si>
    <t>（単位：</t>
  </si>
  <si>
    <t>百万円</t>
  </si>
  <si>
    <t>、</t>
  </si>
  <si>
    <t>）</t>
  </si>
  <si>
    <t>賃金・俸給誘発額</t>
  </si>
  <si>
    <t/>
  </si>
  <si>
    <t>6741-051</t>
  </si>
  <si>
    <t>6699-099</t>
  </si>
  <si>
    <t>6322-011</t>
  </si>
  <si>
    <t>6321-061</t>
  </si>
  <si>
    <t>6321-051</t>
  </si>
  <si>
    <t>6321-041</t>
  </si>
  <si>
    <t>6321-031</t>
  </si>
  <si>
    <t>6321-021</t>
  </si>
  <si>
    <t>6321-011</t>
  </si>
  <si>
    <t>5951-031</t>
  </si>
  <si>
    <t>5951-011</t>
  </si>
  <si>
    <t>5931-011</t>
  </si>
  <si>
    <t>5921-021</t>
  </si>
  <si>
    <t>5921-011</t>
  </si>
  <si>
    <t>5771-011</t>
  </si>
  <si>
    <t>5761-011</t>
  </si>
  <si>
    <t>5751-013</t>
  </si>
  <si>
    <t>5743-011</t>
  </si>
  <si>
    <t>5742-012</t>
  </si>
  <si>
    <t>5722-011</t>
  </si>
  <si>
    <t>5712-011</t>
  </si>
  <si>
    <t>5511-011</t>
  </si>
  <si>
    <t>5112-011</t>
  </si>
  <si>
    <t>5111-011</t>
  </si>
  <si>
    <t>4191-099</t>
  </si>
  <si>
    <t>4191-031</t>
  </si>
  <si>
    <t>4191-021</t>
  </si>
  <si>
    <t>4191-011</t>
  </si>
  <si>
    <t>4131-031</t>
  </si>
  <si>
    <t>4131-021</t>
  </si>
  <si>
    <t>4131-011</t>
  </si>
  <si>
    <t>4121-011</t>
  </si>
  <si>
    <t>4112-021</t>
  </si>
  <si>
    <t>4112-011</t>
  </si>
  <si>
    <t>4111-021</t>
  </si>
  <si>
    <t>4111-011</t>
  </si>
  <si>
    <t>3919-099</t>
  </si>
  <si>
    <t>3919-031</t>
  </si>
  <si>
    <t>3919-021</t>
  </si>
  <si>
    <t>3911-021</t>
  </si>
  <si>
    <t>3599-099</t>
  </si>
  <si>
    <t>3599-011</t>
  </si>
  <si>
    <t>3592-011</t>
  </si>
  <si>
    <t>3591-011</t>
  </si>
  <si>
    <t>3541-031</t>
  </si>
  <si>
    <t>3541-021</t>
  </si>
  <si>
    <t>3541-011</t>
  </si>
  <si>
    <t>3522-011</t>
  </si>
  <si>
    <t>3521-011</t>
  </si>
  <si>
    <t>3511-021</t>
  </si>
  <si>
    <t>3511-011</t>
  </si>
  <si>
    <t>3421-031</t>
  </si>
  <si>
    <t>3421-021</t>
  </si>
  <si>
    <t>3421-011</t>
  </si>
  <si>
    <t>3412-021</t>
  </si>
  <si>
    <t>3412-011</t>
  </si>
  <si>
    <t>3411-099</t>
  </si>
  <si>
    <t>3411-041</t>
  </si>
  <si>
    <t>3411-031</t>
  </si>
  <si>
    <t>3411-021</t>
  </si>
  <si>
    <t>3411-011</t>
  </si>
  <si>
    <t>3399-099</t>
  </si>
  <si>
    <t>3399-021</t>
  </si>
  <si>
    <t>3332-011</t>
  </si>
  <si>
    <t>3331-011</t>
  </si>
  <si>
    <t>3321-021</t>
  </si>
  <si>
    <t>3321-011</t>
  </si>
  <si>
    <t>3311-099</t>
  </si>
  <si>
    <t>3311-031</t>
  </si>
  <si>
    <t>3311-021</t>
  </si>
  <si>
    <t>3311-012</t>
  </si>
  <si>
    <t>3311-011</t>
  </si>
  <si>
    <t>3116-011</t>
  </si>
  <si>
    <t>3115-011</t>
  </si>
  <si>
    <t>3114-011</t>
  </si>
  <si>
    <t>3113-011</t>
  </si>
  <si>
    <t>3112-011</t>
  </si>
  <si>
    <t>3111-099</t>
  </si>
  <si>
    <t>3111-011</t>
  </si>
  <si>
    <t>3019-099</t>
  </si>
  <si>
    <t>3019-031</t>
  </si>
  <si>
    <t>3019-021</t>
  </si>
  <si>
    <t>3019-011</t>
  </si>
  <si>
    <t>3017-011</t>
  </si>
  <si>
    <t>3016-031</t>
  </si>
  <si>
    <t>3016-021</t>
  </si>
  <si>
    <t>3016-011</t>
  </si>
  <si>
    <t>3015-021</t>
  </si>
  <si>
    <t>3015-011</t>
  </si>
  <si>
    <t>3014-011</t>
  </si>
  <si>
    <t>3013-011</t>
  </si>
  <si>
    <t>3012-011</t>
  </si>
  <si>
    <t>3011-011</t>
  </si>
  <si>
    <t>2919-099</t>
  </si>
  <si>
    <t>2914-011</t>
  </si>
  <si>
    <t>2913-011</t>
  </si>
  <si>
    <t>2912-011</t>
  </si>
  <si>
    <t>2911-031</t>
  </si>
  <si>
    <t>2911-021</t>
  </si>
  <si>
    <t>2911-011</t>
  </si>
  <si>
    <t>2899-099</t>
  </si>
  <si>
    <t>2899-021</t>
  </si>
  <si>
    <t>2891-011</t>
  </si>
  <si>
    <t>2811-011</t>
  </si>
  <si>
    <t>2729-041</t>
  </si>
  <si>
    <t>1621-099</t>
  </si>
  <si>
    <t>1621-021</t>
  </si>
  <si>
    <t>1621-011</t>
  </si>
  <si>
    <t>1619-099</t>
  </si>
  <si>
    <t>1529-021</t>
  </si>
  <si>
    <t>1529-011</t>
  </si>
  <si>
    <t>1521-021</t>
  </si>
  <si>
    <t>1521-011</t>
  </si>
  <si>
    <t>1519-099</t>
  </si>
  <si>
    <t>0121-099</t>
  </si>
  <si>
    <t>0121-021</t>
  </si>
  <si>
    <t>0121-019</t>
  </si>
  <si>
    <t>0115-021</t>
  </si>
  <si>
    <t>0114-011</t>
  </si>
  <si>
    <t>土地造成</t>
  </si>
  <si>
    <t>国土保全</t>
  </si>
  <si>
    <t>環境衛生</t>
  </si>
  <si>
    <t>住宅</t>
  </si>
  <si>
    <t>その他</t>
  </si>
  <si>
    <t>獣医業</t>
    <rPh sb="0" eb="3">
      <t>ジュウイギョウ</t>
    </rPh>
    <phoneticPr fontId="10"/>
  </si>
  <si>
    <t>うち航空施設管理</t>
  </si>
  <si>
    <t>うち水運施設管理</t>
  </si>
  <si>
    <t>うちその他の再生可能エネルギー利用発電</t>
    <rPh sb="4" eb="5">
      <t>タ</t>
    </rPh>
    <rPh sb="6" eb="8">
      <t>サイセイ</t>
    </rPh>
    <rPh sb="8" eb="10">
      <t>カノウ</t>
    </rPh>
    <rPh sb="15" eb="17">
      <t>リヨウ</t>
    </rPh>
    <rPh sb="17" eb="19">
      <t>ハツデン</t>
    </rPh>
    <phoneticPr fontId="9"/>
  </si>
  <si>
    <t>うち太陽光発電</t>
    <rPh sb="2" eb="5">
      <t>タイヨウコウ</t>
    </rPh>
    <rPh sb="5" eb="7">
      <t>ハツデン</t>
    </rPh>
    <phoneticPr fontId="9"/>
  </si>
  <si>
    <t>うち風力発電</t>
    <rPh sb="2" eb="4">
      <t>フウリョク</t>
    </rPh>
    <rPh sb="4" eb="6">
      <t>ハツデン</t>
    </rPh>
    <phoneticPr fontId="9"/>
  </si>
  <si>
    <t>電気</t>
    <rPh sb="0" eb="2">
      <t>デンキ</t>
    </rPh>
    <phoneticPr fontId="1"/>
  </si>
  <si>
    <t>電気・ガス・熱供給</t>
    <rPh sb="0" eb="2">
      <t>デンキ</t>
    </rPh>
    <phoneticPr fontId="1"/>
  </si>
  <si>
    <t>土木建設</t>
  </si>
  <si>
    <t>うち鉄道車両・同修理</t>
  </si>
  <si>
    <t>合計</t>
  </si>
  <si>
    <t>名称　　　　　　　　　　　　　　　　　　　　名称</t>
    <phoneticPr fontId="56"/>
  </si>
  <si>
    <t>資本財コード</t>
  </si>
  <si>
    <t>38-0005</t>
  </si>
  <si>
    <t>38-0004</t>
  </si>
  <si>
    <t>38-0003</t>
  </si>
  <si>
    <t>38-0002</t>
  </si>
  <si>
    <t>38-0001</t>
  </si>
  <si>
    <t>38-0000</t>
  </si>
  <si>
    <t>37-0010</t>
  </si>
  <si>
    <t>37-0000</t>
  </si>
  <si>
    <t xml:space="preserve">35-0060 </t>
  </si>
  <si>
    <t>35-0050</t>
  </si>
  <si>
    <t>35-0040</t>
  </si>
  <si>
    <t>35-0030</t>
  </si>
  <si>
    <t>35-0020</t>
  </si>
  <si>
    <t>35-0010</t>
  </si>
  <si>
    <t>35-0000</t>
  </si>
  <si>
    <t>34-0040</t>
  </si>
  <si>
    <t>34-0030</t>
  </si>
  <si>
    <t>34-0020</t>
  </si>
  <si>
    <t>34-0010</t>
  </si>
  <si>
    <t>34-0000</t>
  </si>
  <si>
    <t>33-0010</t>
  </si>
  <si>
    <t>33-0000</t>
  </si>
  <si>
    <t>32-0040</t>
  </si>
  <si>
    <t>32-0030</t>
  </si>
  <si>
    <t>32-0020</t>
  </si>
  <si>
    <t>32-0010</t>
  </si>
  <si>
    <t>32-0000</t>
  </si>
  <si>
    <t>31-0020</t>
  </si>
  <si>
    <t>31-0010</t>
  </si>
  <si>
    <t>31-0000</t>
  </si>
  <si>
    <t>30-0012</t>
  </si>
  <si>
    <t>30-0011</t>
  </si>
  <si>
    <t>30-0000</t>
  </si>
  <si>
    <t>29-0050</t>
  </si>
  <si>
    <t>29-0040</t>
  </si>
  <si>
    <t>29-0030</t>
  </si>
  <si>
    <t>29-0020</t>
  </si>
  <si>
    <t>29-0010</t>
  </si>
  <si>
    <t>29-0000</t>
  </si>
  <si>
    <t>28-0090</t>
  </si>
  <si>
    <t>28-0082</t>
  </si>
  <si>
    <t>28-0081</t>
  </si>
  <si>
    <t>28-0080</t>
  </si>
  <si>
    <t>28-0070</t>
  </si>
  <si>
    <t>28-0060</t>
  </si>
  <si>
    <t>28-0050</t>
  </si>
  <si>
    <t>28-0040</t>
  </si>
  <si>
    <t>28-0020</t>
  </si>
  <si>
    <t>28-0010</t>
  </si>
  <si>
    <t>28-0000</t>
  </si>
  <si>
    <t>27-0020</t>
  </si>
  <si>
    <t>27-0010</t>
  </si>
  <si>
    <t>27-0000</t>
  </si>
  <si>
    <t>26-0010</t>
  </si>
  <si>
    <t>26-0000</t>
  </si>
  <si>
    <t>25-0012</t>
  </si>
  <si>
    <t>25-0011</t>
  </si>
  <si>
    <t>25-0000</t>
  </si>
  <si>
    <t>24-0010</t>
  </si>
  <si>
    <t>24-0000</t>
  </si>
  <si>
    <t>23-0010</t>
  </si>
  <si>
    <t>23-0000</t>
  </si>
  <si>
    <t>22-0020</t>
  </si>
  <si>
    <t>22-0019</t>
  </si>
  <si>
    <t>22-0012</t>
  </si>
  <si>
    <t>22-0011</t>
  </si>
  <si>
    <t>22-0010</t>
  </si>
  <si>
    <t>22-0000</t>
  </si>
  <si>
    <t>21-0030</t>
  </si>
  <si>
    <t>21-0020</t>
  </si>
  <si>
    <t>21-0010</t>
  </si>
  <si>
    <t>21-0000</t>
  </si>
  <si>
    <t>20-0040</t>
  </si>
  <si>
    <t>20-0030</t>
  </si>
  <si>
    <t>20-0020</t>
  </si>
  <si>
    <t>20-0010</t>
  </si>
  <si>
    <t>20-0000</t>
  </si>
  <si>
    <t>19-0051</t>
  </si>
  <si>
    <t>19-0050</t>
  </si>
  <si>
    <t>19-0040</t>
  </si>
  <si>
    <t>19-0030</t>
  </si>
  <si>
    <t>19-0020</t>
  </si>
  <si>
    <t>19-0010</t>
  </si>
  <si>
    <t>19-0000</t>
  </si>
  <si>
    <t>18-0020</t>
  </si>
  <si>
    <t>18-0010</t>
  </si>
  <si>
    <t>18-0000</t>
  </si>
  <si>
    <t>17-0040</t>
  </si>
  <si>
    <t>17-0030</t>
  </si>
  <si>
    <t>17-0020</t>
  </si>
  <si>
    <t>17-0010</t>
  </si>
  <si>
    <t>17-0000</t>
  </si>
  <si>
    <t>16-0020</t>
  </si>
  <si>
    <t>16-0010</t>
  </si>
  <si>
    <t>16-0000</t>
  </si>
  <si>
    <t>15-0010</t>
  </si>
  <si>
    <t>15-0000</t>
  </si>
  <si>
    <t>14-0010</t>
  </si>
  <si>
    <t>14-0000</t>
  </si>
  <si>
    <t>13-0010</t>
  </si>
  <si>
    <t>13-0000</t>
  </si>
  <si>
    <t>12-0020</t>
  </si>
  <si>
    <t>12-0010</t>
  </si>
  <si>
    <t>12-0000</t>
  </si>
  <si>
    <t>11-0020</t>
  </si>
  <si>
    <t>11-0010</t>
  </si>
  <si>
    <t>11-0000</t>
  </si>
  <si>
    <t>10-0040</t>
  </si>
  <si>
    <t>10-0030</t>
  </si>
  <si>
    <t>10-0020</t>
  </si>
  <si>
    <t>10-0010</t>
  </si>
  <si>
    <t>10-0000</t>
  </si>
  <si>
    <t>09-0040</t>
  </si>
  <si>
    <t>09-0030</t>
  </si>
  <si>
    <t>09-0020</t>
  </si>
  <si>
    <t>09-0010</t>
  </si>
  <si>
    <t>09-0000</t>
  </si>
  <si>
    <t>08-0020</t>
  </si>
  <si>
    <t>08-0010</t>
  </si>
  <si>
    <t>08-0000</t>
  </si>
  <si>
    <t>07-0020</t>
  </si>
  <si>
    <t>07-0010</t>
  </si>
  <si>
    <t>07-0000</t>
  </si>
  <si>
    <t>06-0080</t>
  </si>
  <si>
    <t>06-0070</t>
  </si>
  <si>
    <t>06-0060</t>
  </si>
  <si>
    <t>06-0050</t>
  </si>
  <si>
    <t>06-0040</t>
  </si>
  <si>
    <t>06-0030</t>
  </si>
  <si>
    <t>06-0020</t>
  </si>
  <si>
    <t>06-0010</t>
  </si>
  <si>
    <t>06-0000</t>
  </si>
  <si>
    <t>05-0040</t>
  </si>
  <si>
    <t>05-0030</t>
  </si>
  <si>
    <t>05-0020</t>
  </si>
  <si>
    <t>05-0010</t>
  </si>
  <si>
    <t>05-0000</t>
  </si>
  <si>
    <t>04-0020</t>
  </si>
  <si>
    <t>04-0010</t>
  </si>
  <si>
    <t>04-0000</t>
  </si>
  <si>
    <t>03-0040</t>
  </si>
  <si>
    <t>03-0030</t>
  </si>
  <si>
    <t>03-0020</t>
  </si>
  <si>
    <t>03-0010</t>
  </si>
  <si>
    <t>03-0000</t>
  </si>
  <si>
    <t>02-0020</t>
  </si>
  <si>
    <t>02-0010</t>
  </si>
  <si>
    <t>02-0000</t>
  </si>
  <si>
    <t>01-0050</t>
  </si>
  <si>
    <t>01-0040</t>
  </si>
  <si>
    <t>01-0030</t>
  </si>
  <si>
    <t>01-0020</t>
  </si>
  <si>
    <t>01-0010</t>
  </si>
  <si>
    <t>01-0000</t>
  </si>
  <si>
    <t>00-0000</t>
  </si>
  <si>
    <t>資本形成部門コード</t>
  </si>
  <si>
    <t>（単位：１００万円）</t>
  </si>
  <si>
    <t>固定資本マトリックス（民間）</t>
    <phoneticPr fontId="56"/>
  </si>
  <si>
    <t>【付帯表】固定資本マトリックス</t>
  </si>
  <si>
    <t>基本分類列部門</t>
  </si>
  <si>
    <t>資本形成部門</t>
  </si>
  <si>
    <t>概要</t>
  </si>
  <si>
    <t>産業連関表 令和2年（2020年）産業連関表 2020年 | ファイル | 統計データを探す | 政府統計の総合窓口</t>
  </si>
  <si>
    <t>その他の非食用耕種作物</t>
  </si>
  <si>
    <t>酪農</t>
  </si>
  <si>
    <t>内水面養殖業</t>
  </si>
  <si>
    <t>動植物油脂</t>
  </si>
  <si>
    <t>その他のガラス製品</t>
  </si>
  <si>
    <t>配管工事附属品・粉末や金製品・道具類</t>
  </si>
  <si>
    <t>回転電気機械</t>
  </si>
  <si>
    <t>電気（火力（バイオマス・廃棄物を含む。））</t>
  </si>
  <si>
    <t>電気（原子力）</t>
  </si>
  <si>
    <t>電気（水力、地熱、太陽光、風力等）</t>
  </si>
  <si>
    <t>物品賃貸業（貸自動車を除く。）</t>
  </si>
  <si>
    <t>35-0060</t>
  </si>
  <si>
    <t>3桁</t>
    <rPh sb="1" eb="2">
      <t>ケタ</t>
    </rPh>
    <phoneticPr fontId="1"/>
  </si>
  <si>
    <t>財別投資額</t>
    <rPh sb="0" eb="1">
      <t>ザイ</t>
    </rPh>
    <rPh sb="1" eb="2">
      <t>ベツ</t>
    </rPh>
    <rPh sb="2" eb="4">
      <t>トウシ</t>
    </rPh>
    <rPh sb="4" eb="5">
      <t>ガク</t>
    </rPh>
    <phoneticPr fontId="10"/>
  </si>
  <si>
    <t>・企業が属する部門分類に沿って、設備投資総額を入力してください。企業の部門分類については、部門分類シートを参考にしてください。</t>
    <rPh sb="1" eb="3">
      <t>キギョウ</t>
    </rPh>
    <rPh sb="4" eb="5">
      <t>ゾク</t>
    </rPh>
    <rPh sb="7" eb="11">
      <t>ブモンブンルイ</t>
    </rPh>
    <rPh sb="12" eb="13">
      <t>ソ</t>
    </rPh>
    <rPh sb="16" eb="20">
      <t>セツビトウシ</t>
    </rPh>
    <rPh sb="20" eb="21">
      <t>ソウ</t>
    </rPh>
    <rPh sb="35" eb="37">
      <t>ブモン</t>
    </rPh>
    <rPh sb="37" eb="39">
      <t>ブンルイ</t>
    </rPh>
    <rPh sb="45" eb="49">
      <t>ブモンブンルイ</t>
    </rPh>
    <rPh sb="53" eb="55">
      <t>サンコウ</t>
    </rPh>
    <phoneticPr fontId="1"/>
  </si>
  <si>
    <t>企業の
設備投資総額</t>
    <rPh sb="0" eb="2">
      <t>キギョウ</t>
    </rPh>
    <rPh sb="4" eb="8">
      <t>セツビトウシ</t>
    </rPh>
    <rPh sb="8" eb="10">
      <t>ソウガク</t>
    </rPh>
    <phoneticPr fontId="10"/>
  </si>
  <si>
    <t>設備投資総額入力欄</t>
    <rPh sb="0" eb="4">
      <t>セツビトウシ</t>
    </rPh>
    <rPh sb="4" eb="5">
      <t>ソウ</t>
    </rPh>
    <rPh sb="5" eb="6">
      <t>ガク</t>
    </rPh>
    <rPh sb="6" eb="8">
      <t>ニュウリョク</t>
    </rPh>
    <rPh sb="8" eb="9">
      <t>ラン</t>
    </rPh>
    <phoneticPr fontId="1"/>
  </si>
  <si>
    <t>設備投資入力シート（企業の部門分類ごとに設備投資総額を入力）</t>
    <rPh sb="0" eb="4">
      <t>セツビトウシ</t>
    </rPh>
    <rPh sb="4" eb="6">
      <t>ニュウリョク</t>
    </rPh>
    <rPh sb="10" eb="12">
      <t>キギョウ</t>
    </rPh>
    <rPh sb="13" eb="15">
      <t>ブモン</t>
    </rPh>
    <rPh sb="15" eb="17">
      <t>ブンルイ</t>
    </rPh>
    <rPh sb="20" eb="24">
      <t>セツビトウシ</t>
    </rPh>
    <rPh sb="24" eb="25">
      <t>ソウ</t>
    </rPh>
    <rPh sb="25" eb="26">
      <t>ガク</t>
    </rPh>
    <rPh sb="27" eb="29">
      <t>ニュウリョク</t>
    </rPh>
    <phoneticPr fontId="1"/>
  </si>
  <si>
    <t>生産増入力シート（企業の部門分類ごとに生産増加額を入力）</t>
    <rPh sb="0" eb="3">
      <t>セイサンゾウ</t>
    </rPh>
    <rPh sb="3" eb="5">
      <t>ニュウリョク</t>
    </rPh>
    <rPh sb="9" eb="11">
      <t>キギョウ</t>
    </rPh>
    <rPh sb="12" eb="14">
      <t>ブモン</t>
    </rPh>
    <rPh sb="14" eb="16">
      <t>ブンルイ</t>
    </rPh>
    <rPh sb="19" eb="21">
      <t>セイサン</t>
    </rPh>
    <rPh sb="21" eb="23">
      <t>ゾウカ</t>
    </rPh>
    <rPh sb="23" eb="24">
      <t>ガク</t>
    </rPh>
    <rPh sb="25" eb="27">
      <t>ニュウリョク</t>
    </rPh>
    <phoneticPr fontId="1"/>
  </si>
  <si>
    <t>企業の
生産増加額</t>
    <rPh sb="0" eb="2">
      <t>キギョウ</t>
    </rPh>
    <rPh sb="6" eb="8">
      <t>ゾウカ</t>
    </rPh>
    <rPh sb="8" eb="9">
      <t>ガク</t>
    </rPh>
    <phoneticPr fontId="10"/>
  </si>
  <si>
    <t>・企業が属する部門分類に沿って、生産増加額を入力してください。企業の部門分類については、部門分類シートを参考にしてください。</t>
    <rPh sb="1" eb="3">
      <t>キギョウ</t>
    </rPh>
    <rPh sb="4" eb="5">
      <t>ゾク</t>
    </rPh>
    <rPh sb="7" eb="11">
      <t>ブモンブンルイ</t>
    </rPh>
    <rPh sb="12" eb="13">
      <t>ソ</t>
    </rPh>
    <rPh sb="16" eb="20">
      <t>セイサンゾウカ</t>
    </rPh>
    <rPh sb="34" eb="36">
      <t>ブモン</t>
    </rPh>
    <rPh sb="36" eb="38">
      <t>ブンルイ</t>
    </rPh>
    <rPh sb="44" eb="48">
      <t>ブモンブンルイ</t>
    </rPh>
    <rPh sb="52" eb="54">
      <t>サンコウ</t>
    </rPh>
    <phoneticPr fontId="1"/>
  </si>
  <si>
    <t>資本形成部門コンバータ　3桁</t>
    <rPh sb="0" eb="4">
      <t>シホンケイセイ</t>
    </rPh>
    <rPh sb="4" eb="6">
      <t>ブモン</t>
    </rPh>
    <rPh sb="13" eb="14">
      <t>ケタ</t>
    </rPh>
    <phoneticPr fontId="1"/>
  </si>
  <si>
    <t>企業の設備投資総額</t>
    <phoneticPr fontId="1"/>
  </si>
  <si>
    <t>財別投資額</t>
    <rPh sb="0" eb="1">
      <t>ザイ</t>
    </rPh>
    <rPh sb="1" eb="2">
      <t>ベツ</t>
    </rPh>
    <rPh sb="2" eb="4">
      <t>トウシ</t>
    </rPh>
    <rPh sb="4" eb="5">
      <t>ガク</t>
    </rPh>
    <phoneticPr fontId="1"/>
  </si>
  <si>
    <t>直接効果による
県内需要額</t>
    <rPh sb="0" eb="2">
      <t>チョクセツ</t>
    </rPh>
    <rPh sb="2" eb="4">
      <t>コウカ</t>
    </rPh>
    <rPh sb="8" eb="10">
      <t>ケンナイ</t>
    </rPh>
    <rPh sb="10" eb="12">
      <t>ジュヨウ</t>
    </rPh>
    <rPh sb="12" eb="13">
      <t>ガク</t>
    </rPh>
    <phoneticPr fontId="1"/>
  </si>
  <si>
    <t>逆行列係数×⑨</t>
    <rPh sb="0" eb="3">
      <t>ギャクギョウレツ</t>
    </rPh>
    <rPh sb="3" eb="5">
      <t>ケイスウ</t>
    </rPh>
    <phoneticPr fontId="1"/>
  </si>
  <si>
    <t>３　初期設備投資額</t>
    <rPh sb="2" eb="4">
      <t>ショキ</t>
    </rPh>
    <rPh sb="4" eb="8">
      <t>セツビトウシ</t>
    </rPh>
    <rPh sb="8" eb="9">
      <t>ガク</t>
    </rPh>
    <phoneticPr fontId="1"/>
  </si>
  <si>
    <t>設備投資額</t>
    <rPh sb="0" eb="4">
      <t>セツビトウシ</t>
    </rPh>
    <rPh sb="4" eb="5">
      <t>ガク</t>
    </rPh>
    <phoneticPr fontId="1"/>
  </si>
  <si>
    <t>波及効果倍率（生産誘発額÷設備投資額）</t>
    <rPh sb="0" eb="2">
      <t>ハキュウ</t>
    </rPh>
    <rPh sb="2" eb="4">
      <t>コウカ</t>
    </rPh>
    <rPh sb="4" eb="6">
      <t>バイリツ</t>
    </rPh>
    <rPh sb="7" eb="9">
      <t>セイサン</t>
    </rPh>
    <rPh sb="9" eb="11">
      <t>ユウハツ</t>
    </rPh>
    <rPh sb="11" eb="12">
      <t>ガク</t>
    </rPh>
    <rPh sb="13" eb="17">
      <t>セツビトウシ</t>
    </rPh>
    <rPh sb="17" eb="18">
      <t>ガク</t>
    </rPh>
    <phoneticPr fontId="1"/>
  </si>
  <si>
    <t>県内需要額（直接効果）</t>
  </si>
  <si>
    <t>＜参考＞県外需要額</t>
    <phoneticPr fontId="1"/>
  </si>
  <si>
    <t>生産誘発倍率（生産誘発額÷直接効果）</t>
  </si>
  <si>
    <t>倍</t>
  </si>
  <si>
    <t>最終需要増加額</t>
  </si>
  <si>
    <t>※２　民間消費支出構成比のうち、住宅賃貸料（帰属家賃）は、所得の変化によって増減することは考えにくいため、除外して計算しています（オレンジ色のセル）。</t>
    <rPh sb="3" eb="7">
      <t>ミンカンショウヒ</t>
    </rPh>
    <rPh sb="7" eb="9">
      <t>シシュツ</t>
    </rPh>
    <rPh sb="9" eb="12">
      <t>コウセイヒゼンコクコクナイカモツウンチンヒョウウンユブモンジュヨウゴウケイコウセイヒシヨウ</t>
    </rPh>
    <phoneticPr fontId="1"/>
  </si>
  <si>
    <t>　</t>
    <phoneticPr fontId="63"/>
  </si>
  <si>
    <t>工事種別</t>
    <rPh sb="0" eb="4">
      <t>コウジシュベツ</t>
    </rPh>
    <phoneticPr fontId="1"/>
  </si>
  <si>
    <t>建設投資額</t>
    <rPh sb="0" eb="4">
      <t>ケンセツトウシ</t>
    </rPh>
    <rPh sb="4" eb="5">
      <t>ガク</t>
    </rPh>
    <phoneticPr fontId="47"/>
  </si>
  <si>
    <t>部門定義</t>
    <rPh sb="0" eb="2">
      <t>ブモン</t>
    </rPh>
    <rPh sb="2" eb="4">
      <t>テイギ</t>
    </rPh>
    <phoneticPr fontId="1"/>
  </si>
  <si>
    <t>(百万円)</t>
    <rPh sb="1" eb="2">
      <t>ヒャク</t>
    </rPh>
    <rPh sb="2" eb="4">
      <t>マンエン</t>
    </rPh>
    <phoneticPr fontId="47"/>
  </si>
  <si>
    <t>1 建設</t>
    <phoneticPr fontId="1"/>
  </si>
  <si>
    <t>2 建築</t>
    <phoneticPr fontId="1"/>
  </si>
  <si>
    <t>3 住宅建築</t>
    <phoneticPr fontId="1"/>
  </si>
  <si>
    <t>4 住宅建築（木造）</t>
    <phoneticPr fontId="1"/>
  </si>
  <si>
    <t>建築基準法第2条に規定する主要構造部（以下「主要構造部」という。）が居住専用建築物、居住産業併用建築物（居住の用に供せられる部分をいう。以下同じ。）の新築、増築及び改築</t>
    <phoneticPr fontId="1"/>
  </si>
  <si>
    <t>建築基準法第2条に規定する主要構造部（以下「主要構造部」という。）が居住専用建築物、居住産業併用建築物（居住の用に供せられる部分をいう。以下同じ。）の新築、増築及び改築</t>
  </si>
  <si>
    <t>5 木造在来住宅</t>
    <phoneticPr fontId="1"/>
  </si>
  <si>
    <t>6以外の住宅</t>
  </si>
  <si>
    <t>6 木造量産住宅</t>
    <phoneticPr fontId="1"/>
  </si>
  <si>
    <t>プレハブ工法住宅及びツーバイフォー工法住宅</t>
  </si>
  <si>
    <t>7 住宅建築（非木造）</t>
    <phoneticPr fontId="1"/>
  </si>
  <si>
    <t>主要構造部が非木造の居住専用建築物、居住産業併用建築物の新築、増築及び改築</t>
  </si>
  <si>
    <t>8 ＳＲＣ住宅</t>
    <phoneticPr fontId="1"/>
  </si>
  <si>
    <t>主要構造部が鉄骨鉄筋コンクリート造りのもの</t>
  </si>
  <si>
    <t>9 ＲＣ住宅</t>
    <phoneticPr fontId="1"/>
  </si>
  <si>
    <t>主要構造部が鉄筋コンクリート造りのもの</t>
  </si>
  <si>
    <t>10 ＲＣ在来住宅</t>
    <phoneticPr fontId="1"/>
  </si>
  <si>
    <t>11以外の住宅</t>
  </si>
  <si>
    <t>11 ＲＣ量産住宅</t>
    <phoneticPr fontId="1"/>
  </si>
  <si>
    <t>プレハブ工法住宅</t>
  </si>
  <si>
    <t>12 Ｓ住宅</t>
    <phoneticPr fontId="1"/>
  </si>
  <si>
    <t>主要構造部が鉄骨造またはその他の金属で作られたもの</t>
  </si>
  <si>
    <t>13 Ｓ在来住宅</t>
    <phoneticPr fontId="1"/>
  </si>
  <si>
    <t>14以外の住宅</t>
  </si>
  <si>
    <t>14 Ｓ量産住宅</t>
    <phoneticPr fontId="1"/>
  </si>
  <si>
    <t>15 ＣＢ住宅</t>
    <phoneticPr fontId="1"/>
  </si>
  <si>
    <t>主要構造部がコンクリート・ブロック造及び他の分類に該当しないもの</t>
  </si>
  <si>
    <t>16 非住宅建築</t>
    <phoneticPr fontId="1"/>
  </si>
  <si>
    <t>17 非住宅建築（木造）</t>
    <phoneticPr fontId="1"/>
  </si>
  <si>
    <t>木造建築物のうち、4以外の建築物の新築、増築及び改築</t>
  </si>
  <si>
    <t>18 木造工場</t>
    <phoneticPr fontId="1"/>
  </si>
  <si>
    <t>工場、作業場及び倉庫</t>
  </si>
  <si>
    <t>19 木造事務所</t>
    <phoneticPr fontId="1"/>
  </si>
  <si>
    <t>事務所、店舗、学校、病院及び他に分類されないもの</t>
  </si>
  <si>
    <t>20 非住宅建築（非木造）</t>
    <phoneticPr fontId="1"/>
  </si>
  <si>
    <t>非木造の建築物のうち、7以外の建築物の新築、増築及び改築</t>
  </si>
  <si>
    <t>21 ＳＲＣ工場</t>
    <phoneticPr fontId="1"/>
  </si>
  <si>
    <t>主要構造部が鉄骨鉄筋コンクリート造の工場、作業場、及び倉庫</t>
  </si>
  <si>
    <t>22 ＳＲＣ事務所</t>
    <phoneticPr fontId="1"/>
  </si>
  <si>
    <t>主要構造部が鉄骨鉄筋コンクリート造の事務所、店舗、学校、病院及びその他21に該当しないもの</t>
  </si>
  <si>
    <t>23 ＲＣ工場</t>
    <phoneticPr fontId="1"/>
  </si>
  <si>
    <t>主要構造部が鉄筋コンクリート造の工場、作業場、倉庫</t>
  </si>
  <si>
    <t>24 ＲＣ学校</t>
    <phoneticPr fontId="1"/>
  </si>
  <si>
    <t>主要構造部が鉄筋コンクリート造の学校</t>
  </si>
  <si>
    <t>25 ＲＣ事務所</t>
    <phoneticPr fontId="1"/>
  </si>
  <si>
    <t>主要構造部が鉄筋コンクリート造の事務所、店舗、病院及びその他23、24に該当しないもの</t>
  </si>
  <si>
    <t>26 S工場</t>
    <phoneticPr fontId="1"/>
  </si>
  <si>
    <t>主要構造部が鉄骨またはその他の金属で作られた工場、作業場、倉庫</t>
  </si>
  <si>
    <t>27 S事務所</t>
    <phoneticPr fontId="1"/>
  </si>
  <si>
    <t>主要構造部が鉄骨またはその他の金属で作られた事務所、店舗、病院、学校及びその他26に該当しないもの</t>
  </si>
  <si>
    <t>28 ＣＢ非住宅</t>
    <phoneticPr fontId="1"/>
  </si>
  <si>
    <t>主要構造部が、コンクリートブロック造及び他の分類に該当しないもの</t>
  </si>
  <si>
    <t>建築補修</t>
    <phoneticPr fontId="1"/>
  </si>
  <si>
    <t>71 建築補修</t>
  </si>
  <si>
    <t>建築物（住宅及び非住宅）に関する機能や耐用年数の向上を伴う改装・改修工事</t>
  </si>
  <si>
    <t>29 土木</t>
    <phoneticPr fontId="1"/>
  </si>
  <si>
    <t>農林関係公共事業を除く公共事業</t>
  </si>
  <si>
    <t>30 公共事業</t>
    <phoneticPr fontId="1"/>
  </si>
  <si>
    <t>31 道路関係公共事業</t>
    <phoneticPr fontId="1"/>
  </si>
  <si>
    <t>32 道路</t>
    <phoneticPr fontId="1"/>
  </si>
  <si>
    <t>33 一般道路</t>
    <phoneticPr fontId="1"/>
  </si>
  <si>
    <t>34 道路改良</t>
    <phoneticPr fontId="1"/>
  </si>
  <si>
    <t>国及び地方公共団体の行う道路改良事業</t>
  </si>
  <si>
    <t>35 道路舗装</t>
    <phoneticPr fontId="1"/>
  </si>
  <si>
    <t>国及び地方公共団体の行う道路舗装新設事業</t>
  </si>
  <si>
    <t>36 道路橋梁</t>
    <phoneticPr fontId="1"/>
  </si>
  <si>
    <t>国及び地方公共団体の行う道路橋梁整備事業</t>
  </si>
  <si>
    <t>37 道路補修</t>
    <phoneticPr fontId="1"/>
  </si>
  <si>
    <t>国及び地方公共団体の行う道路補修事業</t>
  </si>
  <si>
    <t>38 街路改良</t>
    <phoneticPr fontId="1"/>
  </si>
  <si>
    <t>国及び地方公共団体の行う街路改良事業、街路補修事業</t>
  </si>
  <si>
    <t>39 街路舗装</t>
    <phoneticPr fontId="1"/>
  </si>
  <si>
    <t>国及び地方公共団体の行う街路舗装新設事業</t>
  </si>
  <si>
    <t>40 街路橋梁</t>
    <phoneticPr fontId="1"/>
  </si>
  <si>
    <t>国及び地方公共団体の行う街路橋梁整備事業</t>
  </si>
  <si>
    <t>41 有料道路</t>
    <phoneticPr fontId="1"/>
  </si>
  <si>
    <t>42 高速有料道路</t>
    <phoneticPr fontId="1"/>
  </si>
  <si>
    <t>43～46の高速道路株式会社の行う高速有料道路建設事業、補修修繕事業</t>
  </si>
  <si>
    <t>43 東日本高速道路（株）、中日本高速道路（株）、西日本高速道路（株）</t>
  </si>
  <si>
    <t>44 首都高速道路（株）</t>
  </si>
  <si>
    <t>45 阪神高速道路（株）</t>
  </si>
  <si>
    <t>46 本州四国連絡高速
道路（株）</t>
  </si>
  <si>
    <t>47 一般有料道路</t>
  </si>
  <si>
    <t>48 東日本高速道路（株）、中日本高速道路（株）、西日本高速道路（株）</t>
  </si>
  <si>
    <t>48の高速道路株式会社の行う一般有料道路建設事業、補修修繕事業</t>
  </si>
  <si>
    <t>49 地方公社等</t>
  </si>
  <si>
    <t>地方公共団体及び地方道路公社の行う一般有料道路建設事業、補修修繕事業</t>
  </si>
  <si>
    <t>50 区画整理</t>
  </si>
  <si>
    <t>国及び地方公共団体の行う土地区画整理事業</t>
  </si>
  <si>
    <t>51 河川・下水道・その他の公共事業</t>
    <phoneticPr fontId="1"/>
  </si>
  <si>
    <t>52 治水</t>
  </si>
  <si>
    <t>53 河川改修</t>
  </si>
  <si>
    <t>国及び地方公共団体の行う河川事業</t>
  </si>
  <si>
    <t>54 河川総合開発</t>
  </si>
  <si>
    <t>国及び地方公共団体の行う河川総合開発事業並びに独立行政法人水資源機構の行う事業</t>
  </si>
  <si>
    <t>55 海岸</t>
  </si>
  <si>
    <t>国及び地方公共団体の行う海岸事業</t>
  </si>
  <si>
    <t>56 砂防</t>
  </si>
  <si>
    <t>国及び地方公共団体の行う砂防事業及び地すべり対策事業</t>
  </si>
  <si>
    <t>57 下水道</t>
  </si>
  <si>
    <t>地方公共団体及び地方公営企業の行う下水道事業の構築物の建設事業</t>
  </si>
  <si>
    <t>58 港湾・漁港</t>
  </si>
  <si>
    <t>国及び地方公共団体の行う港湾事業、漁港事業、沿岸漁場整備事業及び離島電気事業</t>
  </si>
  <si>
    <t>59 空港</t>
  </si>
  <si>
    <t>国、地方公共団体、成田国際空港株式会社、中部国際空港株式会社及び関西国際空港株式会社の行う空港整備事業</t>
  </si>
  <si>
    <t>60 廃棄物処理施設</t>
  </si>
  <si>
    <t>地方公共団体の行う廃棄物処理事業</t>
  </si>
  <si>
    <t>61 公園</t>
  </si>
  <si>
    <t>国及び地方公共団体の行う公園及び緑地保全事業</t>
  </si>
  <si>
    <t>62 災害復旧</t>
  </si>
  <si>
    <t>国及び地方公共団体の行う31～59の事業の災害復旧事業及び鉱害復旧事業</t>
  </si>
  <si>
    <t>63 農林関係公共事業</t>
  </si>
  <si>
    <t>国及び地方公共団体等の行う農業土木事業、林道事業、治山事業及びこれらの事業の災害復旧事業</t>
  </si>
  <si>
    <t>64 その他の土木建設</t>
  </si>
  <si>
    <t>65 鉄道軌道建設</t>
    <phoneticPr fontId="1"/>
  </si>
  <si>
    <t>JR、独立行政法人鉄道建設・運輸施設整備支援機構、公営鉄道、私鉄、東京地下鉄株式会社及び本州四国連絡高速道路株式会社の行う鉄道軌道に関する構築物の新設工事及び施設保全の取替補修工事</t>
  </si>
  <si>
    <t>66 電力施設建設</t>
    <phoneticPr fontId="1"/>
  </si>
  <si>
    <t>10電力株式会社、電源開発株式会社、地方公営企業、その他の電気事業者の行う電気事業及び日本原子力発電株式会社の発送配電施設に関する構築物の建設及び施設保全の取替補修工事</t>
  </si>
  <si>
    <t>67 電気通信施設建設</t>
    <phoneticPr fontId="1"/>
  </si>
  <si>
    <t>電気通信事業者、放送事業者の行う電気通信線路施設等に関する構築物の建設事業及び施設保全の取替補修工事</t>
  </si>
  <si>
    <t>68 上・工業用水道</t>
    <phoneticPr fontId="1"/>
  </si>
  <si>
    <t>地方公営企業等の行う上水道事業における建設事業、工業用水道事業及び簡易水道事業</t>
  </si>
  <si>
    <t>69 土地造成</t>
    <phoneticPr fontId="1"/>
  </si>
  <si>
    <t>独立行政法人都市再生機構、地方公共団体、港湾整備関係等及び民間の行う土地造成、臨海部土地造成事業等</t>
  </si>
  <si>
    <t>70 その他の土木</t>
    <phoneticPr fontId="1"/>
  </si>
  <si>
    <t>民間企業等が行う土木構築物の建設事業、民間ガス会社及び地方公営企業の行うガス事業の貯槽の建設工事、駐車場建設事業及び上記以外のその他の土木</t>
  </si>
  <si>
    <t>計</t>
    <rPh sb="0" eb="1">
      <t>ケイ</t>
    </rPh>
    <phoneticPr fontId="47"/>
  </si>
  <si>
    <t>３　初期建設投資額</t>
    <rPh sb="2" eb="4">
      <t>ショキ</t>
    </rPh>
    <rPh sb="4" eb="8">
      <t>ケンセツトウシ</t>
    </rPh>
    <rPh sb="8" eb="9">
      <t>ガク</t>
    </rPh>
    <phoneticPr fontId="1"/>
  </si>
  <si>
    <t>最終需要増加額</t>
    <rPh sb="0" eb="2">
      <t>サイシュウ</t>
    </rPh>
    <rPh sb="2" eb="4">
      <t>ジュヨウ</t>
    </rPh>
    <rPh sb="4" eb="6">
      <t>ゾウカ</t>
    </rPh>
    <rPh sb="6" eb="7">
      <t>ガク</t>
    </rPh>
    <phoneticPr fontId="1"/>
  </si>
  <si>
    <t>県内需要額（直接効果）</t>
    <rPh sb="0" eb="1">
      <t>ケン</t>
    </rPh>
    <rPh sb="1" eb="2">
      <t>ナイ</t>
    </rPh>
    <rPh sb="2" eb="4">
      <t>ジュヨウ</t>
    </rPh>
    <rPh sb="4" eb="5">
      <t>ガク</t>
    </rPh>
    <rPh sb="6" eb="8">
      <t>チョクセツ</t>
    </rPh>
    <rPh sb="8" eb="10">
      <t>コウカ</t>
    </rPh>
    <phoneticPr fontId="1"/>
  </si>
  <si>
    <t>＜参考＞県外需要額</t>
    <rPh sb="1" eb="3">
      <t>サンコウ</t>
    </rPh>
    <rPh sb="4" eb="5">
      <t>ケン</t>
    </rPh>
    <rPh sb="5" eb="6">
      <t>ガイ</t>
    </rPh>
    <rPh sb="6" eb="8">
      <t>ジュヨウ</t>
    </rPh>
    <rPh sb="8" eb="9">
      <t>ガク</t>
    </rPh>
    <phoneticPr fontId="1"/>
  </si>
  <si>
    <t>賃金・俸給
誘発額</t>
    <rPh sb="0" eb="2">
      <t>チンギン</t>
    </rPh>
    <rPh sb="3" eb="5">
      <t>ホウキュウ</t>
    </rPh>
    <phoneticPr fontId="1"/>
  </si>
  <si>
    <t>波及効果倍率（生産誘発額÷最終需要増加額）</t>
    <rPh sb="0" eb="2">
      <t>ハキュウ</t>
    </rPh>
    <rPh sb="2" eb="4">
      <t>コウカ</t>
    </rPh>
    <rPh sb="4" eb="6">
      <t>バイリツ</t>
    </rPh>
    <rPh sb="7" eb="9">
      <t>セイサン</t>
    </rPh>
    <rPh sb="9" eb="11">
      <t>ユウハツ</t>
    </rPh>
    <rPh sb="11" eb="12">
      <t>ガク</t>
    </rPh>
    <rPh sb="13" eb="15">
      <t>サイシュウ</t>
    </rPh>
    <rPh sb="15" eb="17">
      <t>ジュヨウ</t>
    </rPh>
    <rPh sb="17" eb="19">
      <t>ゾウカ</t>
    </rPh>
    <rPh sb="19" eb="20">
      <t>ガク</t>
    </rPh>
    <phoneticPr fontId="1"/>
  </si>
  <si>
    <t>賃金・俸給誘発額</t>
    <rPh sb="0" eb="2">
      <t>チンギン</t>
    </rPh>
    <rPh sb="3" eb="5">
      <t>ホウキュウ</t>
    </rPh>
    <rPh sb="5" eb="7">
      <t>ユウハツ</t>
    </rPh>
    <rPh sb="7" eb="8">
      <t>ガク</t>
    </rPh>
    <phoneticPr fontId="1"/>
  </si>
  <si>
    <t xml:space="preserve"> ×　逆行列係数</t>
    <rPh sb="3" eb="6">
      <t>ギャクギョウレツ</t>
    </rPh>
    <rPh sb="6" eb="8">
      <t>ケイスウ</t>
    </rPh>
    <phoneticPr fontId="1"/>
  </si>
  <si>
    <t>賃金・俸給誘発額</t>
    <rPh sb="0" eb="2">
      <t>チンギン</t>
    </rPh>
    <rPh sb="3" eb="5">
      <t>ホウキュウ</t>
    </rPh>
    <phoneticPr fontId="1"/>
  </si>
  <si>
    <t>・以降のシートへ反映させるためのシートです。</t>
    <phoneticPr fontId="1"/>
  </si>
  <si>
    <t>・建設部門については、建設投資額＝発生需要額＝直接効果の生産誘発額となります。</t>
    <rPh sb="11" eb="15">
      <t>ケンセツトウシ</t>
    </rPh>
    <rPh sb="23" eb="25">
      <t>チョクセツ</t>
    </rPh>
    <rPh sb="25" eb="27">
      <t>コウカ</t>
    </rPh>
    <rPh sb="28" eb="33">
      <t>セイサンユウハツガク</t>
    </rPh>
    <phoneticPr fontId="1"/>
  </si>
  <si>
    <t>71</t>
  </si>
  <si>
    <t>N0.</t>
  </si>
  <si>
    <t>部門分類（中分類）</t>
  </si>
  <si>
    <t>中間投入
（原材料等）</t>
  </si>
  <si>
    <t>建      設</t>
  </si>
  <si>
    <t>建　　　築</t>
  </si>
  <si>
    <t>住宅建築
（木造）</t>
  </si>
  <si>
    <t>木造在来
住宅</t>
  </si>
  <si>
    <t>木造量産
住宅</t>
  </si>
  <si>
    <t>住宅建築
（非木造）</t>
  </si>
  <si>
    <t>ＳＲＣ住宅</t>
  </si>
  <si>
    <t>Ｒ Ｃ 住 宅</t>
  </si>
  <si>
    <t>Ｒ Ｃ 在 来
住       宅</t>
  </si>
  <si>
    <t>Ｒ Ｃ 量 産
住       宅</t>
  </si>
  <si>
    <t>Ｓ  住  宅</t>
  </si>
  <si>
    <t>Ｓ在来住宅</t>
  </si>
  <si>
    <t>Ｓ量産住宅</t>
  </si>
  <si>
    <t>Ｃ Ｂ 住 宅</t>
  </si>
  <si>
    <t>非住宅建築
（ 木 造 ）</t>
  </si>
  <si>
    <t>木 造 工 場</t>
  </si>
  <si>
    <t>木造事務所</t>
  </si>
  <si>
    <t>非住宅建築
（非木造）</t>
  </si>
  <si>
    <t>ＳＲＣ工場</t>
  </si>
  <si>
    <t>Ｓ  Ｒ  Ｃ
事  務  所</t>
  </si>
  <si>
    <t>Ｒ Ｃ 工 場</t>
  </si>
  <si>
    <t>Ｒ Ｃ 学 校</t>
  </si>
  <si>
    <t>ＲＣ事務所</t>
  </si>
  <si>
    <t>Ｓ  工  場</t>
  </si>
  <si>
    <t>Ｓ 事 務 所</t>
  </si>
  <si>
    <t>ＣＢ非住宅</t>
  </si>
  <si>
    <t>建 築 補 修</t>
  </si>
  <si>
    <t>土    木</t>
  </si>
  <si>
    <t>公 共 事 業</t>
  </si>
  <si>
    <t>道 路 関 係
公 共 事 業</t>
  </si>
  <si>
    <t>道    路</t>
  </si>
  <si>
    <t>一 般 道 路</t>
  </si>
  <si>
    <t>道 路 改 良</t>
  </si>
  <si>
    <t>道 路 舗 装</t>
  </si>
  <si>
    <t>道 路 橋 梁</t>
  </si>
  <si>
    <t>道 路 補 修</t>
  </si>
  <si>
    <t>街 路 改 良</t>
  </si>
  <si>
    <t>街 路 舗 装</t>
  </si>
  <si>
    <t>街 路 橋 梁</t>
  </si>
  <si>
    <t>有 料 道 路</t>
  </si>
  <si>
    <t>高 速 有 料
道         路</t>
  </si>
  <si>
    <t>東日本高速
道路 （株）、
中日本高速
道路 （株）、
西日本高速
道路 （株）</t>
  </si>
  <si>
    <t>首 都 高 速
道 路 （株）</t>
  </si>
  <si>
    <t>阪 神 高 速
道 路 （株）</t>
  </si>
  <si>
    <t>本 州 四 国 
連 絡 高 速
道 路 （株）</t>
  </si>
  <si>
    <t>一 般 有 料
道         路</t>
  </si>
  <si>
    <t>地 方 公 社 等</t>
  </si>
  <si>
    <t>区 画 整 理</t>
  </si>
  <si>
    <t>河川・下水
道・その他
の公共事業</t>
  </si>
  <si>
    <t>治     水</t>
  </si>
  <si>
    <t>河 川 改 修</t>
  </si>
  <si>
    <t>河 川 総 合 開 発</t>
  </si>
  <si>
    <t>海     岸</t>
  </si>
  <si>
    <t>砂     防</t>
  </si>
  <si>
    <t>下 水 道</t>
  </si>
  <si>
    <t>港湾・漁港</t>
  </si>
  <si>
    <t>空     港</t>
  </si>
  <si>
    <t>廃棄物処理
施設</t>
  </si>
  <si>
    <t>公     園</t>
  </si>
  <si>
    <t>災 害 復 旧</t>
  </si>
  <si>
    <t>農 林 関 係
公 共 事 業</t>
  </si>
  <si>
    <t>そ の 他 の
土 木 建 設</t>
  </si>
  <si>
    <t>鉄 道 軌 道
建         設</t>
  </si>
  <si>
    <t>電 力 施 設
建         設</t>
  </si>
  <si>
    <t>電 気 通 信
施 設 建 設</t>
  </si>
  <si>
    <t>上・工業用
水       道</t>
  </si>
  <si>
    <t>土 地 造 成</t>
  </si>
  <si>
    <t>そ の 他 の
土        木</t>
  </si>
  <si>
    <t>9111</t>
    <phoneticPr fontId="1"/>
  </si>
  <si>
    <t>　うち賃金・俸給</t>
    <phoneticPr fontId="1"/>
  </si>
  <si>
    <t>9111</t>
  </si>
  <si>
    <t>　うち賃金・俸給</t>
  </si>
  <si>
    <t>県内生産額</t>
    <rPh sb="0" eb="1">
      <t>ケン</t>
    </rPh>
    <phoneticPr fontId="1"/>
  </si>
  <si>
    <t>国内生産額</t>
  </si>
  <si>
    <t>発生需要額</t>
  </si>
  <si>
    <t>粗付加価値</t>
    <phoneticPr fontId="1"/>
  </si>
  <si>
    <t>雇用者所得</t>
    <rPh sb="0" eb="3">
      <t>コヨウシャ</t>
    </rPh>
    <rPh sb="3" eb="5">
      <t>ショトク</t>
    </rPh>
    <phoneticPr fontId="63"/>
  </si>
  <si>
    <t>うち賃金・俸給
誘発額</t>
    <rPh sb="2" eb="4">
      <t>チンギン</t>
    </rPh>
    <rPh sb="5" eb="7">
      <t>ホウキュウ</t>
    </rPh>
    <rPh sb="8" eb="11">
      <t>ユウハツガク</t>
    </rPh>
    <phoneticPr fontId="1"/>
  </si>
  <si>
    <t>賃金・俸給誘発額による県内需要額</t>
    <rPh sb="0" eb="2">
      <t>チンギン</t>
    </rPh>
    <rPh sb="3" eb="5">
      <t>ホウキュウ</t>
    </rPh>
    <rPh sb="5" eb="7">
      <t>ユウハツ</t>
    </rPh>
    <rPh sb="7" eb="8">
      <t>ガク</t>
    </rPh>
    <rPh sb="11" eb="13">
      <t>ケンナイ</t>
    </rPh>
    <rPh sb="13" eb="15">
      <t>ジュヨウ</t>
    </rPh>
    <rPh sb="15" eb="16">
      <t>ガク</t>
    </rPh>
    <phoneticPr fontId="1"/>
  </si>
  <si>
    <t>⑥</t>
    <phoneticPr fontId="1"/>
  </si>
  <si>
    <t>⑦</t>
    <phoneticPr fontId="1"/>
  </si>
  <si>
    <t>⑧</t>
    <phoneticPr fontId="1"/>
  </si>
  <si>
    <t>⑨</t>
    <phoneticPr fontId="1"/>
  </si>
  <si>
    <t>⑪</t>
    <phoneticPr fontId="1"/>
  </si>
  <si>
    <t>⑫</t>
    <phoneticPr fontId="1"/>
  </si>
  <si>
    <t>⑬</t>
    <phoneticPr fontId="1"/>
  </si>
  <si>
    <t>⑭</t>
    <phoneticPr fontId="1"/>
  </si>
  <si>
    <t>⑮</t>
    <phoneticPr fontId="1"/>
  </si>
  <si>
    <t>⑯</t>
    <phoneticPr fontId="1"/>
  </si>
  <si>
    <t>⑰</t>
    <phoneticPr fontId="1"/>
  </si>
  <si>
    <t>⑱</t>
    <phoneticPr fontId="1"/>
  </si>
  <si>
    <t>⑲</t>
    <phoneticPr fontId="1"/>
  </si>
  <si>
    <t>㉑</t>
    <phoneticPr fontId="1"/>
  </si>
  <si>
    <t>与件データ</t>
    <phoneticPr fontId="1"/>
  </si>
  <si>
    <t>①×投入係数*</t>
    <rPh sb="2" eb="4">
      <t>トウニュウ</t>
    </rPh>
    <rPh sb="4" eb="6">
      <t>ケイスウ</t>
    </rPh>
    <phoneticPr fontId="1"/>
  </si>
  <si>
    <t>①×粗付加価値率*</t>
    <rPh sb="2" eb="3">
      <t>ソ</t>
    </rPh>
    <rPh sb="3" eb="5">
      <t>フカ</t>
    </rPh>
    <rPh sb="5" eb="7">
      <t>カチ</t>
    </rPh>
    <rPh sb="7" eb="8">
      <t>リツ</t>
    </rPh>
    <phoneticPr fontId="1"/>
  </si>
  <si>
    <t>①×雇用者所得率*</t>
    <rPh sb="2" eb="5">
      <t>コヨウシャ</t>
    </rPh>
    <rPh sb="5" eb="7">
      <t>ショトク</t>
    </rPh>
    <rPh sb="7" eb="8">
      <t>リツ</t>
    </rPh>
    <phoneticPr fontId="1"/>
  </si>
  <si>
    <t>①×賃金・俸給比率*</t>
    <rPh sb="2" eb="4">
      <t>チンギン</t>
    </rPh>
    <rPh sb="5" eb="7">
      <t>ホウキュウ</t>
    </rPh>
    <rPh sb="7" eb="9">
      <t>ヒリツ</t>
    </rPh>
    <phoneticPr fontId="1"/>
  </si>
  <si>
    <t>①×就業係数</t>
    <rPh sb="2" eb="4">
      <t>シュウギョウ</t>
    </rPh>
    <rPh sb="4" eb="6">
      <t>ケイスウ</t>
    </rPh>
    <phoneticPr fontId="1"/>
  </si>
  <si>
    <t>①×雇用係数</t>
    <rPh sb="2" eb="4">
      <t>コヨウ</t>
    </rPh>
    <rPh sb="4" eb="6">
      <t>ケイスウ</t>
    </rPh>
    <phoneticPr fontId="1"/>
  </si>
  <si>
    <t>逆行列係数×⑧</t>
    <rPh sb="0" eb="3">
      <t>ギャクギョウレツ</t>
    </rPh>
    <rPh sb="3" eb="5">
      <t>ケイスウ</t>
    </rPh>
    <phoneticPr fontId="1"/>
  </si>
  <si>
    <t>投入係数×⑨</t>
    <rPh sb="0" eb="2">
      <t>トウニュウ</t>
    </rPh>
    <rPh sb="2" eb="4">
      <t>ケイスウ</t>
    </rPh>
    <phoneticPr fontId="1"/>
  </si>
  <si>
    <t>⑨×粗付加価値率</t>
    <rPh sb="2" eb="3">
      <t>ソ</t>
    </rPh>
    <rPh sb="3" eb="5">
      <t>フカ</t>
    </rPh>
    <rPh sb="5" eb="7">
      <t>カチ</t>
    </rPh>
    <rPh sb="7" eb="8">
      <t>リツ</t>
    </rPh>
    <phoneticPr fontId="1"/>
  </si>
  <si>
    <t>⑨×雇用者所得率</t>
    <rPh sb="2" eb="5">
      <t>コヨウシャ</t>
    </rPh>
    <rPh sb="5" eb="7">
      <t>ショトク</t>
    </rPh>
    <rPh sb="7" eb="8">
      <t>リツ</t>
    </rPh>
    <phoneticPr fontId="1"/>
  </si>
  <si>
    <t>⑫×賃金・俸給比率</t>
    <phoneticPr fontId="1"/>
  </si>
  <si>
    <t>⑨×就業係数</t>
    <rPh sb="2" eb="4">
      <t>シュウギョウ</t>
    </rPh>
    <rPh sb="4" eb="6">
      <t>ケイスウ</t>
    </rPh>
    <phoneticPr fontId="1"/>
  </si>
  <si>
    <t>⑨×雇用係数</t>
    <rPh sb="2" eb="4">
      <t>コヨウ</t>
    </rPh>
    <rPh sb="4" eb="6">
      <t>ケイスウ</t>
    </rPh>
    <phoneticPr fontId="1"/>
  </si>
  <si>
    <t>⑯×民間消費支出構成比</t>
    <rPh sb="2" eb="4">
      <t>ミンカン</t>
    </rPh>
    <rPh sb="4" eb="6">
      <t>ショウヒ</t>
    </rPh>
    <rPh sb="6" eb="8">
      <t>シシュツ</t>
    </rPh>
    <rPh sb="8" eb="11">
      <t>コウセイヒ</t>
    </rPh>
    <phoneticPr fontId="1"/>
  </si>
  <si>
    <t>逆行列係数×⑱</t>
    <rPh sb="0" eb="3">
      <t>ギャクギョウレツ</t>
    </rPh>
    <rPh sb="3" eb="5">
      <t>ケイスウ</t>
    </rPh>
    <phoneticPr fontId="1"/>
  </si>
  <si>
    <t>投入係数×⑲</t>
    <rPh sb="0" eb="2">
      <t>トウニュウ</t>
    </rPh>
    <rPh sb="2" eb="4">
      <t>ケイスウ</t>
    </rPh>
    <phoneticPr fontId="1"/>
  </si>
  <si>
    <t>⑲×粗付加価値率</t>
    <rPh sb="2" eb="3">
      <t>ソ</t>
    </rPh>
    <rPh sb="3" eb="5">
      <t>フカ</t>
    </rPh>
    <rPh sb="5" eb="7">
      <t>カチ</t>
    </rPh>
    <rPh sb="7" eb="8">
      <t>リツ</t>
    </rPh>
    <phoneticPr fontId="1"/>
  </si>
  <si>
    <t>⑲×雇用者所得率</t>
    <rPh sb="2" eb="5">
      <t>コヨウシャ</t>
    </rPh>
    <rPh sb="5" eb="7">
      <t>ショトク</t>
    </rPh>
    <rPh sb="7" eb="8">
      <t>リツ</t>
    </rPh>
    <phoneticPr fontId="1"/>
  </si>
  <si>
    <t>㉒×賃金・俸給比率</t>
    <phoneticPr fontId="1"/>
  </si>
  <si>
    <t>⑲×就業係数</t>
    <rPh sb="2" eb="4">
      <t>シュウギョウ</t>
    </rPh>
    <rPh sb="4" eb="6">
      <t>ケイスウ</t>
    </rPh>
    <phoneticPr fontId="1"/>
  </si>
  <si>
    <t>⑲×雇用係数</t>
    <rPh sb="2" eb="4">
      <t>コヨウ</t>
    </rPh>
    <rPh sb="4" eb="6">
      <t>ケイスウ</t>
    </rPh>
    <phoneticPr fontId="1"/>
  </si>
  <si>
    <t>①＋⑨＋⑲</t>
    <phoneticPr fontId="1"/>
  </si>
  <si>
    <t>㉖順位</t>
    <rPh sb="1" eb="3">
      <t>ジュンイ</t>
    </rPh>
    <phoneticPr fontId="1"/>
  </si>
  <si>
    <t>㉖順位</t>
    <phoneticPr fontId="1"/>
  </si>
  <si>
    <t>㉖順位</t>
  </si>
  <si>
    <t>※　建設部門分析用産業連関表の係数を利用しています。</t>
    <rPh sb="2" eb="6">
      <t>ケンセツブモン</t>
    </rPh>
    <rPh sb="6" eb="14">
      <t>ブンセキヨウサンギョウレンカンヒョウ</t>
    </rPh>
    <rPh sb="15" eb="17">
      <t>ケイスウ</t>
    </rPh>
    <rPh sb="18" eb="20">
      <t>リヨウ</t>
    </rPh>
    <phoneticPr fontId="1"/>
  </si>
  <si>
    <t>企業建設の工事種別建設投資額</t>
    <rPh sb="0" eb="2">
      <t>キギョウ</t>
    </rPh>
    <rPh sb="2" eb="4">
      <t>ケンセツ</t>
    </rPh>
    <rPh sb="5" eb="9">
      <t>コウジシュベツ</t>
    </rPh>
    <rPh sb="9" eb="13">
      <t>ケンセツトウシ</t>
    </rPh>
    <rPh sb="13" eb="14">
      <t>ガク</t>
    </rPh>
    <phoneticPr fontId="63"/>
  </si>
  <si>
    <t>企業建設入力シート</t>
    <rPh sb="0" eb="2">
      <t>キギョウ</t>
    </rPh>
    <rPh sb="2" eb="4">
      <t>ケンセツ</t>
    </rPh>
    <rPh sb="4" eb="6">
      <t>ニュウリョク</t>
    </rPh>
    <phoneticPr fontId="63"/>
  </si>
  <si>
    <t>・オレンジ色のセルが入力範囲です。それ以外のセルには入力しないでください。</t>
  </si>
  <si>
    <t>・企業立地に伴う工事種別の建設投資額を入力してください。</t>
    <rPh sb="1" eb="3">
      <t>キギョウ</t>
    </rPh>
    <rPh sb="3" eb="5">
      <t>リッチ</t>
    </rPh>
    <rPh sb="6" eb="7">
      <t>トモナ</t>
    </rPh>
    <rPh sb="8" eb="12">
      <t>コウジシュベツ</t>
    </rPh>
    <rPh sb="13" eb="17">
      <t>ケンセツトウシ</t>
    </rPh>
    <phoneticPr fontId="1"/>
  </si>
  <si>
    <t>企業建設投資額</t>
    <rPh sb="0" eb="2">
      <t>キギョウ</t>
    </rPh>
    <rPh sb="2" eb="6">
      <t>ケンセツトウシ</t>
    </rPh>
    <rPh sb="6" eb="7">
      <t>ガク</t>
    </rPh>
    <phoneticPr fontId="1"/>
  </si>
  <si>
    <t>企業建設投資額
（＝生産誘発額）</t>
    <rPh sb="0" eb="2">
      <t>キギョウ</t>
    </rPh>
    <rPh sb="2" eb="7">
      <t>ケンセツトウシガク</t>
    </rPh>
    <rPh sb="10" eb="15">
      <t>セイサンユウハツガク</t>
    </rPh>
    <phoneticPr fontId="1"/>
  </si>
  <si>
    <t>(注)１　基本分類の部門名欄の★印は、生産活動主体を次のように示しています。　　　</t>
    <rPh sb="31" eb="32">
      <t>シメ</t>
    </rPh>
    <phoneticPr fontId="1"/>
  </si>
  <si>
    <t>★★・・・非市場生産者(一般政府)　　　　　　　　　　　　　　　　　　　</t>
  </si>
  <si>
    <t>★・・・・非市場生産者(対家計民間非営利団体)　　　　　　　　　　　　　</t>
  </si>
  <si>
    <t>なお、最終需要の発生が想定されない部門は、灰色の塗りつぶしをしています。</t>
    <rPh sb="3" eb="5">
      <t>サイシュウ</t>
    </rPh>
    <rPh sb="5" eb="7">
      <t>ジュヨウ</t>
    </rPh>
    <rPh sb="8" eb="10">
      <t>ハッセイ</t>
    </rPh>
    <rPh sb="11" eb="13">
      <t>ソウテイ</t>
    </rPh>
    <rPh sb="21" eb="23">
      <t>ハイイロ</t>
    </rPh>
    <phoneticPr fontId="1"/>
  </si>
  <si>
    <t>米、稲わら、麦類</t>
    <rPh sb="0" eb="1">
      <t>コメ</t>
    </rPh>
    <rPh sb="7" eb="8">
      <t>ルイ</t>
    </rPh>
    <phoneticPr fontId="10"/>
  </si>
  <si>
    <t>米、稲わら、小麦、大麦(二条、六条)、裸麦</t>
    <rPh sb="0" eb="1">
      <t>コメ</t>
    </rPh>
    <rPh sb="2" eb="3">
      <t>イネ</t>
    </rPh>
    <rPh sb="6" eb="8">
      <t>コムギ</t>
    </rPh>
    <rPh sb="9" eb="11">
      <t>オオムギ</t>
    </rPh>
    <rPh sb="12" eb="14">
      <t>ニジョウ</t>
    </rPh>
    <rPh sb="15" eb="17">
      <t>ロクジョウ</t>
    </rPh>
    <rPh sb="19" eb="20">
      <t>ラ</t>
    </rPh>
    <rPh sb="20" eb="21">
      <t>ムギ</t>
    </rPh>
    <phoneticPr fontId="1"/>
  </si>
  <si>
    <t>いも類、豆類</t>
    <rPh sb="2" eb="3">
      <t>ルイ</t>
    </rPh>
    <phoneticPr fontId="1"/>
  </si>
  <si>
    <r>
      <t xml:space="preserve">かんしょ、ばれいしょ、大豆、えんどう、そらまめ、いんげん豆、小豆、ささげ、らっかせい
</t>
    </r>
    <r>
      <rPr>
        <sz val="10.5"/>
        <color theme="5"/>
        <rFont val="ＭＳ 明朝"/>
        <family val="1"/>
        <charset val="128"/>
      </rPr>
      <t>※さといも、やまのいも、未成熟の豆類は「0113 野菜」</t>
    </r>
    <rPh sb="11" eb="13">
      <t>ダイズ</t>
    </rPh>
    <rPh sb="28" eb="29">
      <t>マメ</t>
    </rPh>
    <rPh sb="30" eb="32">
      <t>アズキ</t>
    </rPh>
    <rPh sb="55" eb="58">
      <t>ミセイジュク</t>
    </rPh>
    <rPh sb="59" eb="61">
      <t>マメルイ</t>
    </rPh>
    <rPh sb="68" eb="70">
      <t>ヤサイ</t>
    </rPh>
    <phoneticPr fontId="1"/>
  </si>
  <si>
    <t>野菜</t>
    <rPh sb="0" eb="2">
      <t>ヤサイ</t>
    </rPh>
    <phoneticPr fontId="10"/>
  </si>
  <si>
    <t>かぼちゃ、ピーマン、きゅうり、メロン、すいか、なす、トマト、いちご、キャベツ、はくさい、ほうれんそう、ねぎ、たまねぎ、にら、みつば、しゅんぎく、にんにく、レタス、セルリー、カリフラワー、ブロッコリー、アスパラガス、たけのこ、もやし、だいこん、かぶ、にんじん、ごぼう、れんこん、しょうが</t>
    <phoneticPr fontId="1"/>
  </si>
  <si>
    <t>砂糖原料作物、飲料用作物、その他の食用耕種作物</t>
    <rPh sb="15" eb="16">
      <t>タ</t>
    </rPh>
    <phoneticPr fontId="1"/>
  </si>
  <si>
    <t>さとうきび、てんさい、コーヒー豆、カカオ豆、茶(生葉)、ホップ、そば、とうもろこし、あわ、ひえ、なたね、ごま、オリーブ、こんにゃくいも</t>
    <rPh sb="15" eb="16">
      <t>マメ</t>
    </rPh>
    <rPh sb="20" eb="21">
      <t>マメ</t>
    </rPh>
    <rPh sb="22" eb="23">
      <t>チャ</t>
    </rPh>
    <rPh sb="24" eb="26">
      <t>ナマハ</t>
    </rPh>
    <phoneticPr fontId="1"/>
  </si>
  <si>
    <t>飼料作物、種苗、花き・花木類、葉たばこ、生ゴム(輸入)、綿花(輸入)、他に分類されない非食用耕種作物</t>
  </si>
  <si>
    <t>牧草、青刈とうもろこし、ソルゴー、農産物の種子、球根類、苗木類、切り花類、鉢物類、花木(成木)、花壇用苗もの類、芝類、地被植物類、綿花、い草</t>
    <rPh sb="0" eb="2">
      <t>ボクソウ</t>
    </rPh>
    <rPh sb="3" eb="4">
      <t>アオ</t>
    </rPh>
    <rPh sb="4" eb="5">
      <t>カ</t>
    </rPh>
    <rPh sb="17" eb="20">
      <t>ノウサンブツ</t>
    </rPh>
    <rPh sb="21" eb="23">
      <t>シュシ</t>
    </rPh>
    <rPh sb="24" eb="26">
      <t>キュウコン</t>
    </rPh>
    <rPh sb="26" eb="27">
      <t>ルイ</t>
    </rPh>
    <rPh sb="28" eb="30">
      <t>ナエギ</t>
    </rPh>
    <rPh sb="30" eb="31">
      <t>ルイ</t>
    </rPh>
    <rPh sb="32" eb="33">
      <t>キ</t>
    </rPh>
    <rPh sb="34" eb="35">
      <t>バナ</t>
    </rPh>
    <rPh sb="35" eb="36">
      <t>ルイ</t>
    </rPh>
    <rPh sb="37" eb="39">
      <t>ハチモノ</t>
    </rPh>
    <rPh sb="39" eb="40">
      <t>ルイ</t>
    </rPh>
    <rPh sb="41" eb="42">
      <t>ハナ</t>
    </rPh>
    <rPh sb="42" eb="43">
      <t>キ</t>
    </rPh>
    <rPh sb="44" eb="45">
      <t>ナリ</t>
    </rPh>
    <rPh sb="45" eb="46">
      <t>キ</t>
    </rPh>
    <rPh sb="48" eb="51">
      <t>カダンヨウ</t>
    </rPh>
    <rPh sb="51" eb="52">
      <t>ナエ</t>
    </rPh>
    <rPh sb="54" eb="55">
      <t>ルイ</t>
    </rPh>
    <rPh sb="56" eb="57">
      <t>シバ</t>
    </rPh>
    <rPh sb="57" eb="58">
      <t>ルイ</t>
    </rPh>
    <rPh sb="59" eb="61">
      <t>チヒ</t>
    </rPh>
    <rPh sb="61" eb="63">
      <t>ショクブツ</t>
    </rPh>
    <rPh sb="63" eb="64">
      <t>ルイ</t>
    </rPh>
    <rPh sb="65" eb="67">
      <t>メンカ</t>
    </rPh>
    <rPh sb="69" eb="70">
      <t>クサ</t>
    </rPh>
    <phoneticPr fontId="1"/>
  </si>
  <si>
    <t>生乳、乳子牛、と畜向け肉用牛、肥育向け子牛、豚、きゅう肥、鶏卵、成鶏、ブロイラー、鶏ふん、羊毛、馬、やぎ、めん羊、毛皮用動物(ミンク、うさぎ等)、食用鳥類、愛がん動物(昆虫類を含む。)、実験用動物(マウス、モルモット)、養蚕</t>
    <rPh sb="0" eb="2">
      <t>セイニュウ</t>
    </rPh>
    <rPh sb="3" eb="4">
      <t>ニュウ</t>
    </rPh>
    <rPh sb="4" eb="6">
      <t>コウシ</t>
    </rPh>
    <rPh sb="8" eb="9">
      <t>チク</t>
    </rPh>
    <rPh sb="9" eb="10">
      <t>ム</t>
    </rPh>
    <rPh sb="11" eb="14">
      <t>ニクヨウギュウ</t>
    </rPh>
    <rPh sb="15" eb="17">
      <t>ヒイク</t>
    </rPh>
    <rPh sb="17" eb="18">
      <t>ム</t>
    </rPh>
    <rPh sb="19" eb="21">
      <t>コギュウ</t>
    </rPh>
    <rPh sb="22" eb="23">
      <t>ブタ</t>
    </rPh>
    <rPh sb="27" eb="28">
      <t>ヒ</t>
    </rPh>
    <rPh sb="29" eb="31">
      <t>ケイラン</t>
    </rPh>
    <rPh sb="32" eb="34">
      <t>セイケイ</t>
    </rPh>
    <rPh sb="45" eb="47">
      <t>ヨウモウ</t>
    </rPh>
    <rPh sb="48" eb="49">
      <t>ウマ</t>
    </rPh>
    <rPh sb="55" eb="56">
      <t>ヒツジ</t>
    </rPh>
    <rPh sb="57" eb="60">
      <t>ケガワヨウ</t>
    </rPh>
    <rPh sb="60" eb="62">
      <t>ドウブツ</t>
    </rPh>
    <rPh sb="70" eb="71">
      <t>トウ</t>
    </rPh>
    <rPh sb="73" eb="75">
      <t>ショクヨウ</t>
    </rPh>
    <rPh sb="75" eb="77">
      <t>チョウルイ</t>
    </rPh>
    <rPh sb="78" eb="79">
      <t>アイ</t>
    </rPh>
    <rPh sb="81" eb="83">
      <t>ドウブツ</t>
    </rPh>
    <rPh sb="84" eb="87">
      <t>コンチュウルイ</t>
    </rPh>
    <rPh sb="88" eb="89">
      <t>フク</t>
    </rPh>
    <rPh sb="93" eb="96">
      <t>ジッケンヨウ</t>
    </rPh>
    <rPh sb="96" eb="98">
      <t>ドウブツ</t>
    </rPh>
    <rPh sb="110" eb="112">
      <t>ヨウサン</t>
    </rPh>
    <phoneticPr fontId="1"/>
  </si>
  <si>
    <t>農業サービス</t>
    <phoneticPr fontId="1"/>
  </si>
  <si>
    <t>カントリーエレベーター、ライスセンター、稲作共同育苗事業、土地改良区、青果物共同選果場、航空防除、稚蚕共同飼育事業、種付業、ふ卵業</t>
    <phoneticPr fontId="1"/>
  </si>
  <si>
    <t>特用林産物(狩猟業を含む。)</t>
  </si>
  <si>
    <t>きのこ類(まつたけ、しいたけ、えのきたけ等)、種実(くり、くるみ)、生うるし、木ろう、竹材、薪、木炭、狩猟による野性鳥獣及び動物原皮</t>
    <rPh sb="3" eb="4">
      <t>ルイ</t>
    </rPh>
    <rPh sb="20" eb="21">
      <t>トウ</t>
    </rPh>
    <rPh sb="23" eb="24">
      <t>タネ</t>
    </rPh>
    <rPh sb="24" eb="25">
      <t>ミ</t>
    </rPh>
    <rPh sb="34" eb="35">
      <t>ナマ</t>
    </rPh>
    <rPh sb="39" eb="40">
      <t>キ</t>
    </rPh>
    <rPh sb="43" eb="44">
      <t>タケ</t>
    </rPh>
    <rPh sb="44" eb="45">
      <t>ザイ</t>
    </rPh>
    <rPh sb="46" eb="47">
      <t>マキ</t>
    </rPh>
    <rPh sb="48" eb="50">
      <t>モクタン</t>
    </rPh>
    <rPh sb="51" eb="53">
      <t>シュリョウ</t>
    </rPh>
    <rPh sb="56" eb="58">
      <t>ヤセイ</t>
    </rPh>
    <rPh sb="58" eb="60">
      <t>チョウジュウ</t>
    </rPh>
    <rPh sb="60" eb="61">
      <t>オヨ</t>
    </rPh>
    <rPh sb="62" eb="64">
      <t>ドウブツ</t>
    </rPh>
    <rPh sb="64" eb="65">
      <t>ゲン</t>
    </rPh>
    <rPh sb="65" eb="66">
      <t>カワ</t>
    </rPh>
    <phoneticPr fontId="1"/>
  </si>
  <si>
    <t>沿岸・沖合・遠洋漁業(魚類、えび類、かに類、いか類、たこ類、貝類、海藻類)</t>
    <rPh sb="0" eb="2">
      <t>エンガン</t>
    </rPh>
    <rPh sb="3" eb="5">
      <t>オキアイ</t>
    </rPh>
    <rPh sb="6" eb="8">
      <t>エンヨウ</t>
    </rPh>
    <rPh sb="8" eb="10">
      <t>ギョギョウ</t>
    </rPh>
    <rPh sb="11" eb="12">
      <t>サカナ</t>
    </rPh>
    <rPh sb="12" eb="13">
      <t>ルイ</t>
    </rPh>
    <rPh sb="16" eb="17">
      <t>ルイ</t>
    </rPh>
    <rPh sb="20" eb="21">
      <t>ルイ</t>
    </rPh>
    <rPh sb="24" eb="25">
      <t>ルイ</t>
    </rPh>
    <rPh sb="28" eb="29">
      <t>ルイ</t>
    </rPh>
    <rPh sb="30" eb="31">
      <t>カイ</t>
    </rPh>
    <rPh sb="31" eb="32">
      <t>ルイ</t>
    </rPh>
    <rPh sb="33" eb="35">
      <t>カイソウ</t>
    </rPh>
    <rPh sb="35" eb="36">
      <t>ルイ</t>
    </rPh>
    <phoneticPr fontId="1"/>
  </si>
  <si>
    <t>河川漁業(魚類)、こい、ふな、うなぎ、しじみ、あゆ</t>
    <rPh sb="0" eb="2">
      <t>カセン</t>
    </rPh>
    <rPh sb="2" eb="4">
      <t>ギョギョウ</t>
    </rPh>
    <rPh sb="5" eb="6">
      <t>サカナ</t>
    </rPh>
    <rPh sb="6" eb="7">
      <t>ルイ</t>
    </rPh>
    <phoneticPr fontId="1"/>
  </si>
  <si>
    <t>石炭・原油・天然ガスの掘採及び選鉱</t>
    <rPh sb="0" eb="2">
      <t>セキタン</t>
    </rPh>
    <rPh sb="3" eb="5">
      <t>ゲンユ</t>
    </rPh>
    <rPh sb="6" eb="8">
      <t>テンネン</t>
    </rPh>
    <rPh sb="11" eb="12">
      <t>クツ</t>
    </rPh>
    <rPh sb="12" eb="13">
      <t>サイ</t>
    </rPh>
    <rPh sb="13" eb="14">
      <t>オヨ</t>
    </rPh>
    <rPh sb="15" eb="17">
      <t>センコウ</t>
    </rPh>
    <phoneticPr fontId="1"/>
  </si>
  <si>
    <t>砂利・採石</t>
    <phoneticPr fontId="1"/>
  </si>
  <si>
    <t>砂利・砂・かんらん岩・オリビンサンドの掘採、採石及び選鉱</t>
    <rPh sb="0" eb="2">
      <t>ジャリ</t>
    </rPh>
    <rPh sb="3" eb="4">
      <t>スナ</t>
    </rPh>
    <rPh sb="9" eb="10">
      <t>イワ</t>
    </rPh>
    <rPh sb="22" eb="24">
      <t>サイセキ</t>
    </rPh>
    <phoneticPr fontId="1"/>
  </si>
  <si>
    <t>鉄鉱石、非鉄金属鉱物、石灰石、窯業原料鉱物(石灰石を除く。)、他に分類されない鉱物</t>
  </si>
  <si>
    <t>金属鉱物(鉄鉱石・銅鉱・鉛鉱・亜鉛鉱・金鉱・銀鉱等)や窯業原料鉱物(石灰石・ドロマイト・粘土等)、他の鉱物(重晶石・ベンナイト等)の掘採及び選鉱</t>
    <rPh sb="0" eb="2">
      <t>キンゾク</t>
    </rPh>
    <rPh sb="2" eb="4">
      <t>コウブツ</t>
    </rPh>
    <rPh sb="5" eb="8">
      <t>テッコウセキ</t>
    </rPh>
    <rPh sb="9" eb="10">
      <t>ドウ</t>
    </rPh>
    <rPh sb="10" eb="11">
      <t>コウ</t>
    </rPh>
    <rPh sb="12" eb="14">
      <t>エンコウ</t>
    </rPh>
    <rPh sb="15" eb="18">
      <t>アエンコウ</t>
    </rPh>
    <rPh sb="19" eb="21">
      <t>キンコウ</t>
    </rPh>
    <rPh sb="22" eb="24">
      <t>ギンコウ</t>
    </rPh>
    <rPh sb="24" eb="25">
      <t>トウ</t>
    </rPh>
    <rPh sb="27" eb="29">
      <t>ヨウギョウ</t>
    </rPh>
    <rPh sb="29" eb="33">
      <t>ゲンリョウコウブツ</t>
    </rPh>
    <rPh sb="34" eb="37">
      <t>セッカイセキ</t>
    </rPh>
    <rPh sb="44" eb="46">
      <t>ネンド</t>
    </rPh>
    <rPh sb="46" eb="47">
      <t>トウ</t>
    </rPh>
    <rPh sb="49" eb="50">
      <t>タ</t>
    </rPh>
    <rPh sb="51" eb="53">
      <t>コウブツ</t>
    </rPh>
    <rPh sb="54" eb="57">
      <t>ジュウショウセキ</t>
    </rPh>
    <rPh sb="63" eb="64">
      <t>トウ</t>
    </rPh>
    <phoneticPr fontId="1"/>
  </si>
  <si>
    <t>食肉、酪農品、その他の畜産食料品</t>
    <rPh sb="3" eb="6">
      <t>ラクノウヒン</t>
    </rPh>
    <phoneticPr fontId="1"/>
  </si>
  <si>
    <t>冷凍魚介類、魚のあら、煮干し品、素干し品、塩干品、くん製品、水産びん・かん詰、かまぼこ、魚肉ハム・ソーセージ、節類、寒天、焼・味付けのり</t>
    <rPh sb="0" eb="2">
      <t>レイトウ</t>
    </rPh>
    <rPh sb="2" eb="5">
      <t>ギョカイルイ</t>
    </rPh>
    <rPh sb="6" eb="7">
      <t>サカナ</t>
    </rPh>
    <rPh sb="11" eb="13">
      <t>ニボ</t>
    </rPh>
    <rPh sb="14" eb="15">
      <t>ヒン</t>
    </rPh>
    <rPh sb="16" eb="17">
      <t>ス</t>
    </rPh>
    <rPh sb="17" eb="18">
      <t>ボ</t>
    </rPh>
    <rPh sb="19" eb="20">
      <t>ヒン</t>
    </rPh>
    <rPh sb="21" eb="23">
      <t>シオボシ</t>
    </rPh>
    <rPh sb="23" eb="24">
      <t>ヒン</t>
    </rPh>
    <rPh sb="27" eb="29">
      <t>セイヒン</t>
    </rPh>
    <rPh sb="30" eb="32">
      <t>スイサン</t>
    </rPh>
    <rPh sb="37" eb="38">
      <t>ツ</t>
    </rPh>
    <rPh sb="44" eb="46">
      <t>ギョニク</t>
    </rPh>
    <rPh sb="55" eb="56">
      <t>セツ</t>
    </rPh>
    <rPh sb="56" eb="57">
      <t>ルイ</t>
    </rPh>
    <rPh sb="58" eb="60">
      <t>カンテン</t>
    </rPh>
    <rPh sb="61" eb="62">
      <t>ヤ</t>
    </rPh>
    <rPh sb="63" eb="65">
      <t>アジツ</t>
    </rPh>
    <phoneticPr fontId="1"/>
  </si>
  <si>
    <t>精穀、製粉</t>
    <phoneticPr fontId="1"/>
  </si>
  <si>
    <r>
      <t xml:space="preserve">乾燥野菜、冷凍野菜、漬物、ジャム、野菜びん・かん詰、果実びん・かん詰、原料濃縮果汁
</t>
    </r>
    <r>
      <rPr>
        <sz val="10.5"/>
        <color theme="5"/>
        <rFont val="ＭＳ 明朝"/>
        <family val="1"/>
        <charset val="128"/>
      </rPr>
      <t>※原料濃縮果汁以外の果実飲料、野菜ジュースは「1129 その他の飲料」</t>
    </r>
    <rPh sb="0" eb="2">
      <t>カンソウ</t>
    </rPh>
    <rPh sb="2" eb="4">
      <t>ヤサイ</t>
    </rPh>
    <rPh sb="5" eb="7">
      <t>レイトウ</t>
    </rPh>
    <rPh sb="7" eb="9">
      <t>ヤサイ</t>
    </rPh>
    <rPh sb="10" eb="12">
      <t>ツケモノ</t>
    </rPh>
    <rPh sb="17" eb="19">
      <t>ヤサイ</t>
    </rPh>
    <rPh sb="24" eb="25">
      <t>ヅメ</t>
    </rPh>
    <rPh sb="26" eb="28">
      <t>カジツ</t>
    </rPh>
    <rPh sb="33" eb="34">
      <t>ヅメ</t>
    </rPh>
    <rPh sb="35" eb="37">
      <t>ゲンリョウ</t>
    </rPh>
    <rPh sb="37" eb="39">
      <t>ノウシュク</t>
    </rPh>
    <rPh sb="39" eb="41">
      <t>カジュウ</t>
    </rPh>
    <rPh sb="49" eb="51">
      <t>イガイ</t>
    </rPh>
    <rPh sb="52" eb="56">
      <t>カジツインリョウ</t>
    </rPh>
    <rPh sb="57" eb="59">
      <t>ヤサイ</t>
    </rPh>
    <phoneticPr fontId="1"/>
  </si>
  <si>
    <t>砂糖、でん粉、ぶどう糖・水あめ・異性化糖、植物油脂、動物油脂、加工油脂、植物原油かす、調味料</t>
    <phoneticPr fontId="1"/>
  </si>
  <si>
    <r>
      <t xml:space="preserve">精製糖、含みつ糖、でん粉、コーンスターチ、ぶどう糖、水あめ、食用なたね油、食用大豆油、牛脂、豚脂、魚油、マーガリン、みそ、しょうゆ、ソース、マヨネーズ、即席カレー、香辛料、お茶漬け・ふりかけ類、即席みそ汁・お吸い物
</t>
    </r>
    <r>
      <rPr>
        <sz val="10.5"/>
        <color theme="5"/>
        <rFont val="ＭＳ 明朝"/>
        <family val="1"/>
        <charset val="128"/>
      </rPr>
      <t>※塩は「2029 その他の無機化学工業製品」</t>
    </r>
    <rPh sb="0" eb="2">
      <t>セイセイ</t>
    </rPh>
    <rPh sb="2" eb="3">
      <t>トウ</t>
    </rPh>
    <rPh sb="11" eb="12">
      <t>プン</t>
    </rPh>
    <rPh sb="24" eb="25">
      <t>トウ</t>
    </rPh>
    <rPh sb="26" eb="27">
      <t>ミズ</t>
    </rPh>
    <rPh sb="30" eb="32">
      <t>ショクヨウ</t>
    </rPh>
    <rPh sb="35" eb="36">
      <t>アブラ</t>
    </rPh>
    <rPh sb="37" eb="39">
      <t>ショクヨウ</t>
    </rPh>
    <rPh sb="39" eb="42">
      <t>ダイズアブラ</t>
    </rPh>
    <rPh sb="43" eb="45">
      <t>ギュウシ</t>
    </rPh>
    <rPh sb="46" eb="47">
      <t>ブタ</t>
    </rPh>
    <rPh sb="49" eb="50">
      <t>サカナ</t>
    </rPh>
    <rPh sb="50" eb="51">
      <t>アブラ</t>
    </rPh>
    <rPh sb="76" eb="78">
      <t>ソクセキ</t>
    </rPh>
    <rPh sb="82" eb="85">
      <t>コウシンリョウ</t>
    </rPh>
    <rPh sb="87" eb="89">
      <t>チャヅ</t>
    </rPh>
    <rPh sb="95" eb="96">
      <t>ルイ</t>
    </rPh>
    <rPh sb="97" eb="99">
      <t>ソクセキ</t>
    </rPh>
    <rPh sb="101" eb="102">
      <t>シル</t>
    </rPh>
    <rPh sb="104" eb="105">
      <t>ス</t>
    </rPh>
    <rPh sb="106" eb="107">
      <t>モノ</t>
    </rPh>
    <rPh sb="109" eb="110">
      <t>シオ</t>
    </rPh>
    <rPh sb="119" eb="120">
      <t>タ</t>
    </rPh>
    <rPh sb="121" eb="123">
      <t>ムキ</t>
    </rPh>
    <rPh sb="123" eb="125">
      <t>カガク</t>
    </rPh>
    <rPh sb="125" eb="127">
      <t>コウギョウ</t>
    </rPh>
    <rPh sb="127" eb="129">
      <t>セイヒン</t>
    </rPh>
    <phoneticPr fontId="1"/>
  </si>
  <si>
    <r>
      <t xml:space="preserve">冷凍フライ、冷凍ハンバーグ、レトルト食品、そう菜、すし、弁当、とうふ、油揚、がんもどき、こんにゃく、納豆、麦茶、もち、調理特殊かん詰(カレーかん詰、ミートソース類かん詰、スープ類かん詰等) 
</t>
    </r>
    <r>
      <rPr>
        <sz val="10.5"/>
        <color theme="5"/>
        <rFont val="ＭＳ 明朝"/>
        <family val="1"/>
        <charset val="128"/>
      </rPr>
      <t>※調理パン及びサンドイッチ、即席ココアは「1114 めん・パン・菓子類」</t>
    </r>
    <rPh sb="0" eb="2">
      <t>レイトウ</t>
    </rPh>
    <rPh sb="6" eb="8">
      <t>レイトウ</t>
    </rPh>
    <rPh sb="18" eb="20">
      <t>ショクヒン</t>
    </rPh>
    <rPh sb="23" eb="24">
      <t>ナ</t>
    </rPh>
    <rPh sb="28" eb="30">
      <t>ベントウ</t>
    </rPh>
    <rPh sb="35" eb="37">
      <t>アブラアゲ</t>
    </rPh>
    <rPh sb="50" eb="52">
      <t>ナットウ</t>
    </rPh>
    <rPh sb="53" eb="55">
      <t>ムギチャ</t>
    </rPh>
    <rPh sb="97" eb="99">
      <t>チョウリ</t>
    </rPh>
    <rPh sb="101" eb="102">
      <t>オヨ</t>
    </rPh>
    <rPh sb="110" eb="112">
      <t>ソクセキ</t>
    </rPh>
    <rPh sb="128" eb="131">
      <t>カシルイ</t>
    </rPh>
    <phoneticPr fontId="1"/>
  </si>
  <si>
    <r>
      <t xml:space="preserve">緑茶、紅茶、ウーロン茶、コーヒー、炭酸飲料、果実飲料、ミネラルウォーター、スポーツドリンク、野菜ジュース、販売用氷
</t>
    </r>
    <r>
      <rPr>
        <sz val="10.5"/>
        <color theme="5"/>
        <rFont val="ＭＳ 明朝"/>
        <family val="1"/>
        <charset val="128"/>
      </rPr>
      <t>※発酵乳及び乳酸菌飲料は「1111 畜産食料品」、濃縮果汁及び天然果汁は「1115 農産保存食料品」</t>
    </r>
    <rPh sb="0" eb="2">
      <t>リョクチャ</t>
    </rPh>
    <rPh sb="3" eb="5">
      <t>コウチャ</t>
    </rPh>
    <rPh sb="10" eb="11">
      <t>チャ</t>
    </rPh>
    <rPh sb="17" eb="19">
      <t>タンサン</t>
    </rPh>
    <rPh sb="19" eb="21">
      <t>インリョウ</t>
    </rPh>
    <rPh sb="22" eb="24">
      <t>カジツ</t>
    </rPh>
    <rPh sb="24" eb="26">
      <t>インリョウ</t>
    </rPh>
    <rPh sb="46" eb="48">
      <t>ヤサイ</t>
    </rPh>
    <rPh sb="53" eb="56">
      <t>ハンバイヨウ</t>
    </rPh>
    <rPh sb="56" eb="57">
      <t>コオリ</t>
    </rPh>
    <rPh sb="59" eb="62">
      <t>ハッコウニュウ</t>
    </rPh>
    <rPh sb="62" eb="63">
      <t>オヨ</t>
    </rPh>
    <rPh sb="64" eb="67">
      <t>ニュウサンキン</t>
    </rPh>
    <rPh sb="76" eb="81">
      <t>チクサンショクリョウヒン</t>
    </rPh>
    <rPh sb="83" eb="87">
      <t>ノウシュクカジュウ</t>
    </rPh>
    <rPh sb="87" eb="88">
      <t>オヨ</t>
    </rPh>
    <rPh sb="89" eb="91">
      <t>テンネン</t>
    </rPh>
    <rPh sb="91" eb="93">
      <t>カジュウ</t>
    </rPh>
    <phoneticPr fontId="1"/>
  </si>
  <si>
    <t>飼料・有機質肥料
(別掲を除く。)</t>
  </si>
  <si>
    <t>飼料、有機質肥料(別掲を除く。)</t>
  </si>
  <si>
    <t>紙巻たばこ、葉巻たばこ、きざみたばこ、パイプたばこ、加熱式たばこ</t>
    <rPh sb="0" eb="2">
      <t>カミマキ</t>
    </rPh>
    <rPh sb="6" eb="8">
      <t>ハマキ</t>
    </rPh>
    <rPh sb="26" eb="29">
      <t>カネツシキ</t>
    </rPh>
    <phoneticPr fontId="1"/>
  </si>
  <si>
    <t>綿・スフ織物(合繊短繊維織物を含む。)、絹・人絹織物(合繊長繊維織物を含む。)、その他の織物</t>
  </si>
  <si>
    <r>
      <t xml:space="preserve">シャツ、スポーツ用衣服、学校服、下着、寝着類、和装製品(既製和服・帯、ショール、足袋類)、アウターシャツ類、セーター類、補整着
</t>
    </r>
    <r>
      <rPr>
        <sz val="10.5"/>
        <color theme="5"/>
        <rFont val="ＭＳ 明朝"/>
        <family val="1"/>
        <charset val="128"/>
      </rPr>
      <t>※縫いぐるみは「3911 がん具・運動用品」</t>
    </r>
    <rPh sb="8" eb="9">
      <t>ヨウ</t>
    </rPh>
    <rPh sb="9" eb="11">
      <t>イフク</t>
    </rPh>
    <rPh sb="12" eb="14">
      <t>ガッコウ</t>
    </rPh>
    <rPh sb="14" eb="15">
      <t>フク</t>
    </rPh>
    <rPh sb="16" eb="18">
      <t>シタギ</t>
    </rPh>
    <rPh sb="19" eb="20">
      <t>ネ</t>
    </rPh>
    <rPh sb="20" eb="21">
      <t>キ</t>
    </rPh>
    <rPh sb="21" eb="22">
      <t>ルイ</t>
    </rPh>
    <rPh sb="23" eb="25">
      <t>ワソウ</t>
    </rPh>
    <rPh sb="25" eb="27">
      <t>セイヒン</t>
    </rPh>
    <rPh sb="28" eb="30">
      <t>キセイ</t>
    </rPh>
    <rPh sb="30" eb="32">
      <t>ワフク</t>
    </rPh>
    <rPh sb="33" eb="34">
      <t>タイ</t>
    </rPh>
    <rPh sb="40" eb="42">
      <t>タビ</t>
    </rPh>
    <rPh sb="42" eb="43">
      <t>ルイ</t>
    </rPh>
    <rPh sb="52" eb="53">
      <t>ルイ</t>
    </rPh>
    <rPh sb="58" eb="59">
      <t>ルイ</t>
    </rPh>
    <rPh sb="60" eb="62">
      <t>ホセイ</t>
    </rPh>
    <rPh sb="62" eb="63">
      <t>ギ</t>
    </rPh>
    <rPh sb="65" eb="66">
      <t>ヌ</t>
    </rPh>
    <rPh sb="79" eb="80">
      <t>グ</t>
    </rPh>
    <phoneticPr fontId="1"/>
  </si>
  <si>
    <t>寝具、じゅうたん・床敷物、その他の繊維既製品</t>
    <rPh sb="15" eb="16">
      <t>タ</t>
    </rPh>
    <phoneticPr fontId="1"/>
  </si>
  <si>
    <t>ふとん、タオルケット、枕、クッション、毛布、じゅうたん、ガーゼ、包帯、衛生マスク、タオル、カーテン</t>
    <rPh sb="11" eb="12">
      <t>マクラ</t>
    </rPh>
    <rPh sb="19" eb="21">
      <t>モウフ</t>
    </rPh>
    <rPh sb="32" eb="34">
      <t>ホウタイ</t>
    </rPh>
    <rPh sb="35" eb="37">
      <t>エイセイ</t>
    </rPh>
    <phoneticPr fontId="1"/>
  </si>
  <si>
    <t>板材、単板、普通合板、特殊合板、集成材、木材チップ</t>
    <rPh sb="0" eb="1">
      <t>イタ</t>
    </rPh>
    <rPh sb="1" eb="2">
      <t>ザイ</t>
    </rPh>
    <rPh sb="3" eb="4">
      <t>タン</t>
    </rPh>
    <rPh sb="4" eb="5">
      <t>イタ</t>
    </rPh>
    <rPh sb="6" eb="8">
      <t>フツウ</t>
    </rPh>
    <rPh sb="8" eb="10">
      <t>ゴウバン</t>
    </rPh>
    <rPh sb="11" eb="13">
      <t>トクシュ</t>
    </rPh>
    <rPh sb="13" eb="15">
      <t>ゴウバン</t>
    </rPh>
    <rPh sb="16" eb="19">
      <t>シュウセイザイ</t>
    </rPh>
    <rPh sb="20" eb="22">
      <t>モクザイ</t>
    </rPh>
    <phoneticPr fontId="1"/>
  </si>
  <si>
    <t>造作材、パーティクルボード、繊維板、銘板、銘木、床柱、床板、経木、木毛、たる・おけ材、木箱、コルク製品、はし、げた、せいろ</t>
    <rPh sb="0" eb="2">
      <t>ゾウサ</t>
    </rPh>
    <rPh sb="2" eb="3">
      <t>ザイ</t>
    </rPh>
    <rPh sb="14" eb="16">
      <t>センイ</t>
    </rPh>
    <rPh sb="16" eb="17">
      <t>イタ</t>
    </rPh>
    <rPh sb="18" eb="20">
      <t>メイバン</t>
    </rPh>
    <rPh sb="21" eb="23">
      <t>メイモク</t>
    </rPh>
    <rPh sb="24" eb="26">
      <t>ユカハシラ</t>
    </rPh>
    <rPh sb="27" eb="29">
      <t>ユカイタ</t>
    </rPh>
    <rPh sb="30" eb="31">
      <t>ケイ</t>
    </rPh>
    <rPh sb="31" eb="32">
      <t>キ</t>
    </rPh>
    <rPh sb="33" eb="34">
      <t>キ</t>
    </rPh>
    <rPh sb="34" eb="35">
      <t>ケ</t>
    </rPh>
    <rPh sb="41" eb="42">
      <t>ザイ</t>
    </rPh>
    <rPh sb="43" eb="45">
      <t>キバコ</t>
    </rPh>
    <rPh sb="49" eb="51">
      <t>セイヒン</t>
    </rPh>
    <phoneticPr fontId="1"/>
  </si>
  <si>
    <t>机、テーブル、いす、流し台、調理台、たんす、棚、雨戸、格子、障子、ふすま、ベッド用マットレス、宗教用具、すだれ、つい立、鏡縁、額縁、プラスチック製家具、窯業・土石製家具</t>
    <rPh sb="0" eb="1">
      <t>ツクエ</t>
    </rPh>
    <rPh sb="10" eb="11">
      <t>ナガ</t>
    </rPh>
    <rPh sb="12" eb="13">
      <t>ダイ</t>
    </rPh>
    <rPh sb="14" eb="16">
      <t>チョウリ</t>
    </rPh>
    <rPh sb="16" eb="17">
      <t>ダイ</t>
    </rPh>
    <rPh sb="22" eb="23">
      <t>タナ</t>
    </rPh>
    <rPh sb="24" eb="26">
      <t>アマド</t>
    </rPh>
    <rPh sb="27" eb="29">
      <t>コウシ</t>
    </rPh>
    <rPh sb="30" eb="32">
      <t>ショウジ</t>
    </rPh>
    <rPh sb="40" eb="41">
      <t>ヨウ</t>
    </rPh>
    <rPh sb="47" eb="51">
      <t>シュウキョウヨウグ</t>
    </rPh>
    <rPh sb="58" eb="59">
      <t>タテ</t>
    </rPh>
    <rPh sb="72" eb="73">
      <t>セイ</t>
    </rPh>
    <rPh sb="73" eb="75">
      <t>カグ</t>
    </rPh>
    <rPh sb="76" eb="78">
      <t>ヨウギョウ</t>
    </rPh>
    <rPh sb="79" eb="81">
      <t>ドセキ</t>
    </rPh>
    <rPh sb="81" eb="82">
      <t>セイ</t>
    </rPh>
    <rPh sb="82" eb="84">
      <t>カグ</t>
    </rPh>
    <phoneticPr fontId="1"/>
  </si>
  <si>
    <t>その他の
製造工業製品
(１／３)</t>
  </si>
  <si>
    <t>窒素質・りん酸質肥料、複合肥料</t>
    <rPh sb="0" eb="2">
      <t>チッソ</t>
    </rPh>
    <rPh sb="2" eb="3">
      <t>シツ</t>
    </rPh>
    <rPh sb="6" eb="7">
      <t>サン</t>
    </rPh>
    <rPh sb="7" eb="8">
      <t>シツ</t>
    </rPh>
    <rPh sb="8" eb="10">
      <t>ヒリョウ</t>
    </rPh>
    <rPh sb="11" eb="13">
      <t>フクゴウ</t>
    </rPh>
    <rPh sb="13" eb="15">
      <t>ヒリョウ</t>
    </rPh>
    <phoneticPr fontId="1"/>
  </si>
  <si>
    <t>ソーダ工業製品</t>
    <phoneticPr fontId="1"/>
  </si>
  <si>
    <t>ソーダ灰、か性ソーダ、液体塩素、塩素ガス、塩酸、さらし液、塩素酸ナトリウム</t>
    <rPh sb="16" eb="18">
      <t>エンソ</t>
    </rPh>
    <rPh sb="21" eb="23">
      <t>エンサン</t>
    </rPh>
    <rPh sb="27" eb="28">
      <t>エキ</t>
    </rPh>
    <rPh sb="29" eb="32">
      <t>エンソサン</t>
    </rPh>
    <phoneticPr fontId="1"/>
  </si>
  <si>
    <t>無機顔料、圧縮ガス・液化ガス、原塩、塩、その他の無機化学工業製品</t>
    <phoneticPr fontId="1"/>
  </si>
  <si>
    <r>
      <t xml:space="preserve">酸化チタン、カーボンブラック、亜鉛華、黄鉛、酸素ガス、窒素、水素、炭酸ガス、塩、食卓塩、にがり、亜硫酸塩、硫化物、活性炭
</t>
    </r>
    <r>
      <rPr>
        <sz val="10.5"/>
        <color theme="5"/>
        <rFont val="ＭＳ 明朝"/>
        <family val="1"/>
        <charset val="128"/>
      </rPr>
      <t>※岩塩は「0629 その他の鉱物」</t>
    </r>
    <rPh sb="15" eb="17">
      <t>アエン</t>
    </rPh>
    <rPh sb="17" eb="18">
      <t>ハナ</t>
    </rPh>
    <rPh sb="19" eb="21">
      <t>オウエン</t>
    </rPh>
    <rPh sb="22" eb="24">
      <t>サンソ</t>
    </rPh>
    <rPh sb="27" eb="29">
      <t>チッソ</t>
    </rPh>
    <rPh sb="30" eb="32">
      <t>スイソ</t>
    </rPh>
    <rPh sb="33" eb="35">
      <t>タンサン</t>
    </rPh>
    <rPh sb="38" eb="39">
      <t>シオ</t>
    </rPh>
    <rPh sb="40" eb="42">
      <t>ショクタク</t>
    </rPh>
    <rPh sb="42" eb="43">
      <t>シオ</t>
    </rPh>
    <rPh sb="48" eb="51">
      <t>アリュウサン</t>
    </rPh>
    <rPh sb="51" eb="52">
      <t>シオ</t>
    </rPh>
    <rPh sb="53" eb="56">
      <t>リュウカブツ</t>
    </rPh>
    <rPh sb="57" eb="60">
      <t>カッセイタン</t>
    </rPh>
    <rPh sb="62" eb="64">
      <t>ガンエン</t>
    </rPh>
    <rPh sb="73" eb="74">
      <t>タ</t>
    </rPh>
    <rPh sb="75" eb="77">
      <t>コウブツ</t>
    </rPh>
    <phoneticPr fontId="1"/>
  </si>
  <si>
    <t>石油化学基礎製品、石油化学系芳香族製品</t>
    <rPh sb="4" eb="6">
      <t>キソ</t>
    </rPh>
    <phoneticPr fontId="1"/>
  </si>
  <si>
    <t>有機化学工業製品
(石油化学系基礎製品・合成樹脂を除く。)</t>
  </si>
  <si>
    <t>脂肪族中間物、環式中間物・合成染料・有機顔料</t>
    <phoneticPr fontId="1"/>
  </si>
  <si>
    <t>合成オクタノール、合成ブタノール、酢酸、二塩化エチレン、アクリロニトリル、エチレングリコール、酢酸ビニル(モノマー)、イソプロピルアルコール、酸化エチレン、塩化ビニル(モノマー)、合成染料、有機顔料、スチレンモノマー、合成石炭酸、テレフタル酸、カプロラクタム、無水フタル酸、トルイレンジイソシアネート、ジフェニルメタンジイソシアネート、シクロヘキサン、アニリン、ニトロベンゼン、クロルベンゼン</t>
    <rPh sb="9" eb="11">
      <t>ゴウセイ</t>
    </rPh>
    <rPh sb="71" eb="73">
      <t>サンカ</t>
    </rPh>
    <rPh sb="78" eb="80">
      <t>エンカ</t>
    </rPh>
    <rPh sb="109" eb="114">
      <t>ゴウセイセキタンサン</t>
    </rPh>
    <rPh sb="120" eb="121">
      <t>サン</t>
    </rPh>
    <rPh sb="130" eb="132">
      <t>ムスイ</t>
    </rPh>
    <rPh sb="135" eb="136">
      <t>サン</t>
    </rPh>
    <phoneticPr fontId="1"/>
  </si>
  <si>
    <t>精製メタノール、ホルマリン、酸化メチル、フロンガス、可塑剤、純ベンゼン(非石油系)、ナフタリン、エチルアルコール</t>
    <rPh sb="0" eb="2">
      <t>セイセイ</t>
    </rPh>
    <rPh sb="14" eb="16">
      <t>サンカ</t>
    </rPh>
    <rPh sb="26" eb="28">
      <t>カソ</t>
    </rPh>
    <rPh sb="28" eb="29">
      <t>ザイ</t>
    </rPh>
    <rPh sb="30" eb="31">
      <t>ジュン</t>
    </rPh>
    <rPh sb="36" eb="37">
      <t>ヒ</t>
    </rPh>
    <rPh sb="37" eb="39">
      <t>セキユ</t>
    </rPh>
    <rPh sb="39" eb="40">
      <t>ケイ</t>
    </rPh>
    <phoneticPr fontId="1"/>
  </si>
  <si>
    <t>熱硬化性樹脂、熱可塑性樹脂、高機能性樹脂、その他の合成樹脂</t>
    <phoneticPr fontId="1"/>
  </si>
  <si>
    <t>医薬品製品、医薬品部外品(清涼剤、防虫剤、軟膏剤、ビタミン剤等)、動物用医薬品・医薬部外品</t>
    <rPh sb="0" eb="3">
      <t>イヤクヒン</t>
    </rPh>
    <rPh sb="3" eb="5">
      <t>セイヒン</t>
    </rPh>
    <rPh sb="6" eb="9">
      <t>イヤクヒン</t>
    </rPh>
    <rPh sb="9" eb="12">
      <t>ブガイヒン</t>
    </rPh>
    <rPh sb="13" eb="16">
      <t>セイリョウザイ</t>
    </rPh>
    <rPh sb="17" eb="20">
      <t>ボウチュウザイ</t>
    </rPh>
    <rPh sb="21" eb="23">
      <t>ナンコウ</t>
    </rPh>
    <rPh sb="23" eb="24">
      <t>ザイ</t>
    </rPh>
    <rPh sb="29" eb="30">
      <t>ザイ</t>
    </rPh>
    <rPh sb="30" eb="31">
      <t>ナド</t>
    </rPh>
    <rPh sb="33" eb="36">
      <t>ドウブツヨウ</t>
    </rPh>
    <rPh sb="36" eb="39">
      <t>イヤクヒン</t>
    </rPh>
    <rPh sb="40" eb="42">
      <t>イヤク</t>
    </rPh>
    <rPh sb="42" eb="45">
      <t>ブガイヒン</t>
    </rPh>
    <phoneticPr fontId="1"/>
  </si>
  <si>
    <t>化学最終製品
(医薬品を除く。)</t>
  </si>
  <si>
    <t>油脂加工製品、石けん・合成洗剤、界面活性剤(石けん・合成洗剤を除く。)</t>
  </si>
  <si>
    <t>硬化油(工業用)、脂肪酸、グリセリン、石けん、合成洗剤、界面活性剤、柔軟仕上げ剤</t>
    <rPh sb="0" eb="2">
      <t>コウカ</t>
    </rPh>
    <rPh sb="2" eb="3">
      <t>アブラ</t>
    </rPh>
    <rPh sb="4" eb="6">
      <t>コウギョウ</t>
    </rPh>
    <rPh sb="6" eb="7">
      <t>ヨウ</t>
    </rPh>
    <rPh sb="9" eb="12">
      <t>シボウサン</t>
    </rPh>
    <rPh sb="19" eb="20">
      <t>セッ</t>
    </rPh>
    <rPh sb="23" eb="25">
      <t>ゴウセイ</t>
    </rPh>
    <rPh sb="25" eb="27">
      <t>センザイ</t>
    </rPh>
    <rPh sb="28" eb="30">
      <t>カイメン</t>
    </rPh>
    <rPh sb="30" eb="33">
      <t>カッセイザイ</t>
    </rPh>
    <rPh sb="34" eb="36">
      <t>ジュウナン</t>
    </rPh>
    <rPh sb="36" eb="38">
      <t>シア</t>
    </rPh>
    <rPh sb="39" eb="40">
      <t>ザイ</t>
    </rPh>
    <phoneticPr fontId="1"/>
  </si>
  <si>
    <t>香水、オーデコロン、シャンプー、ヘアリンス、養毛料、整髪料、乳液、化粧水、ファンデーション、口紅、日やけ止め、歯磨</t>
    <rPh sb="0" eb="2">
      <t>コウスイ</t>
    </rPh>
    <rPh sb="30" eb="32">
      <t>ニュウエキ</t>
    </rPh>
    <rPh sb="33" eb="36">
      <t>ケショウスイ</t>
    </rPh>
    <rPh sb="46" eb="48">
      <t>クチベニ</t>
    </rPh>
    <rPh sb="49" eb="50">
      <t>ヒ</t>
    </rPh>
    <rPh sb="52" eb="53">
      <t>ド</t>
    </rPh>
    <rPh sb="55" eb="57">
      <t>ハミガキ</t>
    </rPh>
    <phoneticPr fontId="1"/>
  </si>
  <si>
    <t xml:space="preserve">油性塗料、ラッカー、電気絶縁塗料、合成樹脂塗料、シンナー類、一般インキ、新聞インキ、補助剤、印刷インキ用ワニス </t>
    <rPh sb="0" eb="2">
      <t>ユセイ</t>
    </rPh>
    <rPh sb="2" eb="4">
      <t>トリョウ</t>
    </rPh>
    <rPh sb="28" eb="29">
      <t>ルイ</t>
    </rPh>
    <rPh sb="30" eb="32">
      <t>イッパン</t>
    </rPh>
    <rPh sb="36" eb="38">
      <t>シンブン</t>
    </rPh>
    <phoneticPr fontId="1"/>
  </si>
  <si>
    <r>
      <t xml:space="preserve">殺虫剤、殺菌剤、除草剤、殺そ(鼠)剤、植物成長調整剤
</t>
    </r>
    <r>
      <rPr>
        <sz val="10.5"/>
        <color theme="5"/>
        <rFont val="ＭＳ 明朝"/>
        <family val="1"/>
        <charset val="128"/>
      </rPr>
      <t>※農薬を除く殺虫、殺菌・消毒剤は「2071 医薬品」</t>
    </r>
    <rPh sb="0" eb="3">
      <t>サッチュウザイ</t>
    </rPh>
    <rPh sb="4" eb="7">
      <t>サッキンザイ</t>
    </rPh>
    <rPh sb="8" eb="11">
      <t>ジョソウザイ</t>
    </rPh>
    <rPh sb="12" eb="13">
      <t>サツ</t>
    </rPh>
    <rPh sb="15" eb="16">
      <t>ネズミ</t>
    </rPh>
    <rPh sb="17" eb="18">
      <t>ザイ</t>
    </rPh>
    <rPh sb="19" eb="21">
      <t>ショクブツ</t>
    </rPh>
    <rPh sb="21" eb="23">
      <t>セイチョウ</t>
    </rPh>
    <rPh sb="23" eb="26">
      <t>チョウセイザイ</t>
    </rPh>
    <rPh sb="28" eb="30">
      <t>ノウヤク</t>
    </rPh>
    <rPh sb="31" eb="32">
      <t>ノゾ</t>
    </rPh>
    <rPh sb="33" eb="35">
      <t>サッチュウ</t>
    </rPh>
    <rPh sb="36" eb="38">
      <t>サッキン</t>
    </rPh>
    <rPh sb="39" eb="41">
      <t>ショウドク</t>
    </rPh>
    <rPh sb="41" eb="42">
      <t>ザイ</t>
    </rPh>
    <rPh sb="49" eb="52">
      <t>イヤクヒン</t>
    </rPh>
    <phoneticPr fontId="1"/>
  </si>
  <si>
    <t>ゼラチン、接着剤、フィルム、感光紙、製版用感光材料、写真用化学薬品、触媒、洗浄剤・磨用剤、ろうそく、香料、修正液</t>
    <rPh sb="5" eb="8">
      <t>セッチャクザイ</t>
    </rPh>
    <rPh sb="14" eb="16">
      <t>カンコウ</t>
    </rPh>
    <rPh sb="16" eb="17">
      <t>シ</t>
    </rPh>
    <rPh sb="37" eb="40">
      <t>センジョウザイ</t>
    </rPh>
    <rPh sb="41" eb="42">
      <t>ミガ</t>
    </rPh>
    <rPh sb="42" eb="43">
      <t>ヨウ</t>
    </rPh>
    <rPh sb="43" eb="44">
      <t>ザイ</t>
    </rPh>
    <rPh sb="50" eb="52">
      <t>コウリョウ</t>
    </rPh>
    <rPh sb="53" eb="56">
      <t>シュウセイエキ</t>
    </rPh>
    <phoneticPr fontId="1"/>
  </si>
  <si>
    <t>ガソリン、ジェット燃料油、灯油、軽油、Ａ重油、Ｂ重油・Ｃ重油、ナフサ、液化石油ガス、グリース、潤滑油、パラフィン、石油ガス</t>
    <rPh sb="47" eb="50">
      <t>ジュンカツユ</t>
    </rPh>
    <rPh sb="57" eb="59">
      <t>セキユ</t>
    </rPh>
    <phoneticPr fontId="1"/>
  </si>
  <si>
    <t>コークス、練炭、豆炭、コールタール、アスファルト舗装混合材、タール舗装混合材</t>
    <rPh sb="5" eb="7">
      <t>レンタン</t>
    </rPh>
    <rPh sb="8" eb="9">
      <t>マメ</t>
    </rPh>
    <rPh sb="9" eb="10">
      <t>スミ</t>
    </rPh>
    <phoneticPr fontId="1"/>
  </si>
  <si>
    <t>プラスチック製(フィルム、発泡スチロール、シート、床材、板・棒・管、継手、バンパー、ダッシュボード、飲料用ボトル、洗剤・シャンプー用容器、ゴミ箱、まな板、ボウル、食器、日用雑貨)</t>
    <rPh sb="6" eb="7">
      <t>セイ</t>
    </rPh>
    <rPh sb="13" eb="15">
      <t>ハッポウ</t>
    </rPh>
    <rPh sb="25" eb="27">
      <t>ユカザイ</t>
    </rPh>
    <rPh sb="28" eb="29">
      <t>イタ</t>
    </rPh>
    <rPh sb="30" eb="31">
      <t>ボウ</t>
    </rPh>
    <rPh sb="32" eb="33">
      <t>クダ</t>
    </rPh>
    <rPh sb="34" eb="35">
      <t>ツ</t>
    </rPh>
    <rPh sb="35" eb="36">
      <t>テ</t>
    </rPh>
    <rPh sb="50" eb="53">
      <t>インリョウヨウ</t>
    </rPh>
    <rPh sb="57" eb="59">
      <t>センザイ</t>
    </rPh>
    <rPh sb="65" eb="66">
      <t>ヨウ</t>
    </rPh>
    <rPh sb="66" eb="68">
      <t>ヨウキ</t>
    </rPh>
    <rPh sb="71" eb="72">
      <t>バコ</t>
    </rPh>
    <rPh sb="75" eb="76">
      <t>イタ</t>
    </rPh>
    <rPh sb="81" eb="83">
      <t>ショッキ</t>
    </rPh>
    <rPh sb="84" eb="86">
      <t>ニチヨウ</t>
    </rPh>
    <rPh sb="86" eb="88">
      <t>ザッカ</t>
    </rPh>
    <phoneticPr fontId="1"/>
  </si>
  <si>
    <t>ゴム及びプラスチック製履物・同付属品・同用品(地下足袋、ゴム底布靴、草履、スリッパ、サンダル)、コンベヤベルト、ゴムホース、ゴム製パッキン、ゴム引布、氷のう、ゴム手袋、消しゴム、ゴムバンド</t>
    <rPh sb="2" eb="3">
      <t>オヨ</t>
    </rPh>
    <rPh sb="10" eb="11">
      <t>セイ</t>
    </rPh>
    <rPh sb="11" eb="13">
      <t>ハキモノ</t>
    </rPh>
    <rPh sb="14" eb="15">
      <t>ドウ</t>
    </rPh>
    <rPh sb="15" eb="17">
      <t>フゾク</t>
    </rPh>
    <rPh sb="17" eb="18">
      <t>ヒン</t>
    </rPh>
    <rPh sb="19" eb="20">
      <t>ドウ</t>
    </rPh>
    <rPh sb="20" eb="22">
      <t>ヨウヒン</t>
    </rPh>
    <rPh sb="23" eb="25">
      <t>ジカ</t>
    </rPh>
    <rPh sb="25" eb="27">
      <t>タビ</t>
    </rPh>
    <rPh sb="30" eb="31">
      <t>ゾコ</t>
    </rPh>
    <rPh sb="31" eb="32">
      <t>ヌノ</t>
    </rPh>
    <rPh sb="32" eb="33">
      <t>グツ</t>
    </rPh>
    <rPh sb="34" eb="36">
      <t>ゾウリ</t>
    </rPh>
    <rPh sb="64" eb="65">
      <t>セイ</t>
    </rPh>
    <rPh sb="72" eb="73">
      <t>ヒ</t>
    </rPh>
    <rPh sb="73" eb="74">
      <t>ヌノ</t>
    </rPh>
    <rPh sb="75" eb="76">
      <t>ヒョウ</t>
    </rPh>
    <rPh sb="81" eb="83">
      <t>テブクロ</t>
    </rPh>
    <rPh sb="84" eb="85">
      <t>ケ</t>
    </rPh>
    <phoneticPr fontId="1"/>
  </si>
  <si>
    <t>その他の
製造工業製品
(２／３)</t>
  </si>
  <si>
    <t>なめし革・
革製品・毛皮
(革製履物を除く。)</t>
  </si>
  <si>
    <t>なめし革・革製品・毛皮(革製履物を除く。)</t>
  </si>
  <si>
    <t>板ガラス・安全ガラス、ガラス繊維・同製品、ガラス製加工素材、他に分類されないガラス製品</t>
    <phoneticPr fontId="1"/>
  </si>
  <si>
    <t>衛生陶器(浴槽、洗面手洗器、便器、水槽)、タイル、電気用陶磁器、陶磁器製食器、陶磁器製台所・調理用品</t>
    <rPh sb="0" eb="2">
      <t>エイセイ</t>
    </rPh>
    <rPh sb="2" eb="4">
      <t>トウキ</t>
    </rPh>
    <rPh sb="5" eb="7">
      <t>ヨクソウ</t>
    </rPh>
    <rPh sb="8" eb="10">
      <t>センメン</t>
    </rPh>
    <rPh sb="10" eb="12">
      <t>テアラ</t>
    </rPh>
    <rPh sb="12" eb="13">
      <t>キ</t>
    </rPh>
    <rPh sb="14" eb="16">
      <t>ベンキ</t>
    </rPh>
    <rPh sb="17" eb="19">
      <t>スイソウ</t>
    </rPh>
    <rPh sb="25" eb="28">
      <t>デンキヨウ</t>
    </rPh>
    <rPh sb="28" eb="31">
      <t>トウジキ</t>
    </rPh>
    <rPh sb="32" eb="35">
      <t>トウジキ</t>
    </rPh>
    <rPh sb="35" eb="36">
      <t>セイ</t>
    </rPh>
    <rPh sb="36" eb="38">
      <t>ショッキ</t>
    </rPh>
    <rPh sb="39" eb="42">
      <t>トウジキ</t>
    </rPh>
    <rPh sb="42" eb="43">
      <t>セイ</t>
    </rPh>
    <rPh sb="43" eb="45">
      <t>ダイドコロ</t>
    </rPh>
    <rPh sb="46" eb="48">
      <t>チョウリ</t>
    </rPh>
    <rPh sb="48" eb="50">
      <t>ヨウヒン</t>
    </rPh>
    <phoneticPr fontId="1"/>
  </si>
  <si>
    <t>銑鉄、フェロアロイ、粗鋼(転炉)、粗鋼(電気炉)</t>
  </si>
  <si>
    <t>普通鋼鋼管、特殊鋼鋼管</t>
    <rPh sb="0" eb="2">
      <t>フツウ</t>
    </rPh>
    <rPh sb="2" eb="3">
      <t>ハガネ</t>
    </rPh>
    <rPh sb="3" eb="4">
      <t>ハガネ</t>
    </rPh>
    <rPh sb="4" eb="5">
      <t>カン</t>
    </rPh>
    <rPh sb="6" eb="8">
      <t>トクシュ</t>
    </rPh>
    <rPh sb="8" eb="9">
      <t>ハガネ</t>
    </rPh>
    <rPh sb="9" eb="10">
      <t>ハガネ</t>
    </rPh>
    <rPh sb="10" eb="11">
      <t>クダ</t>
    </rPh>
    <phoneticPr fontId="1"/>
  </si>
  <si>
    <t>冷間仕上鋼材、めっき鋼材</t>
    <phoneticPr fontId="1"/>
  </si>
  <si>
    <t>鋳鍛造品(鉄)</t>
  </si>
  <si>
    <t>鋳鍛鋼、鋳鉄管、鋳鉄品・鍛工品(鉄)</t>
  </si>
  <si>
    <t>銅、鉛・亜鉛(再生を含む。)、アルミニウム(再生を含む。)、その他の非鉄金属地金</t>
  </si>
  <si>
    <t>ボルト・ナット・リベット・スプリング、金属製容器・製缶板金製品、配管工事附属品、粉末や金製品、刃物・道具類、その他の金属製品</t>
    <rPh sb="56" eb="57">
      <t>タ</t>
    </rPh>
    <phoneticPr fontId="1"/>
  </si>
  <si>
    <r>
      <t xml:space="preserve">煙管ボイラ、水管ボイラ、蒸気タービン、水力タービン、ガスタービン、はん用ガソリン機関、はん用石油機関
</t>
    </r>
    <r>
      <rPr>
        <sz val="10.5"/>
        <color theme="5"/>
        <rFont val="ＭＳ 明朝"/>
        <family val="1"/>
        <charset val="128"/>
      </rPr>
      <t>※航空機用のタービンは「3592 航空機・同修理」、内燃機関の電装品は「3311 産業用電気機器」
また、本部門は舶用、航空機用、自動車用、二輪自動車用の内燃機関を含めない</t>
    </r>
    <rPh sb="0" eb="2">
      <t>エンカン</t>
    </rPh>
    <rPh sb="6" eb="8">
      <t>スイカン</t>
    </rPh>
    <rPh sb="12" eb="14">
      <t>ジョウキ</t>
    </rPh>
    <rPh sb="19" eb="21">
      <t>スイリョク</t>
    </rPh>
    <rPh sb="35" eb="36">
      <t>ヨウ</t>
    </rPh>
    <rPh sb="40" eb="42">
      <t>キカン</t>
    </rPh>
    <rPh sb="45" eb="46">
      <t>ヨウ</t>
    </rPh>
    <rPh sb="46" eb="48">
      <t>セキユ</t>
    </rPh>
    <rPh sb="48" eb="50">
      <t>キカン</t>
    </rPh>
    <rPh sb="52" eb="56">
      <t>コウクウキヨウ</t>
    </rPh>
    <rPh sb="68" eb="71">
      <t>コウクウキ</t>
    </rPh>
    <phoneticPr fontId="1"/>
  </si>
  <si>
    <r>
      <t xml:space="preserve">ポンプ・同装置、空気圧縮機・ガス圧縮機・送風機
</t>
    </r>
    <r>
      <rPr>
        <sz val="10.5"/>
        <color theme="5"/>
        <rFont val="ＭＳ 明朝"/>
        <family val="1"/>
        <charset val="128"/>
      </rPr>
      <t>※真空ポンプは「3019 その他の生産用機械」、自動車用燃料ポンプは「3531 自動車部品・同附属品」、航空機の原動機用ポンプは「3592 航空機・同修理」、計量ポンプは「3113 計測機器」</t>
    </r>
    <rPh sb="4" eb="7">
      <t>ドウソウチ</t>
    </rPh>
    <rPh sb="8" eb="10">
      <t>クウキ</t>
    </rPh>
    <rPh sb="10" eb="13">
      <t>アッシュクキ</t>
    </rPh>
    <rPh sb="16" eb="19">
      <t>アッシュクキ</t>
    </rPh>
    <rPh sb="20" eb="23">
      <t>ソウフウキ</t>
    </rPh>
    <rPh sb="25" eb="27">
      <t>シンクウ</t>
    </rPh>
    <rPh sb="39" eb="40">
      <t>タ</t>
    </rPh>
    <rPh sb="41" eb="44">
      <t>セイサンヨウ</t>
    </rPh>
    <rPh sb="44" eb="46">
      <t>キカイ</t>
    </rPh>
    <rPh sb="48" eb="52">
      <t>ジドウシャヨウ</t>
    </rPh>
    <rPh sb="52" eb="54">
      <t>ネンリョウ</t>
    </rPh>
    <rPh sb="76" eb="79">
      <t>コウクウキ</t>
    </rPh>
    <rPh sb="80" eb="84">
      <t>ゲンドウキヨウ</t>
    </rPh>
    <rPh sb="103" eb="105">
      <t>ケイリョウ</t>
    </rPh>
    <phoneticPr fontId="1"/>
  </si>
  <si>
    <t>ベアリング、その他のはん用機械</t>
    <rPh sb="8" eb="9">
      <t>タ</t>
    </rPh>
    <phoneticPr fontId="1"/>
  </si>
  <si>
    <t>化学機械、鋳造装置・プラスチック加工機械</t>
    <phoneticPr fontId="1"/>
  </si>
  <si>
    <r>
      <t xml:space="preserve">旋盤、ボール盤、中ぐり盤、フライス盤、研削盤、マシニングセンタ、圧延機械、精整仕上装置、ベンディングマシン、特殊鋼切削工具、超硬工具、ダイヤモンド工具、電動工具
</t>
    </r>
    <r>
      <rPr>
        <sz val="10.5"/>
        <color theme="5"/>
        <rFont val="ＭＳ 明朝"/>
        <family val="1"/>
        <charset val="128"/>
      </rPr>
      <t>※超硬工具(粉末や金製品)は「2899 その他の金属製品」</t>
    </r>
    <rPh sb="0" eb="2">
      <t>センバン</t>
    </rPh>
    <rPh sb="6" eb="7">
      <t>バン</t>
    </rPh>
    <rPh sb="8" eb="9">
      <t>チュウ</t>
    </rPh>
    <rPh sb="11" eb="12">
      <t>バン</t>
    </rPh>
    <rPh sb="17" eb="18">
      <t>バン</t>
    </rPh>
    <rPh sb="19" eb="22">
      <t>ケンサクバン</t>
    </rPh>
    <rPh sb="32" eb="34">
      <t>アツエン</t>
    </rPh>
    <rPh sb="34" eb="36">
      <t>キカイ</t>
    </rPh>
    <rPh sb="37" eb="39">
      <t>セイセイ</t>
    </rPh>
    <rPh sb="39" eb="41">
      <t>シアゲ</t>
    </rPh>
    <rPh sb="41" eb="43">
      <t>ソウチ</t>
    </rPh>
    <rPh sb="54" eb="56">
      <t>トクシュ</t>
    </rPh>
    <rPh sb="56" eb="57">
      <t>コウ</t>
    </rPh>
    <rPh sb="57" eb="58">
      <t>キ</t>
    </rPh>
    <rPh sb="59" eb="61">
      <t>コウグ</t>
    </rPh>
    <rPh sb="62" eb="66">
      <t>チョウコウコウグ</t>
    </rPh>
    <rPh sb="73" eb="75">
      <t>コウグ</t>
    </rPh>
    <rPh sb="76" eb="78">
      <t>デンドウ</t>
    </rPh>
    <rPh sb="78" eb="80">
      <t>コウグ</t>
    </rPh>
    <rPh sb="82" eb="83">
      <t>チョウ</t>
    </rPh>
    <rPh sb="83" eb="84">
      <t>カタ</t>
    </rPh>
    <rPh sb="84" eb="86">
      <t>コウグ</t>
    </rPh>
    <rPh sb="87" eb="89">
      <t>フンマツ</t>
    </rPh>
    <rPh sb="90" eb="91">
      <t>キン</t>
    </rPh>
    <rPh sb="91" eb="93">
      <t>セイヒン</t>
    </rPh>
    <rPh sb="103" eb="104">
      <t>タ</t>
    </rPh>
    <rPh sb="105" eb="107">
      <t>キンゾク</t>
    </rPh>
    <rPh sb="107" eb="109">
      <t>セイヒン</t>
    </rPh>
    <phoneticPr fontId="1"/>
  </si>
  <si>
    <t>プレス用金型、鋳造用金型、真空装置・真空機器(半導体製造装置を除く)、数値制御ロボット、マニュアル・マニピュレータ、ゴム工業用機械器具、ガラス工業用特殊機械</t>
    <rPh sb="3" eb="4">
      <t>ヨウ</t>
    </rPh>
    <rPh sb="4" eb="6">
      <t>カナガタ</t>
    </rPh>
    <rPh sb="7" eb="9">
      <t>チュウゾウ</t>
    </rPh>
    <rPh sb="9" eb="10">
      <t>ヨウ</t>
    </rPh>
    <rPh sb="10" eb="12">
      <t>カナガタ</t>
    </rPh>
    <rPh sb="13" eb="15">
      <t>シンクウ</t>
    </rPh>
    <rPh sb="15" eb="17">
      <t>ソウチ</t>
    </rPh>
    <rPh sb="18" eb="20">
      <t>シンクウ</t>
    </rPh>
    <rPh sb="20" eb="22">
      <t>キキ</t>
    </rPh>
    <rPh sb="23" eb="26">
      <t>ハンドウタイ</t>
    </rPh>
    <rPh sb="26" eb="28">
      <t>セイゾウ</t>
    </rPh>
    <rPh sb="28" eb="30">
      <t>ソウチ</t>
    </rPh>
    <rPh sb="31" eb="32">
      <t>ノゾ</t>
    </rPh>
    <rPh sb="35" eb="37">
      <t>スウチ</t>
    </rPh>
    <rPh sb="37" eb="39">
      <t>セイギョ</t>
    </rPh>
    <rPh sb="60" eb="63">
      <t>コウギョウヨウ</t>
    </rPh>
    <rPh sb="63" eb="65">
      <t>キカイ</t>
    </rPh>
    <rPh sb="65" eb="67">
      <t>キグ</t>
    </rPh>
    <rPh sb="71" eb="74">
      <t>コウギョウヨウ</t>
    </rPh>
    <rPh sb="74" eb="76">
      <t>トクシュ</t>
    </rPh>
    <rPh sb="76" eb="78">
      <t>キカイ</t>
    </rPh>
    <phoneticPr fontId="1"/>
  </si>
  <si>
    <r>
      <t xml:space="preserve">複写機、金銭登録機(レジスタ)、ワードプロセッサ、タイプライタ、タイムレコーダ、タイムスタンプ、あて名印刷機、事務用シュレッダ
</t>
    </r>
    <r>
      <rPr>
        <sz val="10.5"/>
        <color theme="5"/>
        <rFont val="ＭＳ 明朝"/>
        <family val="1"/>
        <charset val="128"/>
      </rPr>
      <t>※電子計算機は「3421 電子計算機・同附属装置」、計算尺・謄写版・図案・製図用具などの事務用具は「3919 その他の製造工業製品」</t>
    </r>
    <rPh sb="0" eb="3">
      <t>フクシャキ</t>
    </rPh>
    <rPh sb="4" eb="6">
      <t>キンセン</t>
    </rPh>
    <rPh sb="6" eb="8">
      <t>トウロク</t>
    </rPh>
    <rPh sb="8" eb="9">
      <t>キ</t>
    </rPh>
    <rPh sb="50" eb="51">
      <t>ナ</t>
    </rPh>
    <rPh sb="51" eb="53">
      <t>インサツ</t>
    </rPh>
    <rPh sb="53" eb="54">
      <t>キ</t>
    </rPh>
    <rPh sb="55" eb="58">
      <t>ジムヨウ</t>
    </rPh>
    <rPh sb="65" eb="70">
      <t>デンシケイサンキ</t>
    </rPh>
    <phoneticPr fontId="1"/>
  </si>
  <si>
    <r>
      <t xml:space="preserve">飲料・食品自動販売機、たばこ自動販売機、きっぷ自動販売機、パチンコ・スロットマシーン、ゲームセンター用娯楽機器、遊園地用娯楽機器、業務用洗濯装置、自動車整備・サービス機器
</t>
    </r>
    <r>
      <rPr>
        <sz val="10.5"/>
        <color theme="5"/>
        <rFont val="ＭＳ 明朝"/>
        <family val="1"/>
        <charset val="128"/>
      </rPr>
      <t>※家庭用エレベータは「2913 運搬機械」</t>
    </r>
    <rPh sb="0" eb="2">
      <t>インリョウ</t>
    </rPh>
    <rPh sb="3" eb="5">
      <t>ショクヒン</t>
    </rPh>
    <rPh sb="5" eb="7">
      <t>ジドウ</t>
    </rPh>
    <rPh sb="7" eb="10">
      <t>ハンバイキ</t>
    </rPh>
    <rPh sb="14" eb="16">
      <t>ジドウ</t>
    </rPh>
    <rPh sb="16" eb="19">
      <t>ハンバイキ</t>
    </rPh>
    <rPh sb="23" eb="25">
      <t>ジドウ</t>
    </rPh>
    <rPh sb="25" eb="28">
      <t>ハンバイキ</t>
    </rPh>
    <rPh sb="50" eb="51">
      <t>ヨウ</t>
    </rPh>
    <rPh sb="51" eb="53">
      <t>ゴラク</t>
    </rPh>
    <rPh sb="53" eb="55">
      <t>キキ</t>
    </rPh>
    <rPh sb="56" eb="59">
      <t>ユウエンチ</t>
    </rPh>
    <rPh sb="59" eb="60">
      <t>ヨウ</t>
    </rPh>
    <rPh sb="60" eb="62">
      <t>ゴラク</t>
    </rPh>
    <rPh sb="62" eb="64">
      <t>キキ</t>
    </rPh>
    <rPh sb="65" eb="68">
      <t>ギョウムヨウ</t>
    </rPh>
    <rPh sb="68" eb="70">
      <t>センタク</t>
    </rPh>
    <rPh sb="70" eb="72">
      <t>ソウチ</t>
    </rPh>
    <rPh sb="73" eb="76">
      <t>ジドウシャ</t>
    </rPh>
    <rPh sb="76" eb="78">
      <t>セイビ</t>
    </rPh>
    <rPh sb="83" eb="85">
      <t>キキ</t>
    </rPh>
    <phoneticPr fontId="1"/>
  </si>
  <si>
    <r>
      <t xml:space="preserve">ダイオード、トランジスタ、線形回路、バイポーラ型集積回路、液晶パネル、液晶モジュール、液晶素子、電子管、プラズマディスプレイパネル
</t>
    </r>
    <r>
      <rPr>
        <sz val="10.5"/>
        <color theme="5"/>
        <rFont val="ＭＳ 明朝"/>
        <family val="1"/>
        <charset val="128"/>
      </rPr>
      <t>※半導体素子、集積回路及び電子管の部品は「3299 その他の電子部品」</t>
    </r>
    <rPh sb="13" eb="15">
      <t>センケイ</t>
    </rPh>
    <rPh sb="15" eb="17">
      <t>カイロ</t>
    </rPh>
    <rPh sb="23" eb="24">
      <t>ガタ</t>
    </rPh>
    <rPh sb="24" eb="26">
      <t>シュウセキ</t>
    </rPh>
    <rPh sb="26" eb="28">
      <t>カイロ</t>
    </rPh>
    <rPh sb="29" eb="31">
      <t>エキショウ</t>
    </rPh>
    <rPh sb="35" eb="37">
      <t>エキショウ</t>
    </rPh>
    <rPh sb="43" eb="45">
      <t>エキショウ</t>
    </rPh>
    <rPh sb="45" eb="47">
      <t>ソシ</t>
    </rPh>
    <rPh sb="48" eb="50">
      <t>デンシ</t>
    </rPh>
    <rPh sb="50" eb="51">
      <t>カン</t>
    </rPh>
    <rPh sb="67" eb="70">
      <t>ハンドウタイ</t>
    </rPh>
    <rPh sb="70" eb="72">
      <t>ソシ</t>
    </rPh>
    <rPh sb="73" eb="75">
      <t>シュウセキ</t>
    </rPh>
    <rPh sb="75" eb="77">
      <t>カイロ</t>
    </rPh>
    <rPh sb="77" eb="78">
      <t>オヨ</t>
    </rPh>
    <rPh sb="79" eb="81">
      <t>デンシ</t>
    </rPh>
    <rPh sb="81" eb="82">
      <t>カン</t>
    </rPh>
    <rPh sb="83" eb="85">
      <t>ブヒン</t>
    </rPh>
    <rPh sb="94" eb="95">
      <t>タ</t>
    </rPh>
    <rPh sb="96" eb="98">
      <t>デンシ</t>
    </rPh>
    <rPh sb="98" eb="100">
      <t>ブヒン</t>
    </rPh>
    <phoneticPr fontId="1"/>
  </si>
  <si>
    <r>
      <rPr>
        <sz val="10.5"/>
        <color theme="1"/>
        <rFont val="ＭＳ Ｐ明朝"/>
        <family val="1"/>
        <charset val="128"/>
      </rPr>
      <t>SD</t>
    </r>
    <r>
      <rPr>
        <sz val="10.5"/>
        <color theme="1"/>
        <rFont val="ＭＳ 明朝"/>
        <family val="1"/>
        <charset val="128"/>
      </rPr>
      <t>メモリカード、</t>
    </r>
    <r>
      <rPr>
        <sz val="10.5"/>
        <color theme="1"/>
        <rFont val="ＭＳ Ｐ明朝"/>
        <family val="1"/>
        <charset val="128"/>
      </rPr>
      <t>CD</t>
    </r>
    <r>
      <rPr>
        <sz val="10.5"/>
        <color theme="1"/>
        <rFont val="ＭＳ 明朝"/>
        <family val="1"/>
        <charset val="128"/>
      </rPr>
      <t>、</t>
    </r>
    <r>
      <rPr>
        <sz val="10.5"/>
        <color theme="1"/>
        <rFont val="ＭＳ Ｐ明朝"/>
        <family val="1"/>
        <charset val="128"/>
      </rPr>
      <t>DVD</t>
    </r>
    <r>
      <rPr>
        <sz val="10.5"/>
        <color theme="1"/>
        <rFont val="ＭＳ 明朝"/>
        <family val="1"/>
        <charset val="128"/>
      </rPr>
      <t xml:space="preserve">、光ディスク、磁気ディスク、リジッドプリント配線板、フレキシブルプリント配線板、抵抗器、コンデンサ、変成器、コネクタ、シリコンウエハ
</t>
    </r>
    <rPh sb="16" eb="17">
      <t>ヒカリ</t>
    </rPh>
    <rPh sb="22" eb="24">
      <t>ジキ</t>
    </rPh>
    <rPh sb="37" eb="40">
      <t>ハイセンバン</t>
    </rPh>
    <rPh sb="51" eb="54">
      <t>ハイセンバン</t>
    </rPh>
    <rPh sb="55" eb="58">
      <t>テイコウキ</t>
    </rPh>
    <rPh sb="65" eb="68">
      <t>ヘンセイキ</t>
    </rPh>
    <phoneticPr fontId="1"/>
  </si>
  <si>
    <t>産業用電気機器</t>
    <phoneticPr fontId="1"/>
  </si>
  <si>
    <r>
      <t xml:space="preserve">タービン発電機、エンジン発電機、直流電動機、単相誘導電動機、標準変圧器、非標準変圧器、リアクトル、電力開閉装置、配電盤・電力制御装置、小形開閉器、点滅器、接続器、充電発電機、始動電動機、磁石発電機、電気溶接機、コンデンサ、電気炉、電力変換装置
</t>
    </r>
    <r>
      <rPr>
        <sz val="10.5"/>
        <color theme="5"/>
        <rFont val="ＭＳ 明朝"/>
        <family val="1"/>
        <charset val="128"/>
      </rPr>
      <t>※超小形電動機（３Ｗ未満）は「3299 その他の電子部品」</t>
    </r>
    <rPh sb="4" eb="7">
      <t>ハツデンキ</t>
    </rPh>
    <rPh sb="12" eb="15">
      <t>ハツデンキ</t>
    </rPh>
    <rPh sb="16" eb="18">
      <t>チョクリュウ</t>
    </rPh>
    <rPh sb="18" eb="21">
      <t>デンドウキ</t>
    </rPh>
    <rPh sb="22" eb="23">
      <t>タン</t>
    </rPh>
    <rPh sb="23" eb="24">
      <t>ソウ</t>
    </rPh>
    <rPh sb="24" eb="26">
      <t>ユウドウ</t>
    </rPh>
    <rPh sb="26" eb="29">
      <t>デンドウキ</t>
    </rPh>
    <rPh sb="30" eb="32">
      <t>ヒョウジュン</t>
    </rPh>
    <rPh sb="32" eb="35">
      <t>ヘンアツキ</t>
    </rPh>
    <rPh sb="36" eb="37">
      <t>ヒ</t>
    </rPh>
    <rPh sb="37" eb="39">
      <t>ヒョウジュン</t>
    </rPh>
    <rPh sb="39" eb="42">
      <t>ヘンアツキ</t>
    </rPh>
    <rPh sb="49" eb="51">
      <t>デンリョク</t>
    </rPh>
    <rPh sb="51" eb="53">
      <t>カイヘイ</t>
    </rPh>
    <rPh sb="53" eb="55">
      <t>ソウチ</t>
    </rPh>
    <rPh sb="56" eb="59">
      <t>ハイデンバン</t>
    </rPh>
    <rPh sb="60" eb="62">
      <t>デンリョク</t>
    </rPh>
    <rPh sb="62" eb="64">
      <t>セイギョ</t>
    </rPh>
    <rPh sb="64" eb="66">
      <t>ソウチ</t>
    </rPh>
    <rPh sb="67" eb="69">
      <t>コガタ</t>
    </rPh>
    <rPh sb="69" eb="72">
      <t>カイヘイキ</t>
    </rPh>
    <rPh sb="73" eb="76">
      <t>テンメツキ</t>
    </rPh>
    <rPh sb="77" eb="79">
      <t>セツゾク</t>
    </rPh>
    <rPh sb="79" eb="80">
      <t>キ</t>
    </rPh>
    <rPh sb="81" eb="83">
      <t>ジュウデン</t>
    </rPh>
    <rPh sb="83" eb="86">
      <t>ハツデンキ</t>
    </rPh>
    <rPh sb="87" eb="89">
      <t>シドウ</t>
    </rPh>
    <rPh sb="89" eb="92">
      <t>デンドウキ</t>
    </rPh>
    <rPh sb="93" eb="95">
      <t>ジシャク</t>
    </rPh>
    <rPh sb="95" eb="98">
      <t>ハツデンキ</t>
    </rPh>
    <rPh sb="99" eb="101">
      <t>デンキ</t>
    </rPh>
    <rPh sb="101" eb="103">
      <t>ヨウセツ</t>
    </rPh>
    <rPh sb="103" eb="104">
      <t>キ</t>
    </rPh>
    <rPh sb="111" eb="114">
      <t>デンキロ</t>
    </rPh>
    <rPh sb="115" eb="117">
      <t>デンリョク</t>
    </rPh>
    <rPh sb="117" eb="119">
      <t>ヘンカン</t>
    </rPh>
    <rPh sb="119" eb="121">
      <t>ソウチ</t>
    </rPh>
    <rPh sb="144" eb="145">
      <t>タ</t>
    </rPh>
    <rPh sb="146" eb="150">
      <t>デンシブヒン</t>
    </rPh>
    <phoneticPr fontId="1"/>
  </si>
  <si>
    <t>民生用エアコンディショナ、民生用電気機器(エアコンを除く。)</t>
  </si>
  <si>
    <r>
      <t xml:space="preserve">一般照明用電力、豆電球、白熱電灯器具、蛍光灯器具、懐中電灯、自動車用ウィンカ、蓄電池、一次電池、導入線、太陽電池モジュール
</t>
    </r>
    <r>
      <rPr>
        <sz val="10.5"/>
        <color theme="5"/>
        <rFont val="ＭＳ 明朝"/>
        <family val="1"/>
        <charset val="128"/>
      </rPr>
      <t>※ＬＥＤランプは「3299 その他の電子部品」</t>
    </r>
    <rPh sb="0" eb="2">
      <t>イッパン</t>
    </rPh>
    <rPh sb="2" eb="5">
      <t>ショウメイヨウ</t>
    </rPh>
    <rPh sb="5" eb="7">
      <t>デンリョク</t>
    </rPh>
    <rPh sb="8" eb="9">
      <t>マメ</t>
    </rPh>
    <rPh sb="9" eb="11">
      <t>デンキュウ</t>
    </rPh>
    <rPh sb="12" eb="14">
      <t>ハクネツ</t>
    </rPh>
    <rPh sb="14" eb="16">
      <t>デントウ</t>
    </rPh>
    <rPh sb="16" eb="18">
      <t>キグ</t>
    </rPh>
    <rPh sb="19" eb="22">
      <t>ケイコウトウ</t>
    </rPh>
    <rPh sb="22" eb="24">
      <t>キグ</t>
    </rPh>
    <rPh sb="25" eb="27">
      <t>カイチュウ</t>
    </rPh>
    <rPh sb="27" eb="29">
      <t>デントウ</t>
    </rPh>
    <rPh sb="30" eb="34">
      <t>ジドウシャヨウ</t>
    </rPh>
    <rPh sb="39" eb="42">
      <t>チクデンチ</t>
    </rPh>
    <rPh sb="43" eb="45">
      <t>イチジ</t>
    </rPh>
    <rPh sb="45" eb="47">
      <t>デンチ</t>
    </rPh>
    <rPh sb="48" eb="50">
      <t>ドウニュウ</t>
    </rPh>
    <rPh sb="50" eb="51">
      <t>セン</t>
    </rPh>
    <rPh sb="52" eb="54">
      <t>タイヨウ</t>
    </rPh>
    <rPh sb="54" eb="56">
      <t>デンチ</t>
    </rPh>
    <rPh sb="78" eb="79">
      <t>タ</t>
    </rPh>
    <rPh sb="80" eb="82">
      <t>デンシ</t>
    </rPh>
    <rPh sb="82" eb="84">
      <t>ブヒン</t>
    </rPh>
    <phoneticPr fontId="1"/>
  </si>
  <si>
    <t>有線電気通信機器、携帯電話機、無線電気通信機器(携帯電話機を除く。)、ラジオ・テレビ受信機、その他の電気通信機器</t>
  </si>
  <si>
    <t>電子計算機・同附属装置</t>
    <phoneticPr fontId="1"/>
  </si>
  <si>
    <t>パーソナルコンピュータ、電子計算機本体(パソコンを除く。)、電子計算機附属装置</t>
  </si>
  <si>
    <t>乗用車(ハイブリッド車)、乗用車(ハイブリッド車を除く。)</t>
  </si>
  <si>
    <t>二輪自動車(原動機付自転車、モータスクータ含む)</t>
    <rPh sb="0" eb="2">
      <t>ニリン</t>
    </rPh>
    <rPh sb="2" eb="5">
      <t>ジドウシャ</t>
    </rPh>
    <rPh sb="6" eb="9">
      <t>ゲンドウキ</t>
    </rPh>
    <rPh sb="9" eb="10">
      <t>ツ</t>
    </rPh>
    <rPh sb="10" eb="13">
      <t>ジテンシャ</t>
    </rPh>
    <rPh sb="21" eb="22">
      <t>フク</t>
    </rPh>
    <phoneticPr fontId="1"/>
  </si>
  <si>
    <t>自転車、その他の輸送機械</t>
    <rPh sb="6" eb="7">
      <t>タ</t>
    </rPh>
    <phoneticPr fontId="1"/>
  </si>
  <si>
    <t>その他の
製造工業製品
(３／３)</t>
  </si>
  <si>
    <r>
      <t xml:space="preserve">装身具・装飾品、首飾り、指輪、造花、クリップ、安全ピン、かつら、時計、ピアノ、ギター、管楽器、弦楽器、万年筆、シャープペンシル、スタンプ、定規、筆箱、畳、ござ、麦わら帽子、オーディオディスク、レコード、ビデオディスクレコード、ゲームソフト記録物、漆器、うちわ、扇子、歯ブラシ、たわし、モップ、たばこ用ライター、傘、看板、マネキン人形、眼鏡、煙火
</t>
    </r>
    <r>
      <rPr>
        <sz val="10.5"/>
        <color theme="5"/>
        <rFont val="ＭＳ 明朝"/>
        <family val="1"/>
        <charset val="128"/>
      </rPr>
      <t>※未記録の媒体(半導体メモリメディア、光テープ、磁気テープ等)は「3299 その他の電子部品」
　ゲームソフト、映像ソフト及び音楽ソフトの情報制作分は「5931 情報サービス」並びに「5951 映像・音声・文字情報制作」、本部門は情報の価値は含めずメディアの生産活動分のみ</t>
    </r>
    <rPh sb="0" eb="3">
      <t>ソウシング</t>
    </rPh>
    <rPh sb="4" eb="7">
      <t>ソウショクヒン</t>
    </rPh>
    <rPh sb="8" eb="10">
      <t>クビカザ</t>
    </rPh>
    <rPh sb="12" eb="14">
      <t>ユビワ</t>
    </rPh>
    <rPh sb="15" eb="17">
      <t>ゾウカ</t>
    </rPh>
    <rPh sb="23" eb="25">
      <t>アンゼン</t>
    </rPh>
    <rPh sb="32" eb="34">
      <t>トケイ</t>
    </rPh>
    <rPh sb="43" eb="46">
      <t>カンガッキ</t>
    </rPh>
    <rPh sb="47" eb="50">
      <t>ゲンガッキ</t>
    </rPh>
    <rPh sb="51" eb="54">
      <t>マンネンヒツ</t>
    </rPh>
    <rPh sb="69" eb="71">
      <t>ジョウギ</t>
    </rPh>
    <rPh sb="72" eb="74">
      <t>フデバコ</t>
    </rPh>
    <rPh sb="75" eb="76">
      <t>タタミ</t>
    </rPh>
    <rPh sb="80" eb="81">
      <t>ムギ</t>
    </rPh>
    <rPh sb="83" eb="85">
      <t>ボウシ</t>
    </rPh>
    <rPh sb="119" eb="121">
      <t>キロク</t>
    </rPh>
    <rPh sb="121" eb="122">
      <t>ブツ</t>
    </rPh>
    <rPh sb="123" eb="125">
      <t>シッキ</t>
    </rPh>
    <rPh sb="130" eb="132">
      <t>センス</t>
    </rPh>
    <rPh sb="133" eb="134">
      <t>ハ</t>
    </rPh>
    <rPh sb="149" eb="150">
      <t>ヨウ</t>
    </rPh>
    <rPh sb="155" eb="156">
      <t>カサ</t>
    </rPh>
    <rPh sb="157" eb="159">
      <t>カンバン</t>
    </rPh>
    <rPh sb="164" eb="166">
      <t>ニンギョウ</t>
    </rPh>
    <rPh sb="167" eb="169">
      <t>メガネ</t>
    </rPh>
    <rPh sb="170" eb="172">
      <t>エンカ</t>
    </rPh>
    <rPh sb="174" eb="175">
      <t>ミ</t>
    </rPh>
    <rPh sb="175" eb="177">
      <t>キロク</t>
    </rPh>
    <rPh sb="178" eb="180">
      <t>バイタイ</t>
    </rPh>
    <rPh sb="181" eb="184">
      <t>ハンドウタイ</t>
    </rPh>
    <rPh sb="192" eb="193">
      <t>ヒカリ</t>
    </rPh>
    <rPh sb="197" eb="199">
      <t>ジキ</t>
    </rPh>
    <rPh sb="202" eb="203">
      <t>トウ</t>
    </rPh>
    <rPh sb="229" eb="231">
      <t>エイゾウ</t>
    </rPh>
    <rPh sb="234" eb="235">
      <t>オヨ</t>
    </rPh>
    <rPh sb="236" eb="238">
      <t>オンガク</t>
    </rPh>
    <rPh sb="242" eb="244">
      <t>ジョウホウ</t>
    </rPh>
    <rPh sb="244" eb="246">
      <t>セイサク</t>
    </rPh>
    <rPh sb="246" eb="247">
      <t>ブン</t>
    </rPh>
    <rPh sb="254" eb="256">
      <t>ジョウホウ</t>
    </rPh>
    <rPh sb="261" eb="262">
      <t>ナラ</t>
    </rPh>
    <rPh sb="306" eb="307">
      <t>ブン</t>
    </rPh>
    <phoneticPr fontId="1"/>
  </si>
  <si>
    <t>住宅建築(木造)、住宅建築(非木造)</t>
  </si>
  <si>
    <r>
      <t xml:space="preserve">専用住宅、産業併用住宅のうち居住の用に供せられる部分(新築・増築・改築工事)
</t>
    </r>
    <r>
      <rPr>
        <sz val="10.5"/>
        <color theme="5"/>
        <rFont val="ＭＳ 明朝"/>
        <family val="1"/>
        <charset val="128"/>
      </rPr>
      <t>※土地の取得は所有権の移転に過ぎず、生産活動ではないため、経済波及効果の対象外</t>
    </r>
    <rPh sb="0" eb="2">
      <t>センヨウ</t>
    </rPh>
    <rPh sb="2" eb="4">
      <t>ジュウタク</t>
    </rPh>
    <rPh sb="5" eb="7">
      <t>サンギョウ</t>
    </rPh>
    <rPh sb="7" eb="9">
      <t>ヘイヨウ</t>
    </rPh>
    <rPh sb="9" eb="11">
      <t>ジュウタク</t>
    </rPh>
    <rPh sb="14" eb="16">
      <t>キョジュウ</t>
    </rPh>
    <rPh sb="17" eb="18">
      <t>ヨウ</t>
    </rPh>
    <rPh sb="19" eb="20">
      <t>キョウ</t>
    </rPh>
    <rPh sb="24" eb="26">
      <t>ブブン</t>
    </rPh>
    <rPh sb="27" eb="29">
      <t>シンチク</t>
    </rPh>
    <rPh sb="30" eb="32">
      <t>ゾウチク</t>
    </rPh>
    <rPh sb="33" eb="35">
      <t>カイチク</t>
    </rPh>
    <rPh sb="35" eb="37">
      <t>コウジ</t>
    </rPh>
    <phoneticPr fontId="1"/>
  </si>
  <si>
    <t>非住宅建築(木造)、非住宅建築(非木造)</t>
  </si>
  <si>
    <t>工場・倉庫、事務所、学校、病院・店舗(新築・増築・改築工事)</t>
    <rPh sb="0" eb="2">
      <t>コウジョウ</t>
    </rPh>
    <rPh sb="3" eb="5">
      <t>ソウコ</t>
    </rPh>
    <rPh sb="6" eb="8">
      <t>ジム</t>
    </rPh>
    <rPh sb="8" eb="9">
      <t>ショ</t>
    </rPh>
    <rPh sb="10" eb="12">
      <t>ガッコウ</t>
    </rPh>
    <rPh sb="13" eb="15">
      <t>ビョウイン</t>
    </rPh>
    <rPh sb="16" eb="18">
      <t>テンポ</t>
    </rPh>
    <rPh sb="19" eb="21">
      <t>シンチク</t>
    </rPh>
    <rPh sb="22" eb="24">
      <t>ゾウチク</t>
    </rPh>
    <rPh sb="25" eb="27">
      <t>カイチク</t>
    </rPh>
    <rPh sb="27" eb="29">
      <t>コウジ</t>
    </rPh>
    <phoneticPr fontId="1"/>
  </si>
  <si>
    <t>電気・ガス・熱供給</t>
    <rPh sb="1" eb="2">
      <t>キ</t>
    </rPh>
    <phoneticPr fontId="1"/>
  </si>
  <si>
    <t>電気</t>
    <rPh sb="1" eb="2">
      <t>キ</t>
    </rPh>
    <phoneticPr fontId="1"/>
  </si>
  <si>
    <t>電気(火力(バイオマス・廃棄物を含む。))、電気(原子力)、電気(水力、地熱、太陽光、風力等)</t>
  </si>
  <si>
    <t>火力発電所(バイオマス・廃棄物を含む。)、原子力発電所、水力発電所、地熱発電所、太陽光発電所、風力発電所、変電所</t>
    <rPh sb="0" eb="2">
      <t>カリョク</t>
    </rPh>
    <rPh sb="2" eb="4">
      <t>ハツデン</t>
    </rPh>
    <rPh sb="4" eb="5">
      <t>ショ</t>
    </rPh>
    <rPh sb="12" eb="15">
      <t>ハイキブツ</t>
    </rPh>
    <rPh sb="16" eb="17">
      <t>フク</t>
    </rPh>
    <rPh sb="21" eb="24">
      <t>ゲンシリョク</t>
    </rPh>
    <rPh sb="24" eb="26">
      <t>ハツデン</t>
    </rPh>
    <rPh sb="26" eb="27">
      <t>ショ</t>
    </rPh>
    <rPh sb="28" eb="30">
      <t>スイリョク</t>
    </rPh>
    <rPh sb="30" eb="32">
      <t>ハツデン</t>
    </rPh>
    <rPh sb="32" eb="33">
      <t>ショ</t>
    </rPh>
    <rPh sb="34" eb="36">
      <t>チネツ</t>
    </rPh>
    <rPh sb="36" eb="38">
      <t>ハツデン</t>
    </rPh>
    <rPh sb="38" eb="39">
      <t>ショ</t>
    </rPh>
    <rPh sb="40" eb="43">
      <t>タイヨウコウ</t>
    </rPh>
    <rPh sb="43" eb="45">
      <t>ハツデン</t>
    </rPh>
    <rPh sb="45" eb="46">
      <t>ショ</t>
    </rPh>
    <rPh sb="47" eb="49">
      <t>フウリョク</t>
    </rPh>
    <rPh sb="49" eb="51">
      <t>ハツデン</t>
    </rPh>
    <rPh sb="51" eb="52">
      <t>ショ</t>
    </rPh>
    <rPh sb="53" eb="56">
      <t>ヘンデンショ</t>
    </rPh>
    <phoneticPr fontId="1"/>
  </si>
  <si>
    <t>廃棄物処理(公営)★★、廃棄物処理</t>
  </si>
  <si>
    <t>公営・民営(し尿収集・処理、ごみ収集・処理、産業廃棄物収集・処理等の活動)</t>
    <rPh sb="0" eb="2">
      <t>コウエイ</t>
    </rPh>
    <rPh sb="3" eb="5">
      <t>ミンエイ</t>
    </rPh>
    <rPh sb="7" eb="8">
      <t>ニョウ</t>
    </rPh>
    <rPh sb="8" eb="10">
      <t>シュウシュウ</t>
    </rPh>
    <rPh sb="11" eb="13">
      <t>ショリ</t>
    </rPh>
    <rPh sb="16" eb="18">
      <t>シュウシュウ</t>
    </rPh>
    <rPh sb="19" eb="21">
      <t>ショリ</t>
    </rPh>
    <rPh sb="22" eb="24">
      <t>サンギョウ</t>
    </rPh>
    <rPh sb="24" eb="27">
      <t>ハイキブツ</t>
    </rPh>
    <rPh sb="27" eb="29">
      <t>シュウシュウ</t>
    </rPh>
    <rPh sb="30" eb="32">
      <t>ショリ</t>
    </rPh>
    <rPh sb="32" eb="33">
      <t>トウ</t>
    </rPh>
    <rPh sb="34" eb="36">
      <t>カツドウ</t>
    </rPh>
    <phoneticPr fontId="1"/>
  </si>
  <si>
    <r>
      <t xml:space="preserve">卸売業
</t>
    </r>
    <r>
      <rPr>
        <sz val="10.5"/>
        <color theme="5"/>
        <rFont val="ＭＳ 明朝"/>
        <family val="1"/>
        <charset val="128"/>
      </rPr>
      <t>※再生資源卸売業は「3921 再生資源回収・加工処理」</t>
    </r>
    <rPh sb="0" eb="3">
      <t>オロシウリギョウ</t>
    </rPh>
    <rPh sb="5" eb="7">
      <t>サイセイ</t>
    </rPh>
    <rPh sb="7" eb="9">
      <t>シゲン</t>
    </rPh>
    <rPh sb="9" eb="12">
      <t>オロシウリギョウ</t>
    </rPh>
    <rPh sb="19" eb="21">
      <t>サイセイ</t>
    </rPh>
    <rPh sb="21" eb="23">
      <t>シゲン</t>
    </rPh>
    <rPh sb="23" eb="25">
      <t>カイシュウ</t>
    </rPh>
    <rPh sb="26" eb="28">
      <t>カコウ</t>
    </rPh>
    <rPh sb="28" eb="30">
      <t>ショリ</t>
    </rPh>
    <phoneticPr fontId="1"/>
  </si>
  <si>
    <t>公的金融(ＦＩＳＩＭ)、民間金融(ＦＩＳＩＭ)、公的金融(手数料)、民間金融(手数料)</t>
  </si>
  <si>
    <t>住宅賃貸料
(帰属家賃)</t>
  </si>
  <si>
    <t>住宅賃貸料
(帰属家賃)</t>
    <rPh sb="0" eb="2">
      <t>ジュウタク</t>
    </rPh>
    <rPh sb="2" eb="5">
      <t>チンタイリョウ</t>
    </rPh>
    <rPh sb="7" eb="9">
      <t>キゾク</t>
    </rPh>
    <rPh sb="9" eb="11">
      <t>ヤチン</t>
    </rPh>
    <phoneticPr fontId="10"/>
  </si>
  <si>
    <t>住宅賃貸料(帰属家賃)</t>
  </si>
  <si>
    <t>JR、公・民間の鉄道・軌道(普通鉄道、軌道、地下鉄道、モノレール鉄道)</t>
    <rPh sb="3" eb="4">
      <t>コウ</t>
    </rPh>
    <rPh sb="5" eb="7">
      <t>ミンカン</t>
    </rPh>
    <rPh sb="8" eb="10">
      <t>テツドウ</t>
    </rPh>
    <rPh sb="11" eb="13">
      <t>キドウ</t>
    </rPh>
    <rPh sb="14" eb="16">
      <t>フツウ</t>
    </rPh>
    <rPh sb="16" eb="18">
      <t>テツドウ</t>
    </rPh>
    <rPh sb="19" eb="21">
      <t>キドウ</t>
    </rPh>
    <rPh sb="22" eb="25">
      <t>チカテツ</t>
    </rPh>
    <rPh sb="25" eb="26">
      <t>ドウ</t>
    </rPh>
    <rPh sb="32" eb="34">
      <t>テツドウ</t>
    </rPh>
    <phoneticPr fontId="1"/>
  </si>
  <si>
    <t>道路輸送
(自家輸送を除く。)</t>
  </si>
  <si>
    <t>道路貨物輸送
(自家輸送を除く。)</t>
  </si>
  <si>
    <t>道路貨物輸送(自家輸送を除く。)</t>
  </si>
  <si>
    <t>自家輸送(旅客自動車)</t>
  </si>
  <si>
    <t>自家輸送(貨物自動車)</t>
  </si>
  <si>
    <t>自己の需要に応じて、自家用自動車を使用して貨物の輸送(マイカー輸送を除く。)を行う活動範囲</t>
    <rPh sb="0" eb="2">
      <t>ジコ</t>
    </rPh>
    <rPh sb="3" eb="5">
      <t>ジュヨウ</t>
    </rPh>
    <rPh sb="6" eb="7">
      <t>オウ</t>
    </rPh>
    <rPh sb="10" eb="13">
      <t>ジカヨウ</t>
    </rPh>
    <rPh sb="13" eb="16">
      <t>ジドウシャ</t>
    </rPh>
    <rPh sb="17" eb="19">
      <t>シヨウ</t>
    </rPh>
    <rPh sb="21" eb="23">
      <t>カモツ</t>
    </rPh>
    <rPh sb="24" eb="26">
      <t>ユソウ</t>
    </rPh>
    <rPh sb="31" eb="33">
      <t>ユソウ</t>
    </rPh>
    <rPh sb="34" eb="35">
      <t>ノゾ</t>
    </rPh>
    <rPh sb="39" eb="40">
      <t>オコナ</t>
    </rPh>
    <rPh sb="41" eb="43">
      <t>カツドウ</t>
    </rPh>
    <rPh sb="43" eb="45">
      <t>ハンイ</t>
    </rPh>
    <phoneticPr fontId="1"/>
  </si>
  <si>
    <t>航空運送業による国際・国内の旅客・貨物輸送、航空機使用事業(薬剤散布、航空写真撮影等)</t>
    <rPh sb="0" eb="2">
      <t>コウクウ</t>
    </rPh>
    <rPh sb="2" eb="4">
      <t>ウンソウ</t>
    </rPh>
    <rPh sb="4" eb="5">
      <t>ギョウ</t>
    </rPh>
    <rPh sb="8" eb="10">
      <t>コクサイ</t>
    </rPh>
    <rPh sb="11" eb="13">
      <t>コクナイ</t>
    </rPh>
    <rPh sb="14" eb="16">
      <t>リョカク</t>
    </rPh>
    <rPh sb="17" eb="19">
      <t>カモツ</t>
    </rPh>
    <rPh sb="19" eb="21">
      <t>ユソウ</t>
    </rPh>
    <rPh sb="22" eb="25">
      <t>コウクウキ</t>
    </rPh>
    <rPh sb="25" eb="27">
      <t>シヨウ</t>
    </rPh>
    <rPh sb="27" eb="29">
      <t>ジギョウ</t>
    </rPh>
    <rPh sb="30" eb="32">
      <t>ヤクザイ</t>
    </rPh>
    <rPh sb="32" eb="34">
      <t>サンプ</t>
    </rPh>
    <rPh sb="35" eb="37">
      <t>コウクウ</t>
    </rPh>
    <rPh sb="37" eb="39">
      <t>シャシン</t>
    </rPh>
    <rPh sb="39" eb="41">
      <t>サツエイ</t>
    </rPh>
    <rPh sb="41" eb="42">
      <t>トウ</t>
    </rPh>
    <phoneticPr fontId="1"/>
  </si>
  <si>
    <t>道路輸送施設提供、水運施設管理(国公営)★★、水運施設管理、水運附帯サービス、航空施設管理(公営)★★、航空施設管理、航空附帯サービス、旅行・その他の運輸附帯サービス</t>
  </si>
  <si>
    <r>
      <t>電話、電信、電報、</t>
    </r>
    <r>
      <rPr>
        <sz val="10.5"/>
        <color theme="1"/>
        <rFont val="ＭＳ Ｐ明朝"/>
        <family val="1"/>
        <charset val="128"/>
      </rPr>
      <t>ISP（インターネット・サービス・プロバイダ）</t>
    </r>
    <r>
      <rPr>
        <sz val="10.5"/>
        <color theme="1"/>
        <rFont val="ＭＳ 明朝"/>
        <family val="1"/>
        <charset val="128"/>
      </rPr>
      <t>、</t>
    </r>
    <r>
      <rPr>
        <sz val="10.5"/>
        <color theme="1"/>
        <rFont val="ＭＳ Ｐ明朝"/>
        <family val="1"/>
        <charset val="128"/>
      </rPr>
      <t>IX（インターネット・エクスチェンジ）</t>
    </r>
    <r>
      <rPr>
        <sz val="10.5"/>
        <color theme="1"/>
        <rFont val="ＭＳ 明朝"/>
        <family val="1"/>
        <charset val="128"/>
      </rPr>
      <t>業、IDC（インターネット・データ・センター）業、電気通信によるインターネット接続サービス、電気通信業務委託、携帯電話取扱店、空港無線電話業務受託</t>
    </r>
    <rPh sb="0" eb="2">
      <t>デンワ</t>
    </rPh>
    <rPh sb="3" eb="5">
      <t>デンシン</t>
    </rPh>
    <rPh sb="6" eb="8">
      <t>デンポウ</t>
    </rPh>
    <rPh sb="52" eb="53">
      <t>ギョウ</t>
    </rPh>
    <rPh sb="77" eb="81">
      <t>デンキツウシン</t>
    </rPh>
    <rPh sb="91" eb="93">
      <t>セツゾク</t>
    </rPh>
    <rPh sb="98" eb="100">
      <t>デンキ</t>
    </rPh>
    <rPh sb="100" eb="102">
      <t>ツウシン</t>
    </rPh>
    <rPh sb="102" eb="104">
      <t>ギョウム</t>
    </rPh>
    <rPh sb="104" eb="106">
      <t>イタク</t>
    </rPh>
    <rPh sb="107" eb="109">
      <t>ケイタイ</t>
    </rPh>
    <rPh sb="109" eb="111">
      <t>デンワ</t>
    </rPh>
    <rPh sb="111" eb="113">
      <t>トリアツカイ</t>
    </rPh>
    <rPh sb="113" eb="114">
      <t>テン</t>
    </rPh>
    <rPh sb="115" eb="117">
      <t>クウコウ</t>
    </rPh>
    <rPh sb="117" eb="119">
      <t>ムセン</t>
    </rPh>
    <rPh sb="119" eb="121">
      <t>デンワ</t>
    </rPh>
    <rPh sb="121" eb="123">
      <t>ギョウム</t>
    </rPh>
    <rPh sb="123" eb="125">
      <t>ジュタク</t>
    </rPh>
    <phoneticPr fontId="1"/>
  </si>
  <si>
    <r>
      <rPr>
        <sz val="10.5"/>
        <color theme="1"/>
        <rFont val="ＭＳ Ｐ明朝"/>
        <family val="1"/>
        <charset val="128"/>
      </rPr>
      <t>ASP（アプリケーション・サービス・プロバイダ）</t>
    </r>
    <r>
      <rPr>
        <sz val="10.5"/>
        <color theme="1"/>
        <rFont val="ＭＳ 明朝"/>
        <family val="1"/>
        <charset val="128"/>
      </rPr>
      <t xml:space="preserve">、電子認証、情報ネットワーク・セキュリティ・サービス、ポータルサイト運営
</t>
    </r>
    <r>
      <rPr>
        <sz val="10.5"/>
        <color theme="5"/>
        <rFont val="ＭＳ 明朝"/>
        <family val="1"/>
        <charset val="128"/>
      </rPr>
      <t>※サーバ・ハウジング・サービス、サーバ・ホスティング・サービスは「5911 通信」</t>
    </r>
    <rPh sb="25" eb="27">
      <t>デンシ</t>
    </rPh>
    <rPh sb="27" eb="29">
      <t>ニンショウ</t>
    </rPh>
    <rPh sb="30" eb="32">
      <t>ジョウホウ</t>
    </rPh>
    <rPh sb="99" eb="101">
      <t>ツウシン</t>
    </rPh>
    <phoneticPr fontId="1"/>
  </si>
  <si>
    <t>映像・音声・文字情報制作(新聞・出版を除く。)、新聞、出版</t>
  </si>
  <si>
    <t>公務(中央)</t>
  </si>
  <si>
    <t>公務(中央)★★</t>
  </si>
  <si>
    <t>衆議院、参議院、裁判所、中央官庁</t>
    <rPh sb="0" eb="3">
      <t>シュウギイン</t>
    </rPh>
    <rPh sb="4" eb="7">
      <t>サンギイン</t>
    </rPh>
    <rPh sb="8" eb="11">
      <t>サイバンショ</t>
    </rPh>
    <rPh sb="12" eb="14">
      <t>チュウオウ</t>
    </rPh>
    <rPh sb="14" eb="16">
      <t>カンチョウ</t>
    </rPh>
    <phoneticPr fontId="1"/>
  </si>
  <si>
    <t>公務(地方)</t>
  </si>
  <si>
    <t>公務(地方)★★</t>
  </si>
  <si>
    <t>学校教育(国公立)★★、学校教育(私立)★、学校給食(国公立)★★、学校給食(私立)★</t>
  </si>
  <si>
    <t>社会教育(国公立)★★、社会教育(非営利)★、その他の教育訓練機関(国公立)★★、その他の教育訓練機関</t>
  </si>
  <si>
    <t>自然科学研究機関(国公立)★★、人文・社会科学研究機関(国公立)★★、自然科学研究機関(非営利)★、人文・社会科学研究機関(非営利)★、自然科学研究機関、人文・社会科学研究機関</t>
  </si>
  <si>
    <t>国公立・私立大学(研究活動に限る)、理学研究所、工学研究所、農学研究所、医学・薬学研究所、国立教育政策研究所、社会科学研究所、人文科学研究所</t>
    <rPh sb="0" eb="3">
      <t>コッコウリツ</t>
    </rPh>
    <rPh sb="1" eb="3">
      <t>コウリツ</t>
    </rPh>
    <rPh sb="4" eb="6">
      <t>シリツ</t>
    </rPh>
    <rPh sb="6" eb="8">
      <t>ダイガク</t>
    </rPh>
    <rPh sb="9" eb="11">
      <t>ケンキュウ</t>
    </rPh>
    <rPh sb="11" eb="13">
      <t>カツドウ</t>
    </rPh>
    <rPh sb="14" eb="15">
      <t>カギ</t>
    </rPh>
    <rPh sb="18" eb="20">
      <t>リガク</t>
    </rPh>
    <rPh sb="20" eb="23">
      <t>ケンキュウジョ</t>
    </rPh>
    <rPh sb="24" eb="26">
      <t>コウガク</t>
    </rPh>
    <rPh sb="26" eb="29">
      <t>ケンキュウジョ</t>
    </rPh>
    <rPh sb="30" eb="32">
      <t>ノウガク</t>
    </rPh>
    <rPh sb="32" eb="35">
      <t>ケンキュウジョ</t>
    </rPh>
    <rPh sb="36" eb="38">
      <t>イガク</t>
    </rPh>
    <rPh sb="39" eb="41">
      <t>ヤクガク</t>
    </rPh>
    <rPh sb="41" eb="44">
      <t>ケンキュウジョ</t>
    </rPh>
    <rPh sb="45" eb="47">
      <t>コクリツ</t>
    </rPh>
    <rPh sb="47" eb="49">
      <t>キョウイク</t>
    </rPh>
    <rPh sb="49" eb="51">
      <t>セイサク</t>
    </rPh>
    <rPh sb="51" eb="54">
      <t>ケンキュウジョ</t>
    </rPh>
    <rPh sb="55" eb="57">
      <t>シャカイ</t>
    </rPh>
    <rPh sb="57" eb="59">
      <t>カガク</t>
    </rPh>
    <rPh sb="59" eb="62">
      <t>ケンキュウジョ</t>
    </rPh>
    <rPh sb="63" eb="65">
      <t>ジンブン</t>
    </rPh>
    <rPh sb="65" eb="67">
      <t>カガク</t>
    </rPh>
    <rPh sb="67" eb="70">
      <t>ケンキュウジョ</t>
    </rPh>
    <phoneticPr fontId="1"/>
  </si>
  <si>
    <t>医療(病院)、医療(一般診療所)、医療(歯科診療)、医療(調剤)、医療(その他の医療サービス)</t>
    <rPh sb="3" eb="5">
      <t>ビョウイン</t>
    </rPh>
    <rPh sb="10" eb="15">
      <t>イッパンシンリョウジョ</t>
    </rPh>
    <phoneticPr fontId="1"/>
  </si>
  <si>
    <t>一般診療、歯科診療、薬局、調剤薬局及びファーマシーでの調剤行為、助産所、訪問介護ステーション、施術所、アイバンク、骨髄バンク、衛生検査所、滅菌業(医療用器材)、臨床検査業</t>
    <rPh sb="0" eb="2">
      <t>イッパン</t>
    </rPh>
    <rPh sb="2" eb="4">
      <t>シンリョウ</t>
    </rPh>
    <rPh sb="5" eb="7">
      <t>シカ</t>
    </rPh>
    <rPh sb="7" eb="9">
      <t>シンリョウ</t>
    </rPh>
    <rPh sb="10" eb="12">
      <t>ヤッキョク</t>
    </rPh>
    <rPh sb="13" eb="15">
      <t>チョウザイ</t>
    </rPh>
    <rPh sb="15" eb="17">
      <t>ヤッキョク</t>
    </rPh>
    <rPh sb="17" eb="18">
      <t>オヨ</t>
    </rPh>
    <rPh sb="27" eb="29">
      <t>チョウザイ</t>
    </rPh>
    <rPh sb="29" eb="31">
      <t>コウイ</t>
    </rPh>
    <rPh sb="32" eb="35">
      <t>ジョサンジョ</t>
    </rPh>
    <rPh sb="36" eb="38">
      <t>ホウモン</t>
    </rPh>
    <rPh sb="38" eb="40">
      <t>カイゴ</t>
    </rPh>
    <rPh sb="47" eb="49">
      <t>セジュツ</t>
    </rPh>
    <rPh sb="49" eb="50">
      <t>ジョ</t>
    </rPh>
    <rPh sb="57" eb="59">
      <t>コツズイ</t>
    </rPh>
    <rPh sb="63" eb="65">
      <t>エイセイ</t>
    </rPh>
    <rPh sb="65" eb="67">
      <t>ケンサ</t>
    </rPh>
    <rPh sb="67" eb="68">
      <t>ジョ</t>
    </rPh>
    <rPh sb="69" eb="71">
      <t>メッキン</t>
    </rPh>
    <rPh sb="71" eb="72">
      <t>ギョウ</t>
    </rPh>
    <rPh sb="73" eb="76">
      <t>イリョウヨウ</t>
    </rPh>
    <rPh sb="76" eb="78">
      <t>キザイ</t>
    </rPh>
    <rPh sb="80" eb="82">
      <t>リンショウ</t>
    </rPh>
    <rPh sb="82" eb="84">
      <t>ケンサ</t>
    </rPh>
    <rPh sb="84" eb="85">
      <t>ギョウ</t>
    </rPh>
    <phoneticPr fontId="1"/>
  </si>
  <si>
    <t>保健衛生(国公立)★★、保健衛生</t>
  </si>
  <si>
    <t>保健所、健康相談所、検疫所、検査業、食肉衛生検査所、犬管理所、健康相談施設、消毒業(物品、電話機)</t>
    <rPh sb="0" eb="3">
      <t>ホケンジョ</t>
    </rPh>
    <rPh sb="4" eb="6">
      <t>ケンコウ</t>
    </rPh>
    <rPh sb="6" eb="8">
      <t>ソウダン</t>
    </rPh>
    <rPh sb="8" eb="9">
      <t>ジョ</t>
    </rPh>
    <rPh sb="10" eb="13">
      <t>ケンエキジョ</t>
    </rPh>
    <rPh sb="14" eb="16">
      <t>ケンサ</t>
    </rPh>
    <rPh sb="16" eb="17">
      <t>ギョウ</t>
    </rPh>
    <rPh sb="18" eb="20">
      <t>ショクニク</t>
    </rPh>
    <rPh sb="20" eb="22">
      <t>エイセイ</t>
    </rPh>
    <rPh sb="22" eb="24">
      <t>ケンサ</t>
    </rPh>
    <rPh sb="24" eb="25">
      <t>ジョ</t>
    </rPh>
    <rPh sb="26" eb="27">
      <t>イヌ</t>
    </rPh>
    <rPh sb="27" eb="29">
      <t>カンリ</t>
    </rPh>
    <rPh sb="29" eb="30">
      <t>ショ</t>
    </rPh>
    <rPh sb="31" eb="33">
      <t>ケンコウ</t>
    </rPh>
    <rPh sb="33" eb="35">
      <t>ソウダン</t>
    </rPh>
    <rPh sb="35" eb="37">
      <t>シセツ</t>
    </rPh>
    <rPh sb="38" eb="40">
      <t>ショウドク</t>
    </rPh>
    <rPh sb="40" eb="41">
      <t>ギョウ</t>
    </rPh>
    <rPh sb="42" eb="44">
      <t>ブッピン</t>
    </rPh>
    <rPh sb="45" eb="48">
      <t>デンワキ</t>
    </rPh>
    <phoneticPr fontId="1"/>
  </si>
  <si>
    <t>社会保険事業★★、社会福祉(国公立)★★、社会福祉(非営利)★、社会福祉、保育所</t>
  </si>
  <si>
    <t>介護(施設サービス)、介護(施設サービスを除く。)</t>
  </si>
  <si>
    <t>会員制企業団体、対家計民間非営利団体(別掲を除く。)★</t>
  </si>
  <si>
    <t>物品賃貸業
(貸自動車業を除く。)</t>
  </si>
  <si>
    <t>産業用機械器具(建設機械器具を除く。)賃貸業、建設機械器具賃貸業、電子計算機・同関連機器賃貸業、事務用機械器具(電算機等を除く。)賃貸業、スポーツ・娯楽用品・その他の物品賃貸業</t>
  </si>
  <si>
    <t>自動車の整備、修理、検査、登録</t>
    <rPh sb="0" eb="3">
      <t>ジドウシャ</t>
    </rPh>
    <rPh sb="4" eb="6">
      <t>セイビ</t>
    </rPh>
    <rPh sb="7" eb="9">
      <t>シュウリ</t>
    </rPh>
    <rPh sb="10" eb="12">
      <t>ケンサ</t>
    </rPh>
    <rPh sb="13" eb="15">
      <t>トウロク</t>
    </rPh>
    <phoneticPr fontId="1"/>
  </si>
  <si>
    <t>法務・財務・会計サービス、土木建築サービス、労働者派遣サービス、建物サービス、警備業、と畜場(公営)★★、と畜場、その他の対事業所サービス</t>
  </si>
  <si>
    <r>
      <t xml:space="preserve">法律事務所、特許事務所、税理士事務所、設計監督業、建設コンサルタント業、測量業、労働者派遣サービス、ビルメンテナンス業、ガラスふき業、害虫駆除業、施設警備、身辺警備業務、と畜解体サービス、速記業、複写業、プラントエンジニアリング業、デザイン業、経営コンサルタント業、通訳業、興信所
</t>
    </r>
    <r>
      <rPr>
        <sz val="10.5"/>
        <color theme="5"/>
        <rFont val="ＭＳ 明朝"/>
        <family val="1"/>
        <charset val="128"/>
      </rPr>
      <t>※レッカー車業は「6631 自動車整備」</t>
    </r>
    <rPh sb="0" eb="2">
      <t>ホウリツ</t>
    </rPh>
    <rPh sb="2" eb="4">
      <t>ジム</t>
    </rPh>
    <rPh sb="4" eb="5">
      <t>ショ</t>
    </rPh>
    <rPh sb="6" eb="8">
      <t>トッキョ</t>
    </rPh>
    <rPh sb="8" eb="10">
      <t>ジム</t>
    </rPh>
    <rPh sb="10" eb="11">
      <t>ショ</t>
    </rPh>
    <rPh sb="12" eb="15">
      <t>ゼイリシ</t>
    </rPh>
    <rPh sb="15" eb="17">
      <t>ジム</t>
    </rPh>
    <rPh sb="17" eb="18">
      <t>ショ</t>
    </rPh>
    <rPh sb="19" eb="21">
      <t>セッケイ</t>
    </rPh>
    <rPh sb="21" eb="24">
      <t>カントクギョウ</t>
    </rPh>
    <rPh sb="25" eb="27">
      <t>ケンセツ</t>
    </rPh>
    <rPh sb="34" eb="35">
      <t>ギョウ</t>
    </rPh>
    <rPh sb="36" eb="38">
      <t>ソクリョウ</t>
    </rPh>
    <rPh sb="38" eb="39">
      <t>ギョウ</t>
    </rPh>
    <rPh sb="40" eb="43">
      <t>ロウドウシャ</t>
    </rPh>
    <rPh sb="43" eb="45">
      <t>ハケン</t>
    </rPh>
    <rPh sb="58" eb="59">
      <t>ギョウ</t>
    </rPh>
    <rPh sb="65" eb="66">
      <t>ギョウ</t>
    </rPh>
    <rPh sb="67" eb="69">
      <t>ガイチュウ</t>
    </rPh>
    <rPh sb="69" eb="71">
      <t>クジョ</t>
    </rPh>
    <rPh sb="71" eb="72">
      <t>ギョウ</t>
    </rPh>
    <rPh sb="73" eb="75">
      <t>シセツ</t>
    </rPh>
    <rPh sb="75" eb="77">
      <t>ケイビ</t>
    </rPh>
    <rPh sb="78" eb="80">
      <t>シンペン</t>
    </rPh>
    <rPh sb="80" eb="82">
      <t>ケイビ</t>
    </rPh>
    <rPh sb="82" eb="84">
      <t>ギョウム</t>
    </rPh>
    <rPh sb="94" eb="96">
      <t>ソッキ</t>
    </rPh>
    <rPh sb="96" eb="97">
      <t>ギョウ</t>
    </rPh>
    <rPh sb="98" eb="100">
      <t>フクシャ</t>
    </rPh>
    <rPh sb="100" eb="101">
      <t>ギョウ</t>
    </rPh>
    <rPh sb="114" eb="115">
      <t>ギョウ</t>
    </rPh>
    <rPh sb="120" eb="121">
      <t>ギョウ</t>
    </rPh>
    <rPh sb="122" eb="124">
      <t>ケイエイ</t>
    </rPh>
    <rPh sb="131" eb="132">
      <t>ギョウ</t>
    </rPh>
    <rPh sb="133" eb="135">
      <t>ツウヤク</t>
    </rPh>
    <rPh sb="135" eb="136">
      <t>ギョウ</t>
    </rPh>
    <rPh sb="137" eb="140">
      <t>コウシンジョ</t>
    </rPh>
    <rPh sb="155" eb="160">
      <t>ジドウシャセイビ</t>
    </rPh>
    <phoneticPr fontId="1"/>
  </si>
  <si>
    <t>映画館、興行場(映画館を除く。)・興行団、競輪・競馬等の競走場・競技団、スポーツ施設提供業・公園・遊園地、遊戯場、その他の娯楽</t>
  </si>
  <si>
    <t>映画館、映画劇場、ビデオ・シアター、劇場、歌劇団、ダンシングチーム、寄席、野球場(プロ野球興行用)、劇団、芸能プロダクション、プロ野球団、競輪場、競馬場、体育館、ゴルフ場、ボウリング場、テニス場、公園、遊園地、ビリヤード場、囲碁・将棋所、パチンコホール、ゲームセンター、ダンスホール、遊漁船業、カラオケボックス業、場外馬券場売場、釣堀業、芸術家業</t>
    <rPh sb="0" eb="3">
      <t>エイガカン</t>
    </rPh>
    <rPh sb="4" eb="6">
      <t>エイガ</t>
    </rPh>
    <rPh sb="6" eb="8">
      <t>ゲキジョウ</t>
    </rPh>
    <rPh sb="18" eb="20">
      <t>ゲキジョウ</t>
    </rPh>
    <rPh sb="21" eb="24">
      <t>カゲキダン</t>
    </rPh>
    <rPh sb="34" eb="36">
      <t>ヨセ</t>
    </rPh>
    <rPh sb="37" eb="40">
      <t>ヤキュウジョウ</t>
    </rPh>
    <rPh sb="43" eb="45">
      <t>ヤキュウ</t>
    </rPh>
    <rPh sb="45" eb="48">
      <t>コウギョウヨウ</t>
    </rPh>
    <rPh sb="50" eb="52">
      <t>ゲキダン</t>
    </rPh>
    <rPh sb="53" eb="55">
      <t>ゲイノウ</t>
    </rPh>
    <rPh sb="65" eb="67">
      <t>ヤキュウ</t>
    </rPh>
    <rPh sb="67" eb="68">
      <t>ダン</t>
    </rPh>
    <rPh sb="69" eb="71">
      <t>ケイリン</t>
    </rPh>
    <rPh sb="71" eb="72">
      <t>ジョウ</t>
    </rPh>
    <rPh sb="73" eb="76">
      <t>ケイバジョウ</t>
    </rPh>
    <rPh sb="77" eb="80">
      <t>タイイクカン</t>
    </rPh>
    <rPh sb="84" eb="85">
      <t>ジョウ</t>
    </rPh>
    <rPh sb="91" eb="92">
      <t>ジョウ</t>
    </rPh>
    <rPh sb="96" eb="97">
      <t>ジョウ</t>
    </rPh>
    <rPh sb="98" eb="100">
      <t>コウエン</t>
    </rPh>
    <rPh sb="101" eb="104">
      <t>ユウエンチ</t>
    </rPh>
    <rPh sb="110" eb="111">
      <t>ジョウ</t>
    </rPh>
    <rPh sb="112" eb="114">
      <t>イゴ</t>
    </rPh>
    <rPh sb="115" eb="117">
      <t>ショウギ</t>
    </rPh>
    <rPh sb="117" eb="118">
      <t>ジョ</t>
    </rPh>
    <rPh sb="142" eb="145">
      <t>ユウギョセン</t>
    </rPh>
    <rPh sb="145" eb="146">
      <t>ギョウ</t>
    </rPh>
    <rPh sb="155" eb="156">
      <t>ギョウ</t>
    </rPh>
    <rPh sb="157" eb="159">
      <t>ジョウガイ</t>
    </rPh>
    <rPh sb="159" eb="161">
      <t>バケン</t>
    </rPh>
    <rPh sb="161" eb="162">
      <t>ジョウ</t>
    </rPh>
    <rPh sb="162" eb="163">
      <t>ウ</t>
    </rPh>
    <rPh sb="163" eb="164">
      <t>バ</t>
    </rPh>
    <rPh sb="165" eb="167">
      <t>ツリボリ</t>
    </rPh>
    <rPh sb="167" eb="168">
      <t>ギョウ</t>
    </rPh>
    <rPh sb="169" eb="172">
      <t>ゲイジュツカ</t>
    </rPh>
    <rPh sb="172" eb="173">
      <t>ギョウ</t>
    </rPh>
    <phoneticPr fontId="1"/>
  </si>
  <si>
    <t>家畜診療所、動物病院、ペットクリニック</t>
    <phoneticPr fontId="1"/>
  </si>
  <si>
    <t>写真業、冠婚葬祭業、個人教授業、各種修理業(別掲を除く。)、その他の対個人サービス</t>
  </si>
  <si>
    <t>令和2（2020）年神奈川県産業連関表</t>
    <rPh sb="0" eb="2">
      <t>レイワ</t>
    </rPh>
    <rPh sb="9" eb="10">
      <t>ネン</t>
    </rPh>
    <rPh sb="10" eb="14">
      <t>カナガワケン</t>
    </rPh>
    <rPh sb="14" eb="16">
      <t>サンギョウ</t>
    </rPh>
    <rPh sb="16" eb="18">
      <t>レンカン</t>
    </rPh>
    <rPh sb="18" eb="19">
      <t>ヒョウ</t>
    </rPh>
    <phoneticPr fontId="1"/>
  </si>
  <si>
    <t>令和2（2020）年神奈川県産業連関表から分析ツールを作成しているため、</t>
  </si>
  <si>
    <t>令和2（2020）年神奈川県産業連関表における民間消費支出の合計に占める各産業の割合</t>
  </si>
  <si>
    <t>このツールは、「令和2（2020）年神奈川県産業連関表」を利用して</t>
  </si>
  <si>
    <t>分析者の入力用シートです。オレンジ色のセルが入力範囲となっています。
分析前の基本設定を行うシートのため、必ず入力してください。</t>
    <rPh sb="0" eb="2">
      <t>ブンセキ</t>
    </rPh>
    <rPh sb="2" eb="3">
      <t>シャ</t>
    </rPh>
    <rPh sb="4" eb="6">
      <t>ニュウリョク</t>
    </rPh>
    <rPh sb="6" eb="7">
      <t>ヨウ</t>
    </rPh>
    <rPh sb="17" eb="18">
      <t>イロ</t>
    </rPh>
    <rPh sb="22" eb="24">
      <t>ニュウリョク</t>
    </rPh>
    <rPh sb="24" eb="26">
      <t>ハンイ</t>
    </rPh>
    <rPh sb="35" eb="37">
      <t>ブンセキ</t>
    </rPh>
    <rPh sb="37" eb="38">
      <t>マエ</t>
    </rPh>
    <rPh sb="39" eb="41">
      <t>キホン</t>
    </rPh>
    <rPh sb="41" eb="43">
      <t>セッテイ</t>
    </rPh>
    <rPh sb="44" eb="45">
      <t>オコナ</t>
    </rPh>
    <rPh sb="53" eb="54">
      <t>カナラ</t>
    </rPh>
    <rPh sb="55" eb="57">
      <t>ニュウリョク</t>
    </rPh>
    <phoneticPr fontId="1"/>
  </si>
  <si>
    <t>生産増_入力</t>
    <rPh sb="0" eb="3">
      <t>セイサンゾウ</t>
    </rPh>
    <rPh sb="4" eb="6">
      <t>ニュウリョク</t>
    </rPh>
    <phoneticPr fontId="1"/>
  </si>
  <si>
    <t>設備投資_入力</t>
  </si>
  <si>
    <t>企業建設_入力</t>
  </si>
  <si>
    <t>分析者の入力用シートです。オレンジ色のセルが入力範囲となっています。
本シートは、企業の属する部門分類に沿って、生産増加額を直接入力できます。</t>
    <rPh sb="35" eb="36">
      <t>ホン</t>
    </rPh>
    <rPh sb="41" eb="43">
      <t>キギョウ</t>
    </rPh>
    <rPh sb="44" eb="45">
      <t>ゾク</t>
    </rPh>
    <rPh sb="47" eb="51">
      <t>ブモンブンルイ</t>
    </rPh>
    <rPh sb="52" eb="53">
      <t>ソ</t>
    </rPh>
    <rPh sb="62" eb="66">
      <t>チョクセツニュウリョク</t>
    </rPh>
    <phoneticPr fontId="1"/>
  </si>
  <si>
    <t>分析者の入力用シートです。オレンジ色のセルが入力範囲となっています。
本シートは、企業の属する部門分類に沿って、設備投資総額を直接入力できます。</t>
    <rPh sb="35" eb="36">
      <t>ホン</t>
    </rPh>
    <rPh sb="41" eb="43">
      <t>キギョウ</t>
    </rPh>
    <rPh sb="44" eb="45">
      <t>ゾク</t>
    </rPh>
    <rPh sb="47" eb="51">
      <t>ブモンブンルイ</t>
    </rPh>
    <rPh sb="52" eb="53">
      <t>ソ</t>
    </rPh>
    <rPh sb="56" eb="60">
      <t>セツビトウシ</t>
    </rPh>
    <rPh sb="60" eb="62">
      <t>ソウガク</t>
    </rPh>
    <rPh sb="63" eb="67">
      <t>チョクセツニュウリョク</t>
    </rPh>
    <phoneticPr fontId="1"/>
  </si>
  <si>
    <t>分析者の入力用シートです。オレンジ色のセルが入力範囲となっています。
本シートは、工事種別建設投資額を直接入力できます。</t>
  </si>
  <si>
    <t>生産増_結果</t>
    <rPh sb="4" eb="6">
      <t>ケッカ</t>
    </rPh>
    <phoneticPr fontId="1"/>
  </si>
  <si>
    <t>設備投資_結果</t>
    <rPh sb="5" eb="7">
      <t>ケッカ</t>
    </rPh>
    <phoneticPr fontId="1"/>
  </si>
  <si>
    <t>企業建設_結果</t>
    <rPh sb="5" eb="7">
      <t>ケッカ</t>
    </rPh>
    <phoneticPr fontId="1"/>
  </si>
  <si>
    <t>生産増_部門別内訳</t>
    <rPh sb="4" eb="7">
      <t>ブモンベツ</t>
    </rPh>
    <rPh sb="7" eb="9">
      <t>ウチワケ</t>
    </rPh>
    <phoneticPr fontId="1"/>
  </si>
  <si>
    <t>生産増_フローチャート</t>
    <phoneticPr fontId="1"/>
  </si>
  <si>
    <t>生産増_計算</t>
    <rPh sb="0" eb="3">
      <t>セイサンゾウ</t>
    </rPh>
    <rPh sb="4" eb="6">
      <t>ケイサン</t>
    </rPh>
    <phoneticPr fontId="1"/>
  </si>
  <si>
    <t>設備投資_部門別内訳</t>
    <rPh sb="0" eb="4">
      <t>セツビトウシ</t>
    </rPh>
    <rPh sb="5" eb="7">
      <t>ブモン</t>
    </rPh>
    <rPh sb="7" eb="8">
      <t>ベツ</t>
    </rPh>
    <rPh sb="8" eb="10">
      <t>ウチワケ</t>
    </rPh>
    <phoneticPr fontId="1"/>
  </si>
  <si>
    <t>設備投資_フローチャート</t>
    <rPh sb="0" eb="4">
      <t>セツビトウシ</t>
    </rPh>
    <phoneticPr fontId="1"/>
  </si>
  <si>
    <t>設備投資_計算</t>
    <rPh sb="0" eb="4">
      <t>セツビトウシ</t>
    </rPh>
    <rPh sb="5" eb="7">
      <t>ケイサン</t>
    </rPh>
    <phoneticPr fontId="1"/>
  </si>
  <si>
    <t>企業建設_部門別内訳</t>
    <rPh sb="0" eb="4">
      <t>キギョウケンセツ</t>
    </rPh>
    <rPh sb="5" eb="7">
      <t>ブモン</t>
    </rPh>
    <rPh sb="7" eb="8">
      <t>ベツ</t>
    </rPh>
    <rPh sb="8" eb="10">
      <t>ウチワケ</t>
    </rPh>
    <phoneticPr fontId="1"/>
  </si>
  <si>
    <t>企業建設_フローチャート</t>
    <rPh sb="0" eb="4">
      <t>キギョウケンセツ</t>
    </rPh>
    <phoneticPr fontId="1"/>
  </si>
  <si>
    <t>企業建設_計算準備</t>
    <rPh sb="0" eb="4">
      <t>キギョウケンセツ</t>
    </rPh>
    <rPh sb="5" eb="7">
      <t>ケイサン</t>
    </rPh>
    <rPh sb="7" eb="9">
      <t>ジュンビ</t>
    </rPh>
    <phoneticPr fontId="1"/>
  </si>
  <si>
    <t>企業建設_計算</t>
    <rPh sb="0" eb="4">
      <t>キギョウケンセツ</t>
    </rPh>
    <rPh sb="5" eb="7">
      <t>ケイサン</t>
    </rPh>
    <phoneticPr fontId="1"/>
  </si>
  <si>
    <t>生産増の分析結果が表示されます。A4サイズで印刷することができます。</t>
    <rPh sb="0" eb="3">
      <t>セイサンゾウ</t>
    </rPh>
    <phoneticPr fontId="1"/>
  </si>
  <si>
    <t>設備投資の分析結果が表示されます。A4サイズで印刷することができます。</t>
    <rPh sb="0" eb="4">
      <t>セツビトウシ</t>
    </rPh>
    <phoneticPr fontId="1"/>
  </si>
  <si>
    <t>企業建設の分析結果が表示されます。A4サイズで印刷することができます。</t>
    <rPh sb="0" eb="4">
      <t>キギョウケンセツ</t>
    </rPh>
    <phoneticPr fontId="1"/>
  </si>
  <si>
    <t>生産増による生産誘発額の部門別内訳を波及効果の大きい順に表しています。
A4サイズで印刷することができます。</t>
    <rPh sb="0" eb="3">
      <t>セイサンゾウ</t>
    </rPh>
    <phoneticPr fontId="1"/>
  </si>
  <si>
    <t>「生産増_入力」シートで与えられたデータと、各係数表を用いた計算過程です。
計算の流れが「フローチャート」シートと対応しています。</t>
    <rPh sb="1" eb="4">
      <t>セイサンゾウ</t>
    </rPh>
    <rPh sb="5" eb="7">
      <t>ニュウリョク</t>
    </rPh>
    <rPh sb="12" eb="13">
      <t>アタ</t>
    </rPh>
    <rPh sb="22" eb="23">
      <t>カク</t>
    </rPh>
    <rPh sb="23" eb="25">
      <t>ケイスウ</t>
    </rPh>
    <rPh sb="25" eb="26">
      <t>ヒョウ</t>
    </rPh>
    <rPh sb="27" eb="28">
      <t>モチ</t>
    </rPh>
    <rPh sb="30" eb="32">
      <t>ケイサン</t>
    </rPh>
    <rPh sb="32" eb="34">
      <t>カテイ</t>
    </rPh>
    <rPh sb="57" eb="59">
      <t>タイオウ</t>
    </rPh>
    <phoneticPr fontId="1"/>
  </si>
  <si>
    <t>生産増による経済波及効果の計算の流れをフローチャート形式で表示しています。
A4サイズで印刷することができます。</t>
    <rPh sb="0" eb="3">
      <t>セイサンゾウ</t>
    </rPh>
    <phoneticPr fontId="1"/>
  </si>
  <si>
    <t>設備投資による生産誘発額の部門別内訳を波及効果の大きい順に表しています。
A4サイズで印刷することができます。</t>
    <rPh sb="0" eb="4">
      <t>セツビトウシ</t>
    </rPh>
    <rPh sb="7" eb="9">
      <t>セイサン</t>
    </rPh>
    <rPh sb="9" eb="11">
      <t>ユウハツ</t>
    </rPh>
    <rPh sb="11" eb="12">
      <t>ガク</t>
    </rPh>
    <rPh sb="13" eb="15">
      <t>ブモン</t>
    </rPh>
    <rPh sb="15" eb="16">
      <t>ベツ</t>
    </rPh>
    <rPh sb="16" eb="18">
      <t>ウチワケ</t>
    </rPh>
    <rPh sb="19" eb="21">
      <t>ハキュウ</t>
    </rPh>
    <rPh sb="21" eb="23">
      <t>コウカ</t>
    </rPh>
    <rPh sb="24" eb="25">
      <t>オオ</t>
    </rPh>
    <rPh sb="27" eb="28">
      <t>ジュン</t>
    </rPh>
    <rPh sb="29" eb="30">
      <t>アラワ</t>
    </rPh>
    <rPh sb="30" eb="31">
      <t>ジョウヒョウ</t>
    </rPh>
    <rPh sb="43" eb="45">
      <t>インサツ</t>
    </rPh>
    <phoneticPr fontId="1"/>
  </si>
  <si>
    <t>設備投資による経済波及効果の計算の流れをフローチャート形式で表示しています。
A4サイズで印刷することができます。</t>
    <rPh sb="0" eb="4">
      <t>セツビトウシ</t>
    </rPh>
    <rPh sb="7" eb="9">
      <t>ケイザイ</t>
    </rPh>
    <rPh sb="9" eb="11">
      <t>ハキュウ</t>
    </rPh>
    <rPh sb="11" eb="13">
      <t>コウカ</t>
    </rPh>
    <rPh sb="14" eb="16">
      <t>ケイサン</t>
    </rPh>
    <rPh sb="17" eb="18">
      <t>ナガ</t>
    </rPh>
    <rPh sb="27" eb="29">
      <t>ケイシキ</t>
    </rPh>
    <rPh sb="30" eb="32">
      <t>ヒョウジ</t>
    </rPh>
    <phoneticPr fontId="1"/>
  </si>
  <si>
    <t>「設備投資_入力」シートで与えられたデータと、各係数表を用いた計算過程です。
計算の流れが「フローチャート」シートと対応しています。</t>
    <rPh sb="1" eb="5">
      <t>セツビトウシ</t>
    </rPh>
    <rPh sb="6" eb="8">
      <t>ニュウリョク</t>
    </rPh>
    <rPh sb="13" eb="14">
      <t>アタ</t>
    </rPh>
    <rPh sb="23" eb="24">
      <t>カク</t>
    </rPh>
    <rPh sb="24" eb="26">
      <t>ケイスウ</t>
    </rPh>
    <rPh sb="26" eb="27">
      <t>ヒョウ</t>
    </rPh>
    <rPh sb="28" eb="29">
      <t>モチ</t>
    </rPh>
    <rPh sb="31" eb="33">
      <t>ケイサン</t>
    </rPh>
    <rPh sb="33" eb="35">
      <t>カテイ</t>
    </rPh>
    <rPh sb="58" eb="60">
      <t>タイオウ</t>
    </rPh>
    <phoneticPr fontId="1"/>
  </si>
  <si>
    <t>企業建設による生産誘発額の部門別内訳を波及効果の大きい順に表しています。
A4サイズで印刷することができます。</t>
    <rPh sb="0" eb="4">
      <t>キギョウケンセツ</t>
    </rPh>
    <rPh sb="7" eb="9">
      <t>セイサン</t>
    </rPh>
    <rPh sb="9" eb="11">
      <t>ユウハツ</t>
    </rPh>
    <rPh sb="11" eb="12">
      <t>ガク</t>
    </rPh>
    <rPh sb="13" eb="15">
      <t>ブモン</t>
    </rPh>
    <rPh sb="15" eb="16">
      <t>ベツ</t>
    </rPh>
    <rPh sb="16" eb="18">
      <t>ウチワケ</t>
    </rPh>
    <rPh sb="19" eb="21">
      <t>ハキュウ</t>
    </rPh>
    <rPh sb="21" eb="23">
      <t>コウカ</t>
    </rPh>
    <rPh sb="24" eb="25">
      <t>オオ</t>
    </rPh>
    <rPh sb="27" eb="28">
      <t>ジュン</t>
    </rPh>
    <rPh sb="29" eb="30">
      <t>アラワ</t>
    </rPh>
    <rPh sb="30" eb="31">
      <t>ジョウヒョウ</t>
    </rPh>
    <rPh sb="43" eb="45">
      <t>インサツ</t>
    </rPh>
    <phoneticPr fontId="1"/>
  </si>
  <si>
    <t>企業建設による経済波及効果の計算の流れをフローチャート形式で表示しています。
A4サイズで印刷することができます。</t>
    <rPh sb="0" eb="4">
      <t>キギョウケンセツ</t>
    </rPh>
    <rPh sb="7" eb="9">
      <t>ケイザイ</t>
    </rPh>
    <rPh sb="9" eb="11">
      <t>ハキュウ</t>
    </rPh>
    <rPh sb="11" eb="13">
      <t>コウカ</t>
    </rPh>
    <rPh sb="14" eb="16">
      <t>ケイサン</t>
    </rPh>
    <rPh sb="17" eb="18">
      <t>ナガ</t>
    </rPh>
    <rPh sb="27" eb="29">
      <t>ケイシキ</t>
    </rPh>
    <rPh sb="30" eb="32">
      <t>ヒョウジ</t>
    </rPh>
    <phoneticPr fontId="1"/>
  </si>
  <si>
    <t>「企業建設_入力」シートの工事種別建設投資額を国土交通省『建設部門分析用産業連関表』に基づき、産業連関表の部門分類に配分するシートです。当シートに表示された値から、波及効果を計算しています。</t>
    <rPh sb="1" eb="5">
      <t>キギョウケンセツ</t>
    </rPh>
    <phoneticPr fontId="1"/>
  </si>
  <si>
    <t>「企業建設_計算準備」シートで与えられたデータと、各係数表を用いた計算過程です。
計算の流れが「フローチャート」シートと対応しています。</t>
    <rPh sb="1" eb="5">
      <t>キギョウケンセツ</t>
    </rPh>
    <phoneticPr fontId="1"/>
  </si>
  <si>
    <t>6751</t>
  </si>
  <si>
    <t>経済波及効果分析ツールの留意点・用語一覧</t>
    <phoneticPr fontId="1"/>
  </si>
  <si>
    <t>産業連関表による経済波及効果の分析は、あくまでも経済モデル分析の一つであり、</t>
    <rPh sb="0" eb="2">
      <t>サンギョウ</t>
    </rPh>
    <rPh sb="2" eb="4">
      <t>レンカン</t>
    </rPh>
    <rPh sb="4" eb="5">
      <t>ヒョウ</t>
    </rPh>
    <rPh sb="8" eb="10">
      <t>ケイザイ</t>
    </rPh>
    <rPh sb="10" eb="12">
      <t>ハキュウ</t>
    </rPh>
    <rPh sb="12" eb="14">
      <t>コウカ</t>
    </rPh>
    <rPh sb="15" eb="17">
      <t>ブンセキ</t>
    </rPh>
    <rPh sb="24" eb="26">
      <t>ケイザイ</t>
    </rPh>
    <rPh sb="29" eb="31">
      <t>ブンセキ</t>
    </rPh>
    <rPh sb="32" eb="33">
      <t>ヒト</t>
    </rPh>
    <phoneticPr fontId="1"/>
  </si>
  <si>
    <t>分析には、いくつかの基本的仮定・前提条件等の留意点があります。</t>
    <rPh sb="0" eb="2">
      <t>ブンセキ</t>
    </rPh>
    <rPh sb="20" eb="21">
      <t>トウ</t>
    </rPh>
    <phoneticPr fontId="1"/>
  </si>
  <si>
    <t>【分析における基本仮定・前提条件】</t>
    <rPh sb="1" eb="3">
      <t>ブンセキ</t>
    </rPh>
    <rPh sb="7" eb="9">
      <t>キホン</t>
    </rPh>
    <rPh sb="9" eb="11">
      <t>カテイ</t>
    </rPh>
    <rPh sb="12" eb="14">
      <t>ゼンテイ</t>
    </rPh>
    <rPh sb="14" eb="16">
      <t>ジョウケン</t>
    </rPh>
    <phoneticPr fontId="1"/>
  </si>
  <si>
    <t>分析ツールでは、直接効果、間接１次波及効果及び間接２次波及効果を算出しています。</t>
    <rPh sb="0" eb="2">
      <t>ブンセキ</t>
    </rPh>
    <rPh sb="8" eb="10">
      <t>チョクセツ</t>
    </rPh>
    <rPh sb="10" eb="12">
      <t>コウカ</t>
    </rPh>
    <rPh sb="13" eb="15">
      <t>カンセツ</t>
    </rPh>
    <rPh sb="17" eb="19">
      <t>ハキュウ</t>
    </rPh>
    <rPh sb="19" eb="21">
      <t>コウカ</t>
    </rPh>
    <rPh sb="21" eb="22">
      <t>オヨ</t>
    </rPh>
    <rPh sb="23" eb="25">
      <t>カンセツ</t>
    </rPh>
    <rPh sb="27" eb="29">
      <t>ハキュウ</t>
    </rPh>
    <rPh sb="29" eb="31">
      <t>コウカ</t>
    </rPh>
    <rPh sb="32" eb="34">
      <t>サンシュツ</t>
    </rPh>
    <phoneticPr fontId="1"/>
  </si>
  <si>
    <t>分析対象年が異なる場合、投入構造や価格等の変動について考慮していません。</t>
    <rPh sb="6" eb="7">
      <t>コト</t>
    </rPh>
    <rPh sb="9" eb="11">
      <t>バアイ</t>
    </rPh>
    <rPh sb="21" eb="23">
      <t>ヘンドウ</t>
    </rPh>
    <rPh sb="27" eb="29">
      <t>コウリョ</t>
    </rPh>
    <phoneticPr fontId="1"/>
  </si>
  <si>
    <t>全ての生産は、最終需要を満たすために行われると仮定します。</t>
    <rPh sb="0" eb="1">
      <t>スベ</t>
    </rPh>
    <rPh sb="3" eb="5">
      <t>セイサン</t>
    </rPh>
    <rPh sb="7" eb="9">
      <t>サイシュウ</t>
    </rPh>
    <rPh sb="9" eb="11">
      <t>ジュヨウ</t>
    </rPh>
    <rPh sb="12" eb="13">
      <t>ミ</t>
    </rPh>
    <rPh sb="18" eb="19">
      <t>オコナ</t>
    </rPh>
    <rPh sb="23" eb="25">
      <t>カテイ</t>
    </rPh>
    <phoneticPr fontId="1"/>
  </si>
  <si>
    <t>生産を行う上での制約条件は一切無いものとします。例えば、県内の生産能力を上回る需要が発生した場合、</t>
    <rPh sb="0" eb="2">
      <t>セイサン</t>
    </rPh>
    <rPh sb="3" eb="4">
      <t>オコナ</t>
    </rPh>
    <rPh sb="5" eb="6">
      <t>ウエ</t>
    </rPh>
    <rPh sb="8" eb="10">
      <t>セイヤク</t>
    </rPh>
    <rPh sb="10" eb="12">
      <t>ジョウケン</t>
    </rPh>
    <rPh sb="13" eb="15">
      <t>イッサイ</t>
    </rPh>
    <rPh sb="15" eb="16">
      <t>ナ</t>
    </rPh>
    <rPh sb="24" eb="25">
      <t>タト</t>
    </rPh>
    <rPh sb="28" eb="30">
      <t>ケンナイ</t>
    </rPh>
    <rPh sb="31" eb="33">
      <t>セイサン</t>
    </rPh>
    <rPh sb="33" eb="35">
      <t>ノウリョク</t>
    </rPh>
    <rPh sb="36" eb="38">
      <t>ウワマワ</t>
    </rPh>
    <rPh sb="39" eb="41">
      <t>ジュヨウ</t>
    </rPh>
    <rPh sb="42" eb="44">
      <t>ハッセイ</t>
    </rPh>
    <rPh sb="46" eb="48">
      <t>バアイ</t>
    </rPh>
    <phoneticPr fontId="1"/>
  </si>
  <si>
    <t>実際は超過分を県外及び国外にも依存する可能性がありますが、分析上では全て県内で生産できると仮定しています。</t>
    <rPh sb="0" eb="2">
      <t>ジッサイ</t>
    </rPh>
    <rPh sb="3" eb="6">
      <t>チョウカブン</t>
    </rPh>
    <rPh sb="7" eb="8">
      <t>ケン</t>
    </rPh>
    <rPh sb="8" eb="9">
      <t>ガイ</t>
    </rPh>
    <rPh sb="9" eb="10">
      <t>オヨ</t>
    </rPh>
    <rPh sb="11" eb="13">
      <t>コクガイ</t>
    </rPh>
    <rPh sb="15" eb="17">
      <t>イゾン</t>
    </rPh>
    <rPh sb="19" eb="22">
      <t>カノウセイ</t>
    </rPh>
    <rPh sb="29" eb="31">
      <t>ブンセキ</t>
    </rPh>
    <rPh sb="31" eb="32">
      <t>ジョウ</t>
    </rPh>
    <rPh sb="34" eb="35">
      <t>スベ</t>
    </rPh>
    <rPh sb="36" eb="38">
      <t>ケンナイ</t>
    </rPh>
    <rPh sb="39" eb="41">
      <t>セイサン</t>
    </rPh>
    <rPh sb="45" eb="47">
      <t>カテイ</t>
    </rPh>
    <phoneticPr fontId="1"/>
  </si>
  <si>
    <t>需要に対し、生産ではなく在庫を処分して対応した場合、生産波及効果が中断することがありますが、</t>
    <rPh sb="0" eb="2">
      <t>ジュヨウ</t>
    </rPh>
    <rPh sb="3" eb="4">
      <t>タイ</t>
    </rPh>
    <rPh sb="6" eb="8">
      <t>セイサン</t>
    </rPh>
    <rPh sb="12" eb="14">
      <t>ザイコ</t>
    </rPh>
    <rPh sb="15" eb="17">
      <t>ショブン</t>
    </rPh>
    <rPh sb="19" eb="21">
      <t>タイオウ</t>
    </rPh>
    <rPh sb="23" eb="25">
      <t>バアイ</t>
    </rPh>
    <rPh sb="26" eb="28">
      <t>セイサン</t>
    </rPh>
    <rPh sb="28" eb="30">
      <t>ハキュウ</t>
    </rPh>
    <rPh sb="30" eb="32">
      <t>コウカ</t>
    </rPh>
    <rPh sb="33" eb="35">
      <t>チュウダン</t>
    </rPh>
    <phoneticPr fontId="1"/>
  </si>
  <si>
    <t>分析上では新たな生産が発生することを前提に計算されます。</t>
    <rPh sb="0" eb="2">
      <t>ブンセキ</t>
    </rPh>
    <rPh sb="2" eb="3">
      <t>ジョウ</t>
    </rPh>
    <rPh sb="5" eb="6">
      <t>アラ</t>
    </rPh>
    <rPh sb="8" eb="10">
      <t>セイサン</t>
    </rPh>
    <rPh sb="11" eb="13">
      <t>ハッセイ</t>
    </rPh>
    <rPh sb="18" eb="20">
      <t>ゼンテイ</t>
    </rPh>
    <rPh sb="21" eb="23">
      <t>ケイサン</t>
    </rPh>
    <phoneticPr fontId="1"/>
  </si>
  <si>
    <t>分析ツールでは、「線形的な比例関係」を仮定しており、「規模の経済性」は考慮していません。</t>
    <rPh sb="0" eb="2">
      <t>ブンセキ</t>
    </rPh>
    <rPh sb="27" eb="29">
      <t>キボ</t>
    </rPh>
    <rPh sb="30" eb="33">
      <t>ケイザイセイ</t>
    </rPh>
    <rPh sb="35" eb="37">
      <t>コウリョ</t>
    </rPh>
    <phoneticPr fontId="1"/>
  </si>
  <si>
    <t>生産量の増大に伴い、原材料や労働力に必要なコストが減少する場合がありますが、</t>
    <phoneticPr fontId="1"/>
  </si>
  <si>
    <t>分析上では生産水準が２倍になれば、使用される原材料等の投入量も２倍になるという仮定のもとで分析しています。</t>
    <rPh sb="39" eb="41">
      <t>カテイ</t>
    </rPh>
    <rPh sb="45" eb="47">
      <t>ブンセキ</t>
    </rPh>
    <phoneticPr fontId="1"/>
  </si>
  <si>
    <t>間接２次波及効果の対象は雇用者所得（賃金・俸給）のみとしています。</t>
    <phoneticPr fontId="1"/>
  </si>
  <si>
    <t>個人業主等の所得は産業連関表では営業余剰に含まれているため、本来、これらも含めて波及効果の計算をすべきですが、</t>
    <phoneticPr fontId="1"/>
  </si>
  <si>
    <t>営業余剰については基礎資料の不足等によって転換比率がないため、分析ツールでは雇用者のみを対象としています。</t>
  </si>
  <si>
    <t>就業誘発者数及び雇用誘発者数は、生産誘発額を満たすために理論上必要となる労働力であり、</t>
    <rPh sb="0" eb="2">
      <t>シュウギョウ</t>
    </rPh>
    <rPh sb="2" eb="4">
      <t>ユウハツ</t>
    </rPh>
    <rPh sb="4" eb="5">
      <t>シャ</t>
    </rPh>
    <rPh sb="5" eb="6">
      <t>スウ</t>
    </rPh>
    <rPh sb="6" eb="7">
      <t>オヨ</t>
    </rPh>
    <rPh sb="8" eb="10">
      <t>コヨウ</t>
    </rPh>
    <rPh sb="10" eb="12">
      <t>ユウハツ</t>
    </rPh>
    <rPh sb="12" eb="13">
      <t>シャ</t>
    </rPh>
    <rPh sb="13" eb="14">
      <t>スウ</t>
    </rPh>
    <rPh sb="16" eb="18">
      <t>セイサン</t>
    </rPh>
    <rPh sb="18" eb="20">
      <t>ユウハツ</t>
    </rPh>
    <rPh sb="20" eb="21">
      <t>ガク</t>
    </rPh>
    <rPh sb="22" eb="23">
      <t>ミ</t>
    </rPh>
    <rPh sb="28" eb="30">
      <t>リロン</t>
    </rPh>
    <rPh sb="30" eb="31">
      <t>ジョウ</t>
    </rPh>
    <rPh sb="31" eb="33">
      <t>ヒツヨウ</t>
    </rPh>
    <rPh sb="36" eb="39">
      <t>ロウドウリョク</t>
    </rPh>
    <phoneticPr fontId="1"/>
  </si>
  <si>
    <t>新たに雇用者を雇わずに時間外労働で対応したり、機械の稼働率を上げて対応する等については考慮していません。</t>
    <phoneticPr fontId="1"/>
  </si>
  <si>
    <t>分析ツールでは、「外部経済」及び「外部不経済」は考慮していません。</t>
    <rPh sb="0" eb="2">
      <t>ブンセキ</t>
    </rPh>
    <rPh sb="9" eb="11">
      <t>ガイブ</t>
    </rPh>
    <rPh sb="11" eb="13">
      <t>ケイザイ</t>
    </rPh>
    <rPh sb="14" eb="15">
      <t>オヨ</t>
    </rPh>
    <rPh sb="17" eb="19">
      <t>ガイブ</t>
    </rPh>
    <rPh sb="19" eb="22">
      <t>フケイザイ</t>
    </rPh>
    <rPh sb="24" eb="26">
      <t>コウリョ</t>
    </rPh>
    <phoneticPr fontId="1"/>
  </si>
  <si>
    <t>たとえば、果樹農家に養蜂家が隣接しており、ミツバチが果樹の受粉を促してくれる時、</t>
    <phoneticPr fontId="1"/>
  </si>
  <si>
    <t>果樹農家は無料で生産を増やすことができます。</t>
    <rPh sb="0" eb="2">
      <t>カジュ</t>
    </rPh>
    <rPh sb="2" eb="4">
      <t>ノウカ</t>
    </rPh>
    <rPh sb="5" eb="7">
      <t>ムリョウ</t>
    </rPh>
    <rPh sb="8" eb="10">
      <t>セイサン</t>
    </rPh>
    <rPh sb="11" eb="12">
      <t>フ</t>
    </rPh>
    <phoneticPr fontId="1"/>
  </si>
  <si>
    <t>また、ある産業の生産増加により、環境被害等によって他産業が生産低下の被害を受ける場合があります。</t>
    <rPh sb="16" eb="18">
      <t>カンキョウ</t>
    </rPh>
    <rPh sb="18" eb="20">
      <t>ヒガイ</t>
    </rPh>
    <rPh sb="20" eb="21">
      <t>トウ</t>
    </rPh>
    <rPh sb="25" eb="26">
      <t>タ</t>
    </rPh>
    <rPh sb="26" eb="28">
      <t>サンギョウ</t>
    </rPh>
    <rPh sb="29" eb="31">
      <t>セイサン</t>
    </rPh>
    <rPh sb="31" eb="33">
      <t>テイカ</t>
    </rPh>
    <rPh sb="34" eb="36">
      <t>ヒガイ</t>
    </rPh>
    <rPh sb="37" eb="38">
      <t>ウ</t>
    </rPh>
    <rPh sb="40" eb="42">
      <t>バアイ</t>
    </rPh>
    <phoneticPr fontId="1"/>
  </si>
  <si>
    <t>このような外部要因によるプラス（マイナス）の経済効果は考慮していません。</t>
    <rPh sb="5" eb="7">
      <t>ガイブ</t>
    </rPh>
    <rPh sb="7" eb="9">
      <t>ヨウイン</t>
    </rPh>
    <rPh sb="22" eb="24">
      <t>ケイザイ</t>
    </rPh>
    <rPh sb="24" eb="26">
      <t>コウカ</t>
    </rPh>
    <rPh sb="27" eb="29">
      <t>コウリョ</t>
    </rPh>
    <phoneticPr fontId="1"/>
  </si>
  <si>
    <t>分析ツールでは、「はね返り需要」を考慮していません。県内の需要増加に伴って県外及び国外への波及が発生した場合、</t>
    <rPh sb="0" eb="2">
      <t>ブンセキ</t>
    </rPh>
    <rPh sb="11" eb="12">
      <t>カエ</t>
    </rPh>
    <rPh sb="13" eb="15">
      <t>ジュヨウ</t>
    </rPh>
    <rPh sb="17" eb="19">
      <t>コウリョ</t>
    </rPh>
    <phoneticPr fontId="1"/>
  </si>
  <si>
    <t>再び県内の生産を誘発する可能性がありますが、分析の対象としていません。</t>
    <rPh sb="0" eb="1">
      <t>フタタ</t>
    </rPh>
    <rPh sb="2" eb="4">
      <t>ケンナイ</t>
    </rPh>
    <rPh sb="5" eb="7">
      <t>セイサン</t>
    </rPh>
    <rPh sb="8" eb="10">
      <t>ユウハツ</t>
    </rPh>
    <rPh sb="12" eb="15">
      <t>カノウセイ</t>
    </rPh>
    <rPh sb="22" eb="24">
      <t>ブンセキ</t>
    </rPh>
    <rPh sb="25" eb="27">
      <t>タイショウ</t>
    </rPh>
    <phoneticPr fontId="1"/>
  </si>
  <si>
    <t>産業連関表を用いた分析に時間的な概念はなく、経済波及効果がいつの時点で達成されるかまでは明確にされません。</t>
    <rPh sb="0" eb="2">
      <t>サンギョウ</t>
    </rPh>
    <rPh sb="2" eb="4">
      <t>レンカン</t>
    </rPh>
    <rPh sb="4" eb="5">
      <t>ヒョウ</t>
    </rPh>
    <rPh sb="6" eb="7">
      <t>モチ</t>
    </rPh>
    <rPh sb="9" eb="11">
      <t>ブンセキ</t>
    </rPh>
    <rPh sb="12" eb="15">
      <t>ジカンテキ</t>
    </rPh>
    <rPh sb="16" eb="18">
      <t>ガイネン</t>
    </rPh>
    <rPh sb="22" eb="24">
      <t>ケイザイ</t>
    </rPh>
    <rPh sb="24" eb="26">
      <t>ハキュウ</t>
    </rPh>
    <rPh sb="26" eb="28">
      <t>コウカ</t>
    </rPh>
    <rPh sb="32" eb="34">
      <t>ジテン</t>
    </rPh>
    <rPh sb="35" eb="37">
      <t>タッセイ</t>
    </rPh>
    <rPh sb="44" eb="46">
      <t>メイカク</t>
    </rPh>
    <phoneticPr fontId="1"/>
  </si>
  <si>
    <t>【用語一覧】</t>
    <rPh sb="1" eb="3">
      <t>ヨウゴ</t>
    </rPh>
    <rPh sb="3" eb="5">
      <t>イチラン</t>
    </rPh>
    <phoneticPr fontId="1"/>
  </si>
  <si>
    <t>分析ツールを利用する上で必要な用語について一覧としています。</t>
    <rPh sb="0" eb="2">
      <t>ブンセキ</t>
    </rPh>
    <rPh sb="6" eb="8">
      <t>リヨウ</t>
    </rPh>
    <rPh sb="10" eb="11">
      <t>ウエ</t>
    </rPh>
    <rPh sb="12" eb="14">
      <t>ヒツヨウ</t>
    </rPh>
    <rPh sb="15" eb="17">
      <t>ヨウゴ</t>
    </rPh>
    <rPh sb="21" eb="23">
      <t>イチラン</t>
    </rPh>
    <phoneticPr fontId="1"/>
  </si>
  <si>
    <t>用語</t>
    <rPh sb="0" eb="2">
      <t>ヨウゴ</t>
    </rPh>
    <phoneticPr fontId="1"/>
  </si>
  <si>
    <t>最終需要</t>
    <rPh sb="0" eb="2">
      <t>サイシュウ</t>
    </rPh>
    <rPh sb="2" eb="4">
      <t>ジュヨウ</t>
    </rPh>
    <phoneticPr fontId="1"/>
  </si>
  <si>
    <t>各産業部門が生産した財・サービスのうち、原材料等と異なり
最終的に消費される財・サービスとして産出（販売）された分に対応する需要</t>
    <rPh sb="0" eb="1">
      <t>カク</t>
    </rPh>
    <rPh sb="1" eb="3">
      <t>サンギョウ</t>
    </rPh>
    <rPh sb="3" eb="5">
      <t>ブモン</t>
    </rPh>
    <rPh sb="6" eb="8">
      <t>セイサン</t>
    </rPh>
    <rPh sb="10" eb="11">
      <t>ザイ</t>
    </rPh>
    <rPh sb="20" eb="23">
      <t>ゲンザイリョウ</t>
    </rPh>
    <rPh sb="23" eb="24">
      <t>トウ</t>
    </rPh>
    <rPh sb="25" eb="26">
      <t>コト</t>
    </rPh>
    <rPh sb="29" eb="31">
      <t>サイシュウ</t>
    </rPh>
    <rPh sb="31" eb="32">
      <t>テキ</t>
    </rPh>
    <rPh sb="33" eb="35">
      <t>ショウヒ</t>
    </rPh>
    <rPh sb="38" eb="39">
      <t>ザイ</t>
    </rPh>
    <rPh sb="47" eb="49">
      <t>サンシュツ</t>
    </rPh>
    <rPh sb="50" eb="52">
      <t>ハンバイ</t>
    </rPh>
    <rPh sb="56" eb="57">
      <t>ブン</t>
    </rPh>
    <rPh sb="58" eb="60">
      <t>タイオウ</t>
    </rPh>
    <rPh sb="62" eb="64">
      <t>ジュヨウ</t>
    </rPh>
    <phoneticPr fontId="1"/>
  </si>
  <si>
    <t>波及効果</t>
    <rPh sb="0" eb="2">
      <t>ハキュウ</t>
    </rPh>
    <rPh sb="2" eb="4">
      <t>コウカ</t>
    </rPh>
    <phoneticPr fontId="1"/>
  </si>
  <si>
    <t>最終需要が新たに発生することにより、自ら又は他の産業の生産活動に与える効果のこと</t>
    <rPh sb="0" eb="2">
      <t>サイシュウ</t>
    </rPh>
    <rPh sb="2" eb="4">
      <t>ジュヨウ</t>
    </rPh>
    <rPh sb="5" eb="6">
      <t>アラ</t>
    </rPh>
    <rPh sb="8" eb="10">
      <t>ハッセイ</t>
    </rPh>
    <rPh sb="18" eb="19">
      <t>ミズカ</t>
    </rPh>
    <rPh sb="20" eb="21">
      <t>マタ</t>
    </rPh>
    <rPh sb="22" eb="23">
      <t>ホカ</t>
    </rPh>
    <rPh sb="24" eb="26">
      <t>サンギョウ</t>
    </rPh>
    <rPh sb="27" eb="29">
      <t>セイサン</t>
    </rPh>
    <rPh sb="29" eb="31">
      <t>カツドウ</t>
    </rPh>
    <rPh sb="32" eb="33">
      <t>アタ</t>
    </rPh>
    <rPh sb="35" eb="37">
      <t>コウカ</t>
    </rPh>
    <phoneticPr fontId="1"/>
  </si>
  <si>
    <t>産業ごとの、生産額を１単位とした場合の原材料等の割合を表す係数</t>
    <rPh sb="0" eb="2">
      <t>サンギョウ</t>
    </rPh>
    <rPh sb="6" eb="9">
      <t>セイサンガク</t>
    </rPh>
    <rPh sb="11" eb="13">
      <t>タンイ</t>
    </rPh>
    <rPh sb="16" eb="18">
      <t>バアイ</t>
    </rPh>
    <rPh sb="19" eb="22">
      <t>ゲンザイリョウ</t>
    </rPh>
    <rPh sb="22" eb="23">
      <t>ナド</t>
    </rPh>
    <rPh sb="24" eb="26">
      <t>ワリアイ</t>
    </rPh>
    <rPh sb="27" eb="28">
      <t>アラワ</t>
    </rPh>
    <rPh sb="29" eb="31">
      <t>ケイスウ</t>
    </rPh>
    <phoneticPr fontId="1"/>
  </si>
  <si>
    <t>逆行列係数表</t>
    <rPh sb="0" eb="3">
      <t>ギャクギョウレツ</t>
    </rPh>
    <rPh sb="3" eb="5">
      <t>ケイスウ</t>
    </rPh>
    <rPh sb="5" eb="6">
      <t>ヒョウ</t>
    </rPh>
    <phoneticPr fontId="1"/>
  </si>
  <si>
    <t>ある産業に対して新たな最終需要が１単位発生した場合に、
各産業の生産が究極的にどれだけ必要になるかという生産波及の大きさを示す係数</t>
    <rPh sb="2" eb="4">
      <t>サンギョウ</t>
    </rPh>
    <rPh sb="5" eb="6">
      <t>タイ</t>
    </rPh>
    <rPh sb="8" eb="9">
      <t>アラ</t>
    </rPh>
    <rPh sb="11" eb="13">
      <t>サイシュウ</t>
    </rPh>
    <rPh sb="13" eb="15">
      <t>ジュヨウ</t>
    </rPh>
    <rPh sb="17" eb="19">
      <t>タンイ</t>
    </rPh>
    <rPh sb="19" eb="21">
      <t>ハッセイ</t>
    </rPh>
    <rPh sb="23" eb="25">
      <t>バアイ</t>
    </rPh>
    <rPh sb="28" eb="29">
      <t>カク</t>
    </rPh>
    <rPh sb="29" eb="31">
      <t>サンギョウ</t>
    </rPh>
    <rPh sb="32" eb="34">
      <t>セイサン</t>
    </rPh>
    <rPh sb="35" eb="38">
      <t>キュウキョクテキ</t>
    </rPh>
    <rPh sb="43" eb="45">
      <t>ヒツヨウ</t>
    </rPh>
    <rPh sb="52" eb="54">
      <t>セイサン</t>
    </rPh>
    <rPh sb="54" eb="56">
      <t>ハキュウ</t>
    </rPh>
    <rPh sb="57" eb="58">
      <t>オオ</t>
    </rPh>
    <rPh sb="61" eb="62">
      <t>シメ</t>
    </rPh>
    <rPh sb="63" eb="65">
      <t>ケイスウ</t>
    </rPh>
    <phoneticPr fontId="1"/>
  </si>
  <si>
    <t>生産者価格</t>
    <rPh sb="0" eb="3">
      <t>セイサンシャ</t>
    </rPh>
    <rPh sb="3" eb="5">
      <t>カカク</t>
    </rPh>
    <phoneticPr fontId="1"/>
  </si>
  <si>
    <t>工場からの出荷額等、財・サービスの生産者が出荷する時点の価格</t>
    <rPh sb="0" eb="2">
      <t>コウジョウ</t>
    </rPh>
    <rPh sb="5" eb="7">
      <t>シュッカ</t>
    </rPh>
    <rPh sb="7" eb="8">
      <t>ガク</t>
    </rPh>
    <rPh sb="8" eb="9">
      <t>ナド</t>
    </rPh>
    <rPh sb="10" eb="11">
      <t>ザイ</t>
    </rPh>
    <rPh sb="17" eb="20">
      <t>セイサンシャ</t>
    </rPh>
    <rPh sb="21" eb="23">
      <t>シュッカ</t>
    </rPh>
    <rPh sb="25" eb="27">
      <t>ジテン</t>
    </rPh>
    <rPh sb="28" eb="30">
      <t>カカク</t>
    </rPh>
    <phoneticPr fontId="1"/>
  </si>
  <si>
    <t>購入者価格</t>
    <rPh sb="0" eb="3">
      <t>コウニュウシャ</t>
    </rPh>
    <rPh sb="3" eb="5">
      <t>カカク</t>
    </rPh>
    <phoneticPr fontId="1"/>
  </si>
  <si>
    <t>雇用者所得</t>
    <rPh sb="0" eb="3">
      <t>コヨウシャ</t>
    </rPh>
    <rPh sb="3" eb="5">
      <t>ショトク</t>
    </rPh>
    <phoneticPr fontId="1"/>
  </si>
  <si>
    <t>県内の民間企業や政府等において雇用されているものに対して、
労働の報酬として支払われる現金や現物</t>
    <rPh sb="0" eb="2">
      <t>ケンナイ</t>
    </rPh>
    <rPh sb="3" eb="5">
      <t>ミンカン</t>
    </rPh>
    <rPh sb="5" eb="7">
      <t>キギョウ</t>
    </rPh>
    <rPh sb="8" eb="10">
      <t>セイフ</t>
    </rPh>
    <rPh sb="10" eb="11">
      <t>トウ</t>
    </rPh>
    <rPh sb="15" eb="17">
      <t>コヨウ</t>
    </rPh>
    <rPh sb="25" eb="26">
      <t>タイ</t>
    </rPh>
    <rPh sb="30" eb="32">
      <t>ロウドウ</t>
    </rPh>
    <rPh sb="33" eb="35">
      <t>ホウシュウ</t>
    </rPh>
    <rPh sb="38" eb="40">
      <t>シハラ</t>
    </rPh>
    <rPh sb="43" eb="45">
      <t>ゲンキン</t>
    </rPh>
    <rPh sb="46" eb="48">
      <t>ゲンブツ</t>
    </rPh>
    <phoneticPr fontId="1"/>
  </si>
  <si>
    <t>賃金・俸給比率</t>
    <rPh sb="0" eb="2">
      <t>チンギン</t>
    </rPh>
    <rPh sb="3" eb="5">
      <t>ホウキュウ</t>
    </rPh>
    <rPh sb="5" eb="7">
      <t>ヒリツ</t>
    </rPh>
    <phoneticPr fontId="1"/>
  </si>
  <si>
    <t>雇用者所得のうち、労働者賃金や役員俸給が占める割合</t>
    <rPh sb="9" eb="12">
      <t>ロウドウシャ</t>
    </rPh>
    <rPh sb="12" eb="14">
      <t>チンギン</t>
    </rPh>
    <rPh sb="15" eb="17">
      <t>ヤクイン</t>
    </rPh>
    <rPh sb="17" eb="19">
      <t>ホウキュウ</t>
    </rPh>
    <rPh sb="20" eb="21">
      <t>シ</t>
    </rPh>
    <rPh sb="23" eb="25">
      <t>ワリアイ</t>
    </rPh>
    <phoneticPr fontId="1"/>
  </si>
  <si>
    <t>所得のうち消費に回る割合</t>
    <rPh sb="0" eb="2">
      <t>ショトク</t>
    </rPh>
    <rPh sb="5" eb="7">
      <t>ショウヒ</t>
    </rPh>
    <rPh sb="8" eb="9">
      <t>マワ</t>
    </rPh>
    <rPh sb="10" eb="12">
      <t>ワリアイ</t>
    </rPh>
    <phoneticPr fontId="1"/>
  </si>
  <si>
    <t>中間投入額</t>
    <rPh sb="0" eb="2">
      <t>チュウカン</t>
    </rPh>
    <rPh sb="2" eb="4">
      <t>トウニュウ</t>
    </rPh>
    <rPh sb="4" eb="5">
      <t>ガク</t>
    </rPh>
    <phoneticPr fontId="1"/>
  </si>
  <si>
    <t>最終需要を生産するうえで、財・サービスが原材料や燃料等の中間財として取引される額</t>
    <rPh sb="13" eb="14">
      <t>ザイ</t>
    </rPh>
    <rPh sb="20" eb="23">
      <t>ゲンザイリョウ</t>
    </rPh>
    <rPh sb="24" eb="26">
      <t>ネンリョウ</t>
    </rPh>
    <rPh sb="26" eb="27">
      <t>トウ</t>
    </rPh>
    <rPh sb="28" eb="31">
      <t>チュウカンザイ</t>
    </rPh>
    <rPh sb="34" eb="36">
      <t>トリヒキ</t>
    </rPh>
    <rPh sb="39" eb="40">
      <t>ガク</t>
    </rPh>
    <phoneticPr fontId="1"/>
  </si>
  <si>
    <t>給料・儲け等、産業ごとの生産活動によって新たに生み出された額</t>
    <rPh sb="0" eb="2">
      <t>キュウリョウ</t>
    </rPh>
    <rPh sb="3" eb="4">
      <t>モウ</t>
    </rPh>
    <rPh sb="5" eb="6">
      <t>ナド</t>
    </rPh>
    <rPh sb="7" eb="9">
      <t>サンギョウ</t>
    </rPh>
    <rPh sb="12" eb="14">
      <t>セイサン</t>
    </rPh>
    <rPh sb="14" eb="16">
      <t>カツドウ</t>
    </rPh>
    <rPh sb="20" eb="21">
      <t>アラ</t>
    </rPh>
    <rPh sb="23" eb="24">
      <t>ウ</t>
    </rPh>
    <rPh sb="25" eb="26">
      <t>ダ</t>
    </rPh>
    <rPh sb="29" eb="30">
      <t>カガク</t>
    </rPh>
    <phoneticPr fontId="1"/>
  </si>
  <si>
    <t>雇用者所得誘発額</t>
    <rPh sb="0" eb="3">
      <t>コヨウシャ</t>
    </rPh>
    <rPh sb="3" eb="5">
      <t>ショトク</t>
    </rPh>
    <rPh sb="5" eb="7">
      <t>ユウハツ</t>
    </rPh>
    <rPh sb="7" eb="8">
      <t>ガク</t>
    </rPh>
    <phoneticPr fontId="1"/>
  </si>
  <si>
    <t>粗付加価値誘発額のうち、雇用者所得の増加額</t>
    <rPh sb="0" eb="1">
      <t>ソ</t>
    </rPh>
    <rPh sb="1" eb="3">
      <t>フカ</t>
    </rPh>
    <rPh sb="3" eb="5">
      <t>カチ</t>
    </rPh>
    <rPh sb="5" eb="7">
      <t>ユウハツ</t>
    </rPh>
    <rPh sb="7" eb="8">
      <t>ガク</t>
    </rPh>
    <rPh sb="12" eb="15">
      <t>コヨウシャ</t>
    </rPh>
    <rPh sb="15" eb="17">
      <t>ショトク</t>
    </rPh>
    <rPh sb="18" eb="20">
      <t>ゾウカ</t>
    </rPh>
    <rPh sb="20" eb="21">
      <t>ガク</t>
    </rPh>
    <phoneticPr fontId="1"/>
  </si>
  <si>
    <t>雇用者所得誘発額のうち、賃金・俸給の増加額</t>
    <rPh sb="0" eb="5">
      <t>コヨウシャショトク</t>
    </rPh>
    <rPh sb="12" eb="14">
      <t>チンギン</t>
    </rPh>
    <rPh sb="15" eb="17">
      <t>ホウキュウ</t>
    </rPh>
    <phoneticPr fontId="1"/>
  </si>
  <si>
    <t>需要の増加に伴い、直接的・間接的に必要となる県内生産額の合計
生産誘発額　＝　中間投入額　＋　粗付加価値誘発額</t>
    <rPh sb="0" eb="2">
      <t>ジュヨウ</t>
    </rPh>
    <rPh sb="3" eb="5">
      <t>ゾウカ</t>
    </rPh>
    <rPh sb="6" eb="7">
      <t>トモナ</t>
    </rPh>
    <rPh sb="9" eb="11">
      <t>チョクセツ</t>
    </rPh>
    <rPh sb="11" eb="12">
      <t>テキ</t>
    </rPh>
    <rPh sb="13" eb="15">
      <t>カンセツ</t>
    </rPh>
    <rPh sb="15" eb="16">
      <t>テキ</t>
    </rPh>
    <rPh sb="17" eb="19">
      <t>ヒツヨウ</t>
    </rPh>
    <rPh sb="22" eb="24">
      <t>ケンナイ</t>
    </rPh>
    <rPh sb="24" eb="27">
      <t>セイサンガク</t>
    </rPh>
    <rPh sb="28" eb="30">
      <t>ゴウケイ</t>
    </rPh>
    <rPh sb="31" eb="33">
      <t>セイサン</t>
    </rPh>
    <rPh sb="33" eb="35">
      <t>ユウハツ</t>
    </rPh>
    <rPh sb="35" eb="36">
      <t>ガク</t>
    </rPh>
    <rPh sb="39" eb="41">
      <t>チュウカン</t>
    </rPh>
    <rPh sb="41" eb="43">
      <t>トウニュウ</t>
    </rPh>
    <rPh sb="43" eb="44">
      <t>ガク</t>
    </rPh>
    <rPh sb="47" eb="55">
      <t>ソフカカチユウハツガク</t>
    </rPh>
    <phoneticPr fontId="1"/>
  </si>
  <si>
    <t>就業者</t>
    <rPh sb="0" eb="3">
      <t>シュウギョウシャ</t>
    </rPh>
    <phoneticPr fontId="1"/>
  </si>
  <si>
    <t>個人業主、家族従業者、有給役員、雇用者の合計</t>
    <rPh sb="0" eb="2">
      <t>コジン</t>
    </rPh>
    <rPh sb="2" eb="4">
      <t>ギョウシュ</t>
    </rPh>
    <rPh sb="5" eb="7">
      <t>カゾク</t>
    </rPh>
    <rPh sb="7" eb="10">
      <t>ジュウギョウシャ</t>
    </rPh>
    <rPh sb="11" eb="13">
      <t>ユウキュウ</t>
    </rPh>
    <rPh sb="13" eb="15">
      <t>ヤクイン</t>
    </rPh>
    <rPh sb="16" eb="19">
      <t>コヨウシャ</t>
    </rPh>
    <rPh sb="20" eb="22">
      <t>ゴウケイ</t>
    </rPh>
    <phoneticPr fontId="1"/>
  </si>
  <si>
    <t>需要の増加に伴い増加する就業者の人数</t>
    <rPh sb="0" eb="2">
      <t>ジュヨウ</t>
    </rPh>
    <rPh sb="3" eb="5">
      <t>ゾウカ</t>
    </rPh>
    <rPh sb="6" eb="7">
      <t>トモナ</t>
    </rPh>
    <rPh sb="8" eb="10">
      <t>ゾウカ</t>
    </rPh>
    <rPh sb="12" eb="15">
      <t>シュウギョウシャ</t>
    </rPh>
    <rPh sb="16" eb="18">
      <t>ニンズウ</t>
    </rPh>
    <phoneticPr fontId="1"/>
  </si>
  <si>
    <t>雇用者</t>
    <rPh sb="0" eb="3">
      <t>コヨウシャ</t>
    </rPh>
    <phoneticPr fontId="1"/>
  </si>
  <si>
    <t>常用雇用者（正社員・正職員、正社員・正職員以外）、臨時雇用者の合計</t>
    <rPh sb="0" eb="2">
      <t>ジョウヨウ</t>
    </rPh>
    <rPh sb="2" eb="5">
      <t>コヨウシャ</t>
    </rPh>
    <rPh sb="6" eb="9">
      <t>セイシャイン</t>
    </rPh>
    <rPh sb="10" eb="13">
      <t>セイショクイン</t>
    </rPh>
    <rPh sb="14" eb="17">
      <t>セイシャイン</t>
    </rPh>
    <rPh sb="18" eb="21">
      <t>セイショクイン</t>
    </rPh>
    <rPh sb="21" eb="23">
      <t>イガイ</t>
    </rPh>
    <rPh sb="25" eb="27">
      <t>リンジ</t>
    </rPh>
    <rPh sb="27" eb="30">
      <t>コヨウシャ</t>
    </rPh>
    <rPh sb="31" eb="33">
      <t>ゴウケイ</t>
    </rPh>
    <phoneticPr fontId="1"/>
  </si>
  <si>
    <t>需要の増加に伴い増加する雇用者の人数</t>
    <rPh sb="0" eb="2">
      <t>ジュヨウ</t>
    </rPh>
    <rPh sb="3" eb="5">
      <t>ゾウカ</t>
    </rPh>
    <rPh sb="6" eb="7">
      <t>トモナ</t>
    </rPh>
    <rPh sb="8" eb="10">
      <t>ゾウカ</t>
    </rPh>
    <rPh sb="12" eb="15">
      <t>コヨウシャ</t>
    </rPh>
    <rPh sb="16" eb="18">
      <t>ニンズウ</t>
    </rPh>
    <phoneticPr fontId="1"/>
  </si>
  <si>
    <t>需要の増加分から、県外・国外で賄われた需要（移輸入額）を除いた、県内産に対する需要増加額</t>
    <rPh sb="3" eb="5">
      <t>ゾウカ</t>
    </rPh>
    <rPh sb="5" eb="6">
      <t>ブン</t>
    </rPh>
    <rPh sb="9" eb="10">
      <t>ケン</t>
    </rPh>
    <rPh sb="10" eb="11">
      <t>ガイ</t>
    </rPh>
    <rPh sb="12" eb="14">
      <t>コクガイ</t>
    </rPh>
    <rPh sb="15" eb="16">
      <t>マカナ</t>
    </rPh>
    <rPh sb="19" eb="21">
      <t>ジュヨウ</t>
    </rPh>
    <rPh sb="22" eb="23">
      <t>イ</t>
    </rPh>
    <rPh sb="23" eb="25">
      <t>ユニュウ</t>
    </rPh>
    <rPh sb="25" eb="26">
      <t>ガク</t>
    </rPh>
    <rPh sb="28" eb="29">
      <t>ノゾ</t>
    </rPh>
    <rPh sb="32" eb="33">
      <t>ケン</t>
    </rPh>
    <rPh sb="33" eb="34">
      <t>ナイ</t>
    </rPh>
    <rPh sb="34" eb="35">
      <t>サン</t>
    </rPh>
    <rPh sb="36" eb="37">
      <t>タイ</t>
    </rPh>
    <rPh sb="39" eb="41">
      <t>ジュヨウ</t>
    </rPh>
    <rPh sb="41" eb="43">
      <t>ゾウカ</t>
    </rPh>
    <rPh sb="43" eb="44">
      <t>ガク</t>
    </rPh>
    <phoneticPr fontId="1"/>
  </si>
  <si>
    <t>間接１次波及効果</t>
    <rPh sb="0" eb="2">
      <t>カンセツ</t>
    </rPh>
    <rPh sb="4" eb="6">
      <t>ハキュウ</t>
    </rPh>
    <rPh sb="6" eb="8">
      <t>コウカ</t>
    </rPh>
    <phoneticPr fontId="1"/>
  </si>
  <si>
    <t>直接効果に伴う原材料や燃料等の中間投入によって誘発される生産額</t>
    <rPh sb="0" eb="2">
      <t>チョクセツ</t>
    </rPh>
    <rPh sb="2" eb="4">
      <t>コウカ</t>
    </rPh>
    <rPh sb="5" eb="6">
      <t>トモナ</t>
    </rPh>
    <rPh sb="7" eb="10">
      <t>ゲンザイリョウ</t>
    </rPh>
    <rPh sb="11" eb="13">
      <t>ネンリョウ</t>
    </rPh>
    <rPh sb="13" eb="14">
      <t>トウ</t>
    </rPh>
    <rPh sb="15" eb="17">
      <t>チュウカン</t>
    </rPh>
    <rPh sb="17" eb="19">
      <t>トウニュウ</t>
    </rPh>
    <rPh sb="23" eb="25">
      <t>ユウハツ</t>
    </rPh>
    <rPh sb="28" eb="31">
      <t>セイサンガク</t>
    </rPh>
    <phoneticPr fontId="1"/>
  </si>
  <si>
    <t>間接２次波及効果</t>
    <rPh sb="0" eb="2">
      <t>カンセツ</t>
    </rPh>
    <rPh sb="4" eb="6">
      <t>ハキュウ</t>
    </rPh>
    <rPh sb="6" eb="8">
      <t>コウカ</t>
    </rPh>
    <phoneticPr fontId="1"/>
  </si>
  <si>
    <t>直接効果・間接１次波及効果による賃金・俸給誘発額の一部が消費として支出され
新たな需要となって再び県内に誘発される生産額</t>
    <rPh sb="0" eb="2">
      <t>チョクセツ</t>
    </rPh>
    <rPh sb="2" eb="4">
      <t>コウカ</t>
    </rPh>
    <rPh sb="5" eb="7">
      <t>カンセツ</t>
    </rPh>
    <rPh sb="9" eb="11">
      <t>ハキュウ</t>
    </rPh>
    <rPh sb="11" eb="13">
      <t>コウカ</t>
    </rPh>
    <rPh sb="16" eb="18">
      <t>チンギン</t>
    </rPh>
    <rPh sb="19" eb="21">
      <t>ホウキュウ</t>
    </rPh>
    <rPh sb="21" eb="23">
      <t>ユウハツ</t>
    </rPh>
    <rPh sb="23" eb="24">
      <t>ガク</t>
    </rPh>
    <rPh sb="25" eb="27">
      <t>イチブ</t>
    </rPh>
    <rPh sb="28" eb="30">
      <t>ショウヒ</t>
    </rPh>
    <rPh sb="33" eb="35">
      <t>シシュツ</t>
    </rPh>
    <rPh sb="38" eb="39">
      <t>アラ</t>
    </rPh>
    <rPh sb="41" eb="43">
      <t>ジュヨウ</t>
    </rPh>
    <rPh sb="47" eb="48">
      <t>フタタ</t>
    </rPh>
    <rPh sb="49" eb="51">
      <t>ケンナイ</t>
    </rPh>
    <rPh sb="52" eb="54">
      <t>ユウハツ</t>
    </rPh>
    <rPh sb="57" eb="60">
      <t>セイサンガク</t>
    </rPh>
    <phoneticPr fontId="1"/>
  </si>
  <si>
    <t>直接効果、間接１次波及効果、間接２次波及効果の合計</t>
    <rPh sb="0" eb="2">
      <t>チョクセツ</t>
    </rPh>
    <rPh sb="2" eb="4">
      <t>コウカ</t>
    </rPh>
    <rPh sb="5" eb="7">
      <t>カンセツ</t>
    </rPh>
    <rPh sb="9" eb="11">
      <t>ハキュウ</t>
    </rPh>
    <rPh sb="11" eb="13">
      <t>コウカ</t>
    </rPh>
    <rPh sb="14" eb="16">
      <t>カンセツ</t>
    </rPh>
    <rPh sb="18" eb="20">
      <t>ハキュウ</t>
    </rPh>
    <rPh sb="20" eb="22">
      <t>コウカ</t>
    </rPh>
    <rPh sb="23" eb="25">
      <t>ゴウケイ</t>
    </rPh>
    <phoneticPr fontId="1"/>
  </si>
  <si>
    <t>民間消費支出構成比</t>
    <rPh sb="0" eb="2">
      <t>ミンカン</t>
    </rPh>
    <rPh sb="2" eb="4">
      <t>ショウヒ</t>
    </rPh>
    <rPh sb="4" eb="6">
      <t>シシュツ</t>
    </rPh>
    <rPh sb="6" eb="9">
      <t>コウセイヒ</t>
    </rPh>
    <phoneticPr fontId="1"/>
  </si>
  <si>
    <t>間接１次波及効果</t>
  </si>
  <si>
    <t>間接１次波及効果</t>
    <phoneticPr fontId="1"/>
  </si>
  <si>
    <t>直接効果＋間接１次波及効果</t>
    <rPh sb="0" eb="2">
      <t>チョクセツ</t>
    </rPh>
    <rPh sb="2" eb="4">
      <t>コウカ</t>
    </rPh>
    <phoneticPr fontId="1"/>
  </si>
  <si>
    <t>直接効果＋
間接１次波及効果</t>
    <rPh sb="0" eb="2">
      <t>チョクセツ</t>
    </rPh>
    <rPh sb="2" eb="4">
      <t>コウカ</t>
    </rPh>
    <phoneticPr fontId="1"/>
  </si>
  <si>
    <t>経済波及効果算出のための係数表です。生産増加ツールのみ使用しています。
逆行列係数を外生化した係数で、間接１次波及効果算出に使用します。</t>
    <rPh sb="36" eb="39">
      <t>ギャクギョウレツ</t>
    </rPh>
    <rPh sb="39" eb="41">
      <t>ケイスウ</t>
    </rPh>
    <rPh sb="42" eb="44">
      <t>ガイセイ</t>
    </rPh>
    <rPh sb="44" eb="45">
      <t>カ</t>
    </rPh>
    <rPh sb="47" eb="49">
      <t>ケイスウ</t>
    </rPh>
    <rPh sb="59" eb="61">
      <t>サンシュツ</t>
    </rPh>
    <rPh sb="62" eb="64">
      <t>シヨウ</t>
    </rPh>
    <phoneticPr fontId="1"/>
  </si>
  <si>
    <t>間接２次波及効果の計算に用いる消費転換率（％）</t>
    <rPh sb="12" eb="13">
      <t>モチ</t>
    </rPh>
    <rPh sb="15" eb="17">
      <t>ショウヒ</t>
    </rPh>
    <rPh sb="17" eb="19">
      <t>テンカン</t>
    </rPh>
    <rPh sb="19" eb="20">
      <t>リツ</t>
    </rPh>
    <phoneticPr fontId="10"/>
  </si>
  <si>
    <t>・②消費転換率　は間接２次波及効果の計算に用いる消費転換率の入力欄です。入力しない場合、</t>
    <rPh sb="2" eb="4">
      <t>ショウヒ</t>
    </rPh>
    <rPh sb="4" eb="6">
      <t>テンカン</t>
    </rPh>
    <rPh sb="6" eb="7">
      <t>リツ</t>
    </rPh>
    <rPh sb="18" eb="20">
      <t>ケイサン</t>
    </rPh>
    <rPh sb="21" eb="22">
      <t>モチ</t>
    </rPh>
    <rPh sb="24" eb="26">
      <t>ショウヒ</t>
    </rPh>
    <rPh sb="26" eb="28">
      <t>テンカン</t>
    </rPh>
    <rPh sb="28" eb="29">
      <t>リツ</t>
    </rPh>
    <rPh sb="30" eb="32">
      <t>ニュウリョク</t>
    </rPh>
    <rPh sb="32" eb="33">
      <t>ラン</t>
    </rPh>
    <rPh sb="36" eb="38">
      <t>ニュウリョク</t>
    </rPh>
    <rPh sb="41" eb="43">
      <t>バアイ</t>
    </rPh>
    <phoneticPr fontId="1"/>
  </si>
  <si>
    <t>間接２次波及効果</t>
  </si>
  <si>
    <t>間接２次波及効果</t>
    <phoneticPr fontId="1"/>
  </si>
  <si>
    <t>間接１次
波及効果</t>
    <rPh sb="0" eb="2">
      <t>カンセツ</t>
    </rPh>
    <rPh sb="5" eb="7">
      <t>ハキュウ</t>
    </rPh>
    <rPh sb="7" eb="9">
      <t>コウカ</t>
    </rPh>
    <phoneticPr fontId="1"/>
  </si>
  <si>
    <t>間接２次
波及効果</t>
    <rPh sb="0" eb="2">
      <t>カンセツ</t>
    </rPh>
    <rPh sb="5" eb="7">
      <t>ハキュウ</t>
    </rPh>
    <rPh sb="7" eb="9">
      <t>コウカ</t>
    </rPh>
    <phoneticPr fontId="1"/>
  </si>
  <si>
    <t>うち間接１次波及効果による誘発額</t>
    <rPh sb="2" eb="4">
      <t>カンセツ</t>
    </rPh>
    <rPh sb="5" eb="6">
      <t>ジ</t>
    </rPh>
    <rPh sb="6" eb="8">
      <t>ハキュウ</t>
    </rPh>
    <rPh sb="8" eb="10">
      <t>コウカ</t>
    </rPh>
    <rPh sb="13" eb="15">
      <t>ユウハツ</t>
    </rPh>
    <rPh sb="15" eb="16">
      <t>ガク</t>
    </rPh>
    <phoneticPr fontId="1"/>
  </si>
  <si>
    <t>経済波及効果分析ツール（企業立地）</t>
    <rPh sb="0" eb="2">
      <t>ケイザイ</t>
    </rPh>
    <rPh sb="2" eb="4">
      <t>ハキュウ</t>
    </rPh>
    <rPh sb="4" eb="6">
      <t>コウカ</t>
    </rPh>
    <rPh sb="6" eb="8">
      <t>ブンセキ</t>
    </rPh>
    <rPh sb="12" eb="16">
      <t>キギョウリッチ</t>
    </rPh>
    <phoneticPr fontId="1"/>
  </si>
  <si>
    <t>生産の増加額・設備投資額・建設投資額から、経済波及効果（生産誘発額）や雇用創出効果を算出できます。</t>
    <rPh sb="0" eb="2">
      <t>セイサン</t>
    </rPh>
    <rPh sb="3" eb="5">
      <t>ゾウカ</t>
    </rPh>
    <rPh sb="5" eb="6">
      <t>ガク</t>
    </rPh>
    <rPh sb="7" eb="11">
      <t>セツビトウシ</t>
    </rPh>
    <rPh sb="11" eb="12">
      <t>ガク</t>
    </rPh>
    <rPh sb="13" eb="18">
      <t>ケンセツトウシガク</t>
    </rPh>
    <rPh sb="21" eb="23">
      <t>ケイザイ</t>
    </rPh>
    <rPh sb="23" eb="25">
      <t>ハキュウ</t>
    </rPh>
    <rPh sb="25" eb="27">
      <t>コウカ</t>
    </rPh>
    <rPh sb="28" eb="30">
      <t>セイサン</t>
    </rPh>
    <rPh sb="30" eb="32">
      <t>ユウハツ</t>
    </rPh>
    <rPh sb="32" eb="33">
      <t>ガク</t>
    </rPh>
    <rPh sb="35" eb="37">
      <t>コヨウ</t>
    </rPh>
    <rPh sb="37" eb="39">
      <t>ソウシュツ</t>
    </rPh>
    <rPh sb="39" eb="41">
      <t>コウカ</t>
    </rPh>
    <rPh sb="42" eb="44">
      <t>サンシュツ</t>
    </rPh>
    <phoneticPr fontId="1"/>
  </si>
  <si>
    <t>　企業立地ツールは、企業を県内に誘致することに伴い、企業が行う工場や事業所等の建設投資、生産のための機材等の設備投資、</t>
    <rPh sb="1" eb="5">
      <t>キギョウリッチ</t>
    </rPh>
    <rPh sb="10" eb="12">
      <t>キギョウ</t>
    </rPh>
    <rPh sb="13" eb="14">
      <t>ケン</t>
    </rPh>
    <rPh sb="14" eb="15">
      <t>ナイ</t>
    </rPh>
    <rPh sb="16" eb="18">
      <t>ユウチ</t>
    </rPh>
    <rPh sb="23" eb="24">
      <t>トモナ</t>
    </rPh>
    <rPh sb="26" eb="28">
      <t>キギョウ</t>
    </rPh>
    <rPh sb="29" eb="30">
      <t>オコナ</t>
    </rPh>
    <rPh sb="31" eb="33">
      <t>コウジョウ</t>
    </rPh>
    <rPh sb="34" eb="37">
      <t>ジギョウショ</t>
    </rPh>
    <rPh sb="37" eb="38">
      <t>トウ</t>
    </rPh>
    <rPh sb="39" eb="41">
      <t>ケンセツ</t>
    </rPh>
    <rPh sb="41" eb="43">
      <t>トウシ</t>
    </rPh>
    <rPh sb="44" eb="46">
      <t>セイサン</t>
    </rPh>
    <rPh sb="50" eb="52">
      <t>キザイ</t>
    </rPh>
    <rPh sb="52" eb="53">
      <t>トウ</t>
    </rPh>
    <rPh sb="54" eb="58">
      <t>セツビトウシ</t>
    </rPh>
    <phoneticPr fontId="1"/>
  </si>
  <si>
    <t>そして企業が稼働することによる生産増加というような一連の事象がもたらす県内への経済波及効果を分析するための分析ツールです。</t>
    <rPh sb="25" eb="27">
      <t>イチレン</t>
    </rPh>
    <rPh sb="28" eb="30">
      <t>ジショウ</t>
    </rPh>
    <phoneticPr fontId="1"/>
  </si>
  <si>
    <t>「生産増_入力」「設備投資_入力」「建設投資_入力」シートに分析内容を入力してください。</t>
    <rPh sb="1" eb="4">
      <t>セイサンゾウ</t>
    </rPh>
    <rPh sb="5" eb="7">
      <t>ニュウリョク</t>
    </rPh>
    <rPh sb="9" eb="13">
      <t>セツビトウシ</t>
    </rPh>
    <rPh sb="14" eb="16">
      <t>ニュウリョク</t>
    </rPh>
    <rPh sb="18" eb="20">
      <t>ケンセツ</t>
    </rPh>
    <rPh sb="20" eb="22">
      <t>トウシ</t>
    </rPh>
    <rPh sb="23" eb="25">
      <t>ニュウリョク</t>
    </rPh>
    <rPh sb="30" eb="32">
      <t>ブンセキ</t>
    </rPh>
    <rPh sb="32" eb="34">
      <t>ナイヨウ</t>
    </rPh>
    <rPh sb="35" eb="37">
      <t>ニュウリョク</t>
    </rPh>
    <phoneticPr fontId="1"/>
  </si>
  <si>
    <t>部門分類の確認用シートです。
企業が属する部門分類を確認する際に御使用ください。
注意したい品目を赤字で記載しています。</t>
    <rPh sb="0" eb="2">
      <t>ブモン</t>
    </rPh>
    <rPh sb="2" eb="4">
      <t>ブンルイ</t>
    </rPh>
    <rPh sb="5" eb="8">
      <t>カクニンヨウ</t>
    </rPh>
    <rPh sb="26" eb="28">
      <t>カクニン</t>
    </rPh>
    <rPh sb="30" eb="31">
      <t>サイ</t>
    </rPh>
    <rPh sb="32" eb="35">
      <t>ゴシヨウ</t>
    </rPh>
    <rPh sb="41" eb="43">
      <t>チュウイ</t>
    </rPh>
    <rPh sb="46" eb="48">
      <t>ヒンモク</t>
    </rPh>
    <rPh sb="49" eb="51">
      <t>アカジ</t>
    </rPh>
    <rPh sb="52" eb="54">
      <t>キサイ</t>
    </rPh>
    <phoneticPr fontId="1"/>
  </si>
  <si>
    <r>
      <t xml:space="preserve">自己の需要に応じて、自家用自動車を使用して人の輸送(マイカー輸送を除く。)を行う活動範囲
</t>
    </r>
    <r>
      <rPr>
        <sz val="10.5"/>
        <color theme="5"/>
        <rFont val="ＭＳ 明朝"/>
        <family val="1"/>
        <charset val="128"/>
      </rPr>
      <t>※貨物車を使用した旅客輸送も本部門に含める</t>
    </r>
    <rPh sb="0" eb="2">
      <t>ジコ</t>
    </rPh>
    <rPh sb="3" eb="5">
      <t>ジュヨウ</t>
    </rPh>
    <rPh sb="6" eb="7">
      <t>オウ</t>
    </rPh>
    <rPh sb="10" eb="13">
      <t>ジカヨウ</t>
    </rPh>
    <rPh sb="13" eb="16">
      <t>ジドウシャ</t>
    </rPh>
    <rPh sb="17" eb="19">
      <t>シヨウ</t>
    </rPh>
    <rPh sb="21" eb="22">
      <t>ヒト</t>
    </rPh>
    <rPh sb="23" eb="25">
      <t>ユソウ</t>
    </rPh>
    <rPh sb="30" eb="32">
      <t>ユソウ</t>
    </rPh>
    <rPh sb="33" eb="34">
      <t>ノゾ</t>
    </rPh>
    <rPh sb="38" eb="39">
      <t>オコナ</t>
    </rPh>
    <rPh sb="40" eb="42">
      <t>カツドウ</t>
    </rPh>
    <rPh sb="42" eb="44">
      <t>ハンイ</t>
    </rPh>
    <rPh sb="46" eb="49">
      <t>カモツシャ</t>
    </rPh>
    <rPh sb="50" eb="52">
      <t>シヨウ</t>
    </rPh>
    <rPh sb="54" eb="56">
      <t>リョカク</t>
    </rPh>
    <rPh sb="56" eb="58">
      <t>ユソウ</t>
    </rPh>
    <rPh sb="59" eb="60">
      <t>ホン</t>
    </rPh>
    <rPh sb="60" eb="62">
      <t>ブモン</t>
    </rPh>
    <rPh sb="63" eb="64">
      <t>フク</t>
    </rPh>
    <phoneticPr fontId="1"/>
  </si>
  <si>
    <r>
      <t xml:space="preserve">とじひも、コピー用紙、伝票類、封筒、事務用紙、消しごむ、ハサミ、朱肉、穴あけ、クリップ
</t>
    </r>
    <r>
      <rPr>
        <sz val="10.5"/>
        <color theme="5"/>
        <rFont val="ＭＳ 明朝"/>
        <family val="1"/>
        <charset val="128"/>
      </rPr>
      <t>※産業連関表の作成・利用上の便宜等を考慮して「仮設部門」として設けたものであり、付加価値を発生させる部門ではないため、原則使用しない</t>
    </r>
    <rPh sb="8" eb="10">
      <t>ヨウシ</t>
    </rPh>
    <rPh sb="11" eb="13">
      <t>デンピョウ</t>
    </rPh>
    <rPh sb="13" eb="14">
      <t>ルイ</t>
    </rPh>
    <rPh sb="15" eb="17">
      <t>フウトウ</t>
    </rPh>
    <rPh sb="18" eb="20">
      <t>ジム</t>
    </rPh>
    <rPh sb="20" eb="22">
      <t>ヨウシ</t>
    </rPh>
    <rPh sb="23" eb="24">
      <t>ケ</t>
    </rPh>
    <rPh sb="32" eb="34">
      <t>シュニク</t>
    </rPh>
    <rPh sb="35" eb="36">
      <t>アナ</t>
    </rPh>
    <phoneticPr fontId="1"/>
  </si>
  <si>
    <t>　本ツールは、その構成上、工場や事業所等の建設投資による経済波及効果、機材等の設備投資による経済波及効果、</t>
    <rPh sb="1" eb="2">
      <t>ホン</t>
    </rPh>
    <rPh sb="9" eb="12">
      <t>コウセイジョウ</t>
    </rPh>
    <rPh sb="13" eb="15">
      <t>コウジョウ</t>
    </rPh>
    <rPh sb="16" eb="19">
      <t>ジギョウショ</t>
    </rPh>
    <rPh sb="19" eb="20">
      <t>トウ</t>
    </rPh>
    <rPh sb="21" eb="23">
      <t>ケンセツ</t>
    </rPh>
    <rPh sb="28" eb="34">
      <t>ケイザイハキュウコウカ</t>
    </rPh>
    <rPh sb="35" eb="37">
      <t>キザイ</t>
    </rPh>
    <rPh sb="37" eb="38">
      <t>トウ</t>
    </rPh>
    <phoneticPr fontId="1"/>
  </si>
  <si>
    <t>企業稼働に伴う生産増加による経済波及効果、３つの項目からなりますが、各項目は単独でも分析できます。</t>
    <rPh sb="0" eb="2">
      <t>キギョウ</t>
    </rPh>
    <rPh sb="24" eb="26">
      <t>コウモク</t>
    </rPh>
    <rPh sb="34" eb="35">
      <t>カク</t>
    </rPh>
    <rPh sb="35" eb="37">
      <t>コウモク</t>
    </rPh>
    <rPh sb="38" eb="40">
      <t>タンドク</t>
    </rPh>
    <rPh sb="42" eb="44">
      <t>ブンセキ</t>
    </rPh>
    <phoneticPr fontId="1"/>
  </si>
  <si>
    <t>　それぞれ、建設投資額・設備投資額・生産増加額を該当する部門に入力し、簡単な設定を行うことで分析することができます。</t>
    <rPh sb="24" eb="26">
      <t>ガイトウ</t>
    </rPh>
    <rPh sb="28" eb="30">
      <t>ブモン</t>
    </rPh>
    <rPh sb="31" eb="33">
      <t>ニュウリョク</t>
    </rPh>
    <rPh sb="35" eb="37">
      <t>カンタン</t>
    </rPh>
    <rPh sb="38" eb="40">
      <t>セッテイ</t>
    </rPh>
    <rPh sb="41" eb="42">
      <t>オコナ</t>
    </rPh>
    <rPh sb="46" eb="48">
      <t>ブンセキ</t>
    </rPh>
    <phoneticPr fontId="1"/>
  </si>
  <si>
    <t>一連の分析結果は「結果まとめ」シートに出力されます。</t>
    <rPh sb="0" eb="2">
      <t>イチレン</t>
    </rPh>
    <rPh sb="3" eb="5">
      <t>ブンセキ</t>
    </rPh>
    <rPh sb="5" eb="7">
      <t>ケッカ</t>
    </rPh>
    <rPh sb="9" eb="11">
      <t>ケッカ</t>
    </rPh>
    <rPh sb="19" eb="21">
      <t>シュツリョク</t>
    </rPh>
    <phoneticPr fontId="1"/>
  </si>
  <si>
    <t>項目ごとの分析結果は「○○_結果」シートを御確認下さい。</t>
    <rPh sb="0" eb="2">
      <t>コウモク</t>
    </rPh>
    <rPh sb="5" eb="7">
      <t>ブンセキ</t>
    </rPh>
    <rPh sb="7" eb="9">
      <t>ケッカ</t>
    </rPh>
    <rPh sb="14" eb="16">
      <t>ケッカ</t>
    </rPh>
    <rPh sb="21" eb="24">
      <t>ゴカクニン</t>
    </rPh>
    <rPh sb="24" eb="25">
      <t>クダ</t>
    </rPh>
    <phoneticPr fontId="1"/>
  </si>
  <si>
    <t>生産者価格に卸売・小売業者や運送業者の流通コスト（商業マージン・運賃）を含めた
消費者が店頭で購入する時点での価格</t>
    <rPh sb="0" eb="3">
      <t>セイサンシャ</t>
    </rPh>
    <rPh sb="3" eb="5">
      <t>カカク</t>
    </rPh>
    <rPh sb="6" eb="8">
      <t>オロシウリ</t>
    </rPh>
    <rPh sb="9" eb="12">
      <t>コウリギョウ</t>
    </rPh>
    <rPh sb="12" eb="13">
      <t>シャ</t>
    </rPh>
    <rPh sb="14" eb="16">
      <t>ウンソウ</t>
    </rPh>
    <rPh sb="16" eb="18">
      <t>ギョウシャ</t>
    </rPh>
    <rPh sb="19" eb="21">
      <t>リュウツウ</t>
    </rPh>
    <rPh sb="25" eb="27">
      <t>ショウギョウ</t>
    </rPh>
    <rPh sb="32" eb="34">
      <t>ウンチン</t>
    </rPh>
    <rPh sb="36" eb="37">
      <t>フク</t>
    </rPh>
    <rPh sb="40" eb="43">
      <t>ショウヒシャ</t>
    </rPh>
    <rPh sb="44" eb="46">
      <t>テントウ</t>
    </rPh>
    <rPh sb="47" eb="49">
      <t>コウニュウ</t>
    </rPh>
    <rPh sb="51" eb="53">
      <t>ジテン</t>
    </rPh>
    <rPh sb="55" eb="57">
      <t>カカク</t>
    </rPh>
    <phoneticPr fontId="1"/>
  </si>
  <si>
    <t>（単位：</t>
    <phoneticPr fontId="1"/>
  </si>
  <si>
    <t>、</t>
    <phoneticPr fontId="1"/>
  </si>
  <si>
    <t>）</t>
    <phoneticPr fontId="1"/>
  </si>
  <si>
    <t>【利用方法：企業立地ツール】</t>
    <rPh sb="1" eb="3">
      <t>リヨウ</t>
    </rPh>
    <rPh sb="3" eb="5">
      <t>ホウホウ</t>
    </rPh>
    <rPh sb="6" eb="10">
      <t>キギョウリッチ</t>
    </rPh>
    <phoneticPr fontId="1"/>
  </si>
  <si>
    <t>　　　 ×　消費転換率</t>
    <rPh sb="6" eb="8">
      <t>ショウヒ</t>
    </rPh>
    <rPh sb="8" eb="10">
      <t>テンカン</t>
    </rPh>
    <rPh sb="10" eb="11">
      <t>リツ</t>
    </rPh>
    <phoneticPr fontId="1"/>
  </si>
  <si>
    <t>　　　 ×　自給率</t>
    <rPh sb="6" eb="9">
      <t>ジキュウリツ</t>
    </rPh>
    <phoneticPr fontId="1"/>
  </si>
  <si>
    <t>（⑥＋⑭）×消費転換率</t>
    <rPh sb="6" eb="8">
      <t>ショウヒ</t>
    </rPh>
    <rPh sb="8" eb="10">
      <t>テンカン</t>
    </rPh>
    <rPh sb="10" eb="11">
      <t>リツ</t>
    </rPh>
    <phoneticPr fontId="1"/>
  </si>
  <si>
    <t>⑱×自給率</t>
    <rPh sb="2" eb="5">
      <t>ジキュウリツ</t>
    </rPh>
    <phoneticPr fontId="1"/>
  </si>
  <si>
    <t xml:space="preserve"> ×　自給率</t>
    <rPh sb="3" eb="6">
      <t>ジキュウリツ</t>
    </rPh>
    <phoneticPr fontId="1"/>
  </si>
  <si>
    <t>③×自給率</t>
    <rPh sb="2" eb="5">
      <t>ジキュウリツ</t>
    </rPh>
    <phoneticPr fontId="1"/>
  </si>
  <si>
    <t>②×自給率</t>
    <rPh sb="2" eb="5">
      <t>ジキュウリツ</t>
    </rPh>
    <phoneticPr fontId="1"/>
  </si>
  <si>
    <t>（⑤＋⑬）×消費転換率</t>
    <rPh sb="6" eb="8">
      <t>ショウヒ</t>
    </rPh>
    <rPh sb="8" eb="10">
      <t>テンカン</t>
    </rPh>
    <rPh sb="10" eb="11">
      <t>リツ</t>
    </rPh>
    <phoneticPr fontId="1"/>
  </si>
  <si>
    <t>⑰×自給率</t>
    <rPh sb="2" eb="5">
      <t>ジキュウリツ</t>
    </rPh>
    <phoneticPr fontId="1"/>
  </si>
  <si>
    <t>・間接２次波及効果の算出には、神奈川県産業連関表の自給率が適用されます。</t>
    <rPh sb="10" eb="12">
      <t>サンシュツ</t>
    </rPh>
    <rPh sb="15" eb="19">
      <t>カナガワケン</t>
    </rPh>
    <rPh sb="19" eb="21">
      <t>サンギョウ</t>
    </rPh>
    <rPh sb="21" eb="23">
      <t>レンカン</t>
    </rPh>
    <rPh sb="23" eb="24">
      <t>ヒョウ</t>
    </rPh>
    <rPh sb="25" eb="28">
      <t>ジキュウリツ</t>
    </rPh>
    <rPh sb="29" eb="31">
      <t>テキヨウ</t>
    </rPh>
    <phoneticPr fontId="1"/>
  </si>
  <si>
    <t>自給率</t>
    <rPh sb="0" eb="3">
      <t>ジキュウリツ</t>
    </rPh>
    <phoneticPr fontId="1"/>
  </si>
  <si>
    <t>①×自給率</t>
    <rPh sb="2" eb="5">
      <t>ジキュウリツ</t>
    </rPh>
    <phoneticPr fontId="1"/>
  </si>
  <si>
    <t>神奈川県産業連関表より算出した令和２年１年間における平均的な調達率（県内需要のうち、県内で生産された財・サービスで賄われる割合）</t>
    <rPh sb="4" eb="9">
      <t>サンギョウレンカンヒョウ</t>
    </rPh>
    <rPh sb="11" eb="13">
      <t>サンシュツ</t>
    </rPh>
    <rPh sb="15" eb="17">
      <t>レイワ</t>
    </rPh>
    <rPh sb="18" eb="19">
      <t>ネン</t>
    </rPh>
    <phoneticPr fontId="1"/>
  </si>
  <si>
    <t>核燃料、建設・サービス部門を除く</t>
    <rPh sb="11" eb="13">
      <t>ブモン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</si>
</sst>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0"/>
    <numFmt numFmtId="177" formatCode="0.000000_ ;[Red]\-0.000000\ "/>
    <numFmt numFmtId="178" formatCode="0.000000_);[Red]\(0.000000\)"/>
    <numFmt numFmtId="179" formatCode="#,##0.000000;[Red]\-#,##0.000000"/>
    <numFmt numFmtId="180" formatCode="0.000000"/>
    <numFmt numFmtId="181" formatCode="#,##0_ ;[Red]\-#,##0\ "/>
    <numFmt numFmtId="182" formatCode="0.0%"/>
    <numFmt numFmtId="183" formatCode="#,##0.00_ ;[Red]\-#,##0.00\ "/>
    <numFmt numFmtId="184" formatCode="#,##0.000000;&quot;△ &quot;#,##0.000000"/>
    <numFmt numFmtId="185" formatCode="0.000000;&quot;△ &quot;0.000000"/>
    <numFmt numFmtId="186" formatCode="0.00000000"/>
    <numFmt numFmtId="187" formatCode="#,##0;&quot;△ &quot;#,##0"/>
    <numFmt numFmtId="188" formatCode="#,##0.00;&quot;△ &quot;#,##0.00"/>
  </numFmts>
  <fonts count="70" x14ac:knownFonts="1">
    <font>
      <sz val="11"/>
      <color theme="1"/>
      <name val="ＭＳ Ｐゴシック"/>
      <family val="2"/>
      <scheme val="minor"/>
    </font>
    <font>
      <sz val="6"/>
      <name val="ＭＳ Ｐゴシック"/>
      <family val="3"/>
      <charset val="128"/>
      <scheme val="minor"/>
    </font>
    <font>
      <sz val="11"/>
      <color theme="1"/>
      <name val="ＭＳ 明朝"/>
      <family val="1"/>
      <charset val="128"/>
    </font>
    <font>
      <sz val="11"/>
      <color theme="1"/>
      <name val="ＭＳ Ｐゴシック"/>
      <family val="3"/>
      <charset val="128"/>
    </font>
    <font>
      <sz val="12"/>
      <color theme="1"/>
      <name val="ＭＳ Ｐゴシック"/>
      <family val="3"/>
      <charset val="128"/>
      <scheme val="minor"/>
    </font>
    <font>
      <b/>
      <sz val="18"/>
      <color theme="1"/>
      <name val="ＭＳ Ｐゴシック"/>
      <family val="3"/>
      <charset val="128"/>
    </font>
    <font>
      <sz val="9"/>
      <color theme="1"/>
      <name val="ＭＳ Ｐゴシック"/>
      <family val="3"/>
      <charset val="128"/>
      <scheme val="minor"/>
    </font>
    <font>
      <b/>
      <sz val="11"/>
      <color theme="1"/>
      <name val="ＭＳ 明朝"/>
      <family val="1"/>
      <charset val="128"/>
    </font>
    <font>
      <b/>
      <sz val="14"/>
      <color theme="1"/>
      <name val="ＭＳ 明朝"/>
      <family val="1"/>
      <charset val="128"/>
    </font>
    <font>
      <sz val="11"/>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2"/>
      <charset val="128"/>
      <scheme val="minor"/>
    </font>
    <font>
      <sz val="11"/>
      <name val="ＭＳ Ｐ明朝"/>
      <family val="1"/>
      <charset val="128"/>
    </font>
    <font>
      <sz val="10"/>
      <color rgb="FF000000"/>
      <name val="ＭＳ 明朝"/>
      <family val="1"/>
      <charset val="128"/>
    </font>
    <font>
      <sz val="10"/>
      <name val="ＭＳ Ｐ明朝"/>
      <family val="1"/>
      <charset val="128"/>
    </font>
    <font>
      <sz val="12"/>
      <name val="ＭＳ Ｐ明朝"/>
      <family val="1"/>
      <charset val="128"/>
    </font>
    <font>
      <sz val="11"/>
      <color theme="1"/>
      <name val="ＭＳ Ｐ明朝"/>
      <family val="1"/>
      <charset val="128"/>
    </font>
    <font>
      <b/>
      <sz val="11"/>
      <color theme="1"/>
      <name val="ＭＳ Ｐゴシック"/>
      <family val="3"/>
      <charset val="128"/>
      <scheme val="minor"/>
    </font>
    <font>
      <b/>
      <sz val="11"/>
      <name val="ＭＳ Ｐゴシック"/>
      <family val="3"/>
      <charset val="128"/>
    </font>
    <font>
      <sz val="14"/>
      <color theme="1"/>
      <name val="ＭＳ 明朝"/>
      <family val="1"/>
      <charset val="128"/>
    </font>
    <font>
      <sz val="10"/>
      <color theme="1"/>
      <name val="ＭＳ Ｐ明朝"/>
      <family val="1"/>
      <charset val="128"/>
    </font>
    <font>
      <b/>
      <sz val="20"/>
      <color theme="0"/>
      <name val="ＭＳ Ｐゴシック"/>
      <family val="3"/>
      <charset val="128"/>
    </font>
    <font>
      <b/>
      <sz val="18"/>
      <color theme="0"/>
      <name val="ＭＳ Ｐゴシック"/>
      <family val="3"/>
      <charset val="128"/>
    </font>
    <font>
      <sz val="22"/>
      <color theme="0"/>
      <name val="ＭＳ Ｐゴシック"/>
      <family val="3"/>
      <charset val="128"/>
    </font>
    <font>
      <sz val="11"/>
      <color theme="0"/>
      <name val="ＭＳ Ｐゴシック"/>
      <family val="2"/>
      <scheme val="minor"/>
    </font>
    <font>
      <b/>
      <sz val="18"/>
      <color theme="0"/>
      <name val="ＭＳ Ｐゴシック"/>
      <family val="2"/>
    </font>
    <font>
      <sz val="11"/>
      <color theme="0"/>
      <name val="ＭＳ Ｐゴシック"/>
      <family val="3"/>
      <charset val="128"/>
    </font>
    <font>
      <b/>
      <sz val="11"/>
      <color theme="0"/>
      <name val="ＭＳ Ｐゴシック"/>
      <family val="3"/>
      <charset val="128"/>
    </font>
    <font>
      <b/>
      <sz val="14"/>
      <color theme="0"/>
      <name val="ＭＳ Ｐゴシック"/>
      <family val="3"/>
      <charset val="128"/>
    </font>
    <font>
      <sz val="12"/>
      <color theme="0"/>
      <name val="ＭＳ Ｐゴシック"/>
      <family val="3"/>
      <charset val="128"/>
      <scheme val="minor"/>
    </font>
    <font>
      <sz val="10"/>
      <color theme="1"/>
      <name val="ＭＳ Ｐゴシック"/>
      <family val="2"/>
      <scheme val="minor"/>
    </font>
    <font>
      <sz val="10"/>
      <color theme="1"/>
      <name val="ＭＳ 明朝"/>
      <family val="1"/>
      <charset val="128"/>
    </font>
    <font>
      <sz val="10"/>
      <color theme="1"/>
      <name val="ＭＳ ゴシック"/>
      <family val="3"/>
      <charset val="128"/>
    </font>
    <font>
      <sz val="11"/>
      <color theme="0"/>
      <name val="ＭＳ ゴシック"/>
      <family val="3"/>
      <charset val="128"/>
    </font>
    <font>
      <sz val="10"/>
      <color theme="0"/>
      <name val="ＭＳ ゴシック"/>
      <family val="3"/>
      <charset val="128"/>
    </font>
    <font>
      <i/>
      <sz val="12"/>
      <color theme="0"/>
      <name val="ＭＳ ゴシック"/>
      <family val="3"/>
      <charset val="128"/>
    </font>
    <font>
      <sz val="12"/>
      <color theme="0"/>
      <name val="ＭＳ ゴシック"/>
      <family val="3"/>
      <charset val="128"/>
    </font>
    <font>
      <sz val="10.5"/>
      <color theme="1"/>
      <name val="ＭＳ 明朝"/>
      <family val="1"/>
      <charset val="128"/>
    </font>
    <font>
      <sz val="10.5"/>
      <color theme="5"/>
      <name val="ＭＳ 明朝"/>
      <family val="1"/>
      <charset val="128"/>
    </font>
    <font>
      <sz val="10.5"/>
      <color theme="5"/>
      <name val="ＭＳ Ｐ明朝"/>
      <family val="1"/>
      <charset val="128"/>
    </font>
    <font>
      <sz val="10.5"/>
      <color theme="1"/>
      <name val="ＭＳ Ｐ明朝"/>
      <family val="1"/>
      <charset val="128"/>
    </font>
    <font>
      <sz val="8"/>
      <name val="ＭＳ Ｐゴシック"/>
      <family val="3"/>
      <charset val="128"/>
      <scheme val="minor"/>
    </font>
    <font>
      <b/>
      <sz val="11"/>
      <color theme="0"/>
      <name val="ＭＳ ゴシック"/>
      <family val="3"/>
      <charset val="128"/>
    </font>
    <font>
      <u/>
      <sz val="11"/>
      <color theme="10"/>
      <name val="ＭＳ Ｐゴシック"/>
      <family val="2"/>
      <scheme val="minor"/>
    </font>
    <font>
      <sz val="11"/>
      <color theme="1"/>
      <name val="ＭＳ Ｐゴシック"/>
      <family val="2"/>
      <scheme val="minor"/>
    </font>
    <font>
      <sz val="11"/>
      <color theme="1"/>
      <name val="ＭＳ Ｐゴシック"/>
      <family val="2"/>
      <charset val="128"/>
    </font>
    <font>
      <sz val="10"/>
      <name val="ＭＳ Ｐゴシック"/>
      <family val="3"/>
      <charset val="128"/>
    </font>
    <font>
      <vertAlign val="superscript"/>
      <sz val="10"/>
      <name val="ＭＳ Ｐゴシック"/>
      <family val="3"/>
      <charset val="128"/>
    </font>
    <font>
      <sz val="10"/>
      <color theme="1"/>
      <name val="ＭＳ Ｐゴシック"/>
      <family val="3"/>
      <charset val="128"/>
      <scheme val="minor"/>
    </font>
    <font>
      <sz val="11"/>
      <name val="ＭＳ 明朝"/>
      <family val="1"/>
      <charset val="128"/>
    </font>
    <font>
      <b/>
      <sz val="10"/>
      <color theme="0"/>
      <name val="ＭＳ Ｐゴシック"/>
      <family val="3"/>
      <charset val="128"/>
    </font>
    <font>
      <b/>
      <sz val="10"/>
      <color theme="1"/>
      <name val="ＭＳ Ｐ明朝"/>
      <family val="1"/>
      <charset val="128"/>
    </font>
    <font>
      <sz val="10"/>
      <color theme="1"/>
      <name val="ＭＳ Ｐゴシック"/>
      <family val="2"/>
      <charset val="128"/>
      <scheme val="minor"/>
    </font>
    <font>
      <sz val="9"/>
      <color theme="1"/>
      <name val="ＭＳ Ｐゴシック"/>
      <family val="2"/>
      <charset val="128"/>
      <scheme val="minor"/>
    </font>
    <font>
      <sz val="7"/>
      <color theme="1"/>
      <name val="ＭＳ Ｐゴシック"/>
      <family val="2"/>
      <charset val="128"/>
      <scheme val="minor"/>
    </font>
    <font>
      <sz val="6"/>
      <name val="ＭＳ Ｐゴシック"/>
      <family val="2"/>
      <charset val="128"/>
      <scheme val="minor"/>
    </font>
    <font>
      <sz val="11"/>
      <color rgb="FFFF0000"/>
      <name val="ＭＳ Ｐゴシック"/>
      <family val="2"/>
      <charset val="128"/>
      <scheme val="minor"/>
    </font>
    <font>
      <sz val="11"/>
      <color rgb="FF333333"/>
      <name val="Arial"/>
      <family val="2"/>
    </font>
    <font>
      <u/>
      <sz val="11"/>
      <color theme="10"/>
      <name val="ＭＳ Ｐゴシック"/>
      <family val="3"/>
      <charset val="128"/>
    </font>
    <font>
      <sz val="11"/>
      <color theme="1"/>
      <name val="ＭＳ Ｐゴシック"/>
      <family val="3"/>
      <charset val="128"/>
      <scheme val="minor"/>
    </font>
    <font>
      <sz val="10"/>
      <name val="ＭＳ 明朝"/>
      <family val="1"/>
      <charset val="128"/>
    </font>
    <font>
      <sz val="18"/>
      <color theme="0"/>
      <name val="ＭＳ Ｐゴシック"/>
      <family val="3"/>
      <charset val="128"/>
    </font>
    <font>
      <sz val="6"/>
      <name val="ＭＳ 明朝"/>
      <family val="1"/>
      <charset val="128"/>
    </font>
    <font>
      <sz val="12"/>
      <color rgb="FF0000FF"/>
      <name val="ＭＳ Ｐゴシック"/>
      <family val="3"/>
      <charset val="128"/>
    </font>
    <font>
      <sz val="9"/>
      <name val="ＭＳ Ｐゴシック"/>
      <family val="3"/>
      <charset val="128"/>
    </font>
    <font>
      <sz val="12"/>
      <color theme="0"/>
      <name val="ＭＳ Ｐゴシック"/>
      <family val="3"/>
      <charset val="128"/>
    </font>
    <font>
      <b/>
      <sz val="12"/>
      <name val="ＭＳ Ｐゴシック"/>
      <family val="3"/>
      <charset val="128"/>
    </font>
    <font>
      <b/>
      <sz val="12"/>
      <color theme="1"/>
      <name val="ＭＳ Ｐゴシック"/>
      <family val="3"/>
      <charset val="128"/>
      <scheme val="minor"/>
    </font>
    <font>
      <sz val="10.5"/>
      <name val="ＭＳ 明朝"/>
      <family val="1"/>
      <charset val="128"/>
    </font>
  </fonts>
  <fills count="20">
    <fill>
      <patternFill patternType="none"/>
    </fill>
    <fill>
      <patternFill patternType="gray125"/>
    </fill>
    <fill>
      <patternFill patternType="solid">
        <fgColor indexed="47"/>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C99"/>
        <bgColor indexed="64"/>
      </patternFill>
    </fill>
    <fill>
      <patternFill patternType="solid">
        <fgColor rgb="FFFFC000"/>
        <bgColor indexed="64"/>
      </patternFill>
    </fill>
    <fill>
      <patternFill patternType="solid">
        <fgColor theme="3"/>
        <bgColor indexed="64"/>
      </patternFill>
    </fill>
    <fill>
      <patternFill patternType="darkTrellis">
        <fgColor theme="6" tint="0.59996337778862885"/>
        <bgColor theme="0"/>
      </patternFill>
    </fill>
    <fill>
      <patternFill patternType="darkUp">
        <fgColor theme="0"/>
        <bgColor theme="3" tint="0.79995117038483843"/>
      </patternFill>
    </fill>
    <fill>
      <patternFill patternType="darkUp">
        <fgColor theme="0"/>
        <bgColor theme="3" tint="0.79998168889431442"/>
      </patternFill>
    </fill>
    <fill>
      <patternFill patternType="solid">
        <fgColor theme="9" tint="0.79998168889431442"/>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7"/>
        <bgColor indexed="64"/>
      </patternFill>
    </fill>
    <fill>
      <patternFill patternType="solid">
        <fgColor theme="2" tint="-0.499984740745262"/>
        <bgColor indexed="64"/>
      </patternFill>
    </fill>
    <fill>
      <patternFill patternType="solid">
        <fgColor rgb="FFC00000"/>
        <bgColor indexed="64"/>
      </patternFill>
    </fill>
    <fill>
      <patternFill patternType="solid">
        <fgColor rgb="FF1F497D"/>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style="thin">
        <color rgb="FF0070C0"/>
      </right>
      <top/>
      <bottom/>
      <diagonal/>
    </border>
    <border>
      <left/>
      <right/>
      <top style="thin">
        <color rgb="FF0070C0"/>
      </top>
      <bottom/>
      <diagonal/>
    </border>
    <border>
      <left/>
      <right style="thin">
        <color rgb="FF0070C0"/>
      </right>
      <top style="thin">
        <color rgb="FF0070C0"/>
      </top>
      <bottom/>
      <diagonal/>
    </border>
    <border>
      <left/>
      <right/>
      <top/>
      <bottom style="thin">
        <color rgb="FF0070C0"/>
      </bottom>
      <diagonal/>
    </border>
    <border>
      <left/>
      <right style="thin">
        <color rgb="FF0070C0"/>
      </right>
      <top/>
      <bottom style="thin">
        <color rgb="FF0070C0"/>
      </bottom>
      <diagonal/>
    </border>
    <border>
      <left style="medium">
        <color rgb="FF0070C0"/>
      </left>
      <right style="medium">
        <color rgb="FF0070C0"/>
      </right>
      <top/>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rgb="FF92D050"/>
      </top>
      <bottom/>
      <diagonal/>
    </border>
    <border>
      <left/>
      <right/>
      <top/>
      <bottom style="thin">
        <color rgb="FF92D050"/>
      </bottom>
      <diagonal/>
    </border>
    <border>
      <left style="medium">
        <color rgb="FF92D050"/>
      </left>
      <right style="medium">
        <color rgb="FF92D050"/>
      </right>
      <top style="medium">
        <color rgb="FF92D050"/>
      </top>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right style="thin">
        <color rgb="FF92D050"/>
      </right>
      <top style="thin">
        <color rgb="FF92D050"/>
      </top>
      <bottom/>
      <diagonal/>
    </border>
    <border>
      <left/>
      <right style="thin">
        <color rgb="FF92D050"/>
      </right>
      <top/>
      <bottom/>
      <diagonal/>
    </border>
    <border>
      <left/>
      <right style="thin">
        <color rgb="FF92D050"/>
      </right>
      <top/>
      <bottom style="thin">
        <color rgb="FF92D050"/>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tted">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auto="1"/>
      </left>
      <right/>
      <top/>
      <bottom/>
      <diagonal/>
    </border>
    <border>
      <left style="double">
        <color auto="1"/>
      </left>
      <right/>
      <top style="thin">
        <color indexed="64"/>
      </top>
      <bottom/>
      <diagonal/>
    </border>
    <border>
      <left style="double">
        <color auto="1"/>
      </left>
      <right/>
      <top/>
      <bottom style="thin">
        <color auto="1"/>
      </bottom>
      <diagonal/>
    </border>
    <border>
      <left style="double">
        <color auto="1"/>
      </left>
      <right style="thin">
        <color auto="1"/>
      </right>
      <top style="thin">
        <color auto="1"/>
      </top>
      <bottom style="hair">
        <color auto="1"/>
      </bottom>
      <diagonal/>
    </border>
    <border>
      <left style="double">
        <color auto="1"/>
      </left>
      <right style="thin">
        <color auto="1"/>
      </right>
      <top style="hair">
        <color auto="1"/>
      </top>
      <bottom style="hair">
        <color auto="1"/>
      </bottom>
      <diagonal/>
    </border>
    <border>
      <left style="double">
        <color auto="1"/>
      </left>
      <right style="thin">
        <color indexed="64"/>
      </right>
      <top style="hair">
        <color auto="1"/>
      </top>
      <bottom style="double">
        <color auto="1"/>
      </bottom>
      <diagonal/>
    </border>
    <border>
      <left style="hair">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double">
        <color indexed="64"/>
      </left>
      <right/>
      <top style="double">
        <color indexed="64"/>
      </top>
      <bottom style="thin">
        <color indexed="64"/>
      </bottom>
      <diagonal/>
    </border>
    <border>
      <left style="thin">
        <color auto="1"/>
      </left>
      <right style="double">
        <color auto="1"/>
      </right>
      <top style="thin">
        <color auto="1"/>
      </top>
      <bottom/>
      <diagonal/>
    </border>
    <border>
      <left style="double">
        <color auto="1"/>
      </left>
      <right style="thin">
        <color auto="1"/>
      </right>
      <top/>
      <bottom/>
      <diagonal/>
    </border>
    <border>
      <left style="thin">
        <color auto="1"/>
      </left>
      <right style="double">
        <color auto="1"/>
      </right>
      <top/>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double">
        <color indexed="64"/>
      </top>
      <bottom/>
      <diagonal/>
    </border>
    <border>
      <left style="thin">
        <color auto="1"/>
      </left>
      <right style="double">
        <color auto="1"/>
      </right>
      <top style="double">
        <color auto="1"/>
      </top>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auto="1"/>
      </right>
      <top style="double">
        <color indexed="64"/>
      </top>
      <bottom style="double">
        <color indexed="64"/>
      </bottom>
      <diagonal/>
    </border>
    <border>
      <left style="medium">
        <color rgb="FFFF0000"/>
      </left>
      <right/>
      <top style="thin">
        <color rgb="FFFF0000"/>
      </top>
      <bottom/>
      <diagonal/>
    </border>
    <border>
      <left style="medium">
        <color rgb="FFFF0000"/>
      </left>
      <right/>
      <top/>
      <bottom style="thin">
        <color rgb="FFFF0000"/>
      </bottom>
      <diagonal/>
    </border>
    <border>
      <left style="medium">
        <color rgb="FF0070C0"/>
      </left>
      <right/>
      <top style="thin">
        <color rgb="FF0070C0"/>
      </top>
      <bottom/>
      <diagonal/>
    </border>
    <border>
      <left style="medium">
        <color rgb="FF0070C0"/>
      </left>
      <right/>
      <top/>
      <bottom/>
      <diagonal/>
    </border>
    <border>
      <left style="medium">
        <color rgb="FF0070C0"/>
      </left>
      <right/>
      <top/>
      <bottom style="thin">
        <color rgb="FF0070C0"/>
      </bottom>
      <diagonal/>
    </border>
    <border>
      <left style="medium">
        <color rgb="FF92D050"/>
      </left>
      <right/>
      <top style="thin">
        <color rgb="FF92D050"/>
      </top>
      <bottom/>
      <diagonal/>
    </border>
    <border>
      <left style="medium">
        <color rgb="FF92D050"/>
      </left>
      <right/>
      <top/>
      <bottom/>
      <diagonal/>
    </border>
    <border>
      <left style="medium">
        <color rgb="FF92D050"/>
      </left>
      <right/>
      <top/>
      <bottom style="thin">
        <color rgb="FF92D050"/>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style="dashed">
        <color indexed="64"/>
      </left>
      <right/>
      <top/>
      <bottom/>
      <diagonal/>
    </border>
    <border>
      <left style="dashed">
        <color indexed="64"/>
      </left>
      <right/>
      <top style="thin">
        <color indexed="64"/>
      </top>
      <bottom/>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double">
        <color auto="1"/>
      </left>
      <right style="thin">
        <color auto="1"/>
      </right>
      <top style="thin">
        <color auto="1"/>
      </top>
      <bottom style="thin">
        <color auto="1"/>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s>
  <cellStyleXfs count="23">
    <xf numFmtId="0" fontId="0" fillId="0" borderId="0"/>
    <xf numFmtId="0" fontId="6" fillId="0" borderId="0">
      <alignment vertical="center"/>
    </xf>
    <xf numFmtId="0" fontId="9" fillId="0" borderId="0"/>
    <xf numFmtId="38" fontId="9" fillId="0" borderId="0" applyFont="0" applyFill="0" applyBorder="0" applyAlignment="0" applyProtection="0"/>
    <xf numFmtId="0" fontId="9" fillId="0" borderId="0"/>
    <xf numFmtId="0" fontId="12" fillId="0" borderId="0">
      <alignment vertical="center"/>
    </xf>
    <xf numFmtId="0" fontId="9" fillId="0" borderId="0"/>
    <xf numFmtId="0" fontId="44" fillId="0" borderId="0" applyNumberFormat="0" applyFill="0" applyBorder="0" applyAlignment="0" applyProtection="0"/>
    <xf numFmtId="38" fontId="45" fillId="0" borderId="0" applyFont="0" applyFill="0" applyBorder="0" applyAlignment="0" applyProtection="0">
      <alignment vertical="center"/>
    </xf>
    <xf numFmtId="0" fontId="45" fillId="0" borderId="0"/>
    <xf numFmtId="0" fontId="12" fillId="0" borderId="0">
      <alignment vertical="center"/>
    </xf>
    <xf numFmtId="0" fontId="46" fillId="0" borderId="0">
      <alignment vertical="center"/>
    </xf>
    <xf numFmtId="0" fontId="50" fillId="0" borderId="0"/>
    <xf numFmtId="0" fontId="12" fillId="0" borderId="0">
      <alignment vertical="center"/>
    </xf>
    <xf numFmtId="38" fontId="9" fillId="0" borderId="0" applyFont="0" applyFill="0" applyBorder="0" applyAlignment="0" applyProtection="0">
      <alignment vertical="center"/>
    </xf>
    <xf numFmtId="0" fontId="9" fillId="0" borderId="0">
      <alignment vertical="center"/>
    </xf>
    <xf numFmtId="0" fontId="59" fillId="0" borderId="0" applyNumberFormat="0" applyFill="0" applyBorder="0" applyAlignment="0" applyProtection="0">
      <alignment vertical="center"/>
    </xf>
    <xf numFmtId="38" fontId="9" fillId="0" borderId="0" applyFont="0" applyFill="0" applyBorder="0" applyAlignment="0" applyProtection="0">
      <alignment vertical="center"/>
    </xf>
    <xf numFmtId="0" fontId="61" fillId="0" borderId="0">
      <alignment vertical="center"/>
    </xf>
    <xf numFmtId="38" fontId="61" fillId="0" borderId="0" applyFont="0" applyFill="0" applyBorder="0" applyAlignment="0" applyProtection="0">
      <alignment vertical="center"/>
    </xf>
    <xf numFmtId="0" fontId="9" fillId="0" borderId="0"/>
    <xf numFmtId="38" fontId="9" fillId="0" borderId="0" applyFont="0" applyFill="0" applyBorder="0" applyAlignment="0" applyProtection="0"/>
    <xf numFmtId="38" fontId="9" fillId="0" borderId="0" applyFont="0" applyFill="0" applyBorder="0" applyAlignment="0" applyProtection="0"/>
  </cellStyleXfs>
  <cellXfs count="891">
    <xf numFmtId="0" fontId="0" fillId="0" borderId="0" xfId="0"/>
    <xf numFmtId="0" fontId="2" fillId="0" borderId="0" xfId="0" applyFont="1"/>
    <xf numFmtId="0" fontId="2" fillId="0" borderId="0" xfId="0" applyFont="1" applyAlignment="1">
      <alignment vertical="center"/>
    </xf>
    <xf numFmtId="0" fontId="2" fillId="0" borderId="3" xfId="0" applyFont="1" applyBorder="1" applyAlignment="1">
      <alignment vertical="center"/>
    </xf>
    <xf numFmtId="0" fontId="2" fillId="0" borderId="0" xfId="0" applyFont="1" applyAlignment="1">
      <alignment vertical="top"/>
    </xf>
    <xf numFmtId="0" fontId="2" fillId="0" borderId="40" xfId="0" applyFont="1" applyBorder="1" applyAlignment="1">
      <alignment vertical="center"/>
    </xf>
    <xf numFmtId="0" fontId="2" fillId="0" borderId="41" xfId="0" applyFont="1" applyBorder="1" applyAlignment="1">
      <alignment vertical="center"/>
    </xf>
    <xf numFmtId="0" fontId="2" fillId="0" borderId="42" xfId="0" applyFont="1" applyBorder="1" applyAlignment="1">
      <alignment vertical="center"/>
    </xf>
    <xf numFmtId="0" fontId="2" fillId="0" borderId="44" xfId="0" applyFont="1" applyBorder="1" applyAlignment="1">
      <alignment vertical="center"/>
    </xf>
    <xf numFmtId="0" fontId="2" fillId="0" borderId="0" xfId="0" applyFont="1" applyAlignment="1">
      <alignment horizontal="left" vertical="center"/>
    </xf>
    <xf numFmtId="0" fontId="8" fillId="0" borderId="0" xfId="0" applyFont="1" applyAlignment="1">
      <alignment vertical="center"/>
    </xf>
    <xf numFmtId="0" fontId="7" fillId="0" borderId="3" xfId="0" applyFont="1" applyBorder="1" applyAlignment="1">
      <alignment vertical="center"/>
    </xf>
    <xf numFmtId="0" fontId="7" fillId="0" borderId="7" xfId="0" applyFont="1" applyBorder="1" applyAlignment="1">
      <alignment vertical="center"/>
    </xf>
    <xf numFmtId="0" fontId="7" fillId="0" borderId="9" xfId="0" applyFont="1" applyBorder="1" applyAlignment="1">
      <alignment vertical="center"/>
    </xf>
    <xf numFmtId="0" fontId="7" fillId="0" borderId="0" xfId="0" applyFont="1" applyAlignment="1">
      <alignment vertical="center"/>
    </xf>
    <xf numFmtId="0" fontId="7" fillId="0" borderId="0" xfId="0" applyFont="1"/>
    <xf numFmtId="0" fontId="7" fillId="0" borderId="10" xfId="0" applyFont="1" applyBorder="1" applyAlignment="1">
      <alignment vertical="center"/>
    </xf>
    <xf numFmtId="0" fontId="7" fillId="0" borderId="40" xfId="0" applyFont="1" applyBorder="1" applyAlignment="1">
      <alignment vertical="center"/>
    </xf>
    <xf numFmtId="0" fontId="7" fillId="0" borderId="54" xfId="0" applyFont="1" applyBorder="1" applyAlignment="1">
      <alignment vertical="center"/>
    </xf>
    <xf numFmtId="0" fontId="9" fillId="0" borderId="0" xfId="2" applyAlignment="1">
      <alignment horizontal="center"/>
    </xf>
    <xf numFmtId="0" fontId="9" fillId="0" borderId="0" xfId="2" applyAlignment="1">
      <alignment horizontal="distributed" vertical="center"/>
    </xf>
    <xf numFmtId="0" fontId="9" fillId="0" borderId="0" xfId="2"/>
    <xf numFmtId="0" fontId="9" fillId="0" borderId="0" xfId="2" applyAlignment="1">
      <alignment horizontal="distributed" vertical="center" justifyLastLine="1"/>
    </xf>
    <xf numFmtId="179" fontId="9" fillId="0" borderId="0" xfId="3" applyNumberFormat="1" applyFont="1" applyFill="1" applyAlignment="1">
      <alignment vertical="center"/>
    </xf>
    <xf numFmtId="0" fontId="9" fillId="0" borderId="0" xfId="2" applyAlignment="1">
      <alignment vertical="center"/>
    </xf>
    <xf numFmtId="0" fontId="9" fillId="0" borderId="18" xfId="2" applyBorder="1" applyAlignment="1">
      <alignment horizontal="center" vertical="center" justifyLastLine="1"/>
    </xf>
    <xf numFmtId="0" fontId="2" fillId="0" borderId="1" xfId="0" applyFont="1" applyBorder="1" applyAlignment="1">
      <alignment horizontal="center" vertical="center"/>
    </xf>
    <xf numFmtId="181" fontId="2" fillId="0" borderId="2" xfId="0" applyNumberFormat="1" applyFont="1" applyBorder="1" applyAlignment="1">
      <alignment vertical="center" shrinkToFit="1"/>
    </xf>
    <xf numFmtId="0" fontId="4" fillId="0" borderId="0" xfId="0" applyFont="1" applyAlignment="1">
      <alignment vertical="center"/>
    </xf>
    <xf numFmtId="0" fontId="15" fillId="0" borderId="0" xfId="2" applyFont="1" applyAlignment="1">
      <alignment vertical="center"/>
    </xf>
    <xf numFmtId="49" fontId="15" fillId="0" borderId="0" xfId="2" applyNumberFormat="1" applyFont="1" applyAlignment="1">
      <alignment horizontal="center" vertical="center"/>
    </xf>
    <xf numFmtId="0" fontId="5" fillId="0" borderId="0" xfId="0" applyFont="1" applyAlignment="1">
      <alignment horizontal="center" vertical="center"/>
    </xf>
    <xf numFmtId="0" fontId="2" fillId="0" borderId="1" xfId="0" applyFont="1" applyBorder="1" applyAlignment="1">
      <alignment vertical="center" wrapText="1"/>
    </xf>
    <xf numFmtId="0" fontId="11" fillId="0" borderId="0" xfId="0" applyFont="1"/>
    <xf numFmtId="0" fontId="0" fillId="0" borderId="0" xfId="0" applyAlignment="1">
      <alignment vertical="center"/>
    </xf>
    <xf numFmtId="0" fontId="13" fillId="0" borderId="8" xfId="2" applyFont="1" applyBorder="1" applyAlignment="1">
      <alignment horizontal="distributed" vertical="center"/>
    </xf>
    <xf numFmtId="0" fontId="17" fillId="0" borderId="0" xfId="0" applyFont="1"/>
    <xf numFmtId="0" fontId="0" fillId="0" borderId="0" xfId="0" applyAlignment="1">
      <alignment horizontal="left" vertical="center"/>
    </xf>
    <xf numFmtId="0" fontId="18" fillId="0" borderId="0" xfId="0" applyFont="1" applyAlignment="1">
      <alignment vertical="center"/>
    </xf>
    <xf numFmtId="0" fontId="0" fillId="0" borderId="0" xfId="0" applyAlignment="1">
      <alignment horizontal="right" vertical="center"/>
    </xf>
    <xf numFmtId="0" fontId="4" fillId="0" borderId="0" xfId="0" applyFont="1"/>
    <xf numFmtId="0" fontId="2" fillId="0" borderId="0" xfId="0" applyFont="1" applyAlignment="1">
      <alignment horizontal="right" vertical="center"/>
    </xf>
    <xf numFmtId="0" fontId="9" fillId="0" borderId="1" xfId="2" applyBorder="1" applyAlignment="1">
      <alignment horizontal="distributed" vertical="center" wrapText="1" justifyLastLine="1"/>
    </xf>
    <xf numFmtId="0" fontId="9" fillId="0" borderId="12" xfId="2" applyBorder="1" applyAlignment="1">
      <alignment horizontal="distributed" vertical="center" wrapText="1" justifyLastLine="1"/>
    </xf>
    <xf numFmtId="181" fontId="13" fillId="0" borderId="56" xfId="3" applyNumberFormat="1" applyFont="1" applyFill="1" applyBorder="1" applyAlignment="1">
      <alignment vertical="center"/>
    </xf>
    <xf numFmtId="183" fontId="13" fillId="0" borderId="56" xfId="3" applyNumberFormat="1" applyFont="1" applyFill="1" applyBorder="1" applyAlignment="1">
      <alignment vertical="center"/>
    </xf>
    <xf numFmtId="181" fontId="13" fillId="0" borderId="57" xfId="3" applyNumberFormat="1" applyFont="1" applyFill="1" applyBorder="1" applyAlignment="1">
      <alignment vertical="center"/>
    </xf>
    <xf numFmtId="183" fontId="13" fillId="0" borderId="57" xfId="3" applyNumberFormat="1" applyFont="1" applyFill="1" applyBorder="1" applyAlignment="1">
      <alignment vertical="center"/>
    </xf>
    <xf numFmtId="181" fontId="13" fillId="0" borderId="68" xfId="3" applyNumberFormat="1" applyFont="1" applyFill="1" applyBorder="1" applyAlignment="1">
      <alignment vertical="center"/>
    </xf>
    <xf numFmtId="183" fontId="13" fillId="0" borderId="68" xfId="3" applyNumberFormat="1" applyFont="1" applyFill="1" applyBorder="1" applyAlignment="1">
      <alignment vertical="center"/>
    </xf>
    <xf numFmtId="0" fontId="9" fillId="0" borderId="71" xfId="2" applyBorder="1" applyAlignment="1">
      <alignment vertical="center"/>
    </xf>
    <xf numFmtId="0" fontId="13" fillId="0" borderId="71" xfId="2" applyFont="1" applyBorder="1" applyAlignment="1">
      <alignment horizontal="distributed" vertical="center"/>
    </xf>
    <xf numFmtId="181" fontId="13" fillId="0" borderId="66" xfId="3" applyNumberFormat="1" applyFont="1" applyFill="1" applyBorder="1" applyAlignment="1">
      <alignment vertical="center"/>
    </xf>
    <xf numFmtId="183" fontId="13" fillId="0" borderId="66" xfId="3" applyNumberFormat="1" applyFont="1" applyFill="1" applyBorder="1" applyAlignment="1">
      <alignment vertical="center"/>
    </xf>
    <xf numFmtId="0" fontId="13" fillId="0" borderId="69" xfId="2" applyFont="1" applyBorder="1" applyAlignment="1">
      <alignment horizontal="distributed" vertical="center"/>
    </xf>
    <xf numFmtId="0" fontId="13" fillId="0" borderId="70" xfId="2" applyFont="1" applyBorder="1" applyAlignment="1">
      <alignment horizontal="distributed" vertical="center"/>
    </xf>
    <xf numFmtId="0" fontId="13" fillId="0" borderId="74" xfId="2" applyFont="1" applyBorder="1" applyAlignment="1">
      <alignment horizontal="distributed" vertical="center"/>
    </xf>
    <xf numFmtId="0" fontId="13" fillId="0" borderId="56" xfId="2" applyFont="1" applyBorder="1" applyAlignment="1">
      <alignment horizontal="center" vertical="center"/>
    </xf>
    <xf numFmtId="49" fontId="13" fillId="0" borderId="57" xfId="2" applyNumberFormat="1" applyFont="1" applyBorder="1" applyAlignment="1">
      <alignment horizontal="distributed" vertical="center"/>
    </xf>
    <xf numFmtId="0" fontId="13" fillId="0" borderId="57" xfId="2" applyFont="1" applyBorder="1" applyAlignment="1">
      <alignment horizontal="distributed" vertical="center"/>
    </xf>
    <xf numFmtId="0" fontId="13" fillId="0" borderId="75" xfId="2" applyFont="1" applyBorder="1" applyAlignment="1">
      <alignment horizontal="distributed" vertical="center"/>
    </xf>
    <xf numFmtId="0" fontId="19" fillId="0" borderId="0" xfId="2" applyFont="1" applyAlignment="1">
      <alignment horizontal="distributed" vertical="center"/>
    </xf>
    <xf numFmtId="0" fontId="2" fillId="3" borderId="19" xfId="0" applyFont="1" applyFill="1" applyBorder="1" applyAlignment="1">
      <alignment vertical="center"/>
    </xf>
    <xf numFmtId="0" fontId="2" fillId="3" borderId="20" xfId="0" applyFont="1" applyFill="1" applyBorder="1" applyAlignment="1">
      <alignment vertical="center"/>
    </xf>
    <xf numFmtId="0" fontId="2" fillId="3" borderId="21" xfId="0" applyFont="1" applyFill="1" applyBorder="1" applyAlignment="1">
      <alignment vertical="center"/>
    </xf>
    <xf numFmtId="0" fontId="7" fillId="3" borderId="8" xfId="0" applyFont="1" applyFill="1" applyBorder="1" applyAlignment="1">
      <alignment vertical="center"/>
    </xf>
    <xf numFmtId="0" fontId="7" fillId="3" borderId="0" xfId="0" applyFont="1" applyFill="1" applyAlignment="1">
      <alignment vertical="center"/>
    </xf>
    <xf numFmtId="0" fontId="7" fillId="3" borderId="14" xfId="0" applyFont="1" applyFill="1" applyBorder="1" applyAlignment="1">
      <alignment vertical="center"/>
    </xf>
    <xf numFmtId="0" fontId="7" fillId="3" borderId="15" xfId="0" applyFont="1" applyFill="1" applyBorder="1" applyAlignment="1">
      <alignment vertical="center"/>
    </xf>
    <xf numFmtId="0" fontId="7" fillId="3" borderId="16" xfId="0" applyFont="1" applyFill="1" applyBorder="1" applyAlignment="1">
      <alignment vertical="center"/>
    </xf>
    <xf numFmtId="0" fontId="2" fillId="3" borderId="22" xfId="0" applyFont="1" applyFill="1" applyBorder="1" applyAlignment="1">
      <alignment vertical="center"/>
    </xf>
    <xf numFmtId="0" fontId="2" fillId="3" borderId="23" xfId="0" applyFont="1" applyFill="1" applyBorder="1" applyAlignment="1">
      <alignment vertical="center"/>
    </xf>
    <xf numFmtId="0" fontId="9" fillId="3" borderId="18" xfId="2" applyFill="1" applyBorder="1" applyAlignment="1">
      <alignment horizontal="distributed" vertical="center" wrapText="1" justifyLastLine="1"/>
    </xf>
    <xf numFmtId="0" fontId="9" fillId="3" borderId="1" xfId="2" applyFill="1" applyBorder="1" applyAlignment="1">
      <alignment horizontal="distributed" vertical="center" wrapText="1" justifyLastLine="1"/>
    </xf>
    <xf numFmtId="0" fontId="9" fillId="3" borderId="12" xfId="2" applyFill="1" applyBorder="1" applyAlignment="1">
      <alignment horizontal="distributed" vertical="center" wrapText="1" justifyLastLine="1"/>
    </xf>
    <xf numFmtId="0" fontId="9" fillId="3" borderId="18" xfId="2" applyFill="1" applyBorder="1" applyAlignment="1">
      <alignment horizontal="center" vertical="center" justifyLastLine="1"/>
    </xf>
    <xf numFmtId="183" fontId="13" fillId="3" borderId="56" xfId="3" applyNumberFormat="1" applyFont="1" applyFill="1" applyBorder="1" applyAlignment="1">
      <alignment vertical="center"/>
    </xf>
    <xf numFmtId="183" fontId="13" fillId="3" borderId="57" xfId="3" applyNumberFormat="1" applyFont="1" applyFill="1" applyBorder="1" applyAlignment="1">
      <alignment vertical="center"/>
    </xf>
    <xf numFmtId="183" fontId="13" fillId="3" borderId="68" xfId="3" applyNumberFormat="1" applyFont="1" applyFill="1" applyBorder="1" applyAlignment="1">
      <alignment vertical="center"/>
    </xf>
    <xf numFmtId="183" fontId="13" fillId="3" borderId="66" xfId="3" applyNumberFormat="1" applyFont="1" applyFill="1" applyBorder="1" applyAlignment="1">
      <alignment vertical="center"/>
    </xf>
    <xf numFmtId="0" fontId="9" fillId="0" borderId="76" xfId="2" applyBorder="1" applyAlignment="1">
      <alignment vertical="center"/>
    </xf>
    <xf numFmtId="0" fontId="9" fillId="0" borderId="77" xfId="2" applyBorder="1" applyAlignment="1">
      <alignment horizontal="distributed" vertical="center" justifyLastLine="1"/>
    </xf>
    <xf numFmtId="0" fontId="9" fillId="0" borderId="8" xfId="2" applyBorder="1" applyAlignment="1">
      <alignment horizontal="distributed" vertical="center" justifyLastLine="1"/>
    </xf>
    <xf numFmtId="0" fontId="9" fillId="0" borderId="78" xfId="2" applyBorder="1" applyAlignment="1">
      <alignment horizontal="distributed" vertical="center" justifyLastLine="1"/>
    </xf>
    <xf numFmtId="0" fontId="9" fillId="0" borderId="11" xfId="2" applyBorder="1" applyAlignment="1">
      <alignment horizontal="distributed" vertical="center" justifyLastLine="1"/>
    </xf>
    <xf numFmtId="0" fontId="9" fillId="0" borderId="79" xfId="3" applyNumberFormat="1" applyFont="1" applyFill="1" applyBorder="1" applyAlignment="1">
      <alignment horizontal="center" vertical="center"/>
    </xf>
    <xf numFmtId="179" fontId="9" fillId="0" borderId="56" xfId="3" applyNumberFormat="1" applyFont="1" applyFill="1" applyBorder="1" applyAlignment="1">
      <alignment vertical="center"/>
    </xf>
    <xf numFmtId="0" fontId="9" fillId="0" borderId="56" xfId="2" applyBorder="1" applyAlignment="1">
      <alignment vertical="center"/>
    </xf>
    <xf numFmtId="0" fontId="9" fillId="0" borderId="80" xfId="3" applyNumberFormat="1" applyFont="1" applyFill="1" applyBorder="1" applyAlignment="1">
      <alignment horizontal="center" vertical="center"/>
    </xf>
    <xf numFmtId="179" fontId="9" fillId="0" borderId="57" xfId="3" applyNumberFormat="1" applyFont="1" applyFill="1" applyBorder="1" applyAlignment="1">
      <alignment vertical="center"/>
    </xf>
    <xf numFmtId="0" fontId="9" fillId="0" borderId="57" xfId="2" applyBorder="1" applyAlignment="1">
      <alignment vertical="center"/>
    </xf>
    <xf numFmtId="0" fontId="9" fillId="0" borderId="81" xfId="3" applyNumberFormat="1" applyFont="1" applyFill="1" applyBorder="1" applyAlignment="1">
      <alignment horizontal="center" vertical="center"/>
    </xf>
    <xf numFmtId="179" fontId="9" fillId="0" borderId="75" xfId="3" applyNumberFormat="1" applyFont="1" applyFill="1" applyBorder="1" applyAlignment="1">
      <alignment vertical="center"/>
    </xf>
    <xf numFmtId="0" fontId="9" fillId="0" borderId="75" xfId="2" applyBorder="1" applyAlignment="1">
      <alignment vertical="center"/>
    </xf>
    <xf numFmtId="0" fontId="9" fillId="0" borderId="56" xfId="2" applyBorder="1" applyAlignment="1">
      <alignment horizontal="center" vertical="center"/>
    </xf>
    <xf numFmtId="0" fontId="9" fillId="0" borderId="57" xfId="2" applyBorder="1" applyAlignment="1">
      <alignment horizontal="center" vertical="center"/>
    </xf>
    <xf numFmtId="0" fontId="9" fillId="0" borderId="75" xfId="2" applyBorder="1" applyAlignment="1">
      <alignment horizontal="center" vertical="center"/>
    </xf>
    <xf numFmtId="179" fontId="9" fillId="0" borderId="56" xfId="3" applyNumberFormat="1" applyFont="1" applyFill="1" applyBorder="1" applyAlignment="1">
      <alignment horizontal="center" vertical="center"/>
    </xf>
    <xf numFmtId="179" fontId="9" fillId="0" borderId="57" xfId="3" applyNumberFormat="1" applyFont="1" applyFill="1" applyBorder="1" applyAlignment="1">
      <alignment horizontal="center" vertical="center"/>
    </xf>
    <xf numFmtId="179" fontId="9" fillId="0" borderId="75" xfId="3" applyNumberFormat="1" applyFont="1" applyFill="1" applyBorder="1" applyAlignment="1">
      <alignment horizontal="center" vertical="center"/>
    </xf>
    <xf numFmtId="0" fontId="9" fillId="3" borderId="12" xfId="2" applyFill="1" applyBorder="1" applyAlignment="1">
      <alignment horizontal="distributed" vertical="center" justifyLastLine="1"/>
    </xf>
    <xf numFmtId="0" fontId="9" fillId="3" borderId="18" xfId="2" applyFill="1" applyBorder="1" applyAlignment="1">
      <alignment horizontal="distributed" vertical="center" justifyLastLine="1"/>
    </xf>
    <xf numFmtId="183" fontId="13" fillId="3" borderId="75" xfId="3" applyNumberFormat="1" applyFont="1" applyFill="1" applyBorder="1" applyAlignment="1">
      <alignment vertical="center"/>
    </xf>
    <xf numFmtId="0" fontId="2" fillId="0" borderId="0" xfId="0" applyFont="1" applyAlignment="1">
      <alignment horizontal="center" vertical="center"/>
    </xf>
    <xf numFmtId="0" fontId="2" fillId="0" borderId="0" xfId="0" applyFont="1" applyAlignment="1">
      <alignment horizontal="center" vertical="center" shrinkToFit="1"/>
    </xf>
    <xf numFmtId="0" fontId="2" fillId="0" borderId="2" xfId="0" applyFont="1" applyBorder="1" applyAlignment="1">
      <alignment horizontal="center" vertical="center"/>
    </xf>
    <xf numFmtId="0" fontId="20" fillId="0" borderId="1" xfId="0" applyFont="1" applyBorder="1" applyAlignment="1">
      <alignment horizontal="center" vertical="center"/>
    </xf>
    <xf numFmtId="0" fontId="16" fillId="0" borderId="58" xfId="0" applyFont="1" applyBorder="1" applyAlignment="1">
      <alignment horizontal="distributed" vertical="center"/>
    </xf>
    <xf numFmtId="0" fontId="16" fillId="0" borderId="59" xfId="0" applyFont="1" applyBorder="1" applyAlignment="1">
      <alignment horizontal="distributed" vertical="center"/>
    </xf>
    <xf numFmtId="0" fontId="16" fillId="0" borderId="61" xfId="0" applyFont="1" applyBorder="1" applyAlignment="1">
      <alignment horizontal="distributed" vertical="center"/>
    </xf>
    <xf numFmtId="0" fontId="16" fillId="0" borderId="60" xfId="0" applyFont="1" applyBorder="1" applyAlignment="1">
      <alignment horizontal="distributed" vertical="center"/>
    </xf>
    <xf numFmtId="0" fontId="16" fillId="0" borderId="64" xfId="0" applyFont="1" applyBorder="1" applyAlignment="1">
      <alignment horizontal="distributed" vertical="center"/>
    </xf>
    <xf numFmtId="0" fontId="16" fillId="0" borderId="65" xfId="0" applyFont="1" applyBorder="1" applyAlignment="1">
      <alignment horizontal="distributed" vertical="center"/>
    </xf>
    <xf numFmtId="0" fontId="16" fillId="0" borderId="66" xfId="0" applyFont="1" applyBorder="1" applyAlignment="1">
      <alignment horizontal="distributed" vertical="center"/>
    </xf>
    <xf numFmtId="181" fontId="17" fillId="2" borderId="59" xfId="0" applyNumberFormat="1" applyFont="1" applyFill="1" applyBorder="1" applyProtection="1">
      <protection locked="0"/>
    </xf>
    <xf numFmtId="181" fontId="17" fillId="2" borderId="62" xfId="0" applyNumberFormat="1" applyFont="1" applyFill="1" applyBorder="1" applyProtection="1">
      <protection locked="0"/>
    </xf>
    <xf numFmtId="181" fontId="17" fillId="2" borderId="61" xfId="0" applyNumberFormat="1" applyFont="1" applyFill="1" applyBorder="1" applyProtection="1">
      <protection locked="0"/>
    </xf>
    <xf numFmtId="181" fontId="17" fillId="2" borderId="73" xfId="0" applyNumberFormat="1" applyFont="1" applyFill="1" applyBorder="1" applyProtection="1">
      <protection locked="0"/>
    </xf>
    <xf numFmtId="181" fontId="17" fillId="2" borderId="63" xfId="0" applyNumberFormat="1" applyFont="1" applyFill="1" applyBorder="1" applyProtection="1">
      <protection locked="0"/>
    </xf>
    <xf numFmtId="181" fontId="17" fillId="0" borderId="67" xfId="0" applyNumberFormat="1" applyFont="1" applyBorder="1"/>
    <xf numFmtId="0" fontId="17" fillId="0" borderId="0" xfId="0" applyFont="1" applyAlignment="1">
      <alignment vertical="center"/>
    </xf>
    <xf numFmtId="181" fontId="7" fillId="0" borderId="13" xfId="0" applyNumberFormat="1" applyFont="1" applyBorder="1" applyAlignment="1">
      <alignment vertical="center" shrinkToFit="1"/>
    </xf>
    <xf numFmtId="181" fontId="7" fillId="0" borderId="11" xfId="0" applyNumberFormat="1" applyFont="1" applyBorder="1" applyAlignment="1">
      <alignment vertical="center" shrinkToFit="1"/>
    </xf>
    <xf numFmtId="181" fontId="2" fillId="0" borderId="40" xfId="0" applyNumberFormat="1" applyFont="1" applyBorder="1" applyAlignment="1">
      <alignment vertical="center" shrinkToFit="1"/>
    </xf>
    <xf numFmtId="181" fontId="7" fillId="3" borderId="0" xfId="0" applyNumberFormat="1" applyFont="1" applyFill="1" applyAlignment="1">
      <alignment vertical="center" shrinkToFit="1"/>
    </xf>
    <xf numFmtId="181" fontId="7" fillId="3" borderId="15" xfId="0" applyNumberFormat="1" applyFont="1" applyFill="1" applyBorder="1" applyAlignment="1">
      <alignment vertical="center" shrinkToFit="1"/>
    </xf>
    <xf numFmtId="0" fontId="17" fillId="0" borderId="99" xfId="0" applyFont="1" applyBorder="1"/>
    <xf numFmtId="0" fontId="0" fillId="0" borderId="99" xfId="0" applyBorder="1"/>
    <xf numFmtId="0" fontId="16" fillId="0" borderId="99" xfId="0" applyFont="1" applyBorder="1" applyAlignment="1">
      <alignment horizontal="right"/>
    </xf>
    <xf numFmtId="182" fontId="17" fillId="0" borderId="99" xfId="0" applyNumberFormat="1" applyFont="1" applyBorder="1" applyAlignment="1">
      <alignment vertical="center"/>
    </xf>
    <xf numFmtId="0" fontId="9" fillId="0" borderId="11" xfId="2" applyBorder="1" applyAlignment="1">
      <alignment horizontal="distributed" vertical="center" wrapText="1" justifyLastLine="1"/>
    </xf>
    <xf numFmtId="0" fontId="7" fillId="0" borderId="4" xfId="0" applyFont="1" applyBorder="1" applyAlignment="1">
      <alignment horizontal="left" vertical="center"/>
    </xf>
    <xf numFmtId="0" fontId="7" fillId="0" borderId="8" xfId="0" applyFont="1" applyBorder="1" applyAlignment="1">
      <alignment horizontal="left" vertical="center"/>
    </xf>
    <xf numFmtId="0" fontId="7" fillId="0" borderId="5" xfId="0" applyFont="1" applyBorder="1" applyAlignment="1">
      <alignment horizontal="left" vertical="center"/>
    </xf>
    <xf numFmtId="0" fontId="7" fillId="0" borderId="40" xfId="0" applyFont="1" applyBorder="1" applyAlignment="1">
      <alignment horizontal="left" vertical="center"/>
    </xf>
    <xf numFmtId="0" fontId="7" fillId="0" borderId="54" xfId="0" applyFont="1" applyBorder="1" applyAlignment="1">
      <alignment horizontal="left" vertical="center"/>
    </xf>
    <xf numFmtId="0" fontId="7" fillId="3" borderId="0" xfId="0" applyFont="1" applyFill="1" applyAlignment="1">
      <alignment horizontal="left" vertical="center"/>
    </xf>
    <xf numFmtId="0" fontId="9" fillId="0" borderId="99" xfId="2" applyBorder="1" applyAlignment="1">
      <alignment vertical="center"/>
    </xf>
    <xf numFmtId="0" fontId="31" fillId="0" borderId="0" xfId="0" applyFont="1"/>
    <xf numFmtId="0" fontId="32" fillId="0" borderId="0" xfId="0" applyFont="1"/>
    <xf numFmtId="0" fontId="32" fillId="0" borderId="0" xfId="0" applyFont="1" applyAlignment="1">
      <alignment vertical="center"/>
    </xf>
    <xf numFmtId="0" fontId="32" fillId="0" borderId="0" xfId="0" applyFont="1" applyAlignment="1">
      <alignment horizontal="right" vertical="center"/>
    </xf>
    <xf numFmtId="182" fontId="32" fillId="0" borderId="0" xfId="0" applyNumberFormat="1" applyFont="1"/>
    <xf numFmtId="0" fontId="32" fillId="0" borderId="0" xfId="0" applyFont="1" applyAlignment="1">
      <alignment horizontal="left" vertical="center"/>
    </xf>
    <xf numFmtId="181" fontId="32" fillId="0" borderId="0" xfId="0" applyNumberFormat="1" applyFont="1" applyAlignment="1">
      <alignment vertical="center"/>
    </xf>
    <xf numFmtId="0" fontId="32" fillId="0" borderId="40" xfId="0" applyFont="1" applyBorder="1" applyAlignment="1">
      <alignment vertical="center"/>
    </xf>
    <xf numFmtId="0" fontId="32" fillId="0" borderId="55" xfId="0" applyFont="1" applyBorder="1" applyAlignment="1">
      <alignment vertical="center"/>
    </xf>
    <xf numFmtId="0" fontId="32" fillId="0" borderId="9" xfId="0" applyFont="1" applyBorder="1" applyAlignment="1">
      <alignment vertical="center"/>
    </xf>
    <xf numFmtId="0" fontId="32" fillId="0" borderId="4" xfId="0" applyFont="1" applyBorder="1" applyAlignment="1">
      <alignment vertical="center"/>
    </xf>
    <xf numFmtId="0" fontId="32" fillId="0" borderId="8" xfId="0" applyFont="1" applyBorder="1" applyAlignment="1">
      <alignment vertical="center"/>
    </xf>
    <xf numFmtId="0" fontId="32" fillId="0" borderId="11" xfId="0" applyFont="1" applyBorder="1" applyAlignment="1">
      <alignment vertical="center"/>
    </xf>
    <xf numFmtId="0" fontId="32" fillId="0" borderId="6" xfId="0" applyFont="1" applyBorder="1" applyAlignment="1">
      <alignment vertical="center"/>
    </xf>
    <xf numFmtId="0" fontId="32" fillId="0" borderId="2" xfId="0" applyFont="1" applyBorder="1" applyAlignment="1">
      <alignment horizontal="center" wrapText="1"/>
    </xf>
    <xf numFmtId="0" fontId="32" fillId="3" borderId="4" xfId="0" applyFont="1" applyFill="1" applyBorder="1" applyAlignment="1">
      <alignment vertical="center"/>
    </xf>
    <xf numFmtId="181" fontId="32" fillId="3" borderId="8" xfId="0" applyNumberFormat="1" applyFont="1" applyFill="1" applyBorder="1" applyAlignment="1">
      <alignment vertical="center"/>
    </xf>
    <xf numFmtId="181" fontId="32" fillId="0" borderId="40" xfId="0" applyNumberFormat="1" applyFont="1" applyBorder="1" applyAlignment="1">
      <alignment vertical="center"/>
    </xf>
    <xf numFmtId="183" fontId="32" fillId="0" borderId="40" xfId="0" applyNumberFormat="1" applyFont="1" applyBorder="1" applyAlignment="1">
      <alignment vertical="center"/>
    </xf>
    <xf numFmtId="0" fontId="32" fillId="0" borderId="101" xfId="0" applyFont="1" applyBorder="1" applyAlignment="1">
      <alignment horizontal="center" vertical="center" shrinkToFit="1"/>
    </xf>
    <xf numFmtId="0" fontId="32" fillId="3" borderId="101" xfId="0" applyFont="1" applyFill="1" applyBorder="1" applyAlignment="1">
      <alignment horizontal="center" vertical="center" shrinkToFit="1"/>
    </xf>
    <xf numFmtId="0" fontId="32" fillId="0" borderId="0" xfId="0" applyFont="1" applyAlignment="1">
      <alignment horizontal="center" vertical="center"/>
    </xf>
    <xf numFmtId="0" fontId="32" fillId="0" borderId="0" xfId="0" applyFont="1" applyAlignment="1">
      <alignment horizontal="left" vertical="center" shrinkToFit="1"/>
    </xf>
    <xf numFmtId="181" fontId="32" fillId="3" borderId="0" xfId="0" applyNumberFormat="1" applyFont="1" applyFill="1" applyAlignment="1">
      <alignment vertical="center"/>
    </xf>
    <xf numFmtId="181" fontId="32" fillId="3" borderId="102" xfId="0" applyNumberFormat="1" applyFont="1" applyFill="1" applyBorder="1" applyAlignment="1">
      <alignment vertical="center"/>
    </xf>
    <xf numFmtId="181" fontId="32" fillId="0" borderId="102" xfId="0" applyNumberFormat="1" applyFont="1" applyBorder="1" applyAlignment="1">
      <alignment vertical="center"/>
    </xf>
    <xf numFmtId="0" fontId="33" fillId="0" borderId="0" xfId="0" applyFont="1" applyAlignment="1">
      <alignment vertical="center"/>
    </xf>
    <xf numFmtId="0" fontId="33" fillId="0" borderId="0" xfId="0" applyFont="1"/>
    <xf numFmtId="0" fontId="7" fillId="0" borderId="11" xfId="0" applyFont="1" applyBorder="1" applyAlignment="1">
      <alignment vertical="center"/>
    </xf>
    <xf numFmtId="0" fontId="7" fillId="0" borderId="6" xfId="0" applyFont="1" applyBorder="1" applyAlignment="1">
      <alignment vertical="center"/>
    </xf>
    <xf numFmtId="0" fontId="7" fillId="0" borderId="11" xfId="0" applyFont="1" applyBorder="1"/>
    <xf numFmtId="0" fontId="38" fillId="0" borderId="2" xfId="0" applyFont="1" applyBorder="1" applyAlignment="1">
      <alignment horizontal="center" vertical="center"/>
    </xf>
    <xf numFmtId="0" fontId="38" fillId="0" borderId="82" xfId="0" applyFont="1" applyBorder="1" applyAlignment="1">
      <alignment horizontal="left" vertical="center" shrinkToFit="1"/>
    </xf>
    <xf numFmtId="0" fontId="38" fillId="0" borderId="1" xfId="0" applyFont="1" applyBorder="1" applyAlignment="1">
      <alignment horizontal="left" vertical="center" wrapText="1"/>
    </xf>
    <xf numFmtId="0" fontId="38" fillId="4" borderId="2" xfId="0" applyFont="1" applyFill="1" applyBorder="1" applyAlignment="1">
      <alignment horizontal="center" vertical="center"/>
    </xf>
    <xf numFmtId="0" fontId="38" fillId="4" borderId="82" xfId="0" applyFont="1" applyFill="1" applyBorder="1" applyAlignment="1">
      <alignment horizontal="center" vertical="center" shrinkToFit="1"/>
    </xf>
    <xf numFmtId="0" fontId="38" fillId="4" borderId="82" xfId="0" applyFont="1" applyFill="1" applyBorder="1" applyAlignment="1">
      <alignment horizontal="center" vertical="center" wrapText="1" shrinkToFit="1"/>
    </xf>
    <xf numFmtId="0" fontId="38" fillId="0" borderId="82" xfId="0" applyFont="1" applyBorder="1" applyAlignment="1">
      <alignment horizontal="left" vertical="center" wrapText="1" shrinkToFit="1"/>
    </xf>
    <xf numFmtId="0" fontId="38" fillId="0" borderId="82" xfId="0" applyFont="1" applyBorder="1" applyAlignment="1">
      <alignment horizontal="center" vertical="center" wrapText="1" shrinkToFit="1"/>
    </xf>
    <xf numFmtId="0" fontId="38" fillId="0" borderId="82" xfId="0" applyFont="1" applyBorder="1" applyAlignment="1">
      <alignment horizontal="center" vertical="center" shrinkToFit="1"/>
    </xf>
    <xf numFmtId="0" fontId="32" fillId="8" borderId="45" xfId="0" applyFont="1" applyFill="1" applyBorder="1" applyAlignment="1">
      <alignment vertical="center"/>
    </xf>
    <xf numFmtId="181" fontId="32" fillId="8" borderId="29" xfId="0" applyNumberFormat="1" applyFont="1" applyFill="1" applyBorder="1" applyAlignment="1">
      <alignment vertical="center"/>
    </xf>
    <xf numFmtId="0" fontId="32" fillId="8" borderId="101" xfId="0" applyFont="1" applyFill="1" applyBorder="1" applyAlignment="1">
      <alignment horizontal="center" vertical="center" shrinkToFit="1"/>
    </xf>
    <xf numFmtId="181" fontId="32" fillId="8" borderId="0" xfId="0" applyNumberFormat="1" applyFont="1" applyFill="1" applyAlignment="1">
      <alignment vertical="center"/>
    </xf>
    <xf numFmtId="181" fontId="32" fillId="8" borderId="102" xfId="0" applyNumberFormat="1" applyFont="1" applyFill="1" applyBorder="1" applyAlignment="1">
      <alignment vertical="center"/>
    </xf>
    <xf numFmtId="181" fontId="2" fillId="3" borderId="8" xfId="0" applyNumberFormat="1" applyFont="1" applyFill="1" applyBorder="1" applyAlignment="1">
      <alignment vertical="center" shrinkToFit="1"/>
    </xf>
    <xf numFmtId="0" fontId="2" fillId="3" borderId="43" xfId="0" applyFont="1" applyFill="1" applyBorder="1" applyAlignment="1">
      <alignment vertical="center"/>
    </xf>
    <xf numFmtId="183" fontId="13" fillId="8" borderId="56" xfId="3" applyNumberFormat="1" applyFont="1" applyFill="1" applyBorder="1" applyAlignment="1">
      <alignment vertical="center"/>
    </xf>
    <xf numFmtId="183" fontId="13" fillId="8" borderId="57" xfId="3" applyNumberFormat="1" applyFont="1" applyFill="1" applyBorder="1" applyAlignment="1">
      <alignment vertical="center"/>
    </xf>
    <xf numFmtId="183" fontId="13" fillId="8" borderId="75" xfId="3" applyNumberFormat="1" applyFont="1" applyFill="1" applyBorder="1" applyAlignment="1">
      <alignment vertical="center"/>
    </xf>
    <xf numFmtId="183" fontId="13" fillId="8" borderId="66" xfId="3" applyNumberFormat="1" applyFont="1" applyFill="1" applyBorder="1" applyAlignment="1">
      <alignment vertical="center"/>
    </xf>
    <xf numFmtId="0" fontId="2" fillId="8" borderId="46" xfId="0" applyFont="1" applyFill="1" applyBorder="1" applyAlignment="1">
      <alignment vertical="center"/>
    </xf>
    <xf numFmtId="0" fontId="2" fillId="8" borderId="51" xfId="0" applyFont="1" applyFill="1" applyBorder="1" applyAlignment="1">
      <alignment vertical="center"/>
    </xf>
    <xf numFmtId="0" fontId="7" fillId="8" borderId="13" xfId="0" applyFont="1" applyFill="1" applyBorder="1" applyAlignment="1">
      <alignment horizontal="left" vertical="center"/>
    </xf>
    <xf numFmtId="0" fontId="7" fillId="8" borderId="13" xfId="0" applyFont="1" applyFill="1" applyBorder="1" applyAlignment="1">
      <alignment vertical="center"/>
    </xf>
    <xf numFmtId="181" fontId="7" fillId="8" borderId="13" xfId="0" applyNumberFormat="1" applyFont="1" applyFill="1" applyBorder="1" applyAlignment="1">
      <alignment vertical="center" shrinkToFit="1"/>
    </xf>
    <xf numFmtId="0" fontId="7" fillId="8" borderId="3" xfId="0" applyFont="1" applyFill="1" applyBorder="1" applyAlignment="1">
      <alignment vertical="center"/>
    </xf>
    <xf numFmtId="0" fontId="2" fillId="8" borderId="52" xfId="0" applyFont="1" applyFill="1" applyBorder="1" applyAlignment="1">
      <alignment vertical="center"/>
    </xf>
    <xf numFmtId="0" fontId="2" fillId="8" borderId="0" xfId="0" applyFont="1" applyFill="1" applyAlignment="1">
      <alignment vertical="center"/>
    </xf>
    <xf numFmtId="0" fontId="7" fillId="8" borderId="4" xfId="0" applyFont="1" applyFill="1" applyBorder="1" applyAlignment="1">
      <alignment vertical="center"/>
    </xf>
    <xf numFmtId="0" fontId="7" fillId="8" borderId="0" xfId="0" applyFont="1" applyFill="1" applyAlignment="1">
      <alignment vertical="center"/>
    </xf>
    <xf numFmtId="0" fontId="7" fillId="8" borderId="10" xfId="0" applyFont="1" applyFill="1" applyBorder="1" applyAlignment="1">
      <alignment vertical="center"/>
    </xf>
    <xf numFmtId="0" fontId="7" fillId="8" borderId="9" xfId="0" applyFont="1" applyFill="1" applyBorder="1" applyAlignment="1">
      <alignment vertical="center"/>
    </xf>
    <xf numFmtId="181" fontId="7" fillId="8" borderId="0" xfId="0" applyNumberFormat="1" applyFont="1" applyFill="1" applyAlignment="1">
      <alignment vertical="center" shrinkToFit="1"/>
    </xf>
    <xf numFmtId="0" fontId="2" fillId="8" borderId="11" xfId="0" applyFont="1" applyFill="1" applyBorder="1" applyAlignment="1">
      <alignment vertical="center"/>
    </xf>
    <xf numFmtId="0" fontId="2" fillId="8" borderId="6" xfId="0" applyFont="1" applyFill="1" applyBorder="1" applyAlignment="1">
      <alignment vertical="center"/>
    </xf>
    <xf numFmtId="0" fontId="7" fillId="8" borderId="2" xfId="0" applyFont="1" applyFill="1" applyBorder="1" applyAlignment="1">
      <alignment vertical="center"/>
    </xf>
    <xf numFmtId="0" fontId="2" fillId="8" borderId="47" xfId="0" applyFont="1" applyFill="1" applyBorder="1" applyAlignment="1">
      <alignment vertical="center"/>
    </xf>
    <xf numFmtId="0" fontId="2" fillId="8" borderId="53" xfId="0" applyFont="1" applyFill="1" applyBorder="1" applyAlignment="1">
      <alignment vertical="center"/>
    </xf>
    <xf numFmtId="0" fontId="7" fillId="8" borderId="29" xfId="0" applyFont="1" applyFill="1" applyBorder="1" applyAlignment="1">
      <alignment horizontal="left" vertical="center"/>
    </xf>
    <xf numFmtId="181" fontId="7" fillId="8" borderId="29" xfId="0" applyNumberFormat="1" applyFont="1" applyFill="1" applyBorder="1" applyAlignment="1">
      <alignment vertical="center" shrinkToFit="1"/>
    </xf>
    <xf numFmtId="0" fontId="7" fillId="8" borderId="29" xfId="0" applyFont="1" applyFill="1" applyBorder="1" applyAlignment="1">
      <alignment vertical="center"/>
    </xf>
    <xf numFmtId="0" fontId="9" fillId="9" borderId="18" xfId="2" applyFill="1" applyBorder="1" applyAlignment="1">
      <alignment horizontal="distributed" vertical="center" wrapText="1" justifyLastLine="1"/>
    </xf>
    <xf numFmtId="0" fontId="9" fillId="9" borderId="1" xfId="2" applyFill="1" applyBorder="1" applyAlignment="1">
      <alignment horizontal="distributed" vertical="center" wrapText="1" justifyLastLine="1"/>
    </xf>
    <xf numFmtId="0" fontId="9" fillId="9" borderId="12" xfId="2" applyFill="1" applyBorder="1" applyAlignment="1">
      <alignment horizontal="distributed" vertical="center" wrapText="1" justifyLastLine="1"/>
    </xf>
    <xf numFmtId="0" fontId="9" fillId="9" borderId="18" xfId="2" applyFill="1" applyBorder="1" applyAlignment="1">
      <alignment horizontal="center" vertical="center" justifyLastLine="1"/>
    </xf>
    <xf numFmtId="183" fontId="13" fillId="9" borderId="56" xfId="3" applyNumberFormat="1" applyFont="1" applyFill="1" applyBorder="1" applyAlignment="1">
      <alignment vertical="center"/>
    </xf>
    <xf numFmtId="183" fontId="13" fillId="9" borderId="57" xfId="3" applyNumberFormat="1" applyFont="1" applyFill="1" applyBorder="1" applyAlignment="1">
      <alignment vertical="center"/>
    </xf>
    <xf numFmtId="183" fontId="13" fillId="9" borderId="68" xfId="3" applyNumberFormat="1" applyFont="1" applyFill="1" applyBorder="1" applyAlignment="1">
      <alignment vertical="center"/>
    </xf>
    <xf numFmtId="183" fontId="13" fillId="9" borderId="66" xfId="3" applyNumberFormat="1" applyFont="1" applyFill="1" applyBorder="1" applyAlignment="1">
      <alignment vertical="center"/>
    </xf>
    <xf numFmtId="0" fontId="9" fillId="0" borderId="18" xfId="2" applyBorder="1" applyAlignment="1">
      <alignment horizontal="distributed" vertical="center" wrapText="1" justifyLastLine="1"/>
    </xf>
    <xf numFmtId="0" fontId="9" fillId="8" borderId="18" xfId="2" applyFill="1" applyBorder="1" applyAlignment="1">
      <alignment horizontal="distributed" vertical="center" wrapText="1" justifyLastLine="1"/>
    </xf>
    <xf numFmtId="0" fontId="9" fillId="8" borderId="1" xfId="2" applyFill="1" applyBorder="1" applyAlignment="1">
      <alignment horizontal="distributed" vertical="center" wrapText="1" justifyLastLine="1"/>
    </xf>
    <xf numFmtId="0" fontId="9" fillId="8" borderId="12" xfId="2" applyFill="1" applyBorder="1" applyAlignment="1">
      <alignment horizontal="distributed" vertical="center" wrapText="1" justifyLastLine="1"/>
    </xf>
    <xf numFmtId="0" fontId="9" fillId="8" borderId="18" xfId="2" applyFill="1" applyBorder="1" applyAlignment="1">
      <alignment horizontal="center" vertical="center" justifyLastLine="1"/>
    </xf>
    <xf numFmtId="183" fontId="13" fillId="8" borderId="68" xfId="3" applyNumberFormat="1" applyFont="1" applyFill="1" applyBorder="1" applyAlignment="1">
      <alignment vertical="center"/>
    </xf>
    <xf numFmtId="0" fontId="32" fillId="10" borderId="9" xfId="0" applyFont="1" applyFill="1" applyBorder="1" applyAlignment="1">
      <alignment vertical="center"/>
    </xf>
    <xf numFmtId="181" fontId="32" fillId="10" borderId="0" xfId="0" applyNumberFormat="1" applyFont="1" applyFill="1" applyAlignment="1">
      <alignment vertical="center"/>
    </xf>
    <xf numFmtId="0" fontId="32" fillId="10" borderId="101" xfId="0" applyFont="1" applyFill="1" applyBorder="1" applyAlignment="1">
      <alignment horizontal="center" vertical="center" shrinkToFit="1"/>
    </xf>
    <xf numFmtId="181" fontId="32" fillId="10" borderId="102" xfId="0" applyNumberFormat="1" applyFont="1" applyFill="1" applyBorder="1" applyAlignment="1">
      <alignment vertical="center"/>
    </xf>
    <xf numFmtId="183" fontId="13" fillId="10" borderId="56" xfId="3" applyNumberFormat="1" applyFont="1" applyFill="1" applyBorder="1" applyAlignment="1">
      <alignment vertical="center"/>
    </xf>
    <xf numFmtId="183" fontId="13" fillId="10" borderId="57" xfId="3" applyNumberFormat="1" applyFont="1" applyFill="1" applyBorder="1" applyAlignment="1">
      <alignment vertical="center"/>
    </xf>
    <xf numFmtId="183" fontId="13" fillId="10" borderId="75" xfId="3" applyNumberFormat="1" applyFont="1" applyFill="1" applyBorder="1" applyAlignment="1">
      <alignment vertical="center"/>
    </xf>
    <xf numFmtId="0" fontId="7" fillId="10" borderId="0" xfId="0" applyFont="1" applyFill="1" applyAlignment="1">
      <alignment horizontal="left" vertical="center"/>
    </xf>
    <xf numFmtId="181" fontId="7" fillId="10" borderId="0" xfId="0" applyNumberFormat="1" applyFont="1" applyFill="1" applyAlignment="1">
      <alignment vertical="center" shrinkToFit="1"/>
    </xf>
    <xf numFmtId="0" fontId="7" fillId="10" borderId="0" xfId="0" applyFont="1" applyFill="1" applyAlignment="1">
      <alignment vertical="center"/>
    </xf>
    <xf numFmtId="181" fontId="2" fillId="10" borderId="29" xfId="0" applyNumberFormat="1" applyFont="1" applyFill="1" applyBorder="1" applyAlignment="1">
      <alignment vertical="center" shrinkToFit="1"/>
    </xf>
    <xf numFmtId="0" fontId="2" fillId="10" borderId="30" xfId="0" applyFont="1" applyFill="1" applyBorder="1" applyAlignment="1">
      <alignment vertical="center"/>
    </xf>
    <xf numFmtId="0" fontId="2" fillId="10" borderId="32" xfId="0" applyFont="1" applyFill="1" applyBorder="1" applyAlignment="1">
      <alignment vertical="center"/>
    </xf>
    <xf numFmtId="0" fontId="2" fillId="10" borderId="33" xfId="0" applyFont="1" applyFill="1" applyBorder="1" applyAlignment="1">
      <alignment vertical="center"/>
    </xf>
    <xf numFmtId="0" fontId="7" fillId="10" borderId="13" xfId="0" applyFont="1" applyFill="1" applyBorder="1" applyAlignment="1">
      <alignment vertical="center"/>
    </xf>
    <xf numFmtId="181" fontId="7" fillId="10" borderId="13" xfId="0" applyNumberFormat="1" applyFont="1" applyFill="1" applyBorder="1" applyAlignment="1">
      <alignment vertical="center" shrinkToFit="1"/>
    </xf>
    <xf numFmtId="0" fontId="7" fillId="10" borderId="3" xfId="0" applyFont="1" applyFill="1" applyBorder="1" applyAlignment="1">
      <alignment vertical="center"/>
    </xf>
    <xf numFmtId="0" fontId="2" fillId="10" borderId="31" xfId="0" applyFont="1" applyFill="1" applyBorder="1" applyAlignment="1">
      <alignment vertical="center"/>
    </xf>
    <xf numFmtId="0" fontId="2" fillId="10" borderId="0" xfId="0" applyFont="1" applyFill="1" applyAlignment="1">
      <alignment vertical="center"/>
    </xf>
    <xf numFmtId="0" fontId="7" fillId="10" borderId="4" xfId="0" applyFont="1" applyFill="1" applyBorder="1" applyAlignment="1">
      <alignment vertical="center"/>
    </xf>
    <xf numFmtId="0" fontId="7" fillId="10" borderId="10" xfId="0" applyFont="1" applyFill="1" applyBorder="1" applyAlignment="1">
      <alignment vertical="center"/>
    </xf>
    <xf numFmtId="0" fontId="7" fillId="10" borderId="9" xfId="0" applyFont="1" applyFill="1" applyBorder="1" applyAlignment="1">
      <alignment vertical="center"/>
    </xf>
    <xf numFmtId="0" fontId="2" fillId="10" borderId="11" xfId="0" applyFont="1" applyFill="1" applyBorder="1" applyAlignment="1">
      <alignment vertical="center"/>
    </xf>
    <xf numFmtId="0" fontId="2" fillId="10" borderId="6" xfId="0" applyFont="1" applyFill="1" applyBorder="1" applyAlignment="1">
      <alignment vertical="center"/>
    </xf>
    <xf numFmtId="0" fontId="7" fillId="10" borderId="14" xfId="0" applyFont="1" applyFill="1" applyBorder="1" applyAlignment="1">
      <alignment vertical="center"/>
    </xf>
    <xf numFmtId="0" fontId="7" fillId="10" borderId="15" xfId="0" applyFont="1" applyFill="1" applyBorder="1" applyAlignment="1">
      <alignment vertical="center"/>
    </xf>
    <xf numFmtId="181" fontId="7" fillId="10" borderId="15" xfId="0" applyNumberFormat="1" applyFont="1" applyFill="1" applyBorder="1" applyAlignment="1">
      <alignment vertical="center" shrinkToFit="1"/>
    </xf>
    <xf numFmtId="0" fontId="7" fillId="10" borderId="16" xfId="0" applyFont="1" applyFill="1" applyBorder="1" applyAlignment="1">
      <alignment vertical="center"/>
    </xf>
    <xf numFmtId="0" fontId="2" fillId="10" borderId="34" xfId="0" applyFont="1" applyFill="1" applyBorder="1" applyAlignment="1">
      <alignment vertical="center"/>
    </xf>
    <xf numFmtId="0" fontId="2" fillId="10" borderId="35" xfId="0" applyFont="1" applyFill="1" applyBorder="1" applyAlignment="1">
      <alignment vertical="center"/>
    </xf>
    <xf numFmtId="181" fontId="13" fillId="0" borderId="8" xfId="3" applyNumberFormat="1" applyFont="1" applyFill="1" applyBorder="1" applyAlignment="1">
      <alignment vertical="center"/>
    </xf>
    <xf numFmtId="0" fontId="9" fillId="0" borderId="8" xfId="2" applyBorder="1" applyAlignment="1">
      <alignment horizontal="center"/>
    </xf>
    <xf numFmtId="0" fontId="9" fillId="10" borderId="1" xfId="2" applyFill="1" applyBorder="1" applyAlignment="1">
      <alignment horizontal="distributed" vertical="center" wrapText="1" justifyLastLine="1"/>
    </xf>
    <xf numFmtId="0" fontId="9" fillId="10" borderId="12" xfId="2" applyFill="1" applyBorder="1" applyAlignment="1">
      <alignment horizontal="distributed" vertical="center" justifyLastLine="1"/>
    </xf>
    <xf numFmtId="0" fontId="9" fillId="10" borderId="18" xfId="2" applyFill="1" applyBorder="1" applyAlignment="1">
      <alignment horizontal="distributed" vertical="center" justifyLastLine="1"/>
    </xf>
    <xf numFmtId="0" fontId="9" fillId="8" borderId="12" xfId="2" applyFill="1" applyBorder="1" applyAlignment="1">
      <alignment horizontal="distributed" vertical="center" justifyLastLine="1"/>
    </xf>
    <xf numFmtId="0" fontId="9" fillId="8" borderId="18" xfId="2" applyFill="1" applyBorder="1" applyAlignment="1">
      <alignment horizontal="distributed" vertical="center" justifyLastLine="1"/>
    </xf>
    <xf numFmtId="0" fontId="9" fillId="0" borderId="12" xfId="2" applyBorder="1" applyAlignment="1">
      <alignment horizontal="distributed" vertical="center" justifyLastLine="1"/>
    </xf>
    <xf numFmtId="0" fontId="9" fillId="0" borderId="18" xfId="2" applyBorder="1" applyAlignment="1">
      <alignment horizontal="distributed" vertical="center" justifyLastLine="1"/>
    </xf>
    <xf numFmtId="183" fontId="13" fillId="0" borderId="75" xfId="3" applyNumberFormat="1" applyFont="1" applyFill="1" applyBorder="1" applyAlignment="1">
      <alignment vertical="center"/>
    </xf>
    <xf numFmtId="0" fontId="9" fillId="0" borderId="0" xfId="2" applyAlignment="1">
      <alignment horizontal="distributed" vertical="center" wrapText="1" justifyLastLine="1"/>
    </xf>
    <xf numFmtId="182" fontId="17" fillId="2" borderId="100" xfId="0" applyNumberFormat="1" applyFont="1" applyFill="1" applyBorder="1" applyAlignment="1" applyProtection="1">
      <alignment vertical="center"/>
      <protection locked="0"/>
    </xf>
    <xf numFmtId="0" fontId="7" fillId="3" borderId="27" xfId="0" applyFont="1" applyFill="1" applyBorder="1" applyAlignment="1">
      <alignment horizontal="center" vertical="center" textRotation="255"/>
    </xf>
    <xf numFmtId="181" fontId="2" fillId="3" borderId="44" xfId="0" applyNumberFormat="1" applyFont="1" applyFill="1" applyBorder="1" applyAlignment="1">
      <alignment vertical="center" shrinkToFit="1"/>
    </xf>
    <xf numFmtId="0" fontId="7" fillId="3" borderId="106" xfId="0" applyFont="1" applyFill="1" applyBorder="1" applyAlignment="1">
      <alignment horizontal="center" vertical="center" textRotation="255"/>
    </xf>
    <xf numFmtId="0" fontId="7" fillId="3" borderId="107" xfId="0" applyFont="1" applyFill="1" applyBorder="1" applyAlignment="1">
      <alignment horizontal="center" vertical="center" textRotation="255"/>
    </xf>
    <xf numFmtId="0" fontId="7" fillId="10" borderId="108" xfId="0" applyFont="1" applyFill="1" applyBorder="1" applyAlignment="1">
      <alignment horizontal="center" vertical="center" textRotation="255"/>
    </xf>
    <xf numFmtId="0" fontId="7" fillId="10" borderId="109" xfId="0" applyFont="1" applyFill="1" applyBorder="1" applyAlignment="1">
      <alignment horizontal="center" vertical="center" textRotation="255"/>
    </xf>
    <xf numFmtId="0" fontId="7" fillId="10" borderId="110" xfId="0" applyFont="1" applyFill="1" applyBorder="1" applyAlignment="1">
      <alignment horizontal="center" vertical="center" textRotation="255"/>
    </xf>
    <xf numFmtId="0" fontId="2" fillId="10" borderId="9" xfId="0" applyFont="1" applyFill="1" applyBorder="1" applyAlignment="1">
      <alignment vertical="center"/>
    </xf>
    <xf numFmtId="181" fontId="2" fillId="10" borderId="6" xfId="0" applyNumberFormat="1" applyFont="1" applyFill="1" applyBorder="1" applyAlignment="1">
      <alignment vertical="center" shrinkToFit="1"/>
    </xf>
    <xf numFmtId="0" fontId="7" fillId="8" borderId="111" xfId="0" applyFont="1" applyFill="1" applyBorder="1" applyAlignment="1">
      <alignment horizontal="center" vertical="center" textRotation="255"/>
    </xf>
    <xf numFmtId="0" fontId="7" fillId="8" borderId="112" xfId="0" applyFont="1" applyFill="1" applyBorder="1" applyAlignment="1">
      <alignment horizontal="center" vertical="center" textRotation="255"/>
    </xf>
    <xf numFmtId="0" fontId="7" fillId="8" borderId="113" xfId="0" applyFont="1" applyFill="1" applyBorder="1" applyAlignment="1">
      <alignment horizontal="center" vertical="center" textRotation="255"/>
    </xf>
    <xf numFmtId="0" fontId="7" fillId="8" borderId="2" xfId="0" applyFont="1" applyFill="1" applyBorder="1" applyAlignment="1">
      <alignment horizontal="left" vertical="center"/>
    </xf>
    <xf numFmtId="0" fontId="2" fillId="8" borderId="9" xfId="0" applyFont="1" applyFill="1" applyBorder="1" applyAlignment="1">
      <alignment vertical="center"/>
    </xf>
    <xf numFmtId="181" fontId="2" fillId="8" borderId="6" xfId="0" applyNumberFormat="1" applyFont="1" applyFill="1" applyBorder="1" applyAlignment="1">
      <alignment vertical="center" shrinkToFit="1"/>
    </xf>
    <xf numFmtId="0" fontId="2" fillId="0" borderId="9" xfId="0" applyFont="1" applyBorder="1" applyAlignment="1">
      <alignment vertical="center"/>
    </xf>
    <xf numFmtId="0" fontId="7" fillId="10" borderId="8" xfId="0" applyFont="1" applyFill="1" applyBorder="1" applyAlignment="1">
      <alignment vertical="center"/>
    </xf>
    <xf numFmtId="0" fontId="7" fillId="8" borderId="8" xfId="0" applyFont="1" applyFill="1" applyBorder="1" applyAlignment="1">
      <alignment vertical="center"/>
    </xf>
    <xf numFmtId="0" fontId="7" fillId="0" borderId="55" xfId="0" applyFont="1" applyBorder="1" applyAlignment="1">
      <alignment vertical="center"/>
    </xf>
    <xf numFmtId="181" fontId="7" fillId="3" borderId="0" xfId="0" applyNumberFormat="1" applyFont="1" applyFill="1" applyAlignment="1">
      <alignment horizontal="right" vertical="center" shrinkToFit="1"/>
    </xf>
    <xf numFmtId="181" fontId="7" fillId="10" borderId="0" xfId="0" applyNumberFormat="1" applyFont="1" applyFill="1" applyAlignment="1">
      <alignment horizontal="right" vertical="center" shrinkToFit="1"/>
    </xf>
    <xf numFmtId="181" fontId="7" fillId="8" borderId="29" xfId="0" applyNumberFormat="1" applyFont="1" applyFill="1" applyBorder="1" applyAlignment="1">
      <alignment horizontal="right" vertical="center" shrinkToFit="1"/>
    </xf>
    <xf numFmtId="0" fontId="2" fillId="3" borderId="42" xfId="0" applyFont="1" applyFill="1" applyBorder="1" applyAlignment="1">
      <alignment vertical="top"/>
    </xf>
    <xf numFmtId="0" fontId="2" fillId="10" borderId="9" xfId="0" applyFont="1" applyFill="1" applyBorder="1" applyAlignment="1">
      <alignment vertical="top"/>
    </xf>
    <xf numFmtId="0" fontId="2" fillId="8" borderId="9" xfId="0" applyFont="1" applyFill="1" applyBorder="1" applyAlignment="1">
      <alignment vertical="top"/>
    </xf>
    <xf numFmtId="0" fontId="0" fillId="12" borderId="0" xfId="0" applyFill="1"/>
    <xf numFmtId="0" fontId="25" fillId="12" borderId="0" xfId="0" applyFont="1" applyFill="1"/>
    <xf numFmtId="0" fontId="31" fillId="12" borderId="0" xfId="0" applyFont="1" applyFill="1"/>
    <xf numFmtId="0" fontId="32" fillId="12" borderId="29" xfId="0" applyFont="1" applyFill="1" applyBorder="1" applyAlignment="1">
      <alignment vertical="center"/>
    </xf>
    <xf numFmtId="0" fontId="34" fillId="12" borderId="0" xfId="0" applyFont="1" applyFill="1" applyAlignment="1">
      <alignment vertical="center"/>
    </xf>
    <xf numFmtId="0" fontId="35" fillId="12" borderId="0" xfId="0" applyFont="1" applyFill="1" applyAlignment="1">
      <alignment vertical="center"/>
    </xf>
    <xf numFmtId="181" fontId="36" fillId="12" borderId="0" xfId="0" applyNumberFormat="1" applyFont="1" applyFill="1" applyAlignment="1">
      <alignment vertical="center"/>
    </xf>
    <xf numFmtId="181" fontId="35" fillId="12" borderId="0" xfId="0" applyNumberFormat="1" applyFont="1" applyFill="1" applyAlignment="1">
      <alignment vertical="center"/>
    </xf>
    <xf numFmtId="0" fontId="32" fillId="12" borderId="0" xfId="0" applyFont="1" applyFill="1"/>
    <xf numFmtId="0" fontId="5" fillId="12" borderId="0" xfId="0" applyFont="1" applyFill="1" applyAlignment="1">
      <alignment vertical="center"/>
    </xf>
    <xf numFmtId="0" fontId="2" fillId="12" borderId="0" xfId="0" applyFont="1" applyFill="1"/>
    <xf numFmtId="0" fontId="27" fillId="12" borderId="0" xfId="2" applyFont="1" applyFill="1" applyAlignment="1">
      <alignment horizontal="center"/>
    </xf>
    <xf numFmtId="0" fontId="28" fillId="12" borderId="0" xfId="2" applyFont="1" applyFill="1" applyAlignment="1">
      <alignment horizontal="distributed" vertical="center"/>
    </xf>
    <xf numFmtId="181" fontId="2" fillId="0" borderId="0" xfId="0" applyNumberFormat="1" applyFont="1" applyAlignment="1">
      <alignment vertical="center" shrinkToFit="1"/>
    </xf>
    <xf numFmtId="0" fontId="2" fillId="3" borderId="5" xfId="0" applyFont="1" applyFill="1" applyBorder="1" applyAlignment="1">
      <alignment vertical="center"/>
    </xf>
    <xf numFmtId="0" fontId="2" fillId="3" borderId="10" xfId="0" applyFont="1" applyFill="1" applyBorder="1" applyAlignment="1">
      <alignment vertical="center"/>
    </xf>
    <xf numFmtId="0" fontId="7" fillId="3" borderId="101" xfId="0" applyFont="1" applyFill="1" applyBorder="1" applyAlignment="1">
      <alignment vertical="center"/>
    </xf>
    <xf numFmtId="181" fontId="7" fillId="3" borderId="101" xfId="0" applyNumberFormat="1" applyFont="1" applyFill="1" applyBorder="1" applyAlignment="1">
      <alignment vertical="center" shrinkToFit="1"/>
    </xf>
    <xf numFmtId="0" fontId="7" fillId="3" borderId="114" xfId="0" applyFont="1" applyFill="1" applyBorder="1" applyAlignment="1">
      <alignment vertical="center"/>
    </xf>
    <xf numFmtId="0" fontId="2" fillId="3" borderId="115" xfId="0" applyFont="1" applyFill="1" applyBorder="1" applyAlignment="1">
      <alignment vertical="center"/>
    </xf>
    <xf numFmtId="0" fontId="7" fillId="3" borderId="28" xfId="0" applyFont="1" applyFill="1" applyBorder="1" applyAlignment="1">
      <alignment vertical="center"/>
    </xf>
    <xf numFmtId="0" fontId="2" fillId="3" borderId="116" xfId="0" applyFont="1" applyFill="1" applyBorder="1" applyAlignment="1">
      <alignment vertical="center"/>
    </xf>
    <xf numFmtId="0" fontId="2" fillId="3" borderId="29" xfId="0" applyFont="1" applyFill="1" applyBorder="1" applyAlignment="1">
      <alignment vertical="center"/>
    </xf>
    <xf numFmtId="0" fontId="2" fillId="0" borderId="0" xfId="0" quotePrefix="1" applyFont="1" applyAlignment="1">
      <alignment vertical="center"/>
    </xf>
    <xf numFmtId="0" fontId="3" fillId="0" borderId="1" xfId="0" applyFont="1" applyBorder="1" applyAlignment="1">
      <alignment horizontal="center" vertical="center"/>
    </xf>
    <xf numFmtId="181" fontId="37" fillId="12" borderId="15" xfId="0" applyNumberFormat="1" applyFont="1" applyFill="1" applyBorder="1" applyAlignment="1">
      <alignment vertical="center"/>
    </xf>
    <xf numFmtId="181" fontId="32" fillId="0" borderId="0" xfId="0" applyNumberFormat="1" applyFont="1"/>
    <xf numFmtId="0" fontId="15" fillId="0" borderId="4" xfId="2" applyFont="1" applyBorder="1" applyAlignment="1">
      <alignment horizontal="center" vertical="center"/>
    </xf>
    <xf numFmtId="0" fontId="15" fillId="0" borderId="5" xfId="2" applyFont="1" applyBorder="1" applyAlignment="1">
      <alignment horizontal="center" vertical="center"/>
    </xf>
    <xf numFmtId="0" fontId="15" fillId="0" borderId="6" xfId="2" applyFont="1" applyBorder="1" applyAlignment="1">
      <alignment horizontal="distributed" vertical="center" justifyLastLine="1"/>
    </xf>
    <xf numFmtId="0" fontId="15" fillId="0" borderId="7" xfId="2" applyFont="1" applyBorder="1" applyAlignment="1">
      <alignment horizontal="distributed" vertical="center"/>
    </xf>
    <xf numFmtId="0" fontId="15" fillId="0" borderId="9" xfId="2" applyFont="1" applyBorder="1" applyAlignment="1">
      <alignment horizontal="center" vertical="center"/>
    </xf>
    <xf numFmtId="0" fontId="15" fillId="0" borderId="10" xfId="2" applyFont="1" applyBorder="1" applyAlignment="1">
      <alignment horizontal="distributed" vertical="center"/>
    </xf>
    <xf numFmtId="0" fontId="15" fillId="0" borderId="9" xfId="2" applyFont="1" applyBorder="1" applyAlignment="1">
      <alignment horizontal="distributed" vertical="center"/>
    </xf>
    <xf numFmtId="0" fontId="15" fillId="0" borderId="0" xfId="2" applyFont="1" applyAlignment="1">
      <alignment horizontal="distributed" vertical="center"/>
    </xf>
    <xf numFmtId="0" fontId="15" fillId="0" borderId="6" xfId="2" applyFont="1" applyBorder="1" applyAlignment="1">
      <alignment horizontal="distributed" vertical="center"/>
    </xf>
    <xf numFmtId="0" fontId="15" fillId="0" borderId="11" xfId="2" applyFont="1" applyBorder="1" applyAlignment="1">
      <alignment horizontal="distributed" vertical="center"/>
    </xf>
    <xf numFmtId="180" fontId="15" fillId="0" borderId="0" xfId="2" applyNumberFormat="1" applyFont="1" applyAlignment="1">
      <alignment vertical="center"/>
    </xf>
    <xf numFmtId="0" fontId="15" fillId="13" borderId="4" xfId="2" applyFont="1" applyFill="1" applyBorder="1" applyAlignment="1">
      <alignment horizontal="center" vertical="center"/>
    </xf>
    <xf numFmtId="0" fontId="15" fillId="13" borderId="5" xfId="2" applyFont="1" applyFill="1" applyBorder="1" applyAlignment="1">
      <alignment horizontal="center" vertical="center"/>
    </xf>
    <xf numFmtId="0" fontId="15" fillId="13" borderId="12" xfId="2" applyFont="1" applyFill="1" applyBorder="1" applyAlignment="1">
      <alignment horizontal="center" vertical="center"/>
    </xf>
    <xf numFmtId="0" fontId="15" fillId="13" borderId="12" xfId="2" applyFont="1" applyFill="1" applyBorder="1" applyAlignment="1">
      <alignment horizontal="distributed" vertical="center"/>
    </xf>
    <xf numFmtId="176" fontId="47" fillId="13" borderId="0" xfId="2" applyNumberFormat="1" applyFont="1" applyFill="1" applyAlignment="1">
      <alignment horizontal="center" vertical="center"/>
    </xf>
    <xf numFmtId="0" fontId="47" fillId="13" borderId="0" xfId="2" applyFont="1" applyFill="1" applyAlignment="1">
      <alignment horizontal="center" vertical="center"/>
    </xf>
    <xf numFmtId="0" fontId="15" fillId="13" borderId="6" xfId="2" applyFont="1" applyFill="1" applyBorder="1" applyAlignment="1">
      <alignment horizontal="distributed" vertical="center" justifyLastLine="1"/>
    </xf>
    <xf numFmtId="0" fontId="15" fillId="13" borderId="7" xfId="2" applyFont="1" applyFill="1" applyBorder="1" applyAlignment="1">
      <alignment horizontal="distributed" vertical="center"/>
    </xf>
    <xf numFmtId="0" fontId="15" fillId="13" borderId="18" xfId="2" applyFont="1" applyFill="1" applyBorder="1" applyAlignment="1">
      <alignment horizontal="distributed" vertical="center"/>
    </xf>
    <xf numFmtId="176" fontId="47" fillId="13" borderId="0" xfId="2" applyNumberFormat="1" applyFont="1" applyFill="1" applyAlignment="1">
      <alignment horizontal="distributed" vertical="center" justifyLastLine="1"/>
    </xf>
    <xf numFmtId="0" fontId="47" fillId="13" borderId="0" xfId="2" applyFont="1" applyFill="1" applyAlignment="1">
      <alignment horizontal="distributed" vertical="center" justifyLastLine="1"/>
    </xf>
    <xf numFmtId="0" fontId="15" fillId="13" borderId="9" xfId="2" applyFont="1" applyFill="1" applyBorder="1" applyAlignment="1">
      <alignment horizontal="center" vertical="center"/>
    </xf>
    <xf numFmtId="0" fontId="15" fillId="13" borderId="10" xfId="2" applyFont="1" applyFill="1" applyBorder="1" applyAlignment="1">
      <alignment horizontal="distributed" vertical="center"/>
    </xf>
    <xf numFmtId="184" fontId="15" fillId="13" borderId="0" xfId="2" applyNumberFormat="1" applyFont="1" applyFill="1" applyAlignment="1">
      <alignment vertical="center"/>
    </xf>
    <xf numFmtId="184" fontId="15" fillId="13" borderId="10" xfId="2" applyNumberFormat="1" applyFont="1" applyFill="1" applyBorder="1" applyAlignment="1">
      <alignment vertical="center"/>
    </xf>
    <xf numFmtId="178" fontId="47" fillId="13" borderId="0" xfId="3" applyNumberFormat="1" applyFont="1" applyFill="1" applyBorder="1" applyAlignment="1">
      <alignment vertical="center"/>
    </xf>
    <xf numFmtId="179" fontId="47" fillId="13" borderId="0" xfId="3" applyNumberFormat="1" applyFont="1" applyFill="1" applyAlignment="1">
      <alignment vertical="center"/>
    </xf>
    <xf numFmtId="0" fontId="47" fillId="13" borderId="0" xfId="2" applyFont="1" applyFill="1" applyAlignment="1">
      <alignment vertical="center"/>
    </xf>
    <xf numFmtId="0" fontId="15" fillId="13" borderId="9" xfId="2" applyFont="1" applyFill="1" applyBorder="1" applyAlignment="1">
      <alignment horizontal="distributed" vertical="center"/>
    </xf>
    <xf numFmtId="0" fontId="15" fillId="13" borderId="0" xfId="2" applyFont="1" applyFill="1" applyAlignment="1">
      <alignment horizontal="distributed" vertical="center"/>
    </xf>
    <xf numFmtId="184" fontId="15" fillId="13" borderId="9" xfId="2" applyNumberFormat="1" applyFont="1" applyFill="1" applyBorder="1" applyAlignment="1">
      <alignment vertical="center"/>
    </xf>
    <xf numFmtId="0" fontId="15" fillId="13" borderId="6" xfId="2" applyFont="1" applyFill="1" applyBorder="1" applyAlignment="1">
      <alignment horizontal="distributed" vertical="center"/>
    </xf>
    <xf numFmtId="0" fontId="15" fillId="13" borderId="11" xfId="2" applyFont="1" applyFill="1" applyBorder="1" applyAlignment="1">
      <alignment horizontal="distributed" vertical="center"/>
    </xf>
    <xf numFmtId="184" fontId="15" fillId="13" borderId="6" xfId="2" applyNumberFormat="1" applyFont="1" applyFill="1" applyBorder="1" applyAlignment="1">
      <alignment vertical="center"/>
    </xf>
    <xf numFmtId="184" fontId="15" fillId="13" borderId="11" xfId="2" applyNumberFormat="1" applyFont="1" applyFill="1" applyBorder="1" applyAlignment="1">
      <alignment vertical="center"/>
    </xf>
    <xf numFmtId="184" fontId="15" fillId="13" borderId="7" xfId="2" applyNumberFormat="1" applyFont="1" applyFill="1" applyBorder="1" applyAlignment="1">
      <alignment vertical="center"/>
    </xf>
    <xf numFmtId="0" fontId="47" fillId="13" borderId="0" xfId="2" applyFont="1" applyFill="1" applyAlignment="1">
      <alignment horizontal="distributed" vertical="center"/>
    </xf>
    <xf numFmtId="0" fontId="31" fillId="13" borderId="0" xfId="0" applyFont="1" applyFill="1" applyAlignment="1">
      <alignment vertical="center"/>
    </xf>
    <xf numFmtId="180" fontId="15" fillId="13" borderId="0" xfId="2" applyNumberFormat="1" applyFont="1" applyFill="1" applyAlignment="1">
      <alignment vertical="center"/>
    </xf>
    <xf numFmtId="178" fontId="47" fillId="13" borderId="0" xfId="2" applyNumberFormat="1" applyFont="1" applyFill="1" applyAlignment="1">
      <alignment vertical="center"/>
    </xf>
    <xf numFmtId="180" fontId="47" fillId="13" borderId="0" xfId="2" applyNumberFormat="1" applyFont="1" applyFill="1" applyAlignment="1">
      <alignment vertical="center"/>
    </xf>
    <xf numFmtId="0" fontId="15" fillId="13" borderId="0" xfId="2" applyFont="1" applyFill="1" applyAlignment="1">
      <alignment horizontal="center" vertical="center" shrinkToFit="1"/>
    </xf>
    <xf numFmtId="0" fontId="15" fillId="7" borderId="0" xfId="2" applyFont="1" applyFill="1" applyAlignment="1">
      <alignment horizontal="center" vertical="center"/>
    </xf>
    <xf numFmtId="0" fontId="21" fillId="0" borderId="0" xfId="0" applyFont="1" applyAlignment="1">
      <alignment vertical="center"/>
    </xf>
    <xf numFmtId="185" fontId="15" fillId="0" borderId="1" xfId="4" applyNumberFormat="1" applyFont="1" applyBorder="1" applyAlignment="1">
      <alignment vertical="center"/>
    </xf>
    <xf numFmtId="0" fontId="52" fillId="0" borderId="0" xfId="0" applyFont="1" applyAlignment="1">
      <alignment vertical="center"/>
    </xf>
    <xf numFmtId="49" fontId="15" fillId="0" borderId="9" xfId="2" applyNumberFormat="1" applyFont="1" applyBorder="1" applyAlignment="1">
      <alignment horizontal="distributed" vertical="center"/>
    </xf>
    <xf numFmtId="0" fontId="21" fillId="0" borderId="0" xfId="0" applyFont="1" applyAlignment="1">
      <alignment horizontal="right" vertical="center"/>
    </xf>
    <xf numFmtId="0" fontId="21" fillId="0" borderId="1" xfId="0" applyFont="1" applyBorder="1" applyAlignment="1">
      <alignment vertical="center"/>
    </xf>
    <xf numFmtId="0" fontId="21" fillId="0" borderId="1" xfId="0" applyFont="1" applyBorder="1" applyAlignment="1">
      <alignment horizontal="center" vertical="center"/>
    </xf>
    <xf numFmtId="181" fontId="21" fillId="0" borderId="1" xfId="0" applyNumberFormat="1" applyFont="1" applyBorder="1" applyAlignment="1">
      <alignment vertical="center"/>
    </xf>
    <xf numFmtId="181" fontId="21" fillId="0" borderId="0" xfId="0" applyNumberFormat="1" applyFont="1" applyAlignment="1">
      <alignment vertical="center"/>
    </xf>
    <xf numFmtId="182" fontId="21" fillId="0" borderId="1" xfId="0" applyNumberFormat="1" applyFont="1" applyBorder="1" applyAlignment="1">
      <alignment vertical="center"/>
    </xf>
    <xf numFmtId="185" fontId="15" fillId="6" borderId="1" xfId="4" applyNumberFormat="1" applyFont="1" applyFill="1" applyBorder="1" applyAlignment="1">
      <alignment vertical="center"/>
    </xf>
    <xf numFmtId="177" fontId="15" fillId="0" borderId="0" xfId="4" applyNumberFormat="1" applyFont="1" applyAlignment="1">
      <alignment vertical="center"/>
    </xf>
    <xf numFmtId="0" fontId="15" fillId="0" borderId="0" xfId="2" applyFont="1" applyAlignment="1">
      <alignment horizontal="center" vertical="center"/>
    </xf>
    <xf numFmtId="186" fontId="47" fillId="13" borderId="0" xfId="2" applyNumberFormat="1" applyFont="1" applyFill="1" applyAlignment="1">
      <alignment vertical="center"/>
    </xf>
    <xf numFmtId="0" fontId="9" fillId="3" borderId="1" xfId="2" applyFill="1" applyBorder="1" applyAlignment="1">
      <alignment horizontal="distributed" wrapText="1" justifyLastLine="1"/>
    </xf>
    <xf numFmtId="0" fontId="9" fillId="9" borderId="1" xfId="2" applyFill="1" applyBorder="1" applyAlignment="1">
      <alignment horizontal="distributed" wrapText="1" justifyLastLine="1"/>
    </xf>
    <xf numFmtId="0" fontId="9" fillId="8" borderId="1" xfId="2" applyFill="1" applyBorder="1" applyAlignment="1">
      <alignment horizontal="distributed" wrapText="1" justifyLastLine="1"/>
    </xf>
    <xf numFmtId="0" fontId="9" fillId="0" borderId="1" xfId="2" applyBorder="1" applyAlignment="1">
      <alignment horizontal="distributed" wrapText="1" justifyLastLine="1"/>
    </xf>
    <xf numFmtId="0" fontId="13" fillId="0" borderId="1" xfId="2" applyFont="1" applyBorder="1" applyAlignment="1">
      <alignment horizontal="distributed" vertical="center"/>
    </xf>
    <xf numFmtId="0" fontId="6" fillId="0" borderId="0" xfId="13" applyFont="1">
      <alignment vertical="center"/>
    </xf>
    <xf numFmtId="38" fontId="6" fillId="0" borderId="0" xfId="14" applyFont="1">
      <alignment vertical="center"/>
    </xf>
    <xf numFmtId="0" fontId="58" fillId="0" borderId="0" xfId="15" applyFont="1" applyAlignment="1">
      <alignment horizontal="left" vertical="center" indent="1"/>
    </xf>
    <xf numFmtId="0" fontId="59" fillId="0" borderId="0" xfId="16">
      <alignment vertical="center"/>
    </xf>
    <xf numFmtId="38" fontId="6" fillId="0" borderId="0" xfId="13" applyNumberFormat="1" applyFont="1">
      <alignment vertical="center"/>
    </xf>
    <xf numFmtId="49" fontId="54" fillId="0" borderId="0" xfId="17" applyNumberFormat="1" applyFont="1">
      <alignment vertical="center"/>
    </xf>
    <xf numFmtId="38" fontId="6" fillId="0" borderId="0" xfId="17" applyFont="1">
      <alignment vertical="center"/>
    </xf>
    <xf numFmtId="181" fontId="17" fillId="0" borderId="66" xfId="0" applyNumberFormat="1" applyFont="1" applyBorder="1"/>
    <xf numFmtId="181" fontId="17" fillId="13" borderId="59" xfId="0" applyNumberFormat="1" applyFont="1" applyFill="1" applyBorder="1" applyProtection="1">
      <protection locked="0"/>
    </xf>
    <xf numFmtId="181" fontId="17" fillId="13" borderId="61" xfId="0" applyNumberFormat="1" applyFont="1" applyFill="1" applyBorder="1" applyProtection="1">
      <protection locked="0"/>
    </xf>
    <xf numFmtId="181" fontId="17" fillId="13" borderId="123" xfId="0" applyNumberFormat="1" applyFont="1" applyFill="1" applyBorder="1" applyProtection="1">
      <protection locked="0"/>
    </xf>
    <xf numFmtId="181" fontId="17" fillId="13" borderId="124" xfId="0" applyNumberFormat="1" applyFont="1" applyFill="1" applyBorder="1" applyProtection="1">
      <protection locked="0"/>
    </xf>
    <xf numFmtId="38" fontId="12" fillId="0" borderId="0" xfId="8" applyFont="1">
      <alignment vertical="center"/>
    </xf>
    <xf numFmtId="38" fontId="12" fillId="0" borderId="11" xfId="8" applyFont="1" applyBorder="1">
      <alignment vertical="center"/>
    </xf>
    <xf numFmtId="38" fontId="57" fillId="14" borderId="11" xfId="8" applyFont="1" applyFill="1" applyBorder="1">
      <alignment vertical="center"/>
    </xf>
    <xf numFmtId="38" fontId="12" fillId="0" borderId="11" xfId="8" applyFont="1" applyBorder="1" applyAlignment="1">
      <alignment horizontal="right" vertical="center"/>
    </xf>
    <xf numFmtId="38" fontId="12" fillId="0" borderId="122" xfId="8" applyFont="1" applyBorder="1">
      <alignment vertical="center"/>
    </xf>
    <xf numFmtId="38" fontId="12" fillId="0" borderId="0" xfId="8" applyFont="1" applyAlignment="1">
      <alignment horizontal="right" vertical="center"/>
    </xf>
    <xf numFmtId="38" fontId="12" fillId="0" borderId="4" xfId="8" applyFont="1" applyBorder="1" applyAlignment="1">
      <alignment horizontal="center" vertical="center"/>
    </xf>
    <xf numFmtId="38" fontId="12" fillId="0" borderId="12" xfId="8" applyFont="1" applyBorder="1" applyAlignment="1">
      <alignment horizontal="center" vertical="center"/>
    </xf>
    <xf numFmtId="38" fontId="12" fillId="0" borderId="6" xfId="8" applyFont="1" applyBorder="1">
      <alignment vertical="center"/>
    </xf>
    <xf numFmtId="38" fontId="12" fillId="0" borderId="121" xfId="8" applyFont="1" applyBorder="1" applyAlignment="1">
      <alignment horizontal="right" vertical="center"/>
    </xf>
    <xf numFmtId="38" fontId="12" fillId="0" borderId="6" xfId="8" applyFont="1" applyBorder="1" applyAlignment="1">
      <alignment horizontal="center" vertical="center" wrapText="1"/>
    </xf>
    <xf numFmtId="38" fontId="53" fillId="0" borderId="6" xfId="8" applyFont="1" applyBorder="1" applyAlignment="1">
      <alignment horizontal="center" vertical="center" wrapText="1"/>
    </xf>
    <xf numFmtId="38" fontId="55" fillId="0" borderId="6" xfId="8" applyFont="1" applyBorder="1" applyAlignment="1">
      <alignment horizontal="center" vertical="center" wrapText="1"/>
    </xf>
    <xf numFmtId="38" fontId="54" fillId="0" borderId="6" xfId="8" applyFont="1" applyBorder="1" applyAlignment="1">
      <alignment horizontal="center" vertical="center" wrapText="1"/>
    </xf>
    <xf numFmtId="38" fontId="49" fillId="0" borderId="6" xfId="8" applyFont="1" applyBorder="1" applyAlignment="1">
      <alignment horizontal="center" vertical="center" wrapText="1"/>
    </xf>
    <xf numFmtId="38" fontId="12" fillId="0" borderId="18" xfId="8" applyFont="1" applyBorder="1" applyAlignment="1">
      <alignment horizontal="center" vertical="center" wrapText="1"/>
    </xf>
    <xf numFmtId="38" fontId="12" fillId="0" borderId="0" xfId="8" applyFont="1" applyAlignment="1">
      <alignment vertical="center" shrinkToFit="1"/>
    </xf>
    <xf numFmtId="38" fontId="12" fillId="0" borderId="9" xfId="8" applyFont="1" applyBorder="1" applyAlignment="1">
      <alignment horizontal="center" vertical="center"/>
    </xf>
    <xf numFmtId="38" fontId="12" fillId="0" borderId="120" xfId="8" applyFont="1" applyBorder="1" applyAlignment="1">
      <alignment vertical="center" shrinkToFit="1"/>
    </xf>
    <xf numFmtId="38" fontId="12" fillId="0" borderId="9" xfId="8" applyFont="1" applyBorder="1">
      <alignment vertical="center"/>
    </xf>
    <xf numFmtId="38" fontId="12" fillId="0" borderId="17" xfId="8" applyFont="1" applyBorder="1">
      <alignment vertical="center"/>
    </xf>
    <xf numFmtId="38" fontId="12" fillId="0" borderId="119" xfId="8" applyFont="1" applyBorder="1" applyAlignment="1">
      <alignment vertical="center" shrinkToFit="1"/>
    </xf>
    <xf numFmtId="38" fontId="12" fillId="14" borderId="9" xfId="8" applyFont="1" applyFill="1" applyBorder="1" applyAlignment="1">
      <alignment horizontal="center" vertical="center"/>
    </xf>
    <xf numFmtId="38" fontId="12" fillId="14" borderId="119" xfId="8" applyFont="1" applyFill="1" applyBorder="1" applyAlignment="1">
      <alignment vertical="center" shrinkToFit="1"/>
    </xf>
    <xf numFmtId="38" fontId="12" fillId="14" borderId="9" xfId="8" applyFont="1" applyFill="1" applyBorder="1">
      <alignment vertical="center"/>
    </xf>
    <xf numFmtId="38" fontId="12" fillId="14" borderId="17" xfId="8" applyFont="1" applyFill="1" applyBorder="1">
      <alignment vertical="center"/>
    </xf>
    <xf numFmtId="38" fontId="12" fillId="15" borderId="2" xfId="8" applyFont="1" applyFill="1" applyBorder="1" applyAlignment="1">
      <alignment horizontal="center" vertical="center"/>
    </xf>
    <xf numFmtId="38" fontId="12" fillId="15" borderId="117" xfId="8" applyFont="1" applyFill="1" applyBorder="1" applyAlignment="1">
      <alignment vertical="center" shrinkToFit="1"/>
    </xf>
    <xf numFmtId="38" fontId="12" fillId="15" borderId="2" xfId="8" applyFont="1" applyFill="1" applyBorder="1">
      <alignment vertical="center"/>
    </xf>
    <xf numFmtId="38" fontId="12" fillId="11" borderId="0" xfId="8" applyFont="1" applyFill="1">
      <alignment vertical="center"/>
    </xf>
    <xf numFmtId="38" fontId="12" fillId="0" borderId="1" xfId="8" applyFont="1" applyBorder="1">
      <alignment vertical="center"/>
    </xf>
    <xf numFmtId="38" fontId="12" fillId="11" borderId="1" xfId="8" applyFont="1" applyFill="1" applyBorder="1">
      <alignment vertical="center"/>
    </xf>
    <xf numFmtId="38" fontId="60" fillId="0" borderId="0" xfId="8" applyFont="1" applyAlignment="1">
      <alignment horizontal="center" vertical="center"/>
    </xf>
    <xf numFmtId="38" fontId="12" fillId="0" borderId="5" xfId="8" applyFont="1" applyBorder="1" applyAlignment="1">
      <alignment horizontal="right" vertical="center"/>
    </xf>
    <xf numFmtId="181" fontId="32" fillId="0" borderId="29" xfId="0" applyNumberFormat="1" applyFont="1" applyBorder="1" applyAlignment="1">
      <alignment vertical="center"/>
    </xf>
    <xf numFmtId="183" fontId="32" fillId="0" borderId="0" xfId="0" applyNumberFormat="1" applyFont="1" applyAlignment="1">
      <alignment vertical="center"/>
    </xf>
    <xf numFmtId="0" fontId="9" fillId="13" borderId="0" xfId="18" applyFont="1" applyFill="1">
      <alignment vertical="center"/>
    </xf>
    <xf numFmtId="0" fontId="11" fillId="13" borderId="0" xfId="0" applyFont="1" applyFill="1" applyAlignment="1">
      <alignment vertical="center"/>
    </xf>
    <xf numFmtId="0" fontId="9" fillId="0" borderId="0" xfId="18" applyFont="1">
      <alignment vertical="center"/>
    </xf>
    <xf numFmtId="0" fontId="64" fillId="13" borderId="0" xfId="18" applyFont="1" applyFill="1">
      <alignment vertical="center"/>
    </xf>
    <xf numFmtId="0" fontId="9" fillId="0" borderId="0" xfId="18" applyFont="1" applyAlignment="1">
      <alignment horizontal="right" vertical="center"/>
    </xf>
    <xf numFmtId="0" fontId="19" fillId="13" borderId="12" xfId="18" applyFont="1" applyFill="1" applyBorder="1" applyAlignment="1">
      <alignment horizontal="center" vertical="center"/>
    </xf>
    <xf numFmtId="0" fontId="9" fillId="0" borderId="0" xfId="18" applyFont="1" applyAlignment="1">
      <alignment horizontal="center" vertical="center"/>
    </xf>
    <xf numFmtId="0" fontId="19" fillId="13" borderId="18" xfId="18" applyFont="1" applyFill="1" applyBorder="1" applyAlignment="1">
      <alignment horizontal="center" vertical="center"/>
    </xf>
    <xf numFmtId="38" fontId="9" fillId="13" borderId="4" xfId="18" applyNumberFormat="1" applyFont="1" applyFill="1" applyBorder="1">
      <alignment vertical="center"/>
    </xf>
    <xf numFmtId="38" fontId="9" fillId="13" borderId="8" xfId="18" applyNumberFormat="1" applyFont="1" applyFill="1" applyBorder="1">
      <alignment vertical="center"/>
    </xf>
    <xf numFmtId="38" fontId="3" fillId="14" borderId="125" xfId="19" applyFont="1" applyFill="1" applyBorder="1">
      <alignment vertical="center"/>
    </xf>
    <xf numFmtId="38" fontId="9" fillId="13" borderId="9" xfId="18" applyNumberFormat="1" applyFont="1" applyFill="1" applyBorder="1">
      <alignment vertical="center"/>
    </xf>
    <xf numFmtId="38" fontId="3" fillId="5" borderId="1" xfId="19" applyFont="1" applyFill="1" applyBorder="1">
      <alignment vertical="center"/>
    </xf>
    <xf numFmtId="0" fontId="9" fillId="13" borderId="4" xfId="18" applyFont="1" applyFill="1" applyBorder="1">
      <alignment vertical="center"/>
    </xf>
    <xf numFmtId="38" fontId="9" fillId="13" borderId="2" xfId="18" applyNumberFormat="1" applyFont="1" applyFill="1" applyBorder="1">
      <alignment vertical="center"/>
    </xf>
    <xf numFmtId="38" fontId="9" fillId="13" borderId="13" xfId="18" applyNumberFormat="1" applyFont="1" applyFill="1" applyBorder="1">
      <alignment vertical="center"/>
    </xf>
    <xf numFmtId="38" fontId="9" fillId="13" borderId="6" xfId="18" applyNumberFormat="1" applyFont="1" applyFill="1" applyBorder="1">
      <alignment vertical="center"/>
    </xf>
    <xf numFmtId="38" fontId="9" fillId="13" borderId="11" xfId="18" applyNumberFormat="1" applyFont="1" applyFill="1" applyBorder="1">
      <alignment vertical="center"/>
    </xf>
    <xf numFmtId="0" fontId="9" fillId="0" borderId="0" xfId="18" applyFont="1" applyAlignment="1">
      <alignment vertical="center" wrapText="1"/>
    </xf>
    <xf numFmtId="38" fontId="3" fillId="5" borderId="18" xfId="19" applyFont="1" applyFill="1" applyBorder="1">
      <alignment vertical="center"/>
    </xf>
    <xf numFmtId="38" fontId="9" fillId="13" borderId="0" xfId="18" applyNumberFormat="1" applyFont="1" applyFill="1">
      <alignment vertical="center"/>
    </xf>
    <xf numFmtId="38" fontId="3" fillId="5" borderId="12" xfId="19" applyFont="1" applyFill="1" applyBorder="1">
      <alignment vertical="center"/>
    </xf>
    <xf numFmtId="38" fontId="9" fillId="13" borderId="9" xfId="20" applyNumberFormat="1" applyFill="1" applyBorder="1" applyAlignment="1">
      <alignment vertical="center"/>
    </xf>
    <xf numFmtId="0" fontId="9" fillId="0" borderId="2" xfId="20" applyBorder="1" applyAlignment="1">
      <alignment vertical="center"/>
    </xf>
    <xf numFmtId="0" fontId="9" fillId="0" borderId="13" xfId="20" applyBorder="1" applyAlignment="1">
      <alignment vertical="center"/>
    </xf>
    <xf numFmtId="0" fontId="9" fillId="0" borderId="3" xfId="20" applyBorder="1" applyAlignment="1">
      <alignment vertical="center"/>
    </xf>
    <xf numFmtId="38" fontId="9" fillId="5" borderId="1" xfId="21" applyFont="1" applyFill="1" applyBorder="1" applyAlignment="1">
      <alignment vertical="center"/>
    </xf>
    <xf numFmtId="0" fontId="9" fillId="0" borderId="0" xfId="20" applyAlignment="1">
      <alignment vertical="center"/>
    </xf>
    <xf numFmtId="38" fontId="9" fillId="13" borderId="0" xfId="20" applyNumberFormat="1" applyFill="1" applyAlignment="1">
      <alignment vertical="center"/>
    </xf>
    <xf numFmtId="0" fontId="47" fillId="13" borderId="4" xfId="18" applyFont="1" applyFill="1" applyBorder="1" applyAlignment="1">
      <alignment vertical="center" wrapText="1" shrinkToFit="1"/>
    </xf>
    <xf numFmtId="0" fontId="9" fillId="13" borderId="2" xfId="18" applyFont="1" applyFill="1" applyBorder="1">
      <alignment vertical="center"/>
    </xf>
    <xf numFmtId="0" fontId="9" fillId="13" borderId="9" xfId="18" applyFont="1" applyFill="1" applyBorder="1">
      <alignment vertical="center"/>
    </xf>
    <xf numFmtId="0" fontId="47" fillId="13" borderId="2" xfId="18" applyFont="1" applyFill="1" applyBorder="1" applyAlignment="1">
      <alignment vertical="center" wrapText="1"/>
    </xf>
    <xf numFmtId="0" fontId="9" fillId="13" borderId="6" xfId="18" applyFont="1" applyFill="1" applyBorder="1">
      <alignment vertical="center"/>
    </xf>
    <xf numFmtId="38" fontId="3" fillId="13" borderId="1" xfId="19" applyFont="1" applyFill="1" applyBorder="1">
      <alignment vertical="center"/>
    </xf>
    <xf numFmtId="0" fontId="9" fillId="0" borderId="13" xfId="18" applyFont="1" applyBorder="1">
      <alignment vertical="center"/>
    </xf>
    <xf numFmtId="0" fontId="9" fillId="0" borderId="3" xfId="18" applyFont="1" applyBorder="1">
      <alignment vertical="center"/>
    </xf>
    <xf numFmtId="0" fontId="31" fillId="0" borderId="0" xfId="0" applyFont="1" applyAlignment="1">
      <alignment vertical="center"/>
    </xf>
    <xf numFmtId="181" fontId="32" fillId="0" borderId="8" xfId="0" applyNumberFormat="1" applyFont="1" applyBorder="1" applyAlignment="1">
      <alignment vertical="center"/>
    </xf>
    <xf numFmtId="182" fontId="32" fillId="0" borderId="0" xfId="0" applyNumberFormat="1" applyFont="1" applyAlignment="1">
      <alignment vertical="center"/>
    </xf>
    <xf numFmtId="182" fontId="21" fillId="0" borderId="0" xfId="0" applyNumberFormat="1" applyFont="1" applyAlignment="1">
      <alignment vertical="center"/>
    </xf>
    <xf numFmtId="0" fontId="32" fillId="0" borderId="2" xfId="0" applyFont="1" applyBorder="1" applyAlignment="1">
      <alignment horizontal="center" vertical="center" wrapText="1"/>
    </xf>
    <xf numFmtId="0" fontId="33" fillId="0" borderId="101" xfId="0" applyFont="1" applyBorder="1" applyAlignment="1">
      <alignment horizontal="center" vertical="center" shrinkToFit="1"/>
    </xf>
    <xf numFmtId="187" fontId="32" fillId="3" borderId="0" xfId="0" applyNumberFormat="1" applyFont="1" applyFill="1" applyAlignment="1">
      <alignment vertical="center"/>
    </xf>
    <xf numFmtId="187" fontId="32" fillId="10" borderId="0" xfId="0" applyNumberFormat="1" applyFont="1" applyFill="1" applyAlignment="1">
      <alignment vertical="center"/>
    </xf>
    <xf numFmtId="187" fontId="32" fillId="8" borderId="0" xfId="0" applyNumberFormat="1" applyFont="1" applyFill="1" applyAlignment="1">
      <alignment vertical="center"/>
    </xf>
    <xf numFmtId="187" fontId="33" fillId="0" borderId="0" xfId="0" applyNumberFormat="1" applyFont="1" applyAlignment="1">
      <alignment vertical="center"/>
    </xf>
    <xf numFmtId="187" fontId="32" fillId="3" borderId="102" xfId="0" applyNumberFormat="1" applyFont="1" applyFill="1" applyBorder="1" applyAlignment="1">
      <alignment vertical="center"/>
    </xf>
    <xf numFmtId="187" fontId="32" fillId="10" borderId="102" xfId="0" applyNumberFormat="1" applyFont="1" applyFill="1" applyBorder="1" applyAlignment="1">
      <alignment vertical="center"/>
    </xf>
    <xf numFmtId="187" fontId="32" fillId="8" borderId="102" xfId="0" applyNumberFormat="1" applyFont="1" applyFill="1" applyBorder="1" applyAlignment="1">
      <alignment vertical="center"/>
    </xf>
    <xf numFmtId="187" fontId="33" fillId="0" borderId="102" xfId="0" applyNumberFormat="1" applyFont="1" applyBorder="1" applyAlignment="1">
      <alignment vertical="center"/>
    </xf>
    <xf numFmtId="0" fontId="9" fillId="0" borderId="0" xfId="2" applyAlignment="1">
      <alignment horizontal="center" vertical="center"/>
    </xf>
    <xf numFmtId="0" fontId="13" fillId="0" borderId="56" xfId="2" applyFont="1" applyBorder="1" applyAlignment="1">
      <alignment vertical="center"/>
    </xf>
    <xf numFmtId="188" fontId="13" fillId="3" borderId="56" xfId="22" applyNumberFormat="1" applyFont="1" applyFill="1" applyBorder="1" applyAlignment="1">
      <alignment vertical="center"/>
    </xf>
    <xf numFmtId="188" fontId="13" fillId="10" borderId="56" xfId="22" applyNumberFormat="1" applyFont="1" applyFill="1" applyBorder="1" applyAlignment="1">
      <alignment vertical="center"/>
    </xf>
    <xf numFmtId="188" fontId="13" fillId="8" borderId="56" xfId="22" applyNumberFormat="1" applyFont="1" applyFill="1" applyBorder="1" applyAlignment="1">
      <alignment vertical="center"/>
    </xf>
    <xf numFmtId="188" fontId="9" fillId="0" borderId="56" xfId="22" applyNumberFormat="1" applyFont="1" applyFill="1" applyBorder="1" applyAlignment="1">
      <alignment vertical="center"/>
    </xf>
    <xf numFmtId="188" fontId="13" fillId="3" borderId="66" xfId="22" applyNumberFormat="1" applyFont="1" applyFill="1" applyBorder="1" applyAlignment="1">
      <alignment vertical="center"/>
    </xf>
    <xf numFmtId="188" fontId="13" fillId="10" borderId="66" xfId="22" applyNumberFormat="1" applyFont="1" applyFill="1" applyBorder="1" applyAlignment="1">
      <alignment vertical="center"/>
    </xf>
    <xf numFmtId="188" fontId="13" fillId="8" borderId="66" xfId="22" applyNumberFormat="1" applyFont="1" applyFill="1" applyBorder="1" applyAlignment="1">
      <alignment vertical="center"/>
    </xf>
    <xf numFmtId="188" fontId="9" fillId="0" borderId="66" xfId="22" applyNumberFormat="1" applyFont="1" applyFill="1" applyBorder="1" applyAlignment="1">
      <alignment vertical="center"/>
    </xf>
    <xf numFmtId="0" fontId="7" fillId="3" borderId="13" xfId="0" applyFont="1" applyFill="1" applyBorder="1" applyAlignment="1">
      <alignment vertical="center"/>
    </xf>
    <xf numFmtId="181" fontId="7" fillId="3" borderId="13" xfId="0" applyNumberFormat="1" applyFont="1" applyFill="1" applyBorder="1" applyAlignment="1">
      <alignment vertical="center" shrinkToFit="1"/>
    </xf>
    <xf numFmtId="0" fontId="7" fillId="3" borderId="3" xfId="0" applyFont="1" applyFill="1" applyBorder="1" applyAlignment="1">
      <alignment vertical="center"/>
    </xf>
    <xf numFmtId="0" fontId="2" fillId="3" borderId="39" xfId="0" applyFont="1" applyFill="1" applyBorder="1" applyAlignment="1">
      <alignment vertical="center"/>
    </xf>
    <xf numFmtId="0" fontId="2" fillId="3" borderId="41" xfId="0" applyFont="1" applyFill="1" applyBorder="1" applyAlignment="1">
      <alignment vertical="center"/>
    </xf>
    <xf numFmtId="0" fontId="7" fillId="3" borderId="10" xfId="0" applyFont="1" applyFill="1" applyBorder="1" applyAlignment="1">
      <alignment vertical="center"/>
    </xf>
    <xf numFmtId="0" fontId="2" fillId="3" borderId="42" xfId="0" applyFont="1" applyFill="1" applyBorder="1" applyAlignment="1">
      <alignment vertical="center"/>
    </xf>
    <xf numFmtId="0" fontId="2" fillId="3" borderId="28" xfId="0" applyFont="1" applyFill="1" applyBorder="1" applyAlignment="1">
      <alignment vertical="center"/>
    </xf>
    <xf numFmtId="0" fontId="2" fillId="3" borderId="30" xfId="0" applyFont="1" applyFill="1" applyBorder="1" applyAlignment="1">
      <alignment vertical="center"/>
    </xf>
    <xf numFmtId="0" fontId="2" fillId="3" borderId="11" xfId="0" applyFont="1" applyFill="1" applyBorder="1" applyAlignment="1">
      <alignment vertical="center"/>
    </xf>
    <xf numFmtId="0" fontId="3" fillId="13" borderId="0" xfId="0" applyFont="1" applyFill="1" applyAlignment="1">
      <alignment vertical="center"/>
    </xf>
    <xf numFmtId="0" fontId="28" fillId="13" borderId="0" xfId="0" applyFont="1" applyFill="1" applyAlignment="1">
      <alignment vertical="center"/>
    </xf>
    <xf numFmtId="0" fontId="3" fillId="13" borderId="0" xfId="0" applyFont="1" applyFill="1" applyAlignment="1">
      <alignment horizontal="center" vertical="center"/>
    </xf>
    <xf numFmtId="0" fontId="3" fillId="13" borderId="0" xfId="0" applyFont="1" applyFill="1" applyAlignment="1">
      <alignment horizontal="left" vertical="center"/>
    </xf>
    <xf numFmtId="58" fontId="3" fillId="13" borderId="0" xfId="0" applyNumberFormat="1" applyFont="1" applyFill="1" applyAlignment="1">
      <alignment horizontal="right" vertical="center"/>
    </xf>
    <xf numFmtId="0" fontId="9" fillId="13" borderId="0" xfId="20" applyFill="1" applyAlignment="1">
      <alignment vertical="center"/>
    </xf>
    <xf numFmtId="49" fontId="9" fillId="13" borderId="0" xfId="20" applyNumberFormat="1" applyFill="1" applyAlignment="1">
      <alignment vertical="center" wrapText="1"/>
    </xf>
    <xf numFmtId="49" fontId="9" fillId="13" borderId="0" xfId="20" applyNumberFormat="1" applyFill="1" applyAlignment="1">
      <alignment vertical="center"/>
    </xf>
    <xf numFmtId="0" fontId="9" fillId="13" borderId="2" xfId="20" applyFill="1" applyBorder="1" applyAlignment="1">
      <alignment horizontal="center" vertical="center"/>
    </xf>
    <xf numFmtId="0" fontId="9" fillId="13" borderId="1" xfId="20" applyFill="1" applyBorder="1" applyAlignment="1">
      <alignment horizontal="center" vertical="center"/>
    </xf>
    <xf numFmtId="0" fontId="9" fillId="13" borderId="3" xfId="20" applyFill="1" applyBorder="1" applyAlignment="1">
      <alignment horizontal="center" vertical="center" wrapText="1"/>
    </xf>
    <xf numFmtId="0" fontId="9" fillId="13" borderId="9" xfId="20" applyFill="1" applyBorder="1" applyAlignment="1">
      <alignment vertical="center"/>
    </xf>
    <xf numFmtId="0" fontId="9" fillId="13" borderId="17" xfId="20" applyFill="1" applyBorder="1" applyAlignment="1">
      <alignment vertical="center"/>
    </xf>
    <xf numFmtId="38" fontId="9" fillId="13" borderId="10" xfId="20" applyNumberFormat="1" applyFill="1" applyBorder="1" applyAlignment="1">
      <alignment vertical="center"/>
    </xf>
    <xf numFmtId="38" fontId="3" fillId="13" borderId="0" xfId="21" applyFont="1" applyFill="1" applyAlignment="1">
      <alignment vertical="center"/>
    </xf>
    <xf numFmtId="179" fontId="3" fillId="13" borderId="0" xfId="21" applyNumberFormat="1" applyFont="1" applyFill="1" applyAlignment="1">
      <alignment vertical="center"/>
    </xf>
    <xf numFmtId="0" fontId="9" fillId="13" borderId="9" xfId="20" quotePrefix="1" applyFill="1" applyBorder="1" applyAlignment="1">
      <alignment vertical="center"/>
    </xf>
    <xf numFmtId="0" fontId="9" fillId="13" borderId="6" xfId="20" applyFill="1" applyBorder="1" applyAlignment="1">
      <alignment vertical="center"/>
    </xf>
    <xf numFmtId="0" fontId="9" fillId="13" borderId="18" xfId="20" applyFill="1" applyBorder="1" applyAlignment="1">
      <alignment vertical="center"/>
    </xf>
    <xf numFmtId="38" fontId="9" fillId="13" borderId="7" xfId="20" applyNumberFormat="1" applyFill="1" applyBorder="1" applyAlignment="1">
      <alignment vertical="center"/>
    </xf>
    <xf numFmtId="0" fontId="9" fillId="13" borderId="4" xfId="20" applyFill="1" applyBorder="1" applyAlignment="1">
      <alignment vertical="center"/>
    </xf>
    <xf numFmtId="0" fontId="9" fillId="13" borderId="8" xfId="20" applyFill="1" applyBorder="1" applyAlignment="1">
      <alignment vertical="center"/>
    </xf>
    <xf numFmtId="0" fontId="9" fillId="13" borderId="5" xfId="20" applyFill="1" applyBorder="1" applyAlignment="1">
      <alignment vertical="center"/>
    </xf>
    <xf numFmtId="0" fontId="3" fillId="13" borderId="9" xfId="0" applyFont="1" applyFill="1" applyBorder="1" applyAlignment="1">
      <alignment vertical="center"/>
    </xf>
    <xf numFmtId="0" fontId="3" fillId="13" borderId="12" xfId="0" applyFont="1" applyFill="1" applyBorder="1" applyAlignment="1">
      <alignment vertical="center"/>
    </xf>
    <xf numFmtId="38" fontId="3" fillId="13" borderId="12" xfId="0" applyNumberFormat="1" applyFont="1" applyFill="1" applyBorder="1" applyAlignment="1">
      <alignment vertical="center"/>
    </xf>
    <xf numFmtId="0" fontId="3" fillId="13" borderId="17" xfId="0" applyFont="1" applyFill="1" applyBorder="1" applyAlignment="1">
      <alignment vertical="center"/>
    </xf>
    <xf numFmtId="38" fontId="3" fillId="13" borderId="17" xfId="0" applyNumberFormat="1" applyFont="1" applyFill="1" applyBorder="1" applyAlignment="1">
      <alignment vertical="center"/>
    </xf>
    <xf numFmtId="0" fontId="3" fillId="13" borderId="6" xfId="0" applyFont="1" applyFill="1" applyBorder="1" applyAlignment="1">
      <alignment vertical="center"/>
    </xf>
    <xf numFmtId="0" fontId="3" fillId="13" borderId="18" xfId="0" applyFont="1" applyFill="1" applyBorder="1" applyAlignment="1">
      <alignment vertical="center"/>
    </xf>
    <xf numFmtId="38" fontId="3" fillId="13" borderId="18" xfId="0" applyNumberFormat="1" applyFont="1" applyFill="1" applyBorder="1" applyAlignment="1">
      <alignment vertical="center"/>
    </xf>
    <xf numFmtId="0" fontId="3" fillId="13" borderId="4" xfId="0" applyFont="1" applyFill="1" applyBorder="1" applyAlignment="1">
      <alignment vertical="center"/>
    </xf>
    <xf numFmtId="0" fontId="3" fillId="13" borderId="8" xfId="0" applyFont="1" applyFill="1" applyBorder="1" applyAlignment="1">
      <alignment vertical="center"/>
    </xf>
    <xf numFmtId="0" fontId="9" fillId="13" borderId="10" xfId="20" applyFill="1" applyBorder="1" applyAlignment="1">
      <alignment vertical="center"/>
    </xf>
    <xf numFmtId="0" fontId="9" fillId="3" borderId="2" xfId="2" applyFill="1" applyBorder="1" applyAlignment="1">
      <alignment horizontal="distributed" vertical="center" wrapText="1" justifyLastLine="1"/>
    </xf>
    <xf numFmtId="0" fontId="9" fillId="3" borderId="18" xfId="2" applyFill="1" applyBorder="1" applyAlignment="1">
      <alignment horizontal="center" vertical="center" shrinkToFit="1"/>
    </xf>
    <xf numFmtId="0" fontId="13" fillId="0" borderId="1" xfId="2" applyFont="1" applyBorder="1" applyAlignment="1">
      <alignment horizontal="center" vertical="center"/>
    </xf>
    <xf numFmtId="0" fontId="13" fillId="0" borderId="3" xfId="2" applyFont="1" applyBorder="1" applyAlignment="1">
      <alignment horizontal="distributed" vertical="center"/>
    </xf>
    <xf numFmtId="183" fontId="13" fillId="3" borderId="1" xfId="22" applyNumberFormat="1" applyFont="1" applyFill="1" applyBorder="1" applyAlignment="1">
      <alignment vertical="center"/>
    </xf>
    <xf numFmtId="183" fontId="13" fillId="0" borderId="1" xfId="22" applyNumberFormat="1" applyFont="1" applyFill="1" applyBorder="1" applyAlignment="1">
      <alignment vertical="center"/>
    </xf>
    <xf numFmtId="183" fontId="13" fillId="9" borderId="1" xfId="22" applyNumberFormat="1" applyFont="1" applyFill="1" applyBorder="1" applyAlignment="1">
      <alignment vertical="center"/>
    </xf>
    <xf numFmtId="183" fontId="13" fillId="9" borderId="126" xfId="22" applyNumberFormat="1" applyFont="1" applyFill="1" applyBorder="1" applyAlignment="1">
      <alignment vertical="center"/>
    </xf>
    <xf numFmtId="183" fontId="13" fillId="8" borderId="1" xfId="22" applyNumberFormat="1" applyFont="1" applyFill="1" applyBorder="1" applyAlignment="1">
      <alignment vertical="center"/>
    </xf>
    <xf numFmtId="183" fontId="13" fillId="8" borderId="126" xfId="22" applyNumberFormat="1" applyFont="1" applyFill="1" applyBorder="1" applyAlignment="1">
      <alignment vertical="center"/>
    </xf>
    <xf numFmtId="179" fontId="9" fillId="0" borderId="0" xfId="22" applyNumberFormat="1" applyFont="1" applyFill="1" applyAlignment="1">
      <alignment vertical="center"/>
    </xf>
    <xf numFmtId="0" fontId="9" fillId="0" borderId="127" xfId="22" applyNumberFormat="1" applyFont="1" applyFill="1" applyBorder="1" applyAlignment="1">
      <alignment horizontal="center" vertical="center"/>
    </xf>
    <xf numFmtId="179" fontId="9" fillId="0" borderId="1" xfId="22" applyNumberFormat="1" applyFont="1" applyFill="1" applyBorder="1" applyAlignment="1">
      <alignment horizontal="center" vertical="center"/>
    </xf>
    <xf numFmtId="179" fontId="9" fillId="0" borderId="1" xfId="22" applyNumberFormat="1" applyFont="1" applyFill="1" applyBorder="1" applyAlignment="1">
      <alignment vertical="center"/>
    </xf>
    <xf numFmtId="0" fontId="9" fillId="0" borderId="1" xfId="2" applyBorder="1" applyAlignment="1">
      <alignment horizontal="center" vertical="center"/>
    </xf>
    <xf numFmtId="0" fontId="9" fillId="0" borderId="1" xfId="2" applyBorder="1" applyAlignment="1">
      <alignment vertical="center"/>
    </xf>
    <xf numFmtId="183" fontId="13" fillId="10" borderId="1" xfId="22" applyNumberFormat="1" applyFont="1" applyFill="1" applyBorder="1" applyAlignment="1">
      <alignment vertical="center"/>
    </xf>
    <xf numFmtId="0" fontId="13" fillId="0" borderId="126" xfId="2" applyFont="1" applyBorder="1" applyAlignment="1">
      <alignment horizontal="distributed" vertical="center"/>
    </xf>
    <xf numFmtId="0" fontId="13" fillId="0" borderId="128" xfId="2" applyFont="1" applyBorder="1" applyAlignment="1">
      <alignment horizontal="distributed" vertical="center"/>
    </xf>
    <xf numFmtId="183" fontId="13" fillId="3" borderId="126" xfId="22" applyNumberFormat="1" applyFont="1" applyFill="1" applyBorder="1" applyAlignment="1">
      <alignment vertical="center"/>
    </xf>
    <xf numFmtId="183" fontId="13" fillId="0" borderId="126" xfId="22" applyNumberFormat="1" applyFont="1" applyFill="1" applyBorder="1" applyAlignment="1">
      <alignment vertical="center"/>
    </xf>
    <xf numFmtId="0" fontId="13" fillId="0" borderId="126" xfId="2" applyFont="1" applyBorder="1" applyAlignment="1">
      <alignment horizontal="center" vertical="center"/>
    </xf>
    <xf numFmtId="0" fontId="9" fillId="0" borderId="129" xfId="22" applyNumberFormat="1" applyFont="1" applyFill="1" applyBorder="1" applyAlignment="1">
      <alignment horizontal="center" vertical="center"/>
    </xf>
    <xf numFmtId="179" fontId="9" fillId="0" borderId="126" xfId="22" applyNumberFormat="1" applyFont="1" applyFill="1" applyBorder="1" applyAlignment="1">
      <alignment horizontal="center" vertical="center"/>
    </xf>
    <xf numFmtId="179" fontId="9" fillId="0" borderId="126" xfId="22" applyNumberFormat="1" applyFont="1" applyFill="1" applyBorder="1" applyAlignment="1">
      <alignment vertical="center"/>
    </xf>
    <xf numFmtId="0" fontId="9" fillId="0" borderId="126" xfId="2" applyBorder="1" applyAlignment="1">
      <alignment horizontal="center" vertical="center"/>
    </xf>
    <xf numFmtId="0" fontId="9" fillId="0" borderId="126" xfId="2" applyBorder="1" applyAlignment="1">
      <alignment vertical="center"/>
    </xf>
    <xf numFmtId="183" fontId="13" fillId="10" borderId="126" xfId="22" applyNumberFormat="1" applyFont="1" applyFill="1" applyBorder="1" applyAlignment="1">
      <alignment vertical="center"/>
    </xf>
    <xf numFmtId="183" fontId="13" fillId="3" borderId="66" xfId="22" applyNumberFormat="1" applyFont="1" applyFill="1" applyBorder="1" applyAlignment="1">
      <alignment vertical="center"/>
    </xf>
    <xf numFmtId="183" fontId="13" fillId="0" borderId="66" xfId="22" applyNumberFormat="1" applyFont="1" applyFill="1" applyBorder="1" applyAlignment="1">
      <alignment vertical="center"/>
    </xf>
    <xf numFmtId="183" fontId="13" fillId="9" borderId="66" xfId="22" applyNumberFormat="1" applyFont="1" applyFill="1" applyBorder="1" applyAlignment="1">
      <alignment vertical="center"/>
    </xf>
    <xf numFmtId="183" fontId="13" fillId="8" borderId="66" xfId="22" applyNumberFormat="1" applyFont="1" applyFill="1" applyBorder="1" applyAlignment="1">
      <alignment vertical="center"/>
    </xf>
    <xf numFmtId="180" fontId="13" fillId="0" borderId="8" xfId="2" applyNumberFormat="1" applyFont="1" applyBorder="1" applyAlignment="1">
      <alignment vertical="center"/>
    </xf>
    <xf numFmtId="0" fontId="67" fillId="13" borderId="0" xfId="18" applyFont="1" applyFill="1">
      <alignment vertical="center"/>
    </xf>
    <xf numFmtId="0" fontId="68" fillId="0" borderId="0" xfId="0" applyFont="1" applyAlignment="1">
      <alignment vertical="center"/>
    </xf>
    <xf numFmtId="188" fontId="13" fillId="3" borderId="56" xfId="3" applyNumberFormat="1" applyFont="1" applyFill="1" applyBorder="1" applyAlignment="1">
      <alignment vertical="center"/>
    </xf>
    <xf numFmtId="188" fontId="13" fillId="10" borderId="56" xfId="3" applyNumberFormat="1" applyFont="1" applyFill="1" applyBorder="1" applyAlignment="1">
      <alignment vertical="center"/>
    </xf>
    <xf numFmtId="188" fontId="13" fillId="8" borderId="56" xfId="3" applyNumberFormat="1" applyFont="1" applyFill="1" applyBorder="1" applyAlignment="1">
      <alignment vertical="center"/>
    </xf>
    <xf numFmtId="188" fontId="9" fillId="0" borderId="56" xfId="3" applyNumberFormat="1" applyFont="1" applyFill="1" applyBorder="1" applyAlignment="1">
      <alignment vertical="center"/>
    </xf>
    <xf numFmtId="188" fontId="13" fillId="3" borderId="57" xfId="3" applyNumberFormat="1" applyFont="1" applyFill="1" applyBorder="1" applyAlignment="1">
      <alignment vertical="center"/>
    </xf>
    <xf numFmtId="188" fontId="13" fillId="10" borderId="57" xfId="3" applyNumberFormat="1" applyFont="1" applyFill="1" applyBorder="1" applyAlignment="1">
      <alignment vertical="center"/>
    </xf>
    <xf numFmtId="188" fontId="13" fillId="8" borderId="57" xfId="3" applyNumberFormat="1" applyFont="1" applyFill="1" applyBorder="1" applyAlignment="1">
      <alignment vertical="center"/>
    </xf>
    <xf numFmtId="188" fontId="9" fillId="0" borderId="57" xfId="3" applyNumberFormat="1" applyFont="1" applyFill="1" applyBorder="1" applyAlignment="1">
      <alignment vertical="center"/>
    </xf>
    <xf numFmtId="188" fontId="13" fillId="3" borderId="75" xfId="3" applyNumberFormat="1" applyFont="1" applyFill="1" applyBorder="1" applyAlignment="1">
      <alignment vertical="center"/>
    </xf>
    <xf numFmtId="188" fontId="13" fillId="10" borderId="75" xfId="3" applyNumberFormat="1" applyFont="1" applyFill="1" applyBorder="1" applyAlignment="1">
      <alignment vertical="center"/>
    </xf>
    <xf numFmtId="188" fontId="13" fillId="8" borderId="75" xfId="3" applyNumberFormat="1" applyFont="1" applyFill="1" applyBorder="1" applyAlignment="1">
      <alignment vertical="center"/>
    </xf>
    <xf numFmtId="188" fontId="9" fillId="0" borderId="75" xfId="3" applyNumberFormat="1" applyFont="1" applyFill="1" applyBorder="1" applyAlignment="1">
      <alignment vertical="center"/>
    </xf>
    <xf numFmtId="188" fontId="13" fillId="3" borderId="66" xfId="3" applyNumberFormat="1" applyFont="1" applyFill="1" applyBorder="1" applyAlignment="1">
      <alignment vertical="center"/>
    </xf>
    <xf numFmtId="188" fontId="13" fillId="10" borderId="66" xfId="3" applyNumberFormat="1" applyFont="1" applyFill="1" applyBorder="1" applyAlignment="1">
      <alignment vertical="center"/>
    </xf>
    <xf numFmtId="188" fontId="13" fillId="8" borderId="66" xfId="3" applyNumberFormat="1" applyFont="1" applyFill="1" applyBorder="1" applyAlignment="1">
      <alignment vertical="center"/>
    </xf>
    <xf numFmtId="188" fontId="9" fillId="0" borderId="66" xfId="3" applyNumberFormat="1" applyFont="1" applyFill="1" applyBorder="1" applyAlignment="1">
      <alignment vertical="center"/>
    </xf>
    <xf numFmtId="0" fontId="14" fillId="0" borderId="0" xfId="2" applyFont="1" applyAlignment="1">
      <alignment horizontal="left" vertical="center" readingOrder="1"/>
    </xf>
    <xf numFmtId="0" fontId="13" fillId="0" borderId="0" xfId="2" applyFont="1" applyAlignment="1">
      <alignment vertical="center"/>
    </xf>
    <xf numFmtId="0" fontId="15" fillId="0" borderId="0" xfId="2" applyFont="1" applyAlignment="1">
      <alignment vertical="center" shrinkToFit="1"/>
    </xf>
    <xf numFmtId="0" fontId="38" fillId="13" borderId="1" xfId="0" applyFont="1" applyFill="1" applyBorder="1" applyAlignment="1">
      <alignment horizontal="left" vertical="center" wrapText="1"/>
    </xf>
    <xf numFmtId="0" fontId="38" fillId="14" borderId="2" xfId="0" applyFont="1" applyFill="1" applyBorder="1" applyAlignment="1">
      <alignment horizontal="center" vertical="center"/>
    </xf>
    <xf numFmtId="0" fontId="38" fillId="14" borderId="82" xfId="0" applyFont="1" applyFill="1" applyBorder="1" applyAlignment="1">
      <alignment horizontal="center" vertical="center" shrinkToFit="1"/>
    </xf>
    <xf numFmtId="0" fontId="38" fillId="14" borderId="82" xfId="0" applyFont="1" applyFill="1" applyBorder="1" applyAlignment="1">
      <alignment horizontal="left" vertical="center" shrinkToFit="1"/>
    </xf>
    <xf numFmtId="0" fontId="38" fillId="14" borderId="1" xfId="0" applyFont="1" applyFill="1" applyBorder="1" applyAlignment="1">
      <alignment horizontal="left" vertical="center" wrapText="1"/>
    </xf>
    <xf numFmtId="0" fontId="69" fillId="14" borderId="1" xfId="0" applyFont="1" applyFill="1" applyBorder="1" applyAlignment="1">
      <alignment horizontal="left" vertical="center" wrapText="1"/>
    </xf>
    <xf numFmtId="0" fontId="38" fillId="14" borderId="82" xfId="0" applyFont="1" applyFill="1" applyBorder="1" applyAlignment="1">
      <alignment horizontal="center" vertical="center" wrapText="1" shrinkToFit="1"/>
    </xf>
    <xf numFmtId="0" fontId="38" fillId="14" borderId="82" xfId="0" applyFont="1" applyFill="1" applyBorder="1" applyAlignment="1">
      <alignment horizontal="left" vertical="center" wrapText="1" shrinkToFit="1"/>
    </xf>
    <xf numFmtId="0" fontId="39" fillId="14" borderId="1" xfId="0" applyFont="1" applyFill="1" applyBorder="1" applyAlignment="1">
      <alignment horizontal="left" vertical="center" wrapText="1"/>
    </xf>
    <xf numFmtId="0" fontId="2" fillId="7" borderId="0" xfId="0" applyFont="1" applyFill="1" applyAlignment="1">
      <alignment vertical="center"/>
    </xf>
    <xf numFmtId="0" fontId="2" fillId="15" borderId="0" xfId="0" applyFont="1" applyFill="1" applyAlignment="1">
      <alignment vertical="center"/>
    </xf>
    <xf numFmtId="0" fontId="2" fillId="13" borderId="1" xfId="0" applyFont="1" applyFill="1" applyBorder="1" applyAlignment="1">
      <alignment vertical="center" wrapText="1"/>
    </xf>
    <xf numFmtId="0" fontId="2" fillId="13" borderId="0" xfId="0" applyFont="1" applyFill="1" applyAlignment="1">
      <alignment vertical="center"/>
    </xf>
    <xf numFmtId="0" fontId="5" fillId="7" borderId="0" xfId="0" applyFont="1" applyFill="1" applyAlignment="1">
      <alignment vertical="center"/>
    </xf>
    <xf numFmtId="0" fontId="44" fillId="15" borderId="0" xfId="7" applyFill="1" applyAlignment="1">
      <alignment vertical="center"/>
    </xf>
    <xf numFmtId="0" fontId="27" fillId="12" borderId="1" xfId="0" applyFont="1" applyFill="1" applyBorder="1" applyAlignment="1">
      <alignment vertical="center"/>
    </xf>
    <xf numFmtId="0" fontId="27" fillId="12" borderId="1" xfId="0" applyFont="1" applyFill="1" applyBorder="1" applyAlignment="1">
      <alignment horizontal="center" vertical="center"/>
    </xf>
    <xf numFmtId="0" fontId="27" fillId="16" borderId="1" xfId="0" applyFont="1" applyFill="1" applyBorder="1" applyAlignment="1">
      <alignment vertical="center"/>
    </xf>
    <xf numFmtId="0" fontId="27" fillId="16" borderId="1" xfId="0" applyFont="1" applyFill="1" applyBorder="1" applyAlignment="1">
      <alignment horizontal="center" vertical="center"/>
    </xf>
    <xf numFmtId="0" fontId="27" fillId="17" borderId="1" xfId="0" applyFont="1" applyFill="1" applyBorder="1" applyAlignment="1">
      <alignment vertical="center"/>
    </xf>
    <xf numFmtId="0" fontId="27" fillId="17" borderId="1" xfId="0" applyFont="1" applyFill="1" applyBorder="1" applyAlignment="1">
      <alignment horizontal="center" vertical="center"/>
    </xf>
    <xf numFmtId="0" fontId="25" fillId="16" borderId="0" xfId="0" applyFont="1" applyFill="1"/>
    <xf numFmtId="0" fontId="31" fillId="16" borderId="0" xfId="0" applyFont="1" applyFill="1"/>
    <xf numFmtId="0" fontId="27" fillId="16" borderId="0" xfId="2" applyFont="1" applyFill="1" applyAlignment="1">
      <alignment horizontal="center"/>
    </xf>
    <xf numFmtId="0" fontId="28" fillId="16" borderId="0" xfId="2" applyFont="1" applyFill="1" applyAlignment="1">
      <alignment horizontal="distributed" vertical="center"/>
    </xf>
    <xf numFmtId="0" fontId="31" fillId="17" borderId="0" xfId="0" applyFont="1" applyFill="1" applyAlignment="1">
      <alignment vertical="center"/>
    </xf>
    <xf numFmtId="0" fontId="5" fillId="17" borderId="0" xfId="0" applyFont="1" applyFill="1" applyAlignment="1">
      <alignment vertical="center"/>
    </xf>
    <xf numFmtId="0" fontId="2" fillId="17" borderId="0" xfId="0" applyFont="1" applyFill="1" applyAlignment="1">
      <alignment vertical="center"/>
    </xf>
    <xf numFmtId="0" fontId="27" fillId="17" borderId="0" xfId="2" applyFont="1" applyFill="1" applyAlignment="1">
      <alignment horizontal="center"/>
    </xf>
    <xf numFmtId="0" fontId="28" fillId="17" borderId="0" xfId="2" applyFont="1" applyFill="1" applyAlignment="1">
      <alignment horizontal="distributed" vertical="center"/>
    </xf>
    <xf numFmtId="0" fontId="3" fillId="13" borderId="1" xfId="0" applyFont="1" applyFill="1" applyBorder="1" applyAlignment="1">
      <alignment vertical="center"/>
    </xf>
    <xf numFmtId="0" fontId="3" fillId="13" borderId="1" xfId="0" applyFont="1" applyFill="1" applyBorder="1" applyAlignment="1">
      <alignment horizontal="center" vertical="center"/>
    </xf>
    <xf numFmtId="0" fontId="9" fillId="13" borderId="1" xfId="0" applyFont="1" applyFill="1" applyBorder="1" applyAlignment="1">
      <alignment vertical="center"/>
    </xf>
    <xf numFmtId="0" fontId="9" fillId="13" borderId="1" xfId="0" applyFont="1" applyFill="1" applyBorder="1" applyAlignment="1">
      <alignment horizontal="center" vertical="center"/>
    </xf>
    <xf numFmtId="0" fontId="2" fillId="18" borderId="0" xfId="0" applyFont="1" applyFill="1" applyAlignment="1">
      <alignment vertical="center"/>
    </xf>
    <xf numFmtId="0" fontId="2" fillId="13" borderId="2" xfId="0" applyFont="1" applyFill="1" applyBorder="1" applyAlignment="1">
      <alignment horizontal="left" vertical="center" wrapText="1"/>
    </xf>
    <xf numFmtId="0" fontId="2" fillId="13" borderId="13" xfId="0" applyFont="1" applyFill="1" applyBorder="1" applyAlignment="1">
      <alignment horizontal="left" vertical="center" wrapText="1"/>
    </xf>
    <xf numFmtId="0" fontId="2" fillId="13" borderId="3" xfId="0" applyFont="1" applyFill="1" applyBorder="1" applyAlignment="1">
      <alignment horizontal="left" vertical="center" wrapText="1"/>
    </xf>
    <xf numFmtId="0" fontId="32" fillId="0" borderId="4" xfId="0" applyFont="1" applyBorder="1" applyAlignment="1">
      <alignment horizontal="left" vertical="center"/>
    </xf>
    <xf numFmtId="0" fontId="32" fillId="0" borderId="8" xfId="0" applyFont="1" applyBorder="1" applyAlignment="1">
      <alignment horizontal="left" vertical="center"/>
    </xf>
    <xf numFmtId="0" fontId="9" fillId="12" borderId="0" xfId="2" applyFill="1"/>
    <xf numFmtId="0" fontId="0" fillId="16" borderId="0" xfId="0" applyFill="1"/>
    <xf numFmtId="0" fontId="9" fillId="16" borderId="0" xfId="2" applyFill="1"/>
    <xf numFmtId="0" fontId="9" fillId="17" borderId="0" xfId="18" applyFont="1" applyFill="1">
      <alignment vertical="center"/>
    </xf>
    <xf numFmtId="0" fontId="9" fillId="17" borderId="0" xfId="2" applyFill="1" applyAlignment="1">
      <alignment vertical="center"/>
    </xf>
    <xf numFmtId="0" fontId="3" fillId="17" borderId="0" xfId="0" applyFont="1" applyFill="1" applyAlignment="1">
      <alignment vertical="center"/>
    </xf>
    <xf numFmtId="0" fontId="0" fillId="18" borderId="0" xfId="0" applyFill="1"/>
    <xf numFmtId="0" fontId="2" fillId="12" borderId="0" xfId="0" applyFont="1" applyFill="1" applyAlignment="1">
      <alignment vertical="center"/>
    </xf>
    <xf numFmtId="0" fontId="43" fillId="12" borderId="0" xfId="0" applyFont="1" applyFill="1" applyAlignment="1">
      <alignment horizontal="left" vertical="center"/>
    </xf>
    <xf numFmtId="181" fontId="43" fillId="12" borderId="8" xfId="0" applyNumberFormat="1" applyFont="1" applyFill="1" applyBorder="1" applyAlignment="1">
      <alignment vertical="center" shrinkToFit="1"/>
    </xf>
    <xf numFmtId="181" fontId="43" fillId="12" borderId="8" xfId="0" applyNumberFormat="1" applyFont="1" applyFill="1" applyBorder="1" applyAlignment="1">
      <alignment horizontal="right" vertical="center" shrinkToFit="1"/>
    </xf>
    <xf numFmtId="0" fontId="43" fillId="12" borderId="0" xfId="0" applyFont="1" applyFill="1" applyAlignment="1">
      <alignment vertical="center"/>
    </xf>
    <xf numFmtId="181" fontId="43" fillId="12" borderId="0" xfId="0" applyNumberFormat="1" applyFont="1" applyFill="1" applyAlignment="1">
      <alignment vertical="center" shrinkToFit="1"/>
    </xf>
    <xf numFmtId="0" fontId="7" fillId="12" borderId="0" xfId="0" applyFont="1" applyFill="1" applyAlignment="1">
      <alignment vertical="center"/>
    </xf>
    <xf numFmtId="0" fontId="7" fillId="12" borderId="29" xfId="0" applyFont="1" applyFill="1" applyBorder="1" applyAlignment="1">
      <alignment vertical="center"/>
    </xf>
    <xf numFmtId="181" fontId="37" fillId="16" borderId="40" xfId="0" applyNumberFormat="1" applyFont="1" applyFill="1" applyBorder="1" applyAlignment="1">
      <alignment vertical="center"/>
    </xf>
    <xf numFmtId="0" fontId="32" fillId="16" borderId="0" xfId="0" applyFont="1" applyFill="1" applyAlignment="1">
      <alignment vertical="center"/>
    </xf>
    <xf numFmtId="0" fontId="32" fillId="16" borderId="29" xfId="0" applyFont="1" applyFill="1" applyBorder="1" applyAlignment="1">
      <alignment vertical="center"/>
    </xf>
    <xf numFmtId="0" fontId="34" fillId="16" borderId="0" xfId="0" applyFont="1" applyFill="1" applyAlignment="1">
      <alignment vertical="center"/>
    </xf>
    <xf numFmtId="0" fontId="35" fillId="16" borderId="0" xfId="0" applyFont="1" applyFill="1" applyAlignment="1">
      <alignment vertical="center"/>
    </xf>
    <xf numFmtId="181" fontId="36" fillId="16" borderId="0" xfId="0" applyNumberFormat="1" applyFont="1" applyFill="1" applyAlignment="1">
      <alignment vertical="center"/>
    </xf>
    <xf numFmtId="181" fontId="35" fillId="16" borderId="0" xfId="0" applyNumberFormat="1" applyFont="1" applyFill="1" applyAlignment="1">
      <alignment vertical="center"/>
    </xf>
    <xf numFmtId="0" fontId="32" fillId="16" borderId="0" xfId="0" applyFont="1" applyFill="1"/>
    <xf numFmtId="181" fontId="37" fillId="17" borderId="40" xfId="0" applyNumberFormat="1" applyFont="1" applyFill="1" applyBorder="1" applyAlignment="1">
      <alignment vertical="center"/>
    </xf>
    <xf numFmtId="0" fontId="32" fillId="17" borderId="0" xfId="0" applyFont="1" applyFill="1" applyAlignment="1">
      <alignment vertical="center"/>
    </xf>
    <xf numFmtId="0" fontId="32" fillId="17" borderId="29" xfId="0" applyFont="1" applyFill="1" applyBorder="1" applyAlignment="1">
      <alignment vertical="center"/>
    </xf>
    <xf numFmtId="0" fontId="34" fillId="17" borderId="0" xfId="0" applyFont="1" applyFill="1" applyAlignment="1">
      <alignment vertical="center"/>
    </xf>
    <xf numFmtId="0" fontId="35" fillId="17" borderId="0" xfId="0" applyFont="1" applyFill="1" applyAlignment="1">
      <alignment vertical="center"/>
    </xf>
    <xf numFmtId="181" fontId="36" fillId="17" borderId="0" xfId="0" applyNumberFormat="1" applyFont="1" applyFill="1" applyAlignment="1">
      <alignment vertical="center"/>
    </xf>
    <xf numFmtId="181" fontId="35" fillId="17" borderId="0" xfId="0" applyNumberFormat="1" applyFont="1" applyFill="1" applyAlignment="1">
      <alignment vertical="center"/>
    </xf>
    <xf numFmtId="0" fontId="43" fillId="17" borderId="0" xfId="0" applyFont="1" applyFill="1" applyAlignment="1">
      <alignment horizontal="left" vertical="center"/>
    </xf>
    <xf numFmtId="181" fontId="43" fillId="17" borderId="8" xfId="0" applyNumberFormat="1" applyFont="1" applyFill="1" applyBorder="1" applyAlignment="1">
      <alignment vertical="center" shrinkToFit="1"/>
    </xf>
    <xf numFmtId="181" fontId="43" fillId="17" borderId="8" xfId="0" applyNumberFormat="1" applyFont="1" applyFill="1" applyBorder="1" applyAlignment="1">
      <alignment horizontal="right" vertical="center" shrinkToFit="1"/>
    </xf>
    <xf numFmtId="0" fontId="43" fillId="17" borderId="0" xfId="0" applyFont="1" applyFill="1" applyAlignment="1">
      <alignment vertical="center"/>
    </xf>
    <xf numFmtId="181" fontId="43" fillId="17" borderId="0" xfId="0" applyNumberFormat="1" applyFont="1" applyFill="1" applyAlignment="1">
      <alignment vertical="center" shrinkToFit="1"/>
    </xf>
    <xf numFmtId="0" fontId="7" fillId="17" borderId="0" xfId="0" applyFont="1" applyFill="1" applyAlignment="1">
      <alignment vertical="center"/>
    </xf>
    <xf numFmtId="0" fontId="7" fillId="17" borderId="29" xfId="0" applyFont="1" applyFill="1" applyBorder="1" applyAlignment="1">
      <alignment vertical="center"/>
    </xf>
    <xf numFmtId="0" fontId="5" fillId="19" borderId="0" xfId="0" applyFont="1" applyFill="1" applyAlignment="1">
      <alignment vertical="center"/>
    </xf>
    <xf numFmtId="0" fontId="2" fillId="19" borderId="0" xfId="0" applyFont="1" applyFill="1" applyAlignment="1">
      <alignment vertical="center"/>
    </xf>
    <xf numFmtId="0" fontId="43" fillId="7" borderId="0" xfId="0" applyFont="1" applyFill="1" applyAlignment="1">
      <alignment horizontal="left" vertical="center"/>
    </xf>
    <xf numFmtId="181" fontId="43" fillId="7" borderId="8" xfId="0" applyNumberFormat="1" applyFont="1" applyFill="1" applyBorder="1" applyAlignment="1">
      <alignment vertical="center" shrinkToFit="1"/>
    </xf>
    <xf numFmtId="181" fontId="43" fillId="7" borderId="8" xfId="0" applyNumberFormat="1" applyFont="1" applyFill="1" applyBorder="1" applyAlignment="1">
      <alignment horizontal="right" vertical="center" shrinkToFit="1"/>
    </xf>
    <xf numFmtId="0" fontId="43" fillId="7" borderId="0" xfId="0" applyFont="1" applyFill="1" applyAlignment="1">
      <alignment vertical="center"/>
    </xf>
    <xf numFmtId="181" fontId="43" fillId="7" borderId="0" xfId="0" applyNumberFormat="1" applyFont="1" applyFill="1" applyAlignment="1">
      <alignment vertical="center" shrinkToFit="1"/>
    </xf>
    <xf numFmtId="0" fontId="7" fillId="7" borderId="0" xfId="0" applyFont="1" applyFill="1" applyAlignment="1">
      <alignment vertical="center"/>
    </xf>
    <xf numFmtId="0" fontId="7" fillId="7" borderId="29" xfId="0" applyFont="1" applyFill="1" applyBorder="1" applyAlignment="1">
      <alignment vertical="center"/>
    </xf>
    <xf numFmtId="38" fontId="12" fillId="14" borderId="6" xfId="8" applyFont="1" applyFill="1" applyBorder="1" applyAlignment="1">
      <alignment horizontal="center" vertical="center"/>
    </xf>
    <xf numFmtId="38" fontId="12" fillId="14" borderId="118" xfId="8" applyFont="1" applyFill="1" applyBorder="1" applyAlignment="1">
      <alignment vertical="center" shrinkToFit="1"/>
    </xf>
    <xf numFmtId="38" fontId="12" fillId="14" borderId="6" xfId="8" applyFont="1" applyFill="1" applyBorder="1">
      <alignment vertical="center"/>
    </xf>
    <xf numFmtId="38" fontId="12" fillId="14" borderId="18" xfId="8" applyFont="1" applyFill="1" applyBorder="1">
      <alignment vertical="center"/>
    </xf>
    <xf numFmtId="0" fontId="27" fillId="12" borderId="1" xfId="0" applyFont="1" applyFill="1" applyBorder="1" applyAlignment="1">
      <alignment horizontal="left" vertical="center" wrapText="1"/>
    </xf>
    <xf numFmtId="0" fontId="27" fillId="12" borderId="1" xfId="0" applyFont="1" applyFill="1" applyBorder="1" applyAlignment="1">
      <alignment horizontal="left" vertical="center"/>
    </xf>
    <xf numFmtId="0" fontId="27" fillId="16" borderId="1" xfId="0" applyFont="1" applyFill="1" applyBorder="1" applyAlignment="1">
      <alignment horizontal="left" vertical="center" wrapText="1"/>
    </xf>
    <xf numFmtId="0" fontId="27" fillId="16" borderId="1" xfId="0" applyFont="1" applyFill="1" applyBorder="1" applyAlignment="1">
      <alignment horizontal="left" vertical="center"/>
    </xf>
    <xf numFmtId="0" fontId="27" fillId="17" borderId="1" xfId="0" applyFont="1" applyFill="1" applyBorder="1" applyAlignment="1">
      <alignment horizontal="left" vertical="center" wrapText="1"/>
    </xf>
    <xf numFmtId="0" fontId="27" fillId="17" borderId="1" xfId="0" applyFont="1" applyFill="1" applyBorder="1" applyAlignment="1">
      <alignment horizontal="left" vertical="center"/>
    </xf>
    <xf numFmtId="0" fontId="23" fillId="18" borderId="0" xfId="0" applyFont="1" applyFill="1" applyAlignment="1">
      <alignment horizontal="center" vertical="center"/>
    </xf>
    <xf numFmtId="0" fontId="3" fillId="0" borderId="1" xfId="0" applyFont="1" applyBorder="1" applyAlignment="1">
      <alignment horizontal="center" vertical="center"/>
    </xf>
    <xf numFmtId="0" fontId="9" fillId="13" borderId="1" xfId="0" applyFont="1" applyFill="1" applyBorder="1" applyAlignment="1">
      <alignment horizontal="left" vertical="center" wrapText="1"/>
    </xf>
    <xf numFmtId="0" fontId="3" fillId="13" borderId="1" xfId="0" applyFont="1" applyFill="1" applyBorder="1" applyAlignment="1">
      <alignment horizontal="left" vertical="center" wrapText="1"/>
    </xf>
    <xf numFmtId="0" fontId="3" fillId="13" borderId="1" xfId="0" applyFont="1" applyFill="1" applyBorder="1" applyAlignment="1">
      <alignment horizontal="left" vertical="center"/>
    </xf>
    <xf numFmtId="0" fontId="23" fillId="7" borderId="0" xfId="0" applyFont="1" applyFill="1" applyAlignment="1">
      <alignment horizontal="center" vertical="center"/>
    </xf>
    <xf numFmtId="0" fontId="2" fillId="0" borderId="2" xfId="0" applyFont="1" applyBorder="1" applyAlignment="1">
      <alignment horizontal="left" vertical="center" wrapText="1"/>
    </xf>
    <xf numFmtId="0" fontId="2" fillId="0" borderId="13" xfId="0" applyFont="1" applyBorder="1" applyAlignment="1">
      <alignment horizontal="left" vertical="center" wrapText="1"/>
    </xf>
    <xf numFmtId="0" fontId="2" fillId="0" borderId="3" xfId="0" applyFont="1" applyBorder="1" applyAlignment="1">
      <alignment horizontal="left" vertical="center" wrapText="1"/>
    </xf>
    <xf numFmtId="0" fontId="2" fillId="13" borderId="2" xfId="0" applyFont="1" applyFill="1" applyBorder="1" applyAlignment="1">
      <alignment horizontal="left" vertical="center" wrapText="1"/>
    </xf>
    <xf numFmtId="0" fontId="2" fillId="13" borderId="13" xfId="0" applyFont="1" applyFill="1" applyBorder="1" applyAlignment="1">
      <alignment horizontal="left" vertical="center" wrapText="1"/>
    </xf>
    <xf numFmtId="0" fontId="2" fillId="13" borderId="3" xfId="0" applyFont="1" applyFill="1" applyBorder="1" applyAlignment="1">
      <alignment horizontal="left" vertical="center" wrapText="1"/>
    </xf>
    <xf numFmtId="0" fontId="2" fillId="0" borderId="2" xfId="0" applyFont="1" applyBorder="1" applyAlignment="1">
      <alignment horizontal="center" vertical="center"/>
    </xf>
    <xf numFmtId="0" fontId="2" fillId="0" borderId="13" xfId="0" applyFont="1" applyBorder="1" applyAlignment="1">
      <alignment horizontal="center" vertical="center"/>
    </xf>
    <xf numFmtId="0" fontId="2" fillId="0" borderId="3" xfId="0" applyFont="1" applyBorder="1" applyAlignment="1">
      <alignment horizontal="center" vertical="center"/>
    </xf>
    <xf numFmtId="0" fontId="38" fillId="0" borderId="82" xfId="0" applyFont="1" applyBorder="1" applyAlignment="1">
      <alignment horizontal="center" vertical="center" shrinkToFit="1"/>
    </xf>
    <xf numFmtId="0" fontId="24" fillId="7" borderId="0" xfId="0" applyFont="1" applyFill="1" applyAlignment="1">
      <alignment horizontal="center" vertical="center" shrinkToFit="1"/>
    </xf>
    <xf numFmtId="0" fontId="38" fillId="4" borderId="2" xfId="0" applyFont="1" applyFill="1" applyBorder="1" applyAlignment="1">
      <alignment horizontal="center" vertical="center"/>
    </xf>
    <xf numFmtId="0" fontId="38" fillId="4" borderId="82" xfId="0" applyFont="1" applyFill="1" applyBorder="1" applyAlignment="1">
      <alignment horizontal="center" vertical="center" shrinkToFit="1"/>
    </xf>
    <xf numFmtId="0" fontId="38" fillId="4" borderId="82" xfId="0" applyFont="1" applyFill="1" applyBorder="1" applyAlignment="1">
      <alignment horizontal="center" vertical="center" wrapText="1" shrinkToFit="1"/>
    </xf>
    <xf numFmtId="0" fontId="38" fillId="14" borderId="2" xfId="0" applyFont="1" applyFill="1" applyBorder="1" applyAlignment="1">
      <alignment horizontal="center" vertical="center"/>
    </xf>
    <xf numFmtId="0" fontId="38" fillId="14" borderId="82" xfId="0" applyFont="1" applyFill="1" applyBorder="1" applyAlignment="1">
      <alignment horizontal="center" vertical="center" shrinkToFit="1"/>
    </xf>
    <xf numFmtId="0" fontId="38" fillId="0" borderId="82" xfId="0" applyFont="1" applyBorder="1" applyAlignment="1">
      <alignment horizontal="center" vertical="center" wrapText="1" shrinkToFit="1"/>
    </xf>
    <xf numFmtId="0" fontId="2" fillId="0" borderId="93" xfId="0" applyFont="1" applyBorder="1" applyAlignment="1">
      <alignment horizontal="center"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38" fillId="0" borderId="96" xfId="0" applyFont="1" applyBorder="1" applyAlignment="1">
      <alignment horizontal="center" vertical="center" shrinkToFit="1"/>
    </xf>
    <xf numFmtId="0" fontId="38" fillId="0" borderId="97" xfId="0" applyFont="1" applyBorder="1" applyAlignment="1">
      <alignment horizontal="center" vertical="center" shrinkToFit="1"/>
    </xf>
    <xf numFmtId="0" fontId="38" fillId="0" borderId="98" xfId="0" applyFont="1" applyBorder="1" applyAlignment="1">
      <alignment horizontal="center" vertical="center" shrinkToFi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4" borderId="1" xfId="0" applyFont="1" applyFill="1" applyBorder="1" applyAlignment="1">
      <alignment horizontal="center" vertical="center"/>
    </xf>
    <xf numFmtId="0" fontId="20" fillId="0" borderId="1" xfId="0" applyFont="1" applyBorder="1" applyAlignment="1">
      <alignment horizontal="center" vertical="center"/>
    </xf>
    <xf numFmtId="0" fontId="16" fillId="0" borderId="103" xfId="0" applyFont="1" applyBorder="1" applyAlignment="1">
      <alignment horizontal="right"/>
    </xf>
    <xf numFmtId="0" fontId="16" fillId="0" borderId="104" xfId="0" applyFont="1" applyBorder="1" applyAlignment="1">
      <alignment horizontal="right"/>
    </xf>
    <xf numFmtId="0" fontId="16" fillId="0" borderId="105" xfId="0" applyFont="1" applyBorder="1" applyAlignment="1">
      <alignment horizontal="right"/>
    </xf>
    <xf numFmtId="0" fontId="21" fillId="5" borderId="84" xfId="0" applyFont="1" applyFill="1" applyBorder="1" applyAlignment="1" applyProtection="1">
      <alignment horizontal="left" vertical="center" shrinkToFit="1"/>
      <protection locked="0"/>
    </xf>
    <xf numFmtId="0" fontId="21" fillId="5" borderId="71" xfId="0" applyFont="1" applyFill="1" applyBorder="1" applyAlignment="1" applyProtection="1">
      <alignment horizontal="left" vertical="center" shrinkToFit="1"/>
      <protection locked="0"/>
    </xf>
    <xf numFmtId="0" fontId="21" fillId="5" borderId="72" xfId="0" applyFont="1" applyFill="1" applyBorder="1" applyAlignment="1" applyProtection="1">
      <alignment horizontal="left" vertical="center" shrinkToFit="1"/>
      <protection locked="0"/>
    </xf>
    <xf numFmtId="0" fontId="16" fillId="0" borderId="87" xfId="0" applyFont="1" applyBorder="1" applyAlignment="1">
      <alignment horizontal="center" vertical="center"/>
    </xf>
    <xf numFmtId="0" fontId="16" fillId="0" borderId="67" xfId="0" applyFont="1" applyBorder="1" applyAlignment="1">
      <alignment horizontal="center" vertical="center"/>
    </xf>
    <xf numFmtId="0" fontId="16" fillId="0" borderId="85" xfId="0" applyFont="1" applyBorder="1" applyAlignment="1">
      <alignment horizontal="center" vertical="center"/>
    </xf>
    <xf numFmtId="0" fontId="16" fillId="0" borderId="12" xfId="0" applyFont="1" applyBorder="1" applyAlignment="1">
      <alignment horizontal="center" vertical="center"/>
    </xf>
    <xf numFmtId="0" fontId="16" fillId="0" borderId="89" xfId="0" applyFont="1" applyBorder="1" applyAlignment="1">
      <alignment horizontal="center" vertical="center"/>
    </xf>
    <xf numFmtId="0" fontId="16" fillId="0" borderId="17" xfId="0" applyFont="1" applyBorder="1" applyAlignment="1">
      <alignment horizontal="center" vertical="center"/>
    </xf>
    <xf numFmtId="0" fontId="16" fillId="0" borderId="86" xfId="0" applyFont="1" applyBorder="1" applyAlignment="1">
      <alignment horizontal="center" vertical="center"/>
    </xf>
    <xf numFmtId="0" fontId="16" fillId="0" borderId="91" xfId="0" applyFont="1" applyBorder="1" applyAlignment="1">
      <alignment horizontal="center" vertical="center"/>
    </xf>
    <xf numFmtId="0" fontId="21" fillId="5" borderId="12" xfId="0" applyFont="1" applyFill="1" applyBorder="1" applyAlignment="1" applyProtection="1">
      <alignment horizontal="left" vertical="center" wrapText="1" shrinkToFit="1"/>
      <protection locked="0"/>
    </xf>
    <xf numFmtId="0" fontId="21" fillId="5" borderId="88" xfId="0" applyFont="1" applyFill="1" applyBorder="1" applyAlignment="1" applyProtection="1">
      <alignment horizontal="left" vertical="center" wrapText="1" shrinkToFit="1"/>
      <protection locked="0"/>
    </xf>
    <xf numFmtId="0" fontId="21" fillId="5" borderId="17" xfId="0" applyFont="1" applyFill="1" applyBorder="1" applyAlignment="1" applyProtection="1">
      <alignment horizontal="left" vertical="center" wrapText="1" shrinkToFit="1"/>
      <protection locked="0"/>
    </xf>
    <xf numFmtId="0" fontId="21" fillId="5" borderId="90" xfId="0" applyFont="1" applyFill="1" applyBorder="1" applyAlignment="1" applyProtection="1">
      <alignment horizontal="left" vertical="center" wrapText="1" shrinkToFit="1"/>
      <protection locked="0"/>
    </xf>
    <xf numFmtId="0" fontId="21" fillId="5" borderId="91" xfId="0" applyFont="1" applyFill="1" applyBorder="1" applyAlignment="1" applyProtection="1">
      <alignment horizontal="left" vertical="center" wrapText="1" shrinkToFit="1"/>
      <protection locked="0"/>
    </xf>
    <xf numFmtId="0" fontId="21" fillId="5" borderId="92" xfId="0" applyFont="1" applyFill="1" applyBorder="1" applyAlignment="1" applyProtection="1">
      <alignment horizontal="left" vertical="center" wrapText="1" shrinkToFit="1"/>
      <protection locked="0"/>
    </xf>
    <xf numFmtId="0" fontId="17" fillId="0" borderId="12" xfId="0" applyFont="1" applyBorder="1" applyAlignment="1">
      <alignment horizontal="center" vertical="center"/>
    </xf>
    <xf numFmtId="0" fontId="17" fillId="0" borderId="18" xfId="0" applyFont="1" applyBorder="1" applyAlignment="1">
      <alignment horizontal="center" vertical="center"/>
    </xf>
    <xf numFmtId="0" fontId="16" fillId="0" borderId="5" xfId="0" applyFont="1" applyBorder="1" applyAlignment="1">
      <alignment horizontal="distributed" vertical="center" wrapText="1" justifyLastLine="1"/>
    </xf>
    <xf numFmtId="0" fontId="17" fillId="0" borderId="10" xfId="0" applyFont="1" applyBorder="1" applyAlignment="1">
      <alignment horizontal="distributed" vertical="center" justifyLastLine="1"/>
    </xf>
    <xf numFmtId="0" fontId="16" fillId="0" borderId="12" xfId="0" applyFont="1" applyBorder="1" applyAlignment="1">
      <alignment horizontal="center" vertical="center" wrapText="1"/>
    </xf>
    <xf numFmtId="0" fontId="16" fillId="0" borderId="18" xfId="0" applyFont="1" applyBorder="1" applyAlignment="1">
      <alignment horizontal="center" vertical="center"/>
    </xf>
    <xf numFmtId="0" fontId="26" fillId="12" borderId="0" xfId="0" applyFont="1" applyFill="1" applyAlignment="1">
      <alignment horizontal="center" vertical="center"/>
    </xf>
    <xf numFmtId="0" fontId="30" fillId="12" borderId="0" xfId="0" applyFont="1" applyFill="1" applyAlignment="1">
      <alignment horizontal="center" vertical="center" wrapText="1"/>
    </xf>
    <xf numFmtId="0" fontId="34" fillId="12" borderId="15" xfId="0" applyFont="1" applyFill="1" applyBorder="1" applyAlignment="1">
      <alignment horizontal="left" vertical="center"/>
    </xf>
    <xf numFmtId="0" fontId="32" fillId="0" borderId="102" xfId="0" applyFont="1" applyBorder="1" applyAlignment="1">
      <alignment horizontal="distributed" vertical="center"/>
    </xf>
    <xf numFmtId="0" fontId="32" fillId="0" borderId="4" xfId="0" applyFont="1" applyBorder="1" applyAlignment="1">
      <alignment horizontal="center" vertical="center" wrapText="1"/>
    </xf>
    <xf numFmtId="0" fontId="32" fillId="0" borderId="6"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41" xfId="0" applyFont="1" applyBorder="1" applyAlignment="1">
      <alignment horizontal="center" vertical="center"/>
    </xf>
    <xf numFmtId="0" fontId="20" fillId="0" borderId="44"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32" fillId="0" borderId="39" xfId="0" applyFont="1" applyBorder="1" applyAlignment="1">
      <alignment horizontal="left" vertical="center" wrapText="1"/>
    </xf>
    <xf numFmtId="0" fontId="32" fillId="0" borderId="40" xfId="0" applyFont="1" applyBorder="1" applyAlignment="1">
      <alignment horizontal="left" vertical="center" wrapText="1"/>
    </xf>
    <xf numFmtId="0" fontId="32" fillId="0" borderId="41" xfId="0" applyFont="1" applyBorder="1" applyAlignment="1">
      <alignment horizontal="left" vertical="center" wrapText="1"/>
    </xf>
    <xf numFmtId="0" fontId="32" fillId="0" borderId="42" xfId="0" applyFont="1" applyBorder="1" applyAlignment="1">
      <alignment horizontal="left" vertical="center" wrapText="1"/>
    </xf>
    <xf numFmtId="0" fontId="32" fillId="0" borderId="0" xfId="0" applyFont="1" applyAlignment="1">
      <alignment horizontal="left" vertical="center" wrapText="1"/>
    </xf>
    <xf numFmtId="0" fontId="32" fillId="0" borderId="28" xfId="0" applyFont="1" applyBorder="1" applyAlignment="1">
      <alignment horizontal="left" vertical="center" wrapText="1"/>
    </xf>
    <xf numFmtId="0" fontId="32" fillId="0" borderId="44" xfId="0" applyFont="1" applyBorder="1" applyAlignment="1">
      <alignment horizontal="left" vertical="center" wrapText="1"/>
    </xf>
    <xf numFmtId="0" fontId="32" fillId="0" borderId="29" xfId="0" applyFont="1" applyBorder="1" applyAlignment="1">
      <alignment horizontal="left" vertical="center" wrapText="1"/>
    </xf>
    <xf numFmtId="0" fontId="32" fillId="0" borderId="30" xfId="0" applyFont="1" applyBorder="1" applyAlignment="1">
      <alignment horizontal="left" vertical="center" wrapText="1"/>
    </xf>
    <xf numFmtId="58" fontId="32" fillId="0" borderId="0" xfId="0" applyNumberFormat="1" applyFont="1" applyAlignment="1">
      <alignment horizontal="right" vertical="center"/>
    </xf>
    <xf numFmtId="0" fontId="13" fillId="0" borderId="84" xfId="2" applyFont="1" applyBorder="1" applyAlignment="1">
      <alignment horizontal="distributed" vertical="center" justifyLastLine="1"/>
    </xf>
    <xf numFmtId="0" fontId="13" fillId="0" borderId="71" xfId="2" applyFont="1" applyBorder="1" applyAlignment="1">
      <alignment horizontal="distributed" vertical="center" justifyLastLine="1"/>
    </xf>
    <xf numFmtId="0" fontId="13" fillId="0" borderId="67" xfId="2" applyFont="1" applyBorder="1" applyAlignment="1">
      <alignment horizontal="distributed" vertical="center" justifyLastLine="1"/>
    </xf>
    <xf numFmtId="0" fontId="29" fillId="12" borderId="0" xfId="2" applyFont="1" applyFill="1" applyAlignment="1">
      <alignment horizontal="distributed" vertical="center"/>
    </xf>
    <xf numFmtId="0" fontId="9" fillId="10" borderId="12" xfId="2" applyFill="1" applyBorder="1" applyAlignment="1">
      <alignment horizontal="distributed" vertical="center" wrapText="1" justifyLastLine="1"/>
    </xf>
    <xf numFmtId="0" fontId="9" fillId="10" borderId="18" xfId="2" applyFill="1" applyBorder="1" applyAlignment="1">
      <alignment horizontal="distributed" vertical="center" wrapText="1" justifyLastLine="1"/>
    </xf>
    <xf numFmtId="0" fontId="9" fillId="8" borderId="12" xfId="2" applyFill="1" applyBorder="1" applyAlignment="1">
      <alignment horizontal="distributed" vertical="center" wrapText="1" justifyLastLine="1"/>
    </xf>
    <xf numFmtId="0" fontId="9" fillId="8" borderId="18" xfId="2" applyFill="1" applyBorder="1" applyAlignment="1">
      <alignment horizontal="distributed" vertical="center" wrapText="1" justifyLastLine="1"/>
    </xf>
    <xf numFmtId="0" fontId="9" fillId="0" borderId="12" xfId="2" applyBorder="1" applyAlignment="1">
      <alignment horizontal="distributed" vertical="center" wrapText="1" justifyLastLine="1"/>
    </xf>
    <xf numFmtId="0" fontId="9" fillId="0" borderId="18" xfId="2" applyBorder="1" applyAlignment="1">
      <alignment horizontal="distributed" vertical="center" wrapText="1" justifyLastLine="1"/>
    </xf>
    <xf numFmtId="0" fontId="13" fillId="0" borderId="1" xfId="2" applyFont="1" applyBorder="1" applyAlignment="1">
      <alignment horizontal="center" vertical="center" justifyLastLine="1"/>
    </xf>
    <xf numFmtId="0" fontId="13" fillId="0" borderId="1" xfId="2" applyFont="1" applyBorder="1" applyAlignment="1">
      <alignment horizontal="distributed" vertical="center"/>
    </xf>
    <xf numFmtId="0" fontId="9" fillId="3" borderId="12" xfId="2" applyFill="1" applyBorder="1" applyAlignment="1">
      <alignment horizontal="distributed" vertical="center" wrapText="1" justifyLastLine="1"/>
    </xf>
    <xf numFmtId="0" fontId="9" fillId="3" borderId="18" xfId="2" applyFill="1" applyBorder="1" applyAlignment="1">
      <alignment horizontal="distributed" vertical="center" wrapText="1" justifyLastLine="1"/>
    </xf>
    <xf numFmtId="0" fontId="2" fillId="3" borderId="4" xfId="0" applyFont="1" applyFill="1" applyBorder="1" applyAlignment="1">
      <alignment horizontal="left" vertical="center"/>
    </xf>
    <xf numFmtId="0" fontId="2" fillId="3" borderId="8" xfId="0" applyFont="1" applyFill="1" applyBorder="1" applyAlignment="1">
      <alignment horizontal="left" vertical="center"/>
    </xf>
    <xf numFmtId="0" fontId="7" fillId="3" borderId="24" xfId="0" applyFont="1" applyFill="1" applyBorder="1" applyAlignment="1">
      <alignment horizontal="center" vertical="center" textRotation="255"/>
    </xf>
    <xf numFmtId="0" fontId="7" fillId="3" borderId="25" xfId="0" applyFont="1" applyFill="1" applyBorder="1" applyAlignment="1">
      <alignment horizontal="center" vertical="center" textRotation="255"/>
    </xf>
    <xf numFmtId="0" fontId="7" fillId="3" borderId="26" xfId="0" applyFont="1" applyFill="1" applyBorder="1" applyAlignment="1">
      <alignment horizontal="center" vertical="center" textRotation="255"/>
    </xf>
    <xf numFmtId="0" fontId="7" fillId="3" borderId="39" xfId="0" applyFont="1" applyFill="1" applyBorder="1" applyAlignment="1">
      <alignment horizontal="left" vertical="center"/>
    </xf>
    <xf numFmtId="0" fontId="7" fillId="3" borderId="40" xfId="0" applyFont="1" applyFill="1" applyBorder="1" applyAlignment="1">
      <alignment horizontal="left" vertical="center"/>
    </xf>
    <xf numFmtId="0" fontId="7" fillId="3" borderId="101" xfId="0" applyFont="1" applyFill="1" applyBorder="1" applyAlignment="1">
      <alignment horizontal="left" vertical="center"/>
    </xf>
    <xf numFmtId="0" fontId="7" fillId="0" borderId="2" xfId="0" applyFont="1" applyBorder="1" applyAlignment="1">
      <alignment horizontal="center" vertical="center"/>
    </xf>
    <xf numFmtId="0" fontId="7" fillId="0" borderId="13" xfId="0" applyFont="1" applyBorder="1" applyAlignment="1">
      <alignment horizontal="center" vertical="center"/>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2" fillId="0" borderId="1" xfId="0" applyFont="1" applyBorder="1" applyAlignment="1">
      <alignment horizontal="center" vertical="center"/>
    </xf>
    <xf numFmtId="181" fontId="2" fillId="0" borderId="1" xfId="0" applyNumberFormat="1" applyFont="1" applyBorder="1" applyAlignment="1">
      <alignment horizontal="center" vertical="center" shrinkToFit="1"/>
    </xf>
    <xf numFmtId="181" fontId="2" fillId="0" borderId="2" xfId="0" applyNumberFormat="1" applyFont="1" applyBorder="1" applyAlignment="1">
      <alignment horizontal="center" vertical="center" shrinkToFit="1"/>
    </xf>
    <xf numFmtId="0" fontId="22" fillId="12" borderId="0" xfId="0" applyFont="1" applyFill="1" applyAlignment="1">
      <alignment horizontal="center" vertical="center"/>
    </xf>
    <xf numFmtId="181" fontId="2" fillId="0" borderId="6" xfId="0" applyNumberFormat="1" applyFont="1" applyBorder="1" applyAlignment="1">
      <alignment horizontal="right" vertical="center" shrinkToFit="1"/>
    </xf>
    <xf numFmtId="181" fontId="2" fillId="0" borderId="11" xfId="0" applyNumberFormat="1" applyFont="1" applyBorder="1" applyAlignment="1">
      <alignment horizontal="right" vertical="center" shrinkToFit="1"/>
    </xf>
    <xf numFmtId="58" fontId="2" fillId="0" borderId="0" xfId="0" applyNumberFormat="1" applyFont="1" applyAlignment="1">
      <alignment horizontal="right" vertical="center"/>
    </xf>
    <xf numFmtId="0" fontId="2" fillId="0" borderId="0" xfId="0" applyFont="1" applyAlignment="1">
      <alignment horizontal="center" vertical="center"/>
    </xf>
    <xf numFmtId="181" fontId="2" fillId="0" borderId="0" xfId="0" applyNumberFormat="1" applyFont="1" applyAlignment="1">
      <alignment horizontal="right" vertical="center" shrinkToFit="1"/>
    </xf>
    <xf numFmtId="0" fontId="2" fillId="0" borderId="0" xfId="0" applyFont="1" applyAlignment="1">
      <alignment horizontal="left" vertical="center"/>
    </xf>
    <xf numFmtId="0" fontId="2" fillId="0" borderId="13" xfId="0" applyFont="1" applyBorder="1" applyAlignment="1">
      <alignment vertical="center"/>
    </xf>
    <xf numFmtId="0" fontId="7" fillId="0" borderId="2" xfId="0" applyFont="1" applyBorder="1" applyAlignment="1">
      <alignment horizontal="left"/>
    </xf>
    <xf numFmtId="0" fontId="7" fillId="0" borderId="3" xfId="0" applyFont="1" applyBorder="1" applyAlignment="1">
      <alignment horizontal="left"/>
    </xf>
    <xf numFmtId="0" fontId="7" fillId="0" borderId="55" xfId="0" applyFont="1" applyBorder="1" applyAlignment="1">
      <alignment horizontal="left" vertical="center"/>
    </xf>
    <xf numFmtId="0" fontId="7" fillId="0" borderId="40" xfId="0" applyFont="1" applyBorder="1" applyAlignment="1">
      <alignment horizontal="left" vertical="center"/>
    </xf>
    <xf numFmtId="0" fontId="7" fillId="0" borderId="4" xfId="0" applyFont="1" applyBorder="1" applyAlignment="1">
      <alignment horizontal="left" vertical="center"/>
    </xf>
    <xf numFmtId="0" fontId="7" fillId="0" borderId="8" xfId="0" applyFont="1" applyBorder="1" applyAlignment="1">
      <alignment horizontal="left" vertical="center"/>
    </xf>
    <xf numFmtId="0" fontId="7" fillId="10" borderId="37" xfId="0" applyFont="1" applyFill="1" applyBorder="1" applyAlignment="1">
      <alignment horizontal="center" vertical="center" textRotation="255"/>
    </xf>
    <xf numFmtId="0" fontId="7" fillId="10" borderId="36" xfId="0" applyFont="1" applyFill="1" applyBorder="1" applyAlignment="1">
      <alignment horizontal="center" vertical="center" textRotation="255"/>
    </xf>
    <xf numFmtId="0" fontId="7" fillId="10" borderId="38" xfId="0" applyFont="1" applyFill="1" applyBorder="1" applyAlignment="1">
      <alignment horizontal="center" vertical="center" textRotation="255"/>
    </xf>
    <xf numFmtId="0" fontId="7" fillId="10" borderId="2" xfId="0" applyFont="1" applyFill="1" applyBorder="1" applyAlignment="1">
      <alignment horizontal="left" vertical="center"/>
    </xf>
    <xf numFmtId="0" fontId="7" fillId="10" borderId="13" xfId="0" applyFont="1" applyFill="1" applyBorder="1" applyAlignment="1">
      <alignment horizontal="left" vertical="center"/>
    </xf>
    <xf numFmtId="0" fontId="7" fillId="8" borderId="48" xfId="0" applyFont="1" applyFill="1" applyBorder="1" applyAlignment="1">
      <alignment horizontal="center" vertical="center" textRotation="255"/>
    </xf>
    <xf numFmtId="0" fontId="7" fillId="8" borderId="49" xfId="0" applyFont="1" applyFill="1" applyBorder="1" applyAlignment="1">
      <alignment horizontal="center" vertical="center" textRotation="255"/>
    </xf>
    <xf numFmtId="0" fontId="7" fillId="8" borderId="50" xfId="0" applyFont="1" applyFill="1" applyBorder="1" applyAlignment="1">
      <alignment horizontal="center" vertical="center" textRotation="255"/>
    </xf>
    <xf numFmtId="0" fontId="2" fillId="10" borderId="45" xfId="0" applyFont="1" applyFill="1" applyBorder="1" applyAlignment="1">
      <alignment horizontal="left" vertical="center"/>
    </xf>
    <xf numFmtId="0" fontId="2" fillId="10" borderId="29" xfId="0" applyFont="1" applyFill="1" applyBorder="1" applyAlignment="1">
      <alignment horizontal="left" vertical="center"/>
    </xf>
    <xf numFmtId="0" fontId="2" fillId="0" borderId="39" xfId="0" applyFont="1" applyBorder="1" applyAlignment="1">
      <alignment horizontal="left" vertical="center"/>
    </xf>
    <xf numFmtId="0" fontId="2" fillId="0" borderId="40" xfId="0" applyFont="1" applyBorder="1" applyAlignment="1">
      <alignment horizontal="left" vertical="center"/>
    </xf>
    <xf numFmtId="0" fontId="9" fillId="9" borderId="4" xfId="2" applyFill="1" applyBorder="1" applyAlignment="1">
      <alignment horizontal="distributed" vertical="center"/>
    </xf>
    <xf numFmtId="0" fontId="9" fillId="9" borderId="8" xfId="2" applyFill="1" applyBorder="1" applyAlignment="1">
      <alignment horizontal="distributed" vertical="center"/>
    </xf>
    <xf numFmtId="0" fontId="9" fillId="9" borderId="5" xfId="2" applyFill="1" applyBorder="1" applyAlignment="1">
      <alignment horizontal="distributed" vertical="center"/>
    </xf>
    <xf numFmtId="0" fontId="9" fillId="8" borderId="4" xfId="2" applyFill="1" applyBorder="1" applyAlignment="1">
      <alignment horizontal="distributed" vertical="center"/>
    </xf>
    <xf numFmtId="0" fontId="9" fillId="8" borderId="8" xfId="2" applyFill="1" applyBorder="1" applyAlignment="1">
      <alignment horizontal="distributed" vertical="center"/>
    </xf>
    <xf numFmtId="0" fontId="9" fillId="8" borderId="5" xfId="2" applyFill="1" applyBorder="1" applyAlignment="1">
      <alignment horizontal="distributed" vertical="center"/>
    </xf>
    <xf numFmtId="0" fontId="9" fillId="0" borderId="4" xfId="2" applyBorder="1" applyAlignment="1">
      <alignment horizontal="distributed" vertical="center"/>
    </xf>
    <xf numFmtId="0" fontId="9" fillId="0" borderId="8" xfId="2" applyBorder="1" applyAlignment="1">
      <alignment horizontal="distributed" vertical="center"/>
    </xf>
    <xf numFmtId="0" fontId="9" fillId="0" borderId="5" xfId="2" applyBorder="1" applyAlignment="1">
      <alignment horizontal="distributed" vertical="center"/>
    </xf>
    <xf numFmtId="0" fontId="9" fillId="0" borderId="83" xfId="2" applyBorder="1" applyAlignment="1">
      <alignment horizontal="distributed" vertical="center" wrapText="1"/>
    </xf>
    <xf numFmtId="0" fontId="9" fillId="0" borderId="13" xfId="2" applyBorder="1" applyAlignment="1">
      <alignment horizontal="distributed" vertical="center" wrapText="1"/>
    </xf>
    <xf numFmtId="0" fontId="9" fillId="0" borderId="2" xfId="2" applyBorder="1" applyAlignment="1">
      <alignment horizontal="distributed" vertical="center" wrapText="1"/>
    </xf>
    <xf numFmtId="0" fontId="9" fillId="0" borderId="3" xfId="2" applyBorder="1" applyAlignment="1">
      <alignment horizontal="distributed" vertical="center" wrapText="1"/>
    </xf>
    <xf numFmtId="0" fontId="9" fillId="3" borderId="4" xfId="2" applyFill="1" applyBorder="1" applyAlignment="1">
      <alignment horizontal="distributed" vertical="center"/>
    </xf>
    <xf numFmtId="0" fontId="9" fillId="3" borderId="8" xfId="2" applyFill="1" applyBorder="1" applyAlignment="1">
      <alignment horizontal="distributed" vertical="center"/>
    </xf>
    <xf numFmtId="0" fontId="9" fillId="3" borderId="5" xfId="2" applyFill="1" applyBorder="1" applyAlignment="1">
      <alignment horizontal="distributed" vertical="center"/>
    </xf>
    <xf numFmtId="0" fontId="9" fillId="0" borderId="12" xfId="2" applyBorder="1" applyAlignment="1">
      <alignment horizontal="center" vertical="center"/>
    </xf>
    <xf numFmtId="0" fontId="9" fillId="0" borderId="18" xfId="2" applyBorder="1" applyAlignment="1">
      <alignment horizontal="center" vertical="center"/>
    </xf>
    <xf numFmtId="0" fontId="9" fillId="0" borderId="12" xfId="2" applyBorder="1" applyAlignment="1">
      <alignment horizontal="center" vertical="center" wrapText="1" justifyLastLine="1"/>
    </xf>
    <xf numFmtId="0" fontId="9" fillId="0" borderId="18" xfId="2" applyBorder="1" applyAlignment="1">
      <alignment horizontal="center" vertical="center" wrapText="1" justifyLastLine="1"/>
    </xf>
    <xf numFmtId="0" fontId="26" fillId="16" borderId="0" xfId="0" applyFont="1" applyFill="1" applyAlignment="1">
      <alignment horizontal="center" vertical="center"/>
    </xf>
    <xf numFmtId="0" fontId="30" fillId="16" borderId="0" xfId="0" applyFont="1" applyFill="1" applyAlignment="1">
      <alignment horizontal="center" vertical="center" wrapText="1"/>
    </xf>
    <xf numFmtId="0" fontId="34" fillId="16" borderId="40" xfId="0" applyFont="1" applyFill="1" applyBorder="1" applyAlignment="1">
      <alignment horizontal="left" vertical="center"/>
    </xf>
    <xf numFmtId="0" fontId="32" fillId="0" borderId="45" xfId="0" applyFont="1" applyBorder="1" applyAlignment="1">
      <alignment horizontal="left" vertical="center"/>
    </xf>
    <xf numFmtId="0" fontId="32" fillId="0" borderId="29" xfId="0" applyFont="1" applyBorder="1" applyAlignment="1">
      <alignment horizontal="left" vertical="center"/>
    </xf>
    <xf numFmtId="0" fontId="29" fillId="16" borderId="0" xfId="2" applyFont="1" applyFill="1" applyAlignment="1">
      <alignment horizontal="distributed" vertical="center"/>
    </xf>
    <xf numFmtId="0" fontId="22" fillId="19" borderId="0" xfId="0" applyFont="1" applyFill="1" applyAlignment="1">
      <alignment horizontal="center" vertical="center"/>
    </xf>
    <xf numFmtId="0" fontId="7" fillId="3" borderId="4" xfId="0" applyFont="1" applyFill="1" applyBorder="1" applyAlignment="1">
      <alignment horizontal="left" vertical="center"/>
    </xf>
    <xf numFmtId="0" fontId="7" fillId="3" borderId="8" xfId="0" applyFont="1" applyFill="1" applyBorder="1" applyAlignment="1">
      <alignment horizontal="left" vertical="center"/>
    </xf>
    <xf numFmtId="0" fontId="7" fillId="3" borderId="13"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9" fillId="0" borderId="1" xfId="18" applyFont="1" applyBorder="1" applyAlignment="1">
      <alignment vertical="center" wrapText="1"/>
    </xf>
    <xf numFmtId="38" fontId="9" fillId="0" borderId="1" xfId="18" applyNumberFormat="1" applyFont="1" applyBorder="1" applyAlignment="1">
      <alignment vertical="center" wrapText="1"/>
    </xf>
    <xf numFmtId="0" fontId="9" fillId="13" borderId="2" xfId="18" applyFont="1" applyFill="1" applyBorder="1" applyAlignment="1">
      <alignment horizontal="center" vertical="center"/>
    </xf>
    <xf numFmtId="0" fontId="9" fillId="13" borderId="13" xfId="18" applyFont="1" applyFill="1" applyBorder="1" applyAlignment="1">
      <alignment horizontal="center" vertical="center"/>
    </xf>
    <xf numFmtId="38" fontId="9" fillId="0" borderId="2" xfId="18" applyNumberFormat="1" applyFont="1" applyBorder="1" applyAlignment="1">
      <alignment vertical="center" wrapText="1"/>
    </xf>
    <xf numFmtId="38" fontId="9" fillId="0" borderId="13" xfId="18" applyNumberFormat="1" applyFont="1" applyBorder="1" applyAlignment="1">
      <alignment vertical="center" wrapText="1"/>
    </xf>
    <xf numFmtId="38" fontId="9" fillId="0" borderId="3" xfId="18" applyNumberFormat="1" applyFont="1" applyBorder="1" applyAlignment="1">
      <alignment vertical="center" wrapText="1"/>
    </xf>
    <xf numFmtId="0" fontId="9" fillId="0" borderId="2" xfId="18" applyFont="1" applyBorder="1" applyAlignment="1">
      <alignment vertical="center" wrapText="1"/>
    </xf>
    <xf numFmtId="0" fontId="9" fillId="0" borderId="13" xfId="18" applyFont="1" applyBorder="1" applyAlignment="1">
      <alignment vertical="center" wrapText="1"/>
    </xf>
    <xf numFmtId="0" fontId="9" fillId="0" borderId="3" xfId="18" applyFont="1" applyBorder="1" applyAlignment="1">
      <alignment vertical="center" wrapText="1"/>
    </xf>
    <xf numFmtId="0" fontId="65" fillId="0" borderId="1" xfId="18" applyFont="1" applyBorder="1" applyAlignment="1">
      <alignment vertical="center" wrapText="1"/>
    </xf>
    <xf numFmtId="0" fontId="62" fillId="17" borderId="0" xfId="18" applyFont="1" applyFill="1" applyAlignment="1" applyProtection="1">
      <alignment horizontal="center" vertical="center"/>
      <protection locked="0"/>
    </xf>
    <xf numFmtId="0" fontId="19" fillId="13" borderId="4" xfId="18" applyFont="1" applyFill="1" applyBorder="1" applyAlignment="1">
      <alignment horizontal="center" vertical="center"/>
    </xf>
    <xf numFmtId="0" fontId="19" fillId="13" borderId="8" xfId="18" applyFont="1" applyFill="1" applyBorder="1" applyAlignment="1">
      <alignment horizontal="center" vertical="center"/>
    </xf>
    <xf numFmtId="0" fontId="19" fillId="13" borderId="6" xfId="18" applyFont="1" applyFill="1" applyBorder="1" applyAlignment="1">
      <alignment horizontal="center" vertical="center"/>
    </xf>
    <xf numFmtId="0" fontId="19" fillId="13" borderId="11" xfId="18" applyFont="1" applyFill="1" applyBorder="1" applyAlignment="1">
      <alignment horizontal="center" vertical="center"/>
    </xf>
    <xf numFmtId="0" fontId="19" fillId="0" borderId="4" xfId="18" applyFont="1" applyBorder="1" applyAlignment="1">
      <alignment horizontal="center" vertical="center"/>
    </xf>
    <xf numFmtId="0" fontId="19" fillId="0" borderId="8" xfId="18" applyFont="1" applyBorder="1" applyAlignment="1">
      <alignment horizontal="center" vertical="center"/>
    </xf>
    <xf numFmtId="0" fontId="19" fillId="0" borderId="5" xfId="18" applyFont="1" applyBorder="1" applyAlignment="1">
      <alignment horizontal="center" vertical="center"/>
    </xf>
    <xf numFmtId="0" fontId="19" fillId="0" borderId="6" xfId="18" applyFont="1" applyBorder="1" applyAlignment="1">
      <alignment horizontal="center" vertical="center"/>
    </xf>
    <xf numFmtId="0" fontId="19" fillId="0" borderId="11" xfId="18" applyFont="1" applyBorder="1" applyAlignment="1">
      <alignment horizontal="center" vertical="center"/>
    </xf>
    <xf numFmtId="0" fontId="19" fillId="0" borderId="7" xfId="18" applyFont="1" applyBorder="1" applyAlignment="1">
      <alignment horizontal="center" vertical="center"/>
    </xf>
    <xf numFmtId="0" fontId="32" fillId="0" borderId="4" xfId="0" applyFont="1" applyBorder="1" applyAlignment="1">
      <alignment horizontal="left" vertical="center"/>
    </xf>
    <xf numFmtId="0" fontId="32" fillId="0" borderId="8" xfId="0" applyFont="1" applyBorder="1" applyAlignment="1">
      <alignment horizontal="left" vertical="center"/>
    </xf>
    <xf numFmtId="0" fontId="32" fillId="0" borderId="6" xfId="0" applyFont="1" applyBorder="1" applyAlignment="1">
      <alignment horizontal="center" vertical="center" wrapText="1"/>
    </xf>
    <xf numFmtId="0" fontId="66" fillId="17" borderId="0" xfId="0" applyFont="1" applyFill="1" applyAlignment="1">
      <alignment horizontal="center" vertical="center" wrapText="1"/>
    </xf>
    <xf numFmtId="0" fontId="34" fillId="17" borderId="40" xfId="0" applyFont="1" applyFill="1" applyBorder="1" applyAlignment="1">
      <alignment horizontal="left" vertical="center"/>
    </xf>
    <xf numFmtId="0" fontId="29" fillId="17" borderId="0" xfId="2" applyFont="1" applyFill="1" applyAlignment="1">
      <alignment horizontal="distributed" vertical="center"/>
    </xf>
    <xf numFmtId="0" fontId="22" fillId="17" borderId="0" xfId="0" applyFont="1" applyFill="1" applyAlignment="1">
      <alignment horizontal="center" vertical="center"/>
    </xf>
    <xf numFmtId="0" fontId="23" fillId="17" borderId="0" xfId="0" applyFont="1" applyFill="1" applyAlignment="1">
      <alignment horizontal="center" vertical="center"/>
    </xf>
    <xf numFmtId="0" fontId="47" fillId="13" borderId="0" xfId="2" applyFont="1" applyFill="1" applyAlignment="1">
      <alignment horizontal="left" vertical="center"/>
    </xf>
    <xf numFmtId="0" fontId="51" fillId="7" borderId="0" xfId="2" applyFont="1" applyFill="1" applyAlignment="1">
      <alignment horizontal="center" vertical="center"/>
    </xf>
    <xf numFmtId="0" fontId="51" fillId="7" borderId="11" xfId="2" applyFont="1" applyFill="1" applyBorder="1" applyAlignment="1">
      <alignment horizontal="center" vertical="center"/>
    </xf>
    <xf numFmtId="0" fontId="15" fillId="0" borderId="12" xfId="2" applyFont="1" applyBorder="1" applyAlignment="1">
      <alignment horizontal="center" vertical="center" wrapText="1" justifyLastLine="1"/>
    </xf>
    <xf numFmtId="0" fontId="15" fillId="0" borderId="18" xfId="2" applyFont="1" applyBorder="1" applyAlignment="1">
      <alignment horizontal="center" vertical="center" wrapText="1" justifyLastLine="1"/>
    </xf>
    <xf numFmtId="0" fontId="15" fillId="0" borderId="12" xfId="2" applyFont="1" applyBorder="1" applyAlignment="1">
      <alignment horizontal="center" vertical="center" justifyLastLine="1"/>
    </xf>
    <xf numFmtId="0" fontId="15" fillId="0" borderId="18" xfId="2" applyFont="1" applyBorder="1" applyAlignment="1">
      <alignment horizontal="center" vertical="center" justifyLastLine="1"/>
    </xf>
    <xf numFmtId="0" fontId="15" fillId="0" borderId="12" xfId="2" applyFont="1" applyBorder="1" applyAlignment="1">
      <alignment horizontal="center" justifyLastLine="1"/>
    </xf>
    <xf numFmtId="0" fontId="15" fillId="0" borderId="18" xfId="2" applyFont="1" applyBorder="1" applyAlignment="1">
      <alignment horizontal="center" justifyLastLine="1"/>
    </xf>
  </cellXfs>
  <cellStyles count="23">
    <cellStyle name="ハイパーリンク" xfId="7" builtinId="8"/>
    <cellStyle name="ハイパーリンク 2" xfId="16" xr:uid="{7C1E2521-6742-43C5-B996-3A55427EFFB6}"/>
    <cellStyle name="桁区切り" xfId="8" builtinId="6"/>
    <cellStyle name="桁区切り 2" xfId="3" xr:uid="{00000000-0005-0000-0000-000001000000}"/>
    <cellStyle name="桁区切り 2 2" xfId="19" xr:uid="{6B86618F-DACA-4699-9F04-9F612DE419F9}"/>
    <cellStyle name="桁区切り 2 2 2" xfId="22" xr:uid="{FBE5DB7B-25A4-4E2B-9520-178C9FBE417C}"/>
    <cellStyle name="桁区切り 3" xfId="14" xr:uid="{3BE05A85-896F-47B7-A7FB-027F44D89133}"/>
    <cellStyle name="桁区切り 3 2" xfId="21" xr:uid="{6FA7DD29-0AEA-4C59-9A88-F58389AED116}"/>
    <cellStyle name="桁区切り 3 3" xfId="17" xr:uid="{499B0AAE-F71E-40FB-AC41-D00D1CE9118F}"/>
    <cellStyle name="標準" xfId="0" builtinId="0"/>
    <cellStyle name="標準 10" xfId="10" xr:uid="{3DA4B6A2-7E77-475B-87E1-1156D88B5713}"/>
    <cellStyle name="標準 2" xfId="1" xr:uid="{00000000-0005-0000-0000-000003000000}"/>
    <cellStyle name="標準 2 2" xfId="6" xr:uid="{00000000-0005-0000-0000-000004000000}"/>
    <cellStyle name="標準 2 2 2" xfId="20" xr:uid="{1682128C-2C5C-4853-9C63-415592B69F6F}"/>
    <cellStyle name="標準 2 3" xfId="18" xr:uid="{13F1901E-B1C5-41EB-A30F-12819A40ED9D}"/>
    <cellStyle name="標準 3" xfId="2" xr:uid="{00000000-0005-0000-0000-000005000000}"/>
    <cellStyle name="標準 38" xfId="11" xr:uid="{71E33C33-DBB0-4499-95A5-3FEC2E2123B8}"/>
    <cellStyle name="標準 4" xfId="5" xr:uid="{00000000-0005-0000-0000-000006000000}"/>
    <cellStyle name="標準 5" xfId="12" xr:uid="{FE4272D5-2B0F-4444-8932-6D4AEA41FA8A}"/>
    <cellStyle name="標準 6" xfId="15" xr:uid="{B83F3278-4C0D-4700-8C5D-7E81B77C1E89}"/>
    <cellStyle name="標準 7 7" xfId="9" xr:uid="{7BEA886C-4056-4C42-B606-B3E97735E142}"/>
    <cellStyle name="標準 9 6" xfId="13" xr:uid="{5B3BD7E4-949A-42B6-878A-953B1F8BF279}"/>
    <cellStyle name="標準_tool_1" xfId="4" xr:uid="{00000000-0005-0000-0000-000007000000}"/>
  </cellStyles>
  <dxfs count="0"/>
  <tableStyles count="0" defaultTableStyle="TableStyleMedium2" defaultPivotStyle="PivotStyleMedium9"/>
  <colors>
    <mruColors>
      <color rgb="FFFFFF99"/>
      <color rgb="FFFFCC99"/>
      <color rgb="FF9966FF"/>
      <color rgb="FFFF45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生産誘発額</a:t>
            </a:r>
            <a:endParaRPr lang="en-US" altLang="ja-JP" sz="1200">
              <a:latin typeface="ＭＳ Ｐ明朝" panose="02020600040205080304" pitchFamily="18" charset="-128"/>
              <a:ea typeface="ＭＳ Ｐ明朝" panose="02020600040205080304" pitchFamily="18" charset="-128"/>
            </a:endParaRPr>
          </a:p>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上位</a:t>
            </a:r>
            <a:r>
              <a:rPr lang="en-US" altLang="ja-JP" sz="1200">
                <a:latin typeface="ＭＳ Ｐ明朝" panose="02020600040205080304" pitchFamily="18" charset="-128"/>
                <a:ea typeface="ＭＳ Ｐ明朝" panose="02020600040205080304" pitchFamily="18" charset="-128"/>
              </a:rPr>
              <a:t>10</a:t>
            </a:r>
            <a:r>
              <a:rPr lang="ja-JP" altLang="en-US" sz="1200">
                <a:latin typeface="ＭＳ Ｐ明朝" panose="02020600040205080304" pitchFamily="18" charset="-128"/>
                <a:ea typeface="ＭＳ Ｐ明朝" panose="02020600040205080304" pitchFamily="18" charset="-128"/>
              </a:rPr>
              <a:t>部門</a:t>
            </a:r>
          </a:p>
        </c:rich>
      </c:tx>
      <c:layout>
        <c:manualLayout>
          <c:xMode val="edge"/>
          <c:yMode val="edge"/>
          <c:x val="0.14896445355736601"/>
          <c:y val="9.378739726310651E-3"/>
        </c:manualLayout>
      </c:layout>
      <c:overlay val="0"/>
    </c:title>
    <c:autoTitleDeleted val="0"/>
    <c:plotArea>
      <c:layout>
        <c:manualLayout>
          <c:layoutTarget val="inner"/>
          <c:xMode val="edge"/>
          <c:yMode val="edge"/>
          <c:x val="2.2751413489287282E-2"/>
          <c:y val="0.17023926494312014"/>
          <c:w val="0.87015025398590151"/>
          <c:h val="0.42689143148738318"/>
        </c:manualLayout>
      </c:layout>
      <c:barChart>
        <c:barDir val="col"/>
        <c:grouping val="stacked"/>
        <c:varyColors val="0"/>
        <c:ser>
          <c:idx val="3"/>
          <c:order val="0"/>
          <c:tx>
            <c:strRef>
              <c:f>生産増_結果!$H$34</c:f>
              <c:strCache>
                <c:ptCount val="1"/>
                <c:pt idx="0">
                  <c:v>間接２次波及効果</c:v>
                </c:pt>
              </c:strCache>
            </c:strRef>
          </c:tx>
          <c:spPr>
            <a:pattFill prst="dashHorz">
              <a:fgClr>
                <a:schemeClr val="bg1"/>
              </a:fgClr>
              <a:bgClr>
                <a:schemeClr val="accent3">
                  <a:lumMod val="60000"/>
                  <a:lumOff val="40000"/>
                </a:schemeClr>
              </a:bgClr>
            </a:pattFill>
            <a:ln>
              <a:solidFill>
                <a:prstClr val="black"/>
              </a:solidFill>
            </a:ln>
          </c:spPr>
          <c:invertIfNegative val="0"/>
          <c:cat>
            <c:multiLvlStrRef>
              <c:f>生産増_結果!$E$35:$E$44</c:f>
            </c:multiLvlStrRef>
          </c:cat>
          <c:val>
            <c:numRef>
              <c:f>生産増_結果!$H$35:$H$44</c:f>
              <c:numCache>
                <c:formatCode>#,##0_ ;[Red]\-#,##0\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77-429C-A889-156197575916}"/>
            </c:ext>
          </c:extLst>
        </c:ser>
        <c:ser>
          <c:idx val="2"/>
          <c:order val="1"/>
          <c:tx>
            <c:strRef>
              <c:f>生産増_結果!$G$34</c:f>
              <c:strCache>
                <c:ptCount val="1"/>
                <c:pt idx="0">
                  <c:v>間接１次波及効果</c:v>
                </c:pt>
              </c:strCache>
            </c:strRef>
          </c:tx>
          <c:spPr>
            <a:pattFill prst="ltUpDiag">
              <a:fgClr>
                <a:schemeClr val="bg1"/>
              </a:fgClr>
              <a:bgClr>
                <a:schemeClr val="tx2">
                  <a:lumMod val="60000"/>
                  <a:lumOff val="40000"/>
                </a:schemeClr>
              </a:bgClr>
            </a:pattFill>
            <a:ln>
              <a:solidFill>
                <a:prstClr val="black"/>
              </a:solidFill>
            </a:ln>
          </c:spPr>
          <c:invertIfNegative val="0"/>
          <c:cat>
            <c:multiLvlStrRef>
              <c:f>生産増_結果!$E$35:$E$44</c:f>
            </c:multiLvlStrRef>
          </c:cat>
          <c:val>
            <c:numRef>
              <c:f>生産増_結果!$G$35:$G$44</c:f>
              <c:numCache>
                <c:formatCode>#,##0_ ;[Red]\-#,##0\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77-429C-A889-156197575916}"/>
            </c:ext>
          </c:extLst>
        </c:ser>
        <c:ser>
          <c:idx val="1"/>
          <c:order val="2"/>
          <c:tx>
            <c:v>直接効果</c:v>
          </c:tx>
          <c:spPr>
            <a:solidFill>
              <a:schemeClr val="accent2">
                <a:lumMod val="40000"/>
                <a:lumOff val="60000"/>
              </a:schemeClr>
            </a:solidFill>
            <a:ln>
              <a:solidFill>
                <a:schemeClr val="tx1"/>
              </a:solidFill>
            </a:ln>
          </c:spPr>
          <c:invertIfNegative val="0"/>
          <c:cat>
            <c:multiLvlStrRef>
              <c:f>生産増_結果!$E$35:$E$44</c:f>
            </c:multiLvlStrRef>
          </c:cat>
          <c:val>
            <c:numRef>
              <c:f>生産増_結果!$F$35:$F$44</c:f>
              <c:numCache>
                <c:formatCode>#,##0_ ;[Red]\-#,##0\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7677-429C-A889-156197575916}"/>
            </c:ext>
          </c:extLst>
        </c:ser>
        <c:dLbls>
          <c:showLegendKey val="0"/>
          <c:showVal val="0"/>
          <c:showCatName val="0"/>
          <c:showSerName val="0"/>
          <c:showPercent val="0"/>
          <c:showBubbleSize val="0"/>
        </c:dLbls>
        <c:gapWidth val="40"/>
        <c:overlap val="100"/>
        <c:axId val="408343680"/>
        <c:axId val="408345248"/>
      </c:barChart>
      <c:lineChart>
        <c:grouping val="standard"/>
        <c:varyColors val="0"/>
        <c:ser>
          <c:idx val="0"/>
          <c:order val="3"/>
          <c:tx>
            <c:strRef>
              <c:f>生産増_結果!$I$34</c:f>
              <c:strCache>
                <c:ptCount val="1"/>
                <c:pt idx="0">
                  <c:v>総合効果</c:v>
                </c:pt>
              </c:strCache>
            </c:strRef>
          </c:tx>
          <c:spPr>
            <a:ln w="1270">
              <a:solidFill>
                <a:schemeClr val="bg1">
                  <a:alpha val="1000"/>
                </a:schemeClr>
              </a:solidFill>
              <a:prstDash val="sysDot"/>
            </a:ln>
          </c:spPr>
          <c:marker>
            <c:symbol val="none"/>
          </c:marker>
          <c:dLbls>
            <c:spPr>
              <a:noFill/>
              <a:ln>
                <a:noFill/>
              </a:ln>
              <a:effectLst/>
            </c:spPr>
            <c:txPr>
              <a:bodyPr rot="0" vertOverflow="overflow" horzOverflow="overflow" wrap="none" lIns="18000" tIns="0" rIns="0" bIns="0" anchor="ctr">
                <a:spAutoFit/>
              </a:bodyPr>
              <a:lstStyle/>
              <a:p>
                <a:pPr>
                  <a:defRPr sz="800" spc="-100" baseline="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multiLvlStrRef>
              <c:f>生産増_結果!$E$35:$E$44</c:f>
            </c:multiLvlStrRef>
          </c:cat>
          <c:val>
            <c:numRef>
              <c:f>生産増_結果!$I$35:$I$44</c:f>
              <c:numCache>
                <c:formatCode>#,##0_ ;[Red]\-#,##0\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7677-429C-A889-156197575916}"/>
            </c:ext>
          </c:extLst>
        </c:ser>
        <c:dLbls>
          <c:showLegendKey val="0"/>
          <c:showVal val="0"/>
          <c:showCatName val="0"/>
          <c:showSerName val="0"/>
          <c:showPercent val="0"/>
          <c:showBubbleSize val="0"/>
        </c:dLbls>
        <c:marker val="1"/>
        <c:smooth val="0"/>
        <c:axId val="408343680"/>
        <c:axId val="408345248"/>
      </c:lineChart>
      <c:catAx>
        <c:axId val="408343680"/>
        <c:scaling>
          <c:orientation val="minMax"/>
        </c:scaling>
        <c:delete val="0"/>
        <c:axPos val="b"/>
        <c:numFmt formatCode="General" sourceLinked="1"/>
        <c:majorTickMark val="out"/>
        <c:minorTickMark val="none"/>
        <c:tickLblPos val="nextTo"/>
        <c:txPr>
          <a:bodyPr rot="3300000" vert="horz"/>
          <a:lstStyle/>
          <a:p>
            <a:pPr>
              <a:defRPr sz="700" b="0" i="0" baseline="0">
                <a:latin typeface="ＭＳ Ｐ明朝" panose="02020600040205080304" pitchFamily="18" charset="-128"/>
                <a:ea typeface="ＭＳ Ｐ明朝" panose="02020600040205080304" pitchFamily="18" charset="-128"/>
              </a:defRPr>
            </a:pPr>
            <a:endParaRPr lang="ja-JP"/>
          </a:p>
        </c:txPr>
        <c:crossAx val="408345248"/>
        <c:crosses val="autoZero"/>
        <c:auto val="1"/>
        <c:lblAlgn val="ctr"/>
        <c:lblOffset val="100"/>
        <c:noMultiLvlLbl val="0"/>
      </c:catAx>
      <c:valAx>
        <c:axId val="408345248"/>
        <c:scaling>
          <c:orientation val="minMax"/>
        </c:scaling>
        <c:delete val="1"/>
        <c:axPos val="l"/>
        <c:numFmt formatCode="#,##0_ ;[Red]\-#,##0\ " sourceLinked="0"/>
        <c:majorTickMark val="out"/>
        <c:minorTickMark val="none"/>
        <c:tickLblPos val="nextTo"/>
        <c:crossAx val="408343680"/>
        <c:crosses val="autoZero"/>
        <c:crossBetween val="between"/>
      </c:valAx>
    </c:plotArea>
    <c:legend>
      <c:legendPos val="r"/>
      <c:legendEntry>
        <c:idx val="3"/>
        <c:txPr>
          <a:bodyPr/>
          <a:lstStyle/>
          <a:p>
            <a:pPr>
              <a:defRPr sz="100" baseline="30000">
                <a:solidFill>
                  <a:schemeClr val="bg1"/>
                </a:solidFill>
                <a:latin typeface="ＭＳ Ｐ明朝" panose="02020600040205080304" pitchFamily="18" charset="-128"/>
                <a:ea typeface="ＭＳ Ｐ明朝" panose="02020600040205080304" pitchFamily="18" charset="-128"/>
              </a:defRPr>
            </a:pPr>
            <a:endParaRPr lang="ja-JP"/>
          </a:p>
        </c:txPr>
      </c:legendEntry>
      <c:layout>
        <c:manualLayout>
          <c:xMode val="edge"/>
          <c:yMode val="edge"/>
          <c:x val="0.43259601776430578"/>
          <c:y val="4.5623507109564723E-3"/>
          <c:w val="0.54218082930298295"/>
          <c:h val="0.22357312967515519"/>
        </c:manualLayout>
      </c:layout>
      <c:overlay val="1"/>
      <c:txPr>
        <a:bodyPr/>
        <a:lstStyle/>
        <a:p>
          <a:pPr>
            <a:defRPr sz="1000" baseline="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経済波及効果</a:t>
            </a:r>
          </a:p>
        </c:rich>
      </c:tx>
      <c:overlay val="0"/>
    </c:title>
    <c:autoTitleDeleted val="0"/>
    <c:plotArea>
      <c:layout>
        <c:manualLayout>
          <c:layoutTarget val="inner"/>
          <c:xMode val="edge"/>
          <c:yMode val="edge"/>
          <c:x val="0"/>
          <c:y val="0.16667755929745115"/>
          <c:w val="0.99245962550643307"/>
          <c:h val="0.42929010505540594"/>
        </c:manualLayout>
      </c:layout>
      <c:barChart>
        <c:barDir val="col"/>
        <c:grouping val="clustered"/>
        <c:varyColors val="0"/>
        <c:ser>
          <c:idx val="1"/>
          <c:order val="0"/>
          <c:spPr>
            <a:solidFill>
              <a:schemeClr val="accent2">
                <a:lumMod val="40000"/>
                <a:lumOff val="60000"/>
              </a:schemeClr>
            </a:solidFill>
            <a:ln>
              <a:solidFill>
                <a:schemeClr val="tx1"/>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生産増_結果!$F$27:$H$27</c:f>
              <c:numCache>
                <c:formatCode>#,##0_ ;[Red]\-#,##0\ </c:formatCode>
                <c:ptCount val="3"/>
                <c:pt idx="0">
                  <c:v>0</c:v>
                </c:pt>
                <c:pt idx="1">
                  <c:v>0</c:v>
                </c:pt>
                <c:pt idx="2">
                  <c:v>0</c:v>
                </c:pt>
              </c:numCache>
            </c:numRef>
          </c:val>
          <c:extLst>
            <c:ext xmlns:c15="http://schemas.microsoft.com/office/drawing/2012/chart" uri="{02D57815-91ED-43cb-92C2-25804820EDAC}">
              <c15:filteredSeriesTitle>
                <c15:tx>
                  <c:v>直接効果</c:v>
                </c15:tx>
              </c15:filteredSeriesTitle>
            </c:ext>
            <c:ext xmlns:c16="http://schemas.microsoft.com/office/drawing/2014/chart" uri="{C3380CC4-5D6E-409C-BE32-E72D297353CC}">
              <c16:uniqueId val="{00000000-EBCE-470F-903D-16969544CB15}"/>
            </c:ext>
          </c:extLst>
        </c:ser>
        <c:ser>
          <c:idx val="2"/>
          <c:order val="1"/>
          <c:spPr>
            <a:pattFill prst="ltUpDiag">
              <a:fgClr>
                <a:schemeClr val="bg1"/>
              </a:fgClr>
              <a:bgClr>
                <a:schemeClr val="tx2">
                  <a:lumMod val="60000"/>
                  <a:lumOff val="40000"/>
                </a:schemeClr>
              </a:bgClr>
            </a:pattFill>
            <a:ln>
              <a:solidFill>
                <a:prstClr val="black"/>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生産増_結果!$F$28:$H$28</c:f>
              <c:numCache>
                <c:formatCode>#,##0_ ;[Red]\-#,##0\ </c:formatCode>
                <c:ptCount val="3"/>
                <c:pt idx="0">
                  <c:v>0</c:v>
                </c:pt>
                <c:pt idx="1">
                  <c:v>0</c:v>
                </c:pt>
                <c:pt idx="2">
                  <c:v>0</c:v>
                </c:pt>
              </c:numCache>
            </c:numRef>
          </c:val>
          <c:extLst>
            <c:ext xmlns:c15="http://schemas.microsoft.com/office/drawing/2012/chart" uri="{02D57815-91ED-43cb-92C2-25804820EDAC}">
              <c15:filteredSeriesTitle>
                <c15:tx>
                  <c:v>第１次間接波及効果</c:v>
                </c15:tx>
              </c15:filteredSeriesTitle>
            </c:ext>
            <c:ext xmlns:c16="http://schemas.microsoft.com/office/drawing/2014/chart" uri="{C3380CC4-5D6E-409C-BE32-E72D297353CC}">
              <c16:uniqueId val="{00000001-EBCE-470F-903D-16969544CB15}"/>
            </c:ext>
          </c:extLst>
        </c:ser>
        <c:ser>
          <c:idx val="3"/>
          <c:order val="2"/>
          <c:spPr>
            <a:pattFill prst="dashHorz">
              <a:fgClr>
                <a:schemeClr val="bg1"/>
              </a:fgClr>
              <a:bgClr>
                <a:schemeClr val="accent3">
                  <a:lumMod val="60000"/>
                  <a:lumOff val="40000"/>
                </a:schemeClr>
              </a:bgClr>
            </a:pattFill>
            <a:ln>
              <a:solidFill>
                <a:prstClr val="black"/>
              </a:solidFill>
            </a:ln>
          </c:spPr>
          <c:invertIfNegative val="0"/>
          <c:dPt>
            <c:idx val="0"/>
            <c:invertIfNegative val="0"/>
            <c:bubble3D val="0"/>
            <c:extLst>
              <c:ext xmlns:c16="http://schemas.microsoft.com/office/drawing/2014/chart" uri="{C3380CC4-5D6E-409C-BE32-E72D297353CC}">
                <c16:uniqueId val="{00000002-EBCE-470F-903D-16969544CB15}"/>
              </c:ext>
            </c:extLst>
          </c:dPt>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生産増_結果!$F$29:$H$29</c:f>
              <c:numCache>
                <c:formatCode>#,##0_ ;[Red]\-#,##0\ </c:formatCode>
                <c:ptCount val="3"/>
                <c:pt idx="0">
                  <c:v>0</c:v>
                </c:pt>
                <c:pt idx="1">
                  <c:v>0</c:v>
                </c:pt>
                <c:pt idx="2">
                  <c:v>0</c:v>
                </c:pt>
              </c:numCache>
            </c:numRef>
          </c:val>
          <c:extLst>
            <c:ext xmlns:c15="http://schemas.microsoft.com/office/drawing/2012/chart" uri="{02D57815-91ED-43cb-92C2-25804820EDAC}">
              <c15:filteredSeriesTitle>
                <c15:tx>
                  <c:v>第２次間接波及効果</c:v>
                </c15:tx>
              </c15:filteredSeriesTitle>
            </c:ext>
            <c:ext xmlns:c16="http://schemas.microsoft.com/office/drawing/2014/chart" uri="{C3380CC4-5D6E-409C-BE32-E72D297353CC}">
              <c16:uniqueId val="{00000003-EBCE-470F-903D-16969544CB15}"/>
            </c:ext>
          </c:extLst>
        </c:ser>
        <c:dLbls>
          <c:showLegendKey val="0"/>
          <c:showVal val="0"/>
          <c:showCatName val="0"/>
          <c:showSerName val="0"/>
          <c:showPercent val="0"/>
          <c:showBubbleSize val="0"/>
        </c:dLbls>
        <c:gapWidth val="40"/>
        <c:axId val="413642784"/>
        <c:axId val="413649056"/>
      </c:barChart>
      <c:catAx>
        <c:axId val="413642784"/>
        <c:scaling>
          <c:orientation val="minMax"/>
        </c:scaling>
        <c:delete val="1"/>
        <c:axPos val="b"/>
        <c:numFmt formatCode="#,##0_ ;[Red]\-#,##0\ " sourceLinked="1"/>
        <c:majorTickMark val="out"/>
        <c:minorTickMark val="none"/>
        <c:tickLblPos val="nextTo"/>
        <c:crossAx val="413649056"/>
        <c:crosses val="autoZero"/>
        <c:auto val="1"/>
        <c:lblAlgn val="ctr"/>
        <c:lblOffset val="100"/>
        <c:noMultiLvlLbl val="0"/>
      </c:catAx>
      <c:valAx>
        <c:axId val="413649056"/>
        <c:scaling>
          <c:orientation val="minMax"/>
        </c:scaling>
        <c:delete val="1"/>
        <c:axPos val="l"/>
        <c:numFmt formatCode="#,##0_ ;[Red]\-#,##0\ " sourceLinked="0"/>
        <c:majorTickMark val="out"/>
        <c:minorTickMark val="none"/>
        <c:tickLblPos val="nextTo"/>
        <c:crossAx val="413642784"/>
        <c:crosses val="autoZero"/>
        <c:crossBetween val="between"/>
      </c:valAx>
    </c:plotArea>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雇用創出効果</a:t>
            </a:r>
          </a:p>
        </c:rich>
      </c:tx>
      <c:layout>
        <c:manualLayout>
          <c:xMode val="edge"/>
          <c:yMode val="edge"/>
          <c:x val="0.13589508223622759"/>
          <c:y val="2.3203314383350909E-2"/>
        </c:manualLayout>
      </c:layout>
      <c:overlay val="0"/>
    </c:title>
    <c:autoTitleDeleted val="0"/>
    <c:plotArea>
      <c:layout>
        <c:manualLayout>
          <c:layoutTarget val="inner"/>
          <c:xMode val="edge"/>
          <c:yMode val="edge"/>
          <c:x val="0"/>
          <c:y val="0.16667755929745115"/>
          <c:w val="1"/>
          <c:h val="0.42929010505540594"/>
        </c:manualLayout>
      </c:layout>
      <c:barChart>
        <c:barDir val="col"/>
        <c:grouping val="clustered"/>
        <c:varyColors val="0"/>
        <c:ser>
          <c:idx val="1"/>
          <c:order val="0"/>
          <c:spPr>
            <a:solidFill>
              <a:schemeClr val="accent2">
                <a:lumMod val="40000"/>
                <a:lumOff val="60000"/>
              </a:schemeClr>
            </a:solidFill>
            <a:ln>
              <a:solidFill>
                <a:schemeClr val="tx1"/>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生産増_結果!$E$49:$F$49</c:f>
              <c:numCache>
                <c:formatCode>#,##0_ ;[Red]\-#,##0\ </c:formatCode>
                <c:ptCount val="2"/>
                <c:pt idx="0">
                  <c:v>0</c:v>
                </c:pt>
                <c:pt idx="1">
                  <c:v>0</c:v>
                </c:pt>
              </c:numCache>
            </c:numRef>
          </c:val>
          <c:extLst>
            <c:ext xmlns:c15="http://schemas.microsoft.com/office/drawing/2012/chart" uri="{02D57815-91ED-43cb-92C2-25804820EDAC}">
              <c15:filteredSeriesTitle>
                <c15:tx>
                  <c:v>直接効果</c:v>
                </c15:tx>
              </c15:filteredSeriesTitle>
            </c:ext>
            <c:ext xmlns:c16="http://schemas.microsoft.com/office/drawing/2014/chart" uri="{C3380CC4-5D6E-409C-BE32-E72D297353CC}">
              <c16:uniqueId val="{00000000-E842-4E64-91E4-0F9A7023C440}"/>
            </c:ext>
          </c:extLst>
        </c:ser>
        <c:ser>
          <c:idx val="2"/>
          <c:order val="1"/>
          <c:spPr>
            <a:pattFill prst="ltUpDiag">
              <a:fgClr>
                <a:schemeClr val="bg1"/>
              </a:fgClr>
              <a:bgClr>
                <a:schemeClr val="tx2">
                  <a:lumMod val="60000"/>
                  <a:lumOff val="40000"/>
                </a:schemeClr>
              </a:bgClr>
            </a:pattFill>
            <a:ln>
              <a:solidFill>
                <a:prstClr val="black"/>
              </a:solidFill>
            </a:ln>
          </c:spPr>
          <c:invertIfNegative val="0"/>
          <c:dLbls>
            <c:spPr>
              <a:noFill/>
              <a:ln>
                <a:noFill/>
              </a:ln>
              <a:effectLst/>
            </c:spPr>
            <c:txPr>
              <a:bodyPr rot="0" vertOverflow="overflow" horzOverflow="overflow" vert="horz" wrap="none" lIns="18000" tIns="0" rIns="0" bIns="0" anchor="ctr" anchorCtr="1">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生産増_結果!$G$49:$H$49</c:f>
              <c:numCache>
                <c:formatCode>#,##0_ ;[Red]\-#,##0\ </c:formatCode>
                <c:ptCount val="2"/>
                <c:pt idx="0">
                  <c:v>0</c:v>
                </c:pt>
                <c:pt idx="1">
                  <c:v>0</c:v>
                </c:pt>
              </c:numCache>
            </c:numRef>
          </c:val>
          <c:extLst>
            <c:ext xmlns:c15="http://schemas.microsoft.com/office/drawing/2012/chart" uri="{02D57815-91ED-43cb-92C2-25804820EDAC}">
              <c15:filteredSeriesTitle>
                <c15:tx>
                  <c:v>第１次間接波及効果</c:v>
                </c15:tx>
              </c15:filteredSeriesTitle>
            </c:ext>
            <c:ext xmlns:c16="http://schemas.microsoft.com/office/drawing/2014/chart" uri="{C3380CC4-5D6E-409C-BE32-E72D297353CC}">
              <c16:uniqueId val="{00000001-E842-4E64-91E4-0F9A7023C440}"/>
            </c:ext>
          </c:extLst>
        </c:ser>
        <c:ser>
          <c:idx val="3"/>
          <c:order val="2"/>
          <c:spPr>
            <a:pattFill prst="dashHorz">
              <a:fgClr>
                <a:schemeClr val="bg1"/>
              </a:fgClr>
              <a:bgClr>
                <a:schemeClr val="accent3">
                  <a:lumMod val="60000"/>
                  <a:lumOff val="40000"/>
                </a:schemeClr>
              </a:bgClr>
            </a:pattFill>
            <a:ln>
              <a:solidFill>
                <a:prstClr val="black"/>
              </a:solidFill>
            </a:ln>
          </c:spPr>
          <c:invertIfNegative val="0"/>
          <c:dPt>
            <c:idx val="0"/>
            <c:invertIfNegative val="0"/>
            <c:bubble3D val="0"/>
            <c:extLst>
              <c:ext xmlns:c16="http://schemas.microsoft.com/office/drawing/2014/chart" uri="{C3380CC4-5D6E-409C-BE32-E72D297353CC}">
                <c16:uniqueId val="{00000002-E842-4E64-91E4-0F9A7023C440}"/>
              </c:ext>
            </c:extLst>
          </c:dPt>
          <c:dLbls>
            <c:dLbl>
              <c:idx val="0"/>
              <c:spPr>
                <a:noFill/>
                <a:ln>
                  <a:noFill/>
                </a:ln>
                <a:effectLst/>
              </c:spPr>
              <c:txPr>
                <a:bodyPr rot="0" vertOverflow="overflow" horzOverflow="overflow" wrap="none" lIns="18000" tIns="0" rIns="0" bIns="0" anchor="ctr">
                  <a:noAutofit/>
                </a:bodyPr>
                <a:lstStyle/>
                <a:p>
                  <a:pPr>
                    <a:defRPr sz="800" spc="-100" baseline="0"/>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E842-4E64-91E4-0F9A7023C440}"/>
                </c:ext>
              </c:extLst>
            </c:dLbl>
            <c:dLbl>
              <c:idx val="1"/>
              <c:spPr>
                <a:noFill/>
                <a:ln>
                  <a:noFill/>
                </a:ln>
                <a:effectLst/>
              </c:spPr>
              <c:txPr>
                <a:bodyPr rot="0" vertOverflow="overflow" horzOverflow="overflow" wrap="none" lIns="18000" tIns="0" rIns="0" bIns="0" anchor="ctr">
                  <a:noAutofit/>
                </a:bodyPr>
                <a:lstStyle/>
                <a:p>
                  <a:pPr>
                    <a:defRPr sz="800" spc="-100" baseline="0"/>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E842-4E64-91E4-0F9A7023C440}"/>
                </c:ext>
              </c:extLst>
            </c:dLbl>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生産増_結果!$I$49:$J$49</c:f>
              <c:numCache>
                <c:formatCode>#,##0_ ;[Red]\-#,##0\ </c:formatCode>
                <c:ptCount val="2"/>
                <c:pt idx="0">
                  <c:v>0</c:v>
                </c:pt>
                <c:pt idx="1">
                  <c:v>0</c:v>
                </c:pt>
              </c:numCache>
            </c:numRef>
          </c:val>
          <c:extLst>
            <c:ext xmlns:c15="http://schemas.microsoft.com/office/drawing/2012/chart" uri="{02D57815-91ED-43cb-92C2-25804820EDAC}">
              <c15:filteredSeriesTitle>
                <c15:tx>
                  <c:v>第２次間接波及効果</c:v>
                </c15:tx>
              </c15:filteredSeriesTitle>
            </c:ext>
            <c:ext xmlns:c16="http://schemas.microsoft.com/office/drawing/2014/chart" uri="{C3380CC4-5D6E-409C-BE32-E72D297353CC}">
              <c16:uniqueId val="{00000004-E842-4E64-91E4-0F9A7023C440}"/>
            </c:ext>
          </c:extLst>
        </c:ser>
        <c:dLbls>
          <c:showLegendKey val="0"/>
          <c:showVal val="0"/>
          <c:showCatName val="0"/>
          <c:showSerName val="0"/>
          <c:showPercent val="0"/>
          <c:showBubbleSize val="0"/>
        </c:dLbls>
        <c:gapWidth val="40"/>
        <c:axId val="413648664"/>
        <c:axId val="413643568"/>
      </c:barChart>
      <c:catAx>
        <c:axId val="413648664"/>
        <c:scaling>
          <c:orientation val="minMax"/>
        </c:scaling>
        <c:delete val="1"/>
        <c:axPos val="b"/>
        <c:numFmt formatCode="#,##0_ ;[Red]\-#,##0\ " sourceLinked="1"/>
        <c:majorTickMark val="out"/>
        <c:minorTickMark val="none"/>
        <c:tickLblPos val="nextTo"/>
        <c:crossAx val="413643568"/>
        <c:crosses val="autoZero"/>
        <c:auto val="1"/>
        <c:lblAlgn val="ctr"/>
        <c:lblOffset val="100"/>
        <c:noMultiLvlLbl val="0"/>
      </c:catAx>
      <c:valAx>
        <c:axId val="413643568"/>
        <c:scaling>
          <c:orientation val="minMax"/>
        </c:scaling>
        <c:delete val="1"/>
        <c:axPos val="l"/>
        <c:numFmt formatCode="#,##0_ ;[Red]\-#,##0\ " sourceLinked="0"/>
        <c:majorTickMark val="out"/>
        <c:minorTickMark val="none"/>
        <c:tickLblPos val="nextTo"/>
        <c:crossAx val="413648664"/>
        <c:crosses val="autoZero"/>
        <c:crossBetween val="between"/>
      </c:valAx>
    </c:plotArea>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生産誘発額</a:t>
            </a:r>
            <a:endParaRPr lang="en-US" altLang="ja-JP" sz="1200">
              <a:latin typeface="ＭＳ Ｐ明朝" panose="02020600040205080304" pitchFamily="18" charset="-128"/>
              <a:ea typeface="ＭＳ Ｐ明朝" panose="02020600040205080304" pitchFamily="18" charset="-128"/>
            </a:endParaRPr>
          </a:p>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上位</a:t>
            </a:r>
            <a:r>
              <a:rPr lang="en-US" altLang="ja-JP" sz="1200">
                <a:latin typeface="ＭＳ Ｐ明朝" panose="02020600040205080304" pitchFamily="18" charset="-128"/>
                <a:ea typeface="ＭＳ Ｐ明朝" panose="02020600040205080304" pitchFamily="18" charset="-128"/>
              </a:rPr>
              <a:t>10</a:t>
            </a:r>
            <a:r>
              <a:rPr lang="ja-JP" altLang="en-US" sz="1200">
                <a:latin typeface="ＭＳ Ｐ明朝" panose="02020600040205080304" pitchFamily="18" charset="-128"/>
                <a:ea typeface="ＭＳ Ｐ明朝" panose="02020600040205080304" pitchFamily="18" charset="-128"/>
              </a:rPr>
              <a:t>部門</a:t>
            </a:r>
          </a:p>
        </c:rich>
      </c:tx>
      <c:layout>
        <c:manualLayout>
          <c:xMode val="edge"/>
          <c:yMode val="edge"/>
          <c:x val="0.14896445355736601"/>
          <c:y val="9.378739726310651E-3"/>
        </c:manualLayout>
      </c:layout>
      <c:overlay val="0"/>
    </c:title>
    <c:autoTitleDeleted val="0"/>
    <c:plotArea>
      <c:layout>
        <c:manualLayout>
          <c:layoutTarget val="inner"/>
          <c:xMode val="edge"/>
          <c:yMode val="edge"/>
          <c:x val="2.2751413489287282E-2"/>
          <c:y val="0.17023926494312014"/>
          <c:w val="0.87015025398590151"/>
          <c:h val="0.42689143148738318"/>
        </c:manualLayout>
      </c:layout>
      <c:barChart>
        <c:barDir val="col"/>
        <c:grouping val="stacked"/>
        <c:varyColors val="0"/>
        <c:ser>
          <c:idx val="3"/>
          <c:order val="0"/>
          <c:tx>
            <c:strRef>
              <c:f>設備投資_結果!$H$37</c:f>
              <c:strCache>
                <c:ptCount val="1"/>
                <c:pt idx="0">
                  <c:v>間接２次波及効果</c:v>
                </c:pt>
              </c:strCache>
            </c:strRef>
          </c:tx>
          <c:spPr>
            <a:pattFill prst="dashHorz">
              <a:fgClr>
                <a:schemeClr val="bg1"/>
              </a:fgClr>
              <a:bgClr>
                <a:schemeClr val="accent3">
                  <a:lumMod val="60000"/>
                  <a:lumOff val="40000"/>
                </a:schemeClr>
              </a:bgClr>
            </a:pattFill>
            <a:ln>
              <a:solidFill>
                <a:prstClr val="black"/>
              </a:solidFill>
            </a:ln>
          </c:spPr>
          <c:invertIfNegative val="0"/>
          <c:cat>
            <c:multiLvlStrRef>
              <c:f>設備投資_結果!$E$38:$E$47</c:f>
            </c:multiLvlStrRef>
          </c:cat>
          <c:val>
            <c:numRef>
              <c:f>設備投資_結果!$H$38:$H$47</c:f>
              <c:numCache>
                <c:formatCode>#,##0_ ;[Red]\-#,##0\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7B6-4B31-976E-3B2114DCBC4B}"/>
            </c:ext>
          </c:extLst>
        </c:ser>
        <c:ser>
          <c:idx val="2"/>
          <c:order val="1"/>
          <c:tx>
            <c:strRef>
              <c:f>設備投資_結果!$G$37</c:f>
              <c:strCache>
                <c:ptCount val="1"/>
                <c:pt idx="0">
                  <c:v>間接１次波及効果</c:v>
                </c:pt>
              </c:strCache>
            </c:strRef>
          </c:tx>
          <c:spPr>
            <a:pattFill prst="ltUpDiag">
              <a:fgClr>
                <a:schemeClr val="bg1"/>
              </a:fgClr>
              <a:bgClr>
                <a:schemeClr val="tx2">
                  <a:lumMod val="60000"/>
                  <a:lumOff val="40000"/>
                </a:schemeClr>
              </a:bgClr>
            </a:pattFill>
            <a:ln>
              <a:solidFill>
                <a:prstClr val="black"/>
              </a:solidFill>
            </a:ln>
          </c:spPr>
          <c:invertIfNegative val="0"/>
          <c:cat>
            <c:multiLvlStrRef>
              <c:f>設備投資_結果!$E$38:$E$47</c:f>
            </c:multiLvlStrRef>
          </c:cat>
          <c:val>
            <c:numRef>
              <c:f>設備投資_結果!$G$38:$G$47</c:f>
              <c:numCache>
                <c:formatCode>#,##0_ ;[Red]\-#,##0\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7B6-4B31-976E-3B2114DCBC4B}"/>
            </c:ext>
          </c:extLst>
        </c:ser>
        <c:ser>
          <c:idx val="1"/>
          <c:order val="2"/>
          <c:tx>
            <c:v>直接効果</c:v>
          </c:tx>
          <c:spPr>
            <a:solidFill>
              <a:schemeClr val="accent2">
                <a:lumMod val="40000"/>
                <a:lumOff val="60000"/>
              </a:schemeClr>
            </a:solidFill>
            <a:ln>
              <a:solidFill>
                <a:schemeClr val="tx1"/>
              </a:solidFill>
            </a:ln>
          </c:spPr>
          <c:invertIfNegative val="0"/>
          <c:cat>
            <c:multiLvlStrRef>
              <c:f>設備投資_結果!$E$38:$E$47</c:f>
            </c:multiLvlStrRef>
          </c:cat>
          <c:val>
            <c:numRef>
              <c:f>設備投資_結果!$F$38:$F$47</c:f>
              <c:numCache>
                <c:formatCode>#,##0_ ;[Red]\-#,##0\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7B6-4B31-976E-3B2114DCBC4B}"/>
            </c:ext>
          </c:extLst>
        </c:ser>
        <c:dLbls>
          <c:showLegendKey val="0"/>
          <c:showVal val="0"/>
          <c:showCatName val="0"/>
          <c:showSerName val="0"/>
          <c:showPercent val="0"/>
          <c:showBubbleSize val="0"/>
        </c:dLbls>
        <c:gapWidth val="40"/>
        <c:overlap val="100"/>
        <c:axId val="408343680"/>
        <c:axId val="408345248"/>
      </c:barChart>
      <c:lineChart>
        <c:grouping val="standard"/>
        <c:varyColors val="0"/>
        <c:ser>
          <c:idx val="0"/>
          <c:order val="3"/>
          <c:tx>
            <c:strRef>
              <c:f>設備投資_結果!$I$37</c:f>
              <c:strCache>
                <c:ptCount val="1"/>
                <c:pt idx="0">
                  <c:v>総合効果</c:v>
                </c:pt>
              </c:strCache>
            </c:strRef>
          </c:tx>
          <c:spPr>
            <a:ln w="1270">
              <a:solidFill>
                <a:schemeClr val="bg1">
                  <a:alpha val="1000"/>
                </a:schemeClr>
              </a:solidFill>
              <a:prstDash val="sysDot"/>
            </a:ln>
          </c:spPr>
          <c:marker>
            <c:symbol val="none"/>
          </c:marker>
          <c:dLbls>
            <c:spPr>
              <a:noFill/>
              <a:ln>
                <a:noFill/>
              </a:ln>
              <a:effectLst/>
            </c:spPr>
            <c:txPr>
              <a:bodyPr rot="0" vertOverflow="overflow" horzOverflow="overflow" wrap="none" lIns="18000" tIns="0" rIns="0" bIns="0" anchor="ctr">
                <a:spAutoFit/>
              </a:bodyPr>
              <a:lstStyle/>
              <a:p>
                <a:pPr>
                  <a:defRPr sz="800" spc="-100" baseline="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multiLvlStrRef>
              <c:f>設備投資_結果!$E$38:$E$47</c:f>
            </c:multiLvlStrRef>
          </c:cat>
          <c:val>
            <c:numRef>
              <c:f>設備投資_結果!$I$38:$I$47</c:f>
              <c:numCache>
                <c:formatCode>#,##0_ ;[Red]\-#,##0\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07B6-4B31-976E-3B2114DCBC4B}"/>
            </c:ext>
          </c:extLst>
        </c:ser>
        <c:dLbls>
          <c:showLegendKey val="0"/>
          <c:showVal val="0"/>
          <c:showCatName val="0"/>
          <c:showSerName val="0"/>
          <c:showPercent val="0"/>
          <c:showBubbleSize val="0"/>
        </c:dLbls>
        <c:marker val="1"/>
        <c:smooth val="0"/>
        <c:axId val="408343680"/>
        <c:axId val="408345248"/>
      </c:lineChart>
      <c:catAx>
        <c:axId val="408343680"/>
        <c:scaling>
          <c:orientation val="minMax"/>
        </c:scaling>
        <c:delete val="0"/>
        <c:axPos val="b"/>
        <c:numFmt formatCode="General" sourceLinked="1"/>
        <c:majorTickMark val="out"/>
        <c:minorTickMark val="none"/>
        <c:tickLblPos val="nextTo"/>
        <c:txPr>
          <a:bodyPr rot="3300000" vert="horz"/>
          <a:lstStyle/>
          <a:p>
            <a:pPr>
              <a:defRPr sz="700" b="0" i="0" baseline="0">
                <a:latin typeface="ＭＳ Ｐ明朝" panose="02020600040205080304" pitchFamily="18" charset="-128"/>
                <a:ea typeface="ＭＳ Ｐ明朝" panose="02020600040205080304" pitchFamily="18" charset="-128"/>
              </a:defRPr>
            </a:pPr>
            <a:endParaRPr lang="ja-JP"/>
          </a:p>
        </c:txPr>
        <c:crossAx val="408345248"/>
        <c:crosses val="autoZero"/>
        <c:auto val="1"/>
        <c:lblAlgn val="ctr"/>
        <c:lblOffset val="100"/>
        <c:noMultiLvlLbl val="0"/>
      </c:catAx>
      <c:valAx>
        <c:axId val="408345248"/>
        <c:scaling>
          <c:orientation val="minMax"/>
        </c:scaling>
        <c:delete val="1"/>
        <c:axPos val="l"/>
        <c:numFmt formatCode="#,##0_ ;[Red]\-#,##0\ " sourceLinked="0"/>
        <c:majorTickMark val="out"/>
        <c:minorTickMark val="none"/>
        <c:tickLblPos val="nextTo"/>
        <c:crossAx val="408343680"/>
        <c:crosses val="autoZero"/>
        <c:crossBetween val="between"/>
      </c:valAx>
    </c:plotArea>
    <c:legend>
      <c:legendPos val="r"/>
      <c:legendEntry>
        <c:idx val="3"/>
        <c:txPr>
          <a:bodyPr/>
          <a:lstStyle/>
          <a:p>
            <a:pPr>
              <a:defRPr sz="100" baseline="30000">
                <a:solidFill>
                  <a:schemeClr val="bg1"/>
                </a:solidFill>
                <a:latin typeface="ＭＳ Ｐ明朝" panose="02020600040205080304" pitchFamily="18" charset="-128"/>
                <a:ea typeface="ＭＳ Ｐ明朝" panose="02020600040205080304" pitchFamily="18" charset="-128"/>
              </a:defRPr>
            </a:pPr>
            <a:endParaRPr lang="ja-JP"/>
          </a:p>
        </c:txPr>
      </c:legendEntry>
      <c:layout>
        <c:manualLayout>
          <c:xMode val="edge"/>
          <c:yMode val="edge"/>
          <c:x val="0.43259601776430578"/>
          <c:y val="4.5623507109564723E-3"/>
          <c:w val="0.54218082930298295"/>
          <c:h val="0.22357312967515519"/>
        </c:manualLayout>
      </c:layout>
      <c:overlay val="1"/>
      <c:txPr>
        <a:bodyPr/>
        <a:lstStyle/>
        <a:p>
          <a:pPr>
            <a:defRPr sz="1000" baseline="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経済波及効果</a:t>
            </a:r>
          </a:p>
        </c:rich>
      </c:tx>
      <c:overlay val="0"/>
    </c:title>
    <c:autoTitleDeleted val="0"/>
    <c:plotArea>
      <c:layout>
        <c:manualLayout>
          <c:layoutTarget val="inner"/>
          <c:xMode val="edge"/>
          <c:yMode val="edge"/>
          <c:x val="0"/>
          <c:y val="0.16667755929745115"/>
          <c:w val="0.99245962550643307"/>
          <c:h val="0.42929010505540594"/>
        </c:manualLayout>
      </c:layout>
      <c:barChart>
        <c:barDir val="col"/>
        <c:grouping val="clustered"/>
        <c:varyColors val="0"/>
        <c:ser>
          <c:idx val="1"/>
          <c:order val="0"/>
          <c:spPr>
            <a:solidFill>
              <a:schemeClr val="accent2">
                <a:lumMod val="40000"/>
                <a:lumOff val="60000"/>
              </a:schemeClr>
            </a:solidFill>
            <a:ln>
              <a:solidFill>
                <a:schemeClr val="tx1"/>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設備投資_結果!$F$29:$H$29</c:f>
              <c:numCache>
                <c:formatCode>#,##0_ ;[Red]\-#,##0\ </c:formatCode>
                <c:ptCount val="3"/>
                <c:pt idx="0">
                  <c:v>0</c:v>
                </c:pt>
                <c:pt idx="1">
                  <c:v>0</c:v>
                </c:pt>
                <c:pt idx="2">
                  <c:v>0</c:v>
                </c:pt>
              </c:numCache>
            </c:numRef>
          </c:val>
          <c:extLst>
            <c:ext xmlns:c15="http://schemas.microsoft.com/office/drawing/2012/chart" uri="{02D57815-91ED-43cb-92C2-25804820EDAC}">
              <c15:filteredSeriesTitle>
                <c15:tx>
                  <c:v>直接効果</c:v>
                </c15:tx>
              </c15:filteredSeriesTitle>
            </c:ext>
            <c:ext xmlns:c16="http://schemas.microsoft.com/office/drawing/2014/chart" uri="{C3380CC4-5D6E-409C-BE32-E72D297353CC}">
              <c16:uniqueId val="{00000000-9D80-4DB2-B7CF-AB577819A990}"/>
            </c:ext>
          </c:extLst>
        </c:ser>
        <c:ser>
          <c:idx val="2"/>
          <c:order val="1"/>
          <c:spPr>
            <a:pattFill prst="ltUpDiag">
              <a:fgClr>
                <a:schemeClr val="bg1"/>
              </a:fgClr>
              <a:bgClr>
                <a:schemeClr val="tx2">
                  <a:lumMod val="60000"/>
                  <a:lumOff val="40000"/>
                </a:schemeClr>
              </a:bgClr>
            </a:pattFill>
            <a:ln>
              <a:solidFill>
                <a:prstClr val="black"/>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設備投資_結果!$F$30:$H$30</c:f>
              <c:numCache>
                <c:formatCode>#,##0_ ;[Red]\-#,##0\ </c:formatCode>
                <c:ptCount val="3"/>
                <c:pt idx="0">
                  <c:v>0</c:v>
                </c:pt>
                <c:pt idx="1">
                  <c:v>0</c:v>
                </c:pt>
                <c:pt idx="2">
                  <c:v>0</c:v>
                </c:pt>
              </c:numCache>
            </c:numRef>
          </c:val>
          <c:extLst>
            <c:ext xmlns:c15="http://schemas.microsoft.com/office/drawing/2012/chart" uri="{02D57815-91ED-43cb-92C2-25804820EDAC}">
              <c15:filteredSeriesTitle>
                <c15:tx>
                  <c:v>第１次間接波及効果</c:v>
                </c15:tx>
              </c15:filteredSeriesTitle>
            </c:ext>
            <c:ext xmlns:c16="http://schemas.microsoft.com/office/drawing/2014/chart" uri="{C3380CC4-5D6E-409C-BE32-E72D297353CC}">
              <c16:uniqueId val="{00000001-9D80-4DB2-B7CF-AB577819A990}"/>
            </c:ext>
          </c:extLst>
        </c:ser>
        <c:ser>
          <c:idx val="3"/>
          <c:order val="2"/>
          <c:spPr>
            <a:pattFill prst="dashHorz">
              <a:fgClr>
                <a:schemeClr val="bg1"/>
              </a:fgClr>
              <a:bgClr>
                <a:schemeClr val="accent3">
                  <a:lumMod val="60000"/>
                  <a:lumOff val="40000"/>
                </a:schemeClr>
              </a:bgClr>
            </a:pattFill>
            <a:ln>
              <a:solidFill>
                <a:prstClr val="black"/>
              </a:solidFill>
            </a:ln>
          </c:spPr>
          <c:invertIfNegative val="0"/>
          <c:dPt>
            <c:idx val="0"/>
            <c:invertIfNegative val="0"/>
            <c:bubble3D val="0"/>
            <c:extLst>
              <c:ext xmlns:c16="http://schemas.microsoft.com/office/drawing/2014/chart" uri="{C3380CC4-5D6E-409C-BE32-E72D297353CC}">
                <c16:uniqueId val="{00000002-9D80-4DB2-B7CF-AB577819A990}"/>
              </c:ext>
            </c:extLst>
          </c:dPt>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設備投資_結果!$F$31:$H$31</c:f>
              <c:numCache>
                <c:formatCode>#,##0_ ;[Red]\-#,##0\ </c:formatCode>
                <c:ptCount val="3"/>
                <c:pt idx="0">
                  <c:v>0</c:v>
                </c:pt>
                <c:pt idx="1">
                  <c:v>0</c:v>
                </c:pt>
                <c:pt idx="2">
                  <c:v>0</c:v>
                </c:pt>
              </c:numCache>
            </c:numRef>
          </c:val>
          <c:extLst>
            <c:ext xmlns:c15="http://schemas.microsoft.com/office/drawing/2012/chart" uri="{02D57815-91ED-43cb-92C2-25804820EDAC}">
              <c15:filteredSeriesTitle>
                <c15:tx>
                  <c:v>第２次間接波及効果</c:v>
                </c15:tx>
              </c15:filteredSeriesTitle>
            </c:ext>
            <c:ext xmlns:c16="http://schemas.microsoft.com/office/drawing/2014/chart" uri="{C3380CC4-5D6E-409C-BE32-E72D297353CC}">
              <c16:uniqueId val="{00000003-9D80-4DB2-B7CF-AB577819A990}"/>
            </c:ext>
          </c:extLst>
        </c:ser>
        <c:dLbls>
          <c:showLegendKey val="0"/>
          <c:showVal val="0"/>
          <c:showCatName val="0"/>
          <c:showSerName val="0"/>
          <c:showPercent val="0"/>
          <c:showBubbleSize val="0"/>
        </c:dLbls>
        <c:gapWidth val="40"/>
        <c:axId val="413642784"/>
        <c:axId val="413649056"/>
      </c:barChart>
      <c:catAx>
        <c:axId val="413642784"/>
        <c:scaling>
          <c:orientation val="minMax"/>
        </c:scaling>
        <c:delete val="1"/>
        <c:axPos val="b"/>
        <c:numFmt formatCode="#,##0_ ;[Red]\-#,##0\ " sourceLinked="1"/>
        <c:majorTickMark val="out"/>
        <c:minorTickMark val="none"/>
        <c:tickLblPos val="nextTo"/>
        <c:crossAx val="413649056"/>
        <c:crosses val="autoZero"/>
        <c:auto val="1"/>
        <c:lblAlgn val="ctr"/>
        <c:lblOffset val="100"/>
        <c:noMultiLvlLbl val="0"/>
      </c:catAx>
      <c:valAx>
        <c:axId val="413649056"/>
        <c:scaling>
          <c:orientation val="minMax"/>
        </c:scaling>
        <c:delete val="1"/>
        <c:axPos val="l"/>
        <c:numFmt formatCode="#,##0_ ;[Red]\-#,##0\ " sourceLinked="0"/>
        <c:majorTickMark val="out"/>
        <c:minorTickMark val="none"/>
        <c:tickLblPos val="nextTo"/>
        <c:crossAx val="413642784"/>
        <c:crosses val="autoZero"/>
        <c:crossBetween val="between"/>
      </c:valAx>
    </c:plotArea>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雇用創出効果</a:t>
            </a:r>
          </a:p>
        </c:rich>
      </c:tx>
      <c:layout>
        <c:manualLayout>
          <c:xMode val="edge"/>
          <c:yMode val="edge"/>
          <c:x val="0.13589508223622759"/>
          <c:y val="2.3203314383350909E-2"/>
        </c:manualLayout>
      </c:layout>
      <c:overlay val="0"/>
    </c:title>
    <c:autoTitleDeleted val="0"/>
    <c:plotArea>
      <c:layout>
        <c:manualLayout>
          <c:layoutTarget val="inner"/>
          <c:xMode val="edge"/>
          <c:yMode val="edge"/>
          <c:x val="0"/>
          <c:y val="0.16667755929745115"/>
          <c:w val="1"/>
          <c:h val="0.42929010505540594"/>
        </c:manualLayout>
      </c:layout>
      <c:barChart>
        <c:barDir val="col"/>
        <c:grouping val="clustered"/>
        <c:varyColors val="0"/>
        <c:ser>
          <c:idx val="1"/>
          <c:order val="0"/>
          <c:spPr>
            <a:solidFill>
              <a:schemeClr val="accent2">
                <a:lumMod val="40000"/>
                <a:lumOff val="60000"/>
              </a:schemeClr>
            </a:solidFill>
            <a:ln>
              <a:solidFill>
                <a:schemeClr val="tx1"/>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設備投資_結果!$E$52:$F$52</c:f>
              <c:numCache>
                <c:formatCode>#,##0_ ;[Red]\-#,##0\ </c:formatCode>
                <c:ptCount val="2"/>
                <c:pt idx="0">
                  <c:v>0</c:v>
                </c:pt>
                <c:pt idx="1">
                  <c:v>0</c:v>
                </c:pt>
              </c:numCache>
            </c:numRef>
          </c:val>
          <c:extLst>
            <c:ext xmlns:c15="http://schemas.microsoft.com/office/drawing/2012/chart" uri="{02D57815-91ED-43cb-92C2-25804820EDAC}">
              <c15:filteredSeriesTitle>
                <c15:tx>
                  <c:v>直接効果</c:v>
                </c15:tx>
              </c15:filteredSeriesTitle>
            </c:ext>
            <c:ext xmlns:c16="http://schemas.microsoft.com/office/drawing/2014/chart" uri="{C3380CC4-5D6E-409C-BE32-E72D297353CC}">
              <c16:uniqueId val="{00000000-AA26-4553-B3B3-5ABB6AE7CCBD}"/>
            </c:ext>
          </c:extLst>
        </c:ser>
        <c:ser>
          <c:idx val="2"/>
          <c:order val="1"/>
          <c:spPr>
            <a:pattFill prst="ltUpDiag">
              <a:fgClr>
                <a:schemeClr val="bg1"/>
              </a:fgClr>
              <a:bgClr>
                <a:schemeClr val="tx2">
                  <a:lumMod val="60000"/>
                  <a:lumOff val="40000"/>
                </a:schemeClr>
              </a:bgClr>
            </a:pattFill>
            <a:ln>
              <a:solidFill>
                <a:prstClr val="black"/>
              </a:solidFill>
            </a:ln>
          </c:spPr>
          <c:invertIfNegative val="0"/>
          <c:dLbls>
            <c:spPr>
              <a:noFill/>
              <a:ln>
                <a:noFill/>
              </a:ln>
              <a:effectLst/>
            </c:spPr>
            <c:txPr>
              <a:bodyPr rot="0" vertOverflow="overflow" horzOverflow="overflow" vert="horz" wrap="none" lIns="18000" tIns="0" rIns="0" bIns="0" anchor="ctr" anchorCtr="1">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設備投資_結果!$G$52:$H$52</c:f>
              <c:numCache>
                <c:formatCode>#,##0_ ;[Red]\-#,##0\ </c:formatCode>
                <c:ptCount val="2"/>
                <c:pt idx="0">
                  <c:v>0</c:v>
                </c:pt>
                <c:pt idx="1">
                  <c:v>0</c:v>
                </c:pt>
              </c:numCache>
            </c:numRef>
          </c:val>
          <c:extLst>
            <c:ext xmlns:c15="http://schemas.microsoft.com/office/drawing/2012/chart" uri="{02D57815-91ED-43cb-92C2-25804820EDAC}">
              <c15:filteredSeriesTitle>
                <c15:tx>
                  <c:v>第１次間接波及効果</c:v>
                </c15:tx>
              </c15:filteredSeriesTitle>
            </c:ext>
            <c:ext xmlns:c16="http://schemas.microsoft.com/office/drawing/2014/chart" uri="{C3380CC4-5D6E-409C-BE32-E72D297353CC}">
              <c16:uniqueId val="{00000001-AA26-4553-B3B3-5ABB6AE7CCBD}"/>
            </c:ext>
          </c:extLst>
        </c:ser>
        <c:ser>
          <c:idx val="3"/>
          <c:order val="2"/>
          <c:spPr>
            <a:pattFill prst="dashHorz">
              <a:fgClr>
                <a:schemeClr val="bg1"/>
              </a:fgClr>
              <a:bgClr>
                <a:schemeClr val="accent3">
                  <a:lumMod val="60000"/>
                  <a:lumOff val="40000"/>
                </a:schemeClr>
              </a:bgClr>
            </a:pattFill>
            <a:ln>
              <a:solidFill>
                <a:prstClr val="black"/>
              </a:solidFill>
            </a:ln>
          </c:spPr>
          <c:invertIfNegative val="0"/>
          <c:dPt>
            <c:idx val="0"/>
            <c:invertIfNegative val="0"/>
            <c:bubble3D val="0"/>
            <c:extLst>
              <c:ext xmlns:c16="http://schemas.microsoft.com/office/drawing/2014/chart" uri="{C3380CC4-5D6E-409C-BE32-E72D297353CC}">
                <c16:uniqueId val="{00000002-AA26-4553-B3B3-5ABB6AE7CCBD}"/>
              </c:ext>
            </c:extLst>
          </c:dPt>
          <c:dLbls>
            <c:dLbl>
              <c:idx val="0"/>
              <c:spPr>
                <a:noFill/>
                <a:ln>
                  <a:noFill/>
                </a:ln>
                <a:effectLst/>
              </c:spPr>
              <c:txPr>
                <a:bodyPr rot="0" vertOverflow="overflow" horzOverflow="overflow" wrap="none" lIns="18000" tIns="0" rIns="0" bIns="0" anchor="ctr">
                  <a:noAutofit/>
                </a:bodyPr>
                <a:lstStyle/>
                <a:p>
                  <a:pPr>
                    <a:defRPr sz="800" spc="-100" baseline="0"/>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AA26-4553-B3B3-5ABB6AE7CCBD}"/>
                </c:ext>
              </c:extLst>
            </c:dLbl>
            <c:dLbl>
              <c:idx val="1"/>
              <c:spPr>
                <a:noFill/>
                <a:ln>
                  <a:noFill/>
                </a:ln>
                <a:effectLst/>
              </c:spPr>
              <c:txPr>
                <a:bodyPr rot="0" vertOverflow="overflow" horzOverflow="overflow" wrap="none" lIns="18000" tIns="0" rIns="0" bIns="0" anchor="ctr">
                  <a:noAutofit/>
                </a:bodyPr>
                <a:lstStyle/>
                <a:p>
                  <a:pPr>
                    <a:defRPr sz="800" spc="-100" baseline="0"/>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A26-4553-B3B3-5ABB6AE7CCBD}"/>
                </c:ext>
              </c:extLst>
            </c:dLbl>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設備投資_結果!$I$52:$J$52</c:f>
              <c:numCache>
                <c:formatCode>#,##0_ ;[Red]\-#,##0\ </c:formatCode>
                <c:ptCount val="2"/>
                <c:pt idx="0">
                  <c:v>0</c:v>
                </c:pt>
                <c:pt idx="1">
                  <c:v>0</c:v>
                </c:pt>
              </c:numCache>
            </c:numRef>
          </c:val>
          <c:extLst>
            <c:ext xmlns:c15="http://schemas.microsoft.com/office/drawing/2012/chart" uri="{02D57815-91ED-43cb-92C2-25804820EDAC}">
              <c15:filteredSeriesTitle>
                <c15:tx>
                  <c:v>第２次間接波及効果</c:v>
                </c15:tx>
              </c15:filteredSeriesTitle>
            </c:ext>
            <c:ext xmlns:c16="http://schemas.microsoft.com/office/drawing/2014/chart" uri="{C3380CC4-5D6E-409C-BE32-E72D297353CC}">
              <c16:uniqueId val="{00000004-AA26-4553-B3B3-5ABB6AE7CCBD}"/>
            </c:ext>
          </c:extLst>
        </c:ser>
        <c:dLbls>
          <c:showLegendKey val="0"/>
          <c:showVal val="0"/>
          <c:showCatName val="0"/>
          <c:showSerName val="0"/>
          <c:showPercent val="0"/>
          <c:showBubbleSize val="0"/>
        </c:dLbls>
        <c:gapWidth val="40"/>
        <c:axId val="413648664"/>
        <c:axId val="413643568"/>
      </c:barChart>
      <c:catAx>
        <c:axId val="413648664"/>
        <c:scaling>
          <c:orientation val="minMax"/>
        </c:scaling>
        <c:delete val="1"/>
        <c:axPos val="b"/>
        <c:numFmt formatCode="#,##0_ ;[Red]\-#,##0\ " sourceLinked="1"/>
        <c:majorTickMark val="out"/>
        <c:minorTickMark val="none"/>
        <c:tickLblPos val="nextTo"/>
        <c:crossAx val="413643568"/>
        <c:crosses val="autoZero"/>
        <c:auto val="1"/>
        <c:lblAlgn val="ctr"/>
        <c:lblOffset val="100"/>
        <c:noMultiLvlLbl val="0"/>
      </c:catAx>
      <c:valAx>
        <c:axId val="413643568"/>
        <c:scaling>
          <c:orientation val="minMax"/>
        </c:scaling>
        <c:delete val="1"/>
        <c:axPos val="l"/>
        <c:numFmt formatCode="#,##0_ ;[Red]\-#,##0\ " sourceLinked="0"/>
        <c:majorTickMark val="out"/>
        <c:minorTickMark val="none"/>
        <c:tickLblPos val="nextTo"/>
        <c:crossAx val="413648664"/>
        <c:crosses val="autoZero"/>
        <c:crossBetween val="between"/>
      </c:valAx>
    </c:plotArea>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生産誘発額</a:t>
            </a:r>
            <a:endParaRPr lang="en-US" altLang="ja-JP" sz="1200">
              <a:latin typeface="ＭＳ Ｐ明朝" panose="02020600040205080304" pitchFamily="18" charset="-128"/>
              <a:ea typeface="ＭＳ Ｐ明朝" panose="02020600040205080304" pitchFamily="18" charset="-128"/>
            </a:endParaRPr>
          </a:p>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上位</a:t>
            </a:r>
            <a:r>
              <a:rPr lang="en-US" altLang="ja-JP" sz="1200">
                <a:latin typeface="ＭＳ Ｐ明朝" panose="02020600040205080304" pitchFamily="18" charset="-128"/>
                <a:ea typeface="ＭＳ Ｐ明朝" panose="02020600040205080304" pitchFamily="18" charset="-128"/>
              </a:rPr>
              <a:t>10</a:t>
            </a:r>
            <a:r>
              <a:rPr lang="ja-JP" altLang="en-US" sz="1200">
                <a:latin typeface="ＭＳ Ｐ明朝" panose="02020600040205080304" pitchFamily="18" charset="-128"/>
                <a:ea typeface="ＭＳ Ｐ明朝" panose="02020600040205080304" pitchFamily="18" charset="-128"/>
              </a:rPr>
              <a:t>部門</a:t>
            </a:r>
          </a:p>
        </c:rich>
      </c:tx>
      <c:layout>
        <c:manualLayout>
          <c:xMode val="edge"/>
          <c:yMode val="edge"/>
          <c:x val="0.14896445355736601"/>
          <c:y val="9.378739726310651E-3"/>
        </c:manualLayout>
      </c:layout>
      <c:overlay val="0"/>
    </c:title>
    <c:autoTitleDeleted val="0"/>
    <c:plotArea>
      <c:layout>
        <c:manualLayout>
          <c:layoutTarget val="inner"/>
          <c:xMode val="edge"/>
          <c:yMode val="edge"/>
          <c:x val="2.2751413489287282E-2"/>
          <c:y val="0.17023926494312014"/>
          <c:w val="0.87015025398590151"/>
          <c:h val="0.42689143148738318"/>
        </c:manualLayout>
      </c:layout>
      <c:barChart>
        <c:barDir val="col"/>
        <c:grouping val="stacked"/>
        <c:varyColors val="0"/>
        <c:ser>
          <c:idx val="3"/>
          <c:order val="0"/>
          <c:tx>
            <c:strRef>
              <c:f>企業建設_結果!$H$37</c:f>
              <c:strCache>
                <c:ptCount val="1"/>
                <c:pt idx="0">
                  <c:v>間接２次波及効果</c:v>
                </c:pt>
              </c:strCache>
            </c:strRef>
          </c:tx>
          <c:spPr>
            <a:pattFill prst="dashHorz">
              <a:fgClr>
                <a:schemeClr val="bg1"/>
              </a:fgClr>
              <a:bgClr>
                <a:schemeClr val="accent3">
                  <a:lumMod val="60000"/>
                  <a:lumOff val="40000"/>
                </a:schemeClr>
              </a:bgClr>
            </a:pattFill>
            <a:ln>
              <a:solidFill>
                <a:prstClr val="black"/>
              </a:solidFill>
            </a:ln>
          </c:spPr>
          <c:invertIfNegative val="0"/>
          <c:cat>
            <c:multiLvlStrRef>
              <c:f>企業建設_結果!$E$38:$E$47</c:f>
            </c:multiLvlStrRef>
          </c:cat>
          <c:val>
            <c:numRef>
              <c:f>企業建設_結果!$H$38:$H$47</c:f>
              <c:numCache>
                <c:formatCode>#,##0;"△ "#,##0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2B-4D62-9859-11DC58882606}"/>
            </c:ext>
          </c:extLst>
        </c:ser>
        <c:ser>
          <c:idx val="2"/>
          <c:order val="1"/>
          <c:tx>
            <c:strRef>
              <c:f>企業建設_結果!$G$37</c:f>
              <c:strCache>
                <c:ptCount val="1"/>
                <c:pt idx="0">
                  <c:v>間接１次波及効果</c:v>
                </c:pt>
              </c:strCache>
            </c:strRef>
          </c:tx>
          <c:spPr>
            <a:pattFill prst="ltUpDiag">
              <a:fgClr>
                <a:schemeClr val="bg1"/>
              </a:fgClr>
              <a:bgClr>
                <a:schemeClr val="tx2">
                  <a:lumMod val="60000"/>
                  <a:lumOff val="40000"/>
                </a:schemeClr>
              </a:bgClr>
            </a:pattFill>
            <a:ln>
              <a:solidFill>
                <a:prstClr val="black"/>
              </a:solidFill>
            </a:ln>
          </c:spPr>
          <c:invertIfNegative val="0"/>
          <c:cat>
            <c:multiLvlStrRef>
              <c:f>企業建設_結果!$E$38:$E$47</c:f>
            </c:multiLvlStrRef>
          </c:cat>
          <c:val>
            <c:numRef>
              <c:f>企業建設_結果!$G$38:$G$47</c:f>
              <c:numCache>
                <c:formatCode>#,##0;"△ "#,##0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62B-4D62-9859-11DC58882606}"/>
            </c:ext>
          </c:extLst>
        </c:ser>
        <c:ser>
          <c:idx val="1"/>
          <c:order val="2"/>
          <c:tx>
            <c:v>直接効果</c:v>
          </c:tx>
          <c:spPr>
            <a:solidFill>
              <a:schemeClr val="accent2">
                <a:lumMod val="40000"/>
                <a:lumOff val="60000"/>
              </a:schemeClr>
            </a:solidFill>
            <a:ln>
              <a:solidFill>
                <a:schemeClr val="tx1"/>
              </a:solidFill>
            </a:ln>
          </c:spPr>
          <c:invertIfNegative val="0"/>
          <c:cat>
            <c:multiLvlStrRef>
              <c:f>企業建設_結果!$E$38:$E$47</c:f>
            </c:multiLvlStrRef>
          </c:cat>
          <c:val>
            <c:numRef>
              <c:f>企業建設_結果!$F$38:$F$47</c:f>
              <c:numCache>
                <c:formatCode>#,##0;"△ "#,##0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62B-4D62-9859-11DC58882606}"/>
            </c:ext>
          </c:extLst>
        </c:ser>
        <c:dLbls>
          <c:showLegendKey val="0"/>
          <c:showVal val="0"/>
          <c:showCatName val="0"/>
          <c:showSerName val="0"/>
          <c:showPercent val="0"/>
          <c:showBubbleSize val="0"/>
        </c:dLbls>
        <c:gapWidth val="40"/>
        <c:overlap val="100"/>
        <c:axId val="701520120"/>
        <c:axId val="701521296"/>
      </c:barChart>
      <c:lineChart>
        <c:grouping val="standard"/>
        <c:varyColors val="0"/>
        <c:ser>
          <c:idx val="0"/>
          <c:order val="3"/>
          <c:tx>
            <c:strRef>
              <c:f>企業建設_結果!$I$37</c:f>
              <c:strCache>
                <c:ptCount val="1"/>
                <c:pt idx="0">
                  <c:v>総合効果</c:v>
                </c:pt>
              </c:strCache>
            </c:strRef>
          </c:tx>
          <c:spPr>
            <a:ln w="1270">
              <a:solidFill>
                <a:schemeClr val="bg1">
                  <a:alpha val="1000"/>
                </a:schemeClr>
              </a:solidFill>
              <a:prstDash val="sysDot"/>
            </a:ln>
          </c:spPr>
          <c:marker>
            <c:symbol val="none"/>
          </c:marker>
          <c:dLbls>
            <c:spPr>
              <a:noFill/>
              <a:ln>
                <a:noFill/>
              </a:ln>
              <a:effectLst/>
            </c:spPr>
            <c:txPr>
              <a:bodyPr rot="0" vertOverflow="overflow" horzOverflow="overflow" wrap="none" lIns="18000" tIns="0" rIns="0" bIns="0" anchor="ctr">
                <a:spAutoFit/>
              </a:bodyPr>
              <a:lstStyle/>
              <a:p>
                <a:pPr>
                  <a:defRPr sz="800" spc="-100" baseline="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multiLvlStrRef>
              <c:f>企業建設_結果!$E$38:$E$47</c:f>
            </c:multiLvlStrRef>
          </c:cat>
          <c:val>
            <c:numRef>
              <c:f>企業建設_結果!$I$38:$I$47</c:f>
              <c:numCache>
                <c:formatCode>#,##0;"△ "#,##0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062B-4D62-9859-11DC58882606}"/>
            </c:ext>
          </c:extLst>
        </c:ser>
        <c:dLbls>
          <c:showLegendKey val="0"/>
          <c:showVal val="0"/>
          <c:showCatName val="0"/>
          <c:showSerName val="0"/>
          <c:showPercent val="0"/>
          <c:showBubbleSize val="0"/>
        </c:dLbls>
        <c:marker val="1"/>
        <c:smooth val="0"/>
        <c:axId val="701520120"/>
        <c:axId val="701521296"/>
      </c:lineChart>
      <c:catAx>
        <c:axId val="701520120"/>
        <c:scaling>
          <c:orientation val="minMax"/>
        </c:scaling>
        <c:delete val="0"/>
        <c:axPos val="b"/>
        <c:numFmt formatCode="General" sourceLinked="1"/>
        <c:majorTickMark val="out"/>
        <c:minorTickMark val="none"/>
        <c:tickLblPos val="nextTo"/>
        <c:txPr>
          <a:bodyPr rot="3300000" vert="horz"/>
          <a:lstStyle/>
          <a:p>
            <a:pPr>
              <a:defRPr sz="700" b="0" i="0" baseline="0">
                <a:latin typeface="ＭＳ Ｐ明朝" panose="02020600040205080304" pitchFamily="18" charset="-128"/>
                <a:ea typeface="ＭＳ Ｐ明朝" panose="02020600040205080304" pitchFamily="18" charset="-128"/>
              </a:defRPr>
            </a:pPr>
            <a:endParaRPr lang="ja-JP"/>
          </a:p>
        </c:txPr>
        <c:crossAx val="701521296"/>
        <c:crosses val="autoZero"/>
        <c:auto val="1"/>
        <c:lblAlgn val="ctr"/>
        <c:lblOffset val="100"/>
        <c:noMultiLvlLbl val="0"/>
      </c:catAx>
      <c:valAx>
        <c:axId val="701521296"/>
        <c:scaling>
          <c:orientation val="minMax"/>
        </c:scaling>
        <c:delete val="1"/>
        <c:axPos val="l"/>
        <c:numFmt formatCode="#,##0_ ;[Red]\-#,##0\ " sourceLinked="0"/>
        <c:majorTickMark val="out"/>
        <c:minorTickMark val="none"/>
        <c:tickLblPos val="nextTo"/>
        <c:crossAx val="701520120"/>
        <c:crosses val="autoZero"/>
        <c:crossBetween val="between"/>
      </c:valAx>
    </c:plotArea>
    <c:legend>
      <c:legendPos val="r"/>
      <c:legendEntry>
        <c:idx val="3"/>
        <c:txPr>
          <a:bodyPr/>
          <a:lstStyle/>
          <a:p>
            <a:pPr>
              <a:defRPr sz="100" baseline="30000">
                <a:solidFill>
                  <a:schemeClr val="bg1"/>
                </a:solidFill>
                <a:latin typeface="ＭＳ Ｐ明朝" panose="02020600040205080304" pitchFamily="18" charset="-128"/>
                <a:ea typeface="ＭＳ Ｐ明朝" panose="02020600040205080304" pitchFamily="18" charset="-128"/>
              </a:defRPr>
            </a:pPr>
            <a:endParaRPr lang="ja-JP"/>
          </a:p>
        </c:txPr>
      </c:legendEntry>
      <c:layout>
        <c:manualLayout>
          <c:xMode val="edge"/>
          <c:yMode val="edge"/>
          <c:x val="0.43259601776430578"/>
          <c:y val="4.5623507109564723E-3"/>
          <c:w val="0.54218082930298295"/>
          <c:h val="0.22357312967515519"/>
        </c:manualLayout>
      </c:layout>
      <c:overlay val="1"/>
      <c:txPr>
        <a:bodyPr/>
        <a:lstStyle/>
        <a:p>
          <a:pPr>
            <a:defRPr sz="1000" baseline="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経済波及効果</a:t>
            </a:r>
          </a:p>
        </c:rich>
      </c:tx>
      <c:overlay val="0"/>
    </c:title>
    <c:autoTitleDeleted val="0"/>
    <c:plotArea>
      <c:layout>
        <c:manualLayout>
          <c:layoutTarget val="inner"/>
          <c:xMode val="edge"/>
          <c:yMode val="edge"/>
          <c:x val="0"/>
          <c:y val="0.16667755929745115"/>
          <c:w val="0.99245962550643307"/>
          <c:h val="0.42929010505540594"/>
        </c:manualLayout>
      </c:layout>
      <c:barChart>
        <c:barDir val="col"/>
        <c:grouping val="clustered"/>
        <c:varyColors val="0"/>
        <c:ser>
          <c:idx val="1"/>
          <c:order val="0"/>
          <c:spPr>
            <a:solidFill>
              <a:schemeClr val="accent2">
                <a:lumMod val="40000"/>
                <a:lumOff val="60000"/>
              </a:schemeClr>
            </a:solidFill>
            <a:ln>
              <a:solidFill>
                <a:schemeClr val="tx1"/>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企業建設_結果!$F$29:$H$29</c:f>
              <c:numCache>
                <c:formatCode>#,##0_ ;[Red]\-#,##0\ </c:formatCode>
                <c:ptCount val="3"/>
                <c:pt idx="0">
                  <c:v>0</c:v>
                </c:pt>
                <c:pt idx="1">
                  <c:v>0</c:v>
                </c:pt>
                <c:pt idx="2">
                  <c:v>0</c:v>
                </c:pt>
              </c:numCache>
            </c:numRef>
          </c:val>
          <c:extLst>
            <c:ext xmlns:c15="http://schemas.microsoft.com/office/drawing/2012/chart" uri="{02D57815-91ED-43cb-92C2-25804820EDAC}">
              <c15:filteredSeriesTitle>
                <c15:tx>
                  <c:v>直接効果</c:v>
                </c15:tx>
              </c15:filteredSeriesTitle>
            </c:ext>
            <c:ext xmlns:c16="http://schemas.microsoft.com/office/drawing/2014/chart" uri="{C3380CC4-5D6E-409C-BE32-E72D297353CC}">
              <c16:uniqueId val="{00000000-9E5C-461B-8A3F-4AAABBDD6396}"/>
            </c:ext>
          </c:extLst>
        </c:ser>
        <c:ser>
          <c:idx val="2"/>
          <c:order val="1"/>
          <c:spPr>
            <a:pattFill prst="ltUpDiag">
              <a:fgClr>
                <a:schemeClr val="bg1"/>
              </a:fgClr>
              <a:bgClr>
                <a:schemeClr val="tx2">
                  <a:lumMod val="60000"/>
                  <a:lumOff val="40000"/>
                </a:schemeClr>
              </a:bgClr>
            </a:pattFill>
            <a:ln>
              <a:solidFill>
                <a:prstClr val="black"/>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企業建設_結果!$F$30:$H$30</c:f>
              <c:numCache>
                <c:formatCode>#,##0_ ;[Red]\-#,##0\ </c:formatCode>
                <c:ptCount val="3"/>
                <c:pt idx="0">
                  <c:v>0</c:v>
                </c:pt>
                <c:pt idx="1">
                  <c:v>0</c:v>
                </c:pt>
                <c:pt idx="2">
                  <c:v>0</c:v>
                </c:pt>
              </c:numCache>
            </c:numRef>
          </c:val>
          <c:extLst>
            <c:ext xmlns:c15="http://schemas.microsoft.com/office/drawing/2012/chart" uri="{02D57815-91ED-43cb-92C2-25804820EDAC}">
              <c15:filteredSeriesTitle>
                <c15:tx>
                  <c:v>第１次間接波及効果</c:v>
                </c15:tx>
              </c15:filteredSeriesTitle>
            </c:ext>
            <c:ext xmlns:c16="http://schemas.microsoft.com/office/drawing/2014/chart" uri="{C3380CC4-5D6E-409C-BE32-E72D297353CC}">
              <c16:uniqueId val="{00000001-9E5C-461B-8A3F-4AAABBDD6396}"/>
            </c:ext>
          </c:extLst>
        </c:ser>
        <c:ser>
          <c:idx val="3"/>
          <c:order val="2"/>
          <c:spPr>
            <a:pattFill prst="dashHorz">
              <a:fgClr>
                <a:schemeClr val="bg1"/>
              </a:fgClr>
              <a:bgClr>
                <a:schemeClr val="accent3">
                  <a:lumMod val="60000"/>
                  <a:lumOff val="40000"/>
                </a:schemeClr>
              </a:bgClr>
            </a:pattFill>
            <a:ln>
              <a:solidFill>
                <a:prstClr val="black"/>
              </a:solidFill>
            </a:ln>
          </c:spPr>
          <c:invertIfNegative val="0"/>
          <c:dPt>
            <c:idx val="0"/>
            <c:invertIfNegative val="0"/>
            <c:bubble3D val="0"/>
            <c:extLst>
              <c:ext xmlns:c16="http://schemas.microsoft.com/office/drawing/2014/chart" uri="{C3380CC4-5D6E-409C-BE32-E72D297353CC}">
                <c16:uniqueId val="{00000002-9E5C-461B-8A3F-4AAABBDD6396}"/>
              </c:ext>
            </c:extLst>
          </c:dPt>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企業建設_結果!$F$31:$H$31</c:f>
              <c:numCache>
                <c:formatCode>#,##0_ ;[Red]\-#,##0\ </c:formatCode>
                <c:ptCount val="3"/>
                <c:pt idx="0">
                  <c:v>0</c:v>
                </c:pt>
                <c:pt idx="1">
                  <c:v>0</c:v>
                </c:pt>
                <c:pt idx="2">
                  <c:v>0</c:v>
                </c:pt>
              </c:numCache>
            </c:numRef>
          </c:val>
          <c:extLst>
            <c:ext xmlns:c15="http://schemas.microsoft.com/office/drawing/2012/chart" uri="{02D57815-91ED-43cb-92C2-25804820EDAC}">
              <c15:filteredSeriesTitle>
                <c15:tx>
                  <c:v>第２次間接波及効果</c:v>
                </c15:tx>
              </c15:filteredSeriesTitle>
            </c:ext>
            <c:ext xmlns:c16="http://schemas.microsoft.com/office/drawing/2014/chart" uri="{C3380CC4-5D6E-409C-BE32-E72D297353CC}">
              <c16:uniqueId val="{00000003-9E5C-461B-8A3F-4AAABBDD6396}"/>
            </c:ext>
          </c:extLst>
        </c:ser>
        <c:dLbls>
          <c:showLegendKey val="0"/>
          <c:showVal val="0"/>
          <c:showCatName val="0"/>
          <c:showSerName val="0"/>
          <c:showPercent val="0"/>
          <c:showBubbleSize val="0"/>
        </c:dLbls>
        <c:gapWidth val="40"/>
        <c:axId val="701520904"/>
        <c:axId val="701519336"/>
      </c:barChart>
      <c:catAx>
        <c:axId val="701520904"/>
        <c:scaling>
          <c:orientation val="minMax"/>
        </c:scaling>
        <c:delete val="1"/>
        <c:axPos val="b"/>
        <c:numFmt formatCode="#,##0_ ;[Red]\-#,##0\ " sourceLinked="1"/>
        <c:majorTickMark val="out"/>
        <c:minorTickMark val="none"/>
        <c:tickLblPos val="nextTo"/>
        <c:crossAx val="701519336"/>
        <c:crosses val="autoZero"/>
        <c:auto val="1"/>
        <c:lblAlgn val="ctr"/>
        <c:lblOffset val="100"/>
        <c:noMultiLvlLbl val="0"/>
      </c:catAx>
      <c:valAx>
        <c:axId val="701519336"/>
        <c:scaling>
          <c:orientation val="minMax"/>
        </c:scaling>
        <c:delete val="1"/>
        <c:axPos val="l"/>
        <c:numFmt formatCode="#,##0_ ;[Red]\-#,##0\ " sourceLinked="0"/>
        <c:majorTickMark val="out"/>
        <c:minorTickMark val="none"/>
        <c:tickLblPos val="nextTo"/>
        <c:crossAx val="701520904"/>
        <c:crosses val="autoZero"/>
        <c:crossBetween val="between"/>
      </c:valAx>
    </c:plotArea>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ＭＳ Ｐ明朝" panose="02020600040205080304" pitchFamily="18" charset="-128"/>
                <a:ea typeface="ＭＳ Ｐ明朝" panose="02020600040205080304" pitchFamily="18" charset="-128"/>
              </a:defRPr>
            </a:pPr>
            <a:r>
              <a:rPr lang="ja-JP" altLang="en-US" sz="1200">
                <a:latin typeface="ＭＳ Ｐ明朝" panose="02020600040205080304" pitchFamily="18" charset="-128"/>
                <a:ea typeface="ＭＳ Ｐ明朝" panose="02020600040205080304" pitchFamily="18" charset="-128"/>
              </a:rPr>
              <a:t>雇用創出効果</a:t>
            </a:r>
          </a:p>
        </c:rich>
      </c:tx>
      <c:layout>
        <c:manualLayout>
          <c:xMode val="edge"/>
          <c:yMode val="edge"/>
          <c:x val="0.13589508223622759"/>
          <c:y val="2.3203314383350909E-2"/>
        </c:manualLayout>
      </c:layout>
      <c:overlay val="0"/>
    </c:title>
    <c:autoTitleDeleted val="0"/>
    <c:plotArea>
      <c:layout>
        <c:manualLayout>
          <c:layoutTarget val="inner"/>
          <c:xMode val="edge"/>
          <c:yMode val="edge"/>
          <c:x val="0"/>
          <c:y val="0.16667755929745115"/>
          <c:w val="1"/>
          <c:h val="0.42929010505540594"/>
        </c:manualLayout>
      </c:layout>
      <c:barChart>
        <c:barDir val="col"/>
        <c:grouping val="clustered"/>
        <c:varyColors val="0"/>
        <c:ser>
          <c:idx val="1"/>
          <c:order val="0"/>
          <c:spPr>
            <a:solidFill>
              <a:schemeClr val="accent2">
                <a:lumMod val="40000"/>
                <a:lumOff val="60000"/>
              </a:schemeClr>
            </a:solidFill>
            <a:ln>
              <a:solidFill>
                <a:schemeClr val="tx1"/>
              </a:solidFill>
            </a:ln>
          </c:spPr>
          <c:invertIfNegative val="0"/>
          <c:dLbls>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企業建設_結果!$E$52:$F$52</c:f>
              <c:numCache>
                <c:formatCode>#,##0_ ;[Red]\-#,##0\ </c:formatCode>
                <c:ptCount val="2"/>
                <c:pt idx="0">
                  <c:v>0</c:v>
                </c:pt>
                <c:pt idx="1">
                  <c:v>0</c:v>
                </c:pt>
              </c:numCache>
            </c:numRef>
          </c:val>
          <c:extLst>
            <c:ext xmlns:c15="http://schemas.microsoft.com/office/drawing/2012/chart" uri="{02D57815-91ED-43cb-92C2-25804820EDAC}">
              <c15:filteredSeriesTitle>
                <c15:tx>
                  <c:v>直接効果</c:v>
                </c15:tx>
              </c15:filteredSeriesTitle>
            </c:ext>
            <c:ext xmlns:c16="http://schemas.microsoft.com/office/drawing/2014/chart" uri="{C3380CC4-5D6E-409C-BE32-E72D297353CC}">
              <c16:uniqueId val="{00000000-8FF4-4117-B2C8-4051C6374BFA}"/>
            </c:ext>
          </c:extLst>
        </c:ser>
        <c:ser>
          <c:idx val="2"/>
          <c:order val="1"/>
          <c:spPr>
            <a:pattFill prst="ltUpDiag">
              <a:fgClr>
                <a:schemeClr val="bg1"/>
              </a:fgClr>
              <a:bgClr>
                <a:schemeClr val="tx2">
                  <a:lumMod val="60000"/>
                  <a:lumOff val="40000"/>
                </a:schemeClr>
              </a:bgClr>
            </a:pattFill>
            <a:ln>
              <a:solidFill>
                <a:prstClr val="black"/>
              </a:solidFill>
            </a:ln>
          </c:spPr>
          <c:invertIfNegative val="0"/>
          <c:dLbls>
            <c:spPr>
              <a:noFill/>
              <a:ln>
                <a:noFill/>
              </a:ln>
              <a:effectLst/>
            </c:spPr>
            <c:txPr>
              <a:bodyPr rot="0" vertOverflow="overflow" horzOverflow="overflow" vert="horz" wrap="none" lIns="18000" tIns="0" rIns="0" bIns="0" anchor="ctr" anchorCtr="1">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企業建設_結果!$G$52:$H$52</c:f>
              <c:numCache>
                <c:formatCode>#,##0_ ;[Red]\-#,##0\ </c:formatCode>
                <c:ptCount val="2"/>
                <c:pt idx="0">
                  <c:v>0</c:v>
                </c:pt>
                <c:pt idx="1">
                  <c:v>0</c:v>
                </c:pt>
              </c:numCache>
            </c:numRef>
          </c:val>
          <c:extLst>
            <c:ext xmlns:c15="http://schemas.microsoft.com/office/drawing/2012/chart" uri="{02D57815-91ED-43cb-92C2-25804820EDAC}">
              <c15:filteredSeriesTitle>
                <c15:tx>
                  <c:v>第１次間接波及効果</c:v>
                </c15:tx>
              </c15:filteredSeriesTitle>
            </c:ext>
            <c:ext xmlns:c16="http://schemas.microsoft.com/office/drawing/2014/chart" uri="{C3380CC4-5D6E-409C-BE32-E72D297353CC}">
              <c16:uniqueId val="{00000001-8FF4-4117-B2C8-4051C6374BFA}"/>
            </c:ext>
          </c:extLst>
        </c:ser>
        <c:ser>
          <c:idx val="3"/>
          <c:order val="2"/>
          <c:spPr>
            <a:pattFill prst="dashHorz">
              <a:fgClr>
                <a:schemeClr val="bg1"/>
              </a:fgClr>
              <a:bgClr>
                <a:schemeClr val="accent3">
                  <a:lumMod val="60000"/>
                  <a:lumOff val="40000"/>
                </a:schemeClr>
              </a:bgClr>
            </a:pattFill>
            <a:ln>
              <a:solidFill>
                <a:prstClr val="black"/>
              </a:solidFill>
            </a:ln>
          </c:spPr>
          <c:invertIfNegative val="0"/>
          <c:dPt>
            <c:idx val="0"/>
            <c:invertIfNegative val="0"/>
            <c:bubble3D val="0"/>
            <c:extLst>
              <c:ext xmlns:c16="http://schemas.microsoft.com/office/drawing/2014/chart" uri="{C3380CC4-5D6E-409C-BE32-E72D297353CC}">
                <c16:uniqueId val="{00000002-8FF4-4117-B2C8-4051C6374BFA}"/>
              </c:ext>
            </c:extLst>
          </c:dPt>
          <c:dLbls>
            <c:dLbl>
              <c:idx val="0"/>
              <c:spPr>
                <a:noFill/>
                <a:ln>
                  <a:noFill/>
                </a:ln>
                <a:effectLst/>
              </c:spPr>
              <c:txPr>
                <a:bodyPr rot="0" vertOverflow="overflow" horzOverflow="overflow" wrap="none" lIns="18000" tIns="0" rIns="0" bIns="0" anchor="ctr">
                  <a:noAutofit/>
                </a:bodyPr>
                <a:lstStyle/>
                <a:p>
                  <a:pPr>
                    <a:defRPr sz="800" spc="-100" baseline="0"/>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FF4-4117-B2C8-4051C6374BFA}"/>
                </c:ext>
              </c:extLst>
            </c:dLbl>
            <c:dLbl>
              <c:idx val="1"/>
              <c:spPr>
                <a:noFill/>
                <a:ln>
                  <a:noFill/>
                </a:ln>
                <a:effectLst/>
              </c:spPr>
              <c:txPr>
                <a:bodyPr rot="0" vertOverflow="overflow" horzOverflow="overflow" wrap="none" lIns="18000" tIns="0" rIns="0" bIns="0" anchor="ctr">
                  <a:noAutofit/>
                </a:bodyPr>
                <a:lstStyle/>
                <a:p>
                  <a:pPr>
                    <a:defRPr sz="800" spc="-100" baseline="0"/>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8FF4-4117-B2C8-4051C6374BFA}"/>
                </c:ext>
              </c:extLst>
            </c:dLbl>
            <c:spPr>
              <a:noFill/>
              <a:ln>
                <a:noFill/>
              </a:ln>
              <a:effectLst/>
            </c:spPr>
            <c:txPr>
              <a:bodyPr rot="0" vertOverflow="overflow" horzOverflow="overflow" wrap="none" lIns="18000" tIns="0" rIns="0" bIns="0" anchor="ctr">
                <a:spAutoFit/>
              </a:bodyPr>
              <a:lstStyle/>
              <a:p>
                <a:pPr>
                  <a:defRPr sz="800" spc="-1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企業建設_結果!$I$52:$J$52</c:f>
              <c:numCache>
                <c:formatCode>#,##0_ ;[Red]\-#,##0\ </c:formatCode>
                <c:ptCount val="2"/>
                <c:pt idx="0">
                  <c:v>0</c:v>
                </c:pt>
                <c:pt idx="1">
                  <c:v>0</c:v>
                </c:pt>
              </c:numCache>
            </c:numRef>
          </c:val>
          <c:extLst>
            <c:ext xmlns:c15="http://schemas.microsoft.com/office/drawing/2012/chart" uri="{02D57815-91ED-43cb-92C2-25804820EDAC}">
              <c15:filteredSeriesTitle>
                <c15:tx>
                  <c:v>第２次間接波及効果</c:v>
                </c15:tx>
              </c15:filteredSeriesTitle>
            </c:ext>
            <c:ext xmlns:c16="http://schemas.microsoft.com/office/drawing/2014/chart" uri="{C3380CC4-5D6E-409C-BE32-E72D297353CC}">
              <c16:uniqueId val="{00000004-8FF4-4117-B2C8-4051C6374BFA}"/>
            </c:ext>
          </c:extLst>
        </c:ser>
        <c:dLbls>
          <c:showLegendKey val="0"/>
          <c:showVal val="0"/>
          <c:showCatName val="0"/>
          <c:showSerName val="0"/>
          <c:showPercent val="0"/>
          <c:showBubbleSize val="0"/>
        </c:dLbls>
        <c:gapWidth val="40"/>
        <c:axId val="701526000"/>
        <c:axId val="701518552"/>
      </c:barChart>
      <c:catAx>
        <c:axId val="701526000"/>
        <c:scaling>
          <c:orientation val="minMax"/>
        </c:scaling>
        <c:delete val="1"/>
        <c:axPos val="b"/>
        <c:numFmt formatCode="#,##0_ ;[Red]\-#,##0\ " sourceLinked="1"/>
        <c:majorTickMark val="out"/>
        <c:minorTickMark val="none"/>
        <c:tickLblPos val="nextTo"/>
        <c:crossAx val="701518552"/>
        <c:crosses val="autoZero"/>
        <c:auto val="1"/>
        <c:lblAlgn val="ctr"/>
        <c:lblOffset val="100"/>
        <c:noMultiLvlLbl val="0"/>
      </c:catAx>
      <c:valAx>
        <c:axId val="701518552"/>
        <c:scaling>
          <c:orientation val="minMax"/>
        </c:scaling>
        <c:delete val="1"/>
        <c:axPos val="l"/>
        <c:numFmt formatCode="#,##0_ ;[Red]\-#,##0\ " sourceLinked="0"/>
        <c:majorTickMark val="out"/>
        <c:minorTickMark val="none"/>
        <c:tickLblPos val="nextTo"/>
        <c:crossAx val="701526000"/>
        <c:crosses val="autoZero"/>
        <c:crossBetween val="between"/>
      </c:valAx>
    </c:plotArea>
    <c:plotVisOnly val="1"/>
    <c:dispBlanksAs val="gap"/>
    <c:showDLblsOverMax val="0"/>
  </c:chart>
  <c:spPr>
    <a:ln>
      <a:solidFill>
        <a:prstClr val="black"/>
      </a:solidFill>
    </a:ln>
  </c:spPr>
  <c:printSettings>
    <c:headerFooter/>
    <c:pageMargins b="0.75000000000000377" l="0.70000000000000062" r="0.70000000000000062" t="0.75000000000000377" header="0.30000000000000032" footer="0.30000000000000032"/>
    <c:pageSetup orientation="portrait"/>
  </c:printSettings>
  <c:userShapes r:id="rId1"/>
</c:chartSpace>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1882140</xdr:colOff>
      <xdr:row>53</xdr:row>
      <xdr:rowOff>38100</xdr:rowOff>
    </xdr:from>
    <xdr:to>
      <xdr:col>8</xdr:col>
      <xdr:colOff>114000</xdr:colOff>
      <xdr:row>58</xdr:row>
      <xdr:rowOff>152400</xdr:rowOff>
    </xdr:to>
    <xdr:sp macro="" textlink="">
      <xdr:nvSpPr>
        <xdr:cNvPr id="2" name="テキスト ボックス 1">
          <a:extLst>
            <a:ext uri="{FF2B5EF4-FFF2-40B4-BE49-F238E27FC236}">
              <a16:creationId xmlns:a16="http://schemas.microsoft.com/office/drawing/2014/main" id="{B9C4892D-B22A-41AB-8E70-309D72993052}"/>
            </a:ext>
          </a:extLst>
        </xdr:cNvPr>
        <xdr:cNvSpPr txBox="1"/>
      </xdr:nvSpPr>
      <xdr:spPr>
        <a:xfrm>
          <a:off x="5520690" y="8934450"/>
          <a:ext cx="404211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問合せ先</a:t>
          </a:r>
          <a:r>
            <a:rPr kumimoji="1" lang="en-US" altLang="ja-JP" sz="1100"/>
            <a:t>】</a:t>
          </a:r>
        </a:p>
        <a:p>
          <a:r>
            <a:rPr kumimoji="1" lang="ja-JP" altLang="en-US" sz="1100"/>
            <a:t>神奈川県　統計センター　企画分析課　産業連関表担当</a:t>
          </a:r>
          <a:endParaRPr kumimoji="1" lang="en-US" altLang="ja-JP" sz="1100"/>
        </a:p>
        <a:p>
          <a:r>
            <a:rPr kumimoji="1" lang="ja-JP" altLang="en-US" sz="1100"/>
            <a:t>〒</a:t>
          </a:r>
          <a:r>
            <a:rPr kumimoji="1" lang="en-US" altLang="ja-JP" sz="1100"/>
            <a:t>221-0835</a:t>
          </a:r>
          <a:r>
            <a:rPr kumimoji="1" lang="ja-JP" altLang="en-US" sz="1100"/>
            <a:t>　横浜市神奈川区鶴屋町</a:t>
          </a:r>
          <a:r>
            <a:rPr kumimoji="1" lang="en-US" altLang="ja-JP" sz="1100"/>
            <a:t>2-24-2</a:t>
          </a:r>
        </a:p>
        <a:p>
          <a:r>
            <a:rPr kumimoji="1" lang="en-US" altLang="ja-JP" sz="1100"/>
            <a:t>TEL</a:t>
          </a:r>
          <a:r>
            <a:rPr kumimoji="1" lang="ja-JP" altLang="en-US" sz="1100"/>
            <a:t>：（</a:t>
          </a:r>
          <a:r>
            <a:rPr kumimoji="1" lang="en-US" altLang="ja-JP" sz="1100"/>
            <a:t>045</a:t>
          </a:r>
          <a:r>
            <a:rPr kumimoji="1" lang="ja-JP" altLang="en-US" sz="1100"/>
            <a:t>）</a:t>
          </a:r>
          <a:r>
            <a:rPr kumimoji="1" lang="en-US" altLang="ja-JP" sz="1100"/>
            <a:t>312-1121</a:t>
          </a:r>
          <a:r>
            <a:rPr kumimoji="1" lang="ja-JP" altLang="en-US" sz="1100"/>
            <a:t>（代表）　内線</a:t>
          </a:r>
          <a:r>
            <a:rPr kumimoji="1" lang="en-US" altLang="ja-JP" sz="1100"/>
            <a:t>2520</a:t>
          </a:r>
          <a:r>
            <a:rPr kumimoji="1" lang="ja-JP" altLang="en-US" sz="1100"/>
            <a:t>～</a:t>
          </a:r>
          <a:r>
            <a:rPr kumimoji="1" lang="en-US" altLang="ja-JP" sz="1100"/>
            <a:t>2523</a:t>
          </a:r>
        </a:p>
        <a:p>
          <a:r>
            <a:rPr kumimoji="1" lang="en-US" altLang="ja-JP" sz="1100"/>
            <a:t>FAX</a:t>
          </a:r>
          <a:r>
            <a:rPr kumimoji="1" lang="ja-JP" altLang="en-US" sz="1100"/>
            <a:t>：（</a:t>
          </a:r>
          <a:r>
            <a:rPr kumimoji="1" lang="en-US" altLang="ja-JP" sz="1100"/>
            <a:t>045</a:t>
          </a:r>
          <a:r>
            <a:rPr kumimoji="1" lang="ja-JP" altLang="en-US" sz="1100"/>
            <a:t>）</a:t>
          </a:r>
          <a:r>
            <a:rPr kumimoji="1" lang="en-US" altLang="ja-JP" sz="1100"/>
            <a:t>313-7210</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645416</xdr:colOff>
      <xdr:row>8</xdr:row>
      <xdr:rowOff>0</xdr:rowOff>
    </xdr:from>
    <xdr:to>
      <xdr:col>13</xdr:col>
      <xdr:colOff>563040</xdr:colOff>
      <xdr:row>12</xdr:row>
      <xdr:rowOff>185569</xdr:rowOff>
    </xdr:to>
    <xdr:grpSp>
      <xdr:nvGrpSpPr>
        <xdr:cNvPr id="2" name="グループ化 1">
          <a:extLst>
            <a:ext uri="{FF2B5EF4-FFF2-40B4-BE49-F238E27FC236}">
              <a16:creationId xmlns:a16="http://schemas.microsoft.com/office/drawing/2014/main" id="{5D3925B0-D196-480F-869D-940393F7DDDE}"/>
            </a:ext>
          </a:extLst>
        </xdr:cNvPr>
        <xdr:cNvGrpSpPr/>
      </xdr:nvGrpSpPr>
      <xdr:grpSpPr>
        <a:xfrm>
          <a:off x="1216916" y="1311088"/>
          <a:ext cx="6417036" cy="1059628"/>
          <a:chOff x="3053336" y="3505200"/>
          <a:chExt cx="6013624" cy="1054249"/>
        </a:xfrm>
      </xdr:grpSpPr>
      <xdr:cxnSp macro="">
        <xdr:nvCxnSpPr>
          <xdr:cNvPr id="3" name="直線矢印コネクタ 2">
            <a:extLst>
              <a:ext uri="{FF2B5EF4-FFF2-40B4-BE49-F238E27FC236}">
                <a16:creationId xmlns:a16="http://schemas.microsoft.com/office/drawing/2014/main" id="{A45A6B98-3E53-B595-D36C-A6F259A026CE}"/>
              </a:ext>
            </a:extLst>
          </xdr:cNvPr>
          <xdr:cNvCxnSpPr/>
        </xdr:nvCxnSpPr>
        <xdr:spPr>
          <a:xfrm>
            <a:off x="3061009" y="3505200"/>
            <a:ext cx="0" cy="1054249"/>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 name="直線矢印コネクタ 3">
            <a:extLst>
              <a:ext uri="{FF2B5EF4-FFF2-40B4-BE49-F238E27FC236}">
                <a16:creationId xmlns:a16="http://schemas.microsoft.com/office/drawing/2014/main" id="{0081B093-0DDB-8E05-5A06-45539959823F}"/>
              </a:ext>
            </a:extLst>
          </xdr:cNvPr>
          <xdr:cNvCxnSpPr/>
        </xdr:nvCxnSpPr>
        <xdr:spPr>
          <a:xfrm rot="16200000">
            <a:off x="6060148" y="1067365"/>
            <a:ext cx="0" cy="6013624"/>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7620</xdr:colOff>
      <xdr:row>13</xdr:row>
      <xdr:rowOff>161366</xdr:rowOff>
    </xdr:from>
    <xdr:to>
      <xdr:col>13</xdr:col>
      <xdr:colOff>478560</xdr:colOff>
      <xdr:row>13</xdr:row>
      <xdr:rowOff>161366</xdr:rowOff>
    </xdr:to>
    <xdr:cxnSp macro="">
      <xdr:nvCxnSpPr>
        <xdr:cNvPr id="5" name="直線矢印コネクタ 4">
          <a:extLst>
            <a:ext uri="{FF2B5EF4-FFF2-40B4-BE49-F238E27FC236}">
              <a16:creationId xmlns:a16="http://schemas.microsoft.com/office/drawing/2014/main" id="{C7C72DAB-CB9E-4E93-9030-528F35C14908}"/>
            </a:ext>
          </a:extLst>
        </xdr:cNvPr>
        <xdr:cNvCxnSpPr/>
      </xdr:nvCxnSpPr>
      <xdr:spPr>
        <a:xfrm rot="16200000">
          <a:off x="6629603" y="1616583"/>
          <a:ext cx="0" cy="185206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661851</xdr:colOff>
      <xdr:row>17</xdr:row>
      <xdr:rowOff>0</xdr:rowOff>
    </xdr:from>
    <xdr:to>
      <xdr:col>13</xdr:col>
      <xdr:colOff>505097</xdr:colOff>
      <xdr:row>20</xdr:row>
      <xdr:rowOff>182880</xdr:rowOff>
    </xdr:to>
    <xdr:grpSp>
      <xdr:nvGrpSpPr>
        <xdr:cNvPr id="6" name="グループ化 5">
          <a:extLst>
            <a:ext uri="{FF2B5EF4-FFF2-40B4-BE49-F238E27FC236}">
              <a16:creationId xmlns:a16="http://schemas.microsoft.com/office/drawing/2014/main" id="{2C56B056-DA77-470C-A9A1-99238D07CE23}"/>
            </a:ext>
          </a:extLst>
        </xdr:cNvPr>
        <xdr:cNvGrpSpPr/>
      </xdr:nvGrpSpPr>
      <xdr:grpSpPr>
        <a:xfrm>
          <a:off x="1233351" y="3630706"/>
          <a:ext cx="6342658" cy="877645"/>
          <a:chOff x="3069771" y="5745480"/>
          <a:chExt cx="5779226" cy="876300"/>
        </a:xfrm>
      </xdr:grpSpPr>
      <xdr:cxnSp macro="">
        <xdr:nvCxnSpPr>
          <xdr:cNvPr id="7" name="直線矢印コネクタ 6">
            <a:extLst>
              <a:ext uri="{FF2B5EF4-FFF2-40B4-BE49-F238E27FC236}">
                <a16:creationId xmlns:a16="http://schemas.microsoft.com/office/drawing/2014/main" id="{0D5C5569-CFEF-AE9F-A791-145ABBCFF2A0}"/>
              </a:ext>
            </a:extLst>
          </xdr:cNvPr>
          <xdr:cNvCxnSpPr/>
        </xdr:nvCxnSpPr>
        <xdr:spPr>
          <a:xfrm>
            <a:off x="3074380" y="5745480"/>
            <a:ext cx="4607"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直線矢印コネクタ 7">
            <a:extLst>
              <a:ext uri="{FF2B5EF4-FFF2-40B4-BE49-F238E27FC236}">
                <a16:creationId xmlns:a16="http://schemas.microsoft.com/office/drawing/2014/main" id="{41180624-BB93-C697-ACAF-FD6AFB7ABCF6}"/>
              </a:ext>
            </a:extLst>
          </xdr:cNvPr>
          <xdr:cNvCxnSpPr/>
        </xdr:nvCxnSpPr>
        <xdr:spPr>
          <a:xfrm flipV="1">
            <a:off x="3069771" y="6266459"/>
            <a:ext cx="5779226" cy="356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656897</xdr:colOff>
      <xdr:row>23</xdr:row>
      <xdr:rowOff>0</xdr:rowOff>
    </xdr:from>
    <xdr:to>
      <xdr:col>3</xdr:col>
      <xdr:colOff>663466</xdr:colOff>
      <xdr:row>27</xdr:row>
      <xdr:rowOff>6568</xdr:rowOff>
    </xdr:to>
    <xdr:cxnSp macro="">
      <xdr:nvCxnSpPr>
        <xdr:cNvPr id="9" name="直線矢印コネクタ 8">
          <a:extLst>
            <a:ext uri="{FF2B5EF4-FFF2-40B4-BE49-F238E27FC236}">
              <a16:creationId xmlns:a16="http://schemas.microsoft.com/office/drawing/2014/main" id="{1F8F3BB5-33E2-4B57-8DF6-E541060B87BA}"/>
            </a:ext>
          </a:extLst>
        </xdr:cNvPr>
        <xdr:cNvCxnSpPr/>
      </xdr:nvCxnSpPr>
      <xdr:spPr>
        <a:xfrm>
          <a:off x="1218872" y="5029200"/>
          <a:ext cx="6569" cy="768568"/>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6626</xdr:colOff>
      <xdr:row>31</xdr:row>
      <xdr:rowOff>0</xdr:rowOff>
    </xdr:from>
    <xdr:to>
      <xdr:col>8</xdr:col>
      <xdr:colOff>6626</xdr:colOff>
      <xdr:row>34</xdr:row>
      <xdr:rowOff>184500</xdr:rowOff>
    </xdr:to>
    <xdr:cxnSp macro="">
      <xdr:nvCxnSpPr>
        <xdr:cNvPr id="10" name="直線矢印コネクタ 9">
          <a:extLst>
            <a:ext uri="{FF2B5EF4-FFF2-40B4-BE49-F238E27FC236}">
              <a16:creationId xmlns:a16="http://schemas.microsoft.com/office/drawing/2014/main" id="{C2A5C124-64F3-4A9F-A911-57410D2579E5}"/>
            </a:ext>
          </a:extLst>
        </xdr:cNvPr>
        <xdr:cNvCxnSpPr/>
      </xdr:nvCxnSpPr>
      <xdr:spPr>
        <a:xfrm>
          <a:off x="3521351" y="7048500"/>
          <a:ext cx="0" cy="7560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27</xdr:row>
      <xdr:rowOff>160020</xdr:rowOff>
    </xdr:from>
    <xdr:to>
      <xdr:col>13</xdr:col>
      <xdr:colOff>470940</xdr:colOff>
      <xdr:row>27</xdr:row>
      <xdr:rowOff>160020</xdr:rowOff>
    </xdr:to>
    <xdr:cxnSp macro="">
      <xdr:nvCxnSpPr>
        <xdr:cNvPr id="11" name="直線矢印コネクタ 10">
          <a:extLst>
            <a:ext uri="{FF2B5EF4-FFF2-40B4-BE49-F238E27FC236}">
              <a16:creationId xmlns:a16="http://schemas.microsoft.com/office/drawing/2014/main" id="{8DC56E5D-332F-44D5-A0A3-976A2320CDA6}"/>
            </a:ext>
          </a:extLst>
        </xdr:cNvPr>
        <xdr:cNvCxnSpPr/>
      </xdr:nvCxnSpPr>
      <xdr:spPr>
        <a:xfrm rot="16200000">
          <a:off x="6621983" y="5025187"/>
          <a:ext cx="0" cy="185206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xdr:colOff>
      <xdr:row>38</xdr:row>
      <xdr:rowOff>0</xdr:rowOff>
    </xdr:from>
    <xdr:to>
      <xdr:col>13</xdr:col>
      <xdr:colOff>495300</xdr:colOff>
      <xdr:row>41</xdr:row>
      <xdr:rowOff>182880</xdr:rowOff>
    </xdr:to>
    <xdr:grpSp>
      <xdr:nvGrpSpPr>
        <xdr:cNvPr id="12" name="グループ化 11">
          <a:extLst>
            <a:ext uri="{FF2B5EF4-FFF2-40B4-BE49-F238E27FC236}">
              <a16:creationId xmlns:a16="http://schemas.microsoft.com/office/drawing/2014/main" id="{3D91AFF9-C9E4-4A14-9492-699943A045D8}"/>
            </a:ext>
          </a:extLst>
        </xdr:cNvPr>
        <xdr:cNvGrpSpPr/>
      </xdr:nvGrpSpPr>
      <xdr:grpSpPr>
        <a:xfrm>
          <a:off x="899160" y="8740588"/>
          <a:ext cx="6667052" cy="877645"/>
          <a:chOff x="2735580" y="10843260"/>
          <a:chExt cx="6103620" cy="876300"/>
        </a:xfrm>
      </xdr:grpSpPr>
      <xdr:cxnSp macro="">
        <xdr:nvCxnSpPr>
          <xdr:cNvPr id="13" name="直線矢印コネクタ 12">
            <a:extLst>
              <a:ext uri="{FF2B5EF4-FFF2-40B4-BE49-F238E27FC236}">
                <a16:creationId xmlns:a16="http://schemas.microsoft.com/office/drawing/2014/main" id="{76E4FE5B-C2ED-CDA4-048F-C49F80F4EB9C}"/>
              </a:ext>
            </a:extLst>
          </xdr:cNvPr>
          <xdr:cNvCxnSpPr/>
        </xdr:nvCxnSpPr>
        <xdr:spPr>
          <a:xfrm>
            <a:off x="2740175" y="10843260"/>
            <a:ext cx="4593"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A305BEE5-F9F0-53E7-9EDA-0DBE08DFCA2D}"/>
              </a:ext>
            </a:extLst>
          </xdr:cNvPr>
          <xdr:cNvCxnSpPr/>
        </xdr:nvCxnSpPr>
        <xdr:spPr>
          <a:xfrm flipV="1">
            <a:off x="2735580" y="11371489"/>
            <a:ext cx="6103620" cy="1155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335280</xdr:colOff>
      <xdr:row>44</xdr:row>
      <xdr:rowOff>0</xdr:rowOff>
    </xdr:from>
    <xdr:to>
      <xdr:col>13</xdr:col>
      <xdr:colOff>502920</xdr:colOff>
      <xdr:row>47</xdr:row>
      <xdr:rowOff>182880</xdr:rowOff>
    </xdr:to>
    <xdr:grpSp>
      <xdr:nvGrpSpPr>
        <xdr:cNvPr id="15" name="グループ化 14">
          <a:extLst>
            <a:ext uri="{FF2B5EF4-FFF2-40B4-BE49-F238E27FC236}">
              <a16:creationId xmlns:a16="http://schemas.microsoft.com/office/drawing/2014/main" id="{55A6BF20-D5D0-4B01-B1F0-1638278A8341}"/>
            </a:ext>
          </a:extLst>
        </xdr:cNvPr>
        <xdr:cNvGrpSpPr/>
      </xdr:nvGrpSpPr>
      <xdr:grpSpPr>
        <a:xfrm>
          <a:off x="906780" y="10130118"/>
          <a:ext cx="6667052" cy="877644"/>
          <a:chOff x="2743200" y="12230100"/>
          <a:chExt cx="6103620" cy="876300"/>
        </a:xfrm>
      </xdr:grpSpPr>
      <xdr:cxnSp macro="">
        <xdr:nvCxnSpPr>
          <xdr:cNvPr id="16" name="直線矢印コネクタ 15">
            <a:extLst>
              <a:ext uri="{FF2B5EF4-FFF2-40B4-BE49-F238E27FC236}">
                <a16:creationId xmlns:a16="http://schemas.microsoft.com/office/drawing/2014/main" id="{B796C1D3-1F8C-A3D6-860D-7D14B07A7A3D}"/>
              </a:ext>
            </a:extLst>
          </xdr:cNvPr>
          <xdr:cNvCxnSpPr/>
        </xdr:nvCxnSpPr>
        <xdr:spPr>
          <a:xfrm>
            <a:off x="2747795" y="12230100"/>
            <a:ext cx="4593"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直線矢印コネクタ 16">
            <a:extLst>
              <a:ext uri="{FF2B5EF4-FFF2-40B4-BE49-F238E27FC236}">
                <a16:creationId xmlns:a16="http://schemas.microsoft.com/office/drawing/2014/main" id="{89ED7070-B4F6-69A3-DAFB-08865CA5BFB6}"/>
              </a:ext>
            </a:extLst>
          </xdr:cNvPr>
          <xdr:cNvCxnSpPr/>
        </xdr:nvCxnSpPr>
        <xdr:spPr>
          <a:xfrm flipV="1">
            <a:off x="2743200" y="12750709"/>
            <a:ext cx="6103620" cy="1155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354725</xdr:colOff>
      <xdr:row>49</xdr:row>
      <xdr:rowOff>308741</xdr:rowOff>
    </xdr:from>
    <xdr:to>
      <xdr:col>3</xdr:col>
      <xdr:colOff>361293</xdr:colOff>
      <xdr:row>54</xdr:row>
      <xdr:rowOff>0</xdr:rowOff>
    </xdr:to>
    <xdr:cxnSp macro="">
      <xdr:nvCxnSpPr>
        <xdr:cNvPr id="18" name="直線矢印コネクタ 17">
          <a:extLst>
            <a:ext uri="{FF2B5EF4-FFF2-40B4-BE49-F238E27FC236}">
              <a16:creationId xmlns:a16="http://schemas.microsoft.com/office/drawing/2014/main" id="{1804D2BA-51C1-4A09-A4AB-79FA9EC3F0ED}"/>
            </a:ext>
          </a:extLst>
        </xdr:cNvPr>
        <xdr:cNvCxnSpPr/>
      </xdr:nvCxnSpPr>
      <xdr:spPr>
        <a:xfrm>
          <a:off x="916700" y="11529191"/>
          <a:ext cx="6568" cy="767584"/>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54</xdr:row>
      <xdr:rowOff>160020</xdr:rowOff>
    </xdr:from>
    <xdr:to>
      <xdr:col>13</xdr:col>
      <xdr:colOff>470940</xdr:colOff>
      <xdr:row>54</xdr:row>
      <xdr:rowOff>160020</xdr:rowOff>
    </xdr:to>
    <xdr:cxnSp macro="">
      <xdr:nvCxnSpPr>
        <xdr:cNvPr id="19" name="直線矢印コネクタ 18">
          <a:extLst>
            <a:ext uri="{FF2B5EF4-FFF2-40B4-BE49-F238E27FC236}">
              <a16:creationId xmlns:a16="http://schemas.microsoft.com/office/drawing/2014/main" id="{BAE19D14-B385-421D-AFD7-37C948B1AD71}"/>
            </a:ext>
          </a:extLst>
        </xdr:cNvPr>
        <xdr:cNvCxnSpPr/>
      </xdr:nvCxnSpPr>
      <xdr:spPr>
        <a:xfrm rot="16200000">
          <a:off x="6621983" y="11530762"/>
          <a:ext cx="0" cy="185206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25510</xdr:colOff>
      <xdr:row>16</xdr:row>
      <xdr:rowOff>167640</xdr:rowOff>
    </xdr:from>
    <xdr:to>
      <xdr:col>20</xdr:col>
      <xdr:colOff>13251</xdr:colOff>
      <xdr:row>33</xdr:row>
      <xdr:rowOff>45720</xdr:rowOff>
    </xdr:to>
    <xdr:sp macro="" textlink="">
      <xdr:nvSpPr>
        <xdr:cNvPr id="20" name="フリーフォーム 133">
          <a:extLst>
            <a:ext uri="{FF2B5EF4-FFF2-40B4-BE49-F238E27FC236}">
              <a16:creationId xmlns:a16="http://schemas.microsoft.com/office/drawing/2014/main" id="{9FF882BF-5826-448F-A43D-9FB395886CAC}"/>
            </a:ext>
          </a:extLst>
        </xdr:cNvPr>
        <xdr:cNvSpPr/>
      </xdr:nvSpPr>
      <xdr:spPr>
        <a:xfrm>
          <a:off x="3540235" y="3491865"/>
          <a:ext cx="6902891" cy="3983355"/>
        </a:xfrm>
        <a:custGeom>
          <a:avLst/>
          <a:gdLst>
            <a:gd name="connsiteX0" fmla="*/ 2141220 w 6751320"/>
            <a:gd name="connsiteY0" fmla="*/ 0 h 4160520"/>
            <a:gd name="connsiteX1" fmla="*/ 6751320 w 6751320"/>
            <a:gd name="connsiteY1" fmla="*/ 0 h 4160520"/>
            <a:gd name="connsiteX2" fmla="*/ 6751320 w 6751320"/>
            <a:gd name="connsiteY2" fmla="*/ 4160520 h 4160520"/>
            <a:gd name="connsiteX3" fmla="*/ 0 w 6751320"/>
            <a:gd name="connsiteY3" fmla="*/ 4160520 h 4160520"/>
          </a:gdLst>
          <a:ahLst/>
          <a:cxnLst>
            <a:cxn ang="0">
              <a:pos x="connsiteX0" y="connsiteY0"/>
            </a:cxn>
            <a:cxn ang="0">
              <a:pos x="connsiteX1" y="connsiteY1"/>
            </a:cxn>
            <a:cxn ang="0">
              <a:pos x="connsiteX2" y="connsiteY2"/>
            </a:cxn>
            <a:cxn ang="0">
              <a:pos x="connsiteX3" y="connsiteY3"/>
            </a:cxn>
          </a:cxnLst>
          <a:rect l="l" t="t" r="r" b="b"/>
          <a:pathLst>
            <a:path w="6751320" h="4160520">
              <a:moveTo>
                <a:pt x="2141220" y="0"/>
              </a:moveTo>
              <a:lnTo>
                <a:pt x="6751320" y="0"/>
              </a:lnTo>
              <a:lnTo>
                <a:pt x="6751320" y="4160520"/>
              </a:lnTo>
              <a:lnTo>
                <a:pt x="0" y="4160520"/>
              </a:lnTo>
            </a:path>
          </a:pathLst>
        </a:cu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613950</xdr:colOff>
      <xdr:row>14</xdr:row>
      <xdr:rowOff>314325</xdr:rowOff>
    </xdr:from>
    <xdr:to>
      <xdr:col>16</xdr:col>
      <xdr:colOff>123825</xdr:colOff>
      <xdr:row>16</xdr:row>
      <xdr:rowOff>128325</xdr:rowOff>
    </xdr:to>
    <xdr:sp macro="" textlink="">
      <xdr:nvSpPr>
        <xdr:cNvPr id="3" name="吹き出し: 左矢印 2">
          <a:extLst>
            <a:ext uri="{FF2B5EF4-FFF2-40B4-BE49-F238E27FC236}">
              <a16:creationId xmlns:a16="http://schemas.microsoft.com/office/drawing/2014/main" id="{4C5069B2-43CE-43A3-A623-73E8B087742D}"/>
            </a:ext>
          </a:extLst>
        </xdr:cNvPr>
        <xdr:cNvSpPr/>
      </xdr:nvSpPr>
      <xdr:spPr>
        <a:xfrm>
          <a:off x="6909975" y="2657475"/>
          <a:ext cx="4320000" cy="576000"/>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工事種別の建設投資額を入力してください。</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516081</xdr:colOff>
      <xdr:row>50</xdr:row>
      <xdr:rowOff>6927</xdr:rowOff>
    </xdr:from>
    <xdr:to>
      <xdr:col>10</xdr:col>
      <xdr:colOff>121226</xdr:colOff>
      <xdr:row>69</xdr:row>
      <xdr:rowOff>22860</xdr:rowOff>
    </xdr:to>
    <xdr:graphicFrame macro="">
      <xdr:nvGraphicFramePr>
        <xdr:cNvPr id="2" name="グラフ 1">
          <a:extLst>
            <a:ext uri="{FF2B5EF4-FFF2-40B4-BE49-F238E27FC236}">
              <a16:creationId xmlns:a16="http://schemas.microsoft.com/office/drawing/2014/main" id="{BDF76819-BA1B-4F2B-96EC-799FCA134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33130</xdr:colOff>
      <xdr:row>51</xdr:row>
      <xdr:rowOff>0</xdr:rowOff>
    </xdr:from>
    <xdr:to>
      <xdr:col>5</xdr:col>
      <xdr:colOff>22860</xdr:colOff>
      <xdr:row>69</xdr:row>
      <xdr:rowOff>22860</xdr:rowOff>
    </xdr:to>
    <xdr:graphicFrame macro="">
      <xdr:nvGraphicFramePr>
        <xdr:cNvPr id="3" name="グラフ 2">
          <a:extLst>
            <a:ext uri="{FF2B5EF4-FFF2-40B4-BE49-F238E27FC236}">
              <a16:creationId xmlns:a16="http://schemas.microsoft.com/office/drawing/2014/main" id="{E10DBB88-0FC5-49C6-B615-4CF317D0E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21021</xdr:colOff>
      <xdr:row>52</xdr:row>
      <xdr:rowOff>2</xdr:rowOff>
    </xdr:from>
    <xdr:to>
      <xdr:col>6</xdr:col>
      <xdr:colOff>512618</xdr:colOff>
      <xdr:row>69</xdr:row>
      <xdr:rowOff>28117</xdr:rowOff>
    </xdr:to>
    <xdr:graphicFrame macro="">
      <xdr:nvGraphicFramePr>
        <xdr:cNvPr id="4" name="グラフ 3">
          <a:extLst>
            <a:ext uri="{FF2B5EF4-FFF2-40B4-BE49-F238E27FC236}">
              <a16:creationId xmlns:a16="http://schemas.microsoft.com/office/drawing/2014/main" id="{9CA9536E-7CDC-4CCE-A1AA-C1A4CF48B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0.75292</cdr:x>
      <cdr:y>0.6019</cdr:y>
    </cdr:from>
    <cdr:to>
      <cdr:x>0.97333</cdr:x>
      <cdr:y>0.94341</cdr:y>
    </cdr:to>
    <cdr:sp macro="" textlink="">
      <cdr:nvSpPr>
        <cdr:cNvPr id="2" name="テキスト ボックス 1"/>
        <cdr:cNvSpPr txBox="1"/>
      </cdr:nvSpPr>
      <cdr:spPr>
        <a:xfrm xmlns:a="http://schemas.openxmlformats.org/drawingml/2006/main">
          <a:off x="1598698" y="1691100"/>
          <a:ext cx="468000" cy="959508"/>
        </a:xfrm>
        <a:prstGeom xmlns:a="http://schemas.openxmlformats.org/drawingml/2006/main" prst="rect">
          <a:avLst/>
        </a:prstGeom>
      </cdr:spPr>
      <cdr:txBody>
        <a:bodyPr xmlns:a="http://schemas.openxmlformats.org/drawingml/2006/main" vertOverflow="clip" vert="eaVert" wrap="square" lIns="0" tIns="0" rIns="0" bIns="0" rtlCol="0" anchor="ctr" anchorCtr="1">
          <a:noAutofit/>
        </a:bodyPr>
        <a:lstStyle xmlns:a="http://schemas.openxmlformats.org/drawingml/2006/main"/>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賃金・俸給</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誘発額</a:t>
          </a:r>
        </a:p>
      </cdr:txBody>
    </cdr:sp>
  </cdr:relSizeAnchor>
  <cdr:relSizeAnchor xmlns:cdr="http://schemas.openxmlformats.org/drawingml/2006/chartDrawing">
    <cdr:from>
      <cdr:x>0.12467</cdr:x>
      <cdr:y>0.6019</cdr:y>
    </cdr:from>
    <cdr:to>
      <cdr:x>0.19782</cdr:x>
      <cdr:y>0.94341</cdr:y>
    </cdr:to>
    <cdr:sp macro="" textlink="">
      <cdr:nvSpPr>
        <cdr:cNvPr id="3" name="テキスト ボックス 1"/>
        <cdr:cNvSpPr txBox="1"/>
      </cdr:nvSpPr>
      <cdr:spPr>
        <a:xfrm xmlns:a="http://schemas.openxmlformats.org/drawingml/2006/main">
          <a:off x="256913" y="1667501"/>
          <a:ext cx="150721" cy="946138"/>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生産誘発額</a:t>
          </a:r>
        </a:p>
      </cdr:txBody>
    </cdr:sp>
  </cdr:relSizeAnchor>
  <cdr:relSizeAnchor xmlns:cdr="http://schemas.openxmlformats.org/drawingml/2006/chartDrawing">
    <cdr:from>
      <cdr:x>0.38828</cdr:x>
      <cdr:y>0.6019</cdr:y>
    </cdr:from>
    <cdr:to>
      <cdr:x>0.60869</cdr:x>
      <cdr:y>0.94341</cdr:y>
    </cdr:to>
    <cdr:sp macro="" textlink="">
      <cdr:nvSpPr>
        <cdr:cNvPr id="4" name="テキスト ボックス 1"/>
        <cdr:cNvSpPr txBox="1"/>
      </cdr:nvSpPr>
      <cdr:spPr>
        <a:xfrm xmlns:a="http://schemas.openxmlformats.org/drawingml/2006/main">
          <a:off x="824457" y="1691100"/>
          <a:ext cx="468000" cy="959508"/>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粗付加価値</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誘発額</a:t>
          </a:r>
        </a:p>
      </cdr:txBody>
    </cdr:sp>
  </cdr:relSizeAnchor>
</c:userShapes>
</file>

<file path=xl/drawings/drawing14.xml><?xml version="1.0" encoding="utf-8"?>
<c:userShapes xmlns:c="http://schemas.openxmlformats.org/drawingml/2006/chart">
  <cdr:relSizeAnchor xmlns:cdr="http://schemas.openxmlformats.org/drawingml/2006/chartDrawing">
    <cdr:from>
      <cdr:x>0.18326</cdr:x>
      <cdr:y>0.61447</cdr:y>
    </cdr:from>
    <cdr:to>
      <cdr:x>0.29307</cdr:x>
      <cdr:y>0.95598</cdr:y>
    </cdr:to>
    <cdr:sp macro="" textlink="">
      <cdr:nvSpPr>
        <cdr:cNvPr id="3" name="テキスト ボックス 1"/>
        <cdr:cNvSpPr txBox="1"/>
      </cdr:nvSpPr>
      <cdr:spPr>
        <a:xfrm xmlns:a="http://schemas.openxmlformats.org/drawingml/2006/main">
          <a:off x="250399" y="1664140"/>
          <a:ext cx="150041" cy="924896"/>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就業誘発者数</a:t>
          </a:r>
        </a:p>
      </cdr:txBody>
    </cdr:sp>
  </cdr:relSizeAnchor>
  <cdr:relSizeAnchor xmlns:cdr="http://schemas.openxmlformats.org/drawingml/2006/chartDrawing">
    <cdr:from>
      <cdr:x>0.63118</cdr:x>
      <cdr:y>0.61447</cdr:y>
    </cdr:from>
    <cdr:to>
      <cdr:x>0.84969</cdr:x>
      <cdr:y>0.95598</cdr:y>
    </cdr:to>
    <cdr:sp macro="" textlink="">
      <cdr:nvSpPr>
        <cdr:cNvPr id="4" name="テキスト ボックス 1"/>
        <cdr:cNvSpPr txBox="1"/>
      </cdr:nvSpPr>
      <cdr:spPr>
        <a:xfrm xmlns:a="http://schemas.openxmlformats.org/drawingml/2006/main">
          <a:off x="866828" y="1722957"/>
          <a:ext cx="300082" cy="957585"/>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雇用誘発者数</a:t>
          </a:r>
        </a:p>
      </cdr:txBody>
    </cdr:sp>
  </cdr:relSizeAnchor>
</c:userShapes>
</file>

<file path=xl/drawings/drawing15.xml><?xml version="1.0" encoding="utf-8"?>
<xdr:wsDr xmlns:xdr="http://schemas.openxmlformats.org/drawingml/2006/spreadsheetDrawing" xmlns:a="http://schemas.openxmlformats.org/drawingml/2006/main">
  <xdr:twoCellAnchor>
    <xdr:from>
      <xdr:col>3</xdr:col>
      <xdr:colOff>440297</xdr:colOff>
      <xdr:row>8</xdr:row>
      <xdr:rowOff>0</xdr:rowOff>
    </xdr:from>
    <xdr:to>
      <xdr:col>3</xdr:col>
      <xdr:colOff>440297</xdr:colOff>
      <xdr:row>12</xdr:row>
      <xdr:rowOff>185569</xdr:rowOff>
    </xdr:to>
    <xdr:cxnSp macro="">
      <xdr:nvCxnSpPr>
        <xdr:cNvPr id="2" name="直線矢印コネクタ 1">
          <a:extLst>
            <a:ext uri="{FF2B5EF4-FFF2-40B4-BE49-F238E27FC236}">
              <a16:creationId xmlns:a16="http://schemas.microsoft.com/office/drawing/2014/main" id="{5E055292-2DC6-4A31-80C9-0D7019EDEC66}"/>
            </a:ext>
          </a:extLst>
        </xdr:cNvPr>
        <xdr:cNvCxnSpPr/>
      </xdr:nvCxnSpPr>
      <xdr:spPr>
        <a:xfrm>
          <a:off x="1002272" y="1314450"/>
          <a:ext cx="0" cy="1061869"/>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xdr:colOff>
      <xdr:row>13</xdr:row>
      <xdr:rowOff>161366</xdr:rowOff>
    </xdr:from>
    <xdr:to>
      <xdr:col>13</xdr:col>
      <xdr:colOff>478560</xdr:colOff>
      <xdr:row>13</xdr:row>
      <xdr:rowOff>161366</xdr:rowOff>
    </xdr:to>
    <xdr:cxnSp macro="">
      <xdr:nvCxnSpPr>
        <xdr:cNvPr id="3" name="直線矢印コネクタ 2">
          <a:extLst>
            <a:ext uri="{FF2B5EF4-FFF2-40B4-BE49-F238E27FC236}">
              <a16:creationId xmlns:a16="http://schemas.microsoft.com/office/drawing/2014/main" id="{60090802-A4D5-408D-A93C-1AD45B6954DF}"/>
            </a:ext>
          </a:extLst>
        </xdr:cNvPr>
        <xdr:cNvCxnSpPr/>
      </xdr:nvCxnSpPr>
      <xdr:spPr>
        <a:xfrm rot="16200000">
          <a:off x="6629603" y="1616583"/>
          <a:ext cx="0" cy="185206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661851</xdr:colOff>
      <xdr:row>17</xdr:row>
      <xdr:rowOff>0</xdr:rowOff>
    </xdr:from>
    <xdr:to>
      <xdr:col>13</xdr:col>
      <xdr:colOff>505097</xdr:colOff>
      <xdr:row>20</xdr:row>
      <xdr:rowOff>182880</xdr:rowOff>
    </xdr:to>
    <xdr:grpSp>
      <xdr:nvGrpSpPr>
        <xdr:cNvPr id="4" name="グループ化 3">
          <a:extLst>
            <a:ext uri="{FF2B5EF4-FFF2-40B4-BE49-F238E27FC236}">
              <a16:creationId xmlns:a16="http://schemas.microsoft.com/office/drawing/2014/main" id="{BE3A581F-CA1C-42C6-89BD-08D198F981FC}"/>
            </a:ext>
          </a:extLst>
        </xdr:cNvPr>
        <xdr:cNvGrpSpPr/>
      </xdr:nvGrpSpPr>
      <xdr:grpSpPr>
        <a:xfrm>
          <a:off x="1223826" y="3638550"/>
          <a:ext cx="6358346" cy="878205"/>
          <a:chOff x="3069771" y="5745480"/>
          <a:chExt cx="5779226" cy="876300"/>
        </a:xfrm>
      </xdr:grpSpPr>
      <xdr:cxnSp macro="">
        <xdr:nvCxnSpPr>
          <xdr:cNvPr id="5" name="直線矢印コネクタ 4">
            <a:extLst>
              <a:ext uri="{FF2B5EF4-FFF2-40B4-BE49-F238E27FC236}">
                <a16:creationId xmlns:a16="http://schemas.microsoft.com/office/drawing/2014/main" id="{57270284-BDBE-17C1-A0CD-28AC3E6A28C4}"/>
              </a:ext>
            </a:extLst>
          </xdr:cNvPr>
          <xdr:cNvCxnSpPr/>
        </xdr:nvCxnSpPr>
        <xdr:spPr>
          <a:xfrm>
            <a:off x="3074380" y="5745480"/>
            <a:ext cx="4607"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a:extLst>
              <a:ext uri="{FF2B5EF4-FFF2-40B4-BE49-F238E27FC236}">
                <a16:creationId xmlns:a16="http://schemas.microsoft.com/office/drawing/2014/main" id="{90478910-3482-A258-1B43-0223E478D735}"/>
              </a:ext>
            </a:extLst>
          </xdr:cNvPr>
          <xdr:cNvCxnSpPr/>
        </xdr:nvCxnSpPr>
        <xdr:spPr>
          <a:xfrm flipV="1">
            <a:off x="3069771" y="6266459"/>
            <a:ext cx="5779226" cy="356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656897</xdr:colOff>
      <xdr:row>23</xdr:row>
      <xdr:rowOff>0</xdr:rowOff>
    </xdr:from>
    <xdr:to>
      <xdr:col>3</xdr:col>
      <xdr:colOff>663466</xdr:colOff>
      <xdr:row>27</xdr:row>
      <xdr:rowOff>6568</xdr:rowOff>
    </xdr:to>
    <xdr:cxnSp macro="">
      <xdr:nvCxnSpPr>
        <xdr:cNvPr id="7" name="直線矢印コネクタ 6">
          <a:extLst>
            <a:ext uri="{FF2B5EF4-FFF2-40B4-BE49-F238E27FC236}">
              <a16:creationId xmlns:a16="http://schemas.microsoft.com/office/drawing/2014/main" id="{1A5EC2B2-B5F2-4D8F-A097-BE807D8CB6C9}"/>
            </a:ext>
          </a:extLst>
        </xdr:cNvPr>
        <xdr:cNvCxnSpPr/>
      </xdr:nvCxnSpPr>
      <xdr:spPr>
        <a:xfrm>
          <a:off x="1218872" y="5029200"/>
          <a:ext cx="6569" cy="768568"/>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6626</xdr:colOff>
      <xdr:row>31</xdr:row>
      <xdr:rowOff>0</xdr:rowOff>
    </xdr:from>
    <xdr:to>
      <xdr:col>8</xdr:col>
      <xdr:colOff>6626</xdr:colOff>
      <xdr:row>34</xdr:row>
      <xdr:rowOff>184500</xdr:rowOff>
    </xdr:to>
    <xdr:cxnSp macro="">
      <xdr:nvCxnSpPr>
        <xdr:cNvPr id="8" name="直線矢印コネクタ 7">
          <a:extLst>
            <a:ext uri="{FF2B5EF4-FFF2-40B4-BE49-F238E27FC236}">
              <a16:creationId xmlns:a16="http://schemas.microsoft.com/office/drawing/2014/main" id="{02A04272-7A3A-4C34-9ACA-E77981A81431}"/>
            </a:ext>
          </a:extLst>
        </xdr:cNvPr>
        <xdr:cNvCxnSpPr/>
      </xdr:nvCxnSpPr>
      <xdr:spPr>
        <a:xfrm>
          <a:off x="3521351" y="7048500"/>
          <a:ext cx="0" cy="7560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27</xdr:row>
      <xdr:rowOff>160020</xdr:rowOff>
    </xdr:from>
    <xdr:to>
      <xdr:col>13</xdr:col>
      <xdr:colOff>470940</xdr:colOff>
      <xdr:row>27</xdr:row>
      <xdr:rowOff>160020</xdr:rowOff>
    </xdr:to>
    <xdr:cxnSp macro="">
      <xdr:nvCxnSpPr>
        <xdr:cNvPr id="9" name="直線矢印コネクタ 8">
          <a:extLst>
            <a:ext uri="{FF2B5EF4-FFF2-40B4-BE49-F238E27FC236}">
              <a16:creationId xmlns:a16="http://schemas.microsoft.com/office/drawing/2014/main" id="{22D7875A-1BCB-4865-9C75-9EED621B837F}"/>
            </a:ext>
          </a:extLst>
        </xdr:cNvPr>
        <xdr:cNvCxnSpPr/>
      </xdr:nvCxnSpPr>
      <xdr:spPr>
        <a:xfrm rot="16200000">
          <a:off x="6621983" y="5025187"/>
          <a:ext cx="0" cy="185206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xdr:colOff>
      <xdr:row>38</xdr:row>
      <xdr:rowOff>0</xdr:rowOff>
    </xdr:from>
    <xdr:to>
      <xdr:col>13</xdr:col>
      <xdr:colOff>495300</xdr:colOff>
      <xdr:row>41</xdr:row>
      <xdr:rowOff>182880</xdr:rowOff>
    </xdr:to>
    <xdr:grpSp>
      <xdr:nvGrpSpPr>
        <xdr:cNvPr id="10" name="グループ化 9">
          <a:extLst>
            <a:ext uri="{FF2B5EF4-FFF2-40B4-BE49-F238E27FC236}">
              <a16:creationId xmlns:a16="http://schemas.microsoft.com/office/drawing/2014/main" id="{CA6FD0B8-56A7-4C34-9C41-F621D1BB3966}"/>
            </a:ext>
          </a:extLst>
        </xdr:cNvPr>
        <xdr:cNvGrpSpPr/>
      </xdr:nvGrpSpPr>
      <xdr:grpSpPr>
        <a:xfrm>
          <a:off x="889635" y="8753475"/>
          <a:ext cx="6682740" cy="878205"/>
          <a:chOff x="2735580" y="10843260"/>
          <a:chExt cx="6103620" cy="876300"/>
        </a:xfrm>
      </xdr:grpSpPr>
      <xdr:cxnSp macro="">
        <xdr:nvCxnSpPr>
          <xdr:cNvPr id="11" name="直線矢印コネクタ 10">
            <a:extLst>
              <a:ext uri="{FF2B5EF4-FFF2-40B4-BE49-F238E27FC236}">
                <a16:creationId xmlns:a16="http://schemas.microsoft.com/office/drawing/2014/main" id="{E5566353-65BB-8BE0-B123-BF2F5DFD8EF1}"/>
              </a:ext>
            </a:extLst>
          </xdr:cNvPr>
          <xdr:cNvCxnSpPr/>
        </xdr:nvCxnSpPr>
        <xdr:spPr>
          <a:xfrm>
            <a:off x="2740175" y="10843260"/>
            <a:ext cx="4593"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3C7309F2-1706-3ECB-4482-210228789981}"/>
              </a:ext>
            </a:extLst>
          </xdr:cNvPr>
          <xdr:cNvCxnSpPr/>
        </xdr:nvCxnSpPr>
        <xdr:spPr>
          <a:xfrm flipV="1">
            <a:off x="2735580" y="11371489"/>
            <a:ext cx="6103620" cy="1155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335280</xdr:colOff>
      <xdr:row>44</xdr:row>
      <xdr:rowOff>0</xdr:rowOff>
    </xdr:from>
    <xdr:to>
      <xdr:col>13</xdr:col>
      <xdr:colOff>502920</xdr:colOff>
      <xdr:row>47</xdr:row>
      <xdr:rowOff>182880</xdr:rowOff>
    </xdr:to>
    <xdr:grpSp>
      <xdr:nvGrpSpPr>
        <xdr:cNvPr id="13" name="グループ化 12">
          <a:extLst>
            <a:ext uri="{FF2B5EF4-FFF2-40B4-BE49-F238E27FC236}">
              <a16:creationId xmlns:a16="http://schemas.microsoft.com/office/drawing/2014/main" id="{D0168263-77A4-4F2A-9331-0D03AF4F0F14}"/>
            </a:ext>
          </a:extLst>
        </xdr:cNvPr>
        <xdr:cNvGrpSpPr/>
      </xdr:nvGrpSpPr>
      <xdr:grpSpPr>
        <a:xfrm>
          <a:off x="897255" y="10144125"/>
          <a:ext cx="6682740" cy="878205"/>
          <a:chOff x="2743200" y="12230100"/>
          <a:chExt cx="6103620" cy="876300"/>
        </a:xfrm>
      </xdr:grpSpPr>
      <xdr:cxnSp macro="">
        <xdr:nvCxnSpPr>
          <xdr:cNvPr id="14" name="直線矢印コネクタ 13">
            <a:extLst>
              <a:ext uri="{FF2B5EF4-FFF2-40B4-BE49-F238E27FC236}">
                <a16:creationId xmlns:a16="http://schemas.microsoft.com/office/drawing/2014/main" id="{8EAB6240-C0AF-9525-E6CF-C1EB0AF4289E}"/>
              </a:ext>
            </a:extLst>
          </xdr:cNvPr>
          <xdr:cNvCxnSpPr/>
        </xdr:nvCxnSpPr>
        <xdr:spPr>
          <a:xfrm>
            <a:off x="2747795" y="12230100"/>
            <a:ext cx="4593"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直線矢印コネクタ 14">
            <a:extLst>
              <a:ext uri="{FF2B5EF4-FFF2-40B4-BE49-F238E27FC236}">
                <a16:creationId xmlns:a16="http://schemas.microsoft.com/office/drawing/2014/main" id="{BCFD598C-91B8-8341-4942-804745360DE2}"/>
              </a:ext>
            </a:extLst>
          </xdr:cNvPr>
          <xdr:cNvCxnSpPr/>
        </xdr:nvCxnSpPr>
        <xdr:spPr>
          <a:xfrm flipV="1">
            <a:off x="2743200" y="12750709"/>
            <a:ext cx="6103620" cy="1155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354725</xdr:colOff>
      <xdr:row>49</xdr:row>
      <xdr:rowOff>308741</xdr:rowOff>
    </xdr:from>
    <xdr:to>
      <xdr:col>3</xdr:col>
      <xdr:colOff>361293</xdr:colOff>
      <xdr:row>54</xdr:row>
      <xdr:rowOff>0</xdr:rowOff>
    </xdr:to>
    <xdr:cxnSp macro="">
      <xdr:nvCxnSpPr>
        <xdr:cNvPr id="16" name="直線矢印コネクタ 15">
          <a:extLst>
            <a:ext uri="{FF2B5EF4-FFF2-40B4-BE49-F238E27FC236}">
              <a16:creationId xmlns:a16="http://schemas.microsoft.com/office/drawing/2014/main" id="{CEEB980E-EBC4-481E-AA67-88478D92E2E3}"/>
            </a:ext>
          </a:extLst>
        </xdr:cNvPr>
        <xdr:cNvCxnSpPr/>
      </xdr:nvCxnSpPr>
      <xdr:spPr>
        <a:xfrm>
          <a:off x="916700" y="11529191"/>
          <a:ext cx="6568" cy="767584"/>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54</xdr:row>
      <xdr:rowOff>160020</xdr:rowOff>
    </xdr:from>
    <xdr:to>
      <xdr:col>13</xdr:col>
      <xdr:colOff>470940</xdr:colOff>
      <xdr:row>54</xdr:row>
      <xdr:rowOff>160020</xdr:rowOff>
    </xdr:to>
    <xdr:cxnSp macro="">
      <xdr:nvCxnSpPr>
        <xdr:cNvPr id="17" name="直線矢印コネクタ 16">
          <a:extLst>
            <a:ext uri="{FF2B5EF4-FFF2-40B4-BE49-F238E27FC236}">
              <a16:creationId xmlns:a16="http://schemas.microsoft.com/office/drawing/2014/main" id="{E556CE38-97FA-4699-98F0-D63AA5AFCC6F}"/>
            </a:ext>
          </a:extLst>
        </xdr:cNvPr>
        <xdr:cNvCxnSpPr/>
      </xdr:nvCxnSpPr>
      <xdr:spPr>
        <a:xfrm rot="16200000">
          <a:off x="6621983" y="11530762"/>
          <a:ext cx="0" cy="185206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25510</xdr:colOff>
      <xdr:row>16</xdr:row>
      <xdr:rowOff>167640</xdr:rowOff>
    </xdr:from>
    <xdr:to>
      <xdr:col>20</xdr:col>
      <xdr:colOff>13251</xdr:colOff>
      <xdr:row>33</xdr:row>
      <xdr:rowOff>45720</xdr:rowOff>
    </xdr:to>
    <xdr:sp macro="" textlink="">
      <xdr:nvSpPr>
        <xdr:cNvPr id="18" name="フリーフォーム 133">
          <a:extLst>
            <a:ext uri="{FF2B5EF4-FFF2-40B4-BE49-F238E27FC236}">
              <a16:creationId xmlns:a16="http://schemas.microsoft.com/office/drawing/2014/main" id="{558F8049-6F2A-483C-A5B4-22BF021A62C2}"/>
            </a:ext>
          </a:extLst>
        </xdr:cNvPr>
        <xdr:cNvSpPr/>
      </xdr:nvSpPr>
      <xdr:spPr>
        <a:xfrm>
          <a:off x="3540235" y="3491865"/>
          <a:ext cx="6902891" cy="3983355"/>
        </a:xfrm>
        <a:custGeom>
          <a:avLst/>
          <a:gdLst>
            <a:gd name="connsiteX0" fmla="*/ 2141220 w 6751320"/>
            <a:gd name="connsiteY0" fmla="*/ 0 h 4160520"/>
            <a:gd name="connsiteX1" fmla="*/ 6751320 w 6751320"/>
            <a:gd name="connsiteY1" fmla="*/ 0 h 4160520"/>
            <a:gd name="connsiteX2" fmla="*/ 6751320 w 6751320"/>
            <a:gd name="connsiteY2" fmla="*/ 4160520 h 4160520"/>
            <a:gd name="connsiteX3" fmla="*/ 0 w 6751320"/>
            <a:gd name="connsiteY3" fmla="*/ 4160520 h 4160520"/>
          </a:gdLst>
          <a:ahLst/>
          <a:cxnLst>
            <a:cxn ang="0">
              <a:pos x="connsiteX0" y="connsiteY0"/>
            </a:cxn>
            <a:cxn ang="0">
              <a:pos x="connsiteX1" y="connsiteY1"/>
            </a:cxn>
            <a:cxn ang="0">
              <a:pos x="connsiteX2" y="connsiteY2"/>
            </a:cxn>
            <a:cxn ang="0">
              <a:pos x="connsiteX3" y="connsiteY3"/>
            </a:cxn>
          </a:cxnLst>
          <a:rect l="l" t="t" r="r" b="b"/>
          <a:pathLst>
            <a:path w="6751320" h="4160520">
              <a:moveTo>
                <a:pt x="2141220" y="0"/>
              </a:moveTo>
              <a:lnTo>
                <a:pt x="6751320" y="0"/>
              </a:lnTo>
              <a:lnTo>
                <a:pt x="6751320" y="4160520"/>
              </a:lnTo>
              <a:lnTo>
                <a:pt x="0" y="4160520"/>
              </a:lnTo>
            </a:path>
          </a:pathLst>
        </a:cu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20</xdr:col>
      <xdr:colOff>86790</xdr:colOff>
      <xdr:row>56</xdr:row>
      <xdr:rowOff>105866</xdr:rowOff>
    </xdr:to>
    <xdr:pic>
      <xdr:nvPicPr>
        <xdr:cNvPr id="2" name="図 1">
          <a:extLst>
            <a:ext uri="{FF2B5EF4-FFF2-40B4-BE49-F238E27FC236}">
              <a16:creationId xmlns:a16="http://schemas.microsoft.com/office/drawing/2014/main" id="{8A8F4428-7EDE-485D-8C37-95B36FECC278}"/>
            </a:ext>
          </a:extLst>
        </xdr:cNvPr>
        <xdr:cNvPicPr>
          <a:picLocks noChangeAspect="1"/>
        </xdr:cNvPicPr>
      </xdr:nvPicPr>
      <xdr:blipFill>
        <a:blip xmlns:r="http://schemas.openxmlformats.org/officeDocument/2006/relationships" r:embed="rId1"/>
        <a:stretch>
          <a:fillRect/>
        </a:stretch>
      </xdr:blipFill>
      <xdr:spPr>
        <a:xfrm>
          <a:off x="6619875" y="352425"/>
          <a:ext cx="7630590" cy="7821116"/>
        </a:xfrm>
        <a:prstGeom prst="rect">
          <a:avLst/>
        </a:prstGeom>
      </xdr:spPr>
    </xdr:pic>
    <xdr:clientData/>
  </xdr:twoCellAnchor>
  <xdr:twoCellAnchor editAs="oneCell">
    <xdr:from>
      <xdr:col>9</xdr:col>
      <xdr:colOff>47625</xdr:colOff>
      <xdr:row>56</xdr:row>
      <xdr:rowOff>104775</xdr:rowOff>
    </xdr:from>
    <xdr:to>
      <xdr:col>20</xdr:col>
      <xdr:colOff>115362</xdr:colOff>
      <xdr:row>76</xdr:row>
      <xdr:rowOff>67069</xdr:rowOff>
    </xdr:to>
    <xdr:pic>
      <xdr:nvPicPr>
        <xdr:cNvPr id="3" name="図 2">
          <a:extLst>
            <a:ext uri="{FF2B5EF4-FFF2-40B4-BE49-F238E27FC236}">
              <a16:creationId xmlns:a16="http://schemas.microsoft.com/office/drawing/2014/main" id="{18B17FA5-0DCE-4F58-B40C-C713FD0226AB}"/>
            </a:ext>
          </a:extLst>
        </xdr:cNvPr>
        <xdr:cNvPicPr>
          <a:picLocks noChangeAspect="1"/>
        </xdr:cNvPicPr>
      </xdr:nvPicPr>
      <xdr:blipFill>
        <a:blip xmlns:r="http://schemas.openxmlformats.org/officeDocument/2006/relationships" r:embed="rId2"/>
        <a:stretch>
          <a:fillRect/>
        </a:stretch>
      </xdr:blipFill>
      <xdr:spPr>
        <a:xfrm>
          <a:off x="6667500" y="8172450"/>
          <a:ext cx="7611537" cy="2819794"/>
        </a:xfrm>
        <a:prstGeom prst="rect">
          <a:avLst/>
        </a:prstGeom>
      </xdr:spPr>
    </xdr:pic>
    <xdr:clientData/>
  </xdr:twoCellAnchor>
  <xdr:twoCellAnchor editAs="oneCell">
    <xdr:from>
      <xdr:col>9</xdr:col>
      <xdr:colOff>66675</xdr:colOff>
      <xdr:row>76</xdr:row>
      <xdr:rowOff>38100</xdr:rowOff>
    </xdr:from>
    <xdr:to>
      <xdr:col>20</xdr:col>
      <xdr:colOff>115360</xdr:colOff>
      <xdr:row>89</xdr:row>
      <xdr:rowOff>9780</xdr:rowOff>
    </xdr:to>
    <xdr:pic>
      <xdr:nvPicPr>
        <xdr:cNvPr id="4" name="図 3">
          <a:extLst>
            <a:ext uri="{FF2B5EF4-FFF2-40B4-BE49-F238E27FC236}">
              <a16:creationId xmlns:a16="http://schemas.microsoft.com/office/drawing/2014/main" id="{63970066-2861-44A5-8057-6A95FD1E925C}"/>
            </a:ext>
          </a:extLst>
        </xdr:cNvPr>
        <xdr:cNvPicPr>
          <a:picLocks noChangeAspect="1"/>
        </xdr:cNvPicPr>
      </xdr:nvPicPr>
      <xdr:blipFill>
        <a:blip xmlns:r="http://schemas.openxmlformats.org/officeDocument/2006/relationships" r:embed="rId3"/>
        <a:stretch>
          <a:fillRect/>
        </a:stretch>
      </xdr:blipFill>
      <xdr:spPr>
        <a:xfrm>
          <a:off x="6686550" y="10963275"/>
          <a:ext cx="7592485" cy="1829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516081</xdr:colOff>
      <xdr:row>47</xdr:row>
      <xdr:rowOff>6927</xdr:rowOff>
    </xdr:from>
    <xdr:to>
      <xdr:col>10</xdr:col>
      <xdr:colOff>121226</xdr:colOff>
      <xdr:row>66</xdr:row>
      <xdr:rowOff>22860</xdr:rowOff>
    </xdr:to>
    <xdr:graphicFrame macro="">
      <xdr:nvGraphicFramePr>
        <xdr:cNvPr id="5" name="グラフ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33130</xdr:colOff>
      <xdr:row>48</xdr:row>
      <xdr:rowOff>0</xdr:rowOff>
    </xdr:from>
    <xdr:to>
      <xdr:col>5</xdr:col>
      <xdr:colOff>22860</xdr:colOff>
      <xdr:row>66</xdr:row>
      <xdr:rowOff>22860</xdr:rowOff>
    </xdr:to>
    <xdr:graphicFrame macro="">
      <xdr:nvGraphicFramePr>
        <xdr:cNvPr id="6" name="グラフ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21021</xdr:colOff>
      <xdr:row>49</xdr:row>
      <xdr:rowOff>2</xdr:rowOff>
    </xdr:from>
    <xdr:to>
      <xdr:col>6</xdr:col>
      <xdr:colOff>512618</xdr:colOff>
      <xdr:row>66</xdr:row>
      <xdr:rowOff>28117</xdr:rowOff>
    </xdr:to>
    <xdr:graphicFrame macro="">
      <xdr:nvGraphicFramePr>
        <xdr:cNvPr id="8" name="グラフ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0.75292</cdr:x>
      <cdr:y>0.6019</cdr:y>
    </cdr:from>
    <cdr:to>
      <cdr:x>0.97426</cdr:x>
      <cdr:y>0.94341</cdr:y>
    </cdr:to>
    <cdr:sp macro="" textlink="">
      <cdr:nvSpPr>
        <cdr:cNvPr id="2" name="テキスト ボックス 1"/>
        <cdr:cNvSpPr txBox="1"/>
      </cdr:nvSpPr>
      <cdr:spPr>
        <a:xfrm xmlns:a="http://schemas.openxmlformats.org/drawingml/2006/main">
          <a:off x="1591948" y="1762017"/>
          <a:ext cx="468000" cy="999745"/>
        </a:xfrm>
        <a:prstGeom xmlns:a="http://schemas.openxmlformats.org/drawingml/2006/main" prst="rect">
          <a:avLst/>
        </a:prstGeom>
      </cdr:spPr>
      <cdr:txBody>
        <a:bodyPr xmlns:a="http://schemas.openxmlformats.org/drawingml/2006/main" vertOverflow="clip" vert="eaVert" wrap="square" lIns="0" tIns="0" rIns="0" bIns="0" rtlCol="0" anchor="ctr" anchorCtr="1">
          <a:noAutofit/>
        </a:bodyPr>
        <a:lstStyle xmlns:a="http://schemas.openxmlformats.org/drawingml/2006/main"/>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賃金･俸給</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誘発額</a:t>
          </a:r>
        </a:p>
      </cdr:txBody>
    </cdr:sp>
  </cdr:relSizeAnchor>
  <cdr:relSizeAnchor xmlns:cdr="http://schemas.openxmlformats.org/drawingml/2006/chartDrawing">
    <cdr:from>
      <cdr:x>0.12467</cdr:x>
      <cdr:y>0.6019</cdr:y>
    </cdr:from>
    <cdr:to>
      <cdr:x>0.19782</cdr:x>
      <cdr:y>0.94341</cdr:y>
    </cdr:to>
    <cdr:sp macro="" textlink="">
      <cdr:nvSpPr>
        <cdr:cNvPr id="3" name="テキスト ボックス 1"/>
        <cdr:cNvSpPr txBox="1"/>
      </cdr:nvSpPr>
      <cdr:spPr>
        <a:xfrm xmlns:a="http://schemas.openxmlformats.org/drawingml/2006/main">
          <a:off x="256913" y="1667501"/>
          <a:ext cx="150721" cy="946138"/>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生産誘発額</a:t>
          </a:r>
        </a:p>
      </cdr:txBody>
    </cdr:sp>
  </cdr:relSizeAnchor>
  <cdr:relSizeAnchor xmlns:cdr="http://schemas.openxmlformats.org/drawingml/2006/chartDrawing">
    <cdr:from>
      <cdr:x>0.39206</cdr:x>
      <cdr:y>0.6019</cdr:y>
    </cdr:from>
    <cdr:to>
      <cdr:x>0.60495</cdr:x>
      <cdr:y>0.94341</cdr:y>
    </cdr:to>
    <cdr:sp macro="" textlink="">
      <cdr:nvSpPr>
        <cdr:cNvPr id="4" name="テキスト ボックス 1"/>
        <cdr:cNvSpPr txBox="1"/>
      </cdr:nvSpPr>
      <cdr:spPr>
        <a:xfrm xmlns:a="http://schemas.openxmlformats.org/drawingml/2006/main">
          <a:off x="828964" y="1762017"/>
          <a:ext cx="450123" cy="999745"/>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粗付加価値</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誘発額</a:t>
          </a:r>
        </a:p>
      </cdr:txBody>
    </cdr:sp>
  </cdr:relSizeAnchor>
</c:userShapes>
</file>

<file path=xl/drawings/drawing4.xml><?xml version="1.0" encoding="utf-8"?>
<c:userShapes xmlns:c="http://schemas.openxmlformats.org/drawingml/2006/chart">
  <cdr:relSizeAnchor xmlns:cdr="http://schemas.openxmlformats.org/drawingml/2006/chartDrawing">
    <cdr:from>
      <cdr:x>0.18326</cdr:x>
      <cdr:y>0.61447</cdr:y>
    </cdr:from>
    <cdr:to>
      <cdr:x>0.29307</cdr:x>
      <cdr:y>0.95598</cdr:y>
    </cdr:to>
    <cdr:sp macro="" textlink="">
      <cdr:nvSpPr>
        <cdr:cNvPr id="3" name="テキスト ボックス 1"/>
        <cdr:cNvSpPr txBox="1"/>
      </cdr:nvSpPr>
      <cdr:spPr>
        <a:xfrm xmlns:a="http://schemas.openxmlformats.org/drawingml/2006/main">
          <a:off x="250399" y="1664140"/>
          <a:ext cx="150041" cy="924896"/>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就業誘発者数</a:t>
          </a:r>
        </a:p>
      </cdr:txBody>
    </cdr:sp>
  </cdr:relSizeAnchor>
  <cdr:relSizeAnchor xmlns:cdr="http://schemas.openxmlformats.org/drawingml/2006/chartDrawing">
    <cdr:from>
      <cdr:x>0.63093</cdr:x>
      <cdr:y>0.61447</cdr:y>
    </cdr:from>
    <cdr:to>
      <cdr:x>0.84994</cdr:x>
      <cdr:y>0.95598</cdr:y>
    </cdr:to>
    <cdr:sp macro="" textlink="">
      <cdr:nvSpPr>
        <cdr:cNvPr id="4" name="テキスト ボックス 1"/>
        <cdr:cNvSpPr txBox="1"/>
      </cdr:nvSpPr>
      <cdr:spPr>
        <a:xfrm xmlns:a="http://schemas.openxmlformats.org/drawingml/2006/main">
          <a:off x="864458" y="1796535"/>
          <a:ext cx="300082" cy="998478"/>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雇用誘発者数</a:t>
          </a: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7620</xdr:colOff>
      <xdr:row>13</xdr:row>
      <xdr:rowOff>161366</xdr:rowOff>
    </xdr:from>
    <xdr:to>
      <xdr:col>13</xdr:col>
      <xdr:colOff>478560</xdr:colOff>
      <xdr:row>13</xdr:row>
      <xdr:rowOff>161366</xdr:rowOff>
    </xdr:to>
    <xdr:cxnSp macro="">
      <xdr:nvCxnSpPr>
        <xdr:cNvPr id="45" name="直線矢印コネクタ 44">
          <a:extLst>
            <a:ext uri="{FF2B5EF4-FFF2-40B4-BE49-F238E27FC236}">
              <a16:creationId xmlns:a16="http://schemas.microsoft.com/office/drawing/2014/main" id="{00000000-0008-0000-0B00-00002D000000}"/>
            </a:ext>
          </a:extLst>
        </xdr:cNvPr>
        <xdr:cNvCxnSpPr/>
      </xdr:nvCxnSpPr>
      <xdr:spPr>
        <a:xfrm rot="16200000">
          <a:off x="7836420" y="4059746"/>
          <a:ext cx="0" cy="133200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9197</xdr:colOff>
      <xdr:row>23</xdr:row>
      <xdr:rowOff>0</xdr:rowOff>
    </xdr:from>
    <xdr:to>
      <xdr:col>5</xdr:col>
      <xdr:colOff>15766</xdr:colOff>
      <xdr:row>27</xdr:row>
      <xdr:rowOff>6568</xdr:rowOff>
    </xdr:to>
    <xdr:cxnSp macro="">
      <xdr:nvCxnSpPr>
        <xdr:cNvPr id="55" name="直線矢印コネクタ 54">
          <a:extLst>
            <a:ext uri="{FF2B5EF4-FFF2-40B4-BE49-F238E27FC236}">
              <a16:creationId xmlns:a16="http://schemas.microsoft.com/office/drawing/2014/main" id="{00000000-0008-0000-0B00-000037000000}"/>
            </a:ext>
          </a:extLst>
        </xdr:cNvPr>
        <xdr:cNvCxnSpPr/>
      </xdr:nvCxnSpPr>
      <xdr:spPr>
        <a:xfrm>
          <a:off x="1853237" y="5090160"/>
          <a:ext cx="6569" cy="768568"/>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6626</xdr:colOff>
      <xdr:row>31</xdr:row>
      <xdr:rowOff>0</xdr:rowOff>
    </xdr:from>
    <xdr:to>
      <xdr:col>8</xdr:col>
      <xdr:colOff>6626</xdr:colOff>
      <xdr:row>34</xdr:row>
      <xdr:rowOff>184500</xdr:rowOff>
    </xdr:to>
    <xdr:cxnSp macro="">
      <xdr:nvCxnSpPr>
        <xdr:cNvPr id="61" name="直線矢印コネクタ 60">
          <a:extLst>
            <a:ext uri="{FF2B5EF4-FFF2-40B4-BE49-F238E27FC236}">
              <a16:creationId xmlns:a16="http://schemas.microsoft.com/office/drawing/2014/main" id="{00000000-0008-0000-0B00-00003D000000}"/>
            </a:ext>
          </a:extLst>
        </xdr:cNvPr>
        <xdr:cNvCxnSpPr/>
      </xdr:nvCxnSpPr>
      <xdr:spPr>
        <a:xfrm>
          <a:off x="3472069" y="7295322"/>
          <a:ext cx="0" cy="760969"/>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27</xdr:row>
      <xdr:rowOff>160020</xdr:rowOff>
    </xdr:from>
    <xdr:to>
      <xdr:col>13</xdr:col>
      <xdr:colOff>470940</xdr:colOff>
      <xdr:row>27</xdr:row>
      <xdr:rowOff>160020</xdr:rowOff>
    </xdr:to>
    <xdr:cxnSp macro="">
      <xdr:nvCxnSpPr>
        <xdr:cNvPr id="78" name="直線矢印コネクタ 77">
          <a:extLst>
            <a:ext uri="{FF2B5EF4-FFF2-40B4-BE49-F238E27FC236}">
              <a16:creationId xmlns:a16="http://schemas.microsoft.com/office/drawing/2014/main" id="{00000000-0008-0000-0B00-00004E000000}"/>
            </a:ext>
          </a:extLst>
        </xdr:cNvPr>
        <xdr:cNvCxnSpPr/>
      </xdr:nvCxnSpPr>
      <xdr:spPr>
        <a:xfrm rot="16200000">
          <a:off x="7828800" y="7525500"/>
          <a:ext cx="0" cy="133200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xdr:colOff>
      <xdr:row>38</xdr:row>
      <xdr:rowOff>0</xdr:rowOff>
    </xdr:from>
    <xdr:to>
      <xdr:col>13</xdr:col>
      <xdr:colOff>495300</xdr:colOff>
      <xdr:row>41</xdr:row>
      <xdr:rowOff>182880</xdr:rowOff>
    </xdr:to>
    <xdr:grpSp>
      <xdr:nvGrpSpPr>
        <xdr:cNvPr id="140" name="グループ化 139">
          <a:extLst>
            <a:ext uri="{FF2B5EF4-FFF2-40B4-BE49-F238E27FC236}">
              <a16:creationId xmlns:a16="http://schemas.microsoft.com/office/drawing/2014/main" id="{00000000-0008-0000-0B00-00008C000000}"/>
            </a:ext>
          </a:extLst>
        </xdr:cNvPr>
        <xdr:cNvGrpSpPr/>
      </xdr:nvGrpSpPr>
      <xdr:grpSpPr>
        <a:xfrm>
          <a:off x="889635" y="8753475"/>
          <a:ext cx="6682740" cy="878205"/>
          <a:chOff x="2735580" y="10843260"/>
          <a:chExt cx="6103620" cy="876300"/>
        </a:xfrm>
      </xdr:grpSpPr>
      <xdr:cxnSp macro="">
        <xdr:nvCxnSpPr>
          <xdr:cNvPr id="126" name="直線矢印コネクタ 125">
            <a:extLst>
              <a:ext uri="{FF2B5EF4-FFF2-40B4-BE49-F238E27FC236}">
                <a16:creationId xmlns:a16="http://schemas.microsoft.com/office/drawing/2014/main" id="{00000000-0008-0000-0B00-00007E000000}"/>
              </a:ext>
            </a:extLst>
          </xdr:cNvPr>
          <xdr:cNvCxnSpPr/>
        </xdr:nvCxnSpPr>
        <xdr:spPr>
          <a:xfrm>
            <a:off x="2740175" y="10843260"/>
            <a:ext cx="4593"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7" name="直線矢印コネクタ 126">
            <a:extLst>
              <a:ext uri="{FF2B5EF4-FFF2-40B4-BE49-F238E27FC236}">
                <a16:creationId xmlns:a16="http://schemas.microsoft.com/office/drawing/2014/main" id="{00000000-0008-0000-0B00-00007F000000}"/>
              </a:ext>
            </a:extLst>
          </xdr:cNvPr>
          <xdr:cNvCxnSpPr/>
        </xdr:nvCxnSpPr>
        <xdr:spPr>
          <a:xfrm flipV="1">
            <a:off x="2735580" y="11371489"/>
            <a:ext cx="6103620" cy="1155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335280</xdr:colOff>
      <xdr:row>44</xdr:row>
      <xdr:rowOff>0</xdr:rowOff>
    </xdr:from>
    <xdr:to>
      <xdr:col>13</xdr:col>
      <xdr:colOff>502920</xdr:colOff>
      <xdr:row>47</xdr:row>
      <xdr:rowOff>182880</xdr:rowOff>
    </xdr:to>
    <xdr:grpSp>
      <xdr:nvGrpSpPr>
        <xdr:cNvPr id="141" name="グループ化 140">
          <a:extLst>
            <a:ext uri="{FF2B5EF4-FFF2-40B4-BE49-F238E27FC236}">
              <a16:creationId xmlns:a16="http://schemas.microsoft.com/office/drawing/2014/main" id="{00000000-0008-0000-0B00-00008D000000}"/>
            </a:ext>
          </a:extLst>
        </xdr:cNvPr>
        <xdr:cNvGrpSpPr/>
      </xdr:nvGrpSpPr>
      <xdr:grpSpPr>
        <a:xfrm>
          <a:off x="897255" y="10144125"/>
          <a:ext cx="6682740" cy="878205"/>
          <a:chOff x="2743200" y="12230100"/>
          <a:chExt cx="6103620" cy="876300"/>
        </a:xfrm>
      </xdr:grpSpPr>
      <xdr:cxnSp macro="">
        <xdr:nvCxnSpPr>
          <xdr:cNvPr id="129" name="直線矢印コネクタ 128">
            <a:extLst>
              <a:ext uri="{FF2B5EF4-FFF2-40B4-BE49-F238E27FC236}">
                <a16:creationId xmlns:a16="http://schemas.microsoft.com/office/drawing/2014/main" id="{00000000-0008-0000-0B00-000081000000}"/>
              </a:ext>
            </a:extLst>
          </xdr:cNvPr>
          <xdr:cNvCxnSpPr/>
        </xdr:nvCxnSpPr>
        <xdr:spPr>
          <a:xfrm>
            <a:off x="2747795" y="12230100"/>
            <a:ext cx="4593" cy="8763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0" name="直線矢印コネクタ 129">
            <a:extLst>
              <a:ext uri="{FF2B5EF4-FFF2-40B4-BE49-F238E27FC236}">
                <a16:creationId xmlns:a16="http://schemas.microsoft.com/office/drawing/2014/main" id="{00000000-0008-0000-0B00-000082000000}"/>
              </a:ext>
            </a:extLst>
          </xdr:cNvPr>
          <xdr:cNvCxnSpPr/>
        </xdr:nvCxnSpPr>
        <xdr:spPr>
          <a:xfrm flipV="1">
            <a:off x="2743200" y="12750709"/>
            <a:ext cx="6103620" cy="1155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354725</xdr:colOff>
      <xdr:row>49</xdr:row>
      <xdr:rowOff>308741</xdr:rowOff>
    </xdr:from>
    <xdr:to>
      <xdr:col>3</xdr:col>
      <xdr:colOff>361293</xdr:colOff>
      <xdr:row>54</xdr:row>
      <xdr:rowOff>0</xdr:rowOff>
    </xdr:to>
    <xdr:cxnSp macro="">
      <xdr:nvCxnSpPr>
        <xdr:cNvPr id="131" name="直線矢印コネクタ 130">
          <a:extLst>
            <a:ext uri="{FF2B5EF4-FFF2-40B4-BE49-F238E27FC236}">
              <a16:creationId xmlns:a16="http://schemas.microsoft.com/office/drawing/2014/main" id="{00000000-0008-0000-0B00-000083000000}"/>
            </a:ext>
          </a:extLst>
        </xdr:cNvPr>
        <xdr:cNvCxnSpPr/>
      </xdr:nvCxnSpPr>
      <xdr:spPr>
        <a:xfrm>
          <a:off x="853966" y="11554810"/>
          <a:ext cx="6568" cy="768569"/>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54</xdr:row>
      <xdr:rowOff>160020</xdr:rowOff>
    </xdr:from>
    <xdr:to>
      <xdr:col>13</xdr:col>
      <xdr:colOff>470940</xdr:colOff>
      <xdr:row>54</xdr:row>
      <xdr:rowOff>160020</xdr:rowOff>
    </xdr:to>
    <xdr:cxnSp macro="">
      <xdr:nvCxnSpPr>
        <xdr:cNvPr id="132" name="直線矢印コネクタ 131">
          <a:extLst>
            <a:ext uri="{FF2B5EF4-FFF2-40B4-BE49-F238E27FC236}">
              <a16:creationId xmlns:a16="http://schemas.microsoft.com/office/drawing/2014/main" id="{00000000-0008-0000-0B00-000084000000}"/>
            </a:ext>
          </a:extLst>
        </xdr:cNvPr>
        <xdr:cNvCxnSpPr/>
      </xdr:nvCxnSpPr>
      <xdr:spPr>
        <a:xfrm rot="16200000">
          <a:off x="7828800" y="7769340"/>
          <a:ext cx="0" cy="133200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25510</xdr:colOff>
      <xdr:row>16</xdr:row>
      <xdr:rowOff>167640</xdr:rowOff>
    </xdr:from>
    <xdr:to>
      <xdr:col>20</xdr:col>
      <xdr:colOff>13251</xdr:colOff>
      <xdr:row>33</xdr:row>
      <xdr:rowOff>45720</xdr:rowOff>
    </xdr:to>
    <xdr:sp macro="" textlink="">
      <xdr:nvSpPr>
        <xdr:cNvPr id="134" name="フリーフォーム 133">
          <a:extLst>
            <a:ext uri="{FF2B5EF4-FFF2-40B4-BE49-F238E27FC236}">
              <a16:creationId xmlns:a16="http://schemas.microsoft.com/office/drawing/2014/main" id="{00000000-0008-0000-0B00-000086000000}"/>
            </a:ext>
          </a:extLst>
        </xdr:cNvPr>
        <xdr:cNvSpPr/>
      </xdr:nvSpPr>
      <xdr:spPr>
        <a:xfrm>
          <a:off x="3490953" y="3745727"/>
          <a:ext cx="6103620" cy="3979628"/>
        </a:xfrm>
        <a:custGeom>
          <a:avLst/>
          <a:gdLst>
            <a:gd name="connsiteX0" fmla="*/ 2141220 w 6751320"/>
            <a:gd name="connsiteY0" fmla="*/ 0 h 4160520"/>
            <a:gd name="connsiteX1" fmla="*/ 6751320 w 6751320"/>
            <a:gd name="connsiteY1" fmla="*/ 0 h 4160520"/>
            <a:gd name="connsiteX2" fmla="*/ 6751320 w 6751320"/>
            <a:gd name="connsiteY2" fmla="*/ 4160520 h 4160520"/>
            <a:gd name="connsiteX3" fmla="*/ 0 w 6751320"/>
            <a:gd name="connsiteY3" fmla="*/ 4160520 h 4160520"/>
          </a:gdLst>
          <a:ahLst/>
          <a:cxnLst>
            <a:cxn ang="0">
              <a:pos x="connsiteX0" y="connsiteY0"/>
            </a:cxn>
            <a:cxn ang="0">
              <a:pos x="connsiteX1" y="connsiteY1"/>
            </a:cxn>
            <a:cxn ang="0">
              <a:pos x="connsiteX2" y="connsiteY2"/>
            </a:cxn>
            <a:cxn ang="0">
              <a:pos x="connsiteX3" y="connsiteY3"/>
            </a:cxn>
          </a:cxnLst>
          <a:rect l="l" t="t" r="r" b="b"/>
          <a:pathLst>
            <a:path w="6751320" h="4160520">
              <a:moveTo>
                <a:pt x="2141220" y="0"/>
              </a:moveTo>
              <a:lnTo>
                <a:pt x="6751320" y="0"/>
              </a:lnTo>
              <a:lnTo>
                <a:pt x="6751320" y="4160520"/>
              </a:lnTo>
              <a:lnTo>
                <a:pt x="0" y="4160520"/>
              </a:lnTo>
            </a:path>
          </a:pathLst>
        </a:cu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601980</xdr:colOff>
      <xdr:row>8</xdr:row>
      <xdr:rowOff>0</xdr:rowOff>
    </xdr:from>
    <xdr:to>
      <xdr:col>3</xdr:col>
      <xdr:colOff>608549</xdr:colOff>
      <xdr:row>12</xdr:row>
      <xdr:rowOff>167700</xdr:rowOff>
    </xdr:to>
    <xdr:cxnSp macro="">
      <xdr:nvCxnSpPr>
        <xdr:cNvPr id="21" name="直線矢印コネクタ 20">
          <a:extLst>
            <a:ext uri="{FF2B5EF4-FFF2-40B4-BE49-F238E27FC236}">
              <a16:creationId xmlns:a16="http://schemas.microsoft.com/office/drawing/2014/main" id="{00000000-0008-0000-0B00-000015000000}"/>
            </a:ext>
          </a:extLst>
        </xdr:cNvPr>
        <xdr:cNvCxnSpPr/>
      </xdr:nvCxnSpPr>
      <xdr:spPr>
        <a:xfrm>
          <a:off x="1104900" y="1341120"/>
          <a:ext cx="6569" cy="10440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16</xdr:row>
      <xdr:rowOff>312420</xdr:rowOff>
    </xdr:from>
    <xdr:to>
      <xdr:col>5</xdr:col>
      <xdr:colOff>6569</xdr:colOff>
      <xdr:row>21</xdr:row>
      <xdr:rowOff>840</xdr:rowOff>
    </xdr:to>
    <xdr:cxnSp macro="">
      <xdr:nvCxnSpPr>
        <xdr:cNvPr id="22" name="直線矢印コネクタ 21">
          <a:extLst>
            <a:ext uri="{FF2B5EF4-FFF2-40B4-BE49-F238E27FC236}">
              <a16:creationId xmlns:a16="http://schemas.microsoft.com/office/drawing/2014/main" id="{00000000-0008-0000-0B00-000016000000}"/>
            </a:ext>
          </a:extLst>
        </xdr:cNvPr>
        <xdr:cNvCxnSpPr/>
      </xdr:nvCxnSpPr>
      <xdr:spPr>
        <a:xfrm>
          <a:off x="1844040" y="3680460"/>
          <a:ext cx="6569" cy="90000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xdr:colOff>
      <xdr:row>15</xdr:row>
      <xdr:rowOff>142875</xdr:rowOff>
    </xdr:from>
    <xdr:to>
      <xdr:col>4</xdr:col>
      <xdr:colOff>1334100</xdr:colOff>
      <xdr:row>18</xdr:row>
      <xdr:rowOff>37275</xdr:rowOff>
    </xdr:to>
    <xdr:sp macro="" textlink="">
      <xdr:nvSpPr>
        <xdr:cNvPr id="2" name="矢印: 右 1">
          <a:extLst>
            <a:ext uri="{FF2B5EF4-FFF2-40B4-BE49-F238E27FC236}">
              <a16:creationId xmlns:a16="http://schemas.microsoft.com/office/drawing/2014/main" id="{F5E8B3FB-8919-438B-A393-731D463B95A1}"/>
            </a:ext>
          </a:extLst>
        </xdr:cNvPr>
        <xdr:cNvSpPr/>
      </xdr:nvSpPr>
      <xdr:spPr>
        <a:xfrm>
          <a:off x="6343650" y="1609725"/>
          <a:ext cx="1296000" cy="50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t>財に変換</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516081</xdr:colOff>
      <xdr:row>50</xdr:row>
      <xdr:rowOff>6927</xdr:rowOff>
    </xdr:from>
    <xdr:to>
      <xdr:col>10</xdr:col>
      <xdr:colOff>121226</xdr:colOff>
      <xdr:row>69</xdr:row>
      <xdr:rowOff>22860</xdr:rowOff>
    </xdr:to>
    <xdr:graphicFrame macro="">
      <xdr:nvGraphicFramePr>
        <xdr:cNvPr id="2" name="グラフ 1">
          <a:extLst>
            <a:ext uri="{FF2B5EF4-FFF2-40B4-BE49-F238E27FC236}">
              <a16:creationId xmlns:a16="http://schemas.microsoft.com/office/drawing/2014/main" id="{73E8ACFB-0FDF-412E-A921-9946567A3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33130</xdr:colOff>
      <xdr:row>51</xdr:row>
      <xdr:rowOff>0</xdr:rowOff>
    </xdr:from>
    <xdr:to>
      <xdr:col>5</xdr:col>
      <xdr:colOff>22860</xdr:colOff>
      <xdr:row>69</xdr:row>
      <xdr:rowOff>22860</xdr:rowOff>
    </xdr:to>
    <xdr:graphicFrame macro="">
      <xdr:nvGraphicFramePr>
        <xdr:cNvPr id="3" name="グラフ 2">
          <a:extLst>
            <a:ext uri="{FF2B5EF4-FFF2-40B4-BE49-F238E27FC236}">
              <a16:creationId xmlns:a16="http://schemas.microsoft.com/office/drawing/2014/main" id="{5AB5516D-5383-432C-813D-A3FA4980B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21021</xdr:colOff>
      <xdr:row>52</xdr:row>
      <xdr:rowOff>2</xdr:rowOff>
    </xdr:from>
    <xdr:to>
      <xdr:col>6</xdr:col>
      <xdr:colOff>512618</xdr:colOff>
      <xdr:row>69</xdr:row>
      <xdr:rowOff>28117</xdr:rowOff>
    </xdr:to>
    <xdr:graphicFrame macro="">
      <xdr:nvGraphicFramePr>
        <xdr:cNvPr id="4" name="グラフ 3">
          <a:extLst>
            <a:ext uri="{FF2B5EF4-FFF2-40B4-BE49-F238E27FC236}">
              <a16:creationId xmlns:a16="http://schemas.microsoft.com/office/drawing/2014/main" id="{27525535-4753-4A05-B67C-1A9BCCE9D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0.75292</cdr:x>
      <cdr:y>0.6019</cdr:y>
    </cdr:from>
    <cdr:to>
      <cdr:x>0.97426</cdr:x>
      <cdr:y>0.94341</cdr:y>
    </cdr:to>
    <cdr:sp macro="" textlink="">
      <cdr:nvSpPr>
        <cdr:cNvPr id="2" name="テキスト ボックス 1"/>
        <cdr:cNvSpPr txBox="1"/>
      </cdr:nvSpPr>
      <cdr:spPr>
        <a:xfrm xmlns:a="http://schemas.openxmlformats.org/drawingml/2006/main">
          <a:off x="1591948" y="1762017"/>
          <a:ext cx="468000" cy="999745"/>
        </a:xfrm>
        <a:prstGeom xmlns:a="http://schemas.openxmlformats.org/drawingml/2006/main" prst="rect">
          <a:avLst/>
        </a:prstGeom>
      </cdr:spPr>
      <cdr:txBody>
        <a:bodyPr xmlns:a="http://schemas.openxmlformats.org/drawingml/2006/main" vertOverflow="clip" vert="eaVert" wrap="square" lIns="0" tIns="0" rIns="0" bIns="0" rtlCol="0" anchor="ctr" anchorCtr="1">
          <a:noAutofit/>
        </a:bodyPr>
        <a:lstStyle xmlns:a="http://schemas.openxmlformats.org/drawingml/2006/main"/>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賃金･俸給</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誘発額</a:t>
          </a:r>
        </a:p>
      </cdr:txBody>
    </cdr:sp>
  </cdr:relSizeAnchor>
  <cdr:relSizeAnchor xmlns:cdr="http://schemas.openxmlformats.org/drawingml/2006/chartDrawing">
    <cdr:from>
      <cdr:x>0.12467</cdr:x>
      <cdr:y>0.6019</cdr:y>
    </cdr:from>
    <cdr:to>
      <cdr:x>0.19782</cdr:x>
      <cdr:y>0.94341</cdr:y>
    </cdr:to>
    <cdr:sp macro="" textlink="">
      <cdr:nvSpPr>
        <cdr:cNvPr id="3" name="テキスト ボックス 1"/>
        <cdr:cNvSpPr txBox="1"/>
      </cdr:nvSpPr>
      <cdr:spPr>
        <a:xfrm xmlns:a="http://schemas.openxmlformats.org/drawingml/2006/main">
          <a:off x="256913" y="1667501"/>
          <a:ext cx="150721" cy="946138"/>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生産誘発額</a:t>
          </a:r>
        </a:p>
      </cdr:txBody>
    </cdr:sp>
  </cdr:relSizeAnchor>
  <cdr:relSizeAnchor xmlns:cdr="http://schemas.openxmlformats.org/drawingml/2006/chartDrawing">
    <cdr:from>
      <cdr:x>0.39206</cdr:x>
      <cdr:y>0.6019</cdr:y>
    </cdr:from>
    <cdr:to>
      <cdr:x>0.60495</cdr:x>
      <cdr:y>0.94341</cdr:y>
    </cdr:to>
    <cdr:sp macro="" textlink="">
      <cdr:nvSpPr>
        <cdr:cNvPr id="4" name="テキスト ボックス 1"/>
        <cdr:cNvSpPr txBox="1"/>
      </cdr:nvSpPr>
      <cdr:spPr>
        <a:xfrm xmlns:a="http://schemas.openxmlformats.org/drawingml/2006/main">
          <a:off x="828964" y="1762017"/>
          <a:ext cx="450123" cy="999745"/>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粗付加価値</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誘発額</a:t>
          </a:r>
        </a:p>
      </cdr:txBody>
    </cdr:sp>
  </cdr:relSizeAnchor>
</c:userShapes>
</file>

<file path=xl/drawings/drawing9.xml><?xml version="1.0" encoding="utf-8"?>
<c:userShapes xmlns:c="http://schemas.openxmlformats.org/drawingml/2006/chart">
  <cdr:relSizeAnchor xmlns:cdr="http://schemas.openxmlformats.org/drawingml/2006/chartDrawing">
    <cdr:from>
      <cdr:x>0.18326</cdr:x>
      <cdr:y>0.61447</cdr:y>
    </cdr:from>
    <cdr:to>
      <cdr:x>0.29307</cdr:x>
      <cdr:y>0.95598</cdr:y>
    </cdr:to>
    <cdr:sp macro="" textlink="">
      <cdr:nvSpPr>
        <cdr:cNvPr id="3" name="テキスト ボックス 1"/>
        <cdr:cNvSpPr txBox="1"/>
      </cdr:nvSpPr>
      <cdr:spPr>
        <a:xfrm xmlns:a="http://schemas.openxmlformats.org/drawingml/2006/main">
          <a:off x="250399" y="1664140"/>
          <a:ext cx="150041" cy="924896"/>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就業誘発者数</a:t>
          </a:r>
        </a:p>
      </cdr:txBody>
    </cdr:sp>
  </cdr:relSizeAnchor>
  <cdr:relSizeAnchor xmlns:cdr="http://schemas.openxmlformats.org/drawingml/2006/chartDrawing">
    <cdr:from>
      <cdr:x>0.63093</cdr:x>
      <cdr:y>0.61447</cdr:y>
    </cdr:from>
    <cdr:to>
      <cdr:x>0.84994</cdr:x>
      <cdr:y>0.95598</cdr:y>
    </cdr:to>
    <cdr:sp macro="" textlink="">
      <cdr:nvSpPr>
        <cdr:cNvPr id="4" name="テキスト ボックス 1"/>
        <cdr:cNvSpPr txBox="1"/>
      </cdr:nvSpPr>
      <cdr:spPr>
        <a:xfrm xmlns:a="http://schemas.openxmlformats.org/drawingml/2006/main">
          <a:off x="864458" y="1796535"/>
          <a:ext cx="300082" cy="998478"/>
        </a:xfrm>
        <a:prstGeom xmlns:a="http://schemas.openxmlformats.org/drawingml/2006/main" prst="rect">
          <a:avLst/>
        </a:prstGeom>
      </cdr:spPr>
      <cdr:txBody>
        <a:bodyPr xmlns:a="http://schemas.openxmlformats.org/drawingml/2006/main" vert="eaVert" wrap="square" lIns="0" tIns="0" rIns="0" bIns="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anose="02020600040205080304" pitchFamily="18" charset="-128"/>
              <a:ea typeface="ＭＳ Ｐ明朝" panose="02020600040205080304" pitchFamily="18" charset="-128"/>
            </a:rPr>
            <a:t>うち</a:t>
          </a:r>
          <a:endParaRPr lang="en-US" altLang="ja-JP" sz="900">
            <a:latin typeface="ＭＳ Ｐ明朝" panose="02020600040205080304" pitchFamily="18" charset="-128"/>
            <a:ea typeface="ＭＳ Ｐ明朝" panose="02020600040205080304" pitchFamily="18" charset="-128"/>
          </a:endParaRPr>
        </a:p>
        <a:p xmlns:a="http://schemas.openxmlformats.org/drawingml/2006/main">
          <a:r>
            <a:rPr lang="ja-JP" altLang="en-US" sz="900">
              <a:latin typeface="ＭＳ Ｐ明朝" panose="02020600040205080304" pitchFamily="18" charset="-128"/>
              <a:ea typeface="ＭＳ Ｐ明朝" panose="02020600040205080304" pitchFamily="18" charset="-128"/>
            </a:rPr>
            <a:t>　雇用誘発者数</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I30"/>
  <sheetViews>
    <sheetView showGridLines="0" view="pageBreakPreview" topLeftCell="A21" zoomScaleNormal="100" zoomScaleSheetLayoutView="100" workbookViewId="0"/>
  </sheetViews>
  <sheetFormatPr defaultColWidth="8.875" defaultRowHeight="13.5" x14ac:dyDescent="0.15"/>
  <cols>
    <col min="1" max="1" width="2.75" style="2" customWidth="1"/>
    <col min="2" max="2" width="3.875" style="2" customWidth="1"/>
    <col min="3" max="3" width="27.875" style="2" customWidth="1"/>
    <col min="4" max="4" width="13.875" style="2" bestFit="1" customWidth="1"/>
    <col min="5" max="5" width="54.625" style="2" customWidth="1"/>
    <col min="6" max="7" width="8.875" style="2"/>
    <col min="8" max="8" width="3.875" style="2" customWidth="1"/>
    <col min="9" max="9" width="2.75" style="2" customWidth="1"/>
    <col min="10" max="10" width="5.75" style="2" customWidth="1"/>
    <col min="11" max="16384" width="8.875" style="2"/>
  </cols>
  <sheetData>
    <row r="1" spans="1:9" ht="4.9000000000000004" customHeight="1" x14ac:dyDescent="0.15">
      <c r="A1" s="28"/>
    </row>
    <row r="2" spans="1:9" ht="30" customHeight="1" x14ac:dyDescent="0.15">
      <c r="A2" s="622"/>
      <c r="B2" s="684" t="s">
        <v>653</v>
      </c>
      <c r="C2" s="684"/>
      <c r="D2" s="684"/>
      <c r="E2" s="684"/>
      <c r="F2" s="684"/>
      <c r="G2" s="684"/>
      <c r="H2" s="684"/>
      <c r="I2" s="622"/>
    </row>
    <row r="3" spans="1:9" ht="4.9000000000000004" customHeight="1" x14ac:dyDescent="0.15">
      <c r="A3" s="28"/>
    </row>
    <row r="4" spans="1:9" ht="30" customHeight="1" x14ac:dyDescent="0.15">
      <c r="C4" s="315" t="s">
        <v>8</v>
      </c>
      <c r="D4" s="315" t="s">
        <v>104</v>
      </c>
      <c r="E4" s="685" t="s">
        <v>0</v>
      </c>
      <c r="F4" s="685"/>
      <c r="G4" s="685"/>
    </row>
    <row r="5" spans="1:9" ht="30" customHeight="1" x14ac:dyDescent="0.15">
      <c r="C5" s="620" t="s">
        <v>11</v>
      </c>
      <c r="D5" s="621" t="s">
        <v>938</v>
      </c>
      <c r="E5" s="686" t="s">
        <v>939</v>
      </c>
      <c r="F5" s="686"/>
      <c r="G5" s="686"/>
    </row>
    <row r="6" spans="1:9" ht="30" customHeight="1" x14ac:dyDescent="0.15">
      <c r="C6" s="620" t="s">
        <v>9</v>
      </c>
      <c r="D6" s="621" t="s">
        <v>938</v>
      </c>
      <c r="E6" s="686" t="s">
        <v>654</v>
      </c>
      <c r="F6" s="686"/>
      <c r="G6" s="686"/>
    </row>
    <row r="7" spans="1:9" ht="45" customHeight="1" x14ac:dyDescent="0.15">
      <c r="C7" s="620" t="s">
        <v>604</v>
      </c>
      <c r="D7" s="621" t="s">
        <v>938</v>
      </c>
      <c r="E7" s="686" t="s">
        <v>2594</v>
      </c>
      <c r="F7" s="686"/>
      <c r="G7" s="686"/>
    </row>
    <row r="8" spans="1:9" ht="30" customHeight="1" x14ac:dyDescent="0.15">
      <c r="C8" s="620" t="s">
        <v>860</v>
      </c>
      <c r="D8" s="621" t="s">
        <v>940</v>
      </c>
      <c r="E8" s="686" t="s">
        <v>2478</v>
      </c>
      <c r="F8" s="686"/>
      <c r="G8" s="686"/>
    </row>
    <row r="9" spans="1:9" ht="30" customHeight="1" x14ac:dyDescent="0.15">
      <c r="C9" s="603" t="s">
        <v>2479</v>
      </c>
      <c r="D9" s="604" t="s">
        <v>940</v>
      </c>
      <c r="E9" s="678" t="s">
        <v>2482</v>
      </c>
      <c r="F9" s="678"/>
      <c r="G9" s="678"/>
    </row>
    <row r="10" spans="1:9" ht="30" customHeight="1" x14ac:dyDescent="0.15">
      <c r="C10" s="603" t="s">
        <v>2485</v>
      </c>
      <c r="D10" s="604" t="s">
        <v>10</v>
      </c>
      <c r="E10" s="678" t="s">
        <v>2498</v>
      </c>
      <c r="F10" s="678"/>
      <c r="G10" s="678"/>
    </row>
    <row r="11" spans="1:9" ht="30" customHeight="1" x14ac:dyDescent="0.15">
      <c r="C11" s="603" t="s">
        <v>2488</v>
      </c>
      <c r="D11" s="604" t="s">
        <v>10</v>
      </c>
      <c r="E11" s="678" t="s">
        <v>2501</v>
      </c>
      <c r="F11" s="678"/>
      <c r="G11" s="678"/>
    </row>
    <row r="12" spans="1:9" ht="30" customHeight="1" x14ac:dyDescent="0.15">
      <c r="C12" s="603" t="s">
        <v>2489</v>
      </c>
      <c r="D12" s="604" t="s">
        <v>10</v>
      </c>
      <c r="E12" s="678" t="s">
        <v>2503</v>
      </c>
      <c r="F12" s="678"/>
      <c r="G12" s="678"/>
    </row>
    <row r="13" spans="1:9" ht="30" customHeight="1" x14ac:dyDescent="0.15">
      <c r="C13" s="603" t="s">
        <v>2490</v>
      </c>
      <c r="D13" s="604" t="s">
        <v>652</v>
      </c>
      <c r="E13" s="678" t="s">
        <v>2502</v>
      </c>
      <c r="F13" s="679"/>
      <c r="G13" s="679"/>
    </row>
    <row r="14" spans="1:9" ht="30" customHeight="1" x14ac:dyDescent="0.15">
      <c r="C14" s="605" t="s">
        <v>2480</v>
      </c>
      <c r="D14" s="606" t="s">
        <v>940</v>
      </c>
      <c r="E14" s="680" t="s">
        <v>2483</v>
      </c>
      <c r="F14" s="680"/>
      <c r="G14" s="680"/>
    </row>
    <row r="15" spans="1:9" ht="30" customHeight="1" x14ac:dyDescent="0.15">
      <c r="C15" s="605" t="s">
        <v>2486</v>
      </c>
      <c r="D15" s="606" t="s">
        <v>10</v>
      </c>
      <c r="E15" s="680" t="s">
        <v>2499</v>
      </c>
      <c r="F15" s="680"/>
      <c r="G15" s="680"/>
    </row>
    <row r="16" spans="1:9" ht="30" customHeight="1" x14ac:dyDescent="0.15">
      <c r="C16" s="605" t="s">
        <v>2491</v>
      </c>
      <c r="D16" s="606" t="s">
        <v>10</v>
      </c>
      <c r="E16" s="680" t="s">
        <v>2504</v>
      </c>
      <c r="F16" s="681"/>
      <c r="G16" s="681"/>
    </row>
    <row r="17" spans="1:7" ht="30" customHeight="1" x14ac:dyDescent="0.15">
      <c r="C17" s="605" t="s">
        <v>2492</v>
      </c>
      <c r="D17" s="606" t="s">
        <v>10</v>
      </c>
      <c r="E17" s="680" t="s">
        <v>2505</v>
      </c>
      <c r="F17" s="681"/>
      <c r="G17" s="681"/>
    </row>
    <row r="18" spans="1:7" ht="30" customHeight="1" x14ac:dyDescent="0.15">
      <c r="C18" s="605" t="s">
        <v>2493</v>
      </c>
      <c r="D18" s="606" t="s">
        <v>652</v>
      </c>
      <c r="E18" s="680" t="s">
        <v>2506</v>
      </c>
      <c r="F18" s="681"/>
      <c r="G18" s="681"/>
    </row>
    <row r="19" spans="1:7" ht="30" customHeight="1" x14ac:dyDescent="0.15">
      <c r="C19" s="607" t="s">
        <v>2481</v>
      </c>
      <c r="D19" s="608" t="s">
        <v>940</v>
      </c>
      <c r="E19" s="682" t="s">
        <v>2484</v>
      </c>
      <c r="F19" s="682"/>
      <c r="G19" s="682"/>
    </row>
    <row r="20" spans="1:7" ht="30" customHeight="1" x14ac:dyDescent="0.15">
      <c r="C20" s="607" t="s">
        <v>2487</v>
      </c>
      <c r="D20" s="608" t="s">
        <v>10</v>
      </c>
      <c r="E20" s="682" t="s">
        <v>2500</v>
      </c>
      <c r="F20" s="682"/>
      <c r="G20" s="682"/>
    </row>
    <row r="21" spans="1:7" ht="30" customHeight="1" x14ac:dyDescent="0.15">
      <c r="C21" s="607" t="s">
        <v>2494</v>
      </c>
      <c r="D21" s="608" t="s">
        <v>10</v>
      </c>
      <c r="E21" s="682" t="s">
        <v>2507</v>
      </c>
      <c r="F21" s="683"/>
      <c r="G21" s="683"/>
    </row>
    <row r="22" spans="1:7" ht="30" customHeight="1" x14ac:dyDescent="0.15">
      <c r="C22" s="607" t="s">
        <v>2495</v>
      </c>
      <c r="D22" s="608" t="s">
        <v>10</v>
      </c>
      <c r="E22" s="682" t="s">
        <v>2508</v>
      </c>
      <c r="F22" s="683"/>
      <c r="G22" s="683"/>
    </row>
    <row r="23" spans="1:7" ht="45" customHeight="1" x14ac:dyDescent="0.15">
      <c r="C23" s="607" t="s">
        <v>2496</v>
      </c>
      <c r="D23" s="608" t="s">
        <v>652</v>
      </c>
      <c r="E23" s="682" t="s">
        <v>2509</v>
      </c>
      <c r="F23" s="683"/>
      <c r="G23" s="683"/>
    </row>
    <row r="24" spans="1:7" ht="30" customHeight="1" x14ac:dyDescent="0.15">
      <c r="C24" s="607" t="s">
        <v>2497</v>
      </c>
      <c r="D24" s="608" t="s">
        <v>652</v>
      </c>
      <c r="E24" s="682" t="s">
        <v>2510</v>
      </c>
      <c r="F24" s="683"/>
      <c r="G24" s="683"/>
    </row>
    <row r="25" spans="1:7" ht="30" customHeight="1" x14ac:dyDescent="0.15">
      <c r="C25" s="618" t="s">
        <v>647</v>
      </c>
      <c r="D25" s="619" t="s">
        <v>106</v>
      </c>
      <c r="E25" s="687" t="str">
        <f>"経済波及効果算出のための係数表です。
"&amp;B2&amp;"のうち、投入係数表です。"</f>
        <v>経済波及効果算出のための係数表です。
シート一覧のうち、投入係数表です。</v>
      </c>
      <c r="F25" s="688"/>
      <c r="G25" s="688"/>
    </row>
    <row r="26" spans="1:7" ht="30" customHeight="1" x14ac:dyDescent="0.15">
      <c r="C26" s="618" t="s">
        <v>605</v>
      </c>
      <c r="D26" s="619" t="s">
        <v>106</v>
      </c>
      <c r="E26" s="687" t="str">
        <f>"経済波及効果算出のための係数表です。
"&amp;B2&amp;"のうち、逆行列係数表です。"</f>
        <v>経済波及効果算出のための係数表です。
シート一覧のうち、逆行列係数表です。</v>
      </c>
      <c r="F26" s="688"/>
      <c r="G26" s="688"/>
    </row>
    <row r="27" spans="1:7" ht="30" customHeight="1" x14ac:dyDescent="0.15">
      <c r="C27" s="618" t="s">
        <v>921</v>
      </c>
      <c r="D27" s="619" t="s">
        <v>106</v>
      </c>
      <c r="E27" s="687" t="s">
        <v>2581</v>
      </c>
      <c r="F27" s="688"/>
      <c r="G27" s="688"/>
    </row>
    <row r="28" spans="1:7" ht="30" customHeight="1" x14ac:dyDescent="0.15">
      <c r="C28" s="618" t="s">
        <v>105</v>
      </c>
      <c r="D28" s="619" t="s">
        <v>106</v>
      </c>
      <c r="E28" s="687" t="s">
        <v>655</v>
      </c>
      <c r="F28" s="688"/>
      <c r="G28" s="688"/>
    </row>
    <row r="29" spans="1:7" ht="4.9000000000000004" customHeight="1" x14ac:dyDescent="0.15">
      <c r="A29" s="28"/>
    </row>
    <row r="30" spans="1:7" ht="12" customHeight="1" x14ac:dyDescent="0.15"/>
  </sheetData>
  <mergeCells count="26">
    <mergeCell ref="E24:G24"/>
    <mergeCell ref="E25:G25"/>
    <mergeCell ref="E26:G26"/>
    <mergeCell ref="E28:G28"/>
    <mergeCell ref="E27:G27"/>
    <mergeCell ref="E23:G23"/>
    <mergeCell ref="B2:H2"/>
    <mergeCell ref="E4:G4"/>
    <mergeCell ref="E5:G5"/>
    <mergeCell ref="E6:G6"/>
    <mergeCell ref="E7:G7"/>
    <mergeCell ref="E8:G8"/>
    <mergeCell ref="E9:G9"/>
    <mergeCell ref="E19:G19"/>
    <mergeCell ref="E21:G21"/>
    <mergeCell ref="E22:G22"/>
    <mergeCell ref="E14:G14"/>
    <mergeCell ref="E10:G10"/>
    <mergeCell ref="E15:G15"/>
    <mergeCell ref="E20:G20"/>
    <mergeCell ref="E18:G18"/>
    <mergeCell ref="E13:G13"/>
    <mergeCell ref="E11:G11"/>
    <mergeCell ref="E12:G12"/>
    <mergeCell ref="E16:G16"/>
    <mergeCell ref="E17:G17"/>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9"/>
  </sheetPr>
  <dimension ref="A1:AW116"/>
  <sheetViews>
    <sheetView showGridLines="0" view="pageBreakPreview" zoomScaleNormal="100" zoomScaleSheetLayoutView="100" workbookViewId="0">
      <pane xSplit="2" ySplit="5" topLeftCell="C6" activePane="bottomRight" state="frozen"/>
      <selection activeCell="C2" sqref="C2:J3"/>
      <selection pane="topRight" activeCell="C2" sqref="C2:J3"/>
      <selection pane="bottomLeft" activeCell="C2" sqref="C2:J3"/>
      <selection pane="bottomRight"/>
    </sheetView>
  </sheetViews>
  <sheetFormatPr defaultRowHeight="13.5" x14ac:dyDescent="0.15"/>
  <cols>
    <col min="1" max="1" width="4" style="19" bestFit="1" customWidth="1"/>
    <col min="2" max="2" width="30.75" style="20" customWidth="1"/>
    <col min="3" max="10" width="17" style="21" customWidth="1"/>
    <col min="11" max="11" width="22.875" style="21" customWidth="1"/>
    <col min="12" max="18" width="17" style="21" customWidth="1"/>
    <col min="19" max="19" width="26.125" style="21" bestFit="1" customWidth="1"/>
    <col min="20" max="20" width="23.625" style="21" customWidth="1"/>
    <col min="21" max="21" width="17.75" style="21" customWidth="1"/>
    <col min="22" max="28" width="17" style="21" customWidth="1"/>
    <col min="29" max="29" width="4" style="19" bestFit="1" customWidth="1"/>
    <col min="30" max="30" width="35.25" style="20" customWidth="1"/>
    <col min="31" max="37" width="17" style="21" customWidth="1"/>
    <col min="38" max="39" width="8.875" style="21"/>
    <col min="40" max="40" width="9.75" style="21" bestFit="1" customWidth="1"/>
    <col min="41" max="41" width="8.875" style="21"/>
    <col min="42" max="42" width="29.5" style="21" bestFit="1" customWidth="1"/>
    <col min="43" max="44" width="8.875" style="21"/>
    <col min="45" max="45" width="29.5" style="21" bestFit="1" customWidth="1"/>
    <col min="46" max="49" width="17" style="21" customWidth="1"/>
    <col min="50" max="195" width="8.875" style="21"/>
    <col min="196" max="196" width="4" style="21" bestFit="1" customWidth="1"/>
    <col min="197" max="197" width="26.75" style="21" customWidth="1"/>
    <col min="198" max="235" width="12.75" style="21" customWidth="1"/>
    <col min="236" max="237" width="12.375" style="21" bestFit="1" customWidth="1"/>
    <col min="238" max="451" width="8.875" style="21"/>
    <col min="452" max="452" width="4" style="21" bestFit="1" customWidth="1"/>
    <col min="453" max="453" width="26.75" style="21" customWidth="1"/>
    <col min="454" max="491" width="12.75" style="21" customWidth="1"/>
    <col min="492" max="493" width="12.375" style="21" bestFit="1" customWidth="1"/>
    <col min="494" max="707" width="8.875" style="21"/>
    <col min="708" max="708" width="4" style="21" bestFit="1" customWidth="1"/>
    <col min="709" max="709" width="26.75" style="21" customWidth="1"/>
    <col min="710" max="747" width="12.75" style="21" customWidth="1"/>
    <col min="748" max="749" width="12.375" style="21" bestFit="1" customWidth="1"/>
    <col min="750" max="963" width="8.875" style="21"/>
    <col min="964" max="964" width="4" style="21" bestFit="1" customWidth="1"/>
    <col min="965" max="965" width="26.75" style="21" customWidth="1"/>
    <col min="966" max="1003" width="12.75" style="21" customWidth="1"/>
    <col min="1004" max="1005" width="12.375" style="21" bestFit="1" customWidth="1"/>
    <col min="1006" max="1219" width="8.875" style="21"/>
    <col min="1220" max="1220" width="4" style="21" bestFit="1" customWidth="1"/>
    <col min="1221" max="1221" width="26.75" style="21" customWidth="1"/>
    <col min="1222" max="1259" width="12.75" style="21" customWidth="1"/>
    <col min="1260" max="1261" width="12.375" style="21" bestFit="1" customWidth="1"/>
    <col min="1262" max="1475" width="8.875" style="21"/>
    <col min="1476" max="1476" width="4" style="21" bestFit="1" customWidth="1"/>
    <col min="1477" max="1477" width="26.75" style="21" customWidth="1"/>
    <col min="1478" max="1515" width="12.75" style="21" customWidth="1"/>
    <col min="1516" max="1517" width="12.375" style="21" bestFit="1" customWidth="1"/>
    <col min="1518" max="1731" width="8.875" style="21"/>
    <col min="1732" max="1732" width="4" style="21" bestFit="1" customWidth="1"/>
    <col min="1733" max="1733" width="26.75" style="21" customWidth="1"/>
    <col min="1734" max="1771" width="12.75" style="21" customWidth="1"/>
    <col min="1772" max="1773" width="12.375" style="21" bestFit="1" customWidth="1"/>
    <col min="1774" max="1987" width="8.875" style="21"/>
    <col min="1988" max="1988" width="4" style="21" bestFit="1" customWidth="1"/>
    <col min="1989" max="1989" width="26.75" style="21" customWidth="1"/>
    <col min="1990" max="2027" width="12.75" style="21" customWidth="1"/>
    <col min="2028" max="2029" width="12.375" style="21" bestFit="1" customWidth="1"/>
    <col min="2030" max="2243" width="8.875" style="21"/>
    <col min="2244" max="2244" width="4" style="21" bestFit="1" customWidth="1"/>
    <col min="2245" max="2245" width="26.75" style="21" customWidth="1"/>
    <col min="2246" max="2283" width="12.75" style="21" customWidth="1"/>
    <col min="2284" max="2285" width="12.375" style="21" bestFit="1" customWidth="1"/>
    <col min="2286" max="2499" width="8.875" style="21"/>
    <col min="2500" max="2500" width="4" style="21" bestFit="1" customWidth="1"/>
    <col min="2501" max="2501" width="26.75" style="21" customWidth="1"/>
    <col min="2502" max="2539" width="12.75" style="21" customWidth="1"/>
    <col min="2540" max="2541" width="12.375" style="21" bestFit="1" customWidth="1"/>
    <col min="2542" max="2755" width="8.875" style="21"/>
    <col min="2756" max="2756" width="4" style="21" bestFit="1" customWidth="1"/>
    <col min="2757" max="2757" width="26.75" style="21" customWidth="1"/>
    <col min="2758" max="2795" width="12.75" style="21" customWidth="1"/>
    <col min="2796" max="2797" width="12.375" style="21" bestFit="1" customWidth="1"/>
    <col min="2798" max="3011" width="8.875" style="21"/>
    <col min="3012" max="3012" width="4" style="21" bestFit="1" customWidth="1"/>
    <col min="3013" max="3013" width="26.75" style="21" customWidth="1"/>
    <col min="3014" max="3051" width="12.75" style="21" customWidth="1"/>
    <col min="3052" max="3053" width="12.375" style="21" bestFit="1" customWidth="1"/>
    <col min="3054" max="3267" width="8.875" style="21"/>
    <col min="3268" max="3268" width="4" style="21" bestFit="1" customWidth="1"/>
    <col min="3269" max="3269" width="26.75" style="21" customWidth="1"/>
    <col min="3270" max="3307" width="12.75" style="21" customWidth="1"/>
    <col min="3308" max="3309" width="12.375" style="21" bestFit="1" customWidth="1"/>
    <col min="3310" max="3523" width="8.875" style="21"/>
    <col min="3524" max="3524" width="4" style="21" bestFit="1" customWidth="1"/>
    <col min="3525" max="3525" width="26.75" style="21" customWidth="1"/>
    <col min="3526" max="3563" width="12.75" style="21" customWidth="1"/>
    <col min="3564" max="3565" width="12.375" style="21" bestFit="1" customWidth="1"/>
    <col min="3566" max="3779" width="8.875" style="21"/>
    <col min="3780" max="3780" width="4" style="21" bestFit="1" customWidth="1"/>
    <col min="3781" max="3781" width="26.75" style="21" customWidth="1"/>
    <col min="3782" max="3819" width="12.75" style="21" customWidth="1"/>
    <col min="3820" max="3821" width="12.375" style="21" bestFit="1" customWidth="1"/>
    <col min="3822" max="4035" width="8.875" style="21"/>
    <col min="4036" max="4036" width="4" style="21" bestFit="1" customWidth="1"/>
    <col min="4037" max="4037" width="26.75" style="21" customWidth="1"/>
    <col min="4038" max="4075" width="12.75" style="21" customWidth="1"/>
    <col min="4076" max="4077" width="12.375" style="21" bestFit="1" customWidth="1"/>
    <col min="4078" max="4291" width="8.875" style="21"/>
    <col min="4292" max="4292" width="4" style="21" bestFit="1" customWidth="1"/>
    <col min="4293" max="4293" width="26.75" style="21" customWidth="1"/>
    <col min="4294" max="4331" width="12.75" style="21" customWidth="1"/>
    <col min="4332" max="4333" width="12.375" style="21" bestFit="1" customWidth="1"/>
    <col min="4334" max="4547" width="8.875" style="21"/>
    <col min="4548" max="4548" width="4" style="21" bestFit="1" customWidth="1"/>
    <col min="4549" max="4549" width="26.75" style="21" customWidth="1"/>
    <col min="4550" max="4587" width="12.75" style="21" customWidth="1"/>
    <col min="4588" max="4589" width="12.375" style="21" bestFit="1" customWidth="1"/>
    <col min="4590" max="4803" width="8.875" style="21"/>
    <col min="4804" max="4804" width="4" style="21" bestFit="1" customWidth="1"/>
    <col min="4805" max="4805" width="26.75" style="21" customWidth="1"/>
    <col min="4806" max="4843" width="12.75" style="21" customWidth="1"/>
    <col min="4844" max="4845" width="12.375" style="21" bestFit="1" customWidth="1"/>
    <col min="4846" max="5059" width="8.875" style="21"/>
    <col min="5060" max="5060" width="4" style="21" bestFit="1" customWidth="1"/>
    <col min="5061" max="5061" width="26.75" style="21" customWidth="1"/>
    <col min="5062" max="5099" width="12.75" style="21" customWidth="1"/>
    <col min="5100" max="5101" width="12.375" style="21" bestFit="1" customWidth="1"/>
    <col min="5102" max="5315" width="8.875" style="21"/>
    <col min="5316" max="5316" width="4" style="21" bestFit="1" customWidth="1"/>
    <col min="5317" max="5317" width="26.75" style="21" customWidth="1"/>
    <col min="5318" max="5355" width="12.75" style="21" customWidth="1"/>
    <col min="5356" max="5357" width="12.375" style="21" bestFit="1" customWidth="1"/>
    <col min="5358" max="5571" width="8.875" style="21"/>
    <col min="5572" max="5572" width="4" style="21" bestFit="1" customWidth="1"/>
    <col min="5573" max="5573" width="26.75" style="21" customWidth="1"/>
    <col min="5574" max="5611" width="12.75" style="21" customWidth="1"/>
    <col min="5612" max="5613" width="12.375" style="21" bestFit="1" customWidth="1"/>
    <col min="5614" max="5827" width="8.875" style="21"/>
    <col min="5828" max="5828" width="4" style="21" bestFit="1" customWidth="1"/>
    <col min="5829" max="5829" width="26.75" style="21" customWidth="1"/>
    <col min="5830" max="5867" width="12.75" style="21" customWidth="1"/>
    <col min="5868" max="5869" width="12.375" style="21" bestFit="1" customWidth="1"/>
    <col min="5870" max="6083" width="8.875" style="21"/>
    <col min="6084" max="6084" width="4" style="21" bestFit="1" customWidth="1"/>
    <col min="6085" max="6085" width="26.75" style="21" customWidth="1"/>
    <col min="6086" max="6123" width="12.75" style="21" customWidth="1"/>
    <col min="6124" max="6125" width="12.375" style="21" bestFit="1" customWidth="1"/>
    <col min="6126" max="6339" width="8.875" style="21"/>
    <col min="6340" max="6340" width="4" style="21" bestFit="1" customWidth="1"/>
    <col min="6341" max="6341" width="26.75" style="21" customWidth="1"/>
    <col min="6342" max="6379" width="12.75" style="21" customWidth="1"/>
    <col min="6380" max="6381" width="12.375" style="21" bestFit="1" customWidth="1"/>
    <col min="6382" max="6595" width="8.875" style="21"/>
    <col min="6596" max="6596" width="4" style="21" bestFit="1" customWidth="1"/>
    <col min="6597" max="6597" width="26.75" style="21" customWidth="1"/>
    <col min="6598" max="6635" width="12.75" style="21" customWidth="1"/>
    <col min="6636" max="6637" width="12.375" style="21" bestFit="1" customWidth="1"/>
    <col min="6638" max="6851" width="8.875" style="21"/>
    <col min="6852" max="6852" width="4" style="21" bestFit="1" customWidth="1"/>
    <col min="6853" max="6853" width="26.75" style="21" customWidth="1"/>
    <col min="6854" max="6891" width="12.75" style="21" customWidth="1"/>
    <col min="6892" max="6893" width="12.375" style="21" bestFit="1" customWidth="1"/>
    <col min="6894" max="7107" width="8.875" style="21"/>
    <col min="7108" max="7108" width="4" style="21" bestFit="1" customWidth="1"/>
    <col min="7109" max="7109" width="26.75" style="21" customWidth="1"/>
    <col min="7110" max="7147" width="12.75" style="21" customWidth="1"/>
    <col min="7148" max="7149" width="12.375" style="21" bestFit="1" customWidth="1"/>
    <col min="7150" max="7363" width="8.875" style="21"/>
    <col min="7364" max="7364" width="4" style="21" bestFit="1" customWidth="1"/>
    <col min="7365" max="7365" width="26.75" style="21" customWidth="1"/>
    <col min="7366" max="7403" width="12.75" style="21" customWidth="1"/>
    <col min="7404" max="7405" width="12.375" style="21" bestFit="1" customWidth="1"/>
    <col min="7406" max="7619" width="8.875" style="21"/>
    <col min="7620" max="7620" width="4" style="21" bestFit="1" customWidth="1"/>
    <col min="7621" max="7621" width="26.75" style="21" customWidth="1"/>
    <col min="7622" max="7659" width="12.75" style="21" customWidth="1"/>
    <col min="7660" max="7661" width="12.375" style="21" bestFit="1" customWidth="1"/>
    <col min="7662" max="7875" width="8.875" style="21"/>
    <col min="7876" max="7876" width="4" style="21" bestFit="1" customWidth="1"/>
    <col min="7877" max="7877" width="26.75" style="21" customWidth="1"/>
    <col min="7878" max="7915" width="12.75" style="21" customWidth="1"/>
    <col min="7916" max="7917" width="12.375" style="21" bestFit="1" customWidth="1"/>
    <col min="7918" max="8131" width="8.875" style="21"/>
    <col min="8132" max="8132" width="4" style="21" bestFit="1" customWidth="1"/>
    <col min="8133" max="8133" width="26.75" style="21" customWidth="1"/>
    <col min="8134" max="8171" width="12.75" style="21" customWidth="1"/>
    <col min="8172" max="8173" width="12.375" style="21" bestFit="1" customWidth="1"/>
    <col min="8174" max="8387" width="8.875" style="21"/>
    <col min="8388" max="8388" width="4" style="21" bestFit="1" customWidth="1"/>
    <col min="8389" max="8389" width="26.75" style="21" customWidth="1"/>
    <col min="8390" max="8427" width="12.75" style="21" customWidth="1"/>
    <col min="8428" max="8429" width="12.375" style="21" bestFit="1" customWidth="1"/>
    <col min="8430" max="8643" width="8.875" style="21"/>
    <col min="8644" max="8644" width="4" style="21" bestFit="1" customWidth="1"/>
    <col min="8645" max="8645" width="26.75" style="21" customWidth="1"/>
    <col min="8646" max="8683" width="12.75" style="21" customWidth="1"/>
    <col min="8684" max="8685" width="12.375" style="21" bestFit="1" customWidth="1"/>
    <col min="8686" max="8899" width="8.875" style="21"/>
    <col min="8900" max="8900" width="4" style="21" bestFit="1" customWidth="1"/>
    <col min="8901" max="8901" width="26.75" style="21" customWidth="1"/>
    <col min="8902" max="8939" width="12.75" style="21" customWidth="1"/>
    <col min="8940" max="8941" width="12.375" style="21" bestFit="1" customWidth="1"/>
    <col min="8942" max="9155" width="8.875" style="21"/>
    <col min="9156" max="9156" width="4" style="21" bestFit="1" customWidth="1"/>
    <col min="9157" max="9157" width="26.75" style="21" customWidth="1"/>
    <col min="9158" max="9195" width="12.75" style="21" customWidth="1"/>
    <col min="9196" max="9197" width="12.375" style="21" bestFit="1" customWidth="1"/>
    <col min="9198" max="9411" width="8.875" style="21"/>
    <col min="9412" max="9412" width="4" style="21" bestFit="1" customWidth="1"/>
    <col min="9413" max="9413" width="26.75" style="21" customWidth="1"/>
    <col min="9414" max="9451" width="12.75" style="21" customWidth="1"/>
    <col min="9452" max="9453" width="12.375" style="21" bestFit="1" customWidth="1"/>
    <col min="9454" max="9667" width="8.875" style="21"/>
    <col min="9668" max="9668" width="4" style="21" bestFit="1" customWidth="1"/>
    <col min="9669" max="9669" width="26.75" style="21" customWidth="1"/>
    <col min="9670" max="9707" width="12.75" style="21" customWidth="1"/>
    <col min="9708" max="9709" width="12.375" style="21" bestFit="1" customWidth="1"/>
    <col min="9710" max="9923" width="8.875" style="21"/>
    <col min="9924" max="9924" width="4" style="21" bestFit="1" customWidth="1"/>
    <col min="9925" max="9925" width="26.75" style="21" customWidth="1"/>
    <col min="9926" max="9963" width="12.75" style="21" customWidth="1"/>
    <col min="9964" max="9965" width="12.375" style="21" bestFit="1" customWidth="1"/>
    <col min="9966" max="10179" width="8.875" style="21"/>
    <col min="10180" max="10180" width="4" style="21" bestFit="1" customWidth="1"/>
    <col min="10181" max="10181" width="26.75" style="21" customWidth="1"/>
    <col min="10182" max="10219" width="12.75" style="21" customWidth="1"/>
    <col min="10220" max="10221" width="12.375" style="21" bestFit="1" customWidth="1"/>
    <col min="10222" max="10435" width="8.875" style="21"/>
    <col min="10436" max="10436" width="4" style="21" bestFit="1" customWidth="1"/>
    <col min="10437" max="10437" width="26.75" style="21" customWidth="1"/>
    <col min="10438" max="10475" width="12.75" style="21" customWidth="1"/>
    <col min="10476" max="10477" width="12.375" style="21" bestFit="1" customWidth="1"/>
    <col min="10478" max="10691" width="8.875" style="21"/>
    <col min="10692" max="10692" width="4" style="21" bestFit="1" customWidth="1"/>
    <col min="10693" max="10693" width="26.75" style="21" customWidth="1"/>
    <col min="10694" max="10731" width="12.75" style="21" customWidth="1"/>
    <col min="10732" max="10733" width="12.375" style="21" bestFit="1" customWidth="1"/>
    <col min="10734" max="10947" width="8.875" style="21"/>
    <col min="10948" max="10948" width="4" style="21" bestFit="1" customWidth="1"/>
    <col min="10949" max="10949" width="26.75" style="21" customWidth="1"/>
    <col min="10950" max="10987" width="12.75" style="21" customWidth="1"/>
    <col min="10988" max="10989" width="12.375" style="21" bestFit="1" customWidth="1"/>
    <col min="10990" max="11203" width="8.875" style="21"/>
    <col min="11204" max="11204" width="4" style="21" bestFit="1" customWidth="1"/>
    <col min="11205" max="11205" width="26.75" style="21" customWidth="1"/>
    <col min="11206" max="11243" width="12.75" style="21" customWidth="1"/>
    <col min="11244" max="11245" width="12.375" style="21" bestFit="1" customWidth="1"/>
    <col min="11246" max="11459" width="8.875" style="21"/>
    <col min="11460" max="11460" width="4" style="21" bestFit="1" customWidth="1"/>
    <col min="11461" max="11461" width="26.75" style="21" customWidth="1"/>
    <col min="11462" max="11499" width="12.75" style="21" customWidth="1"/>
    <col min="11500" max="11501" width="12.375" style="21" bestFit="1" customWidth="1"/>
    <col min="11502" max="11715" width="8.875" style="21"/>
    <col min="11716" max="11716" width="4" style="21" bestFit="1" customWidth="1"/>
    <col min="11717" max="11717" width="26.75" style="21" customWidth="1"/>
    <col min="11718" max="11755" width="12.75" style="21" customWidth="1"/>
    <col min="11756" max="11757" width="12.375" style="21" bestFit="1" customWidth="1"/>
    <col min="11758" max="11971" width="8.875" style="21"/>
    <col min="11972" max="11972" width="4" style="21" bestFit="1" customWidth="1"/>
    <col min="11973" max="11973" width="26.75" style="21" customWidth="1"/>
    <col min="11974" max="12011" width="12.75" style="21" customWidth="1"/>
    <col min="12012" max="12013" width="12.375" style="21" bestFit="1" customWidth="1"/>
    <col min="12014" max="12227" width="8.875" style="21"/>
    <col min="12228" max="12228" width="4" style="21" bestFit="1" customWidth="1"/>
    <col min="12229" max="12229" width="26.75" style="21" customWidth="1"/>
    <col min="12230" max="12267" width="12.75" style="21" customWidth="1"/>
    <col min="12268" max="12269" width="12.375" style="21" bestFit="1" customWidth="1"/>
    <col min="12270" max="12483" width="8.875" style="21"/>
    <col min="12484" max="12484" width="4" style="21" bestFit="1" customWidth="1"/>
    <col min="12485" max="12485" width="26.75" style="21" customWidth="1"/>
    <col min="12486" max="12523" width="12.75" style="21" customWidth="1"/>
    <col min="12524" max="12525" width="12.375" style="21" bestFit="1" customWidth="1"/>
    <col min="12526" max="12739" width="8.875" style="21"/>
    <col min="12740" max="12740" width="4" style="21" bestFit="1" customWidth="1"/>
    <col min="12741" max="12741" width="26.75" style="21" customWidth="1"/>
    <col min="12742" max="12779" width="12.75" style="21" customWidth="1"/>
    <col min="12780" max="12781" width="12.375" style="21" bestFit="1" customWidth="1"/>
    <col min="12782" max="12995" width="8.875" style="21"/>
    <col min="12996" max="12996" width="4" style="21" bestFit="1" customWidth="1"/>
    <col min="12997" max="12997" width="26.75" style="21" customWidth="1"/>
    <col min="12998" max="13035" width="12.75" style="21" customWidth="1"/>
    <col min="13036" max="13037" width="12.375" style="21" bestFit="1" customWidth="1"/>
    <col min="13038" max="13251" width="8.875" style="21"/>
    <col min="13252" max="13252" width="4" style="21" bestFit="1" customWidth="1"/>
    <col min="13253" max="13253" width="26.75" style="21" customWidth="1"/>
    <col min="13254" max="13291" width="12.75" style="21" customWidth="1"/>
    <col min="13292" max="13293" width="12.375" style="21" bestFit="1" customWidth="1"/>
    <col min="13294" max="13507" width="8.875" style="21"/>
    <col min="13508" max="13508" width="4" style="21" bestFit="1" customWidth="1"/>
    <col min="13509" max="13509" width="26.75" style="21" customWidth="1"/>
    <col min="13510" max="13547" width="12.75" style="21" customWidth="1"/>
    <col min="13548" max="13549" width="12.375" style="21" bestFit="1" customWidth="1"/>
    <col min="13550" max="13763" width="8.875" style="21"/>
    <col min="13764" max="13764" width="4" style="21" bestFit="1" customWidth="1"/>
    <col min="13765" max="13765" width="26.75" style="21" customWidth="1"/>
    <col min="13766" max="13803" width="12.75" style="21" customWidth="1"/>
    <col min="13804" max="13805" width="12.375" style="21" bestFit="1" customWidth="1"/>
    <col min="13806" max="14019" width="8.875" style="21"/>
    <col min="14020" max="14020" width="4" style="21" bestFit="1" customWidth="1"/>
    <col min="14021" max="14021" width="26.75" style="21" customWidth="1"/>
    <col min="14022" max="14059" width="12.75" style="21" customWidth="1"/>
    <col min="14060" max="14061" width="12.375" style="21" bestFit="1" customWidth="1"/>
    <col min="14062" max="14275" width="8.875" style="21"/>
    <col min="14276" max="14276" width="4" style="21" bestFit="1" customWidth="1"/>
    <col min="14277" max="14277" width="26.75" style="21" customWidth="1"/>
    <col min="14278" max="14315" width="12.75" style="21" customWidth="1"/>
    <col min="14316" max="14317" width="12.375" style="21" bestFit="1" customWidth="1"/>
    <col min="14318" max="14531" width="8.875" style="21"/>
    <col min="14532" max="14532" width="4" style="21" bestFit="1" customWidth="1"/>
    <col min="14533" max="14533" width="26.75" style="21" customWidth="1"/>
    <col min="14534" max="14571" width="12.75" style="21" customWidth="1"/>
    <col min="14572" max="14573" width="12.375" style="21" bestFit="1" customWidth="1"/>
    <col min="14574" max="14787" width="8.875" style="21"/>
    <col min="14788" max="14788" width="4" style="21" bestFit="1" customWidth="1"/>
    <col min="14789" max="14789" width="26.75" style="21" customWidth="1"/>
    <col min="14790" max="14827" width="12.75" style="21" customWidth="1"/>
    <col min="14828" max="14829" width="12.375" style="21" bestFit="1" customWidth="1"/>
    <col min="14830" max="15043" width="8.875" style="21"/>
    <col min="15044" max="15044" width="4" style="21" bestFit="1" customWidth="1"/>
    <col min="15045" max="15045" width="26.75" style="21" customWidth="1"/>
    <col min="15046" max="15083" width="12.75" style="21" customWidth="1"/>
    <col min="15084" max="15085" width="12.375" style="21" bestFit="1" customWidth="1"/>
    <col min="15086" max="15299" width="8.875" style="21"/>
    <col min="15300" max="15300" width="4" style="21" bestFit="1" customWidth="1"/>
    <col min="15301" max="15301" width="26.75" style="21" customWidth="1"/>
    <col min="15302" max="15339" width="12.75" style="21" customWidth="1"/>
    <col min="15340" max="15341" width="12.375" style="21" bestFit="1" customWidth="1"/>
    <col min="15342" max="15555" width="8.875" style="21"/>
    <col min="15556" max="15556" width="4" style="21" bestFit="1" customWidth="1"/>
    <col min="15557" max="15557" width="26.75" style="21" customWidth="1"/>
    <col min="15558" max="15595" width="12.75" style="21" customWidth="1"/>
    <col min="15596" max="15597" width="12.375" style="21" bestFit="1" customWidth="1"/>
    <col min="15598" max="15811" width="8.875" style="21"/>
    <col min="15812" max="15812" width="4" style="21" bestFit="1" customWidth="1"/>
    <col min="15813" max="15813" width="26.75" style="21" customWidth="1"/>
    <col min="15814" max="15851" width="12.75" style="21" customWidth="1"/>
    <col min="15852" max="15853" width="12.375" style="21" bestFit="1" customWidth="1"/>
    <col min="15854" max="16067" width="8.875" style="21"/>
    <col min="16068" max="16068" width="4" style="21" bestFit="1" customWidth="1"/>
    <col min="16069" max="16069" width="26.75" style="21" customWidth="1"/>
    <col min="16070" max="16107" width="12.75" style="21" customWidth="1"/>
    <col min="16108" max="16109" width="12.375" style="21" bestFit="1" customWidth="1"/>
    <col min="16110" max="16384" width="8.875" style="21"/>
  </cols>
  <sheetData>
    <row r="1" spans="1:49" customFormat="1" ht="4.9000000000000004" customHeight="1" x14ac:dyDescent="0.15"/>
    <row r="2" spans="1:49" ht="35.450000000000003" customHeight="1" x14ac:dyDescent="0.15">
      <c r="A2" s="302"/>
      <c r="B2" s="303" t="s">
        <v>640</v>
      </c>
      <c r="C2" s="836" t="s">
        <v>922</v>
      </c>
      <c r="D2" s="833" t="s">
        <v>14</v>
      </c>
      <c r="E2" s="834"/>
      <c r="F2" s="834"/>
      <c r="G2" s="834"/>
      <c r="H2" s="834"/>
      <c r="I2" s="834"/>
      <c r="J2" s="835"/>
      <c r="K2" s="838" t="s">
        <v>2580</v>
      </c>
      <c r="L2" s="820" t="s">
        <v>2578</v>
      </c>
      <c r="M2" s="821"/>
      <c r="N2" s="821"/>
      <c r="O2" s="821"/>
      <c r="P2" s="821"/>
      <c r="Q2" s="821"/>
      <c r="R2" s="822"/>
      <c r="V2" s="823" t="s">
        <v>2585</v>
      </c>
      <c r="W2" s="824"/>
      <c r="X2" s="824"/>
      <c r="Y2" s="824"/>
      <c r="Z2" s="824"/>
      <c r="AA2" s="824"/>
      <c r="AB2" s="825"/>
      <c r="AD2" s="61"/>
      <c r="AE2" s="826" t="s">
        <v>634</v>
      </c>
      <c r="AF2" s="827"/>
      <c r="AG2" s="827"/>
      <c r="AH2" s="827"/>
      <c r="AI2" s="827"/>
      <c r="AJ2" s="827"/>
      <c r="AK2" s="828"/>
      <c r="AN2" s="80" t="s">
        <v>648</v>
      </c>
    </row>
    <row r="3" spans="1:49" ht="35.450000000000003" customHeight="1" x14ac:dyDescent="0.15">
      <c r="B3" s="20" t="str">
        <f>"（単位："&amp;基本設定!D29&amp;"、"&amp;基本設定!D30&amp;"）"</f>
        <v>（単位：、）</v>
      </c>
      <c r="C3" s="837"/>
      <c r="D3" s="72" t="s">
        <v>635</v>
      </c>
      <c r="E3" s="73" t="s">
        <v>912</v>
      </c>
      <c r="F3" s="73" t="s">
        <v>619</v>
      </c>
      <c r="G3" s="73" t="s">
        <v>620</v>
      </c>
      <c r="H3" s="376" t="s">
        <v>1657</v>
      </c>
      <c r="I3" s="73" t="s">
        <v>623</v>
      </c>
      <c r="J3" s="73" t="s">
        <v>624</v>
      </c>
      <c r="K3" s="839"/>
      <c r="L3" s="210" t="s">
        <v>24</v>
      </c>
      <c r="M3" s="211" t="s">
        <v>912</v>
      </c>
      <c r="N3" s="211" t="s">
        <v>619</v>
      </c>
      <c r="O3" s="211" t="s">
        <v>620</v>
      </c>
      <c r="P3" s="377" t="s">
        <v>1660</v>
      </c>
      <c r="Q3" s="211" t="s">
        <v>623</v>
      </c>
      <c r="R3" s="211" t="s">
        <v>624</v>
      </c>
      <c r="S3" s="42" t="s">
        <v>20</v>
      </c>
      <c r="T3" s="42" t="s">
        <v>627</v>
      </c>
      <c r="U3" s="42" t="s">
        <v>626</v>
      </c>
      <c r="V3" s="219" t="s">
        <v>635</v>
      </c>
      <c r="W3" s="220" t="s">
        <v>912</v>
      </c>
      <c r="X3" s="220" t="s">
        <v>619</v>
      </c>
      <c r="Y3" s="220" t="s">
        <v>620</v>
      </c>
      <c r="Z3" s="378" t="s">
        <v>1660</v>
      </c>
      <c r="AA3" s="220" t="s">
        <v>623</v>
      </c>
      <c r="AB3" s="220" t="s">
        <v>624</v>
      </c>
      <c r="AE3" s="218" t="s">
        <v>24</v>
      </c>
      <c r="AF3" s="42" t="s">
        <v>912</v>
      </c>
      <c r="AG3" s="42" t="s">
        <v>619</v>
      </c>
      <c r="AH3" s="42" t="s">
        <v>620</v>
      </c>
      <c r="AI3" s="379" t="s">
        <v>1658</v>
      </c>
      <c r="AJ3" s="42" t="s">
        <v>623</v>
      </c>
      <c r="AK3" s="42" t="s">
        <v>624</v>
      </c>
      <c r="AN3" s="829" t="s">
        <v>851</v>
      </c>
      <c r="AO3" s="830"/>
      <c r="AP3" s="830"/>
      <c r="AQ3" s="831" t="s">
        <v>852</v>
      </c>
      <c r="AR3" s="830"/>
      <c r="AS3" s="832"/>
      <c r="AT3" s="73" t="s">
        <v>14</v>
      </c>
      <c r="AU3" s="256" t="s">
        <v>2586</v>
      </c>
      <c r="AV3" s="220" t="s">
        <v>2587</v>
      </c>
      <c r="AW3" s="42" t="s">
        <v>634</v>
      </c>
    </row>
    <row r="4" spans="1:49" s="22" customFormat="1" ht="14.45" customHeight="1" x14ac:dyDescent="0.15">
      <c r="A4" s="775" t="s">
        <v>639</v>
      </c>
      <c r="B4" s="776" t="s">
        <v>948</v>
      </c>
      <c r="C4" s="43" t="s">
        <v>616</v>
      </c>
      <c r="D4" s="74" t="s">
        <v>924</v>
      </c>
      <c r="E4" s="74" t="s">
        <v>926</v>
      </c>
      <c r="F4" s="74" t="s">
        <v>928</v>
      </c>
      <c r="G4" s="74" t="s">
        <v>621</v>
      </c>
      <c r="H4" s="74" t="s">
        <v>1662</v>
      </c>
      <c r="I4" s="74" t="s">
        <v>1663</v>
      </c>
      <c r="J4" s="74" t="s">
        <v>1664</v>
      </c>
      <c r="K4" s="43" t="s">
        <v>1665</v>
      </c>
      <c r="L4" s="212" t="s">
        <v>1666</v>
      </c>
      <c r="M4" s="212" t="s">
        <v>1667</v>
      </c>
      <c r="N4" s="212" t="s">
        <v>1668</v>
      </c>
      <c r="O4" s="212" t="s">
        <v>1669</v>
      </c>
      <c r="P4" s="212" t="s">
        <v>1670</v>
      </c>
      <c r="Q4" s="212" t="s">
        <v>1671</v>
      </c>
      <c r="R4" s="212" t="s">
        <v>1672</v>
      </c>
      <c r="S4" s="43" t="s">
        <v>1673</v>
      </c>
      <c r="T4" s="43" t="s">
        <v>1674</v>
      </c>
      <c r="U4" s="43" t="s">
        <v>1675</v>
      </c>
      <c r="V4" s="221" t="s">
        <v>1676</v>
      </c>
      <c r="W4" s="221" t="s">
        <v>1677</v>
      </c>
      <c r="X4" s="221" t="s">
        <v>629</v>
      </c>
      <c r="Y4" s="221" t="s">
        <v>630</v>
      </c>
      <c r="Z4" s="221" t="s">
        <v>631</v>
      </c>
      <c r="AA4" s="221" t="s">
        <v>632</v>
      </c>
      <c r="AB4" s="221" t="s">
        <v>633</v>
      </c>
      <c r="AC4" s="775" t="s">
        <v>639</v>
      </c>
      <c r="AD4" s="776" t="s">
        <v>948</v>
      </c>
      <c r="AE4" s="43" t="s">
        <v>934</v>
      </c>
      <c r="AF4" s="43" t="s">
        <v>636</v>
      </c>
      <c r="AG4" s="43" t="s">
        <v>637</v>
      </c>
      <c r="AH4" s="43" t="s">
        <v>638</v>
      </c>
      <c r="AI4" s="43" t="s">
        <v>1678</v>
      </c>
      <c r="AJ4" s="43" t="s">
        <v>1679</v>
      </c>
      <c r="AK4" s="43" t="s">
        <v>1680</v>
      </c>
      <c r="AN4" s="81" t="s">
        <v>1681</v>
      </c>
      <c r="AO4" s="775" t="s">
        <v>639</v>
      </c>
      <c r="AP4" s="776" t="s">
        <v>948</v>
      </c>
      <c r="AQ4" s="82" t="s">
        <v>1681</v>
      </c>
      <c r="AR4" s="775" t="s">
        <v>639</v>
      </c>
      <c r="AS4" s="776" t="s">
        <v>948</v>
      </c>
      <c r="AT4" s="100" t="s">
        <v>617</v>
      </c>
      <c r="AU4" s="257" t="s">
        <v>622</v>
      </c>
      <c r="AV4" s="259" t="s">
        <v>628</v>
      </c>
      <c r="AW4" s="261" t="s">
        <v>934</v>
      </c>
    </row>
    <row r="5" spans="1:49" s="22" customFormat="1" ht="14.45" customHeight="1" x14ac:dyDescent="0.15">
      <c r="A5" s="775"/>
      <c r="B5" s="776"/>
      <c r="C5" s="25" t="s">
        <v>616</v>
      </c>
      <c r="D5" s="75" t="s">
        <v>925</v>
      </c>
      <c r="E5" s="75" t="s">
        <v>927</v>
      </c>
      <c r="F5" s="75" t="s">
        <v>929</v>
      </c>
      <c r="G5" s="75" t="s">
        <v>930</v>
      </c>
      <c r="H5" s="75" t="s">
        <v>1659</v>
      </c>
      <c r="I5" s="75" t="s">
        <v>931</v>
      </c>
      <c r="J5" s="75" t="s">
        <v>932</v>
      </c>
      <c r="K5" s="25" t="s">
        <v>933</v>
      </c>
      <c r="L5" s="213" t="s">
        <v>1684</v>
      </c>
      <c r="M5" s="213" t="s">
        <v>1685</v>
      </c>
      <c r="N5" s="213" t="s">
        <v>1686</v>
      </c>
      <c r="O5" s="213" t="s">
        <v>1687</v>
      </c>
      <c r="P5" s="213" t="s">
        <v>1688</v>
      </c>
      <c r="Q5" s="213" t="s">
        <v>1689</v>
      </c>
      <c r="R5" s="213" t="s">
        <v>1690</v>
      </c>
      <c r="S5" s="25" t="s">
        <v>2609</v>
      </c>
      <c r="T5" s="25" t="s">
        <v>1691</v>
      </c>
      <c r="U5" s="25" t="s">
        <v>2610</v>
      </c>
      <c r="V5" s="222" t="s">
        <v>1692</v>
      </c>
      <c r="W5" s="222" t="s">
        <v>1693</v>
      </c>
      <c r="X5" s="222" t="s">
        <v>1694</v>
      </c>
      <c r="Y5" s="222" t="s">
        <v>1695</v>
      </c>
      <c r="Z5" s="222" t="s">
        <v>1696</v>
      </c>
      <c r="AA5" s="222" t="s">
        <v>1697</v>
      </c>
      <c r="AB5" s="222" t="s">
        <v>1698</v>
      </c>
      <c r="AC5" s="775"/>
      <c r="AD5" s="776"/>
      <c r="AE5" s="25" t="s">
        <v>1699</v>
      </c>
      <c r="AF5" s="25" t="s">
        <v>1700</v>
      </c>
      <c r="AG5" s="25" t="s">
        <v>1701</v>
      </c>
      <c r="AH5" s="25" t="s">
        <v>1702</v>
      </c>
      <c r="AI5" s="25" t="s">
        <v>1703</v>
      </c>
      <c r="AJ5" s="25" t="s">
        <v>1704</v>
      </c>
      <c r="AK5" s="25" t="s">
        <v>1705</v>
      </c>
      <c r="AN5" s="83" t="s">
        <v>1683</v>
      </c>
      <c r="AO5" s="775"/>
      <c r="AP5" s="776"/>
      <c r="AQ5" s="84" t="s">
        <v>1683</v>
      </c>
      <c r="AR5" s="775"/>
      <c r="AS5" s="776"/>
      <c r="AT5" s="101" t="s">
        <v>1682</v>
      </c>
      <c r="AU5" s="258" t="s">
        <v>1682</v>
      </c>
      <c r="AV5" s="260" t="s">
        <v>1682</v>
      </c>
      <c r="AW5" s="262" t="s">
        <v>1682</v>
      </c>
    </row>
    <row r="6" spans="1:49" s="24" customFormat="1" ht="19.899999999999999" customHeight="1" x14ac:dyDescent="0.15">
      <c r="A6" s="57" t="s">
        <v>109</v>
      </c>
      <c r="B6" s="54" t="s">
        <v>110</v>
      </c>
      <c r="C6" s="44">
        <f>生産増_入力!D19</f>
        <v>0</v>
      </c>
      <c r="D6" s="76">
        <f>C6</f>
        <v>0</v>
      </c>
      <c r="E6" s="76">
        <f t="array" ref="E6:E113">MMULT(投入係数!C6:DF113,D6:D113)</f>
        <v>0</v>
      </c>
      <c r="F6" s="76">
        <f>D6*各種係数!E6</f>
        <v>0</v>
      </c>
      <c r="G6" s="76">
        <f>D6*各種係数!F6</f>
        <v>0</v>
      </c>
      <c r="H6" s="76">
        <f>G6*各種係数!G6</f>
        <v>0</v>
      </c>
      <c r="I6" s="76">
        <f>D6*各種係数!I6</f>
        <v>0</v>
      </c>
      <c r="J6" s="76">
        <f>D6*各種係数!J6</f>
        <v>0</v>
      </c>
      <c r="K6" s="45">
        <f t="array" ref="K6:K113">MMULT('逆行列係数（外生化）'!C6:DF113,D6:D113)</f>
        <v>0</v>
      </c>
      <c r="L6" s="214">
        <f>K6-D6</f>
        <v>0</v>
      </c>
      <c r="M6" s="214">
        <f t="array" ref="M6:M113">MMULT(投入係数!C6:DF113,L6:L113)</f>
        <v>0</v>
      </c>
      <c r="N6" s="214">
        <f>L6*各種係数!E6</f>
        <v>0</v>
      </c>
      <c r="O6" s="214">
        <f>L6*各種係数!F6</f>
        <v>0</v>
      </c>
      <c r="P6" s="214">
        <f>O6*各種係数!G6</f>
        <v>0</v>
      </c>
      <c r="Q6" s="214">
        <f>L6*各種係数!I6</f>
        <v>0</v>
      </c>
      <c r="R6" s="214">
        <f>L6*各種係数!J6</f>
        <v>0</v>
      </c>
      <c r="S6" s="45"/>
      <c r="T6" s="45">
        <f>$S$114*各種係数!H6</f>
        <v>0</v>
      </c>
      <c r="U6" s="45">
        <f>T6*各種係数!D6</f>
        <v>0</v>
      </c>
      <c r="V6" s="185">
        <f t="array" ref="V6:V113">MMULT(逆行列係数!C6:DF113,U6:U113)</f>
        <v>0</v>
      </c>
      <c r="W6" s="185">
        <f t="array" ref="W6:W113">MMULT(投入係数!C6:DF113,V6:V113)</f>
        <v>0</v>
      </c>
      <c r="X6" s="185">
        <f>V6*各種係数!E6</f>
        <v>0</v>
      </c>
      <c r="Y6" s="185">
        <f>V6*各種係数!F6</f>
        <v>0</v>
      </c>
      <c r="Z6" s="185">
        <f>Y6*各種係数!G6</f>
        <v>0</v>
      </c>
      <c r="AA6" s="185">
        <f>V6*各種係数!I6</f>
        <v>0</v>
      </c>
      <c r="AB6" s="185">
        <f>V6*各種係数!J6</f>
        <v>0</v>
      </c>
      <c r="AC6" s="57" t="str">
        <f t="shared" ref="AC6:AC37" si="0">A6</f>
        <v>011</v>
      </c>
      <c r="AD6" s="54" t="str">
        <f t="shared" ref="AD6:AD37" si="1">B6</f>
        <v>耕種農業</v>
      </c>
      <c r="AE6" s="45">
        <f t="shared" ref="AE6:AK6" si="2">D6+L6+V6</f>
        <v>0</v>
      </c>
      <c r="AF6" s="45">
        <f t="shared" si="2"/>
        <v>0</v>
      </c>
      <c r="AG6" s="45">
        <f t="shared" si="2"/>
        <v>0</v>
      </c>
      <c r="AH6" s="45">
        <f t="shared" si="2"/>
        <v>0</v>
      </c>
      <c r="AI6" s="45">
        <f t="shared" si="2"/>
        <v>0</v>
      </c>
      <c r="AJ6" s="45">
        <f t="shared" si="2"/>
        <v>0</v>
      </c>
      <c r="AK6" s="45">
        <f t="shared" si="2"/>
        <v>0</v>
      </c>
      <c r="AL6" s="23"/>
      <c r="AM6" s="23"/>
      <c r="AN6" s="85">
        <f>RANK(AE6,$AE$6:$AE$113)+COUNTIF($AE$6:AE6,AE6)-1</f>
        <v>1</v>
      </c>
      <c r="AO6" s="97" t="str">
        <f>AC6</f>
        <v>011</v>
      </c>
      <c r="AP6" s="86" t="str">
        <f>AD6</f>
        <v>耕種農業</v>
      </c>
      <c r="AQ6" s="94">
        <v>1</v>
      </c>
      <c r="AR6" s="94" t="str">
        <f t="shared" ref="AR6:AR37" si="3">VLOOKUP(AQ6,$AN:$AO,2,FALSE)</f>
        <v>011</v>
      </c>
      <c r="AS6" s="87" t="str">
        <f t="shared" ref="AS6:AS37" si="4">VLOOKUP(AR6,$AO:$AP,2,FALSE)</f>
        <v>耕種農業</v>
      </c>
      <c r="AT6" s="76">
        <f t="shared" ref="AT6:AT37" si="5">VLOOKUP(AS6,$B:$D,3,FALSE)</f>
        <v>0</v>
      </c>
      <c r="AU6" s="228">
        <f>VLOOKUP(AS6,$B:$L,11,FALSE)</f>
        <v>0</v>
      </c>
      <c r="AV6" s="185">
        <f>VLOOKUP(AS6,$B:$V,21,FALSE)</f>
        <v>0</v>
      </c>
      <c r="AW6" s="45">
        <f t="shared" ref="AW6:AW37" si="6">VLOOKUP(AS6,$AD:$AE,2,FALSE)</f>
        <v>0</v>
      </c>
    </row>
    <row r="7" spans="1:49" s="24" customFormat="1" ht="19.899999999999999" customHeight="1" x14ac:dyDescent="0.15">
      <c r="A7" s="59" t="s">
        <v>111</v>
      </c>
      <c r="B7" s="55" t="s">
        <v>123</v>
      </c>
      <c r="C7" s="46">
        <f>生産増_入力!D20</f>
        <v>0</v>
      </c>
      <c r="D7" s="77">
        <f t="shared" ref="D7:D70" si="7">C7</f>
        <v>0</v>
      </c>
      <c r="E7" s="77">
        <v>0</v>
      </c>
      <c r="F7" s="77">
        <f>D7*各種係数!E7</f>
        <v>0</v>
      </c>
      <c r="G7" s="77">
        <f>D7*各種係数!F7</f>
        <v>0</v>
      </c>
      <c r="H7" s="77">
        <f>G7*各種係数!G7</f>
        <v>0</v>
      </c>
      <c r="I7" s="77">
        <f>D7*各種係数!I7</f>
        <v>0</v>
      </c>
      <c r="J7" s="77">
        <f>D7*各種係数!J7</f>
        <v>0</v>
      </c>
      <c r="K7" s="47">
        <v>0</v>
      </c>
      <c r="L7" s="215">
        <f t="shared" ref="L7:L70" si="8">K7-D7</f>
        <v>0</v>
      </c>
      <c r="M7" s="215">
        <v>0</v>
      </c>
      <c r="N7" s="215">
        <f>L7*各種係数!E7</f>
        <v>0</v>
      </c>
      <c r="O7" s="215">
        <f>L7*各種係数!F7</f>
        <v>0</v>
      </c>
      <c r="P7" s="215">
        <f>O7*各種係数!G7</f>
        <v>0</v>
      </c>
      <c r="Q7" s="215">
        <f>L7*各種係数!I7</f>
        <v>0</v>
      </c>
      <c r="R7" s="215">
        <f>L7*各種係数!J7</f>
        <v>0</v>
      </c>
      <c r="S7" s="47"/>
      <c r="T7" s="47">
        <f>$S$114*各種係数!H7</f>
        <v>0</v>
      </c>
      <c r="U7" s="47">
        <f>T7*各種係数!D7</f>
        <v>0</v>
      </c>
      <c r="V7" s="186">
        <v>0</v>
      </c>
      <c r="W7" s="186">
        <v>0</v>
      </c>
      <c r="X7" s="186">
        <f>V7*各種係数!E7</f>
        <v>0</v>
      </c>
      <c r="Y7" s="186">
        <f>V7*各種係数!F7</f>
        <v>0</v>
      </c>
      <c r="Z7" s="186">
        <f>Y7*各種係数!G7</f>
        <v>0</v>
      </c>
      <c r="AA7" s="186">
        <f>V7*各種係数!I7</f>
        <v>0</v>
      </c>
      <c r="AB7" s="186">
        <f>V7*各種係数!J7</f>
        <v>0</v>
      </c>
      <c r="AC7" s="58" t="str">
        <f t="shared" si="0"/>
        <v>012</v>
      </c>
      <c r="AD7" s="55" t="str">
        <f t="shared" si="1"/>
        <v>畜産</v>
      </c>
      <c r="AE7" s="47">
        <f t="shared" ref="AE7:AE70" si="9">D7+L7+V7</f>
        <v>0</v>
      </c>
      <c r="AF7" s="47">
        <f t="shared" ref="AF7:AF70" si="10">E7+M7+W7</f>
        <v>0</v>
      </c>
      <c r="AG7" s="47">
        <f t="shared" ref="AG7:AG70" si="11">F7+N7+X7</f>
        <v>0</v>
      </c>
      <c r="AH7" s="47">
        <f t="shared" ref="AH7:AH70" si="12">G7+O7+Y7</f>
        <v>0</v>
      </c>
      <c r="AI7" s="47">
        <f t="shared" ref="AI7:AI70" si="13">H7+P7+Z7</f>
        <v>0</v>
      </c>
      <c r="AJ7" s="47">
        <f t="shared" ref="AJ7:AJ70" si="14">I7+Q7+AA7</f>
        <v>0</v>
      </c>
      <c r="AK7" s="47">
        <f t="shared" ref="AK7:AK70" si="15">J7+R7+AB7</f>
        <v>0</v>
      </c>
      <c r="AL7" s="23"/>
      <c r="AM7" s="23"/>
      <c r="AN7" s="88">
        <f>RANK(AE7,$AE$6:$AE$113)+COUNTIF($AE$6:AE7,AE7)-1</f>
        <v>2</v>
      </c>
      <c r="AO7" s="98" t="str">
        <f t="shared" ref="AO7:AO70" si="16">AC7</f>
        <v>012</v>
      </c>
      <c r="AP7" s="89" t="str">
        <f t="shared" ref="AP7:AP70" si="17">AD7</f>
        <v>畜産</v>
      </c>
      <c r="AQ7" s="95">
        <v>2</v>
      </c>
      <c r="AR7" s="95" t="str">
        <f t="shared" si="3"/>
        <v>012</v>
      </c>
      <c r="AS7" s="90" t="str">
        <f t="shared" si="4"/>
        <v>畜産</v>
      </c>
      <c r="AT7" s="77">
        <f t="shared" si="5"/>
        <v>0</v>
      </c>
      <c r="AU7" s="229">
        <f t="shared" ref="AU7:AU70" si="18">VLOOKUP(AS7,$B:$L,11,FALSE)</f>
        <v>0</v>
      </c>
      <c r="AV7" s="186">
        <f t="shared" ref="AV7:AV70" si="19">VLOOKUP(AS7,$B:$V,21,FALSE)</f>
        <v>0</v>
      </c>
      <c r="AW7" s="47">
        <f t="shared" si="6"/>
        <v>0</v>
      </c>
    </row>
    <row r="8" spans="1:49" s="24" customFormat="1" ht="19.899999999999999" customHeight="1" x14ac:dyDescent="0.15">
      <c r="A8" s="59" t="s">
        <v>126</v>
      </c>
      <c r="B8" s="55" t="s">
        <v>125</v>
      </c>
      <c r="C8" s="46">
        <f>生産増_入力!D21</f>
        <v>0</v>
      </c>
      <c r="D8" s="77">
        <f t="shared" si="7"/>
        <v>0</v>
      </c>
      <c r="E8" s="77">
        <v>0</v>
      </c>
      <c r="F8" s="77">
        <f>D8*各種係数!E8</f>
        <v>0</v>
      </c>
      <c r="G8" s="77">
        <f>D8*各種係数!F8</f>
        <v>0</v>
      </c>
      <c r="H8" s="77">
        <f>G8*各種係数!G8</f>
        <v>0</v>
      </c>
      <c r="I8" s="77">
        <f>D8*各種係数!I8</f>
        <v>0</v>
      </c>
      <c r="J8" s="77">
        <f>D8*各種係数!J8</f>
        <v>0</v>
      </c>
      <c r="K8" s="47">
        <v>0</v>
      </c>
      <c r="L8" s="215">
        <f t="shared" si="8"/>
        <v>0</v>
      </c>
      <c r="M8" s="215">
        <v>0</v>
      </c>
      <c r="N8" s="215">
        <f>L8*各種係数!E8</f>
        <v>0</v>
      </c>
      <c r="O8" s="215">
        <f>L8*各種係数!F8</f>
        <v>0</v>
      </c>
      <c r="P8" s="215">
        <f>O8*各種係数!G8</f>
        <v>0</v>
      </c>
      <c r="Q8" s="215">
        <f>L8*各種係数!I8</f>
        <v>0</v>
      </c>
      <c r="R8" s="215">
        <f>L8*各種係数!J8</f>
        <v>0</v>
      </c>
      <c r="S8" s="47"/>
      <c r="T8" s="47">
        <f>$S$114*各種係数!H8</f>
        <v>0</v>
      </c>
      <c r="U8" s="47">
        <f>T8*各種係数!D8</f>
        <v>0</v>
      </c>
      <c r="V8" s="186">
        <v>0</v>
      </c>
      <c r="W8" s="186">
        <v>0</v>
      </c>
      <c r="X8" s="186">
        <f>V8*各種係数!E8</f>
        <v>0</v>
      </c>
      <c r="Y8" s="186">
        <f>V8*各種係数!F8</f>
        <v>0</v>
      </c>
      <c r="Z8" s="186">
        <f>Y8*各種係数!G8</f>
        <v>0</v>
      </c>
      <c r="AA8" s="186">
        <f>V8*各種係数!I8</f>
        <v>0</v>
      </c>
      <c r="AB8" s="186">
        <f>V8*各種係数!J8</f>
        <v>0</v>
      </c>
      <c r="AC8" s="59" t="str">
        <f t="shared" si="0"/>
        <v>013</v>
      </c>
      <c r="AD8" s="55" t="str">
        <f t="shared" si="1"/>
        <v>農業サービス</v>
      </c>
      <c r="AE8" s="47">
        <f t="shared" si="9"/>
        <v>0</v>
      </c>
      <c r="AF8" s="47">
        <f t="shared" si="10"/>
        <v>0</v>
      </c>
      <c r="AG8" s="47">
        <f t="shared" si="11"/>
        <v>0</v>
      </c>
      <c r="AH8" s="47">
        <f t="shared" si="12"/>
        <v>0</v>
      </c>
      <c r="AI8" s="47">
        <f t="shared" si="13"/>
        <v>0</v>
      </c>
      <c r="AJ8" s="47">
        <f t="shared" si="14"/>
        <v>0</v>
      </c>
      <c r="AK8" s="47">
        <f t="shared" si="15"/>
        <v>0</v>
      </c>
      <c r="AL8" s="23"/>
      <c r="AM8" s="23"/>
      <c r="AN8" s="88">
        <f>RANK(AE8,$AE$6:$AE$113)+COUNTIF($AE$6:AE8,AE8)-1</f>
        <v>3</v>
      </c>
      <c r="AO8" s="98" t="str">
        <f t="shared" si="16"/>
        <v>013</v>
      </c>
      <c r="AP8" s="89" t="str">
        <f t="shared" si="17"/>
        <v>農業サービス</v>
      </c>
      <c r="AQ8" s="95">
        <v>3</v>
      </c>
      <c r="AR8" s="95" t="str">
        <f t="shared" si="3"/>
        <v>013</v>
      </c>
      <c r="AS8" s="90" t="str">
        <f t="shared" si="4"/>
        <v>農業サービス</v>
      </c>
      <c r="AT8" s="77">
        <f t="shared" si="5"/>
        <v>0</v>
      </c>
      <c r="AU8" s="229">
        <f t="shared" si="18"/>
        <v>0</v>
      </c>
      <c r="AV8" s="186">
        <f t="shared" si="19"/>
        <v>0</v>
      </c>
      <c r="AW8" s="47">
        <f t="shared" si="6"/>
        <v>0</v>
      </c>
    </row>
    <row r="9" spans="1:49" s="24" customFormat="1" ht="19.899999999999999" customHeight="1" x14ac:dyDescent="0.15">
      <c r="A9" s="59" t="s">
        <v>129</v>
      </c>
      <c r="B9" s="55" t="s">
        <v>130</v>
      </c>
      <c r="C9" s="46">
        <f>生産増_入力!D22</f>
        <v>0</v>
      </c>
      <c r="D9" s="77">
        <f t="shared" si="7"/>
        <v>0</v>
      </c>
      <c r="E9" s="77">
        <v>0</v>
      </c>
      <c r="F9" s="77">
        <f>D9*各種係数!E9</f>
        <v>0</v>
      </c>
      <c r="G9" s="77">
        <f>D9*各種係数!F9</f>
        <v>0</v>
      </c>
      <c r="H9" s="77">
        <f>G9*各種係数!G9</f>
        <v>0</v>
      </c>
      <c r="I9" s="77">
        <f>D9*各種係数!I9</f>
        <v>0</v>
      </c>
      <c r="J9" s="77">
        <f>D9*各種係数!J9</f>
        <v>0</v>
      </c>
      <c r="K9" s="47">
        <v>0</v>
      </c>
      <c r="L9" s="215">
        <f t="shared" si="8"/>
        <v>0</v>
      </c>
      <c r="M9" s="215">
        <v>0</v>
      </c>
      <c r="N9" s="215">
        <f>L9*各種係数!E9</f>
        <v>0</v>
      </c>
      <c r="O9" s="215">
        <f>L9*各種係数!F9</f>
        <v>0</v>
      </c>
      <c r="P9" s="215">
        <f>O9*各種係数!G9</f>
        <v>0</v>
      </c>
      <c r="Q9" s="215">
        <f>L9*各種係数!I9</f>
        <v>0</v>
      </c>
      <c r="R9" s="215">
        <f>L9*各種係数!J9</f>
        <v>0</v>
      </c>
      <c r="S9" s="47"/>
      <c r="T9" s="47">
        <f>$S$114*各種係数!H9</f>
        <v>0</v>
      </c>
      <c r="U9" s="47">
        <f>T9*各種係数!D9</f>
        <v>0</v>
      </c>
      <c r="V9" s="186">
        <v>0</v>
      </c>
      <c r="W9" s="186">
        <v>0</v>
      </c>
      <c r="X9" s="186">
        <f>V9*各種係数!E9</f>
        <v>0</v>
      </c>
      <c r="Y9" s="186">
        <f>V9*各種係数!F9</f>
        <v>0</v>
      </c>
      <c r="Z9" s="186">
        <f>Y9*各種係数!G9</f>
        <v>0</v>
      </c>
      <c r="AA9" s="186">
        <f>V9*各種係数!I9</f>
        <v>0</v>
      </c>
      <c r="AB9" s="186">
        <f>V9*各種係数!J9</f>
        <v>0</v>
      </c>
      <c r="AC9" s="59" t="str">
        <f t="shared" si="0"/>
        <v>015</v>
      </c>
      <c r="AD9" s="55" t="str">
        <f t="shared" si="1"/>
        <v>林業</v>
      </c>
      <c r="AE9" s="47">
        <f t="shared" si="9"/>
        <v>0</v>
      </c>
      <c r="AF9" s="47">
        <f t="shared" si="10"/>
        <v>0</v>
      </c>
      <c r="AG9" s="47">
        <f t="shared" si="11"/>
        <v>0</v>
      </c>
      <c r="AH9" s="47">
        <f t="shared" si="12"/>
        <v>0</v>
      </c>
      <c r="AI9" s="47">
        <f t="shared" si="13"/>
        <v>0</v>
      </c>
      <c r="AJ9" s="47">
        <f t="shared" si="14"/>
        <v>0</v>
      </c>
      <c r="AK9" s="47">
        <f t="shared" si="15"/>
        <v>0</v>
      </c>
      <c r="AL9" s="23"/>
      <c r="AM9" s="23"/>
      <c r="AN9" s="88">
        <f>RANK(AE9,$AE$6:$AE$113)+COUNTIF($AE$6:AE9,AE9)-1</f>
        <v>4</v>
      </c>
      <c r="AO9" s="98" t="str">
        <f t="shared" si="16"/>
        <v>015</v>
      </c>
      <c r="AP9" s="89" t="str">
        <f t="shared" si="17"/>
        <v>林業</v>
      </c>
      <c r="AQ9" s="95">
        <v>4</v>
      </c>
      <c r="AR9" s="95" t="str">
        <f t="shared" si="3"/>
        <v>015</v>
      </c>
      <c r="AS9" s="90" t="str">
        <f t="shared" si="4"/>
        <v>林業</v>
      </c>
      <c r="AT9" s="77">
        <f t="shared" si="5"/>
        <v>0</v>
      </c>
      <c r="AU9" s="229">
        <f t="shared" si="18"/>
        <v>0</v>
      </c>
      <c r="AV9" s="186">
        <f t="shared" si="19"/>
        <v>0</v>
      </c>
      <c r="AW9" s="47">
        <f t="shared" si="6"/>
        <v>0</v>
      </c>
    </row>
    <row r="10" spans="1:49" s="24" customFormat="1" ht="19.899999999999999" customHeight="1" x14ac:dyDescent="0.15">
      <c r="A10" s="59" t="s">
        <v>137</v>
      </c>
      <c r="B10" s="55" t="s">
        <v>138</v>
      </c>
      <c r="C10" s="46">
        <f>生産増_入力!D23</f>
        <v>0</v>
      </c>
      <c r="D10" s="77">
        <f t="shared" si="7"/>
        <v>0</v>
      </c>
      <c r="E10" s="77">
        <v>0</v>
      </c>
      <c r="F10" s="77">
        <f>D10*各種係数!E10</f>
        <v>0</v>
      </c>
      <c r="G10" s="77">
        <f>D10*各種係数!F10</f>
        <v>0</v>
      </c>
      <c r="H10" s="77">
        <f>G10*各種係数!G10</f>
        <v>0</v>
      </c>
      <c r="I10" s="77">
        <f>D10*各種係数!I10</f>
        <v>0</v>
      </c>
      <c r="J10" s="77">
        <f>D10*各種係数!J10</f>
        <v>0</v>
      </c>
      <c r="K10" s="47">
        <v>0</v>
      </c>
      <c r="L10" s="215">
        <f t="shared" si="8"/>
        <v>0</v>
      </c>
      <c r="M10" s="215">
        <v>0</v>
      </c>
      <c r="N10" s="215">
        <f>L10*各種係数!E10</f>
        <v>0</v>
      </c>
      <c r="O10" s="215">
        <f>L10*各種係数!F10</f>
        <v>0</v>
      </c>
      <c r="P10" s="215">
        <f>O10*各種係数!G10</f>
        <v>0</v>
      </c>
      <c r="Q10" s="215">
        <f>L10*各種係数!I10</f>
        <v>0</v>
      </c>
      <c r="R10" s="215">
        <f>L10*各種係数!J10</f>
        <v>0</v>
      </c>
      <c r="S10" s="47"/>
      <c r="T10" s="47">
        <f>$S$114*各種係数!H10</f>
        <v>0</v>
      </c>
      <c r="U10" s="47">
        <f>T10*各種係数!D10</f>
        <v>0</v>
      </c>
      <c r="V10" s="186">
        <v>0</v>
      </c>
      <c r="W10" s="186">
        <v>0</v>
      </c>
      <c r="X10" s="186">
        <f>V10*各種係数!E10</f>
        <v>0</v>
      </c>
      <c r="Y10" s="186">
        <f>V10*各種係数!F10</f>
        <v>0</v>
      </c>
      <c r="Z10" s="186">
        <f>Y10*各種係数!G10</f>
        <v>0</v>
      </c>
      <c r="AA10" s="186">
        <f>V10*各種係数!I10</f>
        <v>0</v>
      </c>
      <c r="AB10" s="186">
        <f>V10*各種係数!J10</f>
        <v>0</v>
      </c>
      <c r="AC10" s="59" t="str">
        <f t="shared" si="0"/>
        <v>017</v>
      </c>
      <c r="AD10" s="55" t="str">
        <f t="shared" si="1"/>
        <v>漁業</v>
      </c>
      <c r="AE10" s="47">
        <f t="shared" si="9"/>
        <v>0</v>
      </c>
      <c r="AF10" s="47">
        <f t="shared" si="10"/>
        <v>0</v>
      </c>
      <c r="AG10" s="47">
        <f t="shared" si="11"/>
        <v>0</v>
      </c>
      <c r="AH10" s="47">
        <f t="shared" si="12"/>
        <v>0</v>
      </c>
      <c r="AI10" s="47">
        <f t="shared" si="13"/>
        <v>0</v>
      </c>
      <c r="AJ10" s="47">
        <f t="shared" si="14"/>
        <v>0</v>
      </c>
      <c r="AK10" s="47">
        <f t="shared" si="15"/>
        <v>0</v>
      </c>
      <c r="AL10" s="23"/>
      <c r="AM10" s="23"/>
      <c r="AN10" s="88">
        <f>RANK(AE10,$AE$6:$AE$113)+COUNTIF($AE$6:AE10,AE10)-1</f>
        <v>5</v>
      </c>
      <c r="AO10" s="98" t="str">
        <f t="shared" si="16"/>
        <v>017</v>
      </c>
      <c r="AP10" s="89" t="str">
        <f t="shared" si="17"/>
        <v>漁業</v>
      </c>
      <c r="AQ10" s="95">
        <v>5</v>
      </c>
      <c r="AR10" s="95" t="str">
        <f t="shared" si="3"/>
        <v>017</v>
      </c>
      <c r="AS10" s="90" t="str">
        <f t="shared" si="4"/>
        <v>漁業</v>
      </c>
      <c r="AT10" s="77">
        <f t="shared" si="5"/>
        <v>0</v>
      </c>
      <c r="AU10" s="229">
        <f t="shared" si="18"/>
        <v>0</v>
      </c>
      <c r="AV10" s="186">
        <f t="shared" si="19"/>
        <v>0</v>
      </c>
      <c r="AW10" s="47">
        <f t="shared" si="6"/>
        <v>0</v>
      </c>
    </row>
    <row r="11" spans="1:49" s="24" customFormat="1" ht="19.899999999999999" customHeight="1" x14ac:dyDescent="0.15">
      <c r="A11" s="59" t="s">
        <v>143</v>
      </c>
      <c r="B11" s="55" t="s">
        <v>142</v>
      </c>
      <c r="C11" s="46">
        <f>生産増_入力!D24</f>
        <v>0</v>
      </c>
      <c r="D11" s="77">
        <f t="shared" si="7"/>
        <v>0</v>
      </c>
      <c r="E11" s="77">
        <v>0</v>
      </c>
      <c r="F11" s="77">
        <f>D11*各種係数!E11</f>
        <v>0</v>
      </c>
      <c r="G11" s="77">
        <f>D11*各種係数!F11</f>
        <v>0</v>
      </c>
      <c r="H11" s="77">
        <f>G11*各種係数!G11</f>
        <v>0</v>
      </c>
      <c r="I11" s="77">
        <f>D11*各種係数!I11</f>
        <v>0</v>
      </c>
      <c r="J11" s="77">
        <f>D11*各種係数!J11</f>
        <v>0</v>
      </c>
      <c r="K11" s="47">
        <v>0</v>
      </c>
      <c r="L11" s="215">
        <f t="shared" si="8"/>
        <v>0</v>
      </c>
      <c r="M11" s="215">
        <v>0</v>
      </c>
      <c r="N11" s="215">
        <f>L11*各種係数!E11</f>
        <v>0</v>
      </c>
      <c r="O11" s="215">
        <f>L11*各種係数!F11</f>
        <v>0</v>
      </c>
      <c r="P11" s="215">
        <f>O11*各種係数!G11</f>
        <v>0</v>
      </c>
      <c r="Q11" s="215">
        <f>L11*各種係数!I11</f>
        <v>0</v>
      </c>
      <c r="R11" s="215">
        <f>L11*各種係数!J11</f>
        <v>0</v>
      </c>
      <c r="S11" s="47"/>
      <c r="T11" s="47">
        <f>$S$114*各種係数!H11</f>
        <v>0</v>
      </c>
      <c r="U11" s="47">
        <f>T11*各種係数!D11</f>
        <v>0</v>
      </c>
      <c r="V11" s="186">
        <v>0</v>
      </c>
      <c r="W11" s="186">
        <v>0</v>
      </c>
      <c r="X11" s="186">
        <f>V11*各種係数!E11</f>
        <v>0</v>
      </c>
      <c r="Y11" s="186">
        <f>V11*各種係数!F11</f>
        <v>0</v>
      </c>
      <c r="Z11" s="186">
        <f>Y11*各種係数!G11</f>
        <v>0</v>
      </c>
      <c r="AA11" s="186">
        <f>V11*各種係数!I11</f>
        <v>0</v>
      </c>
      <c r="AB11" s="186">
        <f>V11*各種係数!J11</f>
        <v>0</v>
      </c>
      <c r="AC11" s="59" t="str">
        <f t="shared" si="0"/>
        <v>061</v>
      </c>
      <c r="AD11" s="55" t="str">
        <f t="shared" si="1"/>
        <v>石炭・原油・天然ガス</v>
      </c>
      <c r="AE11" s="47">
        <f t="shared" si="9"/>
        <v>0</v>
      </c>
      <c r="AF11" s="47">
        <f t="shared" si="10"/>
        <v>0</v>
      </c>
      <c r="AG11" s="47">
        <f t="shared" si="11"/>
        <v>0</v>
      </c>
      <c r="AH11" s="47">
        <f t="shared" si="12"/>
        <v>0</v>
      </c>
      <c r="AI11" s="47">
        <f t="shared" si="13"/>
        <v>0</v>
      </c>
      <c r="AJ11" s="47">
        <f t="shared" si="14"/>
        <v>0</v>
      </c>
      <c r="AK11" s="47">
        <f t="shared" si="15"/>
        <v>0</v>
      </c>
      <c r="AL11" s="23"/>
      <c r="AM11" s="23"/>
      <c r="AN11" s="88">
        <f>RANK(AE11,$AE$6:$AE$113)+COUNTIF($AE$6:AE11,AE11)-1</f>
        <v>6</v>
      </c>
      <c r="AO11" s="98" t="str">
        <f t="shared" si="16"/>
        <v>061</v>
      </c>
      <c r="AP11" s="89" t="str">
        <f t="shared" si="17"/>
        <v>石炭・原油・天然ガス</v>
      </c>
      <c r="AQ11" s="95">
        <v>6</v>
      </c>
      <c r="AR11" s="95" t="str">
        <f t="shared" si="3"/>
        <v>061</v>
      </c>
      <c r="AS11" s="90" t="str">
        <f t="shared" si="4"/>
        <v>石炭・原油・天然ガス</v>
      </c>
      <c r="AT11" s="77">
        <f t="shared" si="5"/>
        <v>0</v>
      </c>
      <c r="AU11" s="229">
        <f t="shared" si="18"/>
        <v>0</v>
      </c>
      <c r="AV11" s="186">
        <f t="shared" si="19"/>
        <v>0</v>
      </c>
      <c r="AW11" s="47">
        <f t="shared" si="6"/>
        <v>0</v>
      </c>
    </row>
    <row r="12" spans="1:49" s="24" customFormat="1" ht="19.899999999999999" customHeight="1" x14ac:dyDescent="0.15">
      <c r="A12" s="59" t="s">
        <v>145</v>
      </c>
      <c r="B12" s="55" t="s">
        <v>146</v>
      </c>
      <c r="C12" s="46">
        <f>生産増_入力!D25</f>
        <v>0</v>
      </c>
      <c r="D12" s="77">
        <f t="shared" si="7"/>
        <v>0</v>
      </c>
      <c r="E12" s="77">
        <v>0</v>
      </c>
      <c r="F12" s="77">
        <f>D12*各種係数!E12</f>
        <v>0</v>
      </c>
      <c r="G12" s="77">
        <f>D12*各種係数!F12</f>
        <v>0</v>
      </c>
      <c r="H12" s="77">
        <f>G12*各種係数!G12</f>
        <v>0</v>
      </c>
      <c r="I12" s="77">
        <f>D12*各種係数!I12</f>
        <v>0</v>
      </c>
      <c r="J12" s="77">
        <f>D12*各種係数!J12</f>
        <v>0</v>
      </c>
      <c r="K12" s="47">
        <v>0</v>
      </c>
      <c r="L12" s="215">
        <f t="shared" si="8"/>
        <v>0</v>
      </c>
      <c r="M12" s="215">
        <v>0</v>
      </c>
      <c r="N12" s="215">
        <f>L12*各種係数!E12</f>
        <v>0</v>
      </c>
      <c r="O12" s="215">
        <f>L12*各種係数!F12</f>
        <v>0</v>
      </c>
      <c r="P12" s="215">
        <f>O12*各種係数!G12</f>
        <v>0</v>
      </c>
      <c r="Q12" s="215">
        <f>L12*各種係数!I12</f>
        <v>0</v>
      </c>
      <c r="R12" s="215">
        <f>L12*各種係数!J12</f>
        <v>0</v>
      </c>
      <c r="S12" s="47"/>
      <c r="T12" s="47">
        <f>$S$114*各種係数!H12</f>
        <v>0</v>
      </c>
      <c r="U12" s="47">
        <f>T12*各種係数!D12</f>
        <v>0</v>
      </c>
      <c r="V12" s="186">
        <v>0</v>
      </c>
      <c r="W12" s="186">
        <v>0</v>
      </c>
      <c r="X12" s="186">
        <f>V12*各種係数!E12</f>
        <v>0</v>
      </c>
      <c r="Y12" s="186">
        <f>V12*各種係数!F12</f>
        <v>0</v>
      </c>
      <c r="Z12" s="186">
        <f>Y12*各種係数!G12</f>
        <v>0</v>
      </c>
      <c r="AA12" s="186">
        <f>V12*各種係数!I12</f>
        <v>0</v>
      </c>
      <c r="AB12" s="186">
        <f>V12*各種係数!J12</f>
        <v>0</v>
      </c>
      <c r="AC12" s="59" t="str">
        <f t="shared" si="0"/>
        <v>062</v>
      </c>
      <c r="AD12" s="55" t="str">
        <f t="shared" si="1"/>
        <v>その他の鉱業</v>
      </c>
      <c r="AE12" s="47">
        <f t="shared" si="9"/>
        <v>0</v>
      </c>
      <c r="AF12" s="47">
        <f t="shared" si="10"/>
        <v>0</v>
      </c>
      <c r="AG12" s="47">
        <f t="shared" si="11"/>
        <v>0</v>
      </c>
      <c r="AH12" s="47">
        <f t="shared" si="12"/>
        <v>0</v>
      </c>
      <c r="AI12" s="47">
        <f t="shared" si="13"/>
        <v>0</v>
      </c>
      <c r="AJ12" s="47">
        <f t="shared" si="14"/>
        <v>0</v>
      </c>
      <c r="AK12" s="47">
        <f t="shared" si="15"/>
        <v>0</v>
      </c>
      <c r="AL12" s="23"/>
      <c r="AM12" s="23"/>
      <c r="AN12" s="88">
        <f>RANK(AE12,$AE$6:$AE$113)+COUNTIF($AE$6:AE12,AE12)-1</f>
        <v>7</v>
      </c>
      <c r="AO12" s="98" t="str">
        <f t="shared" si="16"/>
        <v>062</v>
      </c>
      <c r="AP12" s="89" t="str">
        <f t="shared" si="17"/>
        <v>その他の鉱業</v>
      </c>
      <c r="AQ12" s="95">
        <v>7</v>
      </c>
      <c r="AR12" s="95" t="str">
        <f t="shared" si="3"/>
        <v>062</v>
      </c>
      <c r="AS12" s="90" t="str">
        <f t="shared" si="4"/>
        <v>その他の鉱業</v>
      </c>
      <c r="AT12" s="77">
        <f t="shared" si="5"/>
        <v>0</v>
      </c>
      <c r="AU12" s="229">
        <f t="shared" si="18"/>
        <v>0</v>
      </c>
      <c r="AV12" s="186">
        <f t="shared" si="19"/>
        <v>0</v>
      </c>
      <c r="AW12" s="47">
        <f t="shared" si="6"/>
        <v>0</v>
      </c>
    </row>
    <row r="13" spans="1:49" s="24" customFormat="1" ht="19.899999999999999" customHeight="1" x14ac:dyDescent="0.15">
      <c r="A13" s="59" t="s">
        <v>151</v>
      </c>
      <c r="B13" s="55" t="s">
        <v>152</v>
      </c>
      <c r="C13" s="46">
        <f>生産増_入力!D26</f>
        <v>0</v>
      </c>
      <c r="D13" s="77">
        <f t="shared" si="7"/>
        <v>0</v>
      </c>
      <c r="E13" s="77">
        <v>0</v>
      </c>
      <c r="F13" s="77">
        <f>D13*各種係数!E13</f>
        <v>0</v>
      </c>
      <c r="G13" s="77">
        <f>D13*各種係数!F13</f>
        <v>0</v>
      </c>
      <c r="H13" s="77">
        <f>G13*各種係数!G13</f>
        <v>0</v>
      </c>
      <c r="I13" s="77">
        <f>D13*各種係数!I13</f>
        <v>0</v>
      </c>
      <c r="J13" s="77">
        <f>D13*各種係数!J13</f>
        <v>0</v>
      </c>
      <c r="K13" s="47">
        <v>0</v>
      </c>
      <c r="L13" s="215">
        <f t="shared" si="8"/>
        <v>0</v>
      </c>
      <c r="M13" s="215">
        <v>0</v>
      </c>
      <c r="N13" s="215">
        <f>L13*各種係数!E13</f>
        <v>0</v>
      </c>
      <c r="O13" s="215">
        <f>L13*各種係数!F13</f>
        <v>0</v>
      </c>
      <c r="P13" s="215">
        <f>O13*各種係数!G13</f>
        <v>0</v>
      </c>
      <c r="Q13" s="215">
        <f>L13*各種係数!I13</f>
        <v>0</v>
      </c>
      <c r="R13" s="215">
        <f>L13*各種係数!J13</f>
        <v>0</v>
      </c>
      <c r="S13" s="47"/>
      <c r="T13" s="47">
        <f>$S$114*各種係数!H13</f>
        <v>0</v>
      </c>
      <c r="U13" s="47">
        <f>T13*各種係数!D13</f>
        <v>0</v>
      </c>
      <c r="V13" s="186">
        <v>0</v>
      </c>
      <c r="W13" s="186">
        <v>0</v>
      </c>
      <c r="X13" s="186">
        <f>V13*各種係数!E13</f>
        <v>0</v>
      </c>
      <c r="Y13" s="186">
        <f>V13*各種係数!F13</f>
        <v>0</v>
      </c>
      <c r="Z13" s="186">
        <f>Y13*各種係数!G13</f>
        <v>0</v>
      </c>
      <c r="AA13" s="186">
        <f>V13*各種係数!I13</f>
        <v>0</v>
      </c>
      <c r="AB13" s="186">
        <f>V13*各種係数!J13</f>
        <v>0</v>
      </c>
      <c r="AC13" s="59" t="str">
        <f t="shared" si="0"/>
        <v>111</v>
      </c>
      <c r="AD13" s="55" t="str">
        <f t="shared" si="1"/>
        <v>食料品</v>
      </c>
      <c r="AE13" s="47">
        <f t="shared" si="9"/>
        <v>0</v>
      </c>
      <c r="AF13" s="47">
        <f t="shared" si="10"/>
        <v>0</v>
      </c>
      <c r="AG13" s="47">
        <f t="shared" si="11"/>
        <v>0</v>
      </c>
      <c r="AH13" s="47">
        <f t="shared" si="12"/>
        <v>0</v>
      </c>
      <c r="AI13" s="47">
        <f t="shared" si="13"/>
        <v>0</v>
      </c>
      <c r="AJ13" s="47">
        <f t="shared" si="14"/>
        <v>0</v>
      </c>
      <c r="AK13" s="47">
        <f t="shared" si="15"/>
        <v>0</v>
      </c>
      <c r="AL13" s="23"/>
      <c r="AM13" s="23"/>
      <c r="AN13" s="88">
        <f>RANK(AE13,$AE$6:$AE$113)+COUNTIF($AE$6:AE13,AE13)-1</f>
        <v>8</v>
      </c>
      <c r="AO13" s="98" t="str">
        <f t="shared" si="16"/>
        <v>111</v>
      </c>
      <c r="AP13" s="89" t="str">
        <f t="shared" si="17"/>
        <v>食料品</v>
      </c>
      <c r="AQ13" s="95">
        <v>8</v>
      </c>
      <c r="AR13" s="95" t="str">
        <f t="shared" si="3"/>
        <v>111</v>
      </c>
      <c r="AS13" s="90" t="str">
        <f t="shared" si="4"/>
        <v>食料品</v>
      </c>
      <c r="AT13" s="77">
        <f t="shared" si="5"/>
        <v>0</v>
      </c>
      <c r="AU13" s="229">
        <f t="shared" si="18"/>
        <v>0</v>
      </c>
      <c r="AV13" s="186">
        <f t="shared" si="19"/>
        <v>0</v>
      </c>
      <c r="AW13" s="47">
        <f t="shared" si="6"/>
        <v>0</v>
      </c>
    </row>
    <row r="14" spans="1:49" s="24" customFormat="1" ht="19.899999999999999" customHeight="1" x14ac:dyDescent="0.15">
      <c r="A14" s="59" t="s">
        <v>167</v>
      </c>
      <c r="B14" s="55" t="s">
        <v>168</v>
      </c>
      <c r="C14" s="46">
        <f>生産増_入力!D27</f>
        <v>0</v>
      </c>
      <c r="D14" s="77">
        <f t="shared" si="7"/>
        <v>0</v>
      </c>
      <c r="E14" s="77">
        <v>0</v>
      </c>
      <c r="F14" s="77">
        <f>D14*各種係数!E14</f>
        <v>0</v>
      </c>
      <c r="G14" s="77">
        <f>D14*各種係数!F14</f>
        <v>0</v>
      </c>
      <c r="H14" s="77">
        <f>G14*各種係数!G14</f>
        <v>0</v>
      </c>
      <c r="I14" s="77">
        <f>D14*各種係数!I14</f>
        <v>0</v>
      </c>
      <c r="J14" s="77">
        <f>D14*各種係数!J14</f>
        <v>0</v>
      </c>
      <c r="K14" s="47">
        <v>0</v>
      </c>
      <c r="L14" s="215">
        <f t="shared" si="8"/>
        <v>0</v>
      </c>
      <c r="M14" s="215">
        <v>0</v>
      </c>
      <c r="N14" s="215">
        <f>L14*各種係数!E14</f>
        <v>0</v>
      </c>
      <c r="O14" s="215">
        <f>L14*各種係数!F14</f>
        <v>0</v>
      </c>
      <c r="P14" s="215">
        <f>O14*各種係数!G14</f>
        <v>0</v>
      </c>
      <c r="Q14" s="215">
        <f>L14*各種係数!I14</f>
        <v>0</v>
      </c>
      <c r="R14" s="215">
        <f>L14*各種係数!J14</f>
        <v>0</v>
      </c>
      <c r="S14" s="47"/>
      <c r="T14" s="47">
        <f>$S$114*各種係数!H14</f>
        <v>0</v>
      </c>
      <c r="U14" s="47">
        <f>T14*各種係数!D14</f>
        <v>0</v>
      </c>
      <c r="V14" s="186">
        <v>0</v>
      </c>
      <c r="W14" s="186">
        <v>0</v>
      </c>
      <c r="X14" s="186">
        <f>V14*各種係数!E14</f>
        <v>0</v>
      </c>
      <c r="Y14" s="186">
        <f>V14*各種係数!F14</f>
        <v>0</v>
      </c>
      <c r="Z14" s="186">
        <f>Y14*各種係数!G14</f>
        <v>0</v>
      </c>
      <c r="AA14" s="186">
        <f>V14*各種係数!I14</f>
        <v>0</v>
      </c>
      <c r="AB14" s="186">
        <f>V14*各種係数!J14</f>
        <v>0</v>
      </c>
      <c r="AC14" s="59" t="str">
        <f t="shared" si="0"/>
        <v>112</v>
      </c>
      <c r="AD14" s="55" t="str">
        <f t="shared" si="1"/>
        <v>飲料</v>
      </c>
      <c r="AE14" s="47">
        <f t="shared" si="9"/>
        <v>0</v>
      </c>
      <c r="AF14" s="47">
        <f t="shared" si="10"/>
        <v>0</v>
      </c>
      <c r="AG14" s="47">
        <f t="shared" si="11"/>
        <v>0</v>
      </c>
      <c r="AH14" s="47">
        <f t="shared" si="12"/>
        <v>0</v>
      </c>
      <c r="AI14" s="47">
        <f t="shared" si="13"/>
        <v>0</v>
      </c>
      <c r="AJ14" s="47">
        <f t="shared" si="14"/>
        <v>0</v>
      </c>
      <c r="AK14" s="47">
        <f t="shared" si="15"/>
        <v>0</v>
      </c>
      <c r="AL14" s="23"/>
      <c r="AM14" s="23"/>
      <c r="AN14" s="88">
        <f>RANK(AE14,$AE$6:$AE$113)+COUNTIF($AE$6:AE14,AE14)-1</f>
        <v>9</v>
      </c>
      <c r="AO14" s="98" t="str">
        <f t="shared" si="16"/>
        <v>112</v>
      </c>
      <c r="AP14" s="89" t="str">
        <f t="shared" si="17"/>
        <v>飲料</v>
      </c>
      <c r="AQ14" s="95">
        <v>9</v>
      </c>
      <c r="AR14" s="95" t="str">
        <f t="shared" si="3"/>
        <v>112</v>
      </c>
      <c r="AS14" s="90" t="str">
        <f t="shared" si="4"/>
        <v>飲料</v>
      </c>
      <c r="AT14" s="77">
        <f t="shared" si="5"/>
        <v>0</v>
      </c>
      <c r="AU14" s="229">
        <f t="shared" si="18"/>
        <v>0</v>
      </c>
      <c r="AV14" s="186">
        <f t="shared" si="19"/>
        <v>0</v>
      </c>
      <c r="AW14" s="47">
        <f t="shared" si="6"/>
        <v>0</v>
      </c>
    </row>
    <row r="15" spans="1:49" s="24" customFormat="1" ht="19.899999999999999" customHeight="1" x14ac:dyDescent="0.15">
      <c r="A15" s="59" t="s">
        <v>173</v>
      </c>
      <c r="B15" s="55" t="s">
        <v>172</v>
      </c>
      <c r="C15" s="46">
        <f>生産増_入力!D28</f>
        <v>0</v>
      </c>
      <c r="D15" s="77">
        <f t="shared" si="7"/>
        <v>0</v>
      </c>
      <c r="E15" s="77">
        <v>0</v>
      </c>
      <c r="F15" s="77">
        <f>D15*各種係数!E15</f>
        <v>0</v>
      </c>
      <c r="G15" s="77">
        <f>D15*各種係数!F15</f>
        <v>0</v>
      </c>
      <c r="H15" s="77">
        <f>G15*各種係数!G15</f>
        <v>0</v>
      </c>
      <c r="I15" s="77">
        <f>D15*各種係数!I15</f>
        <v>0</v>
      </c>
      <c r="J15" s="77">
        <f>D15*各種係数!J15</f>
        <v>0</v>
      </c>
      <c r="K15" s="47">
        <v>0</v>
      </c>
      <c r="L15" s="215">
        <f t="shared" si="8"/>
        <v>0</v>
      </c>
      <c r="M15" s="215">
        <v>0</v>
      </c>
      <c r="N15" s="215">
        <f>L15*各種係数!E15</f>
        <v>0</v>
      </c>
      <c r="O15" s="215">
        <f>L15*各種係数!F15</f>
        <v>0</v>
      </c>
      <c r="P15" s="215">
        <f>O15*各種係数!G15</f>
        <v>0</v>
      </c>
      <c r="Q15" s="215">
        <f>L15*各種係数!I15</f>
        <v>0</v>
      </c>
      <c r="R15" s="215">
        <f>L15*各種係数!J15</f>
        <v>0</v>
      </c>
      <c r="S15" s="47"/>
      <c r="T15" s="47">
        <f>$S$114*各種係数!H15</f>
        <v>0</v>
      </c>
      <c r="U15" s="47">
        <f>T15*各種係数!D15</f>
        <v>0</v>
      </c>
      <c r="V15" s="186">
        <v>0</v>
      </c>
      <c r="W15" s="186">
        <v>0</v>
      </c>
      <c r="X15" s="186">
        <f>V15*各種係数!E15</f>
        <v>0</v>
      </c>
      <c r="Y15" s="186">
        <f>V15*各種係数!F15</f>
        <v>0</v>
      </c>
      <c r="Z15" s="186">
        <f>Y15*各種係数!G15</f>
        <v>0</v>
      </c>
      <c r="AA15" s="186">
        <f>V15*各種係数!I15</f>
        <v>0</v>
      </c>
      <c r="AB15" s="186">
        <f>V15*各種係数!J15</f>
        <v>0</v>
      </c>
      <c r="AC15" s="59" t="str">
        <f t="shared" si="0"/>
        <v>113</v>
      </c>
      <c r="AD15" s="55" t="str">
        <f t="shared" si="1"/>
        <v>飼料・有機質肥料（別掲を除く。）</v>
      </c>
      <c r="AE15" s="47">
        <f t="shared" si="9"/>
        <v>0</v>
      </c>
      <c r="AF15" s="47">
        <f t="shared" si="10"/>
        <v>0</v>
      </c>
      <c r="AG15" s="47">
        <f t="shared" si="11"/>
        <v>0</v>
      </c>
      <c r="AH15" s="47">
        <f t="shared" si="12"/>
        <v>0</v>
      </c>
      <c r="AI15" s="47">
        <f t="shared" si="13"/>
        <v>0</v>
      </c>
      <c r="AJ15" s="47">
        <f t="shared" si="14"/>
        <v>0</v>
      </c>
      <c r="AK15" s="47">
        <f t="shared" si="15"/>
        <v>0</v>
      </c>
      <c r="AL15" s="23"/>
      <c r="AM15" s="23"/>
      <c r="AN15" s="88">
        <f>RANK(AE15,$AE$6:$AE$113)+COUNTIF($AE$6:AE15,AE15)-1</f>
        <v>10</v>
      </c>
      <c r="AO15" s="98" t="str">
        <f t="shared" si="16"/>
        <v>113</v>
      </c>
      <c r="AP15" s="89" t="str">
        <f t="shared" si="17"/>
        <v>飼料・有機質肥料（別掲を除く。）</v>
      </c>
      <c r="AQ15" s="95">
        <v>10</v>
      </c>
      <c r="AR15" s="95" t="str">
        <f t="shared" si="3"/>
        <v>113</v>
      </c>
      <c r="AS15" s="90" t="str">
        <f t="shared" si="4"/>
        <v>飼料・有機質肥料（別掲を除く。）</v>
      </c>
      <c r="AT15" s="77">
        <f t="shared" si="5"/>
        <v>0</v>
      </c>
      <c r="AU15" s="229">
        <f t="shared" si="18"/>
        <v>0</v>
      </c>
      <c r="AV15" s="186">
        <f t="shared" si="19"/>
        <v>0</v>
      </c>
      <c r="AW15" s="47">
        <f t="shared" si="6"/>
        <v>0</v>
      </c>
    </row>
    <row r="16" spans="1:49" s="24" customFormat="1" ht="19.899999999999999" customHeight="1" x14ac:dyDescent="0.15">
      <c r="A16" s="59" t="s">
        <v>176</v>
      </c>
      <c r="B16" s="55" t="s">
        <v>175</v>
      </c>
      <c r="C16" s="46">
        <f>生産増_入力!D29</f>
        <v>0</v>
      </c>
      <c r="D16" s="77">
        <f t="shared" si="7"/>
        <v>0</v>
      </c>
      <c r="E16" s="77">
        <v>0</v>
      </c>
      <c r="F16" s="77">
        <f>D16*各種係数!E16</f>
        <v>0</v>
      </c>
      <c r="G16" s="77">
        <f>D16*各種係数!F16</f>
        <v>0</v>
      </c>
      <c r="H16" s="77">
        <f>G16*各種係数!G16</f>
        <v>0</v>
      </c>
      <c r="I16" s="77">
        <f>D16*各種係数!I16</f>
        <v>0</v>
      </c>
      <c r="J16" s="77">
        <f>D16*各種係数!J16</f>
        <v>0</v>
      </c>
      <c r="K16" s="47">
        <v>0</v>
      </c>
      <c r="L16" s="215">
        <f t="shared" si="8"/>
        <v>0</v>
      </c>
      <c r="M16" s="215">
        <v>0</v>
      </c>
      <c r="N16" s="215">
        <f>L16*各種係数!E16</f>
        <v>0</v>
      </c>
      <c r="O16" s="215">
        <f>L16*各種係数!F16</f>
        <v>0</v>
      </c>
      <c r="P16" s="215">
        <f>O16*各種係数!G16</f>
        <v>0</v>
      </c>
      <c r="Q16" s="215">
        <f>L16*各種係数!I16</f>
        <v>0</v>
      </c>
      <c r="R16" s="215">
        <f>L16*各種係数!J16</f>
        <v>0</v>
      </c>
      <c r="S16" s="47"/>
      <c r="T16" s="47">
        <f>$S$114*各種係数!H16</f>
        <v>0</v>
      </c>
      <c r="U16" s="47">
        <f>T16*各種係数!D16</f>
        <v>0</v>
      </c>
      <c r="V16" s="186">
        <v>0</v>
      </c>
      <c r="W16" s="186">
        <v>0</v>
      </c>
      <c r="X16" s="186">
        <f>V16*各種係数!E16</f>
        <v>0</v>
      </c>
      <c r="Y16" s="186">
        <f>V16*各種係数!F16</f>
        <v>0</v>
      </c>
      <c r="Z16" s="186">
        <f>Y16*各種係数!G16</f>
        <v>0</v>
      </c>
      <c r="AA16" s="186">
        <f>V16*各種係数!I16</f>
        <v>0</v>
      </c>
      <c r="AB16" s="186">
        <f>V16*各種係数!J16</f>
        <v>0</v>
      </c>
      <c r="AC16" s="59" t="str">
        <f t="shared" si="0"/>
        <v>114</v>
      </c>
      <c r="AD16" s="55" t="str">
        <f t="shared" si="1"/>
        <v>たばこ</v>
      </c>
      <c r="AE16" s="47">
        <f t="shared" si="9"/>
        <v>0</v>
      </c>
      <c r="AF16" s="47">
        <f t="shared" si="10"/>
        <v>0</v>
      </c>
      <c r="AG16" s="47">
        <f t="shared" si="11"/>
        <v>0</v>
      </c>
      <c r="AH16" s="47">
        <f t="shared" si="12"/>
        <v>0</v>
      </c>
      <c r="AI16" s="47">
        <f t="shared" si="13"/>
        <v>0</v>
      </c>
      <c r="AJ16" s="47">
        <f t="shared" si="14"/>
        <v>0</v>
      </c>
      <c r="AK16" s="47">
        <f t="shared" si="15"/>
        <v>0</v>
      </c>
      <c r="AL16" s="23"/>
      <c r="AM16" s="23"/>
      <c r="AN16" s="88">
        <f>RANK(AE16,$AE$6:$AE$113)+COUNTIF($AE$6:AE16,AE16)-1</f>
        <v>11</v>
      </c>
      <c r="AO16" s="98" t="str">
        <f t="shared" si="16"/>
        <v>114</v>
      </c>
      <c r="AP16" s="89" t="str">
        <f t="shared" si="17"/>
        <v>たばこ</v>
      </c>
      <c r="AQ16" s="95">
        <v>11</v>
      </c>
      <c r="AR16" s="95" t="str">
        <f t="shared" si="3"/>
        <v>114</v>
      </c>
      <c r="AS16" s="90" t="str">
        <f t="shared" si="4"/>
        <v>たばこ</v>
      </c>
      <c r="AT16" s="77">
        <f t="shared" si="5"/>
        <v>0</v>
      </c>
      <c r="AU16" s="229">
        <f t="shared" si="18"/>
        <v>0</v>
      </c>
      <c r="AV16" s="186">
        <f t="shared" si="19"/>
        <v>0</v>
      </c>
      <c r="AW16" s="47">
        <f t="shared" si="6"/>
        <v>0</v>
      </c>
    </row>
    <row r="17" spans="1:49" s="24" customFormat="1" ht="19.899999999999999" customHeight="1" x14ac:dyDescent="0.15">
      <c r="A17" s="59" t="s">
        <v>179</v>
      </c>
      <c r="B17" s="55" t="s">
        <v>180</v>
      </c>
      <c r="C17" s="46">
        <f>生産増_入力!D30</f>
        <v>0</v>
      </c>
      <c r="D17" s="77">
        <f t="shared" si="7"/>
        <v>0</v>
      </c>
      <c r="E17" s="77">
        <v>0</v>
      </c>
      <c r="F17" s="77">
        <f>D17*各種係数!E17</f>
        <v>0</v>
      </c>
      <c r="G17" s="77">
        <f>D17*各種係数!F17</f>
        <v>0</v>
      </c>
      <c r="H17" s="77">
        <f>G17*各種係数!G17</f>
        <v>0</v>
      </c>
      <c r="I17" s="77">
        <f>D17*各種係数!I17</f>
        <v>0</v>
      </c>
      <c r="J17" s="77">
        <f>D17*各種係数!J17</f>
        <v>0</v>
      </c>
      <c r="K17" s="47">
        <v>0</v>
      </c>
      <c r="L17" s="215">
        <f t="shared" si="8"/>
        <v>0</v>
      </c>
      <c r="M17" s="215">
        <v>0</v>
      </c>
      <c r="N17" s="215">
        <f>L17*各種係数!E17</f>
        <v>0</v>
      </c>
      <c r="O17" s="215">
        <f>L17*各種係数!F17</f>
        <v>0</v>
      </c>
      <c r="P17" s="215">
        <f>O17*各種係数!G17</f>
        <v>0</v>
      </c>
      <c r="Q17" s="215">
        <f>L17*各種係数!I17</f>
        <v>0</v>
      </c>
      <c r="R17" s="215">
        <f>L17*各種係数!J17</f>
        <v>0</v>
      </c>
      <c r="S17" s="47"/>
      <c r="T17" s="47">
        <f>$S$114*各種係数!H17</f>
        <v>0</v>
      </c>
      <c r="U17" s="47">
        <f>T17*各種係数!D17</f>
        <v>0</v>
      </c>
      <c r="V17" s="186">
        <v>0</v>
      </c>
      <c r="W17" s="186">
        <v>0</v>
      </c>
      <c r="X17" s="186">
        <f>V17*各種係数!E17</f>
        <v>0</v>
      </c>
      <c r="Y17" s="186">
        <f>V17*各種係数!F17</f>
        <v>0</v>
      </c>
      <c r="Z17" s="186">
        <f>Y17*各種係数!G17</f>
        <v>0</v>
      </c>
      <c r="AA17" s="186">
        <f>V17*各種係数!I17</f>
        <v>0</v>
      </c>
      <c r="AB17" s="186">
        <f>V17*各種係数!J17</f>
        <v>0</v>
      </c>
      <c r="AC17" s="59" t="str">
        <f t="shared" si="0"/>
        <v>151</v>
      </c>
      <c r="AD17" s="55" t="str">
        <f t="shared" si="1"/>
        <v>繊維工業製品</v>
      </c>
      <c r="AE17" s="47">
        <f t="shared" si="9"/>
        <v>0</v>
      </c>
      <c r="AF17" s="47">
        <f t="shared" si="10"/>
        <v>0</v>
      </c>
      <c r="AG17" s="47">
        <f t="shared" si="11"/>
        <v>0</v>
      </c>
      <c r="AH17" s="47">
        <f t="shared" si="12"/>
        <v>0</v>
      </c>
      <c r="AI17" s="47">
        <f t="shared" si="13"/>
        <v>0</v>
      </c>
      <c r="AJ17" s="47">
        <f t="shared" si="14"/>
        <v>0</v>
      </c>
      <c r="AK17" s="47">
        <f t="shared" si="15"/>
        <v>0</v>
      </c>
      <c r="AL17" s="23"/>
      <c r="AM17" s="23"/>
      <c r="AN17" s="88">
        <f>RANK(AE17,$AE$6:$AE$113)+COUNTIF($AE$6:AE17,AE17)-1</f>
        <v>12</v>
      </c>
      <c r="AO17" s="98" t="str">
        <f t="shared" si="16"/>
        <v>151</v>
      </c>
      <c r="AP17" s="89" t="str">
        <f t="shared" si="17"/>
        <v>繊維工業製品</v>
      </c>
      <c r="AQ17" s="95">
        <v>12</v>
      </c>
      <c r="AR17" s="95" t="str">
        <f t="shared" si="3"/>
        <v>151</v>
      </c>
      <c r="AS17" s="90" t="str">
        <f t="shared" si="4"/>
        <v>繊維工業製品</v>
      </c>
      <c r="AT17" s="77">
        <f t="shared" si="5"/>
        <v>0</v>
      </c>
      <c r="AU17" s="229">
        <f t="shared" si="18"/>
        <v>0</v>
      </c>
      <c r="AV17" s="186">
        <f t="shared" si="19"/>
        <v>0</v>
      </c>
      <c r="AW17" s="47">
        <f t="shared" si="6"/>
        <v>0</v>
      </c>
    </row>
    <row r="18" spans="1:49" s="24" customFormat="1" ht="19.899999999999999" customHeight="1" x14ac:dyDescent="0.15">
      <c r="A18" s="59" t="s">
        <v>191</v>
      </c>
      <c r="B18" s="55" t="s">
        <v>192</v>
      </c>
      <c r="C18" s="46">
        <f>生産増_入力!D31</f>
        <v>0</v>
      </c>
      <c r="D18" s="77">
        <f t="shared" si="7"/>
        <v>0</v>
      </c>
      <c r="E18" s="77">
        <v>0</v>
      </c>
      <c r="F18" s="77">
        <f>D18*各種係数!E18</f>
        <v>0</v>
      </c>
      <c r="G18" s="77">
        <f>D18*各種係数!F18</f>
        <v>0</v>
      </c>
      <c r="H18" s="77">
        <f>G18*各種係数!G18</f>
        <v>0</v>
      </c>
      <c r="I18" s="77">
        <f>D18*各種係数!I18</f>
        <v>0</v>
      </c>
      <c r="J18" s="77">
        <f>D18*各種係数!J18</f>
        <v>0</v>
      </c>
      <c r="K18" s="47">
        <v>0</v>
      </c>
      <c r="L18" s="215">
        <f t="shared" si="8"/>
        <v>0</v>
      </c>
      <c r="M18" s="215">
        <v>0</v>
      </c>
      <c r="N18" s="215">
        <f>L18*各種係数!E18</f>
        <v>0</v>
      </c>
      <c r="O18" s="215">
        <f>L18*各種係数!F18</f>
        <v>0</v>
      </c>
      <c r="P18" s="215">
        <f>O18*各種係数!G18</f>
        <v>0</v>
      </c>
      <c r="Q18" s="215">
        <f>L18*各種係数!I18</f>
        <v>0</v>
      </c>
      <c r="R18" s="215">
        <f>L18*各種係数!J18</f>
        <v>0</v>
      </c>
      <c r="S18" s="47"/>
      <c r="T18" s="47">
        <f>$S$114*各種係数!H18</f>
        <v>0</v>
      </c>
      <c r="U18" s="47">
        <f>T18*各種係数!D18</f>
        <v>0</v>
      </c>
      <c r="V18" s="186">
        <v>0</v>
      </c>
      <c r="W18" s="186">
        <v>0</v>
      </c>
      <c r="X18" s="186">
        <f>V18*各種係数!E18</f>
        <v>0</v>
      </c>
      <c r="Y18" s="186">
        <f>V18*各種係数!F18</f>
        <v>0</v>
      </c>
      <c r="Z18" s="186">
        <f>Y18*各種係数!G18</f>
        <v>0</v>
      </c>
      <c r="AA18" s="186">
        <f>V18*各種係数!I18</f>
        <v>0</v>
      </c>
      <c r="AB18" s="186">
        <f>V18*各種係数!J18</f>
        <v>0</v>
      </c>
      <c r="AC18" s="59" t="str">
        <f t="shared" si="0"/>
        <v>152</v>
      </c>
      <c r="AD18" s="55" t="str">
        <f t="shared" si="1"/>
        <v>衣服・その他の繊維既製品</v>
      </c>
      <c r="AE18" s="47">
        <f t="shared" si="9"/>
        <v>0</v>
      </c>
      <c r="AF18" s="47">
        <f t="shared" si="10"/>
        <v>0</v>
      </c>
      <c r="AG18" s="47">
        <f t="shared" si="11"/>
        <v>0</v>
      </c>
      <c r="AH18" s="47">
        <f t="shared" si="12"/>
        <v>0</v>
      </c>
      <c r="AI18" s="47">
        <f t="shared" si="13"/>
        <v>0</v>
      </c>
      <c r="AJ18" s="47">
        <f t="shared" si="14"/>
        <v>0</v>
      </c>
      <c r="AK18" s="47">
        <f t="shared" si="15"/>
        <v>0</v>
      </c>
      <c r="AL18" s="23"/>
      <c r="AM18" s="23"/>
      <c r="AN18" s="88">
        <f>RANK(AE18,$AE$6:$AE$113)+COUNTIF($AE$6:AE18,AE18)-1</f>
        <v>13</v>
      </c>
      <c r="AO18" s="98" t="str">
        <f t="shared" si="16"/>
        <v>152</v>
      </c>
      <c r="AP18" s="89" t="str">
        <f t="shared" si="17"/>
        <v>衣服・その他の繊維既製品</v>
      </c>
      <c r="AQ18" s="95">
        <v>13</v>
      </c>
      <c r="AR18" s="95" t="str">
        <f t="shared" si="3"/>
        <v>152</v>
      </c>
      <c r="AS18" s="90" t="str">
        <f t="shared" si="4"/>
        <v>衣服・その他の繊維既製品</v>
      </c>
      <c r="AT18" s="77">
        <f t="shared" si="5"/>
        <v>0</v>
      </c>
      <c r="AU18" s="229">
        <f t="shared" si="18"/>
        <v>0</v>
      </c>
      <c r="AV18" s="186">
        <f t="shared" si="19"/>
        <v>0</v>
      </c>
      <c r="AW18" s="47">
        <f t="shared" si="6"/>
        <v>0</v>
      </c>
    </row>
    <row r="19" spans="1:49" s="24" customFormat="1" ht="19.899999999999999" customHeight="1" x14ac:dyDescent="0.15">
      <c r="A19" s="59" t="s">
        <v>199</v>
      </c>
      <c r="B19" s="55" t="s">
        <v>200</v>
      </c>
      <c r="C19" s="46">
        <f>生産増_入力!D32</f>
        <v>0</v>
      </c>
      <c r="D19" s="77">
        <f t="shared" si="7"/>
        <v>0</v>
      </c>
      <c r="E19" s="77">
        <v>0</v>
      </c>
      <c r="F19" s="77">
        <f>D19*各種係数!E19</f>
        <v>0</v>
      </c>
      <c r="G19" s="77">
        <f>D19*各種係数!F19</f>
        <v>0</v>
      </c>
      <c r="H19" s="77">
        <f>G19*各種係数!G19</f>
        <v>0</v>
      </c>
      <c r="I19" s="77">
        <f>D19*各種係数!I19</f>
        <v>0</v>
      </c>
      <c r="J19" s="77">
        <f>D19*各種係数!J19</f>
        <v>0</v>
      </c>
      <c r="K19" s="47">
        <v>0</v>
      </c>
      <c r="L19" s="215">
        <f t="shared" si="8"/>
        <v>0</v>
      </c>
      <c r="M19" s="215">
        <v>0</v>
      </c>
      <c r="N19" s="215">
        <f>L19*各種係数!E19</f>
        <v>0</v>
      </c>
      <c r="O19" s="215">
        <f>L19*各種係数!F19</f>
        <v>0</v>
      </c>
      <c r="P19" s="215">
        <f>O19*各種係数!G19</f>
        <v>0</v>
      </c>
      <c r="Q19" s="215">
        <f>L19*各種係数!I19</f>
        <v>0</v>
      </c>
      <c r="R19" s="215">
        <f>L19*各種係数!J19</f>
        <v>0</v>
      </c>
      <c r="S19" s="47"/>
      <c r="T19" s="47">
        <f>$S$114*各種係数!H19</f>
        <v>0</v>
      </c>
      <c r="U19" s="47">
        <f>T19*各種係数!D19</f>
        <v>0</v>
      </c>
      <c r="V19" s="186">
        <v>0</v>
      </c>
      <c r="W19" s="186">
        <v>0</v>
      </c>
      <c r="X19" s="186">
        <f>V19*各種係数!E19</f>
        <v>0</v>
      </c>
      <c r="Y19" s="186">
        <f>V19*各種係数!F19</f>
        <v>0</v>
      </c>
      <c r="Z19" s="186">
        <f>Y19*各種係数!G19</f>
        <v>0</v>
      </c>
      <c r="AA19" s="186">
        <f>V19*各種係数!I19</f>
        <v>0</v>
      </c>
      <c r="AB19" s="186">
        <f>V19*各種係数!J19</f>
        <v>0</v>
      </c>
      <c r="AC19" s="59" t="str">
        <f t="shared" si="0"/>
        <v>161</v>
      </c>
      <c r="AD19" s="55" t="str">
        <f t="shared" si="1"/>
        <v>木材・木製品</v>
      </c>
      <c r="AE19" s="47">
        <f t="shared" si="9"/>
        <v>0</v>
      </c>
      <c r="AF19" s="47">
        <f t="shared" si="10"/>
        <v>0</v>
      </c>
      <c r="AG19" s="47">
        <f t="shared" si="11"/>
        <v>0</v>
      </c>
      <c r="AH19" s="47">
        <f t="shared" si="12"/>
        <v>0</v>
      </c>
      <c r="AI19" s="47">
        <f t="shared" si="13"/>
        <v>0</v>
      </c>
      <c r="AJ19" s="47">
        <f t="shared" si="14"/>
        <v>0</v>
      </c>
      <c r="AK19" s="47">
        <f t="shared" si="15"/>
        <v>0</v>
      </c>
      <c r="AL19" s="23"/>
      <c r="AM19" s="23"/>
      <c r="AN19" s="88">
        <f>RANK(AE19,$AE$6:$AE$113)+COUNTIF($AE$6:AE19,AE19)-1</f>
        <v>14</v>
      </c>
      <c r="AO19" s="98" t="str">
        <f t="shared" si="16"/>
        <v>161</v>
      </c>
      <c r="AP19" s="89" t="str">
        <f t="shared" si="17"/>
        <v>木材・木製品</v>
      </c>
      <c r="AQ19" s="95">
        <v>14</v>
      </c>
      <c r="AR19" s="95" t="str">
        <f t="shared" si="3"/>
        <v>161</v>
      </c>
      <c r="AS19" s="90" t="str">
        <f t="shared" si="4"/>
        <v>木材・木製品</v>
      </c>
      <c r="AT19" s="77">
        <f t="shared" si="5"/>
        <v>0</v>
      </c>
      <c r="AU19" s="229">
        <f t="shared" si="18"/>
        <v>0</v>
      </c>
      <c r="AV19" s="186">
        <f t="shared" si="19"/>
        <v>0</v>
      </c>
      <c r="AW19" s="47">
        <f t="shared" si="6"/>
        <v>0</v>
      </c>
    </row>
    <row r="20" spans="1:49" s="24" customFormat="1" ht="19.899999999999999" customHeight="1" x14ac:dyDescent="0.15">
      <c r="A20" s="59" t="s">
        <v>205</v>
      </c>
      <c r="B20" s="55" t="s">
        <v>204</v>
      </c>
      <c r="C20" s="46">
        <f>生産増_入力!D33</f>
        <v>0</v>
      </c>
      <c r="D20" s="77">
        <f t="shared" si="7"/>
        <v>0</v>
      </c>
      <c r="E20" s="77">
        <v>0</v>
      </c>
      <c r="F20" s="77">
        <f>D20*各種係数!E20</f>
        <v>0</v>
      </c>
      <c r="G20" s="77">
        <f>D20*各種係数!F20</f>
        <v>0</v>
      </c>
      <c r="H20" s="77">
        <f>G20*各種係数!G20</f>
        <v>0</v>
      </c>
      <c r="I20" s="77">
        <f>D20*各種係数!I20</f>
        <v>0</v>
      </c>
      <c r="J20" s="77">
        <f>D20*各種係数!J20</f>
        <v>0</v>
      </c>
      <c r="K20" s="47">
        <v>0</v>
      </c>
      <c r="L20" s="215">
        <f t="shared" si="8"/>
        <v>0</v>
      </c>
      <c r="M20" s="215">
        <v>0</v>
      </c>
      <c r="N20" s="215">
        <f>L20*各種係数!E20</f>
        <v>0</v>
      </c>
      <c r="O20" s="215">
        <f>L20*各種係数!F20</f>
        <v>0</v>
      </c>
      <c r="P20" s="215">
        <f>O20*各種係数!G20</f>
        <v>0</v>
      </c>
      <c r="Q20" s="215">
        <f>L20*各種係数!I20</f>
        <v>0</v>
      </c>
      <c r="R20" s="215">
        <f>L20*各種係数!J20</f>
        <v>0</v>
      </c>
      <c r="S20" s="47"/>
      <c r="T20" s="47">
        <f>$S$114*各種係数!H20</f>
        <v>0</v>
      </c>
      <c r="U20" s="47">
        <f>T20*各種係数!D20</f>
        <v>0</v>
      </c>
      <c r="V20" s="186">
        <v>0</v>
      </c>
      <c r="W20" s="186">
        <v>0</v>
      </c>
      <c r="X20" s="186">
        <f>V20*各種係数!E20</f>
        <v>0</v>
      </c>
      <c r="Y20" s="186">
        <f>V20*各種係数!F20</f>
        <v>0</v>
      </c>
      <c r="Z20" s="186">
        <f>Y20*各種係数!G20</f>
        <v>0</v>
      </c>
      <c r="AA20" s="186">
        <f>V20*各種係数!I20</f>
        <v>0</v>
      </c>
      <c r="AB20" s="186">
        <f>V20*各種係数!J20</f>
        <v>0</v>
      </c>
      <c r="AC20" s="59" t="str">
        <f t="shared" si="0"/>
        <v>162</v>
      </c>
      <c r="AD20" s="55" t="str">
        <f t="shared" si="1"/>
        <v>家具・装備品</v>
      </c>
      <c r="AE20" s="47">
        <f t="shared" si="9"/>
        <v>0</v>
      </c>
      <c r="AF20" s="47">
        <f t="shared" si="10"/>
        <v>0</v>
      </c>
      <c r="AG20" s="47">
        <f t="shared" si="11"/>
        <v>0</v>
      </c>
      <c r="AH20" s="47">
        <f t="shared" si="12"/>
        <v>0</v>
      </c>
      <c r="AI20" s="47">
        <f t="shared" si="13"/>
        <v>0</v>
      </c>
      <c r="AJ20" s="47">
        <f t="shared" si="14"/>
        <v>0</v>
      </c>
      <c r="AK20" s="47">
        <f t="shared" si="15"/>
        <v>0</v>
      </c>
      <c r="AL20" s="23"/>
      <c r="AM20" s="23"/>
      <c r="AN20" s="88">
        <f>RANK(AE20,$AE$6:$AE$113)+COUNTIF($AE$6:AE20,AE20)-1</f>
        <v>15</v>
      </c>
      <c r="AO20" s="98" t="str">
        <f t="shared" si="16"/>
        <v>162</v>
      </c>
      <c r="AP20" s="89" t="str">
        <f t="shared" si="17"/>
        <v>家具・装備品</v>
      </c>
      <c r="AQ20" s="95">
        <v>15</v>
      </c>
      <c r="AR20" s="95" t="str">
        <f t="shared" si="3"/>
        <v>162</v>
      </c>
      <c r="AS20" s="90" t="str">
        <f t="shared" si="4"/>
        <v>家具・装備品</v>
      </c>
      <c r="AT20" s="77">
        <f t="shared" si="5"/>
        <v>0</v>
      </c>
      <c r="AU20" s="229">
        <f t="shared" si="18"/>
        <v>0</v>
      </c>
      <c r="AV20" s="186">
        <f t="shared" si="19"/>
        <v>0</v>
      </c>
      <c r="AW20" s="47">
        <f t="shared" si="6"/>
        <v>0</v>
      </c>
    </row>
    <row r="21" spans="1:49" s="24" customFormat="1" ht="19.899999999999999" customHeight="1" x14ac:dyDescent="0.15">
      <c r="A21" s="59" t="s">
        <v>208</v>
      </c>
      <c r="B21" s="55" t="s">
        <v>209</v>
      </c>
      <c r="C21" s="46">
        <f>生産増_入力!D34</f>
        <v>0</v>
      </c>
      <c r="D21" s="77">
        <f t="shared" si="7"/>
        <v>0</v>
      </c>
      <c r="E21" s="77">
        <v>0</v>
      </c>
      <c r="F21" s="77">
        <f>D21*各種係数!E21</f>
        <v>0</v>
      </c>
      <c r="G21" s="77">
        <f>D21*各種係数!F21</f>
        <v>0</v>
      </c>
      <c r="H21" s="77">
        <f>G21*各種係数!G21</f>
        <v>0</v>
      </c>
      <c r="I21" s="77">
        <f>D21*各種係数!I21</f>
        <v>0</v>
      </c>
      <c r="J21" s="77">
        <f>D21*各種係数!J21</f>
        <v>0</v>
      </c>
      <c r="K21" s="47">
        <v>0</v>
      </c>
      <c r="L21" s="215">
        <f t="shared" si="8"/>
        <v>0</v>
      </c>
      <c r="M21" s="215">
        <v>0</v>
      </c>
      <c r="N21" s="215">
        <f>L21*各種係数!E21</f>
        <v>0</v>
      </c>
      <c r="O21" s="215">
        <f>L21*各種係数!F21</f>
        <v>0</v>
      </c>
      <c r="P21" s="215">
        <f>O21*各種係数!G21</f>
        <v>0</v>
      </c>
      <c r="Q21" s="215">
        <f>L21*各種係数!I21</f>
        <v>0</v>
      </c>
      <c r="R21" s="215">
        <f>L21*各種係数!J21</f>
        <v>0</v>
      </c>
      <c r="S21" s="47"/>
      <c r="T21" s="47">
        <f>$S$114*各種係数!H21</f>
        <v>0</v>
      </c>
      <c r="U21" s="47">
        <f>T21*各種係数!D21</f>
        <v>0</v>
      </c>
      <c r="V21" s="186">
        <v>0</v>
      </c>
      <c r="W21" s="186">
        <v>0</v>
      </c>
      <c r="X21" s="186">
        <f>V21*各種係数!E21</f>
        <v>0</v>
      </c>
      <c r="Y21" s="186">
        <f>V21*各種係数!F21</f>
        <v>0</v>
      </c>
      <c r="Z21" s="186">
        <f>Y21*各種係数!G21</f>
        <v>0</v>
      </c>
      <c r="AA21" s="186">
        <f>V21*各種係数!I21</f>
        <v>0</v>
      </c>
      <c r="AB21" s="186">
        <f>V21*各種係数!J21</f>
        <v>0</v>
      </c>
      <c r="AC21" s="59" t="str">
        <f t="shared" si="0"/>
        <v>163</v>
      </c>
      <c r="AD21" s="55" t="str">
        <f t="shared" si="1"/>
        <v>パルプ・紙・板紙・加工紙</v>
      </c>
      <c r="AE21" s="47">
        <f t="shared" si="9"/>
        <v>0</v>
      </c>
      <c r="AF21" s="47">
        <f t="shared" si="10"/>
        <v>0</v>
      </c>
      <c r="AG21" s="47">
        <f t="shared" si="11"/>
        <v>0</v>
      </c>
      <c r="AH21" s="47">
        <f t="shared" si="12"/>
        <v>0</v>
      </c>
      <c r="AI21" s="47">
        <f t="shared" si="13"/>
        <v>0</v>
      </c>
      <c r="AJ21" s="47">
        <f t="shared" si="14"/>
        <v>0</v>
      </c>
      <c r="AK21" s="47">
        <f t="shared" si="15"/>
        <v>0</v>
      </c>
      <c r="AL21" s="23"/>
      <c r="AM21" s="23"/>
      <c r="AN21" s="88">
        <f>RANK(AE21,$AE$6:$AE$113)+COUNTIF($AE$6:AE21,AE21)-1</f>
        <v>16</v>
      </c>
      <c r="AO21" s="98" t="str">
        <f t="shared" si="16"/>
        <v>163</v>
      </c>
      <c r="AP21" s="89" t="str">
        <f t="shared" si="17"/>
        <v>パルプ・紙・板紙・加工紙</v>
      </c>
      <c r="AQ21" s="95">
        <v>16</v>
      </c>
      <c r="AR21" s="95" t="str">
        <f t="shared" si="3"/>
        <v>163</v>
      </c>
      <c r="AS21" s="90" t="str">
        <f t="shared" si="4"/>
        <v>パルプ・紙・板紙・加工紙</v>
      </c>
      <c r="AT21" s="77">
        <f t="shared" si="5"/>
        <v>0</v>
      </c>
      <c r="AU21" s="229">
        <f t="shared" si="18"/>
        <v>0</v>
      </c>
      <c r="AV21" s="186">
        <f t="shared" si="19"/>
        <v>0</v>
      </c>
      <c r="AW21" s="47">
        <f t="shared" si="6"/>
        <v>0</v>
      </c>
    </row>
    <row r="22" spans="1:49" s="24" customFormat="1" ht="19.899999999999999" customHeight="1" x14ac:dyDescent="0.15">
      <c r="A22" s="59" t="s">
        <v>215</v>
      </c>
      <c r="B22" s="55" t="s">
        <v>216</v>
      </c>
      <c r="C22" s="46">
        <f>生産増_入力!D35</f>
        <v>0</v>
      </c>
      <c r="D22" s="77">
        <f t="shared" si="7"/>
        <v>0</v>
      </c>
      <c r="E22" s="77">
        <v>0</v>
      </c>
      <c r="F22" s="77">
        <f>D22*各種係数!E22</f>
        <v>0</v>
      </c>
      <c r="G22" s="77">
        <f>D22*各種係数!F22</f>
        <v>0</v>
      </c>
      <c r="H22" s="77">
        <f>G22*各種係数!G22</f>
        <v>0</v>
      </c>
      <c r="I22" s="77">
        <f>D22*各種係数!I22</f>
        <v>0</v>
      </c>
      <c r="J22" s="77">
        <f>D22*各種係数!J22</f>
        <v>0</v>
      </c>
      <c r="K22" s="47">
        <v>0</v>
      </c>
      <c r="L22" s="215">
        <f t="shared" si="8"/>
        <v>0</v>
      </c>
      <c r="M22" s="215">
        <v>0</v>
      </c>
      <c r="N22" s="215">
        <f>L22*各種係数!E22</f>
        <v>0</v>
      </c>
      <c r="O22" s="215">
        <f>L22*各種係数!F22</f>
        <v>0</v>
      </c>
      <c r="P22" s="215">
        <f>O22*各種係数!G22</f>
        <v>0</v>
      </c>
      <c r="Q22" s="215">
        <f>L22*各種係数!I22</f>
        <v>0</v>
      </c>
      <c r="R22" s="215">
        <f>L22*各種係数!J22</f>
        <v>0</v>
      </c>
      <c r="S22" s="47"/>
      <c r="T22" s="47">
        <f>$S$114*各種係数!H22</f>
        <v>0</v>
      </c>
      <c r="U22" s="47">
        <f>T22*各種係数!D22</f>
        <v>0</v>
      </c>
      <c r="V22" s="186">
        <v>0</v>
      </c>
      <c r="W22" s="186">
        <v>0</v>
      </c>
      <c r="X22" s="186">
        <f>V22*各種係数!E22</f>
        <v>0</v>
      </c>
      <c r="Y22" s="186">
        <f>V22*各種係数!F22</f>
        <v>0</v>
      </c>
      <c r="Z22" s="186">
        <f>Y22*各種係数!G22</f>
        <v>0</v>
      </c>
      <c r="AA22" s="186">
        <f>V22*各種係数!I22</f>
        <v>0</v>
      </c>
      <c r="AB22" s="186">
        <f>V22*各種係数!J22</f>
        <v>0</v>
      </c>
      <c r="AC22" s="59" t="str">
        <f t="shared" si="0"/>
        <v>164</v>
      </c>
      <c r="AD22" s="55" t="str">
        <f t="shared" si="1"/>
        <v>紙加工品</v>
      </c>
      <c r="AE22" s="47">
        <f t="shared" si="9"/>
        <v>0</v>
      </c>
      <c r="AF22" s="47">
        <f t="shared" si="10"/>
        <v>0</v>
      </c>
      <c r="AG22" s="47">
        <f t="shared" si="11"/>
        <v>0</v>
      </c>
      <c r="AH22" s="47">
        <f t="shared" si="12"/>
        <v>0</v>
      </c>
      <c r="AI22" s="47">
        <f t="shared" si="13"/>
        <v>0</v>
      </c>
      <c r="AJ22" s="47">
        <f t="shared" si="14"/>
        <v>0</v>
      </c>
      <c r="AK22" s="47">
        <f t="shared" si="15"/>
        <v>0</v>
      </c>
      <c r="AL22" s="23"/>
      <c r="AM22" s="23"/>
      <c r="AN22" s="88">
        <f>RANK(AE22,$AE$6:$AE$113)+COUNTIF($AE$6:AE22,AE22)-1</f>
        <v>17</v>
      </c>
      <c r="AO22" s="98" t="str">
        <f t="shared" si="16"/>
        <v>164</v>
      </c>
      <c r="AP22" s="89" t="str">
        <f t="shared" si="17"/>
        <v>紙加工品</v>
      </c>
      <c r="AQ22" s="95">
        <v>17</v>
      </c>
      <c r="AR22" s="95" t="str">
        <f t="shared" si="3"/>
        <v>164</v>
      </c>
      <c r="AS22" s="90" t="str">
        <f t="shared" si="4"/>
        <v>紙加工品</v>
      </c>
      <c r="AT22" s="77">
        <f t="shared" si="5"/>
        <v>0</v>
      </c>
      <c r="AU22" s="229">
        <f t="shared" si="18"/>
        <v>0</v>
      </c>
      <c r="AV22" s="186">
        <f t="shared" si="19"/>
        <v>0</v>
      </c>
      <c r="AW22" s="47">
        <f t="shared" si="6"/>
        <v>0</v>
      </c>
    </row>
    <row r="23" spans="1:49" s="24" customFormat="1" ht="19.899999999999999" customHeight="1" x14ac:dyDescent="0.15">
      <c r="A23" s="59" t="s">
        <v>221</v>
      </c>
      <c r="B23" s="55" t="s">
        <v>220</v>
      </c>
      <c r="C23" s="46">
        <f>生産増_入力!D36</f>
        <v>0</v>
      </c>
      <c r="D23" s="77">
        <f t="shared" si="7"/>
        <v>0</v>
      </c>
      <c r="E23" s="77">
        <v>0</v>
      </c>
      <c r="F23" s="77">
        <f>D23*各種係数!E23</f>
        <v>0</v>
      </c>
      <c r="G23" s="77">
        <f>D23*各種係数!F23</f>
        <v>0</v>
      </c>
      <c r="H23" s="77">
        <f>G23*各種係数!G23</f>
        <v>0</v>
      </c>
      <c r="I23" s="77">
        <f>D23*各種係数!I23</f>
        <v>0</v>
      </c>
      <c r="J23" s="77">
        <f>D23*各種係数!J23</f>
        <v>0</v>
      </c>
      <c r="K23" s="47">
        <v>0</v>
      </c>
      <c r="L23" s="215">
        <f t="shared" si="8"/>
        <v>0</v>
      </c>
      <c r="M23" s="215">
        <v>0</v>
      </c>
      <c r="N23" s="215">
        <f>L23*各種係数!E23</f>
        <v>0</v>
      </c>
      <c r="O23" s="215">
        <f>L23*各種係数!F23</f>
        <v>0</v>
      </c>
      <c r="P23" s="215">
        <f>O23*各種係数!G23</f>
        <v>0</v>
      </c>
      <c r="Q23" s="215">
        <f>L23*各種係数!I23</f>
        <v>0</v>
      </c>
      <c r="R23" s="215">
        <f>L23*各種係数!J23</f>
        <v>0</v>
      </c>
      <c r="S23" s="47"/>
      <c r="T23" s="47">
        <f>$S$114*各種係数!H23</f>
        <v>0</v>
      </c>
      <c r="U23" s="47">
        <f>T23*各種係数!D23</f>
        <v>0</v>
      </c>
      <c r="V23" s="186">
        <v>0</v>
      </c>
      <c r="W23" s="186">
        <v>0</v>
      </c>
      <c r="X23" s="186">
        <f>V23*各種係数!E23</f>
        <v>0</v>
      </c>
      <c r="Y23" s="186">
        <f>V23*各種係数!F23</f>
        <v>0</v>
      </c>
      <c r="Z23" s="186">
        <f>Y23*各種係数!G23</f>
        <v>0</v>
      </c>
      <c r="AA23" s="186">
        <f>V23*各種係数!I23</f>
        <v>0</v>
      </c>
      <c r="AB23" s="186">
        <f>V23*各種係数!J23</f>
        <v>0</v>
      </c>
      <c r="AC23" s="59" t="str">
        <f t="shared" si="0"/>
        <v>191</v>
      </c>
      <c r="AD23" s="55" t="str">
        <f t="shared" si="1"/>
        <v>印刷・製版・製本</v>
      </c>
      <c r="AE23" s="47">
        <f t="shared" si="9"/>
        <v>0</v>
      </c>
      <c r="AF23" s="47">
        <f t="shared" si="10"/>
        <v>0</v>
      </c>
      <c r="AG23" s="47">
        <f t="shared" si="11"/>
        <v>0</v>
      </c>
      <c r="AH23" s="47">
        <f t="shared" si="12"/>
        <v>0</v>
      </c>
      <c r="AI23" s="47">
        <f t="shared" si="13"/>
        <v>0</v>
      </c>
      <c r="AJ23" s="47">
        <f t="shared" si="14"/>
        <v>0</v>
      </c>
      <c r="AK23" s="47">
        <f t="shared" si="15"/>
        <v>0</v>
      </c>
      <c r="AL23" s="23"/>
      <c r="AM23" s="23"/>
      <c r="AN23" s="88">
        <f>RANK(AE23,$AE$6:$AE$113)+COUNTIF($AE$6:AE23,AE23)-1</f>
        <v>18</v>
      </c>
      <c r="AO23" s="98" t="str">
        <f t="shared" si="16"/>
        <v>191</v>
      </c>
      <c r="AP23" s="89" t="str">
        <f t="shared" si="17"/>
        <v>印刷・製版・製本</v>
      </c>
      <c r="AQ23" s="95">
        <v>18</v>
      </c>
      <c r="AR23" s="95" t="str">
        <f t="shared" si="3"/>
        <v>191</v>
      </c>
      <c r="AS23" s="90" t="str">
        <f t="shared" si="4"/>
        <v>印刷・製版・製本</v>
      </c>
      <c r="AT23" s="77">
        <f t="shared" si="5"/>
        <v>0</v>
      </c>
      <c r="AU23" s="229">
        <f t="shared" si="18"/>
        <v>0</v>
      </c>
      <c r="AV23" s="186">
        <f t="shared" si="19"/>
        <v>0</v>
      </c>
      <c r="AW23" s="47">
        <f t="shared" si="6"/>
        <v>0</v>
      </c>
    </row>
    <row r="24" spans="1:49" s="24" customFormat="1" ht="19.899999999999999" customHeight="1" x14ac:dyDescent="0.15">
      <c r="A24" s="59" t="s">
        <v>224</v>
      </c>
      <c r="B24" s="55" t="s">
        <v>223</v>
      </c>
      <c r="C24" s="46">
        <f>生産増_入力!D37</f>
        <v>0</v>
      </c>
      <c r="D24" s="77">
        <f t="shared" si="7"/>
        <v>0</v>
      </c>
      <c r="E24" s="77">
        <v>0</v>
      </c>
      <c r="F24" s="77">
        <f>D24*各種係数!E24</f>
        <v>0</v>
      </c>
      <c r="G24" s="77">
        <f>D24*各種係数!F24</f>
        <v>0</v>
      </c>
      <c r="H24" s="77">
        <f>G24*各種係数!G24</f>
        <v>0</v>
      </c>
      <c r="I24" s="77">
        <f>D24*各種係数!I24</f>
        <v>0</v>
      </c>
      <c r="J24" s="77">
        <f>D24*各種係数!J24</f>
        <v>0</v>
      </c>
      <c r="K24" s="47">
        <v>0</v>
      </c>
      <c r="L24" s="215">
        <f t="shared" si="8"/>
        <v>0</v>
      </c>
      <c r="M24" s="215">
        <v>0</v>
      </c>
      <c r="N24" s="215">
        <f>L24*各種係数!E24</f>
        <v>0</v>
      </c>
      <c r="O24" s="215">
        <f>L24*各種係数!F24</f>
        <v>0</v>
      </c>
      <c r="P24" s="215">
        <f>O24*各種係数!G24</f>
        <v>0</v>
      </c>
      <c r="Q24" s="215">
        <f>L24*各種係数!I24</f>
        <v>0</v>
      </c>
      <c r="R24" s="215">
        <f>L24*各種係数!J24</f>
        <v>0</v>
      </c>
      <c r="S24" s="47"/>
      <c r="T24" s="47">
        <f>$S$114*各種係数!H24</f>
        <v>0</v>
      </c>
      <c r="U24" s="47">
        <f>T24*各種係数!D24</f>
        <v>0</v>
      </c>
      <c r="V24" s="186">
        <v>0</v>
      </c>
      <c r="W24" s="186">
        <v>0</v>
      </c>
      <c r="X24" s="186">
        <f>V24*各種係数!E24</f>
        <v>0</v>
      </c>
      <c r="Y24" s="186">
        <f>V24*各種係数!F24</f>
        <v>0</v>
      </c>
      <c r="Z24" s="186">
        <f>Y24*各種係数!G24</f>
        <v>0</v>
      </c>
      <c r="AA24" s="186">
        <f>V24*各種係数!I24</f>
        <v>0</v>
      </c>
      <c r="AB24" s="186">
        <f>V24*各種係数!J24</f>
        <v>0</v>
      </c>
      <c r="AC24" s="59" t="str">
        <f t="shared" si="0"/>
        <v>201</v>
      </c>
      <c r="AD24" s="55" t="str">
        <f t="shared" si="1"/>
        <v>化学肥料</v>
      </c>
      <c r="AE24" s="47">
        <f t="shared" si="9"/>
        <v>0</v>
      </c>
      <c r="AF24" s="47">
        <f t="shared" si="10"/>
        <v>0</v>
      </c>
      <c r="AG24" s="47">
        <f t="shared" si="11"/>
        <v>0</v>
      </c>
      <c r="AH24" s="47">
        <f t="shared" si="12"/>
        <v>0</v>
      </c>
      <c r="AI24" s="47">
        <f t="shared" si="13"/>
        <v>0</v>
      </c>
      <c r="AJ24" s="47">
        <f t="shared" si="14"/>
        <v>0</v>
      </c>
      <c r="AK24" s="47">
        <f t="shared" si="15"/>
        <v>0</v>
      </c>
      <c r="AL24" s="23"/>
      <c r="AM24" s="23"/>
      <c r="AN24" s="88">
        <f>RANK(AE24,$AE$6:$AE$113)+COUNTIF($AE$6:AE24,AE24)-1</f>
        <v>19</v>
      </c>
      <c r="AO24" s="98" t="str">
        <f t="shared" si="16"/>
        <v>201</v>
      </c>
      <c r="AP24" s="89" t="str">
        <f t="shared" si="17"/>
        <v>化学肥料</v>
      </c>
      <c r="AQ24" s="95">
        <v>19</v>
      </c>
      <c r="AR24" s="95" t="str">
        <f t="shared" si="3"/>
        <v>201</v>
      </c>
      <c r="AS24" s="90" t="str">
        <f t="shared" si="4"/>
        <v>化学肥料</v>
      </c>
      <c r="AT24" s="77">
        <f t="shared" si="5"/>
        <v>0</v>
      </c>
      <c r="AU24" s="229">
        <f t="shared" si="18"/>
        <v>0</v>
      </c>
      <c r="AV24" s="186">
        <f t="shared" si="19"/>
        <v>0</v>
      </c>
      <c r="AW24" s="47">
        <f t="shared" si="6"/>
        <v>0</v>
      </c>
    </row>
    <row r="25" spans="1:49" s="24" customFormat="1" ht="19.899999999999999" customHeight="1" x14ac:dyDescent="0.15">
      <c r="A25" s="59" t="s">
        <v>227</v>
      </c>
      <c r="B25" s="55" t="s">
        <v>228</v>
      </c>
      <c r="C25" s="46">
        <f>生産増_入力!D38</f>
        <v>0</v>
      </c>
      <c r="D25" s="77">
        <f t="shared" si="7"/>
        <v>0</v>
      </c>
      <c r="E25" s="77">
        <v>0</v>
      </c>
      <c r="F25" s="77">
        <f>D25*各種係数!E25</f>
        <v>0</v>
      </c>
      <c r="G25" s="77">
        <f>D25*各種係数!F25</f>
        <v>0</v>
      </c>
      <c r="H25" s="77">
        <f>G25*各種係数!G25</f>
        <v>0</v>
      </c>
      <c r="I25" s="77">
        <f>D25*各種係数!I25</f>
        <v>0</v>
      </c>
      <c r="J25" s="77">
        <f>D25*各種係数!J25</f>
        <v>0</v>
      </c>
      <c r="K25" s="47">
        <v>0</v>
      </c>
      <c r="L25" s="215">
        <f t="shared" si="8"/>
        <v>0</v>
      </c>
      <c r="M25" s="215">
        <v>0</v>
      </c>
      <c r="N25" s="215">
        <f>L25*各種係数!E25</f>
        <v>0</v>
      </c>
      <c r="O25" s="215">
        <f>L25*各種係数!F25</f>
        <v>0</v>
      </c>
      <c r="P25" s="215">
        <f>O25*各種係数!G25</f>
        <v>0</v>
      </c>
      <c r="Q25" s="215">
        <f>L25*各種係数!I25</f>
        <v>0</v>
      </c>
      <c r="R25" s="215">
        <f>L25*各種係数!J25</f>
        <v>0</v>
      </c>
      <c r="S25" s="47"/>
      <c r="T25" s="47">
        <f>$S$114*各種係数!H25</f>
        <v>0</v>
      </c>
      <c r="U25" s="47">
        <f>T25*各種係数!D25</f>
        <v>0</v>
      </c>
      <c r="V25" s="186">
        <v>0</v>
      </c>
      <c r="W25" s="186">
        <v>0</v>
      </c>
      <c r="X25" s="186">
        <f>V25*各種係数!E25</f>
        <v>0</v>
      </c>
      <c r="Y25" s="186">
        <f>V25*各種係数!F25</f>
        <v>0</v>
      </c>
      <c r="Z25" s="186">
        <f>Y25*各種係数!G25</f>
        <v>0</v>
      </c>
      <c r="AA25" s="186">
        <f>V25*各種係数!I25</f>
        <v>0</v>
      </c>
      <c r="AB25" s="186">
        <f>V25*各種係数!J25</f>
        <v>0</v>
      </c>
      <c r="AC25" s="59" t="str">
        <f t="shared" si="0"/>
        <v>202</v>
      </c>
      <c r="AD25" s="55" t="str">
        <f t="shared" si="1"/>
        <v>無機化学工業製品</v>
      </c>
      <c r="AE25" s="47">
        <f t="shared" si="9"/>
        <v>0</v>
      </c>
      <c r="AF25" s="47">
        <f t="shared" si="10"/>
        <v>0</v>
      </c>
      <c r="AG25" s="47">
        <f t="shared" si="11"/>
        <v>0</v>
      </c>
      <c r="AH25" s="47">
        <f t="shared" si="12"/>
        <v>0</v>
      </c>
      <c r="AI25" s="47">
        <f t="shared" si="13"/>
        <v>0</v>
      </c>
      <c r="AJ25" s="47">
        <f t="shared" si="14"/>
        <v>0</v>
      </c>
      <c r="AK25" s="47">
        <f t="shared" si="15"/>
        <v>0</v>
      </c>
      <c r="AL25" s="23"/>
      <c r="AM25" s="23"/>
      <c r="AN25" s="88">
        <f>RANK(AE25,$AE$6:$AE$113)+COUNTIF($AE$6:AE25,AE25)-1</f>
        <v>20</v>
      </c>
      <c r="AO25" s="98" t="str">
        <f t="shared" si="16"/>
        <v>202</v>
      </c>
      <c r="AP25" s="89" t="str">
        <f t="shared" si="17"/>
        <v>無機化学工業製品</v>
      </c>
      <c r="AQ25" s="95">
        <v>20</v>
      </c>
      <c r="AR25" s="95" t="str">
        <f t="shared" si="3"/>
        <v>202</v>
      </c>
      <c r="AS25" s="90" t="str">
        <f t="shared" si="4"/>
        <v>無機化学工業製品</v>
      </c>
      <c r="AT25" s="77">
        <f t="shared" si="5"/>
        <v>0</v>
      </c>
      <c r="AU25" s="229">
        <f t="shared" si="18"/>
        <v>0</v>
      </c>
      <c r="AV25" s="186">
        <f t="shared" si="19"/>
        <v>0</v>
      </c>
      <c r="AW25" s="47">
        <f t="shared" si="6"/>
        <v>0</v>
      </c>
    </row>
    <row r="26" spans="1:49" s="24" customFormat="1" ht="19.899999999999999" customHeight="1" x14ac:dyDescent="0.15">
      <c r="A26" s="59" t="s">
        <v>232</v>
      </c>
      <c r="B26" s="55" t="s">
        <v>661</v>
      </c>
      <c r="C26" s="46">
        <f>生産増_入力!D39</f>
        <v>0</v>
      </c>
      <c r="D26" s="77">
        <f t="shared" si="7"/>
        <v>0</v>
      </c>
      <c r="E26" s="77">
        <v>0</v>
      </c>
      <c r="F26" s="77">
        <f>D26*各種係数!E26</f>
        <v>0</v>
      </c>
      <c r="G26" s="77">
        <f>D26*各種係数!F26</f>
        <v>0</v>
      </c>
      <c r="H26" s="77">
        <f>G26*各種係数!G26</f>
        <v>0</v>
      </c>
      <c r="I26" s="77">
        <f>D26*各種係数!I26</f>
        <v>0</v>
      </c>
      <c r="J26" s="77">
        <f>D26*各種係数!J26</f>
        <v>0</v>
      </c>
      <c r="K26" s="47">
        <v>0</v>
      </c>
      <c r="L26" s="215">
        <f t="shared" si="8"/>
        <v>0</v>
      </c>
      <c r="M26" s="215">
        <v>0</v>
      </c>
      <c r="N26" s="215">
        <f>L26*各種係数!E26</f>
        <v>0</v>
      </c>
      <c r="O26" s="215">
        <f>L26*各種係数!F26</f>
        <v>0</v>
      </c>
      <c r="P26" s="215">
        <f>O26*各種係数!G26</f>
        <v>0</v>
      </c>
      <c r="Q26" s="215">
        <f>L26*各種係数!I26</f>
        <v>0</v>
      </c>
      <c r="R26" s="215">
        <f>L26*各種係数!J26</f>
        <v>0</v>
      </c>
      <c r="S26" s="47"/>
      <c r="T26" s="47">
        <f>$S$114*各種係数!H26</f>
        <v>0</v>
      </c>
      <c r="U26" s="47">
        <f>T26*各種係数!D26</f>
        <v>0</v>
      </c>
      <c r="V26" s="186">
        <v>0</v>
      </c>
      <c r="W26" s="186">
        <v>0</v>
      </c>
      <c r="X26" s="186">
        <f>V26*各種係数!E26</f>
        <v>0</v>
      </c>
      <c r="Y26" s="186">
        <f>V26*各種係数!F26</f>
        <v>0</v>
      </c>
      <c r="Z26" s="186">
        <f>Y26*各種係数!G26</f>
        <v>0</v>
      </c>
      <c r="AA26" s="186">
        <f>V26*各種係数!I26</f>
        <v>0</v>
      </c>
      <c r="AB26" s="186">
        <f>V26*各種係数!J26</f>
        <v>0</v>
      </c>
      <c r="AC26" s="59" t="str">
        <f t="shared" si="0"/>
        <v>203</v>
      </c>
      <c r="AD26" s="55" t="str">
        <f t="shared" si="1"/>
        <v>石油化学系基礎製品</v>
      </c>
      <c r="AE26" s="47">
        <f t="shared" si="9"/>
        <v>0</v>
      </c>
      <c r="AF26" s="47">
        <f t="shared" si="10"/>
        <v>0</v>
      </c>
      <c r="AG26" s="47">
        <f t="shared" si="11"/>
        <v>0</v>
      </c>
      <c r="AH26" s="47">
        <f t="shared" si="12"/>
        <v>0</v>
      </c>
      <c r="AI26" s="47">
        <f t="shared" si="13"/>
        <v>0</v>
      </c>
      <c r="AJ26" s="47">
        <f t="shared" si="14"/>
        <v>0</v>
      </c>
      <c r="AK26" s="47">
        <f t="shared" si="15"/>
        <v>0</v>
      </c>
      <c r="AL26" s="23"/>
      <c r="AM26" s="23"/>
      <c r="AN26" s="88">
        <f>RANK(AE26,$AE$6:$AE$113)+COUNTIF($AE$6:AE26,AE26)-1</f>
        <v>21</v>
      </c>
      <c r="AO26" s="98" t="str">
        <f t="shared" si="16"/>
        <v>203</v>
      </c>
      <c r="AP26" s="89" t="str">
        <f t="shared" si="17"/>
        <v>石油化学系基礎製品</v>
      </c>
      <c r="AQ26" s="95">
        <v>21</v>
      </c>
      <c r="AR26" s="95" t="str">
        <f t="shared" si="3"/>
        <v>203</v>
      </c>
      <c r="AS26" s="90" t="str">
        <f t="shared" si="4"/>
        <v>石油化学系基礎製品</v>
      </c>
      <c r="AT26" s="77">
        <f t="shared" si="5"/>
        <v>0</v>
      </c>
      <c r="AU26" s="229">
        <f t="shared" si="18"/>
        <v>0</v>
      </c>
      <c r="AV26" s="186">
        <f t="shared" si="19"/>
        <v>0</v>
      </c>
      <c r="AW26" s="47">
        <f t="shared" si="6"/>
        <v>0</v>
      </c>
    </row>
    <row r="27" spans="1:49" s="24" customFormat="1" ht="19.899999999999999" customHeight="1" x14ac:dyDescent="0.15">
      <c r="A27" s="59" t="s">
        <v>234</v>
      </c>
      <c r="B27" s="55" t="s">
        <v>662</v>
      </c>
      <c r="C27" s="46">
        <f>生産増_入力!D40</f>
        <v>0</v>
      </c>
      <c r="D27" s="77">
        <f t="shared" si="7"/>
        <v>0</v>
      </c>
      <c r="E27" s="77">
        <v>0</v>
      </c>
      <c r="F27" s="77">
        <f>D27*各種係数!E27</f>
        <v>0</v>
      </c>
      <c r="G27" s="77">
        <f>D27*各種係数!F27</f>
        <v>0</v>
      </c>
      <c r="H27" s="77">
        <f>G27*各種係数!G27</f>
        <v>0</v>
      </c>
      <c r="I27" s="77">
        <f>D27*各種係数!I27</f>
        <v>0</v>
      </c>
      <c r="J27" s="77">
        <f>D27*各種係数!J27</f>
        <v>0</v>
      </c>
      <c r="K27" s="47">
        <v>0</v>
      </c>
      <c r="L27" s="215">
        <f t="shared" si="8"/>
        <v>0</v>
      </c>
      <c r="M27" s="215">
        <v>0</v>
      </c>
      <c r="N27" s="215">
        <f>L27*各種係数!E27</f>
        <v>0</v>
      </c>
      <c r="O27" s="215">
        <f>L27*各種係数!F27</f>
        <v>0</v>
      </c>
      <c r="P27" s="215">
        <f>O27*各種係数!G27</f>
        <v>0</v>
      </c>
      <c r="Q27" s="215">
        <f>L27*各種係数!I27</f>
        <v>0</v>
      </c>
      <c r="R27" s="215">
        <f>L27*各種係数!J27</f>
        <v>0</v>
      </c>
      <c r="S27" s="47"/>
      <c r="T27" s="47">
        <f>$S$114*各種係数!H27</f>
        <v>0</v>
      </c>
      <c r="U27" s="47">
        <f>T27*各種係数!D27</f>
        <v>0</v>
      </c>
      <c r="V27" s="186">
        <v>0</v>
      </c>
      <c r="W27" s="186">
        <v>0</v>
      </c>
      <c r="X27" s="186">
        <f>V27*各種係数!E27</f>
        <v>0</v>
      </c>
      <c r="Y27" s="186">
        <f>V27*各種係数!F27</f>
        <v>0</v>
      </c>
      <c r="Z27" s="186">
        <f>Y27*各種係数!G27</f>
        <v>0</v>
      </c>
      <c r="AA27" s="186">
        <f>V27*各種係数!I27</f>
        <v>0</v>
      </c>
      <c r="AB27" s="186">
        <f>V27*各種係数!J27</f>
        <v>0</v>
      </c>
      <c r="AC27" s="59" t="str">
        <f t="shared" si="0"/>
        <v>204</v>
      </c>
      <c r="AD27" s="55" t="str">
        <f t="shared" si="1"/>
        <v>有機化学工業製品（石油化学系基礎製品・合成樹脂を除く。）</v>
      </c>
      <c r="AE27" s="47">
        <f t="shared" si="9"/>
        <v>0</v>
      </c>
      <c r="AF27" s="47">
        <f t="shared" si="10"/>
        <v>0</v>
      </c>
      <c r="AG27" s="47">
        <f t="shared" si="11"/>
        <v>0</v>
      </c>
      <c r="AH27" s="47">
        <f t="shared" si="12"/>
        <v>0</v>
      </c>
      <c r="AI27" s="47">
        <f t="shared" si="13"/>
        <v>0</v>
      </c>
      <c r="AJ27" s="47">
        <f t="shared" si="14"/>
        <v>0</v>
      </c>
      <c r="AK27" s="47">
        <f t="shared" si="15"/>
        <v>0</v>
      </c>
      <c r="AL27" s="23"/>
      <c r="AM27" s="23"/>
      <c r="AN27" s="88">
        <f>RANK(AE27,$AE$6:$AE$113)+COUNTIF($AE$6:AE27,AE27)-1</f>
        <v>22</v>
      </c>
      <c r="AO27" s="98" t="str">
        <f t="shared" si="16"/>
        <v>204</v>
      </c>
      <c r="AP27" s="89" t="str">
        <f t="shared" si="17"/>
        <v>有機化学工業製品（石油化学系基礎製品・合成樹脂を除く。）</v>
      </c>
      <c r="AQ27" s="95">
        <v>22</v>
      </c>
      <c r="AR27" s="95" t="str">
        <f t="shared" si="3"/>
        <v>204</v>
      </c>
      <c r="AS27" s="90" t="str">
        <f t="shared" si="4"/>
        <v>有機化学工業製品（石油化学系基礎製品・合成樹脂を除く。）</v>
      </c>
      <c r="AT27" s="77">
        <f t="shared" si="5"/>
        <v>0</v>
      </c>
      <c r="AU27" s="229">
        <f t="shared" si="18"/>
        <v>0</v>
      </c>
      <c r="AV27" s="186">
        <f t="shared" si="19"/>
        <v>0</v>
      </c>
      <c r="AW27" s="47">
        <f t="shared" si="6"/>
        <v>0</v>
      </c>
    </row>
    <row r="28" spans="1:49" s="24" customFormat="1" ht="19.899999999999999" customHeight="1" x14ac:dyDescent="0.15">
      <c r="A28" s="59" t="s">
        <v>241</v>
      </c>
      <c r="B28" s="55" t="s">
        <v>240</v>
      </c>
      <c r="C28" s="46">
        <f>生産増_入力!D41</f>
        <v>0</v>
      </c>
      <c r="D28" s="77">
        <f t="shared" si="7"/>
        <v>0</v>
      </c>
      <c r="E28" s="77">
        <v>0</v>
      </c>
      <c r="F28" s="77">
        <f>D28*各種係数!E28</f>
        <v>0</v>
      </c>
      <c r="G28" s="77">
        <f>D28*各種係数!F28</f>
        <v>0</v>
      </c>
      <c r="H28" s="77">
        <f>G28*各種係数!G28</f>
        <v>0</v>
      </c>
      <c r="I28" s="77">
        <f>D28*各種係数!I28</f>
        <v>0</v>
      </c>
      <c r="J28" s="77">
        <f>D28*各種係数!J28</f>
        <v>0</v>
      </c>
      <c r="K28" s="47">
        <v>0</v>
      </c>
      <c r="L28" s="215">
        <f t="shared" si="8"/>
        <v>0</v>
      </c>
      <c r="M28" s="215">
        <v>0</v>
      </c>
      <c r="N28" s="215">
        <f>L28*各種係数!E28</f>
        <v>0</v>
      </c>
      <c r="O28" s="215">
        <f>L28*各種係数!F28</f>
        <v>0</v>
      </c>
      <c r="P28" s="215">
        <f>O28*各種係数!G28</f>
        <v>0</v>
      </c>
      <c r="Q28" s="215">
        <f>L28*各種係数!I28</f>
        <v>0</v>
      </c>
      <c r="R28" s="215">
        <f>L28*各種係数!J28</f>
        <v>0</v>
      </c>
      <c r="S28" s="47"/>
      <c r="T28" s="47">
        <f>$S$114*各種係数!H28</f>
        <v>0</v>
      </c>
      <c r="U28" s="47">
        <f>T28*各種係数!D28</f>
        <v>0</v>
      </c>
      <c r="V28" s="186">
        <v>0</v>
      </c>
      <c r="W28" s="186">
        <v>0</v>
      </c>
      <c r="X28" s="186">
        <f>V28*各種係数!E28</f>
        <v>0</v>
      </c>
      <c r="Y28" s="186">
        <f>V28*各種係数!F28</f>
        <v>0</v>
      </c>
      <c r="Z28" s="186">
        <f>Y28*各種係数!G28</f>
        <v>0</v>
      </c>
      <c r="AA28" s="186">
        <f>V28*各種係数!I28</f>
        <v>0</v>
      </c>
      <c r="AB28" s="186">
        <f>V28*各種係数!J28</f>
        <v>0</v>
      </c>
      <c r="AC28" s="59" t="str">
        <f t="shared" si="0"/>
        <v>205</v>
      </c>
      <c r="AD28" s="55" t="str">
        <f t="shared" si="1"/>
        <v>合成樹脂</v>
      </c>
      <c r="AE28" s="47">
        <f t="shared" si="9"/>
        <v>0</v>
      </c>
      <c r="AF28" s="47">
        <f t="shared" si="10"/>
        <v>0</v>
      </c>
      <c r="AG28" s="47">
        <f t="shared" si="11"/>
        <v>0</v>
      </c>
      <c r="AH28" s="47">
        <f t="shared" si="12"/>
        <v>0</v>
      </c>
      <c r="AI28" s="47">
        <f t="shared" si="13"/>
        <v>0</v>
      </c>
      <c r="AJ28" s="47">
        <f t="shared" si="14"/>
        <v>0</v>
      </c>
      <c r="AK28" s="47">
        <f t="shared" si="15"/>
        <v>0</v>
      </c>
      <c r="AL28" s="23"/>
      <c r="AM28" s="23"/>
      <c r="AN28" s="88">
        <f>RANK(AE28,$AE$6:$AE$113)+COUNTIF($AE$6:AE28,AE28)-1</f>
        <v>23</v>
      </c>
      <c r="AO28" s="98" t="str">
        <f t="shared" si="16"/>
        <v>205</v>
      </c>
      <c r="AP28" s="89" t="str">
        <f t="shared" si="17"/>
        <v>合成樹脂</v>
      </c>
      <c r="AQ28" s="95">
        <v>23</v>
      </c>
      <c r="AR28" s="95" t="str">
        <f t="shared" si="3"/>
        <v>205</v>
      </c>
      <c r="AS28" s="90" t="str">
        <f t="shared" si="4"/>
        <v>合成樹脂</v>
      </c>
      <c r="AT28" s="77">
        <f t="shared" si="5"/>
        <v>0</v>
      </c>
      <c r="AU28" s="229">
        <f t="shared" si="18"/>
        <v>0</v>
      </c>
      <c r="AV28" s="186">
        <f t="shared" si="19"/>
        <v>0</v>
      </c>
      <c r="AW28" s="47">
        <f t="shared" si="6"/>
        <v>0</v>
      </c>
    </row>
    <row r="29" spans="1:49" s="24" customFormat="1" ht="19.899999999999999" customHeight="1" x14ac:dyDescent="0.15">
      <c r="A29" s="59" t="s">
        <v>244</v>
      </c>
      <c r="B29" s="55" t="s">
        <v>243</v>
      </c>
      <c r="C29" s="46">
        <f>生産増_入力!D42</f>
        <v>0</v>
      </c>
      <c r="D29" s="77">
        <f t="shared" si="7"/>
        <v>0</v>
      </c>
      <c r="E29" s="77">
        <v>0</v>
      </c>
      <c r="F29" s="77">
        <f>D29*各種係数!E29</f>
        <v>0</v>
      </c>
      <c r="G29" s="77">
        <f>D29*各種係数!F29</f>
        <v>0</v>
      </c>
      <c r="H29" s="77">
        <f>G29*各種係数!G29</f>
        <v>0</v>
      </c>
      <c r="I29" s="77">
        <f>D29*各種係数!I29</f>
        <v>0</v>
      </c>
      <c r="J29" s="77">
        <f>D29*各種係数!J29</f>
        <v>0</v>
      </c>
      <c r="K29" s="47">
        <v>0</v>
      </c>
      <c r="L29" s="215">
        <f t="shared" si="8"/>
        <v>0</v>
      </c>
      <c r="M29" s="215">
        <v>0</v>
      </c>
      <c r="N29" s="215">
        <f>L29*各種係数!E29</f>
        <v>0</v>
      </c>
      <c r="O29" s="215">
        <f>L29*各種係数!F29</f>
        <v>0</v>
      </c>
      <c r="P29" s="215">
        <f>O29*各種係数!G29</f>
        <v>0</v>
      </c>
      <c r="Q29" s="215">
        <f>L29*各種係数!I29</f>
        <v>0</v>
      </c>
      <c r="R29" s="215">
        <f>L29*各種係数!J29</f>
        <v>0</v>
      </c>
      <c r="S29" s="47"/>
      <c r="T29" s="47">
        <f>$S$114*各種係数!H29</f>
        <v>0</v>
      </c>
      <c r="U29" s="47">
        <f>T29*各種係数!D29</f>
        <v>0</v>
      </c>
      <c r="V29" s="186">
        <v>0</v>
      </c>
      <c r="W29" s="186">
        <v>0</v>
      </c>
      <c r="X29" s="186">
        <f>V29*各種係数!E29</f>
        <v>0</v>
      </c>
      <c r="Y29" s="186">
        <f>V29*各種係数!F29</f>
        <v>0</v>
      </c>
      <c r="Z29" s="186">
        <f>Y29*各種係数!G29</f>
        <v>0</v>
      </c>
      <c r="AA29" s="186">
        <f>V29*各種係数!I29</f>
        <v>0</v>
      </c>
      <c r="AB29" s="186">
        <f>V29*各種係数!J29</f>
        <v>0</v>
      </c>
      <c r="AC29" s="59" t="str">
        <f t="shared" si="0"/>
        <v>206</v>
      </c>
      <c r="AD29" s="55" t="str">
        <f t="shared" si="1"/>
        <v>化学繊維</v>
      </c>
      <c r="AE29" s="47">
        <f t="shared" si="9"/>
        <v>0</v>
      </c>
      <c r="AF29" s="47">
        <f t="shared" si="10"/>
        <v>0</v>
      </c>
      <c r="AG29" s="47">
        <f t="shared" si="11"/>
        <v>0</v>
      </c>
      <c r="AH29" s="47">
        <f t="shared" si="12"/>
        <v>0</v>
      </c>
      <c r="AI29" s="47">
        <f t="shared" si="13"/>
        <v>0</v>
      </c>
      <c r="AJ29" s="47">
        <f t="shared" si="14"/>
        <v>0</v>
      </c>
      <c r="AK29" s="47">
        <f t="shared" si="15"/>
        <v>0</v>
      </c>
      <c r="AL29" s="23"/>
      <c r="AM29" s="23"/>
      <c r="AN29" s="88">
        <f>RANK(AE29,$AE$6:$AE$113)+COUNTIF($AE$6:AE29,AE29)-1</f>
        <v>24</v>
      </c>
      <c r="AO29" s="98" t="str">
        <f t="shared" si="16"/>
        <v>206</v>
      </c>
      <c r="AP29" s="89" t="str">
        <f t="shared" si="17"/>
        <v>化学繊維</v>
      </c>
      <c r="AQ29" s="95">
        <v>24</v>
      </c>
      <c r="AR29" s="95" t="str">
        <f t="shared" si="3"/>
        <v>206</v>
      </c>
      <c r="AS29" s="90" t="str">
        <f t="shared" si="4"/>
        <v>化学繊維</v>
      </c>
      <c r="AT29" s="77">
        <f t="shared" si="5"/>
        <v>0</v>
      </c>
      <c r="AU29" s="229">
        <f t="shared" si="18"/>
        <v>0</v>
      </c>
      <c r="AV29" s="186">
        <f t="shared" si="19"/>
        <v>0</v>
      </c>
      <c r="AW29" s="47">
        <f t="shared" si="6"/>
        <v>0</v>
      </c>
    </row>
    <row r="30" spans="1:49" s="24" customFormat="1" ht="19.899999999999999" customHeight="1" x14ac:dyDescent="0.15">
      <c r="A30" s="59" t="s">
        <v>247</v>
      </c>
      <c r="B30" s="55" t="s">
        <v>245</v>
      </c>
      <c r="C30" s="46">
        <f>生産増_入力!D43</f>
        <v>0</v>
      </c>
      <c r="D30" s="77">
        <f t="shared" si="7"/>
        <v>0</v>
      </c>
      <c r="E30" s="77">
        <v>0</v>
      </c>
      <c r="F30" s="77">
        <f>D30*各種係数!E30</f>
        <v>0</v>
      </c>
      <c r="G30" s="77">
        <f>D30*各種係数!F30</f>
        <v>0</v>
      </c>
      <c r="H30" s="77">
        <f>G30*各種係数!G30</f>
        <v>0</v>
      </c>
      <c r="I30" s="77">
        <f>D30*各種係数!I30</f>
        <v>0</v>
      </c>
      <c r="J30" s="77">
        <f>D30*各種係数!J30</f>
        <v>0</v>
      </c>
      <c r="K30" s="47">
        <v>0</v>
      </c>
      <c r="L30" s="215">
        <f t="shared" si="8"/>
        <v>0</v>
      </c>
      <c r="M30" s="215">
        <v>0</v>
      </c>
      <c r="N30" s="215">
        <f>L30*各種係数!E30</f>
        <v>0</v>
      </c>
      <c r="O30" s="215">
        <f>L30*各種係数!F30</f>
        <v>0</v>
      </c>
      <c r="P30" s="215">
        <f>O30*各種係数!G30</f>
        <v>0</v>
      </c>
      <c r="Q30" s="215">
        <f>L30*各種係数!I30</f>
        <v>0</v>
      </c>
      <c r="R30" s="215">
        <f>L30*各種係数!J30</f>
        <v>0</v>
      </c>
      <c r="S30" s="47"/>
      <c r="T30" s="47">
        <f>$S$114*各種係数!H30</f>
        <v>0</v>
      </c>
      <c r="U30" s="47">
        <f>T30*各種係数!D30</f>
        <v>0</v>
      </c>
      <c r="V30" s="186">
        <v>0</v>
      </c>
      <c r="W30" s="186">
        <v>0</v>
      </c>
      <c r="X30" s="186">
        <f>V30*各種係数!E30</f>
        <v>0</v>
      </c>
      <c r="Y30" s="186">
        <f>V30*各種係数!F30</f>
        <v>0</v>
      </c>
      <c r="Z30" s="186">
        <f>Y30*各種係数!G30</f>
        <v>0</v>
      </c>
      <c r="AA30" s="186">
        <f>V30*各種係数!I30</f>
        <v>0</v>
      </c>
      <c r="AB30" s="186">
        <f>V30*各種係数!J30</f>
        <v>0</v>
      </c>
      <c r="AC30" s="59" t="str">
        <f t="shared" si="0"/>
        <v>207</v>
      </c>
      <c r="AD30" s="55" t="str">
        <f t="shared" si="1"/>
        <v>医薬品</v>
      </c>
      <c r="AE30" s="47">
        <f t="shared" si="9"/>
        <v>0</v>
      </c>
      <c r="AF30" s="47">
        <f t="shared" si="10"/>
        <v>0</v>
      </c>
      <c r="AG30" s="47">
        <f t="shared" si="11"/>
        <v>0</v>
      </c>
      <c r="AH30" s="47">
        <f t="shared" si="12"/>
        <v>0</v>
      </c>
      <c r="AI30" s="47">
        <f t="shared" si="13"/>
        <v>0</v>
      </c>
      <c r="AJ30" s="47">
        <f t="shared" si="14"/>
        <v>0</v>
      </c>
      <c r="AK30" s="47">
        <f t="shared" si="15"/>
        <v>0</v>
      </c>
      <c r="AL30" s="23"/>
      <c r="AM30" s="23"/>
      <c r="AN30" s="88">
        <f>RANK(AE30,$AE$6:$AE$113)+COUNTIF($AE$6:AE30,AE30)-1</f>
        <v>25</v>
      </c>
      <c r="AO30" s="98" t="str">
        <f t="shared" si="16"/>
        <v>207</v>
      </c>
      <c r="AP30" s="89" t="str">
        <f t="shared" si="17"/>
        <v>医薬品</v>
      </c>
      <c r="AQ30" s="95">
        <v>25</v>
      </c>
      <c r="AR30" s="95" t="str">
        <f t="shared" si="3"/>
        <v>207</v>
      </c>
      <c r="AS30" s="90" t="str">
        <f t="shared" si="4"/>
        <v>医薬品</v>
      </c>
      <c r="AT30" s="77">
        <f t="shared" si="5"/>
        <v>0</v>
      </c>
      <c r="AU30" s="229">
        <f t="shared" si="18"/>
        <v>0</v>
      </c>
      <c r="AV30" s="186">
        <f t="shared" si="19"/>
        <v>0</v>
      </c>
      <c r="AW30" s="47">
        <f t="shared" si="6"/>
        <v>0</v>
      </c>
    </row>
    <row r="31" spans="1:49" s="24" customFormat="1" ht="19.899999999999999" customHeight="1" x14ac:dyDescent="0.15">
      <c r="A31" s="59" t="s">
        <v>250</v>
      </c>
      <c r="B31" s="55" t="s">
        <v>251</v>
      </c>
      <c r="C31" s="46">
        <f>生産増_入力!D44</f>
        <v>0</v>
      </c>
      <c r="D31" s="77">
        <f t="shared" si="7"/>
        <v>0</v>
      </c>
      <c r="E31" s="77">
        <v>0</v>
      </c>
      <c r="F31" s="77">
        <f>D31*各種係数!E31</f>
        <v>0</v>
      </c>
      <c r="G31" s="77">
        <f>D31*各種係数!F31</f>
        <v>0</v>
      </c>
      <c r="H31" s="77">
        <f>G31*各種係数!G31</f>
        <v>0</v>
      </c>
      <c r="I31" s="77">
        <f>D31*各種係数!I31</f>
        <v>0</v>
      </c>
      <c r="J31" s="77">
        <f>D31*各種係数!J31</f>
        <v>0</v>
      </c>
      <c r="K31" s="47">
        <v>0</v>
      </c>
      <c r="L31" s="215">
        <f t="shared" si="8"/>
        <v>0</v>
      </c>
      <c r="M31" s="215">
        <v>0</v>
      </c>
      <c r="N31" s="215">
        <f>L31*各種係数!E31</f>
        <v>0</v>
      </c>
      <c r="O31" s="215">
        <f>L31*各種係数!F31</f>
        <v>0</v>
      </c>
      <c r="P31" s="215">
        <f>O31*各種係数!G31</f>
        <v>0</v>
      </c>
      <c r="Q31" s="215">
        <f>L31*各種係数!I31</f>
        <v>0</v>
      </c>
      <c r="R31" s="215">
        <f>L31*各種係数!J31</f>
        <v>0</v>
      </c>
      <c r="S31" s="47"/>
      <c r="T31" s="47">
        <f>$S$114*各種係数!H31</f>
        <v>0</v>
      </c>
      <c r="U31" s="47">
        <f>T31*各種係数!D31</f>
        <v>0</v>
      </c>
      <c r="V31" s="186">
        <v>0</v>
      </c>
      <c r="W31" s="186">
        <v>0</v>
      </c>
      <c r="X31" s="186">
        <f>V31*各種係数!E31</f>
        <v>0</v>
      </c>
      <c r="Y31" s="186">
        <f>V31*各種係数!F31</f>
        <v>0</v>
      </c>
      <c r="Z31" s="186">
        <f>Y31*各種係数!G31</f>
        <v>0</v>
      </c>
      <c r="AA31" s="186">
        <f>V31*各種係数!I31</f>
        <v>0</v>
      </c>
      <c r="AB31" s="186">
        <f>V31*各種係数!J31</f>
        <v>0</v>
      </c>
      <c r="AC31" s="59" t="str">
        <f t="shared" si="0"/>
        <v>208</v>
      </c>
      <c r="AD31" s="55" t="str">
        <f t="shared" si="1"/>
        <v>化学最終製品（医薬品を除く。）</v>
      </c>
      <c r="AE31" s="47">
        <f t="shared" si="9"/>
        <v>0</v>
      </c>
      <c r="AF31" s="47">
        <f t="shared" si="10"/>
        <v>0</v>
      </c>
      <c r="AG31" s="47">
        <f t="shared" si="11"/>
        <v>0</v>
      </c>
      <c r="AH31" s="47">
        <f t="shared" si="12"/>
        <v>0</v>
      </c>
      <c r="AI31" s="47">
        <f t="shared" si="13"/>
        <v>0</v>
      </c>
      <c r="AJ31" s="47">
        <f t="shared" si="14"/>
        <v>0</v>
      </c>
      <c r="AK31" s="47">
        <f t="shared" si="15"/>
        <v>0</v>
      </c>
      <c r="AL31" s="23"/>
      <c r="AM31" s="23"/>
      <c r="AN31" s="88">
        <f>RANK(AE31,$AE$6:$AE$113)+COUNTIF($AE$6:AE31,AE31)-1</f>
        <v>26</v>
      </c>
      <c r="AO31" s="98" t="str">
        <f t="shared" si="16"/>
        <v>208</v>
      </c>
      <c r="AP31" s="89" t="str">
        <f t="shared" si="17"/>
        <v>化学最終製品（医薬品を除く。）</v>
      </c>
      <c r="AQ31" s="95">
        <v>26</v>
      </c>
      <c r="AR31" s="95" t="str">
        <f t="shared" si="3"/>
        <v>208</v>
      </c>
      <c r="AS31" s="90" t="str">
        <f t="shared" si="4"/>
        <v>化学最終製品（医薬品を除く。）</v>
      </c>
      <c r="AT31" s="77">
        <f t="shared" si="5"/>
        <v>0</v>
      </c>
      <c r="AU31" s="229">
        <f t="shared" si="18"/>
        <v>0</v>
      </c>
      <c r="AV31" s="186">
        <f t="shared" si="19"/>
        <v>0</v>
      </c>
      <c r="AW31" s="47">
        <f t="shared" si="6"/>
        <v>0</v>
      </c>
    </row>
    <row r="32" spans="1:49" s="24" customFormat="1" ht="19.899999999999999" customHeight="1" x14ac:dyDescent="0.15">
      <c r="A32" s="59" t="s">
        <v>262</v>
      </c>
      <c r="B32" s="55" t="s">
        <v>261</v>
      </c>
      <c r="C32" s="46">
        <f>生産増_入力!D45</f>
        <v>0</v>
      </c>
      <c r="D32" s="77">
        <f t="shared" si="7"/>
        <v>0</v>
      </c>
      <c r="E32" s="77">
        <v>0</v>
      </c>
      <c r="F32" s="77">
        <f>D32*各種係数!E32</f>
        <v>0</v>
      </c>
      <c r="G32" s="77">
        <f>D32*各種係数!F32</f>
        <v>0</v>
      </c>
      <c r="H32" s="77">
        <f>G32*各種係数!G32</f>
        <v>0</v>
      </c>
      <c r="I32" s="77">
        <f>D32*各種係数!I32</f>
        <v>0</v>
      </c>
      <c r="J32" s="77">
        <f>D32*各種係数!J32</f>
        <v>0</v>
      </c>
      <c r="K32" s="47">
        <v>0</v>
      </c>
      <c r="L32" s="215">
        <f t="shared" si="8"/>
        <v>0</v>
      </c>
      <c r="M32" s="215">
        <v>0</v>
      </c>
      <c r="N32" s="215">
        <f>L32*各種係数!E32</f>
        <v>0</v>
      </c>
      <c r="O32" s="215">
        <f>L32*各種係数!F32</f>
        <v>0</v>
      </c>
      <c r="P32" s="215">
        <f>O32*各種係数!G32</f>
        <v>0</v>
      </c>
      <c r="Q32" s="215">
        <f>L32*各種係数!I32</f>
        <v>0</v>
      </c>
      <c r="R32" s="215">
        <f>L32*各種係数!J32</f>
        <v>0</v>
      </c>
      <c r="S32" s="47"/>
      <c r="T32" s="47">
        <f>$S$114*各種係数!H32</f>
        <v>0</v>
      </c>
      <c r="U32" s="47">
        <f>T32*各種係数!D32</f>
        <v>0</v>
      </c>
      <c r="V32" s="186">
        <v>0</v>
      </c>
      <c r="W32" s="186">
        <v>0</v>
      </c>
      <c r="X32" s="186">
        <f>V32*各種係数!E32</f>
        <v>0</v>
      </c>
      <c r="Y32" s="186">
        <f>V32*各種係数!F32</f>
        <v>0</v>
      </c>
      <c r="Z32" s="186">
        <f>Y32*各種係数!G32</f>
        <v>0</v>
      </c>
      <c r="AA32" s="186">
        <f>V32*各種係数!I32</f>
        <v>0</v>
      </c>
      <c r="AB32" s="186">
        <f>V32*各種係数!J32</f>
        <v>0</v>
      </c>
      <c r="AC32" s="59" t="str">
        <f t="shared" si="0"/>
        <v>211</v>
      </c>
      <c r="AD32" s="55" t="str">
        <f t="shared" si="1"/>
        <v>石油製品</v>
      </c>
      <c r="AE32" s="47">
        <f t="shared" si="9"/>
        <v>0</v>
      </c>
      <c r="AF32" s="47">
        <f t="shared" si="10"/>
        <v>0</v>
      </c>
      <c r="AG32" s="47">
        <f t="shared" si="11"/>
        <v>0</v>
      </c>
      <c r="AH32" s="47">
        <f t="shared" si="12"/>
        <v>0</v>
      </c>
      <c r="AI32" s="47">
        <f t="shared" si="13"/>
        <v>0</v>
      </c>
      <c r="AJ32" s="47">
        <f t="shared" si="14"/>
        <v>0</v>
      </c>
      <c r="AK32" s="47">
        <f t="shared" si="15"/>
        <v>0</v>
      </c>
      <c r="AL32" s="23"/>
      <c r="AM32" s="23"/>
      <c r="AN32" s="88">
        <f>RANK(AE32,$AE$6:$AE$113)+COUNTIF($AE$6:AE32,AE32)-1</f>
        <v>27</v>
      </c>
      <c r="AO32" s="98" t="str">
        <f t="shared" si="16"/>
        <v>211</v>
      </c>
      <c r="AP32" s="89" t="str">
        <f t="shared" si="17"/>
        <v>石油製品</v>
      </c>
      <c r="AQ32" s="95">
        <v>27</v>
      </c>
      <c r="AR32" s="95" t="str">
        <f t="shared" si="3"/>
        <v>211</v>
      </c>
      <c r="AS32" s="90" t="str">
        <f t="shared" si="4"/>
        <v>石油製品</v>
      </c>
      <c r="AT32" s="77">
        <f t="shared" si="5"/>
        <v>0</v>
      </c>
      <c r="AU32" s="229">
        <f t="shared" si="18"/>
        <v>0</v>
      </c>
      <c r="AV32" s="186">
        <f t="shared" si="19"/>
        <v>0</v>
      </c>
      <c r="AW32" s="47">
        <f t="shared" si="6"/>
        <v>0</v>
      </c>
    </row>
    <row r="33" spans="1:49" s="24" customFormat="1" ht="19.899999999999999" customHeight="1" x14ac:dyDescent="0.15">
      <c r="A33" s="59" t="s">
        <v>265</v>
      </c>
      <c r="B33" s="55" t="s">
        <v>264</v>
      </c>
      <c r="C33" s="46">
        <f>生産増_入力!D46</f>
        <v>0</v>
      </c>
      <c r="D33" s="77">
        <f t="shared" si="7"/>
        <v>0</v>
      </c>
      <c r="E33" s="77">
        <v>0</v>
      </c>
      <c r="F33" s="77">
        <f>D33*各種係数!E33</f>
        <v>0</v>
      </c>
      <c r="G33" s="77">
        <f>D33*各種係数!F33</f>
        <v>0</v>
      </c>
      <c r="H33" s="77">
        <f>G33*各種係数!G33</f>
        <v>0</v>
      </c>
      <c r="I33" s="77">
        <f>D33*各種係数!I33</f>
        <v>0</v>
      </c>
      <c r="J33" s="77">
        <f>D33*各種係数!J33</f>
        <v>0</v>
      </c>
      <c r="K33" s="47">
        <v>0</v>
      </c>
      <c r="L33" s="215">
        <f t="shared" si="8"/>
        <v>0</v>
      </c>
      <c r="M33" s="215">
        <v>0</v>
      </c>
      <c r="N33" s="215">
        <f>L33*各種係数!E33</f>
        <v>0</v>
      </c>
      <c r="O33" s="215">
        <f>L33*各種係数!F33</f>
        <v>0</v>
      </c>
      <c r="P33" s="215">
        <f>O33*各種係数!G33</f>
        <v>0</v>
      </c>
      <c r="Q33" s="215">
        <f>L33*各種係数!I33</f>
        <v>0</v>
      </c>
      <c r="R33" s="215">
        <f>L33*各種係数!J33</f>
        <v>0</v>
      </c>
      <c r="S33" s="47"/>
      <c r="T33" s="47">
        <f>$S$114*各種係数!H33</f>
        <v>0</v>
      </c>
      <c r="U33" s="47">
        <f>T33*各種係数!D33</f>
        <v>0</v>
      </c>
      <c r="V33" s="186">
        <v>0</v>
      </c>
      <c r="W33" s="186">
        <v>0</v>
      </c>
      <c r="X33" s="186">
        <f>V33*各種係数!E33</f>
        <v>0</v>
      </c>
      <c r="Y33" s="186">
        <f>V33*各種係数!F33</f>
        <v>0</v>
      </c>
      <c r="Z33" s="186">
        <f>Y33*各種係数!G33</f>
        <v>0</v>
      </c>
      <c r="AA33" s="186">
        <f>V33*各種係数!I33</f>
        <v>0</v>
      </c>
      <c r="AB33" s="186">
        <f>V33*各種係数!J33</f>
        <v>0</v>
      </c>
      <c r="AC33" s="59" t="str">
        <f t="shared" si="0"/>
        <v>212</v>
      </c>
      <c r="AD33" s="55" t="str">
        <f t="shared" si="1"/>
        <v>石炭製品</v>
      </c>
      <c r="AE33" s="47">
        <f t="shared" si="9"/>
        <v>0</v>
      </c>
      <c r="AF33" s="47">
        <f t="shared" si="10"/>
        <v>0</v>
      </c>
      <c r="AG33" s="47">
        <f t="shared" si="11"/>
        <v>0</v>
      </c>
      <c r="AH33" s="47">
        <f t="shared" si="12"/>
        <v>0</v>
      </c>
      <c r="AI33" s="47">
        <f t="shared" si="13"/>
        <v>0</v>
      </c>
      <c r="AJ33" s="47">
        <f t="shared" si="14"/>
        <v>0</v>
      </c>
      <c r="AK33" s="47">
        <f t="shared" si="15"/>
        <v>0</v>
      </c>
      <c r="AL33" s="23"/>
      <c r="AM33" s="23"/>
      <c r="AN33" s="88">
        <f>RANK(AE33,$AE$6:$AE$113)+COUNTIF($AE$6:AE33,AE33)-1</f>
        <v>28</v>
      </c>
      <c r="AO33" s="98" t="str">
        <f t="shared" si="16"/>
        <v>212</v>
      </c>
      <c r="AP33" s="89" t="str">
        <f t="shared" si="17"/>
        <v>石炭製品</v>
      </c>
      <c r="AQ33" s="95">
        <v>28</v>
      </c>
      <c r="AR33" s="95" t="str">
        <f t="shared" si="3"/>
        <v>212</v>
      </c>
      <c r="AS33" s="90" t="str">
        <f t="shared" si="4"/>
        <v>石炭製品</v>
      </c>
      <c r="AT33" s="77">
        <f t="shared" si="5"/>
        <v>0</v>
      </c>
      <c r="AU33" s="229">
        <f t="shared" si="18"/>
        <v>0</v>
      </c>
      <c r="AV33" s="186">
        <f t="shared" si="19"/>
        <v>0</v>
      </c>
      <c r="AW33" s="47">
        <f t="shared" si="6"/>
        <v>0</v>
      </c>
    </row>
    <row r="34" spans="1:49" s="24" customFormat="1" ht="19.899999999999999" customHeight="1" x14ac:dyDescent="0.15">
      <c r="A34" s="59" t="s">
        <v>268</v>
      </c>
      <c r="B34" s="55" t="s">
        <v>267</v>
      </c>
      <c r="C34" s="46">
        <f>生産増_入力!D47</f>
        <v>0</v>
      </c>
      <c r="D34" s="77">
        <f t="shared" si="7"/>
        <v>0</v>
      </c>
      <c r="E34" s="77">
        <v>0</v>
      </c>
      <c r="F34" s="77">
        <f>D34*各種係数!E34</f>
        <v>0</v>
      </c>
      <c r="G34" s="77">
        <f>D34*各種係数!F34</f>
        <v>0</v>
      </c>
      <c r="H34" s="77">
        <f>G34*各種係数!G34</f>
        <v>0</v>
      </c>
      <c r="I34" s="77">
        <f>D34*各種係数!I34</f>
        <v>0</v>
      </c>
      <c r="J34" s="77">
        <f>D34*各種係数!J34</f>
        <v>0</v>
      </c>
      <c r="K34" s="47">
        <v>0</v>
      </c>
      <c r="L34" s="215">
        <f t="shared" si="8"/>
        <v>0</v>
      </c>
      <c r="M34" s="215">
        <v>0</v>
      </c>
      <c r="N34" s="215">
        <f>L34*各種係数!E34</f>
        <v>0</v>
      </c>
      <c r="O34" s="215">
        <f>L34*各種係数!F34</f>
        <v>0</v>
      </c>
      <c r="P34" s="215">
        <f>O34*各種係数!G34</f>
        <v>0</v>
      </c>
      <c r="Q34" s="215">
        <f>L34*各種係数!I34</f>
        <v>0</v>
      </c>
      <c r="R34" s="215">
        <f>L34*各種係数!J34</f>
        <v>0</v>
      </c>
      <c r="S34" s="47"/>
      <c r="T34" s="47">
        <f>$S$114*各種係数!H34</f>
        <v>0</v>
      </c>
      <c r="U34" s="47">
        <f>T34*各種係数!D34</f>
        <v>0</v>
      </c>
      <c r="V34" s="186">
        <v>0</v>
      </c>
      <c r="W34" s="186">
        <v>0</v>
      </c>
      <c r="X34" s="186">
        <f>V34*各種係数!E34</f>
        <v>0</v>
      </c>
      <c r="Y34" s="186">
        <f>V34*各種係数!F34</f>
        <v>0</v>
      </c>
      <c r="Z34" s="186">
        <f>Y34*各種係数!G34</f>
        <v>0</v>
      </c>
      <c r="AA34" s="186">
        <f>V34*各種係数!I34</f>
        <v>0</v>
      </c>
      <c r="AB34" s="186">
        <f>V34*各種係数!J34</f>
        <v>0</v>
      </c>
      <c r="AC34" s="59" t="str">
        <f t="shared" si="0"/>
        <v>221</v>
      </c>
      <c r="AD34" s="55" t="str">
        <f t="shared" si="1"/>
        <v>プラスチック製品</v>
      </c>
      <c r="AE34" s="47">
        <f t="shared" si="9"/>
        <v>0</v>
      </c>
      <c r="AF34" s="47">
        <f t="shared" si="10"/>
        <v>0</v>
      </c>
      <c r="AG34" s="47">
        <f t="shared" si="11"/>
        <v>0</v>
      </c>
      <c r="AH34" s="47">
        <f t="shared" si="12"/>
        <v>0</v>
      </c>
      <c r="AI34" s="47">
        <f t="shared" si="13"/>
        <v>0</v>
      </c>
      <c r="AJ34" s="47">
        <f t="shared" si="14"/>
        <v>0</v>
      </c>
      <c r="AK34" s="47">
        <f t="shared" si="15"/>
        <v>0</v>
      </c>
      <c r="AL34" s="23"/>
      <c r="AM34" s="23"/>
      <c r="AN34" s="88">
        <f>RANK(AE34,$AE$6:$AE$113)+COUNTIF($AE$6:AE34,AE34)-1</f>
        <v>29</v>
      </c>
      <c r="AO34" s="98" t="str">
        <f t="shared" si="16"/>
        <v>221</v>
      </c>
      <c r="AP34" s="89" t="str">
        <f t="shared" si="17"/>
        <v>プラスチック製品</v>
      </c>
      <c r="AQ34" s="95">
        <v>29</v>
      </c>
      <c r="AR34" s="95" t="str">
        <f t="shared" si="3"/>
        <v>221</v>
      </c>
      <c r="AS34" s="90" t="str">
        <f t="shared" si="4"/>
        <v>プラスチック製品</v>
      </c>
      <c r="AT34" s="77">
        <f t="shared" si="5"/>
        <v>0</v>
      </c>
      <c r="AU34" s="229">
        <f t="shared" si="18"/>
        <v>0</v>
      </c>
      <c r="AV34" s="186">
        <f t="shared" si="19"/>
        <v>0</v>
      </c>
      <c r="AW34" s="47">
        <f t="shared" si="6"/>
        <v>0</v>
      </c>
    </row>
    <row r="35" spans="1:49" s="24" customFormat="1" ht="19.899999999999999" customHeight="1" x14ac:dyDescent="0.15">
      <c r="A35" s="59" t="s">
        <v>271</v>
      </c>
      <c r="B35" s="55" t="s">
        <v>272</v>
      </c>
      <c r="C35" s="46">
        <f>生産増_入力!D48</f>
        <v>0</v>
      </c>
      <c r="D35" s="77">
        <f t="shared" si="7"/>
        <v>0</v>
      </c>
      <c r="E35" s="77">
        <v>0</v>
      </c>
      <c r="F35" s="77">
        <f>D35*各種係数!E35</f>
        <v>0</v>
      </c>
      <c r="G35" s="77">
        <f>D35*各種係数!F35</f>
        <v>0</v>
      </c>
      <c r="H35" s="77">
        <f>G35*各種係数!G35</f>
        <v>0</v>
      </c>
      <c r="I35" s="77">
        <f>D35*各種係数!I35</f>
        <v>0</v>
      </c>
      <c r="J35" s="77">
        <f>D35*各種係数!J35</f>
        <v>0</v>
      </c>
      <c r="K35" s="47">
        <v>0</v>
      </c>
      <c r="L35" s="215">
        <f t="shared" si="8"/>
        <v>0</v>
      </c>
      <c r="M35" s="215">
        <v>0</v>
      </c>
      <c r="N35" s="215">
        <f>L35*各種係数!E35</f>
        <v>0</v>
      </c>
      <c r="O35" s="215">
        <f>L35*各種係数!F35</f>
        <v>0</v>
      </c>
      <c r="P35" s="215">
        <f>O35*各種係数!G35</f>
        <v>0</v>
      </c>
      <c r="Q35" s="215">
        <f>L35*各種係数!I35</f>
        <v>0</v>
      </c>
      <c r="R35" s="215">
        <f>L35*各種係数!J35</f>
        <v>0</v>
      </c>
      <c r="S35" s="47"/>
      <c r="T35" s="47">
        <f>$S$114*各種係数!H35</f>
        <v>0</v>
      </c>
      <c r="U35" s="47">
        <f>T35*各種係数!D35</f>
        <v>0</v>
      </c>
      <c r="V35" s="186">
        <v>0</v>
      </c>
      <c r="W35" s="186">
        <v>0</v>
      </c>
      <c r="X35" s="186">
        <f>V35*各種係数!E35</f>
        <v>0</v>
      </c>
      <c r="Y35" s="186">
        <f>V35*各種係数!F35</f>
        <v>0</v>
      </c>
      <c r="Z35" s="186">
        <f>Y35*各種係数!G35</f>
        <v>0</v>
      </c>
      <c r="AA35" s="186">
        <f>V35*各種係数!I35</f>
        <v>0</v>
      </c>
      <c r="AB35" s="186">
        <f>V35*各種係数!J35</f>
        <v>0</v>
      </c>
      <c r="AC35" s="59" t="str">
        <f t="shared" si="0"/>
        <v>222</v>
      </c>
      <c r="AD35" s="55" t="str">
        <f t="shared" si="1"/>
        <v>ゴム製品</v>
      </c>
      <c r="AE35" s="47">
        <f t="shared" si="9"/>
        <v>0</v>
      </c>
      <c r="AF35" s="47">
        <f t="shared" si="10"/>
        <v>0</v>
      </c>
      <c r="AG35" s="47">
        <f t="shared" si="11"/>
        <v>0</v>
      </c>
      <c r="AH35" s="47">
        <f t="shared" si="12"/>
        <v>0</v>
      </c>
      <c r="AI35" s="47">
        <f t="shared" si="13"/>
        <v>0</v>
      </c>
      <c r="AJ35" s="47">
        <f t="shared" si="14"/>
        <v>0</v>
      </c>
      <c r="AK35" s="47">
        <f t="shared" si="15"/>
        <v>0</v>
      </c>
      <c r="AL35" s="23"/>
      <c r="AM35" s="23"/>
      <c r="AN35" s="88">
        <f>RANK(AE35,$AE$6:$AE$113)+COUNTIF($AE$6:AE35,AE35)-1</f>
        <v>30</v>
      </c>
      <c r="AO35" s="98" t="str">
        <f t="shared" si="16"/>
        <v>222</v>
      </c>
      <c r="AP35" s="89" t="str">
        <f t="shared" si="17"/>
        <v>ゴム製品</v>
      </c>
      <c r="AQ35" s="95">
        <v>30</v>
      </c>
      <c r="AR35" s="95" t="str">
        <f t="shared" si="3"/>
        <v>222</v>
      </c>
      <c r="AS35" s="90" t="str">
        <f t="shared" si="4"/>
        <v>ゴム製品</v>
      </c>
      <c r="AT35" s="77">
        <f t="shared" si="5"/>
        <v>0</v>
      </c>
      <c r="AU35" s="229">
        <f t="shared" si="18"/>
        <v>0</v>
      </c>
      <c r="AV35" s="186">
        <f t="shared" si="19"/>
        <v>0</v>
      </c>
      <c r="AW35" s="47">
        <f t="shared" si="6"/>
        <v>0</v>
      </c>
    </row>
    <row r="36" spans="1:49" s="24" customFormat="1" ht="19.899999999999999" customHeight="1" x14ac:dyDescent="0.15">
      <c r="A36" s="59" t="s">
        <v>277</v>
      </c>
      <c r="B36" s="55" t="s">
        <v>663</v>
      </c>
      <c r="C36" s="46">
        <f>生産増_入力!D49</f>
        <v>0</v>
      </c>
      <c r="D36" s="77">
        <f t="shared" si="7"/>
        <v>0</v>
      </c>
      <c r="E36" s="77">
        <v>0</v>
      </c>
      <c r="F36" s="77">
        <f>D36*各種係数!E36</f>
        <v>0</v>
      </c>
      <c r="G36" s="77">
        <f>D36*各種係数!F36</f>
        <v>0</v>
      </c>
      <c r="H36" s="77">
        <f>G36*各種係数!G36</f>
        <v>0</v>
      </c>
      <c r="I36" s="77">
        <f>D36*各種係数!I36</f>
        <v>0</v>
      </c>
      <c r="J36" s="77">
        <f>D36*各種係数!J36</f>
        <v>0</v>
      </c>
      <c r="K36" s="47">
        <v>0</v>
      </c>
      <c r="L36" s="215">
        <f t="shared" si="8"/>
        <v>0</v>
      </c>
      <c r="M36" s="215">
        <v>0</v>
      </c>
      <c r="N36" s="215">
        <f>L36*各種係数!E36</f>
        <v>0</v>
      </c>
      <c r="O36" s="215">
        <f>L36*各種係数!F36</f>
        <v>0</v>
      </c>
      <c r="P36" s="215">
        <f>O36*各種係数!G36</f>
        <v>0</v>
      </c>
      <c r="Q36" s="215">
        <f>L36*各種係数!I36</f>
        <v>0</v>
      </c>
      <c r="R36" s="215">
        <f>L36*各種係数!J36</f>
        <v>0</v>
      </c>
      <c r="S36" s="47"/>
      <c r="T36" s="47">
        <f>$S$114*各種係数!H36</f>
        <v>0</v>
      </c>
      <c r="U36" s="47">
        <f>T36*各種係数!D36</f>
        <v>0</v>
      </c>
      <c r="V36" s="186">
        <v>0</v>
      </c>
      <c r="W36" s="186">
        <v>0</v>
      </c>
      <c r="X36" s="186">
        <f>V36*各種係数!E36</f>
        <v>0</v>
      </c>
      <c r="Y36" s="186">
        <f>V36*各種係数!F36</f>
        <v>0</v>
      </c>
      <c r="Z36" s="186">
        <f>Y36*各種係数!G36</f>
        <v>0</v>
      </c>
      <c r="AA36" s="186">
        <f>V36*各種係数!I36</f>
        <v>0</v>
      </c>
      <c r="AB36" s="186">
        <f>V36*各種係数!J36</f>
        <v>0</v>
      </c>
      <c r="AC36" s="59" t="str">
        <f t="shared" si="0"/>
        <v>231</v>
      </c>
      <c r="AD36" s="55" t="str">
        <f t="shared" si="1"/>
        <v>なめし革・革製品・毛皮</v>
      </c>
      <c r="AE36" s="47">
        <f t="shared" si="9"/>
        <v>0</v>
      </c>
      <c r="AF36" s="47">
        <f t="shared" si="10"/>
        <v>0</v>
      </c>
      <c r="AG36" s="47">
        <f t="shared" si="11"/>
        <v>0</v>
      </c>
      <c r="AH36" s="47">
        <f t="shared" si="12"/>
        <v>0</v>
      </c>
      <c r="AI36" s="47">
        <f t="shared" si="13"/>
        <v>0</v>
      </c>
      <c r="AJ36" s="47">
        <f t="shared" si="14"/>
        <v>0</v>
      </c>
      <c r="AK36" s="47">
        <f t="shared" si="15"/>
        <v>0</v>
      </c>
      <c r="AL36" s="23"/>
      <c r="AM36" s="23"/>
      <c r="AN36" s="88">
        <f>RANK(AE36,$AE$6:$AE$113)+COUNTIF($AE$6:AE36,AE36)-1</f>
        <v>31</v>
      </c>
      <c r="AO36" s="98" t="str">
        <f t="shared" si="16"/>
        <v>231</v>
      </c>
      <c r="AP36" s="89" t="str">
        <f t="shared" si="17"/>
        <v>なめし革・革製品・毛皮</v>
      </c>
      <c r="AQ36" s="95">
        <v>31</v>
      </c>
      <c r="AR36" s="95" t="str">
        <f t="shared" si="3"/>
        <v>231</v>
      </c>
      <c r="AS36" s="90" t="str">
        <f t="shared" si="4"/>
        <v>なめし革・革製品・毛皮</v>
      </c>
      <c r="AT36" s="77">
        <f t="shared" si="5"/>
        <v>0</v>
      </c>
      <c r="AU36" s="229">
        <f t="shared" si="18"/>
        <v>0</v>
      </c>
      <c r="AV36" s="186">
        <f t="shared" si="19"/>
        <v>0</v>
      </c>
      <c r="AW36" s="47">
        <f t="shared" si="6"/>
        <v>0</v>
      </c>
    </row>
    <row r="37" spans="1:49" s="24" customFormat="1" ht="19.899999999999999" customHeight="1" x14ac:dyDescent="0.15">
      <c r="A37" s="59" t="s">
        <v>281</v>
      </c>
      <c r="B37" s="55" t="s">
        <v>280</v>
      </c>
      <c r="C37" s="46">
        <f>生産増_入力!D50</f>
        <v>0</v>
      </c>
      <c r="D37" s="77">
        <f t="shared" si="7"/>
        <v>0</v>
      </c>
      <c r="E37" s="77">
        <v>0</v>
      </c>
      <c r="F37" s="77">
        <f>D37*各種係数!E37</f>
        <v>0</v>
      </c>
      <c r="G37" s="77">
        <f>D37*各種係数!F37</f>
        <v>0</v>
      </c>
      <c r="H37" s="77">
        <f>G37*各種係数!G37</f>
        <v>0</v>
      </c>
      <c r="I37" s="77">
        <f>D37*各種係数!I37</f>
        <v>0</v>
      </c>
      <c r="J37" s="77">
        <f>D37*各種係数!J37</f>
        <v>0</v>
      </c>
      <c r="K37" s="47">
        <v>0</v>
      </c>
      <c r="L37" s="215">
        <f t="shared" si="8"/>
        <v>0</v>
      </c>
      <c r="M37" s="215">
        <v>0</v>
      </c>
      <c r="N37" s="215">
        <f>L37*各種係数!E37</f>
        <v>0</v>
      </c>
      <c r="O37" s="215">
        <f>L37*各種係数!F37</f>
        <v>0</v>
      </c>
      <c r="P37" s="215">
        <f>O37*各種係数!G37</f>
        <v>0</v>
      </c>
      <c r="Q37" s="215">
        <f>L37*各種係数!I37</f>
        <v>0</v>
      </c>
      <c r="R37" s="215">
        <f>L37*各種係数!J37</f>
        <v>0</v>
      </c>
      <c r="S37" s="47"/>
      <c r="T37" s="47">
        <f>$S$114*各種係数!H37</f>
        <v>0</v>
      </c>
      <c r="U37" s="47">
        <f>T37*各種係数!D37</f>
        <v>0</v>
      </c>
      <c r="V37" s="186">
        <v>0</v>
      </c>
      <c r="W37" s="186">
        <v>0</v>
      </c>
      <c r="X37" s="186">
        <f>V37*各種係数!E37</f>
        <v>0</v>
      </c>
      <c r="Y37" s="186">
        <f>V37*各種係数!F37</f>
        <v>0</v>
      </c>
      <c r="Z37" s="186">
        <f>Y37*各種係数!G37</f>
        <v>0</v>
      </c>
      <c r="AA37" s="186">
        <f>V37*各種係数!I37</f>
        <v>0</v>
      </c>
      <c r="AB37" s="186">
        <f>V37*各種係数!J37</f>
        <v>0</v>
      </c>
      <c r="AC37" s="59" t="str">
        <f t="shared" si="0"/>
        <v>251</v>
      </c>
      <c r="AD37" s="55" t="str">
        <f t="shared" si="1"/>
        <v>ガラス・ガラス製品</v>
      </c>
      <c r="AE37" s="47">
        <f t="shared" si="9"/>
        <v>0</v>
      </c>
      <c r="AF37" s="47">
        <f t="shared" si="10"/>
        <v>0</v>
      </c>
      <c r="AG37" s="47">
        <f t="shared" si="11"/>
        <v>0</v>
      </c>
      <c r="AH37" s="47">
        <f t="shared" si="12"/>
        <v>0</v>
      </c>
      <c r="AI37" s="47">
        <f t="shared" si="13"/>
        <v>0</v>
      </c>
      <c r="AJ37" s="47">
        <f t="shared" si="14"/>
        <v>0</v>
      </c>
      <c r="AK37" s="47">
        <f t="shared" si="15"/>
        <v>0</v>
      </c>
      <c r="AL37" s="23"/>
      <c r="AM37" s="23"/>
      <c r="AN37" s="88">
        <f>RANK(AE37,$AE$6:$AE$113)+COUNTIF($AE$6:AE37,AE37)-1</f>
        <v>32</v>
      </c>
      <c r="AO37" s="98" t="str">
        <f t="shared" si="16"/>
        <v>251</v>
      </c>
      <c r="AP37" s="89" t="str">
        <f t="shared" si="17"/>
        <v>ガラス・ガラス製品</v>
      </c>
      <c r="AQ37" s="95">
        <v>32</v>
      </c>
      <c r="AR37" s="95" t="str">
        <f t="shared" si="3"/>
        <v>251</v>
      </c>
      <c r="AS37" s="90" t="str">
        <f t="shared" si="4"/>
        <v>ガラス・ガラス製品</v>
      </c>
      <c r="AT37" s="77">
        <f t="shared" si="5"/>
        <v>0</v>
      </c>
      <c r="AU37" s="229">
        <f t="shared" si="18"/>
        <v>0</v>
      </c>
      <c r="AV37" s="186">
        <f t="shared" si="19"/>
        <v>0</v>
      </c>
      <c r="AW37" s="47">
        <f t="shared" si="6"/>
        <v>0</v>
      </c>
    </row>
    <row r="38" spans="1:49" s="24" customFormat="1" ht="19.899999999999999" customHeight="1" x14ac:dyDescent="0.15">
      <c r="A38" s="59" t="s">
        <v>284</v>
      </c>
      <c r="B38" s="55" t="s">
        <v>283</v>
      </c>
      <c r="C38" s="46">
        <f>生産増_入力!D51</f>
        <v>0</v>
      </c>
      <c r="D38" s="77">
        <f t="shared" si="7"/>
        <v>0</v>
      </c>
      <c r="E38" s="77">
        <v>0</v>
      </c>
      <c r="F38" s="77">
        <f>D38*各種係数!E38</f>
        <v>0</v>
      </c>
      <c r="G38" s="77">
        <f>D38*各種係数!F38</f>
        <v>0</v>
      </c>
      <c r="H38" s="77">
        <f>G38*各種係数!G38</f>
        <v>0</v>
      </c>
      <c r="I38" s="77">
        <f>D38*各種係数!I38</f>
        <v>0</v>
      </c>
      <c r="J38" s="77">
        <f>D38*各種係数!J38</f>
        <v>0</v>
      </c>
      <c r="K38" s="47">
        <v>0</v>
      </c>
      <c r="L38" s="215">
        <f t="shared" si="8"/>
        <v>0</v>
      </c>
      <c r="M38" s="215">
        <v>0</v>
      </c>
      <c r="N38" s="215">
        <f>L38*各種係数!E38</f>
        <v>0</v>
      </c>
      <c r="O38" s="215">
        <f>L38*各種係数!F38</f>
        <v>0</v>
      </c>
      <c r="P38" s="215">
        <f>O38*各種係数!G38</f>
        <v>0</v>
      </c>
      <c r="Q38" s="215">
        <f>L38*各種係数!I38</f>
        <v>0</v>
      </c>
      <c r="R38" s="215">
        <f>L38*各種係数!J38</f>
        <v>0</v>
      </c>
      <c r="S38" s="47"/>
      <c r="T38" s="47">
        <f>$S$114*各種係数!H38</f>
        <v>0</v>
      </c>
      <c r="U38" s="47">
        <f>T38*各種係数!D38</f>
        <v>0</v>
      </c>
      <c r="V38" s="186">
        <v>0</v>
      </c>
      <c r="W38" s="186">
        <v>0</v>
      </c>
      <c r="X38" s="186">
        <f>V38*各種係数!E38</f>
        <v>0</v>
      </c>
      <c r="Y38" s="186">
        <f>V38*各種係数!F38</f>
        <v>0</v>
      </c>
      <c r="Z38" s="186">
        <f>Y38*各種係数!G38</f>
        <v>0</v>
      </c>
      <c r="AA38" s="186">
        <f>V38*各種係数!I38</f>
        <v>0</v>
      </c>
      <c r="AB38" s="186">
        <f>V38*各種係数!J38</f>
        <v>0</v>
      </c>
      <c r="AC38" s="59" t="str">
        <f t="shared" ref="AC38:AC69" si="20">A38</f>
        <v>252</v>
      </c>
      <c r="AD38" s="55" t="str">
        <f t="shared" ref="AD38:AD69" si="21">B38</f>
        <v>セメント・セメント製品</v>
      </c>
      <c r="AE38" s="47">
        <f t="shared" si="9"/>
        <v>0</v>
      </c>
      <c r="AF38" s="47">
        <f t="shared" si="10"/>
        <v>0</v>
      </c>
      <c r="AG38" s="47">
        <f t="shared" si="11"/>
        <v>0</v>
      </c>
      <c r="AH38" s="47">
        <f t="shared" si="12"/>
        <v>0</v>
      </c>
      <c r="AI38" s="47">
        <f t="shared" si="13"/>
        <v>0</v>
      </c>
      <c r="AJ38" s="47">
        <f t="shared" si="14"/>
        <v>0</v>
      </c>
      <c r="AK38" s="47">
        <f t="shared" si="15"/>
        <v>0</v>
      </c>
      <c r="AL38" s="23"/>
      <c r="AM38" s="23"/>
      <c r="AN38" s="88">
        <f>RANK(AE38,$AE$6:$AE$113)+COUNTIF($AE$6:AE38,AE38)-1</f>
        <v>33</v>
      </c>
      <c r="AO38" s="98" t="str">
        <f t="shared" si="16"/>
        <v>252</v>
      </c>
      <c r="AP38" s="89" t="str">
        <f t="shared" si="17"/>
        <v>セメント・セメント製品</v>
      </c>
      <c r="AQ38" s="95">
        <v>33</v>
      </c>
      <c r="AR38" s="95" t="str">
        <f t="shared" ref="AR38:AR69" si="22">VLOOKUP(AQ38,$AN:$AO,2,FALSE)</f>
        <v>252</v>
      </c>
      <c r="AS38" s="90" t="str">
        <f t="shared" ref="AS38:AS69" si="23">VLOOKUP(AR38,$AO:$AP,2,FALSE)</f>
        <v>セメント・セメント製品</v>
      </c>
      <c r="AT38" s="77">
        <f t="shared" ref="AT38:AT69" si="24">VLOOKUP(AS38,$B:$D,3,FALSE)</f>
        <v>0</v>
      </c>
      <c r="AU38" s="229">
        <f t="shared" si="18"/>
        <v>0</v>
      </c>
      <c r="AV38" s="186">
        <f t="shared" si="19"/>
        <v>0</v>
      </c>
      <c r="AW38" s="47">
        <f t="shared" ref="AW38:AW69" si="25">VLOOKUP(AS38,$AD:$AE,2,FALSE)</f>
        <v>0</v>
      </c>
    </row>
    <row r="39" spans="1:49" s="24" customFormat="1" ht="19.899999999999999" customHeight="1" x14ac:dyDescent="0.15">
      <c r="A39" s="59" t="s">
        <v>287</v>
      </c>
      <c r="B39" s="55" t="s">
        <v>286</v>
      </c>
      <c r="C39" s="46">
        <f>生産増_入力!D52</f>
        <v>0</v>
      </c>
      <c r="D39" s="77">
        <f t="shared" si="7"/>
        <v>0</v>
      </c>
      <c r="E39" s="77">
        <v>0</v>
      </c>
      <c r="F39" s="77">
        <f>D39*各種係数!E39</f>
        <v>0</v>
      </c>
      <c r="G39" s="77">
        <f>D39*各種係数!F39</f>
        <v>0</v>
      </c>
      <c r="H39" s="77">
        <f>G39*各種係数!G39</f>
        <v>0</v>
      </c>
      <c r="I39" s="77">
        <f>D39*各種係数!I39</f>
        <v>0</v>
      </c>
      <c r="J39" s="77">
        <f>D39*各種係数!J39</f>
        <v>0</v>
      </c>
      <c r="K39" s="47">
        <v>0</v>
      </c>
      <c r="L39" s="215">
        <f t="shared" si="8"/>
        <v>0</v>
      </c>
      <c r="M39" s="215">
        <v>0</v>
      </c>
      <c r="N39" s="215">
        <f>L39*各種係数!E39</f>
        <v>0</v>
      </c>
      <c r="O39" s="215">
        <f>L39*各種係数!F39</f>
        <v>0</v>
      </c>
      <c r="P39" s="215">
        <f>O39*各種係数!G39</f>
        <v>0</v>
      </c>
      <c r="Q39" s="215">
        <f>L39*各種係数!I39</f>
        <v>0</v>
      </c>
      <c r="R39" s="215">
        <f>L39*各種係数!J39</f>
        <v>0</v>
      </c>
      <c r="S39" s="47"/>
      <c r="T39" s="47">
        <f>$S$114*各種係数!H39</f>
        <v>0</v>
      </c>
      <c r="U39" s="47">
        <f>T39*各種係数!D39</f>
        <v>0</v>
      </c>
      <c r="V39" s="186">
        <v>0</v>
      </c>
      <c r="W39" s="186">
        <v>0</v>
      </c>
      <c r="X39" s="186">
        <f>V39*各種係数!E39</f>
        <v>0</v>
      </c>
      <c r="Y39" s="186">
        <f>V39*各種係数!F39</f>
        <v>0</v>
      </c>
      <c r="Z39" s="186">
        <f>Y39*各種係数!G39</f>
        <v>0</v>
      </c>
      <c r="AA39" s="186">
        <f>V39*各種係数!I39</f>
        <v>0</v>
      </c>
      <c r="AB39" s="186">
        <f>V39*各種係数!J39</f>
        <v>0</v>
      </c>
      <c r="AC39" s="59" t="str">
        <f t="shared" si="20"/>
        <v>253</v>
      </c>
      <c r="AD39" s="55" t="str">
        <f t="shared" si="21"/>
        <v>陶磁器</v>
      </c>
      <c r="AE39" s="47">
        <f t="shared" si="9"/>
        <v>0</v>
      </c>
      <c r="AF39" s="47">
        <f t="shared" si="10"/>
        <v>0</v>
      </c>
      <c r="AG39" s="47">
        <f t="shared" si="11"/>
        <v>0</v>
      </c>
      <c r="AH39" s="47">
        <f t="shared" si="12"/>
        <v>0</v>
      </c>
      <c r="AI39" s="47">
        <f t="shared" si="13"/>
        <v>0</v>
      </c>
      <c r="AJ39" s="47">
        <f t="shared" si="14"/>
        <v>0</v>
      </c>
      <c r="AK39" s="47">
        <f t="shared" si="15"/>
        <v>0</v>
      </c>
      <c r="AL39" s="23"/>
      <c r="AM39" s="23"/>
      <c r="AN39" s="88">
        <f>RANK(AE39,$AE$6:$AE$113)+COUNTIF($AE$6:AE39,AE39)-1</f>
        <v>34</v>
      </c>
      <c r="AO39" s="98" t="str">
        <f t="shared" si="16"/>
        <v>253</v>
      </c>
      <c r="AP39" s="89" t="str">
        <f t="shared" si="17"/>
        <v>陶磁器</v>
      </c>
      <c r="AQ39" s="95">
        <v>34</v>
      </c>
      <c r="AR39" s="95" t="str">
        <f t="shared" si="22"/>
        <v>253</v>
      </c>
      <c r="AS39" s="90" t="str">
        <f t="shared" si="23"/>
        <v>陶磁器</v>
      </c>
      <c r="AT39" s="77">
        <f t="shared" si="24"/>
        <v>0</v>
      </c>
      <c r="AU39" s="229">
        <f t="shared" si="18"/>
        <v>0</v>
      </c>
      <c r="AV39" s="186">
        <f t="shared" si="19"/>
        <v>0</v>
      </c>
      <c r="AW39" s="47">
        <f t="shared" si="25"/>
        <v>0</v>
      </c>
    </row>
    <row r="40" spans="1:49" s="24" customFormat="1" ht="19.899999999999999" customHeight="1" x14ac:dyDescent="0.15">
      <c r="A40" s="59" t="s">
        <v>290</v>
      </c>
      <c r="B40" s="55" t="s">
        <v>291</v>
      </c>
      <c r="C40" s="46">
        <f>生産増_入力!D53</f>
        <v>0</v>
      </c>
      <c r="D40" s="77">
        <f t="shared" si="7"/>
        <v>0</v>
      </c>
      <c r="E40" s="77">
        <v>0</v>
      </c>
      <c r="F40" s="77">
        <f>D40*各種係数!E40</f>
        <v>0</v>
      </c>
      <c r="G40" s="77">
        <f>D40*各種係数!F40</f>
        <v>0</v>
      </c>
      <c r="H40" s="77">
        <f>G40*各種係数!G40</f>
        <v>0</v>
      </c>
      <c r="I40" s="77">
        <f>D40*各種係数!I40</f>
        <v>0</v>
      </c>
      <c r="J40" s="77">
        <f>D40*各種係数!J40</f>
        <v>0</v>
      </c>
      <c r="K40" s="47">
        <v>0</v>
      </c>
      <c r="L40" s="215">
        <f t="shared" si="8"/>
        <v>0</v>
      </c>
      <c r="M40" s="215">
        <v>0</v>
      </c>
      <c r="N40" s="215">
        <f>L40*各種係数!E40</f>
        <v>0</v>
      </c>
      <c r="O40" s="215">
        <f>L40*各種係数!F40</f>
        <v>0</v>
      </c>
      <c r="P40" s="215">
        <f>O40*各種係数!G40</f>
        <v>0</v>
      </c>
      <c r="Q40" s="215">
        <f>L40*各種係数!I40</f>
        <v>0</v>
      </c>
      <c r="R40" s="215">
        <f>L40*各種係数!J40</f>
        <v>0</v>
      </c>
      <c r="S40" s="47"/>
      <c r="T40" s="47">
        <f>$S$114*各種係数!H40</f>
        <v>0</v>
      </c>
      <c r="U40" s="47">
        <f>T40*各種係数!D40</f>
        <v>0</v>
      </c>
      <c r="V40" s="186">
        <v>0</v>
      </c>
      <c r="W40" s="186">
        <v>0</v>
      </c>
      <c r="X40" s="186">
        <f>V40*各種係数!E40</f>
        <v>0</v>
      </c>
      <c r="Y40" s="186">
        <f>V40*各種係数!F40</f>
        <v>0</v>
      </c>
      <c r="Z40" s="186">
        <f>Y40*各種係数!G40</f>
        <v>0</v>
      </c>
      <c r="AA40" s="186">
        <f>V40*各種係数!I40</f>
        <v>0</v>
      </c>
      <c r="AB40" s="186">
        <f>V40*各種係数!J40</f>
        <v>0</v>
      </c>
      <c r="AC40" s="59" t="str">
        <f t="shared" si="20"/>
        <v>259</v>
      </c>
      <c r="AD40" s="55" t="str">
        <f t="shared" si="21"/>
        <v>その他の窯業・土石製品</v>
      </c>
      <c r="AE40" s="47">
        <f t="shared" si="9"/>
        <v>0</v>
      </c>
      <c r="AF40" s="47">
        <f t="shared" si="10"/>
        <v>0</v>
      </c>
      <c r="AG40" s="47">
        <f t="shared" si="11"/>
        <v>0</v>
      </c>
      <c r="AH40" s="47">
        <f t="shared" si="12"/>
        <v>0</v>
      </c>
      <c r="AI40" s="47">
        <f t="shared" si="13"/>
        <v>0</v>
      </c>
      <c r="AJ40" s="47">
        <f t="shared" si="14"/>
        <v>0</v>
      </c>
      <c r="AK40" s="47">
        <f t="shared" si="15"/>
        <v>0</v>
      </c>
      <c r="AL40" s="23"/>
      <c r="AM40" s="23"/>
      <c r="AN40" s="88">
        <f>RANK(AE40,$AE$6:$AE$113)+COUNTIF($AE$6:AE40,AE40)-1</f>
        <v>35</v>
      </c>
      <c r="AO40" s="98" t="str">
        <f t="shared" si="16"/>
        <v>259</v>
      </c>
      <c r="AP40" s="89" t="str">
        <f t="shared" si="17"/>
        <v>その他の窯業・土石製品</v>
      </c>
      <c r="AQ40" s="95">
        <v>35</v>
      </c>
      <c r="AR40" s="95" t="str">
        <f t="shared" si="22"/>
        <v>259</v>
      </c>
      <c r="AS40" s="90" t="str">
        <f t="shared" si="23"/>
        <v>その他の窯業・土石製品</v>
      </c>
      <c r="AT40" s="77">
        <f t="shared" si="24"/>
        <v>0</v>
      </c>
      <c r="AU40" s="229">
        <f t="shared" si="18"/>
        <v>0</v>
      </c>
      <c r="AV40" s="186">
        <f t="shared" si="19"/>
        <v>0</v>
      </c>
      <c r="AW40" s="47">
        <f t="shared" si="25"/>
        <v>0</v>
      </c>
    </row>
    <row r="41" spans="1:49" s="24" customFormat="1" ht="19.899999999999999" customHeight="1" x14ac:dyDescent="0.15">
      <c r="A41" s="59" t="s">
        <v>295</v>
      </c>
      <c r="B41" s="55" t="s">
        <v>294</v>
      </c>
      <c r="C41" s="46">
        <f>生産増_入力!D54</f>
        <v>0</v>
      </c>
      <c r="D41" s="77">
        <f t="shared" si="7"/>
        <v>0</v>
      </c>
      <c r="E41" s="77">
        <v>0</v>
      </c>
      <c r="F41" s="77">
        <f>D41*各種係数!E41</f>
        <v>0</v>
      </c>
      <c r="G41" s="77">
        <f>D41*各種係数!F41</f>
        <v>0</v>
      </c>
      <c r="H41" s="77">
        <f>G41*各種係数!G41</f>
        <v>0</v>
      </c>
      <c r="I41" s="77">
        <f>D41*各種係数!I41</f>
        <v>0</v>
      </c>
      <c r="J41" s="77">
        <f>D41*各種係数!J41</f>
        <v>0</v>
      </c>
      <c r="K41" s="47">
        <v>0</v>
      </c>
      <c r="L41" s="215">
        <f t="shared" si="8"/>
        <v>0</v>
      </c>
      <c r="M41" s="215">
        <v>0</v>
      </c>
      <c r="N41" s="215">
        <f>L41*各種係数!E41</f>
        <v>0</v>
      </c>
      <c r="O41" s="215">
        <f>L41*各種係数!F41</f>
        <v>0</v>
      </c>
      <c r="P41" s="215">
        <f>O41*各種係数!G41</f>
        <v>0</v>
      </c>
      <c r="Q41" s="215">
        <f>L41*各種係数!I41</f>
        <v>0</v>
      </c>
      <c r="R41" s="215">
        <f>L41*各種係数!J41</f>
        <v>0</v>
      </c>
      <c r="S41" s="47"/>
      <c r="T41" s="47">
        <f>$S$114*各種係数!H41</f>
        <v>0</v>
      </c>
      <c r="U41" s="47">
        <f>T41*各種係数!D41</f>
        <v>0</v>
      </c>
      <c r="V41" s="186">
        <v>0</v>
      </c>
      <c r="W41" s="186">
        <v>0</v>
      </c>
      <c r="X41" s="186">
        <f>V41*各種係数!E41</f>
        <v>0</v>
      </c>
      <c r="Y41" s="186">
        <f>V41*各種係数!F41</f>
        <v>0</v>
      </c>
      <c r="Z41" s="186">
        <f>Y41*各種係数!G41</f>
        <v>0</v>
      </c>
      <c r="AA41" s="186">
        <f>V41*各種係数!I41</f>
        <v>0</v>
      </c>
      <c r="AB41" s="186">
        <f>V41*各種係数!J41</f>
        <v>0</v>
      </c>
      <c r="AC41" s="59" t="str">
        <f t="shared" si="20"/>
        <v>261</v>
      </c>
      <c r="AD41" s="55" t="str">
        <f t="shared" si="21"/>
        <v>銑鉄・粗鋼</v>
      </c>
      <c r="AE41" s="47">
        <f t="shared" si="9"/>
        <v>0</v>
      </c>
      <c r="AF41" s="47">
        <f t="shared" si="10"/>
        <v>0</v>
      </c>
      <c r="AG41" s="47">
        <f t="shared" si="11"/>
        <v>0</v>
      </c>
      <c r="AH41" s="47">
        <f t="shared" si="12"/>
        <v>0</v>
      </c>
      <c r="AI41" s="47">
        <f t="shared" si="13"/>
        <v>0</v>
      </c>
      <c r="AJ41" s="47">
        <f t="shared" si="14"/>
        <v>0</v>
      </c>
      <c r="AK41" s="47">
        <f t="shared" si="15"/>
        <v>0</v>
      </c>
      <c r="AL41" s="23"/>
      <c r="AM41" s="23"/>
      <c r="AN41" s="88">
        <f>RANK(AE41,$AE$6:$AE$113)+COUNTIF($AE$6:AE41,AE41)-1</f>
        <v>36</v>
      </c>
      <c r="AO41" s="98" t="str">
        <f t="shared" si="16"/>
        <v>261</v>
      </c>
      <c r="AP41" s="89" t="str">
        <f t="shared" si="17"/>
        <v>銑鉄・粗鋼</v>
      </c>
      <c r="AQ41" s="95">
        <v>36</v>
      </c>
      <c r="AR41" s="95" t="str">
        <f t="shared" si="22"/>
        <v>261</v>
      </c>
      <c r="AS41" s="90" t="str">
        <f t="shared" si="23"/>
        <v>銑鉄・粗鋼</v>
      </c>
      <c r="AT41" s="77">
        <f t="shared" si="24"/>
        <v>0</v>
      </c>
      <c r="AU41" s="229">
        <f t="shared" si="18"/>
        <v>0</v>
      </c>
      <c r="AV41" s="186">
        <f t="shared" si="19"/>
        <v>0</v>
      </c>
      <c r="AW41" s="47">
        <f t="shared" si="25"/>
        <v>0</v>
      </c>
    </row>
    <row r="42" spans="1:49" s="24" customFormat="1" ht="19.899999999999999" customHeight="1" x14ac:dyDescent="0.15">
      <c r="A42" s="59" t="s">
        <v>299</v>
      </c>
      <c r="B42" s="55" t="s">
        <v>300</v>
      </c>
      <c r="C42" s="46">
        <f>生産増_入力!D55</f>
        <v>0</v>
      </c>
      <c r="D42" s="77">
        <f t="shared" si="7"/>
        <v>0</v>
      </c>
      <c r="E42" s="77">
        <v>0</v>
      </c>
      <c r="F42" s="77">
        <f>D42*各種係数!E42</f>
        <v>0</v>
      </c>
      <c r="G42" s="77">
        <f>D42*各種係数!F42</f>
        <v>0</v>
      </c>
      <c r="H42" s="77">
        <f>G42*各種係数!G42</f>
        <v>0</v>
      </c>
      <c r="I42" s="77">
        <f>D42*各種係数!I42</f>
        <v>0</v>
      </c>
      <c r="J42" s="77">
        <f>D42*各種係数!J42</f>
        <v>0</v>
      </c>
      <c r="K42" s="47">
        <v>0</v>
      </c>
      <c r="L42" s="215">
        <f t="shared" si="8"/>
        <v>0</v>
      </c>
      <c r="M42" s="215">
        <v>0</v>
      </c>
      <c r="N42" s="215">
        <f>L42*各種係数!E42</f>
        <v>0</v>
      </c>
      <c r="O42" s="215">
        <f>L42*各種係数!F42</f>
        <v>0</v>
      </c>
      <c r="P42" s="215">
        <f>O42*各種係数!G42</f>
        <v>0</v>
      </c>
      <c r="Q42" s="215">
        <f>L42*各種係数!I42</f>
        <v>0</v>
      </c>
      <c r="R42" s="215">
        <f>L42*各種係数!J42</f>
        <v>0</v>
      </c>
      <c r="S42" s="47"/>
      <c r="T42" s="47">
        <f>$S$114*各種係数!H42</f>
        <v>0</v>
      </c>
      <c r="U42" s="47">
        <f>T42*各種係数!D42</f>
        <v>0</v>
      </c>
      <c r="V42" s="186">
        <v>0</v>
      </c>
      <c r="W42" s="186">
        <v>0</v>
      </c>
      <c r="X42" s="186">
        <f>V42*各種係数!E42</f>
        <v>0</v>
      </c>
      <c r="Y42" s="186">
        <f>V42*各種係数!F42</f>
        <v>0</v>
      </c>
      <c r="Z42" s="186">
        <f>Y42*各種係数!G42</f>
        <v>0</v>
      </c>
      <c r="AA42" s="186">
        <f>V42*各種係数!I42</f>
        <v>0</v>
      </c>
      <c r="AB42" s="186">
        <f>V42*各種係数!J42</f>
        <v>0</v>
      </c>
      <c r="AC42" s="58" t="str">
        <f t="shared" si="20"/>
        <v>262</v>
      </c>
      <c r="AD42" s="55" t="str">
        <f t="shared" si="21"/>
        <v>鋼材</v>
      </c>
      <c r="AE42" s="47">
        <f t="shared" si="9"/>
        <v>0</v>
      </c>
      <c r="AF42" s="47">
        <f t="shared" si="10"/>
        <v>0</v>
      </c>
      <c r="AG42" s="47">
        <f t="shared" si="11"/>
        <v>0</v>
      </c>
      <c r="AH42" s="47">
        <f t="shared" si="12"/>
        <v>0</v>
      </c>
      <c r="AI42" s="47">
        <f t="shared" si="13"/>
        <v>0</v>
      </c>
      <c r="AJ42" s="47">
        <f t="shared" si="14"/>
        <v>0</v>
      </c>
      <c r="AK42" s="47">
        <f t="shared" si="15"/>
        <v>0</v>
      </c>
      <c r="AL42" s="23"/>
      <c r="AM42" s="23"/>
      <c r="AN42" s="88">
        <f>RANK(AE42,$AE$6:$AE$113)+COUNTIF($AE$6:AE42,AE42)-1</f>
        <v>37</v>
      </c>
      <c r="AO42" s="98" t="str">
        <f t="shared" si="16"/>
        <v>262</v>
      </c>
      <c r="AP42" s="89" t="str">
        <f t="shared" si="17"/>
        <v>鋼材</v>
      </c>
      <c r="AQ42" s="95">
        <v>37</v>
      </c>
      <c r="AR42" s="95" t="str">
        <f t="shared" si="22"/>
        <v>262</v>
      </c>
      <c r="AS42" s="90" t="str">
        <f t="shared" si="23"/>
        <v>鋼材</v>
      </c>
      <c r="AT42" s="77">
        <f t="shared" si="24"/>
        <v>0</v>
      </c>
      <c r="AU42" s="229">
        <f t="shared" si="18"/>
        <v>0</v>
      </c>
      <c r="AV42" s="186">
        <f t="shared" si="19"/>
        <v>0</v>
      </c>
      <c r="AW42" s="47">
        <f t="shared" si="25"/>
        <v>0</v>
      </c>
    </row>
    <row r="43" spans="1:49" s="24" customFormat="1" ht="19.899999999999999" customHeight="1" x14ac:dyDescent="0.15">
      <c r="A43" s="59" t="s">
        <v>306</v>
      </c>
      <c r="B43" s="55" t="s">
        <v>665</v>
      </c>
      <c r="C43" s="46">
        <f>生産増_入力!D56</f>
        <v>0</v>
      </c>
      <c r="D43" s="77">
        <f t="shared" si="7"/>
        <v>0</v>
      </c>
      <c r="E43" s="77">
        <v>0</v>
      </c>
      <c r="F43" s="77">
        <f>D43*各種係数!E43</f>
        <v>0</v>
      </c>
      <c r="G43" s="77">
        <f>D43*各種係数!F43</f>
        <v>0</v>
      </c>
      <c r="H43" s="77">
        <f>G43*各種係数!G43</f>
        <v>0</v>
      </c>
      <c r="I43" s="77">
        <f>D43*各種係数!I43</f>
        <v>0</v>
      </c>
      <c r="J43" s="77">
        <f>D43*各種係数!J43</f>
        <v>0</v>
      </c>
      <c r="K43" s="47">
        <v>0</v>
      </c>
      <c r="L43" s="215">
        <f t="shared" si="8"/>
        <v>0</v>
      </c>
      <c r="M43" s="215">
        <v>0</v>
      </c>
      <c r="N43" s="215">
        <f>L43*各種係数!E43</f>
        <v>0</v>
      </c>
      <c r="O43" s="215">
        <f>L43*各種係数!F43</f>
        <v>0</v>
      </c>
      <c r="P43" s="215">
        <f>O43*各種係数!G43</f>
        <v>0</v>
      </c>
      <c r="Q43" s="215">
        <f>L43*各種係数!I43</f>
        <v>0</v>
      </c>
      <c r="R43" s="215">
        <f>L43*各種係数!J43</f>
        <v>0</v>
      </c>
      <c r="S43" s="47"/>
      <c r="T43" s="47">
        <f>$S$114*各種係数!H43</f>
        <v>0</v>
      </c>
      <c r="U43" s="47">
        <f>T43*各種係数!D43</f>
        <v>0</v>
      </c>
      <c r="V43" s="186">
        <v>0</v>
      </c>
      <c r="W43" s="186">
        <v>0</v>
      </c>
      <c r="X43" s="186">
        <f>V43*各種係数!E43</f>
        <v>0</v>
      </c>
      <c r="Y43" s="186">
        <f>V43*各種係数!F43</f>
        <v>0</v>
      </c>
      <c r="Z43" s="186">
        <f>Y43*各種係数!G43</f>
        <v>0</v>
      </c>
      <c r="AA43" s="186">
        <f>V43*各種係数!I43</f>
        <v>0</v>
      </c>
      <c r="AB43" s="186">
        <f>V43*各種係数!J43</f>
        <v>0</v>
      </c>
      <c r="AC43" s="59" t="str">
        <f t="shared" si="20"/>
        <v>263</v>
      </c>
      <c r="AD43" s="55" t="str">
        <f t="shared" si="21"/>
        <v>鋳鍛造品（鉄）</v>
      </c>
      <c r="AE43" s="47">
        <f t="shared" si="9"/>
        <v>0</v>
      </c>
      <c r="AF43" s="47">
        <f t="shared" si="10"/>
        <v>0</v>
      </c>
      <c r="AG43" s="47">
        <f t="shared" si="11"/>
        <v>0</v>
      </c>
      <c r="AH43" s="47">
        <f t="shared" si="12"/>
        <v>0</v>
      </c>
      <c r="AI43" s="47">
        <f t="shared" si="13"/>
        <v>0</v>
      </c>
      <c r="AJ43" s="47">
        <f t="shared" si="14"/>
        <v>0</v>
      </c>
      <c r="AK43" s="47">
        <f t="shared" si="15"/>
        <v>0</v>
      </c>
      <c r="AL43" s="23"/>
      <c r="AM43" s="23"/>
      <c r="AN43" s="88">
        <f>RANK(AE43,$AE$6:$AE$113)+COUNTIF($AE$6:AE43,AE43)-1</f>
        <v>38</v>
      </c>
      <c r="AO43" s="98" t="str">
        <f t="shared" si="16"/>
        <v>263</v>
      </c>
      <c r="AP43" s="89" t="str">
        <f t="shared" si="17"/>
        <v>鋳鍛造品（鉄）</v>
      </c>
      <c r="AQ43" s="95">
        <v>38</v>
      </c>
      <c r="AR43" s="95" t="str">
        <f t="shared" si="22"/>
        <v>263</v>
      </c>
      <c r="AS43" s="90" t="str">
        <f t="shared" si="23"/>
        <v>鋳鍛造品（鉄）</v>
      </c>
      <c r="AT43" s="77">
        <f t="shared" si="24"/>
        <v>0</v>
      </c>
      <c r="AU43" s="229">
        <f t="shared" si="18"/>
        <v>0</v>
      </c>
      <c r="AV43" s="186">
        <f t="shared" si="19"/>
        <v>0</v>
      </c>
      <c r="AW43" s="47">
        <f t="shared" si="25"/>
        <v>0</v>
      </c>
    </row>
    <row r="44" spans="1:49" s="24" customFormat="1" ht="19.899999999999999" customHeight="1" x14ac:dyDescent="0.15">
      <c r="A44" s="59" t="s">
        <v>309</v>
      </c>
      <c r="B44" s="55" t="s">
        <v>308</v>
      </c>
      <c r="C44" s="46">
        <f>生産増_入力!D57</f>
        <v>0</v>
      </c>
      <c r="D44" s="77">
        <f t="shared" si="7"/>
        <v>0</v>
      </c>
      <c r="E44" s="77">
        <v>0</v>
      </c>
      <c r="F44" s="77">
        <f>D44*各種係数!E44</f>
        <v>0</v>
      </c>
      <c r="G44" s="77">
        <f>D44*各種係数!F44</f>
        <v>0</v>
      </c>
      <c r="H44" s="77">
        <f>G44*各種係数!G44</f>
        <v>0</v>
      </c>
      <c r="I44" s="77">
        <f>D44*各種係数!I44</f>
        <v>0</v>
      </c>
      <c r="J44" s="77">
        <f>D44*各種係数!J44</f>
        <v>0</v>
      </c>
      <c r="K44" s="47">
        <v>0</v>
      </c>
      <c r="L44" s="215">
        <f t="shared" si="8"/>
        <v>0</v>
      </c>
      <c r="M44" s="215">
        <v>0</v>
      </c>
      <c r="N44" s="215">
        <f>L44*各種係数!E44</f>
        <v>0</v>
      </c>
      <c r="O44" s="215">
        <f>L44*各種係数!F44</f>
        <v>0</v>
      </c>
      <c r="P44" s="215">
        <f>O44*各種係数!G44</f>
        <v>0</v>
      </c>
      <c r="Q44" s="215">
        <f>L44*各種係数!I44</f>
        <v>0</v>
      </c>
      <c r="R44" s="215">
        <f>L44*各種係数!J44</f>
        <v>0</v>
      </c>
      <c r="S44" s="47"/>
      <c r="T44" s="47">
        <f>$S$114*各種係数!H44</f>
        <v>0</v>
      </c>
      <c r="U44" s="47">
        <f>T44*各種係数!D44</f>
        <v>0</v>
      </c>
      <c r="V44" s="186">
        <v>0</v>
      </c>
      <c r="W44" s="186">
        <v>0</v>
      </c>
      <c r="X44" s="186">
        <f>V44*各種係数!E44</f>
        <v>0</v>
      </c>
      <c r="Y44" s="186">
        <f>V44*各種係数!F44</f>
        <v>0</v>
      </c>
      <c r="Z44" s="186">
        <f>Y44*各種係数!G44</f>
        <v>0</v>
      </c>
      <c r="AA44" s="186">
        <f>V44*各種係数!I44</f>
        <v>0</v>
      </c>
      <c r="AB44" s="186">
        <f>V44*各種係数!J44</f>
        <v>0</v>
      </c>
      <c r="AC44" s="59" t="str">
        <f t="shared" si="20"/>
        <v>269</v>
      </c>
      <c r="AD44" s="55" t="str">
        <f t="shared" si="21"/>
        <v>その他の鉄鋼製品</v>
      </c>
      <c r="AE44" s="47">
        <f t="shared" si="9"/>
        <v>0</v>
      </c>
      <c r="AF44" s="47">
        <f t="shared" si="10"/>
        <v>0</v>
      </c>
      <c r="AG44" s="47">
        <f t="shared" si="11"/>
        <v>0</v>
      </c>
      <c r="AH44" s="47">
        <f t="shared" si="12"/>
        <v>0</v>
      </c>
      <c r="AI44" s="47">
        <f t="shared" si="13"/>
        <v>0</v>
      </c>
      <c r="AJ44" s="47">
        <f t="shared" si="14"/>
        <v>0</v>
      </c>
      <c r="AK44" s="47">
        <f t="shared" si="15"/>
        <v>0</v>
      </c>
      <c r="AL44" s="23"/>
      <c r="AM44" s="23"/>
      <c r="AN44" s="88">
        <f>RANK(AE44,$AE$6:$AE$113)+COUNTIF($AE$6:AE44,AE44)-1</f>
        <v>39</v>
      </c>
      <c r="AO44" s="98" t="str">
        <f t="shared" si="16"/>
        <v>269</v>
      </c>
      <c r="AP44" s="89" t="str">
        <f t="shared" si="17"/>
        <v>その他の鉄鋼製品</v>
      </c>
      <c r="AQ44" s="95">
        <v>39</v>
      </c>
      <c r="AR44" s="95" t="str">
        <f t="shared" si="22"/>
        <v>269</v>
      </c>
      <c r="AS44" s="90" t="str">
        <f t="shared" si="23"/>
        <v>その他の鉄鋼製品</v>
      </c>
      <c r="AT44" s="77">
        <f t="shared" si="24"/>
        <v>0</v>
      </c>
      <c r="AU44" s="229">
        <f t="shared" si="18"/>
        <v>0</v>
      </c>
      <c r="AV44" s="186">
        <f t="shared" si="19"/>
        <v>0</v>
      </c>
      <c r="AW44" s="47">
        <f t="shared" si="25"/>
        <v>0</v>
      </c>
    </row>
    <row r="45" spans="1:49" s="24" customFormat="1" ht="19.899999999999999" customHeight="1" x14ac:dyDescent="0.15">
      <c r="A45" s="59" t="s">
        <v>312</v>
      </c>
      <c r="B45" s="55" t="s">
        <v>311</v>
      </c>
      <c r="C45" s="46">
        <f>生産増_入力!D58</f>
        <v>0</v>
      </c>
      <c r="D45" s="77">
        <f t="shared" si="7"/>
        <v>0</v>
      </c>
      <c r="E45" s="77">
        <v>0</v>
      </c>
      <c r="F45" s="77">
        <f>D45*各種係数!E45</f>
        <v>0</v>
      </c>
      <c r="G45" s="77">
        <f>D45*各種係数!F45</f>
        <v>0</v>
      </c>
      <c r="H45" s="77">
        <f>G45*各種係数!G45</f>
        <v>0</v>
      </c>
      <c r="I45" s="77">
        <f>D45*各種係数!I45</f>
        <v>0</v>
      </c>
      <c r="J45" s="77">
        <f>D45*各種係数!J45</f>
        <v>0</v>
      </c>
      <c r="K45" s="47">
        <v>0</v>
      </c>
      <c r="L45" s="215">
        <f t="shared" si="8"/>
        <v>0</v>
      </c>
      <c r="M45" s="215">
        <v>0</v>
      </c>
      <c r="N45" s="215">
        <f>L45*各種係数!E45</f>
        <v>0</v>
      </c>
      <c r="O45" s="215">
        <f>L45*各種係数!F45</f>
        <v>0</v>
      </c>
      <c r="P45" s="215">
        <f>O45*各種係数!G45</f>
        <v>0</v>
      </c>
      <c r="Q45" s="215">
        <f>L45*各種係数!I45</f>
        <v>0</v>
      </c>
      <c r="R45" s="215">
        <f>L45*各種係数!J45</f>
        <v>0</v>
      </c>
      <c r="S45" s="47"/>
      <c r="T45" s="47">
        <f>$S$114*各種係数!H45</f>
        <v>0</v>
      </c>
      <c r="U45" s="47">
        <f>T45*各種係数!D45</f>
        <v>0</v>
      </c>
      <c r="V45" s="186">
        <v>0</v>
      </c>
      <c r="W45" s="186">
        <v>0</v>
      </c>
      <c r="X45" s="186">
        <f>V45*各種係数!E45</f>
        <v>0</v>
      </c>
      <c r="Y45" s="186">
        <f>V45*各種係数!F45</f>
        <v>0</v>
      </c>
      <c r="Z45" s="186">
        <f>Y45*各種係数!G45</f>
        <v>0</v>
      </c>
      <c r="AA45" s="186">
        <f>V45*各種係数!I45</f>
        <v>0</v>
      </c>
      <c r="AB45" s="186">
        <f>V45*各種係数!J45</f>
        <v>0</v>
      </c>
      <c r="AC45" s="59" t="str">
        <f t="shared" si="20"/>
        <v>271</v>
      </c>
      <c r="AD45" s="55" t="str">
        <f t="shared" si="21"/>
        <v>非鉄金属製錬・精製</v>
      </c>
      <c r="AE45" s="47">
        <f t="shared" si="9"/>
        <v>0</v>
      </c>
      <c r="AF45" s="47">
        <f t="shared" si="10"/>
        <v>0</v>
      </c>
      <c r="AG45" s="47">
        <f t="shared" si="11"/>
        <v>0</v>
      </c>
      <c r="AH45" s="47">
        <f t="shared" si="12"/>
        <v>0</v>
      </c>
      <c r="AI45" s="47">
        <f t="shared" si="13"/>
        <v>0</v>
      </c>
      <c r="AJ45" s="47">
        <f t="shared" si="14"/>
        <v>0</v>
      </c>
      <c r="AK45" s="47">
        <f t="shared" si="15"/>
        <v>0</v>
      </c>
      <c r="AL45" s="23"/>
      <c r="AM45" s="23"/>
      <c r="AN45" s="88">
        <f>RANK(AE45,$AE$6:$AE$113)+COUNTIF($AE$6:AE45,AE45)-1</f>
        <v>40</v>
      </c>
      <c r="AO45" s="98" t="str">
        <f t="shared" si="16"/>
        <v>271</v>
      </c>
      <c r="AP45" s="89" t="str">
        <f t="shared" si="17"/>
        <v>非鉄金属製錬・精製</v>
      </c>
      <c r="AQ45" s="95">
        <v>40</v>
      </c>
      <c r="AR45" s="95" t="str">
        <f t="shared" si="22"/>
        <v>271</v>
      </c>
      <c r="AS45" s="90" t="str">
        <f t="shared" si="23"/>
        <v>非鉄金属製錬・精製</v>
      </c>
      <c r="AT45" s="77">
        <f t="shared" si="24"/>
        <v>0</v>
      </c>
      <c r="AU45" s="229">
        <f t="shared" si="18"/>
        <v>0</v>
      </c>
      <c r="AV45" s="186">
        <f t="shared" si="19"/>
        <v>0</v>
      </c>
      <c r="AW45" s="47">
        <f t="shared" si="25"/>
        <v>0</v>
      </c>
    </row>
    <row r="46" spans="1:49" s="24" customFormat="1" ht="19.899999999999999" customHeight="1" x14ac:dyDescent="0.15">
      <c r="A46" s="59" t="s">
        <v>317</v>
      </c>
      <c r="B46" s="55" t="s">
        <v>318</v>
      </c>
      <c r="C46" s="46">
        <f>生産増_入力!D59</f>
        <v>0</v>
      </c>
      <c r="D46" s="77">
        <f t="shared" si="7"/>
        <v>0</v>
      </c>
      <c r="E46" s="77">
        <v>0</v>
      </c>
      <c r="F46" s="77">
        <f>D46*各種係数!E46</f>
        <v>0</v>
      </c>
      <c r="G46" s="77">
        <f>D46*各種係数!F46</f>
        <v>0</v>
      </c>
      <c r="H46" s="77">
        <f>G46*各種係数!G46</f>
        <v>0</v>
      </c>
      <c r="I46" s="77">
        <f>D46*各種係数!I46</f>
        <v>0</v>
      </c>
      <c r="J46" s="77">
        <f>D46*各種係数!J46</f>
        <v>0</v>
      </c>
      <c r="K46" s="47">
        <v>0</v>
      </c>
      <c r="L46" s="215">
        <f t="shared" si="8"/>
        <v>0</v>
      </c>
      <c r="M46" s="215">
        <v>0</v>
      </c>
      <c r="N46" s="215">
        <f>L46*各種係数!E46</f>
        <v>0</v>
      </c>
      <c r="O46" s="215">
        <f>L46*各種係数!F46</f>
        <v>0</v>
      </c>
      <c r="P46" s="215">
        <f>O46*各種係数!G46</f>
        <v>0</v>
      </c>
      <c r="Q46" s="215">
        <f>L46*各種係数!I46</f>
        <v>0</v>
      </c>
      <c r="R46" s="215">
        <f>L46*各種係数!J46</f>
        <v>0</v>
      </c>
      <c r="S46" s="47"/>
      <c r="T46" s="47">
        <f>$S$114*各種係数!H46</f>
        <v>0</v>
      </c>
      <c r="U46" s="47">
        <f>T46*各種係数!D46</f>
        <v>0</v>
      </c>
      <c r="V46" s="186">
        <v>0</v>
      </c>
      <c r="W46" s="186">
        <v>0</v>
      </c>
      <c r="X46" s="186">
        <f>V46*各種係数!E46</f>
        <v>0</v>
      </c>
      <c r="Y46" s="186">
        <f>V46*各種係数!F46</f>
        <v>0</v>
      </c>
      <c r="Z46" s="186">
        <f>Y46*各種係数!G46</f>
        <v>0</v>
      </c>
      <c r="AA46" s="186">
        <f>V46*各種係数!I46</f>
        <v>0</v>
      </c>
      <c r="AB46" s="186">
        <f>V46*各種係数!J46</f>
        <v>0</v>
      </c>
      <c r="AC46" s="59" t="str">
        <f t="shared" si="20"/>
        <v>272</v>
      </c>
      <c r="AD46" s="55" t="str">
        <f t="shared" si="21"/>
        <v>非鉄金属加工製品</v>
      </c>
      <c r="AE46" s="47">
        <f t="shared" si="9"/>
        <v>0</v>
      </c>
      <c r="AF46" s="47">
        <f t="shared" si="10"/>
        <v>0</v>
      </c>
      <c r="AG46" s="47">
        <f t="shared" si="11"/>
        <v>0</v>
      </c>
      <c r="AH46" s="47">
        <f t="shared" si="12"/>
        <v>0</v>
      </c>
      <c r="AI46" s="47">
        <f t="shared" si="13"/>
        <v>0</v>
      </c>
      <c r="AJ46" s="47">
        <f t="shared" si="14"/>
        <v>0</v>
      </c>
      <c r="AK46" s="47">
        <f t="shared" si="15"/>
        <v>0</v>
      </c>
      <c r="AL46" s="23"/>
      <c r="AM46" s="23"/>
      <c r="AN46" s="88">
        <f>RANK(AE46,$AE$6:$AE$113)+COUNTIF($AE$6:AE46,AE46)-1</f>
        <v>41</v>
      </c>
      <c r="AO46" s="98" t="str">
        <f t="shared" si="16"/>
        <v>272</v>
      </c>
      <c r="AP46" s="89" t="str">
        <f t="shared" si="17"/>
        <v>非鉄金属加工製品</v>
      </c>
      <c r="AQ46" s="95">
        <v>41</v>
      </c>
      <c r="AR46" s="95" t="str">
        <f t="shared" si="22"/>
        <v>272</v>
      </c>
      <c r="AS46" s="90" t="str">
        <f t="shared" si="23"/>
        <v>非鉄金属加工製品</v>
      </c>
      <c r="AT46" s="77">
        <f t="shared" si="24"/>
        <v>0</v>
      </c>
      <c r="AU46" s="229">
        <f t="shared" si="18"/>
        <v>0</v>
      </c>
      <c r="AV46" s="186">
        <f t="shared" si="19"/>
        <v>0</v>
      </c>
      <c r="AW46" s="47">
        <f t="shared" si="25"/>
        <v>0</v>
      </c>
    </row>
    <row r="47" spans="1:49" s="24" customFormat="1" ht="19.899999999999999" customHeight="1" x14ac:dyDescent="0.15">
      <c r="A47" s="59" t="s">
        <v>323</v>
      </c>
      <c r="B47" s="55" t="s">
        <v>666</v>
      </c>
      <c r="C47" s="46">
        <f>生産増_入力!D60</f>
        <v>0</v>
      </c>
      <c r="D47" s="77">
        <f t="shared" si="7"/>
        <v>0</v>
      </c>
      <c r="E47" s="77">
        <v>0</v>
      </c>
      <c r="F47" s="77">
        <f>D47*各種係数!E47</f>
        <v>0</v>
      </c>
      <c r="G47" s="77">
        <f>D47*各種係数!F47</f>
        <v>0</v>
      </c>
      <c r="H47" s="77">
        <f>G47*各種係数!G47</f>
        <v>0</v>
      </c>
      <c r="I47" s="77">
        <f>D47*各種係数!I47</f>
        <v>0</v>
      </c>
      <c r="J47" s="77">
        <f>D47*各種係数!J47</f>
        <v>0</v>
      </c>
      <c r="K47" s="47">
        <v>0</v>
      </c>
      <c r="L47" s="215">
        <f t="shared" si="8"/>
        <v>0</v>
      </c>
      <c r="M47" s="215">
        <v>0</v>
      </c>
      <c r="N47" s="215">
        <f>L47*各種係数!E47</f>
        <v>0</v>
      </c>
      <c r="O47" s="215">
        <f>L47*各種係数!F47</f>
        <v>0</v>
      </c>
      <c r="P47" s="215">
        <f>O47*各種係数!G47</f>
        <v>0</v>
      </c>
      <c r="Q47" s="215">
        <f>L47*各種係数!I47</f>
        <v>0</v>
      </c>
      <c r="R47" s="215">
        <f>L47*各種係数!J47</f>
        <v>0</v>
      </c>
      <c r="S47" s="47"/>
      <c r="T47" s="47">
        <f>$S$114*各種係数!H47</f>
        <v>0</v>
      </c>
      <c r="U47" s="47">
        <f>T47*各種係数!D47</f>
        <v>0</v>
      </c>
      <c r="V47" s="186">
        <v>0</v>
      </c>
      <c r="W47" s="186">
        <v>0</v>
      </c>
      <c r="X47" s="186">
        <f>V47*各種係数!E47</f>
        <v>0</v>
      </c>
      <c r="Y47" s="186">
        <f>V47*各種係数!F47</f>
        <v>0</v>
      </c>
      <c r="Z47" s="186">
        <f>Y47*各種係数!G47</f>
        <v>0</v>
      </c>
      <c r="AA47" s="186">
        <f>V47*各種係数!I47</f>
        <v>0</v>
      </c>
      <c r="AB47" s="186">
        <f>V47*各種係数!J47</f>
        <v>0</v>
      </c>
      <c r="AC47" s="59" t="str">
        <f t="shared" si="20"/>
        <v>281</v>
      </c>
      <c r="AD47" s="55" t="str">
        <f t="shared" si="21"/>
        <v>建設用・建築用金属製品</v>
      </c>
      <c r="AE47" s="47">
        <f t="shared" si="9"/>
        <v>0</v>
      </c>
      <c r="AF47" s="47">
        <f t="shared" si="10"/>
        <v>0</v>
      </c>
      <c r="AG47" s="47">
        <f t="shared" si="11"/>
        <v>0</v>
      </c>
      <c r="AH47" s="47">
        <f t="shared" si="12"/>
        <v>0</v>
      </c>
      <c r="AI47" s="47">
        <f t="shared" si="13"/>
        <v>0</v>
      </c>
      <c r="AJ47" s="47">
        <f t="shared" si="14"/>
        <v>0</v>
      </c>
      <c r="AK47" s="47">
        <f t="shared" si="15"/>
        <v>0</v>
      </c>
      <c r="AL47" s="23"/>
      <c r="AM47" s="23"/>
      <c r="AN47" s="88">
        <f>RANK(AE47,$AE$6:$AE$113)+COUNTIF($AE$6:AE47,AE47)-1</f>
        <v>42</v>
      </c>
      <c r="AO47" s="98" t="str">
        <f t="shared" si="16"/>
        <v>281</v>
      </c>
      <c r="AP47" s="89" t="str">
        <f t="shared" si="17"/>
        <v>建設用・建築用金属製品</v>
      </c>
      <c r="AQ47" s="95">
        <v>42</v>
      </c>
      <c r="AR47" s="95" t="str">
        <f t="shared" si="22"/>
        <v>281</v>
      </c>
      <c r="AS47" s="90" t="str">
        <f t="shared" si="23"/>
        <v>建設用・建築用金属製品</v>
      </c>
      <c r="AT47" s="77">
        <f t="shared" si="24"/>
        <v>0</v>
      </c>
      <c r="AU47" s="229">
        <f t="shared" si="18"/>
        <v>0</v>
      </c>
      <c r="AV47" s="186">
        <f t="shared" si="19"/>
        <v>0</v>
      </c>
      <c r="AW47" s="47">
        <f t="shared" si="25"/>
        <v>0</v>
      </c>
    </row>
    <row r="48" spans="1:49" s="24" customFormat="1" ht="19.899999999999999" customHeight="1" x14ac:dyDescent="0.15">
      <c r="A48" s="59" t="s">
        <v>327</v>
      </c>
      <c r="B48" s="55" t="s">
        <v>328</v>
      </c>
      <c r="C48" s="46">
        <f>生産増_入力!D61</f>
        <v>0</v>
      </c>
      <c r="D48" s="77">
        <f t="shared" si="7"/>
        <v>0</v>
      </c>
      <c r="E48" s="77">
        <v>0</v>
      </c>
      <c r="F48" s="77">
        <f>D48*各種係数!E48</f>
        <v>0</v>
      </c>
      <c r="G48" s="77">
        <f>D48*各種係数!F48</f>
        <v>0</v>
      </c>
      <c r="H48" s="77">
        <f>G48*各種係数!G48</f>
        <v>0</v>
      </c>
      <c r="I48" s="77">
        <f>D48*各種係数!I48</f>
        <v>0</v>
      </c>
      <c r="J48" s="77">
        <f>D48*各種係数!J48</f>
        <v>0</v>
      </c>
      <c r="K48" s="47">
        <v>0</v>
      </c>
      <c r="L48" s="215">
        <f t="shared" si="8"/>
        <v>0</v>
      </c>
      <c r="M48" s="215">
        <v>0</v>
      </c>
      <c r="N48" s="215">
        <f>L48*各種係数!E48</f>
        <v>0</v>
      </c>
      <c r="O48" s="215">
        <f>L48*各種係数!F48</f>
        <v>0</v>
      </c>
      <c r="P48" s="215">
        <f>O48*各種係数!G48</f>
        <v>0</v>
      </c>
      <c r="Q48" s="215">
        <f>L48*各種係数!I48</f>
        <v>0</v>
      </c>
      <c r="R48" s="215">
        <f>L48*各種係数!J48</f>
        <v>0</v>
      </c>
      <c r="S48" s="47"/>
      <c r="T48" s="47">
        <f>$S$114*各種係数!H48</f>
        <v>0</v>
      </c>
      <c r="U48" s="47">
        <f>T48*各種係数!D48</f>
        <v>0</v>
      </c>
      <c r="V48" s="186">
        <v>0</v>
      </c>
      <c r="W48" s="186">
        <v>0</v>
      </c>
      <c r="X48" s="186">
        <f>V48*各種係数!E48</f>
        <v>0</v>
      </c>
      <c r="Y48" s="186">
        <f>V48*各種係数!F48</f>
        <v>0</v>
      </c>
      <c r="Z48" s="186">
        <f>Y48*各種係数!G48</f>
        <v>0</v>
      </c>
      <c r="AA48" s="186">
        <f>V48*各種係数!I48</f>
        <v>0</v>
      </c>
      <c r="AB48" s="186">
        <f>V48*各種係数!J48</f>
        <v>0</v>
      </c>
      <c r="AC48" s="59" t="str">
        <f t="shared" si="20"/>
        <v>289</v>
      </c>
      <c r="AD48" s="55" t="str">
        <f t="shared" si="21"/>
        <v>その他の金属製品</v>
      </c>
      <c r="AE48" s="47">
        <f t="shared" si="9"/>
        <v>0</v>
      </c>
      <c r="AF48" s="47">
        <f t="shared" si="10"/>
        <v>0</v>
      </c>
      <c r="AG48" s="47">
        <f t="shared" si="11"/>
        <v>0</v>
      </c>
      <c r="AH48" s="47">
        <f t="shared" si="12"/>
        <v>0</v>
      </c>
      <c r="AI48" s="47">
        <f t="shared" si="13"/>
        <v>0</v>
      </c>
      <c r="AJ48" s="47">
        <f t="shared" si="14"/>
        <v>0</v>
      </c>
      <c r="AK48" s="47">
        <f t="shared" si="15"/>
        <v>0</v>
      </c>
      <c r="AL48" s="23"/>
      <c r="AM48" s="23"/>
      <c r="AN48" s="88">
        <f>RANK(AE48,$AE$6:$AE$113)+COUNTIF($AE$6:AE48,AE48)-1</f>
        <v>43</v>
      </c>
      <c r="AO48" s="98" t="str">
        <f t="shared" si="16"/>
        <v>289</v>
      </c>
      <c r="AP48" s="89" t="str">
        <f t="shared" si="17"/>
        <v>その他の金属製品</v>
      </c>
      <c r="AQ48" s="95">
        <v>43</v>
      </c>
      <c r="AR48" s="95" t="str">
        <f t="shared" si="22"/>
        <v>289</v>
      </c>
      <c r="AS48" s="90" t="str">
        <f t="shared" si="23"/>
        <v>その他の金属製品</v>
      </c>
      <c r="AT48" s="77">
        <f t="shared" si="24"/>
        <v>0</v>
      </c>
      <c r="AU48" s="229">
        <f t="shared" si="18"/>
        <v>0</v>
      </c>
      <c r="AV48" s="186">
        <f t="shared" si="19"/>
        <v>0</v>
      </c>
      <c r="AW48" s="47">
        <f t="shared" si="25"/>
        <v>0</v>
      </c>
    </row>
    <row r="49" spans="1:49" s="24" customFormat="1" ht="19.899999999999999" customHeight="1" x14ac:dyDescent="0.15">
      <c r="A49" s="59" t="s">
        <v>332</v>
      </c>
      <c r="B49" s="55" t="s">
        <v>73</v>
      </c>
      <c r="C49" s="46">
        <f>生産増_入力!D62</f>
        <v>0</v>
      </c>
      <c r="D49" s="77">
        <f t="shared" si="7"/>
        <v>0</v>
      </c>
      <c r="E49" s="77">
        <v>0</v>
      </c>
      <c r="F49" s="77">
        <f>D49*各種係数!E49</f>
        <v>0</v>
      </c>
      <c r="G49" s="77">
        <f>D49*各種係数!F49</f>
        <v>0</v>
      </c>
      <c r="H49" s="77">
        <f>G49*各種係数!G49</f>
        <v>0</v>
      </c>
      <c r="I49" s="77">
        <f>D49*各種係数!I49</f>
        <v>0</v>
      </c>
      <c r="J49" s="77">
        <f>D49*各種係数!J49</f>
        <v>0</v>
      </c>
      <c r="K49" s="47">
        <v>0</v>
      </c>
      <c r="L49" s="215">
        <f t="shared" si="8"/>
        <v>0</v>
      </c>
      <c r="M49" s="215">
        <v>0</v>
      </c>
      <c r="N49" s="215">
        <f>L49*各種係数!E49</f>
        <v>0</v>
      </c>
      <c r="O49" s="215">
        <f>L49*各種係数!F49</f>
        <v>0</v>
      </c>
      <c r="P49" s="215">
        <f>O49*各種係数!G49</f>
        <v>0</v>
      </c>
      <c r="Q49" s="215">
        <f>L49*各種係数!I49</f>
        <v>0</v>
      </c>
      <c r="R49" s="215">
        <f>L49*各種係数!J49</f>
        <v>0</v>
      </c>
      <c r="S49" s="47"/>
      <c r="T49" s="47">
        <f>$S$114*各種係数!H49</f>
        <v>0</v>
      </c>
      <c r="U49" s="47">
        <f>T49*各種係数!D49</f>
        <v>0</v>
      </c>
      <c r="V49" s="186">
        <v>0</v>
      </c>
      <c r="W49" s="186">
        <v>0</v>
      </c>
      <c r="X49" s="186">
        <f>V49*各種係数!E49</f>
        <v>0</v>
      </c>
      <c r="Y49" s="186">
        <f>V49*各種係数!F49</f>
        <v>0</v>
      </c>
      <c r="Z49" s="186">
        <f>Y49*各種係数!G49</f>
        <v>0</v>
      </c>
      <c r="AA49" s="186">
        <f>V49*各種係数!I49</f>
        <v>0</v>
      </c>
      <c r="AB49" s="186">
        <f>V49*各種係数!J49</f>
        <v>0</v>
      </c>
      <c r="AC49" s="59" t="str">
        <f t="shared" si="20"/>
        <v>291</v>
      </c>
      <c r="AD49" s="55" t="str">
        <f t="shared" si="21"/>
        <v>はん用機械</v>
      </c>
      <c r="AE49" s="47">
        <f t="shared" si="9"/>
        <v>0</v>
      </c>
      <c r="AF49" s="47">
        <f t="shared" si="10"/>
        <v>0</v>
      </c>
      <c r="AG49" s="47">
        <f t="shared" si="11"/>
        <v>0</v>
      </c>
      <c r="AH49" s="47">
        <f t="shared" si="12"/>
        <v>0</v>
      </c>
      <c r="AI49" s="47">
        <f t="shared" si="13"/>
        <v>0</v>
      </c>
      <c r="AJ49" s="47">
        <f t="shared" si="14"/>
        <v>0</v>
      </c>
      <c r="AK49" s="47">
        <f t="shared" si="15"/>
        <v>0</v>
      </c>
      <c r="AL49" s="23"/>
      <c r="AM49" s="23"/>
      <c r="AN49" s="88">
        <f>RANK(AE49,$AE$6:$AE$113)+COUNTIF($AE$6:AE49,AE49)-1</f>
        <v>44</v>
      </c>
      <c r="AO49" s="98" t="str">
        <f t="shared" si="16"/>
        <v>291</v>
      </c>
      <c r="AP49" s="89" t="str">
        <f t="shared" si="17"/>
        <v>はん用機械</v>
      </c>
      <c r="AQ49" s="95">
        <v>44</v>
      </c>
      <c r="AR49" s="95" t="str">
        <f t="shared" si="22"/>
        <v>291</v>
      </c>
      <c r="AS49" s="90" t="str">
        <f t="shared" si="23"/>
        <v>はん用機械</v>
      </c>
      <c r="AT49" s="77">
        <f t="shared" si="24"/>
        <v>0</v>
      </c>
      <c r="AU49" s="229">
        <f t="shared" si="18"/>
        <v>0</v>
      </c>
      <c r="AV49" s="186">
        <f t="shared" si="19"/>
        <v>0</v>
      </c>
      <c r="AW49" s="47">
        <f t="shared" si="25"/>
        <v>0</v>
      </c>
    </row>
    <row r="50" spans="1:49" s="24" customFormat="1" ht="19.899999999999999" customHeight="1" x14ac:dyDescent="0.15">
      <c r="A50" s="59" t="s">
        <v>344</v>
      </c>
      <c r="B50" s="55" t="s">
        <v>74</v>
      </c>
      <c r="C50" s="46">
        <f>生産増_入力!D63</f>
        <v>0</v>
      </c>
      <c r="D50" s="77">
        <f t="shared" si="7"/>
        <v>0</v>
      </c>
      <c r="E50" s="77">
        <v>0</v>
      </c>
      <c r="F50" s="77">
        <f>D50*各種係数!E50</f>
        <v>0</v>
      </c>
      <c r="G50" s="77">
        <f>D50*各種係数!F50</f>
        <v>0</v>
      </c>
      <c r="H50" s="77">
        <f>G50*各種係数!G50</f>
        <v>0</v>
      </c>
      <c r="I50" s="77">
        <f>D50*各種係数!I50</f>
        <v>0</v>
      </c>
      <c r="J50" s="77">
        <f>D50*各種係数!J50</f>
        <v>0</v>
      </c>
      <c r="K50" s="47">
        <v>0</v>
      </c>
      <c r="L50" s="215">
        <f t="shared" si="8"/>
        <v>0</v>
      </c>
      <c r="M50" s="215">
        <v>0</v>
      </c>
      <c r="N50" s="215">
        <f>L50*各種係数!E50</f>
        <v>0</v>
      </c>
      <c r="O50" s="215">
        <f>L50*各種係数!F50</f>
        <v>0</v>
      </c>
      <c r="P50" s="215">
        <f>O50*各種係数!G50</f>
        <v>0</v>
      </c>
      <c r="Q50" s="215">
        <f>L50*各種係数!I50</f>
        <v>0</v>
      </c>
      <c r="R50" s="215">
        <f>L50*各種係数!J50</f>
        <v>0</v>
      </c>
      <c r="S50" s="47"/>
      <c r="T50" s="47">
        <f>$S$114*各種係数!H50</f>
        <v>0</v>
      </c>
      <c r="U50" s="47">
        <f>T50*各種係数!D50</f>
        <v>0</v>
      </c>
      <c r="V50" s="186">
        <v>0</v>
      </c>
      <c r="W50" s="186">
        <v>0</v>
      </c>
      <c r="X50" s="186">
        <f>V50*各種係数!E50</f>
        <v>0</v>
      </c>
      <c r="Y50" s="186">
        <f>V50*各種係数!F50</f>
        <v>0</v>
      </c>
      <c r="Z50" s="186">
        <f>Y50*各種係数!G50</f>
        <v>0</v>
      </c>
      <c r="AA50" s="186">
        <f>V50*各種係数!I50</f>
        <v>0</v>
      </c>
      <c r="AB50" s="186">
        <f>V50*各種係数!J50</f>
        <v>0</v>
      </c>
      <c r="AC50" s="59" t="str">
        <f t="shared" si="20"/>
        <v>301</v>
      </c>
      <c r="AD50" s="55" t="str">
        <f t="shared" si="21"/>
        <v>生産用機械</v>
      </c>
      <c r="AE50" s="47">
        <f t="shared" si="9"/>
        <v>0</v>
      </c>
      <c r="AF50" s="47">
        <f t="shared" si="10"/>
        <v>0</v>
      </c>
      <c r="AG50" s="47">
        <f t="shared" si="11"/>
        <v>0</v>
      </c>
      <c r="AH50" s="47">
        <f t="shared" si="12"/>
        <v>0</v>
      </c>
      <c r="AI50" s="47">
        <f t="shared" si="13"/>
        <v>0</v>
      </c>
      <c r="AJ50" s="47">
        <f t="shared" si="14"/>
        <v>0</v>
      </c>
      <c r="AK50" s="47">
        <f t="shared" si="15"/>
        <v>0</v>
      </c>
      <c r="AL50" s="23"/>
      <c r="AM50" s="23"/>
      <c r="AN50" s="88">
        <f>RANK(AE50,$AE$6:$AE$113)+COUNTIF($AE$6:AE50,AE50)-1</f>
        <v>45</v>
      </c>
      <c r="AO50" s="98" t="str">
        <f t="shared" si="16"/>
        <v>301</v>
      </c>
      <c r="AP50" s="89" t="str">
        <f t="shared" si="17"/>
        <v>生産用機械</v>
      </c>
      <c r="AQ50" s="95">
        <v>45</v>
      </c>
      <c r="AR50" s="95" t="str">
        <f t="shared" si="22"/>
        <v>301</v>
      </c>
      <c r="AS50" s="90" t="str">
        <f t="shared" si="23"/>
        <v>生産用機械</v>
      </c>
      <c r="AT50" s="77">
        <f t="shared" si="24"/>
        <v>0</v>
      </c>
      <c r="AU50" s="229">
        <f t="shared" si="18"/>
        <v>0</v>
      </c>
      <c r="AV50" s="186">
        <f t="shared" si="19"/>
        <v>0</v>
      </c>
      <c r="AW50" s="47">
        <f t="shared" si="25"/>
        <v>0</v>
      </c>
    </row>
    <row r="51" spans="1:49" s="24" customFormat="1" ht="19.899999999999999" customHeight="1" x14ac:dyDescent="0.15">
      <c r="A51" s="59" t="s">
        <v>362</v>
      </c>
      <c r="B51" s="55" t="s">
        <v>75</v>
      </c>
      <c r="C51" s="46">
        <f>生産増_入力!D64</f>
        <v>0</v>
      </c>
      <c r="D51" s="77">
        <f t="shared" si="7"/>
        <v>0</v>
      </c>
      <c r="E51" s="77">
        <v>0</v>
      </c>
      <c r="F51" s="77">
        <f>D51*各種係数!E51</f>
        <v>0</v>
      </c>
      <c r="G51" s="77">
        <f>D51*各種係数!F51</f>
        <v>0</v>
      </c>
      <c r="H51" s="77">
        <f>G51*各種係数!G51</f>
        <v>0</v>
      </c>
      <c r="I51" s="77">
        <f>D51*各種係数!I51</f>
        <v>0</v>
      </c>
      <c r="J51" s="77">
        <f>D51*各種係数!J51</f>
        <v>0</v>
      </c>
      <c r="K51" s="47">
        <v>0</v>
      </c>
      <c r="L51" s="215">
        <f t="shared" si="8"/>
        <v>0</v>
      </c>
      <c r="M51" s="215">
        <v>0</v>
      </c>
      <c r="N51" s="215">
        <f>L51*各種係数!E51</f>
        <v>0</v>
      </c>
      <c r="O51" s="215">
        <f>L51*各種係数!F51</f>
        <v>0</v>
      </c>
      <c r="P51" s="215">
        <f>O51*各種係数!G51</f>
        <v>0</v>
      </c>
      <c r="Q51" s="215">
        <f>L51*各種係数!I51</f>
        <v>0</v>
      </c>
      <c r="R51" s="215">
        <f>L51*各種係数!J51</f>
        <v>0</v>
      </c>
      <c r="S51" s="47"/>
      <c r="T51" s="47">
        <f>$S$114*各種係数!H51</f>
        <v>0</v>
      </c>
      <c r="U51" s="47">
        <f>T51*各種係数!D51</f>
        <v>0</v>
      </c>
      <c r="V51" s="186">
        <v>0</v>
      </c>
      <c r="W51" s="186">
        <v>0</v>
      </c>
      <c r="X51" s="186">
        <f>V51*各種係数!E51</f>
        <v>0</v>
      </c>
      <c r="Y51" s="186">
        <f>V51*各種係数!F51</f>
        <v>0</v>
      </c>
      <c r="Z51" s="186">
        <f>Y51*各種係数!G51</f>
        <v>0</v>
      </c>
      <c r="AA51" s="186">
        <f>V51*各種係数!I51</f>
        <v>0</v>
      </c>
      <c r="AB51" s="186">
        <f>V51*各種係数!J51</f>
        <v>0</v>
      </c>
      <c r="AC51" s="59" t="str">
        <f t="shared" si="20"/>
        <v>311</v>
      </c>
      <c r="AD51" s="55" t="str">
        <f t="shared" si="21"/>
        <v>業務用機械</v>
      </c>
      <c r="AE51" s="47">
        <f t="shared" si="9"/>
        <v>0</v>
      </c>
      <c r="AF51" s="47">
        <f t="shared" si="10"/>
        <v>0</v>
      </c>
      <c r="AG51" s="47">
        <f t="shared" si="11"/>
        <v>0</v>
      </c>
      <c r="AH51" s="47">
        <f t="shared" si="12"/>
        <v>0</v>
      </c>
      <c r="AI51" s="47">
        <f t="shared" si="13"/>
        <v>0</v>
      </c>
      <c r="AJ51" s="47">
        <f t="shared" si="14"/>
        <v>0</v>
      </c>
      <c r="AK51" s="47">
        <f t="shared" si="15"/>
        <v>0</v>
      </c>
      <c r="AL51" s="23"/>
      <c r="AM51" s="23"/>
      <c r="AN51" s="88">
        <f>RANK(AE51,$AE$6:$AE$113)+COUNTIF($AE$6:AE51,AE51)-1</f>
        <v>46</v>
      </c>
      <c r="AO51" s="98" t="str">
        <f t="shared" si="16"/>
        <v>311</v>
      </c>
      <c r="AP51" s="89" t="str">
        <f t="shared" si="17"/>
        <v>業務用機械</v>
      </c>
      <c r="AQ51" s="95">
        <v>46</v>
      </c>
      <c r="AR51" s="95" t="str">
        <f t="shared" si="22"/>
        <v>311</v>
      </c>
      <c r="AS51" s="90" t="str">
        <f t="shared" si="23"/>
        <v>業務用機械</v>
      </c>
      <c r="AT51" s="77">
        <f t="shared" si="24"/>
        <v>0</v>
      </c>
      <c r="AU51" s="229">
        <f t="shared" si="18"/>
        <v>0</v>
      </c>
      <c r="AV51" s="186">
        <f t="shared" si="19"/>
        <v>0</v>
      </c>
      <c r="AW51" s="47">
        <f t="shared" si="25"/>
        <v>0</v>
      </c>
    </row>
    <row r="52" spans="1:49" s="24" customFormat="1" ht="19.899999999999999" customHeight="1" x14ac:dyDescent="0.15">
      <c r="A52" s="59" t="s">
        <v>375</v>
      </c>
      <c r="B52" s="55" t="s">
        <v>374</v>
      </c>
      <c r="C52" s="46">
        <f>生産増_入力!D65</f>
        <v>0</v>
      </c>
      <c r="D52" s="77">
        <f t="shared" si="7"/>
        <v>0</v>
      </c>
      <c r="E52" s="77">
        <v>0</v>
      </c>
      <c r="F52" s="77">
        <f>D52*各種係数!E52</f>
        <v>0</v>
      </c>
      <c r="G52" s="77">
        <f>D52*各種係数!F52</f>
        <v>0</v>
      </c>
      <c r="H52" s="77">
        <f>G52*各種係数!G52</f>
        <v>0</v>
      </c>
      <c r="I52" s="77">
        <f>D52*各種係数!I52</f>
        <v>0</v>
      </c>
      <c r="J52" s="77">
        <f>D52*各種係数!J52</f>
        <v>0</v>
      </c>
      <c r="K52" s="47">
        <v>0</v>
      </c>
      <c r="L52" s="215">
        <f t="shared" si="8"/>
        <v>0</v>
      </c>
      <c r="M52" s="215">
        <v>0</v>
      </c>
      <c r="N52" s="215">
        <f>L52*各種係数!E52</f>
        <v>0</v>
      </c>
      <c r="O52" s="215">
        <f>L52*各種係数!F52</f>
        <v>0</v>
      </c>
      <c r="P52" s="215">
        <f>O52*各種係数!G52</f>
        <v>0</v>
      </c>
      <c r="Q52" s="215">
        <f>L52*各種係数!I52</f>
        <v>0</v>
      </c>
      <c r="R52" s="215">
        <f>L52*各種係数!J52</f>
        <v>0</v>
      </c>
      <c r="S52" s="47"/>
      <c r="T52" s="47">
        <f>$S$114*各種係数!H52</f>
        <v>0</v>
      </c>
      <c r="U52" s="47">
        <f>T52*各種係数!D52</f>
        <v>0</v>
      </c>
      <c r="V52" s="186">
        <v>0</v>
      </c>
      <c r="W52" s="186">
        <v>0</v>
      </c>
      <c r="X52" s="186">
        <f>V52*各種係数!E52</f>
        <v>0</v>
      </c>
      <c r="Y52" s="186">
        <f>V52*各種係数!F52</f>
        <v>0</v>
      </c>
      <c r="Z52" s="186">
        <f>Y52*各種係数!G52</f>
        <v>0</v>
      </c>
      <c r="AA52" s="186">
        <f>V52*各種係数!I52</f>
        <v>0</v>
      </c>
      <c r="AB52" s="186">
        <f>V52*各種係数!J52</f>
        <v>0</v>
      </c>
      <c r="AC52" s="59" t="str">
        <f t="shared" si="20"/>
        <v>321</v>
      </c>
      <c r="AD52" s="55" t="str">
        <f t="shared" si="21"/>
        <v>電子デバイス</v>
      </c>
      <c r="AE52" s="47">
        <f t="shared" si="9"/>
        <v>0</v>
      </c>
      <c r="AF52" s="47">
        <f t="shared" si="10"/>
        <v>0</v>
      </c>
      <c r="AG52" s="47">
        <f t="shared" si="11"/>
        <v>0</v>
      </c>
      <c r="AH52" s="47">
        <f t="shared" si="12"/>
        <v>0</v>
      </c>
      <c r="AI52" s="47">
        <f t="shared" si="13"/>
        <v>0</v>
      </c>
      <c r="AJ52" s="47">
        <f t="shared" si="14"/>
        <v>0</v>
      </c>
      <c r="AK52" s="47">
        <f t="shared" si="15"/>
        <v>0</v>
      </c>
      <c r="AL52" s="23"/>
      <c r="AM52" s="23"/>
      <c r="AN52" s="88">
        <f>RANK(AE52,$AE$6:$AE$113)+COUNTIF($AE$6:AE52,AE52)-1</f>
        <v>47</v>
      </c>
      <c r="AO52" s="98" t="str">
        <f t="shared" si="16"/>
        <v>321</v>
      </c>
      <c r="AP52" s="89" t="str">
        <f t="shared" si="17"/>
        <v>電子デバイス</v>
      </c>
      <c r="AQ52" s="95">
        <v>47</v>
      </c>
      <c r="AR52" s="95" t="str">
        <f t="shared" si="22"/>
        <v>321</v>
      </c>
      <c r="AS52" s="90" t="str">
        <f t="shared" si="23"/>
        <v>電子デバイス</v>
      </c>
      <c r="AT52" s="77">
        <f t="shared" si="24"/>
        <v>0</v>
      </c>
      <c r="AU52" s="229">
        <f t="shared" si="18"/>
        <v>0</v>
      </c>
      <c r="AV52" s="186">
        <f t="shared" si="19"/>
        <v>0</v>
      </c>
      <c r="AW52" s="47">
        <f t="shared" si="25"/>
        <v>0</v>
      </c>
    </row>
    <row r="53" spans="1:49" s="24" customFormat="1" ht="19.899999999999999" customHeight="1" x14ac:dyDescent="0.15">
      <c r="A53" s="59" t="s">
        <v>378</v>
      </c>
      <c r="B53" s="55" t="s">
        <v>377</v>
      </c>
      <c r="C53" s="46">
        <f>生産増_入力!D66</f>
        <v>0</v>
      </c>
      <c r="D53" s="77">
        <f t="shared" si="7"/>
        <v>0</v>
      </c>
      <c r="E53" s="77">
        <v>0</v>
      </c>
      <c r="F53" s="77">
        <f>D53*各種係数!E53</f>
        <v>0</v>
      </c>
      <c r="G53" s="77">
        <f>D53*各種係数!F53</f>
        <v>0</v>
      </c>
      <c r="H53" s="77">
        <f>G53*各種係数!G53</f>
        <v>0</v>
      </c>
      <c r="I53" s="77">
        <f>D53*各種係数!I53</f>
        <v>0</v>
      </c>
      <c r="J53" s="77">
        <f>D53*各種係数!J53</f>
        <v>0</v>
      </c>
      <c r="K53" s="47">
        <v>0</v>
      </c>
      <c r="L53" s="215">
        <f t="shared" si="8"/>
        <v>0</v>
      </c>
      <c r="M53" s="215">
        <v>0</v>
      </c>
      <c r="N53" s="215">
        <f>L53*各種係数!E53</f>
        <v>0</v>
      </c>
      <c r="O53" s="215">
        <f>L53*各種係数!F53</f>
        <v>0</v>
      </c>
      <c r="P53" s="215">
        <f>O53*各種係数!G53</f>
        <v>0</v>
      </c>
      <c r="Q53" s="215">
        <f>L53*各種係数!I53</f>
        <v>0</v>
      </c>
      <c r="R53" s="215">
        <f>L53*各種係数!J53</f>
        <v>0</v>
      </c>
      <c r="S53" s="47"/>
      <c r="T53" s="47">
        <f>$S$114*各種係数!H53</f>
        <v>0</v>
      </c>
      <c r="U53" s="47">
        <f>T53*各種係数!D53</f>
        <v>0</v>
      </c>
      <c r="V53" s="186">
        <v>0</v>
      </c>
      <c r="W53" s="186">
        <v>0</v>
      </c>
      <c r="X53" s="186">
        <f>V53*各種係数!E53</f>
        <v>0</v>
      </c>
      <c r="Y53" s="186">
        <f>V53*各種係数!F53</f>
        <v>0</v>
      </c>
      <c r="Z53" s="186">
        <f>Y53*各種係数!G53</f>
        <v>0</v>
      </c>
      <c r="AA53" s="186">
        <f>V53*各種係数!I53</f>
        <v>0</v>
      </c>
      <c r="AB53" s="186">
        <f>V53*各種係数!J53</f>
        <v>0</v>
      </c>
      <c r="AC53" s="59" t="str">
        <f t="shared" si="20"/>
        <v>329</v>
      </c>
      <c r="AD53" s="55" t="str">
        <f t="shared" si="21"/>
        <v>その他の電子部品</v>
      </c>
      <c r="AE53" s="47">
        <f t="shared" si="9"/>
        <v>0</v>
      </c>
      <c r="AF53" s="47">
        <f t="shared" si="10"/>
        <v>0</v>
      </c>
      <c r="AG53" s="47">
        <f t="shared" si="11"/>
        <v>0</v>
      </c>
      <c r="AH53" s="47">
        <f t="shared" si="12"/>
        <v>0</v>
      </c>
      <c r="AI53" s="47">
        <f t="shared" si="13"/>
        <v>0</v>
      </c>
      <c r="AJ53" s="47">
        <f t="shared" si="14"/>
        <v>0</v>
      </c>
      <c r="AK53" s="47">
        <f t="shared" si="15"/>
        <v>0</v>
      </c>
      <c r="AL53" s="23"/>
      <c r="AM53" s="23"/>
      <c r="AN53" s="88">
        <f>RANK(AE53,$AE$6:$AE$113)+COUNTIF($AE$6:AE53,AE53)-1</f>
        <v>48</v>
      </c>
      <c r="AO53" s="98" t="str">
        <f t="shared" si="16"/>
        <v>329</v>
      </c>
      <c r="AP53" s="89" t="str">
        <f t="shared" si="17"/>
        <v>その他の電子部品</v>
      </c>
      <c r="AQ53" s="95">
        <v>48</v>
      </c>
      <c r="AR53" s="95" t="str">
        <f t="shared" si="22"/>
        <v>329</v>
      </c>
      <c r="AS53" s="90" t="str">
        <f t="shared" si="23"/>
        <v>その他の電子部品</v>
      </c>
      <c r="AT53" s="77">
        <f t="shared" si="24"/>
        <v>0</v>
      </c>
      <c r="AU53" s="229">
        <f t="shared" si="18"/>
        <v>0</v>
      </c>
      <c r="AV53" s="186">
        <f t="shared" si="19"/>
        <v>0</v>
      </c>
      <c r="AW53" s="47">
        <f t="shared" si="25"/>
        <v>0</v>
      </c>
    </row>
    <row r="54" spans="1:49" s="24" customFormat="1" ht="19.899999999999999" customHeight="1" x14ac:dyDescent="0.15">
      <c r="A54" s="59" t="s">
        <v>381</v>
      </c>
      <c r="B54" s="55" t="s">
        <v>380</v>
      </c>
      <c r="C54" s="46">
        <f>生産増_入力!D67</f>
        <v>0</v>
      </c>
      <c r="D54" s="77">
        <f t="shared" si="7"/>
        <v>0</v>
      </c>
      <c r="E54" s="77">
        <v>0</v>
      </c>
      <c r="F54" s="77">
        <f>D54*各種係数!E54</f>
        <v>0</v>
      </c>
      <c r="G54" s="77">
        <f>D54*各種係数!F54</f>
        <v>0</v>
      </c>
      <c r="H54" s="77">
        <f>G54*各種係数!G54</f>
        <v>0</v>
      </c>
      <c r="I54" s="77">
        <f>D54*各種係数!I54</f>
        <v>0</v>
      </c>
      <c r="J54" s="77">
        <f>D54*各種係数!J54</f>
        <v>0</v>
      </c>
      <c r="K54" s="47">
        <v>0</v>
      </c>
      <c r="L54" s="215">
        <f t="shared" si="8"/>
        <v>0</v>
      </c>
      <c r="M54" s="215">
        <v>0</v>
      </c>
      <c r="N54" s="215">
        <f>L54*各種係数!E54</f>
        <v>0</v>
      </c>
      <c r="O54" s="215">
        <f>L54*各種係数!F54</f>
        <v>0</v>
      </c>
      <c r="P54" s="215">
        <f>O54*各種係数!G54</f>
        <v>0</v>
      </c>
      <c r="Q54" s="215">
        <f>L54*各種係数!I54</f>
        <v>0</v>
      </c>
      <c r="R54" s="215">
        <f>L54*各種係数!J54</f>
        <v>0</v>
      </c>
      <c r="S54" s="47"/>
      <c r="T54" s="47">
        <f>$S$114*各種係数!H54</f>
        <v>0</v>
      </c>
      <c r="U54" s="47">
        <f>T54*各種係数!D54</f>
        <v>0</v>
      </c>
      <c r="V54" s="186">
        <v>0</v>
      </c>
      <c r="W54" s="186">
        <v>0</v>
      </c>
      <c r="X54" s="186">
        <f>V54*各種係数!E54</f>
        <v>0</v>
      </c>
      <c r="Y54" s="186">
        <f>V54*各種係数!F54</f>
        <v>0</v>
      </c>
      <c r="Z54" s="186">
        <f>Y54*各種係数!G54</f>
        <v>0</v>
      </c>
      <c r="AA54" s="186">
        <f>V54*各種係数!I54</f>
        <v>0</v>
      </c>
      <c r="AB54" s="186">
        <f>V54*各種係数!J54</f>
        <v>0</v>
      </c>
      <c r="AC54" s="59" t="str">
        <f t="shared" si="20"/>
        <v>331</v>
      </c>
      <c r="AD54" s="55" t="str">
        <f t="shared" si="21"/>
        <v>産業用電気機器</v>
      </c>
      <c r="AE54" s="47">
        <f t="shared" si="9"/>
        <v>0</v>
      </c>
      <c r="AF54" s="47">
        <f t="shared" si="10"/>
        <v>0</v>
      </c>
      <c r="AG54" s="47">
        <f t="shared" si="11"/>
        <v>0</v>
      </c>
      <c r="AH54" s="47">
        <f t="shared" si="12"/>
        <v>0</v>
      </c>
      <c r="AI54" s="47">
        <f t="shared" si="13"/>
        <v>0</v>
      </c>
      <c r="AJ54" s="47">
        <f t="shared" si="14"/>
        <v>0</v>
      </c>
      <c r="AK54" s="47">
        <f t="shared" si="15"/>
        <v>0</v>
      </c>
      <c r="AL54" s="23"/>
      <c r="AM54" s="23"/>
      <c r="AN54" s="88">
        <f>RANK(AE54,$AE$6:$AE$113)+COUNTIF($AE$6:AE54,AE54)-1</f>
        <v>49</v>
      </c>
      <c r="AO54" s="98" t="str">
        <f t="shared" si="16"/>
        <v>331</v>
      </c>
      <c r="AP54" s="89" t="str">
        <f t="shared" si="17"/>
        <v>産業用電気機器</v>
      </c>
      <c r="AQ54" s="95">
        <v>49</v>
      </c>
      <c r="AR54" s="95" t="str">
        <f t="shared" si="22"/>
        <v>331</v>
      </c>
      <c r="AS54" s="90" t="str">
        <f t="shared" si="23"/>
        <v>産業用電気機器</v>
      </c>
      <c r="AT54" s="77">
        <f t="shared" si="24"/>
        <v>0</v>
      </c>
      <c r="AU54" s="229">
        <f t="shared" si="18"/>
        <v>0</v>
      </c>
      <c r="AV54" s="186">
        <f t="shared" si="19"/>
        <v>0</v>
      </c>
      <c r="AW54" s="47">
        <f t="shared" si="25"/>
        <v>0</v>
      </c>
    </row>
    <row r="55" spans="1:49" s="24" customFormat="1" ht="19.899999999999999" customHeight="1" x14ac:dyDescent="0.15">
      <c r="A55" s="59" t="s">
        <v>384</v>
      </c>
      <c r="B55" s="55" t="s">
        <v>383</v>
      </c>
      <c r="C55" s="46">
        <f>生産増_入力!D68</f>
        <v>0</v>
      </c>
      <c r="D55" s="77">
        <f t="shared" si="7"/>
        <v>0</v>
      </c>
      <c r="E55" s="77">
        <v>0</v>
      </c>
      <c r="F55" s="77">
        <f>D55*各種係数!E55</f>
        <v>0</v>
      </c>
      <c r="G55" s="77">
        <f>D55*各種係数!F55</f>
        <v>0</v>
      </c>
      <c r="H55" s="77">
        <f>G55*各種係数!G55</f>
        <v>0</v>
      </c>
      <c r="I55" s="77">
        <f>D55*各種係数!I55</f>
        <v>0</v>
      </c>
      <c r="J55" s="77">
        <f>D55*各種係数!J55</f>
        <v>0</v>
      </c>
      <c r="K55" s="47">
        <v>0</v>
      </c>
      <c r="L55" s="215">
        <f t="shared" si="8"/>
        <v>0</v>
      </c>
      <c r="M55" s="215">
        <v>0</v>
      </c>
      <c r="N55" s="215">
        <f>L55*各種係数!E55</f>
        <v>0</v>
      </c>
      <c r="O55" s="215">
        <f>L55*各種係数!F55</f>
        <v>0</v>
      </c>
      <c r="P55" s="215">
        <f>O55*各種係数!G55</f>
        <v>0</v>
      </c>
      <c r="Q55" s="215">
        <f>L55*各種係数!I55</f>
        <v>0</v>
      </c>
      <c r="R55" s="215">
        <f>L55*各種係数!J55</f>
        <v>0</v>
      </c>
      <c r="S55" s="47"/>
      <c r="T55" s="47">
        <f>$S$114*各種係数!H55</f>
        <v>0</v>
      </c>
      <c r="U55" s="47">
        <f>T55*各種係数!D55</f>
        <v>0</v>
      </c>
      <c r="V55" s="186">
        <v>0</v>
      </c>
      <c r="W55" s="186">
        <v>0</v>
      </c>
      <c r="X55" s="186">
        <f>V55*各種係数!E55</f>
        <v>0</v>
      </c>
      <c r="Y55" s="186">
        <f>V55*各種係数!F55</f>
        <v>0</v>
      </c>
      <c r="Z55" s="186">
        <f>Y55*各種係数!G55</f>
        <v>0</v>
      </c>
      <c r="AA55" s="186">
        <f>V55*各種係数!I55</f>
        <v>0</v>
      </c>
      <c r="AB55" s="186">
        <f>V55*各種係数!J55</f>
        <v>0</v>
      </c>
      <c r="AC55" s="59" t="str">
        <f t="shared" si="20"/>
        <v>332</v>
      </c>
      <c r="AD55" s="55" t="str">
        <f t="shared" si="21"/>
        <v>民生用電気機器</v>
      </c>
      <c r="AE55" s="47">
        <f t="shared" si="9"/>
        <v>0</v>
      </c>
      <c r="AF55" s="47">
        <f t="shared" si="10"/>
        <v>0</v>
      </c>
      <c r="AG55" s="47">
        <f t="shared" si="11"/>
        <v>0</v>
      </c>
      <c r="AH55" s="47">
        <f t="shared" si="12"/>
        <v>0</v>
      </c>
      <c r="AI55" s="47">
        <f t="shared" si="13"/>
        <v>0</v>
      </c>
      <c r="AJ55" s="47">
        <f t="shared" si="14"/>
        <v>0</v>
      </c>
      <c r="AK55" s="47">
        <f t="shared" si="15"/>
        <v>0</v>
      </c>
      <c r="AL55" s="23"/>
      <c r="AM55" s="23"/>
      <c r="AN55" s="88">
        <f>RANK(AE55,$AE$6:$AE$113)+COUNTIF($AE$6:AE55,AE55)-1</f>
        <v>50</v>
      </c>
      <c r="AO55" s="98" t="str">
        <f t="shared" si="16"/>
        <v>332</v>
      </c>
      <c r="AP55" s="89" t="str">
        <f t="shared" si="17"/>
        <v>民生用電気機器</v>
      </c>
      <c r="AQ55" s="95">
        <v>50</v>
      </c>
      <c r="AR55" s="95" t="str">
        <f t="shared" si="22"/>
        <v>332</v>
      </c>
      <c r="AS55" s="90" t="str">
        <f t="shared" si="23"/>
        <v>民生用電気機器</v>
      </c>
      <c r="AT55" s="77">
        <f t="shared" si="24"/>
        <v>0</v>
      </c>
      <c r="AU55" s="229">
        <f t="shared" si="18"/>
        <v>0</v>
      </c>
      <c r="AV55" s="186">
        <f t="shared" si="19"/>
        <v>0</v>
      </c>
      <c r="AW55" s="47">
        <f t="shared" si="25"/>
        <v>0</v>
      </c>
    </row>
    <row r="56" spans="1:49" s="24" customFormat="1" ht="19.899999999999999" customHeight="1" x14ac:dyDescent="0.15">
      <c r="A56" s="59" t="s">
        <v>387</v>
      </c>
      <c r="B56" s="55" t="s">
        <v>388</v>
      </c>
      <c r="C56" s="46">
        <f>生産増_入力!D69</f>
        <v>0</v>
      </c>
      <c r="D56" s="77">
        <f t="shared" si="7"/>
        <v>0</v>
      </c>
      <c r="E56" s="77">
        <v>0</v>
      </c>
      <c r="F56" s="77">
        <f>D56*各種係数!E56</f>
        <v>0</v>
      </c>
      <c r="G56" s="77">
        <f>D56*各種係数!F56</f>
        <v>0</v>
      </c>
      <c r="H56" s="77">
        <f>G56*各種係数!G56</f>
        <v>0</v>
      </c>
      <c r="I56" s="77">
        <f>D56*各種係数!I56</f>
        <v>0</v>
      </c>
      <c r="J56" s="77">
        <f>D56*各種係数!J56</f>
        <v>0</v>
      </c>
      <c r="K56" s="47">
        <v>0</v>
      </c>
      <c r="L56" s="215">
        <f t="shared" si="8"/>
        <v>0</v>
      </c>
      <c r="M56" s="215">
        <v>0</v>
      </c>
      <c r="N56" s="215">
        <f>L56*各種係数!E56</f>
        <v>0</v>
      </c>
      <c r="O56" s="215">
        <f>L56*各種係数!F56</f>
        <v>0</v>
      </c>
      <c r="P56" s="215">
        <f>O56*各種係数!G56</f>
        <v>0</v>
      </c>
      <c r="Q56" s="215">
        <f>L56*各種係数!I56</f>
        <v>0</v>
      </c>
      <c r="R56" s="215">
        <f>L56*各種係数!J56</f>
        <v>0</v>
      </c>
      <c r="S56" s="47"/>
      <c r="T56" s="47">
        <f>$S$114*各種係数!H56</f>
        <v>0</v>
      </c>
      <c r="U56" s="47">
        <f>T56*各種係数!D56</f>
        <v>0</v>
      </c>
      <c r="V56" s="186">
        <v>0</v>
      </c>
      <c r="W56" s="186">
        <v>0</v>
      </c>
      <c r="X56" s="186">
        <f>V56*各種係数!E56</f>
        <v>0</v>
      </c>
      <c r="Y56" s="186">
        <f>V56*各種係数!F56</f>
        <v>0</v>
      </c>
      <c r="Z56" s="186">
        <f>Y56*各種係数!G56</f>
        <v>0</v>
      </c>
      <c r="AA56" s="186">
        <f>V56*各種係数!I56</f>
        <v>0</v>
      </c>
      <c r="AB56" s="186">
        <f>V56*各種係数!J56</f>
        <v>0</v>
      </c>
      <c r="AC56" s="59" t="str">
        <f t="shared" si="20"/>
        <v>333</v>
      </c>
      <c r="AD56" s="55" t="str">
        <f t="shared" si="21"/>
        <v>電子応用装置・電気計測器</v>
      </c>
      <c r="AE56" s="47">
        <f t="shared" si="9"/>
        <v>0</v>
      </c>
      <c r="AF56" s="47">
        <f t="shared" si="10"/>
        <v>0</v>
      </c>
      <c r="AG56" s="47">
        <f t="shared" si="11"/>
        <v>0</v>
      </c>
      <c r="AH56" s="47">
        <f t="shared" si="12"/>
        <v>0</v>
      </c>
      <c r="AI56" s="47">
        <f t="shared" si="13"/>
        <v>0</v>
      </c>
      <c r="AJ56" s="47">
        <f t="shared" si="14"/>
        <v>0</v>
      </c>
      <c r="AK56" s="47">
        <f t="shared" si="15"/>
        <v>0</v>
      </c>
      <c r="AL56" s="23"/>
      <c r="AM56" s="23"/>
      <c r="AN56" s="88">
        <f>RANK(AE56,$AE$6:$AE$113)+COUNTIF($AE$6:AE56,AE56)-1</f>
        <v>51</v>
      </c>
      <c r="AO56" s="98" t="str">
        <f t="shared" si="16"/>
        <v>333</v>
      </c>
      <c r="AP56" s="89" t="str">
        <f t="shared" si="17"/>
        <v>電子応用装置・電気計測器</v>
      </c>
      <c r="AQ56" s="95">
        <v>51</v>
      </c>
      <c r="AR56" s="95" t="str">
        <f t="shared" si="22"/>
        <v>333</v>
      </c>
      <c r="AS56" s="90" t="str">
        <f t="shared" si="23"/>
        <v>電子応用装置・電気計測器</v>
      </c>
      <c r="AT56" s="77">
        <f t="shared" si="24"/>
        <v>0</v>
      </c>
      <c r="AU56" s="229">
        <f t="shared" si="18"/>
        <v>0</v>
      </c>
      <c r="AV56" s="186">
        <f t="shared" si="19"/>
        <v>0</v>
      </c>
      <c r="AW56" s="47">
        <f t="shared" si="25"/>
        <v>0</v>
      </c>
    </row>
    <row r="57" spans="1:49" s="24" customFormat="1" ht="19.899999999999999" customHeight="1" x14ac:dyDescent="0.15">
      <c r="A57" s="59" t="s">
        <v>393</v>
      </c>
      <c r="B57" s="55" t="s">
        <v>392</v>
      </c>
      <c r="C57" s="46">
        <f>生産増_入力!D70</f>
        <v>0</v>
      </c>
      <c r="D57" s="77">
        <f t="shared" si="7"/>
        <v>0</v>
      </c>
      <c r="E57" s="77">
        <v>0</v>
      </c>
      <c r="F57" s="77">
        <f>D57*各種係数!E57</f>
        <v>0</v>
      </c>
      <c r="G57" s="77">
        <f>D57*各種係数!F57</f>
        <v>0</v>
      </c>
      <c r="H57" s="77">
        <f>G57*各種係数!G57</f>
        <v>0</v>
      </c>
      <c r="I57" s="77">
        <f>D57*各種係数!I57</f>
        <v>0</v>
      </c>
      <c r="J57" s="77">
        <f>D57*各種係数!J57</f>
        <v>0</v>
      </c>
      <c r="K57" s="47">
        <v>0</v>
      </c>
      <c r="L57" s="215">
        <f t="shared" si="8"/>
        <v>0</v>
      </c>
      <c r="M57" s="215">
        <v>0</v>
      </c>
      <c r="N57" s="215">
        <f>L57*各種係数!E57</f>
        <v>0</v>
      </c>
      <c r="O57" s="215">
        <f>L57*各種係数!F57</f>
        <v>0</v>
      </c>
      <c r="P57" s="215">
        <f>O57*各種係数!G57</f>
        <v>0</v>
      </c>
      <c r="Q57" s="215">
        <f>L57*各種係数!I57</f>
        <v>0</v>
      </c>
      <c r="R57" s="215">
        <f>L57*各種係数!J57</f>
        <v>0</v>
      </c>
      <c r="S57" s="47"/>
      <c r="T57" s="47">
        <f>$S$114*各種係数!H57</f>
        <v>0</v>
      </c>
      <c r="U57" s="47">
        <f>T57*各種係数!D57</f>
        <v>0</v>
      </c>
      <c r="V57" s="186">
        <v>0</v>
      </c>
      <c r="W57" s="186">
        <v>0</v>
      </c>
      <c r="X57" s="186">
        <f>V57*各種係数!E57</f>
        <v>0</v>
      </c>
      <c r="Y57" s="186">
        <f>V57*各種係数!F57</f>
        <v>0</v>
      </c>
      <c r="Z57" s="186">
        <f>Y57*各種係数!G57</f>
        <v>0</v>
      </c>
      <c r="AA57" s="186">
        <f>V57*各種係数!I57</f>
        <v>0</v>
      </c>
      <c r="AB57" s="186">
        <f>V57*各種係数!J57</f>
        <v>0</v>
      </c>
      <c r="AC57" s="59" t="str">
        <f t="shared" si="20"/>
        <v>339</v>
      </c>
      <c r="AD57" s="55" t="str">
        <f t="shared" si="21"/>
        <v>その他の電気機械</v>
      </c>
      <c r="AE57" s="47">
        <f t="shared" si="9"/>
        <v>0</v>
      </c>
      <c r="AF57" s="47">
        <f t="shared" si="10"/>
        <v>0</v>
      </c>
      <c r="AG57" s="47">
        <f t="shared" si="11"/>
        <v>0</v>
      </c>
      <c r="AH57" s="47">
        <f t="shared" si="12"/>
        <v>0</v>
      </c>
      <c r="AI57" s="47">
        <f t="shared" si="13"/>
        <v>0</v>
      </c>
      <c r="AJ57" s="47">
        <f t="shared" si="14"/>
        <v>0</v>
      </c>
      <c r="AK57" s="47">
        <f t="shared" si="15"/>
        <v>0</v>
      </c>
      <c r="AL57" s="23"/>
      <c r="AM57" s="23"/>
      <c r="AN57" s="88">
        <f>RANK(AE57,$AE$6:$AE$113)+COUNTIF($AE$6:AE57,AE57)-1</f>
        <v>52</v>
      </c>
      <c r="AO57" s="98" t="str">
        <f t="shared" si="16"/>
        <v>339</v>
      </c>
      <c r="AP57" s="89" t="str">
        <f t="shared" si="17"/>
        <v>その他の電気機械</v>
      </c>
      <c r="AQ57" s="95">
        <v>52</v>
      </c>
      <c r="AR57" s="95" t="str">
        <f t="shared" si="22"/>
        <v>339</v>
      </c>
      <c r="AS57" s="90" t="str">
        <f t="shared" si="23"/>
        <v>その他の電気機械</v>
      </c>
      <c r="AT57" s="77">
        <f t="shared" si="24"/>
        <v>0</v>
      </c>
      <c r="AU57" s="229">
        <f t="shared" si="18"/>
        <v>0</v>
      </c>
      <c r="AV57" s="186">
        <f t="shared" si="19"/>
        <v>0</v>
      </c>
      <c r="AW57" s="47">
        <f t="shared" si="25"/>
        <v>0</v>
      </c>
    </row>
    <row r="58" spans="1:49" s="24" customFormat="1" ht="19.899999999999999" customHeight="1" x14ac:dyDescent="0.15">
      <c r="A58" s="59" t="s">
        <v>396</v>
      </c>
      <c r="B58" s="55" t="s">
        <v>397</v>
      </c>
      <c r="C58" s="46">
        <f>生産増_入力!D71</f>
        <v>0</v>
      </c>
      <c r="D58" s="77">
        <f t="shared" si="7"/>
        <v>0</v>
      </c>
      <c r="E58" s="77">
        <v>0</v>
      </c>
      <c r="F58" s="77">
        <f>D58*各種係数!E58</f>
        <v>0</v>
      </c>
      <c r="G58" s="77">
        <f>D58*各種係数!F58</f>
        <v>0</v>
      </c>
      <c r="H58" s="77">
        <f>G58*各種係数!G58</f>
        <v>0</v>
      </c>
      <c r="I58" s="77">
        <f>D58*各種係数!I58</f>
        <v>0</v>
      </c>
      <c r="J58" s="77">
        <f>D58*各種係数!J58</f>
        <v>0</v>
      </c>
      <c r="K58" s="47">
        <v>0</v>
      </c>
      <c r="L58" s="215">
        <f t="shared" si="8"/>
        <v>0</v>
      </c>
      <c r="M58" s="215">
        <v>0</v>
      </c>
      <c r="N58" s="215">
        <f>L58*各種係数!E58</f>
        <v>0</v>
      </c>
      <c r="O58" s="215">
        <f>L58*各種係数!F58</f>
        <v>0</v>
      </c>
      <c r="P58" s="215">
        <f>O58*各種係数!G58</f>
        <v>0</v>
      </c>
      <c r="Q58" s="215">
        <f>L58*各種係数!I58</f>
        <v>0</v>
      </c>
      <c r="R58" s="215">
        <f>L58*各種係数!J58</f>
        <v>0</v>
      </c>
      <c r="S58" s="47"/>
      <c r="T58" s="47">
        <f>$S$114*各種係数!H58</f>
        <v>0</v>
      </c>
      <c r="U58" s="47">
        <f>T58*各種係数!D58</f>
        <v>0</v>
      </c>
      <c r="V58" s="186">
        <v>0</v>
      </c>
      <c r="W58" s="186">
        <v>0</v>
      </c>
      <c r="X58" s="186">
        <f>V58*各種係数!E58</f>
        <v>0</v>
      </c>
      <c r="Y58" s="186">
        <f>V58*各種係数!F58</f>
        <v>0</v>
      </c>
      <c r="Z58" s="186">
        <f>Y58*各種係数!G58</f>
        <v>0</v>
      </c>
      <c r="AA58" s="186">
        <f>V58*各種係数!I58</f>
        <v>0</v>
      </c>
      <c r="AB58" s="186">
        <f>V58*各種係数!J58</f>
        <v>0</v>
      </c>
      <c r="AC58" s="59" t="str">
        <f t="shared" si="20"/>
        <v>341</v>
      </c>
      <c r="AD58" s="55" t="str">
        <f t="shared" si="21"/>
        <v>通信・映像・音響機器</v>
      </c>
      <c r="AE58" s="47">
        <f t="shared" si="9"/>
        <v>0</v>
      </c>
      <c r="AF58" s="47">
        <f t="shared" si="10"/>
        <v>0</v>
      </c>
      <c r="AG58" s="47">
        <f t="shared" si="11"/>
        <v>0</v>
      </c>
      <c r="AH58" s="47">
        <f t="shared" si="12"/>
        <v>0</v>
      </c>
      <c r="AI58" s="47">
        <f t="shared" si="13"/>
        <v>0</v>
      </c>
      <c r="AJ58" s="47">
        <f t="shared" si="14"/>
        <v>0</v>
      </c>
      <c r="AK58" s="47">
        <f t="shared" si="15"/>
        <v>0</v>
      </c>
      <c r="AL58" s="23"/>
      <c r="AM58" s="23"/>
      <c r="AN58" s="88">
        <f>RANK(AE58,$AE$6:$AE$113)+COUNTIF($AE$6:AE58,AE58)-1</f>
        <v>53</v>
      </c>
      <c r="AO58" s="98" t="str">
        <f t="shared" si="16"/>
        <v>341</v>
      </c>
      <c r="AP58" s="89" t="str">
        <f t="shared" si="17"/>
        <v>通信・映像・音響機器</v>
      </c>
      <c r="AQ58" s="95">
        <v>53</v>
      </c>
      <c r="AR58" s="95" t="str">
        <f t="shared" si="22"/>
        <v>341</v>
      </c>
      <c r="AS58" s="90" t="str">
        <f t="shared" si="23"/>
        <v>通信・映像・音響機器</v>
      </c>
      <c r="AT58" s="77">
        <f t="shared" si="24"/>
        <v>0</v>
      </c>
      <c r="AU58" s="229">
        <f t="shared" si="18"/>
        <v>0</v>
      </c>
      <c r="AV58" s="186">
        <f t="shared" si="19"/>
        <v>0</v>
      </c>
      <c r="AW58" s="47">
        <f t="shared" si="25"/>
        <v>0</v>
      </c>
    </row>
    <row r="59" spans="1:49" s="24" customFormat="1" ht="19.899999999999999" customHeight="1" x14ac:dyDescent="0.15">
      <c r="A59" s="59" t="s">
        <v>402</v>
      </c>
      <c r="B59" s="55" t="s">
        <v>401</v>
      </c>
      <c r="C59" s="46">
        <f>生産増_入力!D72</f>
        <v>0</v>
      </c>
      <c r="D59" s="77">
        <f t="shared" si="7"/>
        <v>0</v>
      </c>
      <c r="E59" s="77">
        <v>0</v>
      </c>
      <c r="F59" s="77">
        <f>D59*各種係数!E59</f>
        <v>0</v>
      </c>
      <c r="G59" s="77">
        <f>D59*各種係数!F59</f>
        <v>0</v>
      </c>
      <c r="H59" s="77">
        <f>G59*各種係数!G59</f>
        <v>0</v>
      </c>
      <c r="I59" s="77">
        <f>D59*各種係数!I59</f>
        <v>0</v>
      </c>
      <c r="J59" s="77">
        <f>D59*各種係数!J59</f>
        <v>0</v>
      </c>
      <c r="K59" s="47">
        <v>0</v>
      </c>
      <c r="L59" s="215">
        <f t="shared" si="8"/>
        <v>0</v>
      </c>
      <c r="M59" s="215">
        <v>0</v>
      </c>
      <c r="N59" s="215">
        <f>L59*各種係数!E59</f>
        <v>0</v>
      </c>
      <c r="O59" s="215">
        <f>L59*各種係数!F59</f>
        <v>0</v>
      </c>
      <c r="P59" s="215">
        <f>O59*各種係数!G59</f>
        <v>0</v>
      </c>
      <c r="Q59" s="215">
        <f>L59*各種係数!I59</f>
        <v>0</v>
      </c>
      <c r="R59" s="215">
        <f>L59*各種係数!J59</f>
        <v>0</v>
      </c>
      <c r="S59" s="47"/>
      <c r="T59" s="47">
        <f>$S$114*各種係数!H59</f>
        <v>0</v>
      </c>
      <c r="U59" s="47">
        <f>T59*各種係数!D59</f>
        <v>0</v>
      </c>
      <c r="V59" s="186">
        <v>0</v>
      </c>
      <c r="W59" s="186">
        <v>0</v>
      </c>
      <c r="X59" s="186">
        <f>V59*各種係数!E59</f>
        <v>0</v>
      </c>
      <c r="Y59" s="186">
        <f>V59*各種係数!F59</f>
        <v>0</v>
      </c>
      <c r="Z59" s="186">
        <f>Y59*各種係数!G59</f>
        <v>0</v>
      </c>
      <c r="AA59" s="186">
        <f>V59*各種係数!I59</f>
        <v>0</v>
      </c>
      <c r="AB59" s="186">
        <f>V59*各種係数!J59</f>
        <v>0</v>
      </c>
      <c r="AC59" s="59" t="str">
        <f t="shared" si="20"/>
        <v>342</v>
      </c>
      <c r="AD59" s="55" t="str">
        <f t="shared" si="21"/>
        <v>電子計算機・同附属装置</v>
      </c>
      <c r="AE59" s="47">
        <f t="shared" si="9"/>
        <v>0</v>
      </c>
      <c r="AF59" s="47">
        <f t="shared" si="10"/>
        <v>0</v>
      </c>
      <c r="AG59" s="47">
        <f t="shared" si="11"/>
        <v>0</v>
      </c>
      <c r="AH59" s="47">
        <f t="shared" si="12"/>
        <v>0</v>
      </c>
      <c r="AI59" s="47">
        <f t="shared" si="13"/>
        <v>0</v>
      </c>
      <c r="AJ59" s="47">
        <f t="shared" si="14"/>
        <v>0</v>
      </c>
      <c r="AK59" s="47">
        <f t="shared" si="15"/>
        <v>0</v>
      </c>
      <c r="AL59" s="23"/>
      <c r="AM59" s="23"/>
      <c r="AN59" s="88">
        <f>RANK(AE59,$AE$6:$AE$113)+COUNTIF($AE$6:AE59,AE59)-1</f>
        <v>54</v>
      </c>
      <c r="AO59" s="98" t="str">
        <f t="shared" si="16"/>
        <v>342</v>
      </c>
      <c r="AP59" s="89" t="str">
        <f t="shared" si="17"/>
        <v>電子計算機・同附属装置</v>
      </c>
      <c r="AQ59" s="95">
        <v>54</v>
      </c>
      <c r="AR59" s="95" t="str">
        <f t="shared" si="22"/>
        <v>342</v>
      </c>
      <c r="AS59" s="90" t="str">
        <f t="shared" si="23"/>
        <v>電子計算機・同附属装置</v>
      </c>
      <c r="AT59" s="77">
        <f t="shared" si="24"/>
        <v>0</v>
      </c>
      <c r="AU59" s="229">
        <f t="shared" si="18"/>
        <v>0</v>
      </c>
      <c r="AV59" s="186">
        <f t="shared" si="19"/>
        <v>0</v>
      </c>
      <c r="AW59" s="47">
        <f t="shared" si="25"/>
        <v>0</v>
      </c>
    </row>
    <row r="60" spans="1:49" s="24" customFormat="1" ht="19.899999999999999" customHeight="1" x14ac:dyDescent="0.15">
      <c r="A60" s="59" t="s">
        <v>405</v>
      </c>
      <c r="B60" s="55" t="s">
        <v>403</v>
      </c>
      <c r="C60" s="46">
        <f>生産増_入力!D73</f>
        <v>0</v>
      </c>
      <c r="D60" s="77">
        <f t="shared" si="7"/>
        <v>0</v>
      </c>
      <c r="E60" s="77">
        <v>0</v>
      </c>
      <c r="F60" s="77">
        <f>D60*各種係数!E60</f>
        <v>0</v>
      </c>
      <c r="G60" s="77">
        <f>D60*各種係数!F60</f>
        <v>0</v>
      </c>
      <c r="H60" s="77">
        <f>G60*各種係数!G60</f>
        <v>0</v>
      </c>
      <c r="I60" s="77">
        <f>D60*各種係数!I60</f>
        <v>0</v>
      </c>
      <c r="J60" s="77">
        <f>D60*各種係数!J60</f>
        <v>0</v>
      </c>
      <c r="K60" s="47">
        <v>0</v>
      </c>
      <c r="L60" s="215">
        <f t="shared" si="8"/>
        <v>0</v>
      </c>
      <c r="M60" s="215">
        <v>0</v>
      </c>
      <c r="N60" s="215">
        <f>L60*各種係数!E60</f>
        <v>0</v>
      </c>
      <c r="O60" s="215">
        <f>L60*各種係数!F60</f>
        <v>0</v>
      </c>
      <c r="P60" s="215">
        <f>O60*各種係数!G60</f>
        <v>0</v>
      </c>
      <c r="Q60" s="215">
        <f>L60*各種係数!I60</f>
        <v>0</v>
      </c>
      <c r="R60" s="215">
        <f>L60*各種係数!J60</f>
        <v>0</v>
      </c>
      <c r="S60" s="47"/>
      <c r="T60" s="47">
        <f>$S$114*各種係数!H60</f>
        <v>0</v>
      </c>
      <c r="U60" s="47">
        <f>T60*各種係数!D60</f>
        <v>0</v>
      </c>
      <c r="V60" s="186">
        <v>0</v>
      </c>
      <c r="W60" s="186">
        <v>0</v>
      </c>
      <c r="X60" s="186">
        <f>V60*各種係数!E60</f>
        <v>0</v>
      </c>
      <c r="Y60" s="186">
        <f>V60*各種係数!F60</f>
        <v>0</v>
      </c>
      <c r="Z60" s="186">
        <f>Y60*各種係数!G60</f>
        <v>0</v>
      </c>
      <c r="AA60" s="186">
        <f>V60*各種係数!I60</f>
        <v>0</v>
      </c>
      <c r="AB60" s="186">
        <f>V60*各種係数!J60</f>
        <v>0</v>
      </c>
      <c r="AC60" s="59" t="str">
        <f t="shared" si="20"/>
        <v>351</v>
      </c>
      <c r="AD60" s="55" t="str">
        <f t="shared" si="21"/>
        <v>乗用車</v>
      </c>
      <c r="AE60" s="47">
        <f t="shared" si="9"/>
        <v>0</v>
      </c>
      <c r="AF60" s="47">
        <f t="shared" si="10"/>
        <v>0</v>
      </c>
      <c r="AG60" s="47">
        <f t="shared" si="11"/>
        <v>0</v>
      </c>
      <c r="AH60" s="47">
        <f t="shared" si="12"/>
        <v>0</v>
      </c>
      <c r="AI60" s="47">
        <f t="shared" si="13"/>
        <v>0</v>
      </c>
      <c r="AJ60" s="47">
        <f t="shared" si="14"/>
        <v>0</v>
      </c>
      <c r="AK60" s="47">
        <f t="shared" si="15"/>
        <v>0</v>
      </c>
      <c r="AL60" s="23"/>
      <c r="AM60" s="23"/>
      <c r="AN60" s="88">
        <f>RANK(AE60,$AE$6:$AE$113)+COUNTIF($AE$6:AE60,AE60)-1</f>
        <v>55</v>
      </c>
      <c r="AO60" s="98" t="str">
        <f t="shared" si="16"/>
        <v>351</v>
      </c>
      <c r="AP60" s="89" t="str">
        <f t="shared" si="17"/>
        <v>乗用車</v>
      </c>
      <c r="AQ60" s="95">
        <v>55</v>
      </c>
      <c r="AR60" s="95" t="str">
        <f t="shared" si="22"/>
        <v>351</v>
      </c>
      <c r="AS60" s="90" t="str">
        <f t="shared" si="23"/>
        <v>乗用車</v>
      </c>
      <c r="AT60" s="77">
        <f t="shared" si="24"/>
        <v>0</v>
      </c>
      <c r="AU60" s="229">
        <f t="shared" si="18"/>
        <v>0</v>
      </c>
      <c r="AV60" s="186">
        <f t="shared" si="19"/>
        <v>0</v>
      </c>
      <c r="AW60" s="47">
        <f t="shared" si="25"/>
        <v>0</v>
      </c>
    </row>
    <row r="61" spans="1:49" s="24" customFormat="1" ht="19.899999999999999" customHeight="1" x14ac:dyDescent="0.15">
      <c r="A61" s="59" t="s">
        <v>408</v>
      </c>
      <c r="B61" s="55" t="s">
        <v>409</v>
      </c>
      <c r="C61" s="46">
        <f>生産増_入力!D74</f>
        <v>0</v>
      </c>
      <c r="D61" s="77">
        <f t="shared" si="7"/>
        <v>0</v>
      </c>
      <c r="E61" s="77">
        <v>0</v>
      </c>
      <c r="F61" s="77">
        <f>D61*各種係数!E61</f>
        <v>0</v>
      </c>
      <c r="G61" s="77">
        <f>D61*各種係数!F61</f>
        <v>0</v>
      </c>
      <c r="H61" s="77">
        <f>G61*各種係数!G61</f>
        <v>0</v>
      </c>
      <c r="I61" s="77">
        <f>D61*各種係数!I61</f>
        <v>0</v>
      </c>
      <c r="J61" s="77">
        <f>D61*各種係数!J61</f>
        <v>0</v>
      </c>
      <c r="K61" s="47">
        <v>0</v>
      </c>
      <c r="L61" s="215">
        <f t="shared" si="8"/>
        <v>0</v>
      </c>
      <c r="M61" s="215">
        <v>0</v>
      </c>
      <c r="N61" s="215">
        <f>L61*各種係数!E61</f>
        <v>0</v>
      </c>
      <c r="O61" s="215">
        <f>L61*各種係数!F61</f>
        <v>0</v>
      </c>
      <c r="P61" s="215">
        <f>O61*各種係数!G61</f>
        <v>0</v>
      </c>
      <c r="Q61" s="215">
        <f>L61*各種係数!I61</f>
        <v>0</v>
      </c>
      <c r="R61" s="215">
        <f>L61*各種係数!J61</f>
        <v>0</v>
      </c>
      <c r="S61" s="47"/>
      <c r="T61" s="47">
        <f>$S$114*各種係数!H61</f>
        <v>0</v>
      </c>
      <c r="U61" s="47">
        <f>T61*各種係数!D61</f>
        <v>0</v>
      </c>
      <c r="V61" s="186">
        <v>0</v>
      </c>
      <c r="W61" s="186">
        <v>0</v>
      </c>
      <c r="X61" s="186">
        <f>V61*各種係数!E61</f>
        <v>0</v>
      </c>
      <c r="Y61" s="186">
        <f>V61*各種係数!F61</f>
        <v>0</v>
      </c>
      <c r="Z61" s="186">
        <f>Y61*各種係数!G61</f>
        <v>0</v>
      </c>
      <c r="AA61" s="186">
        <f>V61*各種係数!I61</f>
        <v>0</v>
      </c>
      <c r="AB61" s="186">
        <f>V61*各種係数!J61</f>
        <v>0</v>
      </c>
      <c r="AC61" s="59" t="str">
        <f t="shared" si="20"/>
        <v>352</v>
      </c>
      <c r="AD61" s="55" t="str">
        <f t="shared" si="21"/>
        <v>その他の自動車</v>
      </c>
      <c r="AE61" s="47">
        <f t="shared" si="9"/>
        <v>0</v>
      </c>
      <c r="AF61" s="47">
        <f t="shared" si="10"/>
        <v>0</v>
      </c>
      <c r="AG61" s="47">
        <f t="shared" si="11"/>
        <v>0</v>
      </c>
      <c r="AH61" s="47">
        <f t="shared" si="12"/>
        <v>0</v>
      </c>
      <c r="AI61" s="47">
        <f t="shared" si="13"/>
        <v>0</v>
      </c>
      <c r="AJ61" s="47">
        <f t="shared" si="14"/>
        <v>0</v>
      </c>
      <c r="AK61" s="47">
        <f t="shared" si="15"/>
        <v>0</v>
      </c>
      <c r="AL61" s="23"/>
      <c r="AM61" s="23"/>
      <c r="AN61" s="88">
        <f>RANK(AE61,$AE$6:$AE$113)+COUNTIF($AE$6:AE61,AE61)-1</f>
        <v>56</v>
      </c>
      <c r="AO61" s="98" t="str">
        <f t="shared" si="16"/>
        <v>352</v>
      </c>
      <c r="AP61" s="89" t="str">
        <f t="shared" si="17"/>
        <v>その他の自動車</v>
      </c>
      <c r="AQ61" s="95">
        <v>56</v>
      </c>
      <c r="AR61" s="95" t="str">
        <f t="shared" si="22"/>
        <v>352</v>
      </c>
      <c r="AS61" s="90" t="str">
        <f t="shared" si="23"/>
        <v>その他の自動車</v>
      </c>
      <c r="AT61" s="77">
        <f t="shared" si="24"/>
        <v>0</v>
      </c>
      <c r="AU61" s="229">
        <f t="shared" si="18"/>
        <v>0</v>
      </c>
      <c r="AV61" s="186">
        <f t="shared" si="19"/>
        <v>0</v>
      </c>
      <c r="AW61" s="47">
        <f t="shared" si="25"/>
        <v>0</v>
      </c>
    </row>
    <row r="62" spans="1:49" s="24" customFormat="1" ht="19.899999999999999" customHeight="1" x14ac:dyDescent="0.15">
      <c r="A62" s="59" t="s">
        <v>414</v>
      </c>
      <c r="B62" s="55" t="s">
        <v>413</v>
      </c>
      <c r="C62" s="46">
        <f>生産増_入力!D75</f>
        <v>0</v>
      </c>
      <c r="D62" s="77">
        <f t="shared" si="7"/>
        <v>0</v>
      </c>
      <c r="E62" s="77">
        <v>0</v>
      </c>
      <c r="F62" s="77">
        <f>D62*各種係数!E62</f>
        <v>0</v>
      </c>
      <c r="G62" s="77">
        <f>D62*各種係数!F62</f>
        <v>0</v>
      </c>
      <c r="H62" s="77">
        <f>G62*各種係数!G62</f>
        <v>0</v>
      </c>
      <c r="I62" s="77">
        <f>D62*各種係数!I62</f>
        <v>0</v>
      </c>
      <c r="J62" s="77">
        <f>D62*各種係数!J62</f>
        <v>0</v>
      </c>
      <c r="K62" s="47">
        <v>0</v>
      </c>
      <c r="L62" s="215">
        <f t="shared" si="8"/>
        <v>0</v>
      </c>
      <c r="M62" s="215">
        <v>0</v>
      </c>
      <c r="N62" s="215">
        <f>L62*各種係数!E62</f>
        <v>0</v>
      </c>
      <c r="O62" s="215">
        <f>L62*各種係数!F62</f>
        <v>0</v>
      </c>
      <c r="P62" s="215">
        <f>O62*各種係数!G62</f>
        <v>0</v>
      </c>
      <c r="Q62" s="215">
        <f>L62*各種係数!I62</f>
        <v>0</v>
      </c>
      <c r="R62" s="215">
        <f>L62*各種係数!J62</f>
        <v>0</v>
      </c>
      <c r="S62" s="47"/>
      <c r="T62" s="47">
        <f>$S$114*各種係数!H62</f>
        <v>0</v>
      </c>
      <c r="U62" s="47">
        <f>T62*各種係数!D62</f>
        <v>0</v>
      </c>
      <c r="V62" s="186">
        <v>0</v>
      </c>
      <c r="W62" s="186">
        <v>0</v>
      </c>
      <c r="X62" s="186">
        <f>V62*各種係数!E62</f>
        <v>0</v>
      </c>
      <c r="Y62" s="186">
        <f>V62*各種係数!F62</f>
        <v>0</v>
      </c>
      <c r="Z62" s="186">
        <f>Y62*各種係数!G62</f>
        <v>0</v>
      </c>
      <c r="AA62" s="186">
        <f>V62*各種係数!I62</f>
        <v>0</v>
      </c>
      <c r="AB62" s="186">
        <f>V62*各種係数!J62</f>
        <v>0</v>
      </c>
      <c r="AC62" s="59" t="str">
        <f t="shared" si="20"/>
        <v>353</v>
      </c>
      <c r="AD62" s="55" t="str">
        <f t="shared" si="21"/>
        <v>自動車部品・同附属品</v>
      </c>
      <c r="AE62" s="47">
        <f t="shared" si="9"/>
        <v>0</v>
      </c>
      <c r="AF62" s="47">
        <f t="shared" si="10"/>
        <v>0</v>
      </c>
      <c r="AG62" s="47">
        <f t="shared" si="11"/>
        <v>0</v>
      </c>
      <c r="AH62" s="47">
        <f t="shared" si="12"/>
        <v>0</v>
      </c>
      <c r="AI62" s="47">
        <f t="shared" si="13"/>
        <v>0</v>
      </c>
      <c r="AJ62" s="47">
        <f t="shared" si="14"/>
        <v>0</v>
      </c>
      <c r="AK62" s="47">
        <f t="shared" si="15"/>
        <v>0</v>
      </c>
      <c r="AL62" s="23"/>
      <c r="AM62" s="23"/>
      <c r="AN62" s="88">
        <f>RANK(AE62,$AE$6:$AE$113)+COUNTIF($AE$6:AE62,AE62)-1</f>
        <v>57</v>
      </c>
      <c r="AO62" s="98" t="str">
        <f t="shared" si="16"/>
        <v>353</v>
      </c>
      <c r="AP62" s="89" t="str">
        <f t="shared" si="17"/>
        <v>自動車部品・同附属品</v>
      </c>
      <c r="AQ62" s="95">
        <v>57</v>
      </c>
      <c r="AR62" s="95" t="str">
        <f t="shared" si="22"/>
        <v>353</v>
      </c>
      <c r="AS62" s="90" t="str">
        <f t="shared" si="23"/>
        <v>自動車部品・同附属品</v>
      </c>
      <c r="AT62" s="77">
        <f t="shared" si="24"/>
        <v>0</v>
      </c>
      <c r="AU62" s="229">
        <f t="shared" si="18"/>
        <v>0</v>
      </c>
      <c r="AV62" s="186">
        <f t="shared" si="19"/>
        <v>0</v>
      </c>
      <c r="AW62" s="47">
        <f t="shared" si="25"/>
        <v>0</v>
      </c>
    </row>
    <row r="63" spans="1:49" s="24" customFormat="1" ht="19.899999999999999" customHeight="1" x14ac:dyDescent="0.15">
      <c r="A63" s="59" t="s">
        <v>417</v>
      </c>
      <c r="B63" s="55" t="s">
        <v>416</v>
      </c>
      <c r="C63" s="46">
        <f>生産増_入力!D76</f>
        <v>0</v>
      </c>
      <c r="D63" s="77">
        <f t="shared" si="7"/>
        <v>0</v>
      </c>
      <c r="E63" s="77">
        <v>0</v>
      </c>
      <c r="F63" s="77">
        <f>D63*各種係数!E63</f>
        <v>0</v>
      </c>
      <c r="G63" s="77">
        <f>D63*各種係数!F63</f>
        <v>0</v>
      </c>
      <c r="H63" s="77">
        <f>G63*各種係数!G63</f>
        <v>0</v>
      </c>
      <c r="I63" s="77">
        <f>D63*各種係数!I63</f>
        <v>0</v>
      </c>
      <c r="J63" s="77">
        <f>D63*各種係数!J63</f>
        <v>0</v>
      </c>
      <c r="K63" s="47">
        <v>0</v>
      </c>
      <c r="L63" s="215">
        <f t="shared" si="8"/>
        <v>0</v>
      </c>
      <c r="M63" s="215">
        <v>0</v>
      </c>
      <c r="N63" s="215">
        <f>L63*各種係数!E63</f>
        <v>0</v>
      </c>
      <c r="O63" s="215">
        <f>L63*各種係数!F63</f>
        <v>0</v>
      </c>
      <c r="P63" s="215">
        <f>O63*各種係数!G63</f>
        <v>0</v>
      </c>
      <c r="Q63" s="215">
        <f>L63*各種係数!I63</f>
        <v>0</v>
      </c>
      <c r="R63" s="215">
        <f>L63*各種係数!J63</f>
        <v>0</v>
      </c>
      <c r="S63" s="47"/>
      <c r="T63" s="47">
        <f>$S$114*各種係数!H63</f>
        <v>0</v>
      </c>
      <c r="U63" s="47">
        <f>T63*各種係数!D63</f>
        <v>0</v>
      </c>
      <c r="V63" s="186">
        <v>0</v>
      </c>
      <c r="W63" s="186">
        <v>0</v>
      </c>
      <c r="X63" s="186">
        <f>V63*各種係数!E63</f>
        <v>0</v>
      </c>
      <c r="Y63" s="186">
        <f>V63*各種係数!F63</f>
        <v>0</v>
      </c>
      <c r="Z63" s="186">
        <f>Y63*各種係数!G63</f>
        <v>0</v>
      </c>
      <c r="AA63" s="186">
        <f>V63*各種係数!I63</f>
        <v>0</v>
      </c>
      <c r="AB63" s="186">
        <f>V63*各種係数!J63</f>
        <v>0</v>
      </c>
      <c r="AC63" s="59" t="str">
        <f t="shared" si="20"/>
        <v>354</v>
      </c>
      <c r="AD63" s="55" t="str">
        <f t="shared" si="21"/>
        <v>船舶・同修理</v>
      </c>
      <c r="AE63" s="47">
        <f t="shared" si="9"/>
        <v>0</v>
      </c>
      <c r="AF63" s="47">
        <f t="shared" si="10"/>
        <v>0</v>
      </c>
      <c r="AG63" s="47">
        <f t="shared" si="11"/>
        <v>0</v>
      </c>
      <c r="AH63" s="47">
        <f t="shared" si="12"/>
        <v>0</v>
      </c>
      <c r="AI63" s="47">
        <f t="shared" si="13"/>
        <v>0</v>
      </c>
      <c r="AJ63" s="47">
        <f t="shared" si="14"/>
        <v>0</v>
      </c>
      <c r="AK63" s="47">
        <f t="shared" si="15"/>
        <v>0</v>
      </c>
      <c r="AL63" s="23"/>
      <c r="AM63" s="23"/>
      <c r="AN63" s="88">
        <f>RANK(AE63,$AE$6:$AE$113)+COUNTIF($AE$6:AE63,AE63)-1</f>
        <v>58</v>
      </c>
      <c r="AO63" s="98" t="str">
        <f t="shared" si="16"/>
        <v>354</v>
      </c>
      <c r="AP63" s="89" t="str">
        <f t="shared" si="17"/>
        <v>船舶・同修理</v>
      </c>
      <c r="AQ63" s="95">
        <v>58</v>
      </c>
      <c r="AR63" s="95" t="str">
        <f t="shared" si="22"/>
        <v>354</v>
      </c>
      <c r="AS63" s="90" t="str">
        <f t="shared" si="23"/>
        <v>船舶・同修理</v>
      </c>
      <c r="AT63" s="77">
        <f t="shared" si="24"/>
        <v>0</v>
      </c>
      <c r="AU63" s="229">
        <f t="shared" si="18"/>
        <v>0</v>
      </c>
      <c r="AV63" s="186">
        <f t="shared" si="19"/>
        <v>0</v>
      </c>
      <c r="AW63" s="47">
        <f t="shared" si="25"/>
        <v>0</v>
      </c>
    </row>
    <row r="64" spans="1:49" s="24" customFormat="1" ht="19.899999999999999" customHeight="1" x14ac:dyDescent="0.15">
      <c r="A64" s="59" t="s">
        <v>420</v>
      </c>
      <c r="B64" s="55" t="s">
        <v>421</v>
      </c>
      <c r="C64" s="46">
        <f>生産増_入力!D77</f>
        <v>0</v>
      </c>
      <c r="D64" s="77">
        <f t="shared" si="7"/>
        <v>0</v>
      </c>
      <c r="E64" s="77">
        <v>0</v>
      </c>
      <c r="F64" s="77">
        <f>D64*各種係数!E64</f>
        <v>0</v>
      </c>
      <c r="G64" s="77">
        <f>D64*各種係数!F64</f>
        <v>0</v>
      </c>
      <c r="H64" s="77">
        <f>G64*各種係数!G64</f>
        <v>0</v>
      </c>
      <c r="I64" s="77">
        <f>D64*各種係数!I64</f>
        <v>0</v>
      </c>
      <c r="J64" s="77">
        <f>D64*各種係数!J64</f>
        <v>0</v>
      </c>
      <c r="K64" s="47">
        <v>0</v>
      </c>
      <c r="L64" s="215">
        <f t="shared" si="8"/>
        <v>0</v>
      </c>
      <c r="M64" s="215">
        <v>0</v>
      </c>
      <c r="N64" s="215">
        <f>L64*各種係数!E64</f>
        <v>0</v>
      </c>
      <c r="O64" s="215">
        <f>L64*各種係数!F64</f>
        <v>0</v>
      </c>
      <c r="P64" s="215">
        <f>O64*各種係数!G64</f>
        <v>0</v>
      </c>
      <c r="Q64" s="215">
        <f>L64*各種係数!I64</f>
        <v>0</v>
      </c>
      <c r="R64" s="215">
        <f>L64*各種係数!J64</f>
        <v>0</v>
      </c>
      <c r="S64" s="47"/>
      <c r="T64" s="47">
        <f>$S$114*各種係数!H64</f>
        <v>0</v>
      </c>
      <c r="U64" s="47">
        <f>T64*各種係数!D64</f>
        <v>0</v>
      </c>
      <c r="V64" s="186">
        <v>0</v>
      </c>
      <c r="W64" s="186">
        <v>0</v>
      </c>
      <c r="X64" s="186">
        <f>V64*各種係数!E64</f>
        <v>0</v>
      </c>
      <c r="Y64" s="186">
        <f>V64*各種係数!F64</f>
        <v>0</v>
      </c>
      <c r="Z64" s="186">
        <f>Y64*各種係数!G64</f>
        <v>0</v>
      </c>
      <c r="AA64" s="186">
        <f>V64*各種係数!I64</f>
        <v>0</v>
      </c>
      <c r="AB64" s="186">
        <f>V64*各種係数!J64</f>
        <v>0</v>
      </c>
      <c r="AC64" s="59" t="str">
        <f t="shared" si="20"/>
        <v>359</v>
      </c>
      <c r="AD64" s="55" t="str">
        <f t="shared" si="21"/>
        <v>その他の輸送機械・同修理</v>
      </c>
      <c r="AE64" s="47">
        <f t="shared" si="9"/>
        <v>0</v>
      </c>
      <c r="AF64" s="47">
        <f t="shared" si="10"/>
        <v>0</v>
      </c>
      <c r="AG64" s="47">
        <f t="shared" si="11"/>
        <v>0</v>
      </c>
      <c r="AH64" s="47">
        <f t="shared" si="12"/>
        <v>0</v>
      </c>
      <c r="AI64" s="47">
        <f t="shared" si="13"/>
        <v>0</v>
      </c>
      <c r="AJ64" s="47">
        <f t="shared" si="14"/>
        <v>0</v>
      </c>
      <c r="AK64" s="47">
        <f t="shared" si="15"/>
        <v>0</v>
      </c>
      <c r="AL64" s="23"/>
      <c r="AM64" s="23"/>
      <c r="AN64" s="88">
        <f>RANK(AE64,$AE$6:$AE$113)+COUNTIF($AE$6:AE64,AE64)-1</f>
        <v>59</v>
      </c>
      <c r="AO64" s="98" t="str">
        <f t="shared" si="16"/>
        <v>359</v>
      </c>
      <c r="AP64" s="89" t="str">
        <f t="shared" si="17"/>
        <v>その他の輸送機械・同修理</v>
      </c>
      <c r="AQ64" s="95">
        <v>59</v>
      </c>
      <c r="AR64" s="95" t="str">
        <f t="shared" si="22"/>
        <v>359</v>
      </c>
      <c r="AS64" s="90" t="str">
        <f t="shared" si="23"/>
        <v>その他の輸送機械・同修理</v>
      </c>
      <c r="AT64" s="77">
        <f t="shared" si="24"/>
        <v>0</v>
      </c>
      <c r="AU64" s="229">
        <f t="shared" si="18"/>
        <v>0</v>
      </c>
      <c r="AV64" s="186">
        <f t="shared" si="19"/>
        <v>0</v>
      </c>
      <c r="AW64" s="47">
        <f t="shared" si="25"/>
        <v>0</v>
      </c>
    </row>
    <row r="65" spans="1:49" s="24" customFormat="1" ht="19.899999999999999" customHeight="1" x14ac:dyDescent="0.15">
      <c r="A65" s="59" t="s">
        <v>427</v>
      </c>
      <c r="B65" s="55" t="s">
        <v>80</v>
      </c>
      <c r="C65" s="46">
        <f>生産増_入力!D78</f>
        <v>0</v>
      </c>
      <c r="D65" s="77">
        <f t="shared" si="7"/>
        <v>0</v>
      </c>
      <c r="E65" s="77">
        <v>0</v>
      </c>
      <c r="F65" s="77">
        <f>D65*各種係数!E65</f>
        <v>0</v>
      </c>
      <c r="G65" s="77">
        <f>D65*各種係数!F65</f>
        <v>0</v>
      </c>
      <c r="H65" s="77">
        <f>G65*各種係数!G65</f>
        <v>0</v>
      </c>
      <c r="I65" s="77">
        <f>D65*各種係数!I65</f>
        <v>0</v>
      </c>
      <c r="J65" s="77">
        <f>D65*各種係数!J65</f>
        <v>0</v>
      </c>
      <c r="K65" s="47">
        <v>0</v>
      </c>
      <c r="L65" s="215">
        <f t="shared" si="8"/>
        <v>0</v>
      </c>
      <c r="M65" s="215">
        <v>0</v>
      </c>
      <c r="N65" s="215">
        <f>L65*各種係数!E65</f>
        <v>0</v>
      </c>
      <c r="O65" s="215">
        <f>L65*各種係数!F65</f>
        <v>0</v>
      </c>
      <c r="P65" s="215">
        <f>O65*各種係数!G65</f>
        <v>0</v>
      </c>
      <c r="Q65" s="215">
        <f>L65*各種係数!I65</f>
        <v>0</v>
      </c>
      <c r="R65" s="215">
        <f>L65*各種係数!J65</f>
        <v>0</v>
      </c>
      <c r="S65" s="47"/>
      <c r="T65" s="47">
        <f>$S$114*各種係数!H65</f>
        <v>0</v>
      </c>
      <c r="U65" s="47">
        <f>T65*各種係数!D65</f>
        <v>0</v>
      </c>
      <c r="V65" s="186">
        <v>0</v>
      </c>
      <c r="W65" s="186">
        <v>0</v>
      </c>
      <c r="X65" s="186">
        <f>V65*各種係数!E65</f>
        <v>0</v>
      </c>
      <c r="Y65" s="186">
        <f>V65*各種係数!F65</f>
        <v>0</v>
      </c>
      <c r="Z65" s="186">
        <f>Y65*各種係数!G65</f>
        <v>0</v>
      </c>
      <c r="AA65" s="186">
        <f>V65*各種係数!I65</f>
        <v>0</v>
      </c>
      <c r="AB65" s="186">
        <f>V65*各種係数!J65</f>
        <v>0</v>
      </c>
      <c r="AC65" s="59" t="str">
        <f t="shared" si="20"/>
        <v>391</v>
      </c>
      <c r="AD65" s="55" t="str">
        <f t="shared" si="21"/>
        <v>その他の製造工業製品</v>
      </c>
      <c r="AE65" s="47">
        <f t="shared" si="9"/>
        <v>0</v>
      </c>
      <c r="AF65" s="47">
        <f t="shared" si="10"/>
        <v>0</v>
      </c>
      <c r="AG65" s="47">
        <f t="shared" si="11"/>
        <v>0</v>
      </c>
      <c r="AH65" s="47">
        <f t="shared" si="12"/>
        <v>0</v>
      </c>
      <c r="AI65" s="47">
        <f t="shared" si="13"/>
        <v>0</v>
      </c>
      <c r="AJ65" s="47">
        <f t="shared" si="14"/>
        <v>0</v>
      </c>
      <c r="AK65" s="47">
        <f t="shared" si="15"/>
        <v>0</v>
      </c>
      <c r="AL65" s="23"/>
      <c r="AM65" s="23"/>
      <c r="AN65" s="88">
        <f>RANK(AE65,$AE$6:$AE$113)+COUNTIF($AE$6:AE65,AE65)-1</f>
        <v>60</v>
      </c>
      <c r="AO65" s="98" t="str">
        <f t="shared" si="16"/>
        <v>391</v>
      </c>
      <c r="AP65" s="89" t="str">
        <f t="shared" si="17"/>
        <v>その他の製造工業製品</v>
      </c>
      <c r="AQ65" s="95">
        <v>60</v>
      </c>
      <c r="AR65" s="95" t="str">
        <f t="shared" si="22"/>
        <v>391</v>
      </c>
      <c r="AS65" s="90" t="str">
        <f t="shared" si="23"/>
        <v>その他の製造工業製品</v>
      </c>
      <c r="AT65" s="77">
        <f t="shared" si="24"/>
        <v>0</v>
      </c>
      <c r="AU65" s="229">
        <f t="shared" si="18"/>
        <v>0</v>
      </c>
      <c r="AV65" s="186">
        <f t="shared" si="19"/>
        <v>0</v>
      </c>
      <c r="AW65" s="47">
        <f t="shared" si="25"/>
        <v>0</v>
      </c>
    </row>
    <row r="66" spans="1:49" s="24" customFormat="1" ht="19.899999999999999" customHeight="1" x14ac:dyDescent="0.15">
      <c r="A66" s="59" t="s">
        <v>431</v>
      </c>
      <c r="B66" s="55" t="s">
        <v>430</v>
      </c>
      <c r="C66" s="46">
        <f>生産増_入力!D79</f>
        <v>0</v>
      </c>
      <c r="D66" s="77">
        <f t="shared" si="7"/>
        <v>0</v>
      </c>
      <c r="E66" s="77">
        <v>0</v>
      </c>
      <c r="F66" s="77">
        <f>D66*各種係数!E66</f>
        <v>0</v>
      </c>
      <c r="G66" s="77">
        <f>D66*各種係数!F66</f>
        <v>0</v>
      </c>
      <c r="H66" s="77">
        <f>G66*各種係数!G66</f>
        <v>0</v>
      </c>
      <c r="I66" s="77">
        <f>D66*各種係数!I66</f>
        <v>0</v>
      </c>
      <c r="J66" s="77">
        <f>D66*各種係数!J66</f>
        <v>0</v>
      </c>
      <c r="K66" s="47">
        <v>0</v>
      </c>
      <c r="L66" s="215">
        <f t="shared" si="8"/>
        <v>0</v>
      </c>
      <c r="M66" s="215">
        <v>0</v>
      </c>
      <c r="N66" s="215">
        <f>L66*各種係数!E66</f>
        <v>0</v>
      </c>
      <c r="O66" s="215">
        <f>L66*各種係数!F66</f>
        <v>0</v>
      </c>
      <c r="P66" s="215">
        <f>O66*各種係数!G66</f>
        <v>0</v>
      </c>
      <c r="Q66" s="215">
        <f>L66*各種係数!I66</f>
        <v>0</v>
      </c>
      <c r="R66" s="215">
        <f>L66*各種係数!J66</f>
        <v>0</v>
      </c>
      <c r="S66" s="47"/>
      <c r="T66" s="47">
        <f>$S$114*各種係数!H66</f>
        <v>0</v>
      </c>
      <c r="U66" s="47">
        <f>T66*各種係数!D66</f>
        <v>0</v>
      </c>
      <c r="V66" s="186">
        <v>0</v>
      </c>
      <c r="W66" s="186">
        <v>0</v>
      </c>
      <c r="X66" s="186">
        <f>V66*各種係数!E66</f>
        <v>0</v>
      </c>
      <c r="Y66" s="186">
        <f>V66*各種係数!F66</f>
        <v>0</v>
      </c>
      <c r="Z66" s="186">
        <f>Y66*各種係数!G66</f>
        <v>0</v>
      </c>
      <c r="AA66" s="186">
        <f>V66*各種係数!I66</f>
        <v>0</v>
      </c>
      <c r="AB66" s="186">
        <f>V66*各種係数!J66</f>
        <v>0</v>
      </c>
      <c r="AC66" s="59" t="str">
        <f t="shared" si="20"/>
        <v>392</v>
      </c>
      <c r="AD66" s="55" t="str">
        <f t="shared" si="21"/>
        <v>再生資源回収・加工処理</v>
      </c>
      <c r="AE66" s="47">
        <f t="shared" si="9"/>
        <v>0</v>
      </c>
      <c r="AF66" s="47">
        <f t="shared" si="10"/>
        <v>0</v>
      </c>
      <c r="AG66" s="47">
        <f t="shared" si="11"/>
        <v>0</v>
      </c>
      <c r="AH66" s="47">
        <f t="shared" si="12"/>
        <v>0</v>
      </c>
      <c r="AI66" s="47">
        <f t="shared" si="13"/>
        <v>0</v>
      </c>
      <c r="AJ66" s="47">
        <f t="shared" si="14"/>
        <v>0</v>
      </c>
      <c r="AK66" s="47">
        <f t="shared" si="15"/>
        <v>0</v>
      </c>
      <c r="AL66" s="23"/>
      <c r="AM66" s="23"/>
      <c r="AN66" s="88">
        <f>RANK(AE66,$AE$6:$AE$113)+COUNTIF($AE$6:AE66,AE66)-1</f>
        <v>61</v>
      </c>
      <c r="AO66" s="98" t="str">
        <f t="shared" si="16"/>
        <v>392</v>
      </c>
      <c r="AP66" s="89" t="str">
        <f t="shared" si="17"/>
        <v>再生資源回収・加工処理</v>
      </c>
      <c r="AQ66" s="95">
        <v>61</v>
      </c>
      <c r="AR66" s="95" t="str">
        <f t="shared" si="22"/>
        <v>392</v>
      </c>
      <c r="AS66" s="90" t="str">
        <f t="shared" si="23"/>
        <v>再生資源回収・加工処理</v>
      </c>
      <c r="AT66" s="77">
        <f t="shared" si="24"/>
        <v>0</v>
      </c>
      <c r="AU66" s="229">
        <f t="shared" si="18"/>
        <v>0</v>
      </c>
      <c r="AV66" s="186">
        <f t="shared" si="19"/>
        <v>0</v>
      </c>
      <c r="AW66" s="47">
        <f t="shared" si="25"/>
        <v>0</v>
      </c>
    </row>
    <row r="67" spans="1:49" s="24" customFormat="1" ht="19.899999999999999" customHeight="1" x14ac:dyDescent="0.15">
      <c r="A67" s="59" t="s">
        <v>434</v>
      </c>
      <c r="B67" s="55" t="s">
        <v>435</v>
      </c>
      <c r="C67" s="46">
        <f>生産増_入力!D80</f>
        <v>0</v>
      </c>
      <c r="D67" s="77">
        <f t="shared" si="7"/>
        <v>0</v>
      </c>
      <c r="E67" s="77">
        <v>0</v>
      </c>
      <c r="F67" s="77">
        <f>D67*各種係数!E67</f>
        <v>0</v>
      </c>
      <c r="G67" s="77">
        <f>D67*各種係数!F67</f>
        <v>0</v>
      </c>
      <c r="H67" s="77">
        <f>G67*各種係数!G67</f>
        <v>0</v>
      </c>
      <c r="I67" s="77">
        <f>D67*各種係数!I67</f>
        <v>0</v>
      </c>
      <c r="J67" s="77">
        <f>D67*各種係数!J67</f>
        <v>0</v>
      </c>
      <c r="K67" s="47">
        <v>0</v>
      </c>
      <c r="L67" s="215">
        <f t="shared" si="8"/>
        <v>0</v>
      </c>
      <c r="M67" s="215">
        <v>0</v>
      </c>
      <c r="N67" s="215">
        <f>L67*各種係数!E67</f>
        <v>0</v>
      </c>
      <c r="O67" s="215">
        <f>L67*各種係数!F67</f>
        <v>0</v>
      </c>
      <c r="P67" s="215">
        <f>O67*各種係数!G67</f>
        <v>0</v>
      </c>
      <c r="Q67" s="215">
        <f>L67*各種係数!I67</f>
        <v>0</v>
      </c>
      <c r="R67" s="215">
        <f>L67*各種係数!J67</f>
        <v>0</v>
      </c>
      <c r="S67" s="47"/>
      <c r="T67" s="47">
        <f>$S$114*各種係数!H67</f>
        <v>0</v>
      </c>
      <c r="U67" s="47">
        <f>T67*各種係数!D67</f>
        <v>0</v>
      </c>
      <c r="V67" s="186">
        <v>0</v>
      </c>
      <c r="W67" s="186">
        <v>0</v>
      </c>
      <c r="X67" s="186">
        <f>V67*各種係数!E67</f>
        <v>0</v>
      </c>
      <c r="Y67" s="186">
        <f>V67*各種係数!F67</f>
        <v>0</v>
      </c>
      <c r="Z67" s="186">
        <f>Y67*各種係数!G67</f>
        <v>0</v>
      </c>
      <c r="AA67" s="186">
        <f>V67*各種係数!I67</f>
        <v>0</v>
      </c>
      <c r="AB67" s="186">
        <f>V67*各種係数!J67</f>
        <v>0</v>
      </c>
      <c r="AC67" s="59" t="str">
        <f t="shared" si="20"/>
        <v>411</v>
      </c>
      <c r="AD67" s="55" t="str">
        <f t="shared" si="21"/>
        <v>建築</v>
      </c>
      <c r="AE67" s="47">
        <f t="shared" si="9"/>
        <v>0</v>
      </c>
      <c r="AF67" s="47">
        <f t="shared" si="10"/>
        <v>0</v>
      </c>
      <c r="AG67" s="47">
        <f t="shared" si="11"/>
        <v>0</v>
      </c>
      <c r="AH67" s="47">
        <f t="shared" si="12"/>
        <v>0</v>
      </c>
      <c r="AI67" s="47">
        <f t="shared" si="13"/>
        <v>0</v>
      </c>
      <c r="AJ67" s="47">
        <f t="shared" si="14"/>
        <v>0</v>
      </c>
      <c r="AK67" s="47">
        <f t="shared" si="15"/>
        <v>0</v>
      </c>
      <c r="AL67" s="23"/>
      <c r="AM67" s="23"/>
      <c r="AN67" s="88">
        <f>RANK(AE67,$AE$6:$AE$113)+COUNTIF($AE$6:AE67,AE67)-1</f>
        <v>62</v>
      </c>
      <c r="AO67" s="98" t="str">
        <f t="shared" si="16"/>
        <v>411</v>
      </c>
      <c r="AP67" s="89" t="str">
        <f t="shared" si="17"/>
        <v>建築</v>
      </c>
      <c r="AQ67" s="95">
        <v>62</v>
      </c>
      <c r="AR67" s="95" t="str">
        <f t="shared" si="22"/>
        <v>411</v>
      </c>
      <c r="AS67" s="90" t="str">
        <f t="shared" si="23"/>
        <v>建築</v>
      </c>
      <c r="AT67" s="77">
        <f t="shared" si="24"/>
        <v>0</v>
      </c>
      <c r="AU67" s="229">
        <f t="shared" si="18"/>
        <v>0</v>
      </c>
      <c r="AV67" s="186">
        <f t="shared" si="19"/>
        <v>0</v>
      </c>
      <c r="AW67" s="47">
        <f t="shared" si="25"/>
        <v>0</v>
      </c>
    </row>
    <row r="68" spans="1:49" s="24" customFormat="1" ht="19.899999999999999" customHeight="1" x14ac:dyDescent="0.15">
      <c r="A68" s="59" t="s">
        <v>440</v>
      </c>
      <c r="B68" s="55" t="s">
        <v>439</v>
      </c>
      <c r="C68" s="46">
        <f>生産増_入力!D81</f>
        <v>0</v>
      </c>
      <c r="D68" s="77">
        <f t="shared" si="7"/>
        <v>0</v>
      </c>
      <c r="E68" s="77">
        <v>0</v>
      </c>
      <c r="F68" s="77">
        <f>D68*各種係数!E68</f>
        <v>0</v>
      </c>
      <c r="G68" s="77">
        <f>D68*各種係数!F68</f>
        <v>0</v>
      </c>
      <c r="H68" s="77">
        <f>G68*各種係数!G68</f>
        <v>0</v>
      </c>
      <c r="I68" s="77">
        <f>D68*各種係数!I68</f>
        <v>0</v>
      </c>
      <c r="J68" s="77">
        <f>D68*各種係数!J68</f>
        <v>0</v>
      </c>
      <c r="K68" s="47">
        <v>0</v>
      </c>
      <c r="L68" s="215">
        <f t="shared" si="8"/>
        <v>0</v>
      </c>
      <c r="M68" s="215">
        <v>0</v>
      </c>
      <c r="N68" s="215">
        <f>L68*各種係数!E68</f>
        <v>0</v>
      </c>
      <c r="O68" s="215">
        <f>L68*各種係数!F68</f>
        <v>0</v>
      </c>
      <c r="P68" s="215">
        <f>O68*各種係数!G68</f>
        <v>0</v>
      </c>
      <c r="Q68" s="215">
        <f>L68*各種係数!I68</f>
        <v>0</v>
      </c>
      <c r="R68" s="215">
        <f>L68*各種係数!J68</f>
        <v>0</v>
      </c>
      <c r="S68" s="47"/>
      <c r="T68" s="47">
        <f>$S$114*各種係数!H68</f>
        <v>0</v>
      </c>
      <c r="U68" s="47">
        <f>T68*各種係数!D68</f>
        <v>0</v>
      </c>
      <c r="V68" s="186">
        <v>0</v>
      </c>
      <c r="W68" s="186">
        <v>0</v>
      </c>
      <c r="X68" s="186">
        <f>V68*各種係数!E68</f>
        <v>0</v>
      </c>
      <c r="Y68" s="186">
        <f>V68*各種係数!F68</f>
        <v>0</v>
      </c>
      <c r="Z68" s="186">
        <f>Y68*各種係数!G68</f>
        <v>0</v>
      </c>
      <c r="AA68" s="186">
        <f>V68*各種係数!I68</f>
        <v>0</v>
      </c>
      <c r="AB68" s="186">
        <f>V68*各種係数!J68</f>
        <v>0</v>
      </c>
      <c r="AC68" s="59" t="str">
        <f t="shared" si="20"/>
        <v>412</v>
      </c>
      <c r="AD68" s="55" t="str">
        <f t="shared" si="21"/>
        <v>建設補修</v>
      </c>
      <c r="AE68" s="47">
        <f t="shared" si="9"/>
        <v>0</v>
      </c>
      <c r="AF68" s="47">
        <f t="shared" si="10"/>
        <v>0</v>
      </c>
      <c r="AG68" s="47">
        <f t="shared" si="11"/>
        <v>0</v>
      </c>
      <c r="AH68" s="47">
        <f t="shared" si="12"/>
        <v>0</v>
      </c>
      <c r="AI68" s="47">
        <f t="shared" si="13"/>
        <v>0</v>
      </c>
      <c r="AJ68" s="47">
        <f t="shared" si="14"/>
        <v>0</v>
      </c>
      <c r="AK68" s="47">
        <f t="shared" si="15"/>
        <v>0</v>
      </c>
      <c r="AL68" s="23"/>
      <c r="AM68" s="23"/>
      <c r="AN68" s="88">
        <f>RANK(AE68,$AE$6:$AE$113)+COUNTIF($AE$6:AE68,AE68)-1</f>
        <v>63</v>
      </c>
      <c r="AO68" s="98" t="str">
        <f t="shared" si="16"/>
        <v>412</v>
      </c>
      <c r="AP68" s="89" t="str">
        <f t="shared" si="17"/>
        <v>建設補修</v>
      </c>
      <c r="AQ68" s="95">
        <v>63</v>
      </c>
      <c r="AR68" s="95" t="str">
        <f t="shared" si="22"/>
        <v>412</v>
      </c>
      <c r="AS68" s="90" t="str">
        <f t="shared" si="23"/>
        <v>建設補修</v>
      </c>
      <c r="AT68" s="77">
        <f t="shared" si="24"/>
        <v>0</v>
      </c>
      <c r="AU68" s="229">
        <f t="shared" si="18"/>
        <v>0</v>
      </c>
      <c r="AV68" s="186">
        <f t="shared" si="19"/>
        <v>0</v>
      </c>
      <c r="AW68" s="47">
        <f t="shared" si="25"/>
        <v>0</v>
      </c>
    </row>
    <row r="69" spans="1:49" s="24" customFormat="1" ht="19.899999999999999" customHeight="1" x14ac:dyDescent="0.15">
      <c r="A69" s="59" t="s">
        <v>443</v>
      </c>
      <c r="B69" s="55" t="s">
        <v>442</v>
      </c>
      <c r="C69" s="46">
        <f>生産増_入力!D82</f>
        <v>0</v>
      </c>
      <c r="D69" s="77">
        <f t="shared" si="7"/>
        <v>0</v>
      </c>
      <c r="E69" s="77">
        <v>0</v>
      </c>
      <c r="F69" s="77">
        <f>D69*各種係数!E69</f>
        <v>0</v>
      </c>
      <c r="G69" s="77">
        <f>D69*各種係数!F69</f>
        <v>0</v>
      </c>
      <c r="H69" s="77">
        <f>G69*各種係数!G69</f>
        <v>0</v>
      </c>
      <c r="I69" s="77">
        <f>D69*各種係数!I69</f>
        <v>0</v>
      </c>
      <c r="J69" s="77">
        <f>D69*各種係数!J69</f>
        <v>0</v>
      </c>
      <c r="K69" s="47">
        <v>0</v>
      </c>
      <c r="L69" s="215">
        <f t="shared" si="8"/>
        <v>0</v>
      </c>
      <c r="M69" s="215">
        <v>0</v>
      </c>
      <c r="N69" s="215">
        <f>L69*各種係数!E69</f>
        <v>0</v>
      </c>
      <c r="O69" s="215">
        <f>L69*各種係数!F69</f>
        <v>0</v>
      </c>
      <c r="P69" s="215">
        <f>O69*各種係数!G69</f>
        <v>0</v>
      </c>
      <c r="Q69" s="215">
        <f>L69*各種係数!I69</f>
        <v>0</v>
      </c>
      <c r="R69" s="215">
        <f>L69*各種係数!J69</f>
        <v>0</v>
      </c>
      <c r="S69" s="47"/>
      <c r="T69" s="47">
        <f>$S$114*各種係数!H69</f>
        <v>0</v>
      </c>
      <c r="U69" s="47">
        <f>T69*各種係数!D69</f>
        <v>0</v>
      </c>
      <c r="V69" s="186">
        <v>0</v>
      </c>
      <c r="W69" s="186">
        <v>0</v>
      </c>
      <c r="X69" s="186">
        <f>V69*各種係数!E69</f>
        <v>0</v>
      </c>
      <c r="Y69" s="186">
        <f>V69*各種係数!F69</f>
        <v>0</v>
      </c>
      <c r="Z69" s="186">
        <f>Y69*各種係数!G69</f>
        <v>0</v>
      </c>
      <c r="AA69" s="186">
        <f>V69*各種係数!I69</f>
        <v>0</v>
      </c>
      <c r="AB69" s="186">
        <f>V69*各種係数!J69</f>
        <v>0</v>
      </c>
      <c r="AC69" s="59" t="str">
        <f t="shared" si="20"/>
        <v>413</v>
      </c>
      <c r="AD69" s="55" t="str">
        <f t="shared" si="21"/>
        <v>公共事業</v>
      </c>
      <c r="AE69" s="47">
        <f t="shared" si="9"/>
        <v>0</v>
      </c>
      <c r="AF69" s="47">
        <f t="shared" si="10"/>
        <v>0</v>
      </c>
      <c r="AG69" s="47">
        <f t="shared" si="11"/>
        <v>0</v>
      </c>
      <c r="AH69" s="47">
        <f t="shared" si="12"/>
        <v>0</v>
      </c>
      <c r="AI69" s="47">
        <f t="shared" si="13"/>
        <v>0</v>
      </c>
      <c r="AJ69" s="47">
        <f t="shared" si="14"/>
        <v>0</v>
      </c>
      <c r="AK69" s="47">
        <f t="shared" si="15"/>
        <v>0</v>
      </c>
      <c r="AL69" s="23"/>
      <c r="AM69" s="23"/>
      <c r="AN69" s="88">
        <f>RANK(AE69,$AE$6:$AE$113)+COUNTIF($AE$6:AE69,AE69)-1</f>
        <v>64</v>
      </c>
      <c r="AO69" s="98" t="str">
        <f t="shared" si="16"/>
        <v>413</v>
      </c>
      <c r="AP69" s="89" t="str">
        <f t="shared" si="17"/>
        <v>公共事業</v>
      </c>
      <c r="AQ69" s="95">
        <v>64</v>
      </c>
      <c r="AR69" s="95" t="str">
        <f t="shared" si="22"/>
        <v>413</v>
      </c>
      <c r="AS69" s="90" t="str">
        <f t="shared" si="23"/>
        <v>公共事業</v>
      </c>
      <c r="AT69" s="77">
        <f t="shared" si="24"/>
        <v>0</v>
      </c>
      <c r="AU69" s="229">
        <f t="shared" si="18"/>
        <v>0</v>
      </c>
      <c r="AV69" s="186">
        <f t="shared" si="19"/>
        <v>0</v>
      </c>
      <c r="AW69" s="47">
        <f t="shared" si="25"/>
        <v>0</v>
      </c>
    </row>
    <row r="70" spans="1:49" s="24" customFormat="1" ht="19.899999999999999" customHeight="1" x14ac:dyDescent="0.15">
      <c r="A70" s="59" t="s">
        <v>446</v>
      </c>
      <c r="B70" s="55" t="s">
        <v>445</v>
      </c>
      <c r="C70" s="46">
        <f>生産増_入力!D83</f>
        <v>0</v>
      </c>
      <c r="D70" s="77">
        <f t="shared" si="7"/>
        <v>0</v>
      </c>
      <c r="E70" s="77">
        <v>0</v>
      </c>
      <c r="F70" s="77">
        <f>D70*各種係数!E70</f>
        <v>0</v>
      </c>
      <c r="G70" s="77">
        <f>D70*各種係数!F70</f>
        <v>0</v>
      </c>
      <c r="H70" s="77">
        <f>G70*各種係数!G70</f>
        <v>0</v>
      </c>
      <c r="I70" s="77">
        <f>D70*各種係数!I70</f>
        <v>0</v>
      </c>
      <c r="J70" s="77">
        <f>D70*各種係数!J70</f>
        <v>0</v>
      </c>
      <c r="K70" s="47">
        <v>0</v>
      </c>
      <c r="L70" s="215">
        <f t="shared" si="8"/>
        <v>0</v>
      </c>
      <c r="M70" s="215">
        <v>0</v>
      </c>
      <c r="N70" s="215">
        <f>L70*各種係数!E70</f>
        <v>0</v>
      </c>
      <c r="O70" s="215">
        <f>L70*各種係数!F70</f>
        <v>0</v>
      </c>
      <c r="P70" s="215">
        <f>O70*各種係数!G70</f>
        <v>0</v>
      </c>
      <c r="Q70" s="215">
        <f>L70*各種係数!I70</f>
        <v>0</v>
      </c>
      <c r="R70" s="215">
        <f>L70*各種係数!J70</f>
        <v>0</v>
      </c>
      <c r="S70" s="47"/>
      <c r="T70" s="47">
        <f>$S$114*各種係数!H70</f>
        <v>0</v>
      </c>
      <c r="U70" s="47">
        <f>T70*各種係数!D70</f>
        <v>0</v>
      </c>
      <c r="V70" s="186">
        <v>0</v>
      </c>
      <c r="W70" s="186">
        <v>0</v>
      </c>
      <c r="X70" s="186">
        <f>V70*各種係数!E70</f>
        <v>0</v>
      </c>
      <c r="Y70" s="186">
        <f>V70*各種係数!F70</f>
        <v>0</v>
      </c>
      <c r="Z70" s="186">
        <f>Y70*各種係数!G70</f>
        <v>0</v>
      </c>
      <c r="AA70" s="186">
        <f>V70*各種係数!I70</f>
        <v>0</v>
      </c>
      <c r="AB70" s="186">
        <f>V70*各種係数!J70</f>
        <v>0</v>
      </c>
      <c r="AC70" s="59" t="str">
        <f t="shared" ref="AC70:AC101" si="26">A70</f>
        <v>419</v>
      </c>
      <c r="AD70" s="55" t="str">
        <f t="shared" ref="AD70:AD101" si="27">B70</f>
        <v>その他の土木建設</v>
      </c>
      <c r="AE70" s="47">
        <f t="shared" si="9"/>
        <v>0</v>
      </c>
      <c r="AF70" s="47">
        <f t="shared" si="10"/>
        <v>0</v>
      </c>
      <c r="AG70" s="47">
        <f t="shared" si="11"/>
        <v>0</v>
      </c>
      <c r="AH70" s="47">
        <f t="shared" si="12"/>
        <v>0</v>
      </c>
      <c r="AI70" s="47">
        <f t="shared" si="13"/>
        <v>0</v>
      </c>
      <c r="AJ70" s="47">
        <f t="shared" si="14"/>
        <v>0</v>
      </c>
      <c r="AK70" s="47">
        <f t="shared" si="15"/>
        <v>0</v>
      </c>
      <c r="AL70" s="23"/>
      <c r="AM70" s="23"/>
      <c r="AN70" s="88">
        <f>RANK(AE70,$AE$6:$AE$113)+COUNTIF($AE$6:AE70,AE70)-1</f>
        <v>65</v>
      </c>
      <c r="AO70" s="98" t="str">
        <f t="shared" si="16"/>
        <v>419</v>
      </c>
      <c r="AP70" s="89" t="str">
        <f t="shared" si="17"/>
        <v>その他の土木建設</v>
      </c>
      <c r="AQ70" s="95">
        <v>65</v>
      </c>
      <c r="AR70" s="95" t="str">
        <f t="shared" ref="AR70:AR101" si="28">VLOOKUP(AQ70,$AN:$AO,2,FALSE)</f>
        <v>419</v>
      </c>
      <c r="AS70" s="90" t="str">
        <f t="shared" ref="AS70:AS101" si="29">VLOOKUP(AR70,$AO:$AP,2,FALSE)</f>
        <v>その他の土木建設</v>
      </c>
      <c r="AT70" s="77">
        <f t="shared" ref="AT70:AT101" si="30">VLOOKUP(AS70,$B:$D,3,FALSE)</f>
        <v>0</v>
      </c>
      <c r="AU70" s="229">
        <f t="shared" si="18"/>
        <v>0</v>
      </c>
      <c r="AV70" s="186">
        <f t="shared" si="19"/>
        <v>0</v>
      </c>
      <c r="AW70" s="47">
        <f t="shared" ref="AW70:AW101" si="31">VLOOKUP(AS70,$AD:$AE,2,FALSE)</f>
        <v>0</v>
      </c>
    </row>
    <row r="71" spans="1:49" s="24" customFormat="1" ht="19.899999999999999" customHeight="1" x14ac:dyDescent="0.15">
      <c r="A71" s="59" t="s">
        <v>449</v>
      </c>
      <c r="B71" s="55" t="s">
        <v>954</v>
      </c>
      <c r="C71" s="46">
        <f>生産増_入力!D84</f>
        <v>0</v>
      </c>
      <c r="D71" s="77">
        <f t="shared" ref="D71:D112" si="32">C71</f>
        <v>0</v>
      </c>
      <c r="E71" s="77">
        <v>0</v>
      </c>
      <c r="F71" s="77">
        <f>D71*各種係数!E71</f>
        <v>0</v>
      </c>
      <c r="G71" s="77">
        <f>D71*各種係数!F71</f>
        <v>0</v>
      </c>
      <c r="H71" s="77">
        <f>G71*各種係数!G71</f>
        <v>0</v>
      </c>
      <c r="I71" s="77">
        <f>D71*各種係数!I71</f>
        <v>0</v>
      </c>
      <c r="J71" s="77">
        <f>D71*各種係数!J71</f>
        <v>0</v>
      </c>
      <c r="K71" s="47">
        <v>0</v>
      </c>
      <c r="L71" s="215">
        <f t="shared" ref="L71:L113" si="33">K71-D71</f>
        <v>0</v>
      </c>
      <c r="M71" s="215">
        <v>0</v>
      </c>
      <c r="N71" s="215">
        <f>L71*各種係数!E71</f>
        <v>0</v>
      </c>
      <c r="O71" s="215">
        <f>L71*各種係数!F71</f>
        <v>0</v>
      </c>
      <c r="P71" s="215">
        <f>O71*各種係数!G71</f>
        <v>0</v>
      </c>
      <c r="Q71" s="215">
        <f>L71*各種係数!I71</f>
        <v>0</v>
      </c>
      <c r="R71" s="215">
        <f>L71*各種係数!J71</f>
        <v>0</v>
      </c>
      <c r="S71" s="47"/>
      <c r="T71" s="47">
        <f>$S$114*各種係数!H71</f>
        <v>0</v>
      </c>
      <c r="U71" s="47">
        <f>T71*各種係数!D71</f>
        <v>0</v>
      </c>
      <c r="V71" s="186">
        <v>0</v>
      </c>
      <c r="W71" s="186">
        <v>0</v>
      </c>
      <c r="X71" s="186">
        <f>V71*各種係数!E71</f>
        <v>0</v>
      </c>
      <c r="Y71" s="186">
        <f>V71*各種係数!F71</f>
        <v>0</v>
      </c>
      <c r="Z71" s="186">
        <f>Y71*各種係数!G71</f>
        <v>0</v>
      </c>
      <c r="AA71" s="186">
        <f>V71*各種係数!I71</f>
        <v>0</v>
      </c>
      <c r="AB71" s="186">
        <f>V71*各種係数!J71</f>
        <v>0</v>
      </c>
      <c r="AC71" s="59" t="str">
        <f t="shared" si="26"/>
        <v>461</v>
      </c>
      <c r="AD71" s="55" t="str">
        <f t="shared" si="27"/>
        <v>電気</v>
      </c>
      <c r="AE71" s="47">
        <f t="shared" ref="AE71:AE113" si="34">D71+L71+V71</f>
        <v>0</v>
      </c>
      <c r="AF71" s="47">
        <f t="shared" ref="AF71:AF113" si="35">E71+M71+W71</f>
        <v>0</v>
      </c>
      <c r="AG71" s="47">
        <f t="shared" ref="AG71:AG113" si="36">F71+N71+X71</f>
        <v>0</v>
      </c>
      <c r="AH71" s="47">
        <f t="shared" ref="AH71:AH113" si="37">G71+O71+Y71</f>
        <v>0</v>
      </c>
      <c r="AI71" s="47">
        <f t="shared" ref="AI71:AI113" si="38">H71+P71+Z71</f>
        <v>0</v>
      </c>
      <c r="AJ71" s="47">
        <f t="shared" ref="AJ71:AJ113" si="39">I71+Q71+AA71</f>
        <v>0</v>
      </c>
      <c r="AK71" s="47">
        <f t="shared" ref="AK71:AK113" si="40">J71+R71+AB71</f>
        <v>0</v>
      </c>
      <c r="AL71" s="23"/>
      <c r="AM71" s="23"/>
      <c r="AN71" s="88">
        <f>RANK(AE71,$AE$6:$AE$113)+COUNTIF($AE$6:AE71,AE71)-1</f>
        <v>66</v>
      </c>
      <c r="AO71" s="98" t="str">
        <f t="shared" ref="AO71:AO113" si="41">AC71</f>
        <v>461</v>
      </c>
      <c r="AP71" s="89" t="str">
        <f t="shared" ref="AP71:AP113" si="42">AD71</f>
        <v>電気</v>
      </c>
      <c r="AQ71" s="95">
        <v>66</v>
      </c>
      <c r="AR71" s="95" t="str">
        <f t="shared" si="28"/>
        <v>461</v>
      </c>
      <c r="AS71" s="90" t="str">
        <f t="shared" si="29"/>
        <v>電気</v>
      </c>
      <c r="AT71" s="77">
        <f t="shared" si="30"/>
        <v>0</v>
      </c>
      <c r="AU71" s="229">
        <f t="shared" ref="AU71:AU113" si="43">VLOOKUP(AS71,$B:$L,11,FALSE)</f>
        <v>0</v>
      </c>
      <c r="AV71" s="186">
        <f t="shared" ref="AV71:AV113" si="44">VLOOKUP(AS71,$B:$V,21,FALSE)</f>
        <v>0</v>
      </c>
      <c r="AW71" s="47">
        <f t="shared" si="31"/>
        <v>0</v>
      </c>
    </row>
    <row r="72" spans="1:49" s="24" customFormat="1" ht="19.899999999999999" customHeight="1" x14ac:dyDescent="0.15">
      <c r="A72" s="59" t="s">
        <v>452</v>
      </c>
      <c r="B72" s="55" t="s">
        <v>453</v>
      </c>
      <c r="C72" s="46">
        <f>生産増_入力!D85</f>
        <v>0</v>
      </c>
      <c r="D72" s="77">
        <f t="shared" si="32"/>
        <v>0</v>
      </c>
      <c r="E72" s="77">
        <v>0</v>
      </c>
      <c r="F72" s="77">
        <f>D72*各種係数!E72</f>
        <v>0</v>
      </c>
      <c r="G72" s="77">
        <f>D72*各種係数!F72</f>
        <v>0</v>
      </c>
      <c r="H72" s="77">
        <f>G72*各種係数!G72</f>
        <v>0</v>
      </c>
      <c r="I72" s="77">
        <f>D72*各種係数!I72</f>
        <v>0</v>
      </c>
      <c r="J72" s="77">
        <f>D72*各種係数!J72</f>
        <v>0</v>
      </c>
      <c r="K72" s="47">
        <v>0</v>
      </c>
      <c r="L72" s="215">
        <f t="shared" si="33"/>
        <v>0</v>
      </c>
      <c r="M72" s="215">
        <v>0</v>
      </c>
      <c r="N72" s="215">
        <f>L72*各種係数!E72</f>
        <v>0</v>
      </c>
      <c r="O72" s="215">
        <f>L72*各種係数!F72</f>
        <v>0</v>
      </c>
      <c r="P72" s="215">
        <f>O72*各種係数!G72</f>
        <v>0</v>
      </c>
      <c r="Q72" s="215">
        <f>L72*各種係数!I72</f>
        <v>0</v>
      </c>
      <c r="R72" s="215">
        <f>L72*各種係数!J72</f>
        <v>0</v>
      </c>
      <c r="S72" s="47"/>
      <c r="T72" s="47">
        <f>$S$114*各種係数!H72</f>
        <v>0</v>
      </c>
      <c r="U72" s="47">
        <f>T72*各種係数!D72</f>
        <v>0</v>
      </c>
      <c r="V72" s="186">
        <v>0</v>
      </c>
      <c r="W72" s="186">
        <v>0</v>
      </c>
      <c r="X72" s="186">
        <f>V72*各種係数!E72</f>
        <v>0</v>
      </c>
      <c r="Y72" s="186">
        <f>V72*各種係数!F72</f>
        <v>0</v>
      </c>
      <c r="Z72" s="186">
        <f>Y72*各種係数!G72</f>
        <v>0</v>
      </c>
      <c r="AA72" s="186">
        <f>V72*各種係数!I72</f>
        <v>0</v>
      </c>
      <c r="AB72" s="186">
        <f>V72*各種係数!J72</f>
        <v>0</v>
      </c>
      <c r="AC72" s="59" t="str">
        <f t="shared" si="26"/>
        <v>462</v>
      </c>
      <c r="AD72" s="55" t="str">
        <f t="shared" si="27"/>
        <v>ガス・熱供給</v>
      </c>
      <c r="AE72" s="47">
        <f t="shared" si="34"/>
        <v>0</v>
      </c>
      <c r="AF72" s="47">
        <f t="shared" si="35"/>
        <v>0</v>
      </c>
      <c r="AG72" s="47">
        <f t="shared" si="36"/>
        <v>0</v>
      </c>
      <c r="AH72" s="47">
        <f t="shared" si="37"/>
        <v>0</v>
      </c>
      <c r="AI72" s="47">
        <f t="shared" si="38"/>
        <v>0</v>
      </c>
      <c r="AJ72" s="47">
        <f t="shared" si="39"/>
        <v>0</v>
      </c>
      <c r="AK72" s="47">
        <f t="shared" si="40"/>
        <v>0</v>
      </c>
      <c r="AL72" s="23"/>
      <c r="AM72" s="23"/>
      <c r="AN72" s="88">
        <f>RANK(AE72,$AE$6:$AE$113)+COUNTIF($AE$6:AE72,AE72)-1</f>
        <v>67</v>
      </c>
      <c r="AO72" s="98" t="str">
        <f t="shared" si="41"/>
        <v>462</v>
      </c>
      <c r="AP72" s="89" t="str">
        <f t="shared" si="42"/>
        <v>ガス・熱供給</v>
      </c>
      <c r="AQ72" s="95">
        <v>67</v>
      </c>
      <c r="AR72" s="95" t="str">
        <f t="shared" si="28"/>
        <v>462</v>
      </c>
      <c r="AS72" s="90" t="str">
        <f t="shared" si="29"/>
        <v>ガス・熱供給</v>
      </c>
      <c r="AT72" s="77">
        <f t="shared" si="30"/>
        <v>0</v>
      </c>
      <c r="AU72" s="229">
        <f t="shared" si="43"/>
        <v>0</v>
      </c>
      <c r="AV72" s="186">
        <f t="shared" si="44"/>
        <v>0</v>
      </c>
      <c r="AW72" s="47">
        <f t="shared" si="31"/>
        <v>0</v>
      </c>
    </row>
    <row r="73" spans="1:49" s="24" customFormat="1" ht="19.899999999999999" customHeight="1" x14ac:dyDescent="0.15">
      <c r="A73" s="59" t="s">
        <v>457</v>
      </c>
      <c r="B73" s="55" t="s">
        <v>82</v>
      </c>
      <c r="C73" s="46">
        <f>生産増_入力!D86</f>
        <v>0</v>
      </c>
      <c r="D73" s="77">
        <f t="shared" si="32"/>
        <v>0</v>
      </c>
      <c r="E73" s="77">
        <v>0</v>
      </c>
      <c r="F73" s="77">
        <f>D73*各種係数!E73</f>
        <v>0</v>
      </c>
      <c r="G73" s="77">
        <f>D73*各種係数!F73</f>
        <v>0</v>
      </c>
      <c r="H73" s="77">
        <f>G73*各種係数!G73</f>
        <v>0</v>
      </c>
      <c r="I73" s="77">
        <f>D73*各種係数!I73</f>
        <v>0</v>
      </c>
      <c r="J73" s="77">
        <f>D73*各種係数!J73</f>
        <v>0</v>
      </c>
      <c r="K73" s="47">
        <v>0</v>
      </c>
      <c r="L73" s="215">
        <f t="shared" si="33"/>
        <v>0</v>
      </c>
      <c r="M73" s="215">
        <v>0</v>
      </c>
      <c r="N73" s="215">
        <f>L73*各種係数!E73</f>
        <v>0</v>
      </c>
      <c r="O73" s="215">
        <f>L73*各種係数!F73</f>
        <v>0</v>
      </c>
      <c r="P73" s="215">
        <f>O73*各種係数!G73</f>
        <v>0</v>
      </c>
      <c r="Q73" s="215">
        <f>L73*各種係数!I73</f>
        <v>0</v>
      </c>
      <c r="R73" s="215">
        <f>L73*各種係数!J73</f>
        <v>0</v>
      </c>
      <c r="S73" s="47"/>
      <c r="T73" s="47">
        <f>$S$114*各種係数!H73</f>
        <v>0</v>
      </c>
      <c r="U73" s="47">
        <f>T73*各種係数!D73</f>
        <v>0</v>
      </c>
      <c r="V73" s="186">
        <v>0</v>
      </c>
      <c r="W73" s="186">
        <v>0</v>
      </c>
      <c r="X73" s="186">
        <f>V73*各種係数!E73</f>
        <v>0</v>
      </c>
      <c r="Y73" s="186">
        <f>V73*各種係数!F73</f>
        <v>0</v>
      </c>
      <c r="Z73" s="186">
        <f>Y73*各種係数!G73</f>
        <v>0</v>
      </c>
      <c r="AA73" s="186">
        <f>V73*各種係数!I73</f>
        <v>0</v>
      </c>
      <c r="AB73" s="186">
        <f>V73*各種係数!J73</f>
        <v>0</v>
      </c>
      <c r="AC73" s="59" t="str">
        <f t="shared" si="26"/>
        <v>471</v>
      </c>
      <c r="AD73" s="55" t="str">
        <f t="shared" si="27"/>
        <v>水道</v>
      </c>
      <c r="AE73" s="47">
        <f t="shared" si="34"/>
        <v>0</v>
      </c>
      <c r="AF73" s="47">
        <f t="shared" si="35"/>
        <v>0</v>
      </c>
      <c r="AG73" s="47">
        <f t="shared" si="36"/>
        <v>0</v>
      </c>
      <c r="AH73" s="47">
        <f t="shared" si="37"/>
        <v>0</v>
      </c>
      <c r="AI73" s="47">
        <f t="shared" si="38"/>
        <v>0</v>
      </c>
      <c r="AJ73" s="47">
        <f t="shared" si="39"/>
        <v>0</v>
      </c>
      <c r="AK73" s="47">
        <f t="shared" si="40"/>
        <v>0</v>
      </c>
      <c r="AL73" s="23"/>
      <c r="AM73" s="23"/>
      <c r="AN73" s="88">
        <f>RANK(AE73,$AE$6:$AE$113)+COUNTIF($AE$6:AE73,AE73)-1</f>
        <v>68</v>
      </c>
      <c r="AO73" s="98" t="str">
        <f t="shared" si="41"/>
        <v>471</v>
      </c>
      <c r="AP73" s="89" t="str">
        <f t="shared" si="42"/>
        <v>水道</v>
      </c>
      <c r="AQ73" s="95">
        <v>68</v>
      </c>
      <c r="AR73" s="95" t="str">
        <f t="shared" si="28"/>
        <v>471</v>
      </c>
      <c r="AS73" s="90" t="str">
        <f t="shared" si="29"/>
        <v>水道</v>
      </c>
      <c r="AT73" s="77">
        <f t="shared" si="30"/>
        <v>0</v>
      </c>
      <c r="AU73" s="229">
        <f t="shared" si="43"/>
        <v>0</v>
      </c>
      <c r="AV73" s="186">
        <f t="shared" si="44"/>
        <v>0</v>
      </c>
      <c r="AW73" s="47">
        <f t="shared" si="31"/>
        <v>0</v>
      </c>
    </row>
    <row r="74" spans="1:49" s="24" customFormat="1" ht="19.899999999999999" customHeight="1" x14ac:dyDescent="0.15">
      <c r="A74" s="59" t="s">
        <v>459</v>
      </c>
      <c r="B74" s="55" t="s">
        <v>83</v>
      </c>
      <c r="C74" s="46">
        <f>生産増_入力!D87</f>
        <v>0</v>
      </c>
      <c r="D74" s="77">
        <f t="shared" si="32"/>
        <v>0</v>
      </c>
      <c r="E74" s="77">
        <v>0</v>
      </c>
      <c r="F74" s="77">
        <f>D74*各種係数!E74</f>
        <v>0</v>
      </c>
      <c r="G74" s="77">
        <f>D74*各種係数!F74</f>
        <v>0</v>
      </c>
      <c r="H74" s="77">
        <f>G74*各種係数!G74</f>
        <v>0</v>
      </c>
      <c r="I74" s="77">
        <f>D74*各種係数!I74</f>
        <v>0</v>
      </c>
      <c r="J74" s="77">
        <f>D74*各種係数!J74</f>
        <v>0</v>
      </c>
      <c r="K74" s="47">
        <v>0</v>
      </c>
      <c r="L74" s="215">
        <f t="shared" si="33"/>
        <v>0</v>
      </c>
      <c r="M74" s="215">
        <v>0</v>
      </c>
      <c r="N74" s="215">
        <f>L74*各種係数!E74</f>
        <v>0</v>
      </c>
      <c r="O74" s="215">
        <f>L74*各種係数!F74</f>
        <v>0</v>
      </c>
      <c r="P74" s="215">
        <f>O74*各種係数!G74</f>
        <v>0</v>
      </c>
      <c r="Q74" s="215">
        <f>L74*各種係数!I74</f>
        <v>0</v>
      </c>
      <c r="R74" s="215">
        <f>L74*各種係数!J74</f>
        <v>0</v>
      </c>
      <c r="S74" s="47"/>
      <c r="T74" s="47">
        <f>$S$114*各種係数!H74</f>
        <v>0</v>
      </c>
      <c r="U74" s="47">
        <f>T74*各種係数!D74</f>
        <v>0</v>
      </c>
      <c r="V74" s="186">
        <v>0</v>
      </c>
      <c r="W74" s="186">
        <v>0</v>
      </c>
      <c r="X74" s="186">
        <f>V74*各種係数!E74</f>
        <v>0</v>
      </c>
      <c r="Y74" s="186">
        <f>V74*各種係数!F74</f>
        <v>0</v>
      </c>
      <c r="Z74" s="186">
        <f>Y74*各種係数!G74</f>
        <v>0</v>
      </c>
      <c r="AA74" s="186">
        <f>V74*各種係数!I74</f>
        <v>0</v>
      </c>
      <c r="AB74" s="186">
        <f>V74*各種係数!J74</f>
        <v>0</v>
      </c>
      <c r="AC74" s="59" t="str">
        <f t="shared" si="26"/>
        <v>481</v>
      </c>
      <c r="AD74" s="55" t="str">
        <f t="shared" si="27"/>
        <v>廃棄物処理</v>
      </c>
      <c r="AE74" s="47">
        <f t="shared" si="34"/>
        <v>0</v>
      </c>
      <c r="AF74" s="47">
        <f t="shared" si="35"/>
        <v>0</v>
      </c>
      <c r="AG74" s="47">
        <f t="shared" si="36"/>
        <v>0</v>
      </c>
      <c r="AH74" s="47">
        <f t="shared" si="37"/>
        <v>0</v>
      </c>
      <c r="AI74" s="47">
        <f t="shared" si="38"/>
        <v>0</v>
      </c>
      <c r="AJ74" s="47">
        <f t="shared" si="39"/>
        <v>0</v>
      </c>
      <c r="AK74" s="47">
        <f t="shared" si="40"/>
        <v>0</v>
      </c>
      <c r="AL74" s="23"/>
      <c r="AM74" s="23"/>
      <c r="AN74" s="88">
        <f>RANK(AE74,$AE$6:$AE$113)+COUNTIF($AE$6:AE74,AE74)-1</f>
        <v>69</v>
      </c>
      <c r="AO74" s="98" t="str">
        <f t="shared" si="41"/>
        <v>481</v>
      </c>
      <c r="AP74" s="89" t="str">
        <f t="shared" si="42"/>
        <v>廃棄物処理</v>
      </c>
      <c r="AQ74" s="95">
        <v>69</v>
      </c>
      <c r="AR74" s="95" t="str">
        <f t="shared" si="28"/>
        <v>481</v>
      </c>
      <c r="AS74" s="90" t="str">
        <f t="shared" si="29"/>
        <v>廃棄物処理</v>
      </c>
      <c r="AT74" s="77">
        <f t="shared" si="30"/>
        <v>0</v>
      </c>
      <c r="AU74" s="229">
        <f t="shared" si="43"/>
        <v>0</v>
      </c>
      <c r="AV74" s="186">
        <f t="shared" si="44"/>
        <v>0</v>
      </c>
      <c r="AW74" s="47">
        <f t="shared" si="31"/>
        <v>0</v>
      </c>
    </row>
    <row r="75" spans="1:49" s="24" customFormat="1" ht="19.899999999999999" customHeight="1" x14ac:dyDescent="0.15">
      <c r="A75" s="59" t="s">
        <v>462</v>
      </c>
      <c r="B75" s="55" t="s">
        <v>84</v>
      </c>
      <c r="C75" s="46">
        <f>生産増_入力!D88</f>
        <v>0</v>
      </c>
      <c r="D75" s="77">
        <f t="shared" si="32"/>
        <v>0</v>
      </c>
      <c r="E75" s="77">
        <v>0</v>
      </c>
      <c r="F75" s="77">
        <f>D75*各種係数!E75</f>
        <v>0</v>
      </c>
      <c r="G75" s="77">
        <f>D75*各種係数!F75</f>
        <v>0</v>
      </c>
      <c r="H75" s="77">
        <f>G75*各種係数!G75</f>
        <v>0</v>
      </c>
      <c r="I75" s="77">
        <f>D75*各種係数!I75</f>
        <v>0</v>
      </c>
      <c r="J75" s="77">
        <f>D75*各種係数!J75</f>
        <v>0</v>
      </c>
      <c r="K75" s="47">
        <v>0</v>
      </c>
      <c r="L75" s="215">
        <f t="shared" si="33"/>
        <v>0</v>
      </c>
      <c r="M75" s="215">
        <v>0</v>
      </c>
      <c r="N75" s="215">
        <f>L75*各種係数!E75</f>
        <v>0</v>
      </c>
      <c r="O75" s="215">
        <f>L75*各種係数!F75</f>
        <v>0</v>
      </c>
      <c r="P75" s="215">
        <f>O75*各種係数!G75</f>
        <v>0</v>
      </c>
      <c r="Q75" s="215">
        <f>L75*各種係数!I75</f>
        <v>0</v>
      </c>
      <c r="R75" s="215">
        <f>L75*各種係数!J75</f>
        <v>0</v>
      </c>
      <c r="S75" s="47"/>
      <c r="T75" s="47">
        <f>$S$114*各種係数!H75</f>
        <v>0</v>
      </c>
      <c r="U75" s="47">
        <f>T75*各種係数!D75</f>
        <v>0</v>
      </c>
      <c r="V75" s="186">
        <v>0</v>
      </c>
      <c r="W75" s="186">
        <v>0</v>
      </c>
      <c r="X75" s="186">
        <f>V75*各種係数!E75</f>
        <v>0</v>
      </c>
      <c r="Y75" s="186">
        <f>V75*各種係数!F75</f>
        <v>0</v>
      </c>
      <c r="Z75" s="186">
        <f>Y75*各種係数!G75</f>
        <v>0</v>
      </c>
      <c r="AA75" s="186">
        <f>V75*各種係数!I75</f>
        <v>0</v>
      </c>
      <c r="AB75" s="186">
        <f>V75*各種係数!J75</f>
        <v>0</v>
      </c>
      <c r="AC75" s="59" t="str">
        <f t="shared" si="26"/>
        <v>511</v>
      </c>
      <c r="AD75" s="55" t="str">
        <f t="shared" si="27"/>
        <v>商業</v>
      </c>
      <c r="AE75" s="47">
        <f t="shared" si="34"/>
        <v>0</v>
      </c>
      <c r="AF75" s="47">
        <f t="shared" si="35"/>
        <v>0</v>
      </c>
      <c r="AG75" s="47">
        <f t="shared" si="36"/>
        <v>0</v>
      </c>
      <c r="AH75" s="47">
        <f t="shared" si="37"/>
        <v>0</v>
      </c>
      <c r="AI75" s="47">
        <f t="shared" si="38"/>
        <v>0</v>
      </c>
      <c r="AJ75" s="47">
        <f t="shared" si="39"/>
        <v>0</v>
      </c>
      <c r="AK75" s="47">
        <f t="shared" si="40"/>
        <v>0</v>
      </c>
      <c r="AL75" s="23"/>
      <c r="AM75" s="23"/>
      <c r="AN75" s="88">
        <f>RANK(AE75,$AE$6:$AE$113)+COUNTIF($AE$6:AE75,AE75)-1</f>
        <v>70</v>
      </c>
      <c r="AO75" s="98" t="str">
        <f t="shared" si="41"/>
        <v>511</v>
      </c>
      <c r="AP75" s="89" t="str">
        <f t="shared" si="42"/>
        <v>商業</v>
      </c>
      <c r="AQ75" s="95">
        <v>70</v>
      </c>
      <c r="AR75" s="95" t="str">
        <f t="shared" si="28"/>
        <v>511</v>
      </c>
      <c r="AS75" s="90" t="str">
        <f t="shared" si="29"/>
        <v>商業</v>
      </c>
      <c r="AT75" s="77">
        <f t="shared" si="30"/>
        <v>0</v>
      </c>
      <c r="AU75" s="229">
        <f t="shared" si="43"/>
        <v>0</v>
      </c>
      <c r="AV75" s="186">
        <f t="shared" si="44"/>
        <v>0</v>
      </c>
      <c r="AW75" s="47">
        <f t="shared" si="31"/>
        <v>0</v>
      </c>
    </row>
    <row r="76" spans="1:49" s="24" customFormat="1" ht="19.899999999999999" customHeight="1" x14ac:dyDescent="0.15">
      <c r="A76" s="59" t="s">
        <v>467</v>
      </c>
      <c r="B76" s="55" t="s">
        <v>85</v>
      </c>
      <c r="C76" s="46">
        <f>生産増_入力!D89</f>
        <v>0</v>
      </c>
      <c r="D76" s="77">
        <f t="shared" si="32"/>
        <v>0</v>
      </c>
      <c r="E76" s="77">
        <v>0</v>
      </c>
      <c r="F76" s="77">
        <f>D76*各種係数!E76</f>
        <v>0</v>
      </c>
      <c r="G76" s="77">
        <f>D76*各種係数!F76</f>
        <v>0</v>
      </c>
      <c r="H76" s="77">
        <f>G76*各種係数!G76</f>
        <v>0</v>
      </c>
      <c r="I76" s="77">
        <f>D76*各種係数!I76</f>
        <v>0</v>
      </c>
      <c r="J76" s="77">
        <f>D76*各種係数!J76</f>
        <v>0</v>
      </c>
      <c r="K76" s="47">
        <v>0</v>
      </c>
      <c r="L76" s="215">
        <f t="shared" si="33"/>
        <v>0</v>
      </c>
      <c r="M76" s="215">
        <v>0</v>
      </c>
      <c r="N76" s="215">
        <f>L76*各種係数!E76</f>
        <v>0</v>
      </c>
      <c r="O76" s="215">
        <f>L76*各種係数!F76</f>
        <v>0</v>
      </c>
      <c r="P76" s="215">
        <f>O76*各種係数!G76</f>
        <v>0</v>
      </c>
      <c r="Q76" s="215">
        <f>L76*各種係数!I76</f>
        <v>0</v>
      </c>
      <c r="R76" s="215">
        <f>L76*各種係数!J76</f>
        <v>0</v>
      </c>
      <c r="S76" s="47"/>
      <c r="T76" s="47">
        <f>$S$114*各種係数!H76</f>
        <v>0</v>
      </c>
      <c r="U76" s="47">
        <f>T76*各種係数!D76</f>
        <v>0</v>
      </c>
      <c r="V76" s="186">
        <v>0</v>
      </c>
      <c r="W76" s="186">
        <v>0</v>
      </c>
      <c r="X76" s="186">
        <f>V76*各種係数!E76</f>
        <v>0</v>
      </c>
      <c r="Y76" s="186">
        <f>V76*各種係数!F76</f>
        <v>0</v>
      </c>
      <c r="Z76" s="186">
        <f>Y76*各種係数!G76</f>
        <v>0</v>
      </c>
      <c r="AA76" s="186">
        <f>V76*各種係数!I76</f>
        <v>0</v>
      </c>
      <c r="AB76" s="186">
        <f>V76*各種係数!J76</f>
        <v>0</v>
      </c>
      <c r="AC76" s="59" t="str">
        <f t="shared" si="26"/>
        <v>531</v>
      </c>
      <c r="AD76" s="55" t="str">
        <f t="shared" si="27"/>
        <v>金融・保険</v>
      </c>
      <c r="AE76" s="47">
        <f t="shared" si="34"/>
        <v>0</v>
      </c>
      <c r="AF76" s="47">
        <f t="shared" si="35"/>
        <v>0</v>
      </c>
      <c r="AG76" s="47">
        <f t="shared" si="36"/>
        <v>0</v>
      </c>
      <c r="AH76" s="47">
        <f t="shared" si="37"/>
        <v>0</v>
      </c>
      <c r="AI76" s="47">
        <f t="shared" si="38"/>
        <v>0</v>
      </c>
      <c r="AJ76" s="47">
        <f t="shared" si="39"/>
        <v>0</v>
      </c>
      <c r="AK76" s="47">
        <f t="shared" si="40"/>
        <v>0</v>
      </c>
      <c r="AL76" s="23"/>
      <c r="AM76" s="23"/>
      <c r="AN76" s="88">
        <f>RANK(AE76,$AE$6:$AE$113)+COUNTIF($AE$6:AE76,AE76)-1</f>
        <v>71</v>
      </c>
      <c r="AO76" s="98" t="str">
        <f t="shared" si="41"/>
        <v>531</v>
      </c>
      <c r="AP76" s="89" t="str">
        <f t="shared" si="42"/>
        <v>金融・保険</v>
      </c>
      <c r="AQ76" s="95">
        <v>71</v>
      </c>
      <c r="AR76" s="95" t="str">
        <f t="shared" si="28"/>
        <v>531</v>
      </c>
      <c r="AS76" s="90" t="str">
        <f t="shared" si="29"/>
        <v>金融・保険</v>
      </c>
      <c r="AT76" s="77">
        <f t="shared" si="30"/>
        <v>0</v>
      </c>
      <c r="AU76" s="229">
        <f t="shared" si="43"/>
        <v>0</v>
      </c>
      <c r="AV76" s="186">
        <f t="shared" si="44"/>
        <v>0</v>
      </c>
      <c r="AW76" s="47">
        <f t="shared" si="31"/>
        <v>0</v>
      </c>
    </row>
    <row r="77" spans="1:49" s="24" customFormat="1" ht="19.899999999999999" customHeight="1" x14ac:dyDescent="0.15">
      <c r="A77" s="59" t="s">
        <v>472</v>
      </c>
      <c r="B77" s="55" t="s">
        <v>471</v>
      </c>
      <c r="C77" s="46">
        <f>生産増_入力!D90</f>
        <v>0</v>
      </c>
      <c r="D77" s="77">
        <f t="shared" si="32"/>
        <v>0</v>
      </c>
      <c r="E77" s="77">
        <v>0</v>
      </c>
      <c r="F77" s="77">
        <f>D77*各種係数!E77</f>
        <v>0</v>
      </c>
      <c r="G77" s="77">
        <f>D77*各種係数!F77</f>
        <v>0</v>
      </c>
      <c r="H77" s="77">
        <f>G77*各種係数!G77</f>
        <v>0</v>
      </c>
      <c r="I77" s="77">
        <f>D77*各種係数!I77</f>
        <v>0</v>
      </c>
      <c r="J77" s="77">
        <f>D77*各種係数!J77</f>
        <v>0</v>
      </c>
      <c r="K77" s="47">
        <v>0</v>
      </c>
      <c r="L77" s="215">
        <f t="shared" si="33"/>
        <v>0</v>
      </c>
      <c r="M77" s="215">
        <v>0</v>
      </c>
      <c r="N77" s="215">
        <f>L77*各種係数!E77</f>
        <v>0</v>
      </c>
      <c r="O77" s="215">
        <f>L77*各種係数!F77</f>
        <v>0</v>
      </c>
      <c r="P77" s="215">
        <f>O77*各種係数!G77</f>
        <v>0</v>
      </c>
      <c r="Q77" s="215">
        <f>L77*各種係数!I77</f>
        <v>0</v>
      </c>
      <c r="R77" s="215">
        <f>L77*各種係数!J77</f>
        <v>0</v>
      </c>
      <c r="S77" s="47"/>
      <c r="T77" s="47">
        <f>$S$114*各種係数!H77</f>
        <v>0</v>
      </c>
      <c r="U77" s="47">
        <f>T77*各種係数!D77</f>
        <v>0</v>
      </c>
      <c r="V77" s="186">
        <v>0</v>
      </c>
      <c r="W77" s="186">
        <v>0</v>
      </c>
      <c r="X77" s="186">
        <f>V77*各種係数!E77</f>
        <v>0</v>
      </c>
      <c r="Y77" s="186">
        <f>V77*各種係数!F77</f>
        <v>0</v>
      </c>
      <c r="Z77" s="186">
        <f>Y77*各種係数!G77</f>
        <v>0</v>
      </c>
      <c r="AA77" s="186">
        <f>V77*各種係数!I77</f>
        <v>0</v>
      </c>
      <c r="AB77" s="186">
        <f>V77*各種係数!J77</f>
        <v>0</v>
      </c>
      <c r="AC77" s="58" t="str">
        <f t="shared" si="26"/>
        <v>551</v>
      </c>
      <c r="AD77" s="55" t="str">
        <f t="shared" si="27"/>
        <v>不動産仲介及び賃貸</v>
      </c>
      <c r="AE77" s="47">
        <f t="shared" si="34"/>
        <v>0</v>
      </c>
      <c r="AF77" s="47">
        <f t="shared" si="35"/>
        <v>0</v>
      </c>
      <c r="AG77" s="47">
        <f t="shared" si="36"/>
        <v>0</v>
      </c>
      <c r="AH77" s="47">
        <f t="shared" si="37"/>
        <v>0</v>
      </c>
      <c r="AI77" s="47">
        <f t="shared" si="38"/>
        <v>0</v>
      </c>
      <c r="AJ77" s="47">
        <f t="shared" si="39"/>
        <v>0</v>
      </c>
      <c r="AK77" s="47">
        <f t="shared" si="40"/>
        <v>0</v>
      </c>
      <c r="AL77" s="23"/>
      <c r="AM77" s="23"/>
      <c r="AN77" s="88">
        <f>RANK(AE77,$AE$6:$AE$113)+COUNTIF($AE$6:AE77,AE77)-1</f>
        <v>72</v>
      </c>
      <c r="AO77" s="98" t="str">
        <f t="shared" si="41"/>
        <v>551</v>
      </c>
      <c r="AP77" s="89" t="str">
        <f t="shared" si="42"/>
        <v>不動産仲介及び賃貸</v>
      </c>
      <c r="AQ77" s="95">
        <v>72</v>
      </c>
      <c r="AR77" s="95" t="str">
        <f t="shared" si="28"/>
        <v>551</v>
      </c>
      <c r="AS77" s="90" t="str">
        <f t="shared" si="29"/>
        <v>不動産仲介及び賃貸</v>
      </c>
      <c r="AT77" s="77">
        <f t="shared" si="30"/>
        <v>0</v>
      </c>
      <c r="AU77" s="229">
        <f t="shared" si="43"/>
        <v>0</v>
      </c>
      <c r="AV77" s="186">
        <f t="shared" si="44"/>
        <v>0</v>
      </c>
      <c r="AW77" s="47">
        <f t="shared" si="31"/>
        <v>0</v>
      </c>
    </row>
    <row r="78" spans="1:49" s="24" customFormat="1" ht="19.899999999999999" customHeight="1" x14ac:dyDescent="0.15">
      <c r="A78" s="59" t="s">
        <v>474</v>
      </c>
      <c r="B78" s="55" t="s">
        <v>475</v>
      </c>
      <c r="C78" s="46">
        <f>生産増_入力!D91</f>
        <v>0</v>
      </c>
      <c r="D78" s="77">
        <f t="shared" si="32"/>
        <v>0</v>
      </c>
      <c r="E78" s="77">
        <v>0</v>
      </c>
      <c r="F78" s="77">
        <f>D78*各種係数!E78</f>
        <v>0</v>
      </c>
      <c r="G78" s="77">
        <f>D78*各種係数!F78</f>
        <v>0</v>
      </c>
      <c r="H78" s="77">
        <f>G78*各種係数!G78</f>
        <v>0</v>
      </c>
      <c r="I78" s="77">
        <f>D78*各種係数!I78</f>
        <v>0</v>
      </c>
      <c r="J78" s="77">
        <f>D78*各種係数!J78</f>
        <v>0</v>
      </c>
      <c r="K78" s="47">
        <v>0</v>
      </c>
      <c r="L78" s="215">
        <f t="shared" si="33"/>
        <v>0</v>
      </c>
      <c r="M78" s="215">
        <v>0</v>
      </c>
      <c r="N78" s="215">
        <f>L78*各種係数!E78</f>
        <v>0</v>
      </c>
      <c r="O78" s="215">
        <f>L78*各種係数!F78</f>
        <v>0</v>
      </c>
      <c r="P78" s="215">
        <f>O78*各種係数!G78</f>
        <v>0</v>
      </c>
      <c r="Q78" s="215">
        <f>L78*各種係数!I78</f>
        <v>0</v>
      </c>
      <c r="R78" s="215">
        <f>L78*各種係数!J78</f>
        <v>0</v>
      </c>
      <c r="S78" s="47"/>
      <c r="T78" s="47">
        <f>$S$114*各種係数!H78</f>
        <v>0</v>
      </c>
      <c r="U78" s="47">
        <f>T78*各種係数!D78</f>
        <v>0</v>
      </c>
      <c r="V78" s="186">
        <v>0</v>
      </c>
      <c r="W78" s="186">
        <v>0</v>
      </c>
      <c r="X78" s="186">
        <f>V78*各種係数!E78</f>
        <v>0</v>
      </c>
      <c r="Y78" s="186">
        <f>V78*各種係数!F78</f>
        <v>0</v>
      </c>
      <c r="Z78" s="186">
        <f>Y78*各種係数!G78</f>
        <v>0</v>
      </c>
      <c r="AA78" s="186">
        <f>V78*各種係数!I78</f>
        <v>0</v>
      </c>
      <c r="AB78" s="186">
        <f>V78*各種係数!J78</f>
        <v>0</v>
      </c>
      <c r="AC78" s="59" t="str">
        <f t="shared" si="26"/>
        <v>552</v>
      </c>
      <c r="AD78" s="55" t="str">
        <f t="shared" si="27"/>
        <v>住宅賃貸料</v>
      </c>
      <c r="AE78" s="47">
        <f t="shared" si="34"/>
        <v>0</v>
      </c>
      <c r="AF78" s="47">
        <f t="shared" si="35"/>
        <v>0</v>
      </c>
      <c r="AG78" s="47">
        <f t="shared" si="36"/>
        <v>0</v>
      </c>
      <c r="AH78" s="47">
        <f t="shared" si="37"/>
        <v>0</v>
      </c>
      <c r="AI78" s="47">
        <f t="shared" si="38"/>
        <v>0</v>
      </c>
      <c r="AJ78" s="47">
        <f t="shared" si="39"/>
        <v>0</v>
      </c>
      <c r="AK78" s="47">
        <f t="shared" si="40"/>
        <v>0</v>
      </c>
      <c r="AL78" s="23"/>
      <c r="AM78" s="23"/>
      <c r="AN78" s="88">
        <f>RANK(AE78,$AE$6:$AE$113)+COUNTIF($AE$6:AE78,AE78)-1</f>
        <v>73</v>
      </c>
      <c r="AO78" s="98" t="str">
        <f t="shared" si="41"/>
        <v>552</v>
      </c>
      <c r="AP78" s="89" t="str">
        <f t="shared" si="42"/>
        <v>住宅賃貸料</v>
      </c>
      <c r="AQ78" s="95">
        <v>73</v>
      </c>
      <c r="AR78" s="95" t="str">
        <f t="shared" si="28"/>
        <v>552</v>
      </c>
      <c r="AS78" s="90" t="str">
        <f t="shared" si="29"/>
        <v>住宅賃貸料</v>
      </c>
      <c r="AT78" s="77">
        <f t="shared" si="30"/>
        <v>0</v>
      </c>
      <c r="AU78" s="229">
        <f t="shared" si="43"/>
        <v>0</v>
      </c>
      <c r="AV78" s="186">
        <f t="shared" si="44"/>
        <v>0</v>
      </c>
      <c r="AW78" s="47">
        <f t="shared" si="31"/>
        <v>0</v>
      </c>
    </row>
    <row r="79" spans="1:49" s="24" customFormat="1" ht="19.899999999999999" customHeight="1" x14ac:dyDescent="0.15">
      <c r="A79" s="59" t="s">
        <v>477</v>
      </c>
      <c r="B79" s="55" t="s">
        <v>478</v>
      </c>
      <c r="C79" s="46">
        <f>生産増_入力!D92</f>
        <v>0</v>
      </c>
      <c r="D79" s="77">
        <f t="shared" si="32"/>
        <v>0</v>
      </c>
      <c r="E79" s="77">
        <v>0</v>
      </c>
      <c r="F79" s="77">
        <f>D79*各種係数!E79</f>
        <v>0</v>
      </c>
      <c r="G79" s="77">
        <f>D79*各種係数!F79</f>
        <v>0</v>
      </c>
      <c r="H79" s="77">
        <f>G79*各種係数!G79</f>
        <v>0</v>
      </c>
      <c r="I79" s="77">
        <f>D79*各種係数!I79</f>
        <v>0</v>
      </c>
      <c r="J79" s="77">
        <f>D79*各種係数!J79</f>
        <v>0</v>
      </c>
      <c r="K79" s="47">
        <v>0</v>
      </c>
      <c r="L79" s="215">
        <f t="shared" si="33"/>
        <v>0</v>
      </c>
      <c r="M79" s="215">
        <v>0</v>
      </c>
      <c r="N79" s="215">
        <f>L79*各種係数!E79</f>
        <v>0</v>
      </c>
      <c r="O79" s="215">
        <f>L79*各種係数!F79</f>
        <v>0</v>
      </c>
      <c r="P79" s="215">
        <f>O79*各種係数!G79</f>
        <v>0</v>
      </c>
      <c r="Q79" s="215">
        <f>L79*各種係数!I79</f>
        <v>0</v>
      </c>
      <c r="R79" s="215">
        <f>L79*各種係数!J79</f>
        <v>0</v>
      </c>
      <c r="S79" s="47"/>
      <c r="T79" s="47">
        <f>$S$114*各種係数!H79</f>
        <v>0</v>
      </c>
      <c r="U79" s="47">
        <f>T79*各種係数!D79</f>
        <v>0</v>
      </c>
      <c r="V79" s="186">
        <v>0</v>
      </c>
      <c r="W79" s="186">
        <v>0</v>
      </c>
      <c r="X79" s="186">
        <f>V79*各種係数!E79</f>
        <v>0</v>
      </c>
      <c r="Y79" s="186">
        <f>V79*各種係数!F79</f>
        <v>0</v>
      </c>
      <c r="Z79" s="186">
        <f>Y79*各種係数!G79</f>
        <v>0</v>
      </c>
      <c r="AA79" s="186">
        <f>V79*各種係数!I79</f>
        <v>0</v>
      </c>
      <c r="AB79" s="186">
        <f>V79*各種係数!J79</f>
        <v>0</v>
      </c>
      <c r="AC79" s="59" t="str">
        <f t="shared" si="26"/>
        <v>553</v>
      </c>
      <c r="AD79" s="55" t="str">
        <f t="shared" si="27"/>
        <v>住宅賃貸料（帰属家賃）</v>
      </c>
      <c r="AE79" s="47">
        <f t="shared" si="34"/>
        <v>0</v>
      </c>
      <c r="AF79" s="47">
        <f t="shared" si="35"/>
        <v>0</v>
      </c>
      <c r="AG79" s="47">
        <f t="shared" si="36"/>
        <v>0</v>
      </c>
      <c r="AH79" s="47">
        <f t="shared" si="37"/>
        <v>0</v>
      </c>
      <c r="AI79" s="47">
        <f t="shared" si="38"/>
        <v>0</v>
      </c>
      <c r="AJ79" s="47">
        <f t="shared" si="39"/>
        <v>0</v>
      </c>
      <c r="AK79" s="47">
        <f t="shared" si="40"/>
        <v>0</v>
      </c>
      <c r="AL79" s="23"/>
      <c r="AM79" s="23"/>
      <c r="AN79" s="88">
        <f>RANK(AE79,$AE$6:$AE$113)+COUNTIF($AE$6:AE79,AE79)-1</f>
        <v>74</v>
      </c>
      <c r="AO79" s="98" t="str">
        <f t="shared" si="41"/>
        <v>553</v>
      </c>
      <c r="AP79" s="89" t="str">
        <f t="shared" si="42"/>
        <v>住宅賃貸料（帰属家賃）</v>
      </c>
      <c r="AQ79" s="95">
        <v>74</v>
      </c>
      <c r="AR79" s="95" t="str">
        <f t="shared" si="28"/>
        <v>553</v>
      </c>
      <c r="AS79" s="90" t="str">
        <f t="shared" si="29"/>
        <v>住宅賃貸料（帰属家賃）</v>
      </c>
      <c r="AT79" s="77">
        <f t="shared" si="30"/>
        <v>0</v>
      </c>
      <c r="AU79" s="229">
        <f t="shared" si="43"/>
        <v>0</v>
      </c>
      <c r="AV79" s="186">
        <f t="shared" si="44"/>
        <v>0</v>
      </c>
      <c r="AW79" s="47">
        <f t="shared" si="31"/>
        <v>0</v>
      </c>
    </row>
    <row r="80" spans="1:49" s="24" customFormat="1" ht="19.899999999999999" customHeight="1" x14ac:dyDescent="0.15">
      <c r="A80" s="59" t="s">
        <v>481</v>
      </c>
      <c r="B80" s="55" t="s">
        <v>482</v>
      </c>
      <c r="C80" s="46">
        <f>生産増_入力!D93</f>
        <v>0</v>
      </c>
      <c r="D80" s="77">
        <f t="shared" si="32"/>
        <v>0</v>
      </c>
      <c r="E80" s="77">
        <v>0</v>
      </c>
      <c r="F80" s="77">
        <f>D80*各種係数!E80</f>
        <v>0</v>
      </c>
      <c r="G80" s="77">
        <f>D80*各種係数!F80</f>
        <v>0</v>
      </c>
      <c r="H80" s="77">
        <f>G80*各種係数!G80</f>
        <v>0</v>
      </c>
      <c r="I80" s="77">
        <f>D80*各種係数!I80</f>
        <v>0</v>
      </c>
      <c r="J80" s="77">
        <f>D80*各種係数!J80</f>
        <v>0</v>
      </c>
      <c r="K80" s="47">
        <v>0</v>
      </c>
      <c r="L80" s="215">
        <f t="shared" si="33"/>
        <v>0</v>
      </c>
      <c r="M80" s="215">
        <v>0</v>
      </c>
      <c r="N80" s="215">
        <f>L80*各種係数!E80</f>
        <v>0</v>
      </c>
      <c r="O80" s="215">
        <f>L80*各種係数!F80</f>
        <v>0</v>
      </c>
      <c r="P80" s="215">
        <f>O80*各種係数!G80</f>
        <v>0</v>
      </c>
      <c r="Q80" s="215">
        <f>L80*各種係数!I80</f>
        <v>0</v>
      </c>
      <c r="R80" s="215">
        <f>L80*各種係数!J80</f>
        <v>0</v>
      </c>
      <c r="S80" s="47"/>
      <c r="T80" s="47">
        <f>$S$114*各種係数!H80</f>
        <v>0</v>
      </c>
      <c r="U80" s="47">
        <f>T80*各種係数!D80</f>
        <v>0</v>
      </c>
      <c r="V80" s="186">
        <v>0</v>
      </c>
      <c r="W80" s="186">
        <v>0</v>
      </c>
      <c r="X80" s="186">
        <f>V80*各種係数!E80</f>
        <v>0</v>
      </c>
      <c r="Y80" s="186">
        <f>V80*各種係数!F80</f>
        <v>0</v>
      </c>
      <c r="Z80" s="186">
        <f>Y80*各種係数!G80</f>
        <v>0</v>
      </c>
      <c r="AA80" s="186">
        <f>V80*各種係数!I80</f>
        <v>0</v>
      </c>
      <c r="AB80" s="186">
        <f>V80*各種係数!J80</f>
        <v>0</v>
      </c>
      <c r="AC80" s="59" t="str">
        <f t="shared" si="26"/>
        <v>571</v>
      </c>
      <c r="AD80" s="55" t="str">
        <f t="shared" si="27"/>
        <v>鉄道輸送</v>
      </c>
      <c r="AE80" s="47">
        <f t="shared" si="34"/>
        <v>0</v>
      </c>
      <c r="AF80" s="47">
        <f t="shared" si="35"/>
        <v>0</v>
      </c>
      <c r="AG80" s="47">
        <f t="shared" si="36"/>
        <v>0</v>
      </c>
      <c r="AH80" s="47">
        <f t="shared" si="37"/>
        <v>0</v>
      </c>
      <c r="AI80" s="47">
        <f t="shared" si="38"/>
        <v>0</v>
      </c>
      <c r="AJ80" s="47">
        <f t="shared" si="39"/>
        <v>0</v>
      </c>
      <c r="AK80" s="47">
        <f t="shared" si="40"/>
        <v>0</v>
      </c>
      <c r="AL80" s="23"/>
      <c r="AM80" s="23"/>
      <c r="AN80" s="88">
        <f>RANK(AE80,$AE$6:$AE$113)+COUNTIF($AE$6:AE80,AE80)-1</f>
        <v>75</v>
      </c>
      <c r="AO80" s="98" t="str">
        <f t="shared" si="41"/>
        <v>571</v>
      </c>
      <c r="AP80" s="89" t="str">
        <f t="shared" si="42"/>
        <v>鉄道輸送</v>
      </c>
      <c r="AQ80" s="95">
        <v>75</v>
      </c>
      <c r="AR80" s="95" t="str">
        <f t="shared" si="28"/>
        <v>571</v>
      </c>
      <c r="AS80" s="90" t="str">
        <f t="shared" si="29"/>
        <v>鉄道輸送</v>
      </c>
      <c r="AT80" s="77">
        <f t="shared" si="30"/>
        <v>0</v>
      </c>
      <c r="AU80" s="229">
        <f t="shared" si="43"/>
        <v>0</v>
      </c>
      <c r="AV80" s="186">
        <f t="shared" si="44"/>
        <v>0</v>
      </c>
      <c r="AW80" s="47">
        <f t="shared" si="31"/>
        <v>0</v>
      </c>
    </row>
    <row r="81" spans="1:49" s="24" customFormat="1" ht="19.899999999999999" customHeight="1" x14ac:dyDescent="0.15">
      <c r="A81" s="59" t="s">
        <v>487</v>
      </c>
      <c r="B81" s="55" t="s">
        <v>488</v>
      </c>
      <c r="C81" s="46">
        <f>生産増_入力!D94</f>
        <v>0</v>
      </c>
      <c r="D81" s="77">
        <f t="shared" si="32"/>
        <v>0</v>
      </c>
      <c r="E81" s="77">
        <v>0</v>
      </c>
      <c r="F81" s="77">
        <f>D81*各種係数!E81</f>
        <v>0</v>
      </c>
      <c r="G81" s="77">
        <f>D81*各種係数!F81</f>
        <v>0</v>
      </c>
      <c r="H81" s="77">
        <f>G81*各種係数!G81</f>
        <v>0</v>
      </c>
      <c r="I81" s="77">
        <f>D81*各種係数!I81</f>
        <v>0</v>
      </c>
      <c r="J81" s="77">
        <f>D81*各種係数!J81</f>
        <v>0</v>
      </c>
      <c r="K81" s="47">
        <v>0</v>
      </c>
      <c r="L81" s="215">
        <f t="shared" si="33"/>
        <v>0</v>
      </c>
      <c r="M81" s="215">
        <v>0</v>
      </c>
      <c r="N81" s="215">
        <f>L81*各種係数!E81</f>
        <v>0</v>
      </c>
      <c r="O81" s="215">
        <f>L81*各種係数!F81</f>
        <v>0</v>
      </c>
      <c r="P81" s="215">
        <f>O81*各種係数!G81</f>
        <v>0</v>
      </c>
      <c r="Q81" s="215">
        <f>L81*各種係数!I81</f>
        <v>0</v>
      </c>
      <c r="R81" s="215">
        <f>L81*各種係数!J81</f>
        <v>0</v>
      </c>
      <c r="S81" s="47"/>
      <c r="T81" s="47">
        <f>$S$114*各種係数!H81</f>
        <v>0</v>
      </c>
      <c r="U81" s="47">
        <f>T81*各種係数!D81</f>
        <v>0</v>
      </c>
      <c r="V81" s="186">
        <v>0</v>
      </c>
      <c r="W81" s="186">
        <v>0</v>
      </c>
      <c r="X81" s="186">
        <f>V81*各種係数!E81</f>
        <v>0</v>
      </c>
      <c r="Y81" s="186">
        <f>V81*各種係数!F81</f>
        <v>0</v>
      </c>
      <c r="Z81" s="186">
        <f>Y81*各種係数!G81</f>
        <v>0</v>
      </c>
      <c r="AA81" s="186">
        <f>V81*各種係数!I81</f>
        <v>0</v>
      </c>
      <c r="AB81" s="186">
        <f>V81*各種係数!J81</f>
        <v>0</v>
      </c>
      <c r="AC81" s="59" t="str">
        <f t="shared" si="26"/>
        <v>572</v>
      </c>
      <c r="AD81" s="55" t="str">
        <f t="shared" si="27"/>
        <v>道路輸送（自家輸送を除く。）</v>
      </c>
      <c r="AE81" s="47">
        <f t="shared" si="34"/>
        <v>0</v>
      </c>
      <c r="AF81" s="47">
        <f t="shared" si="35"/>
        <v>0</v>
      </c>
      <c r="AG81" s="47">
        <f t="shared" si="36"/>
        <v>0</v>
      </c>
      <c r="AH81" s="47">
        <f t="shared" si="37"/>
        <v>0</v>
      </c>
      <c r="AI81" s="47">
        <f t="shared" si="38"/>
        <v>0</v>
      </c>
      <c r="AJ81" s="47">
        <f t="shared" si="39"/>
        <v>0</v>
      </c>
      <c r="AK81" s="47">
        <f t="shared" si="40"/>
        <v>0</v>
      </c>
      <c r="AL81" s="23"/>
      <c r="AM81" s="23"/>
      <c r="AN81" s="88">
        <f>RANK(AE81,$AE$6:$AE$113)+COUNTIF($AE$6:AE81,AE81)-1</f>
        <v>76</v>
      </c>
      <c r="AO81" s="98" t="str">
        <f t="shared" si="41"/>
        <v>572</v>
      </c>
      <c r="AP81" s="89" t="str">
        <f t="shared" si="42"/>
        <v>道路輸送（自家輸送を除く。）</v>
      </c>
      <c r="AQ81" s="95">
        <v>76</v>
      </c>
      <c r="AR81" s="95" t="str">
        <f t="shared" si="28"/>
        <v>572</v>
      </c>
      <c r="AS81" s="90" t="str">
        <f t="shared" si="29"/>
        <v>道路輸送（自家輸送を除く。）</v>
      </c>
      <c r="AT81" s="77">
        <f t="shared" si="30"/>
        <v>0</v>
      </c>
      <c r="AU81" s="229">
        <f t="shared" si="43"/>
        <v>0</v>
      </c>
      <c r="AV81" s="186">
        <f t="shared" si="44"/>
        <v>0</v>
      </c>
      <c r="AW81" s="47">
        <f t="shared" si="31"/>
        <v>0</v>
      </c>
    </row>
    <row r="82" spans="1:49" s="24" customFormat="1" ht="19.899999999999999" customHeight="1" x14ac:dyDescent="0.15">
      <c r="A82" s="59" t="s">
        <v>493</v>
      </c>
      <c r="B82" s="55" t="s">
        <v>494</v>
      </c>
      <c r="C82" s="46">
        <f>生産増_入力!D95</f>
        <v>0</v>
      </c>
      <c r="D82" s="77">
        <f t="shared" si="32"/>
        <v>0</v>
      </c>
      <c r="E82" s="77">
        <v>0</v>
      </c>
      <c r="F82" s="77">
        <f>D82*各種係数!E82</f>
        <v>0</v>
      </c>
      <c r="G82" s="77">
        <f>D82*各種係数!F82</f>
        <v>0</v>
      </c>
      <c r="H82" s="77">
        <f>G82*各種係数!G82</f>
        <v>0</v>
      </c>
      <c r="I82" s="77">
        <f>D82*各種係数!I82</f>
        <v>0</v>
      </c>
      <c r="J82" s="77">
        <f>D82*各種係数!J82</f>
        <v>0</v>
      </c>
      <c r="K82" s="47">
        <v>0</v>
      </c>
      <c r="L82" s="215">
        <f t="shared" si="33"/>
        <v>0</v>
      </c>
      <c r="M82" s="215">
        <v>0</v>
      </c>
      <c r="N82" s="215">
        <f>L82*各種係数!E82</f>
        <v>0</v>
      </c>
      <c r="O82" s="215">
        <f>L82*各種係数!F82</f>
        <v>0</v>
      </c>
      <c r="P82" s="215">
        <f>O82*各種係数!G82</f>
        <v>0</v>
      </c>
      <c r="Q82" s="215">
        <f>L82*各種係数!I82</f>
        <v>0</v>
      </c>
      <c r="R82" s="215">
        <f>L82*各種係数!J82</f>
        <v>0</v>
      </c>
      <c r="S82" s="47"/>
      <c r="T82" s="47">
        <f>$S$114*各種係数!H82</f>
        <v>0</v>
      </c>
      <c r="U82" s="47">
        <f>T82*各種係数!D82</f>
        <v>0</v>
      </c>
      <c r="V82" s="186">
        <v>0</v>
      </c>
      <c r="W82" s="186">
        <v>0</v>
      </c>
      <c r="X82" s="186">
        <f>V82*各種係数!E82</f>
        <v>0</v>
      </c>
      <c r="Y82" s="186">
        <f>V82*各種係数!F82</f>
        <v>0</v>
      </c>
      <c r="Z82" s="186">
        <f>Y82*各種係数!G82</f>
        <v>0</v>
      </c>
      <c r="AA82" s="186">
        <f>V82*各種係数!I82</f>
        <v>0</v>
      </c>
      <c r="AB82" s="186">
        <f>V82*各種係数!J82</f>
        <v>0</v>
      </c>
      <c r="AC82" s="59" t="str">
        <f t="shared" si="26"/>
        <v>573</v>
      </c>
      <c r="AD82" s="55" t="str">
        <f t="shared" si="27"/>
        <v>自家輸送</v>
      </c>
      <c r="AE82" s="47">
        <f t="shared" si="34"/>
        <v>0</v>
      </c>
      <c r="AF82" s="47">
        <f t="shared" si="35"/>
        <v>0</v>
      </c>
      <c r="AG82" s="47">
        <f t="shared" si="36"/>
        <v>0</v>
      </c>
      <c r="AH82" s="47">
        <f t="shared" si="37"/>
        <v>0</v>
      </c>
      <c r="AI82" s="47">
        <f t="shared" si="38"/>
        <v>0</v>
      </c>
      <c r="AJ82" s="47">
        <f t="shared" si="39"/>
        <v>0</v>
      </c>
      <c r="AK82" s="47">
        <f t="shared" si="40"/>
        <v>0</v>
      </c>
      <c r="AL82" s="23"/>
      <c r="AM82" s="23"/>
      <c r="AN82" s="88">
        <f>RANK(AE82,$AE$6:$AE$113)+COUNTIF($AE$6:AE82,AE82)-1</f>
        <v>77</v>
      </c>
      <c r="AO82" s="98" t="str">
        <f t="shared" si="41"/>
        <v>573</v>
      </c>
      <c r="AP82" s="89" t="str">
        <f t="shared" si="42"/>
        <v>自家輸送</v>
      </c>
      <c r="AQ82" s="95">
        <v>77</v>
      </c>
      <c r="AR82" s="95" t="str">
        <f t="shared" si="28"/>
        <v>573</v>
      </c>
      <c r="AS82" s="90" t="str">
        <f t="shared" si="29"/>
        <v>自家輸送</v>
      </c>
      <c r="AT82" s="77">
        <f t="shared" si="30"/>
        <v>0</v>
      </c>
      <c r="AU82" s="229">
        <f t="shared" si="43"/>
        <v>0</v>
      </c>
      <c r="AV82" s="186">
        <f t="shared" si="44"/>
        <v>0</v>
      </c>
      <c r="AW82" s="47">
        <f t="shared" si="31"/>
        <v>0</v>
      </c>
    </row>
    <row r="83" spans="1:49" s="24" customFormat="1" ht="19.899999999999999" customHeight="1" x14ac:dyDescent="0.15">
      <c r="A83" s="59" t="s">
        <v>499</v>
      </c>
      <c r="B83" s="55" t="s">
        <v>500</v>
      </c>
      <c r="C83" s="46">
        <f>生産増_入力!D96</f>
        <v>0</v>
      </c>
      <c r="D83" s="77">
        <f t="shared" si="32"/>
        <v>0</v>
      </c>
      <c r="E83" s="77">
        <v>0</v>
      </c>
      <c r="F83" s="77">
        <f>D83*各種係数!E83</f>
        <v>0</v>
      </c>
      <c r="G83" s="77">
        <f>D83*各種係数!F83</f>
        <v>0</v>
      </c>
      <c r="H83" s="77">
        <f>G83*各種係数!G83</f>
        <v>0</v>
      </c>
      <c r="I83" s="77">
        <f>D83*各種係数!I83</f>
        <v>0</v>
      </c>
      <c r="J83" s="77">
        <f>D83*各種係数!J83</f>
        <v>0</v>
      </c>
      <c r="K83" s="47">
        <v>0</v>
      </c>
      <c r="L83" s="215">
        <f t="shared" si="33"/>
        <v>0</v>
      </c>
      <c r="M83" s="215">
        <v>0</v>
      </c>
      <c r="N83" s="215">
        <f>L83*各種係数!E83</f>
        <v>0</v>
      </c>
      <c r="O83" s="215">
        <f>L83*各種係数!F83</f>
        <v>0</v>
      </c>
      <c r="P83" s="215">
        <f>O83*各種係数!G83</f>
        <v>0</v>
      </c>
      <c r="Q83" s="215">
        <f>L83*各種係数!I83</f>
        <v>0</v>
      </c>
      <c r="R83" s="215">
        <f>L83*各種係数!J83</f>
        <v>0</v>
      </c>
      <c r="S83" s="47"/>
      <c r="T83" s="47">
        <f>$S$114*各種係数!H83</f>
        <v>0</v>
      </c>
      <c r="U83" s="47">
        <f>T83*各種係数!D83</f>
        <v>0</v>
      </c>
      <c r="V83" s="186">
        <v>0</v>
      </c>
      <c r="W83" s="186">
        <v>0</v>
      </c>
      <c r="X83" s="186">
        <f>V83*各種係数!E83</f>
        <v>0</v>
      </c>
      <c r="Y83" s="186">
        <f>V83*各種係数!F83</f>
        <v>0</v>
      </c>
      <c r="Z83" s="186">
        <f>Y83*各種係数!G83</f>
        <v>0</v>
      </c>
      <c r="AA83" s="186">
        <f>V83*各種係数!I83</f>
        <v>0</v>
      </c>
      <c r="AB83" s="186">
        <f>V83*各種係数!J83</f>
        <v>0</v>
      </c>
      <c r="AC83" s="59" t="str">
        <f t="shared" si="26"/>
        <v>574</v>
      </c>
      <c r="AD83" s="55" t="str">
        <f t="shared" si="27"/>
        <v>水運</v>
      </c>
      <c r="AE83" s="47">
        <f t="shared" si="34"/>
        <v>0</v>
      </c>
      <c r="AF83" s="47">
        <f t="shared" si="35"/>
        <v>0</v>
      </c>
      <c r="AG83" s="47">
        <f t="shared" si="36"/>
        <v>0</v>
      </c>
      <c r="AH83" s="47">
        <f t="shared" si="37"/>
        <v>0</v>
      </c>
      <c r="AI83" s="47">
        <f t="shared" si="38"/>
        <v>0</v>
      </c>
      <c r="AJ83" s="47">
        <f t="shared" si="39"/>
        <v>0</v>
      </c>
      <c r="AK83" s="47">
        <f t="shared" si="40"/>
        <v>0</v>
      </c>
      <c r="AL83" s="23"/>
      <c r="AM83" s="23"/>
      <c r="AN83" s="88">
        <f>RANK(AE83,$AE$6:$AE$113)+COUNTIF($AE$6:AE83,AE83)-1</f>
        <v>78</v>
      </c>
      <c r="AO83" s="98" t="str">
        <f t="shared" si="41"/>
        <v>574</v>
      </c>
      <c r="AP83" s="89" t="str">
        <f t="shared" si="42"/>
        <v>水運</v>
      </c>
      <c r="AQ83" s="95">
        <v>78</v>
      </c>
      <c r="AR83" s="95" t="str">
        <f t="shared" si="28"/>
        <v>574</v>
      </c>
      <c r="AS83" s="90" t="str">
        <f t="shared" si="29"/>
        <v>水運</v>
      </c>
      <c r="AT83" s="77">
        <f t="shared" si="30"/>
        <v>0</v>
      </c>
      <c r="AU83" s="229">
        <f t="shared" si="43"/>
        <v>0</v>
      </c>
      <c r="AV83" s="186">
        <f t="shared" si="44"/>
        <v>0</v>
      </c>
      <c r="AW83" s="47">
        <f t="shared" si="31"/>
        <v>0</v>
      </c>
    </row>
    <row r="84" spans="1:49" s="24" customFormat="1" ht="19.899999999999999" customHeight="1" x14ac:dyDescent="0.15">
      <c r="A84" s="59" t="s">
        <v>507</v>
      </c>
      <c r="B84" s="55" t="s">
        <v>505</v>
      </c>
      <c r="C84" s="46">
        <f>生産増_入力!D97</f>
        <v>0</v>
      </c>
      <c r="D84" s="77">
        <f t="shared" si="32"/>
        <v>0</v>
      </c>
      <c r="E84" s="77">
        <v>0</v>
      </c>
      <c r="F84" s="77">
        <f>D84*各種係数!E84</f>
        <v>0</v>
      </c>
      <c r="G84" s="77">
        <f>D84*各種係数!F84</f>
        <v>0</v>
      </c>
      <c r="H84" s="77">
        <f>G84*各種係数!G84</f>
        <v>0</v>
      </c>
      <c r="I84" s="77">
        <f>D84*各種係数!I84</f>
        <v>0</v>
      </c>
      <c r="J84" s="77">
        <f>D84*各種係数!J84</f>
        <v>0</v>
      </c>
      <c r="K84" s="47">
        <v>0</v>
      </c>
      <c r="L84" s="215">
        <f t="shared" si="33"/>
        <v>0</v>
      </c>
      <c r="M84" s="215">
        <v>0</v>
      </c>
      <c r="N84" s="215">
        <f>L84*各種係数!E84</f>
        <v>0</v>
      </c>
      <c r="O84" s="215">
        <f>L84*各種係数!F84</f>
        <v>0</v>
      </c>
      <c r="P84" s="215">
        <f>O84*各種係数!G84</f>
        <v>0</v>
      </c>
      <c r="Q84" s="215">
        <f>L84*各種係数!I84</f>
        <v>0</v>
      </c>
      <c r="R84" s="215">
        <f>L84*各種係数!J84</f>
        <v>0</v>
      </c>
      <c r="S84" s="47"/>
      <c r="T84" s="47">
        <f>$S$114*各種係数!H84</f>
        <v>0</v>
      </c>
      <c r="U84" s="47">
        <f>T84*各種係数!D84</f>
        <v>0</v>
      </c>
      <c r="V84" s="186">
        <v>0</v>
      </c>
      <c r="W84" s="186">
        <v>0</v>
      </c>
      <c r="X84" s="186">
        <f>V84*各種係数!E84</f>
        <v>0</v>
      </c>
      <c r="Y84" s="186">
        <f>V84*各種係数!F84</f>
        <v>0</v>
      </c>
      <c r="Z84" s="186">
        <f>Y84*各種係数!G84</f>
        <v>0</v>
      </c>
      <c r="AA84" s="186">
        <f>V84*各種係数!I84</f>
        <v>0</v>
      </c>
      <c r="AB84" s="186">
        <f>V84*各種係数!J84</f>
        <v>0</v>
      </c>
      <c r="AC84" s="59" t="str">
        <f t="shared" si="26"/>
        <v>575</v>
      </c>
      <c r="AD84" s="55" t="str">
        <f t="shared" si="27"/>
        <v>航空輸送</v>
      </c>
      <c r="AE84" s="47">
        <f t="shared" si="34"/>
        <v>0</v>
      </c>
      <c r="AF84" s="47">
        <f t="shared" si="35"/>
        <v>0</v>
      </c>
      <c r="AG84" s="47">
        <f t="shared" si="36"/>
        <v>0</v>
      </c>
      <c r="AH84" s="47">
        <f t="shared" si="37"/>
        <v>0</v>
      </c>
      <c r="AI84" s="47">
        <f t="shared" si="38"/>
        <v>0</v>
      </c>
      <c r="AJ84" s="47">
        <f t="shared" si="39"/>
        <v>0</v>
      </c>
      <c r="AK84" s="47">
        <f t="shared" si="40"/>
        <v>0</v>
      </c>
      <c r="AL84" s="23"/>
      <c r="AM84" s="23"/>
      <c r="AN84" s="88">
        <f>RANK(AE84,$AE$6:$AE$113)+COUNTIF($AE$6:AE84,AE84)-1</f>
        <v>79</v>
      </c>
      <c r="AO84" s="98" t="str">
        <f t="shared" si="41"/>
        <v>575</v>
      </c>
      <c r="AP84" s="89" t="str">
        <f t="shared" si="42"/>
        <v>航空輸送</v>
      </c>
      <c r="AQ84" s="95">
        <v>79</v>
      </c>
      <c r="AR84" s="95" t="str">
        <f t="shared" si="28"/>
        <v>575</v>
      </c>
      <c r="AS84" s="90" t="str">
        <f t="shared" si="29"/>
        <v>航空輸送</v>
      </c>
      <c r="AT84" s="77">
        <f t="shared" si="30"/>
        <v>0</v>
      </c>
      <c r="AU84" s="229">
        <f t="shared" si="43"/>
        <v>0</v>
      </c>
      <c r="AV84" s="186">
        <f t="shared" si="44"/>
        <v>0</v>
      </c>
      <c r="AW84" s="47">
        <f t="shared" si="31"/>
        <v>0</v>
      </c>
    </row>
    <row r="85" spans="1:49" s="24" customFormat="1" ht="19.899999999999999" customHeight="1" x14ac:dyDescent="0.15">
      <c r="A85" s="59" t="s">
        <v>510</v>
      </c>
      <c r="B85" s="55" t="s">
        <v>509</v>
      </c>
      <c r="C85" s="46">
        <f>生産増_入力!D98</f>
        <v>0</v>
      </c>
      <c r="D85" s="77">
        <f t="shared" si="32"/>
        <v>0</v>
      </c>
      <c r="E85" s="77">
        <v>0</v>
      </c>
      <c r="F85" s="77">
        <f>D85*各種係数!E85</f>
        <v>0</v>
      </c>
      <c r="G85" s="77">
        <f>D85*各種係数!F85</f>
        <v>0</v>
      </c>
      <c r="H85" s="77">
        <f>G85*各種係数!G85</f>
        <v>0</v>
      </c>
      <c r="I85" s="77">
        <f>D85*各種係数!I85</f>
        <v>0</v>
      </c>
      <c r="J85" s="77">
        <f>D85*各種係数!J85</f>
        <v>0</v>
      </c>
      <c r="K85" s="47">
        <v>0</v>
      </c>
      <c r="L85" s="215">
        <f t="shared" si="33"/>
        <v>0</v>
      </c>
      <c r="M85" s="215">
        <v>0</v>
      </c>
      <c r="N85" s="215">
        <f>L85*各種係数!E85</f>
        <v>0</v>
      </c>
      <c r="O85" s="215">
        <f>L85*各種係数!F85</f>
        <v>0</v>
      </c>
      <c r="P85" s="215">
        <f>O85*各種係数!G85</f>
        <v>0</v>
      </c>
      <c r="Q85" s="215">
        <f>L85*各種係数!I85</f>
        <v>0</v>
      </c>
      <c r="R85" s="215">
        <f>L85*各種係数!J85</f>
        <v>0</v>
      </c>
      <c r="S85" s="47"/>
      <c r="T85" s="47">
        <f>$S$114*各種係数!H85</f>
        <v>0</v>
      </c>
      <c r="U85" s="47">
        <f>T85*各種係数!D85</f>
        <v>0</v>
      </c>
      <c r="V85" s="186">
        <v>0</v>
      </c>
      <c r="W85" s="186">
        <v>0</v>
      </c>
      <c r="X85" s="186">
        <f>V85*各種係数!E85</f>
        <v>0</v>
      </c>
      <c r="Y85" s="186">
        <f>V85*各種係数!F85</f>
        <v>0</v>
      </c>
      <c r="Z85" s="186">
        <f>Y85*各種係数!G85</f>
        <v>0</v>
      </c>
      <c r="AA85" s="186">
        <f>V85*各種係数!I85</f>
        <v>0</v>
      </c>
      <c r="AB85" s="186">
        <f>V85*各種係数!J85</f>
        <v>0</v>
      </c>
      <c r="AC85" s="59" t="str">
        <f t="shared" si="26"/>
        <v>576</v>
      </c>
      <c r="AD85" s="55" t="str">
        <f t="shared" si="27"/>
        <v>貨物利用運送</v>
      </c>
      <c r="AE85" s="47">
        <f t="shared" si="34"/>
        <v>0</v>
      </c>
      <c r="AF85" s="47">
        <f t="shared" si="35"/>
        <v>0</v>
      </c>
      <c r="AG85" s="47">
        <f t="shared" si="36"/>
        <v>0</v>
      </c>
      <c r="AH85" s="47">
        <f t="shared" si="37"/>
        <v>0</v>
      </c>
      <c r="AI85" s="47">
        <f t="shared" si="38"/>
        <v>0</v>
      </c>
      <c r="AJ85" s="47">
        <f t="shared" si="39"/>
        <v>0</v>
      </c>
      <c r="AK85" s="47">
        <f t="shared" si="40"/>
        <v>0</v>
      </c>
      <c r="AL85" s="23"/>
      <c r="AM85" s="23"/>
      <c r="AN85" s="88">
        <f>RANK(AE85,$AE$6:$AE$113)+COUNTIF($AE$6:AE85,AE85)-1</f>
        <v>80</v>
      </c>
      <c r="AO85" s="98" t="str">
        <f t="shared" si="41"/>
        <v>576</v>
      </c>
      <c r="AP85" s="89" t="str">
        <f t="shared" si="42"/>
        <v>貨物利用運送</v>
      </c>
      <c r="AQ85" s="95">
        <v>80</v>
      </c>
      <c r="AR85" s="95" t="str">
        <f t="shared" si="28"/>
        <v>576</v>
      </c>
      <c r="AS85" s="90" t="str">
        <f t="shared" si="29"/>
        <v>貨物利用運送</v>
      </c>
      <c r="AT85" s="77">
        <f t="shared" si="30"/>
        <v>0</v>
      </c>
      <c r="AU85" s="229">
        <f t="shared" si="43"/>
        <v>0</v>
      </c>
      <c r="AV85" s="186">
        <f t="shared" si="44"/>
        <v>0</v>
      </c>
      <c r="AW85" s="47">
        <f t="shared" si="31"/>
        <v>0</v>
      </c>
    </row>
    <row r="86" spans="1:49" s="24" customFormat="1" ht="19.899999999999999" customHeight="1" x14ac:dyDescent="0.15">
      <c r="A86" s="59" t="s">
        <v>513</v>
      </c>
      <c r="B86" s="55" t="s">
        <v>511</v>
      </c>
      <c r="C86" s="46">
        <f>生産増_入力!D99</f>
        <v>0</v>
      </c>
      <c r="D86" s="77">
        <f t="shared" si="32"/>
        <v>0</v>
      </c>
      <c r="E86" s="77">
        <v>0</v>
      </c>
      <c r="F86" s="77">
        <f>D86*各種係数!E86</f>
        <v>0</v>
      </c>
      <c r="G86" s="77">
        <f>D86*各種係数!F86</f>
        <v>0</v>
      </c>
      <c r="H86" s="77">
        <f>G86*各種係数!G86</f>
        <v>0</v>
      </c>
      <c r="I86" s="77">
        <f>D86*各種係数!I86</f>
        <v>0</v>
      </c>
      <c r="J86" s="77">
        <f>D86*各種係数!J86</f>
        <v>0</v>
      </c>
      <c r="K86" s="47">
        <v>0</v>
      </c>
      <c r="L86" s="215">
        <f t="shared" si="33"/>
        <v>0</v>
      </c>
      <c r="M86" s="215">
        <v>0</v>
      </c>
      <c r="N86" s="215">
        <f>L86*各種係数!E86</f>
        <v>0</v>
      </c>
      <c r="O86" s="215">
        <f>L86*各種係数!F86</f>
        <v>0</v>
      </c>
      <c r="P86" s="215">
        <f>O86*各種係数!G86</f>
        <v>0</v>
      </c>
      <c r="Q86" s="215">
        <f>L86*各種係数!I86</f>
        <v>0</v>
      </c>
      <c r="R86" s="215">
        <f>L86*各種係数!J86</f>
        <v>0</v>
      </c>
      <c r="S86" s="47"/>
      <c r="T86" s="47">
        <f>$S$114*各種係数!H86</f>
        <v>0</v>
      </c>
      <c r="U86" s="47">
        <f>T86*各種係数!D86</f>
        <v>0</v>
      </c>
      <c r="V86" s="186">
        <v>0</v>
      </c>
      <c r="W86" s="186">
        <v>0</v>
      </c>
      <c r="X86" s="186">
        <f>V86*各種係数!E86</f>
        <v>0</v>
      </c>
      <c r="Y86" s="186">
        <f>V86*各種係数!F86</f>
        <v>0</v>
      </c>
      <c r="Z86" s="186">
        <f>Y86*各種係数!G86</f>
        <v>0</v>
      </c>
      <c r="AA86" s="186">
        <f>V86*各種係数!I86</f>
        <v>0</v>
      </c>
      <c r="AB86" s="186">
        <f>V86*各種係数!J86</f>
        <v>0</v>
      </c>
      <c r="AC86" s="59" t="str">
        <f t="shared" si="26"/>
        <v>577</v>
      </c>
      <c r="AD86" s="55" t="str">
        <f t="shared" si="27"/>
        <v>倉庫</v>
      </c>
      <c r="AE86" s="47">
        <f t="shared" si="34"/>
        <v>0</v>
      </c>
      <c r="AF86" s="47">
        <f t="shared" si="35"/>
        <v>0</v>
      </c>
      <c r="AG86" s="47">
        <f t="shared" si="36"/>
        <v>0</v>
      </c>
      <c r="AH86" s="47">
        <f t="shared" si="37"/>
        <v>0</v>
      </c>
      <c r="AI86" s="47">
        <f t="shared" si="38"/>
        <v>0</v>
      </c>
      <c r="AJ86" s="47">
        <f t="shared" si="39"/>
        <v>0</v>
      </c>
      <c r="AK86" s="47">
        <f t="shared" si="40"/>
        <v>0</v>
      </c>
      <c r="AL86" s="23"/>
      <c r="AM86" s="23"/>
      <c r="AN86" s="88">
        <f>RANK(AE86,$AE$6:$AE$113)+COUNTIF($AE$6:AE86,AE86)-1</f>
        <v>81</v>
      </c>
      <c r="AO86" s="98" t="str">
        <f t="shared" si="41"/>
        <v>577</v>
      </c>
      <c r="AP86" s="89" t="str">
        <f t="shared" si="42"/>
        <v>倉庫</v>
      </c>
      <c r="AQ86" s="95">
        <v>81</v>
      </c>
      <c r="AR86" s="95" t="str">
        <f t="shared" si="28"/>
        <v>577</v>
      </c>
      <c r="AS86" s="90" t="str">
        <f t="shared" si="29"/>
        <v>倉庫</v>
      </c>
      <c r="AT86" s="77">
        <f t="shared" si="30"/>
        <v>0</v>
      </c>
      <c r="AU86" s="229">
        <f t="shared" si="43"/>
        <v>0</v>
      </c>
      <c r="AV86" s="186">
        <f t="shared" si="44"/>
        <v>0</v>
      </c>
      <c r="AW86" s="47">
        <f t="shared" si="31"/>
        <v>0</v>
      </c>
    </row>
    <row r="87" spans="1:49" s="24" customFormat="1" ht="19.899999999999999" customHeight="1" x14ac:dyDescent="0.15">
      <c r="A87" s="59" t="s">
        <v>516</v>
      </c>
      <c r="B87" s="55" t="s">
        <v>517</v>
      </c>
      <c r="C87" s="46">
        <f>生産増_入力!D100</f>
        <v>0</v>
      </c>
      <c r="D87" s="77">
        <f t="shared" si="32"/>
        <v>0</v>
      </c>
      <c r="E87" s="77">
        <v>0</v>
      </c>
      <c r="F87" s="77">
        <f>D87*各種係数!E87</f>
        <v>0</v>
      </c>
      <c r="G87" s="77">
        <f>D87*各種係数!F87</f>
        <v>0</v>
      </c>
      <c r="H87" s="77">
        <f>G87*各種係数!G87</f>
        <v>0</v>
      </c>
      <c r="I87" s="77">
        <f>D87*各種係数!I87</f>
        <v>0</v>
      </c>
      <c r="J87" s="77">
        <f>D87*各種係数!J87</f>
        <v>0</v>
      </c>
      <c r="K87" s="47">
        <v>0</v>
      </c>
      <c r="L87" s="215">
        <f t="shared" si="33"/>
        <v>0</v>
      </c>
      <c r="M87" s="215">
        <v>0</v>
      </c>
      <c r="N87" s="215">
        <f>L87*各種係数!E87</f>
        <v>0</v>
      </c>
      <c r="O87" s="215">
        <f>L87*各種係数!F87</f>
        <v>0</v>
      </c>
      <c r="P87" s="215">
        <f>O87*各種係数!G87</f>
        <v>0</v>
      </c>
      <c r="Q87" s="215">
        <f>L87*各種係数!I87</f>
        <v>0</v>
      </c>
      <c r="R87" s="215">
        <f>L87*各種係数!J87</f>
        <v>0</v>
      </c>
      <c r="S87" s="47"/>
      <c r="T87" s="47">
        <f>$S$114*各種係数!H87</f>
        <v>0</v>
      </c>
      <c r="U87" s="47">
        <f>T87*各種係数!D87</f>
        <v>0</v>
      </c>
      <c r="V87" s="186">
        <v>0</v>
      </c>
      <c r="W87" s="186">
        <v>0</v>
      </c>
      <c r="X87" s="186">
        <f>V87*各種係数!E87</f>
        <v>0</v>
      </c>
      <c r="Y87" s="186">
        <f>V87*各種係数!F87</f>
        <v>0</v>
      </c>
      <c r="Z87" s="186">
        <f>Y87*各種係数!G87</f>
        <v>0</v>
      </c>
      <c r="AA87" s="186">
        <f>V87*各種係数!I87</f>
        <v>0</v>
      </c>
      <c r="AB87" s="186">
        <f>V87*各種係数!J87</f>
        <v>0</v>
      </c>
      <c r="AC87" s="59" t="str">
        <f t="shared" si="26"/>
        <v>578</v>
      </c>
      <c r="AD87" s="55" t="str">
        <f t="shared" si="27"/>
        <v>運輸附帯サービス</v>
      </c>
      <c r="AE87" s="47">
        <f t="shared" si="34"/>
        <v>0</v>
      </c>
      <c r="AF87" s="47">
        <f t="shared" si="35"/>
        <v>0</v>
      </c>
      <c r="AG87" s="47">
        <f t="shared" si="36"/>
        <v>0</v>
      </c>
      <c r="AH87" s="47">
        <f t="shared" si="37"/>
        <v>0</v>
      </c>
      <c r="AI87" s="47">
        <f t="shared" si="38"/>
        <v>0</v>
      </c>
      <c r="AJ87" s="47">
        <f t="shared" si="39"/>
        <v>0</v>
      </c>
      <c r="AK87" s="47">
        <f t="shared" si="40"/>
        <v>0</v>
      </c>
      <c r="AL87" s="23"/>
      <c r="AM87" s="23"/>
      <c r="AN87" s="88">
        <f>RANK(AE87,$AE$6:$AE$113)+COUNTIF($AE$6:AE87,AE87)-1</f>
        <v>82</v>
      </c>
      <c r="AO87" s="98" t="str">
        <f t="shared" si="41"/>
        <v>578</v>
      </c>
      <c r="AP87" s="89" t="str">
        <f t="shared" si="42"/>
        <v>運輸附帯サービス</v>
      </c>
      <c r="AQ87" s="95">
        <v>82</v>
      </c>
      <c r="AR87" s="95" t="str">
        <f t="shared" si="28"/>
        <v>578</v>
      </c>
      <c r="AS87" s="90" t="str">
        <f t="shared" si="29"/>
        <v>運輸附帯サービス</v>
      </c>
      <c r="AT87" s="77">
        <f t="shared" si="30"/>
        <v>0</v>
      </c>
      <c r="AU87" s="229">
        <f t="shared" si="43"/>
        <v>0</v>
      </c>
      <c r="AV87" s="186">
        <f t="shared" si="44"/>
        <v>0</v>
      </c>
      <c r="AW87" s="47">
        <f t="shared" si="31"/>
        <v>0</v>
      </c>
    </row>
    <row r="88" spans="1:49" s="24" customFormat="1" ht="19.899999999999999" customHeight="1" x14ac:dyDescent="0.15">
      <c r="A88" s="59" t="s">
        <v>522</v>
      </c>
      <c r="B88" s="55" t="s">
        <v>521</v>
      </c>
      <c r="C88" s="46">
        <f>生産増_入力!D101</f>
        <v>0</v>
      </c>
      <c r="D88" s="77">
        <f t="shared" si="32"/>
        <v>0</v>
      </c>
      <c r="E88" s="77">
        <v>0</v>
      </c>
      <c r="F88" s="77">
        <f>D88*各種係数!E88</f>
        <v>0</v>
      </c>
      <c r="G88" s="77">
        <f>D88*各種係数!F88</f>
        <v>0</v>
      </c>
      <c r="H88" s="77">
        <f>G88*各種係数!G88</f>
        <v>0</v>
      </c>
      <c r="I88" s="77">
        <f>D88*各種係数!I88</f>
        <v>0</v>
      </c>
      <c r="J88" s="77">
        <f>D88*各種係数!J88</f>
        <v>0</v>
      </c>
      <c r="K88" s="47">
        <v>0</v>
      </c>
      <c r="L88" s="215">
        <f t="shared" si="33"/>
        <v>0</v>
      </c>
      <c r="M88" s="215">
        <v>0</v>
      </c>
      <c r="N88" s="215">
        <f>L88*各種係数!E88</f>
        <v>0</v>
      </c>
      <c r="O88" s="215">
        <f>L88*各種係数!F88</f>
        <v>0</v>
      </c>
      <c r="P88" s="215">
        <f>O88*各種係数!G88</f>
        <v>0</v>
      </c>
      <c r="Q88" s="215">
        <f>L88*各種係数!I88</f>
        <v>0</v>
      </c>
      <c r="R88" s="215">
        <f>L88*各種係数!J88</f>
        <v>0</v>
      </c>
      <c r="S88" s="47"/>
      <c r="T88" s="47">
        <f>$S$114*各種係数!H88</f>
        <v>0</v>
      </c>
      <c r="U88" s="47">
        <f>T88*各種係数!D88</f>
        <v>0</v>
      </c>
      <c r="V88" s="186">
        <v>0</v>
      </c>
      <c r="W88" s="186">
        <v>0</v>
      </c>
      <c r="X88" s="186">
        <f>V88*各種係数!E88</f>
        <v>0</v>
      </c>
      <c r="Y88" s="186">
        <f>V88*各種係数!F88</f>
        <v>0</v>
      </c>
      <c r="Z88" s="186">
        <f>Y88*各種係数!G88</f>
        <v>0</v>
      </c>
      <c r="AA88" s="186">
        <f>V88*各種係数!I88</f>
        <v>0</v>
      </c>
      <c r="AB88" s="186">
        <f>V88*各種係数!J88</f>
        <v>0</v>
      </c>
      <c r="AC88" s="59" t="str">
        <f t="shared" si="26"/>
        <v>579</v>
      </c>
      <c r="AD88" s="55" t="str">
        <f t="shared" si="27"/>
        <v>郵便・信書便</v>
      </c>
      <c r="AE88" s="47">
        <f t="shared" si="34"/>
        <v>0</v>
      </c>
      <c r="AF88" s="47">
        <f t="shared" si="35"/>
        <v>0</v>
      </c>
      <c r="AG88" s="47">
        <f t="shared" si="36"/>
        <v>0</v>
      </c>
      <c r="AH88" s="47">
        <f t="shared" si="37"/>
        <v>0</v>
      </c>
      <c r="AI88" s="47">
        <f t="shared" si="38"/>
        <v>0</v>
      </c>
      <c r="AJ88" s="47">
        <f t="shared" si="39"/>
        <v>0</v>
      </c>
      <c r="AK88" s="47">
        <f t="shared" si="40"/>
        <v>0</v>
      </c>
      <c r="AL88" s="23"/>
      <c r="AM88" s="23"/>
      <c r="AN88" s="88">
        <f>RANK(AE88,$AE$6:$AE$113)+COUNTIF($AE$6:AE88,AE88)-1</f>
        <v>83</v>
      </c>
      <c r="AO88" s="98" t="str">
        <f t="shared" si="41"/>
        <v>579</v>
      </c>
      <c r="AP88" s="89" t="str">
        <f t="shared" si="42"/>
        <v>郵便・信書便</v>
      </c>
      <c r="AQ88" s="95">
        <v>83</v>
      </c>
      <c r="AR88" s="95" t="str">
        <f t="shared" si="28"/>
        <v>579</v>
      </c>
      <c r="AS88" s="90" t="str">
        <f t="shared" si="29"/>
        <v>郵便・信書便</v>
      </c>
      <c r="AT88" s="77">
        <f t="shared" si="30"/>
        <v>0</v>
      </c>
      <c r="AU88" s="229">
        <f t="shared" si="43"/>
        <v>0</v>
      </c>
      <c r="AV88" s="186">
        <f t="shared" si="44"/>
        <v>0</v>
      </c>
      <c r="AW88" s="47">
        <f t="shared" si="31"/>
        <v>0</v>
      </c>
    </row>
    <row r="89" spans="1:49" s="24" customFormat="1" ht="19.899999999999999" customHeight="1" x14ac:dyDescent="0.15">
      <c r="A89" s="59" t="s">
        <v>524</v>
      </c>
      <c r="B89" s="55" t="s">
        <v>525</v>
      </c>
      <c r="C89" s="46">
        <f>生産増_入力!D102</f>
        <v>0</v>
      </c>
      <c r="D89" s="77">
        <f t="shared" si="32"/>
        <v>0</v>
      </c>
      <c r="E89" s="77">
        <v>0</v>
      </c>
      <c r="F89" s="77">
        <f>D89*各種係数!E89</f>
        <v>0</v>
      </c>
      <c r="G89" s="77">
        <f>D89*各種係数!F89</f>
        <v>0</v>
      </c>
      <c r="H89" s="77">
        <f>G89*各種係数!G89</f>
        <v>0</v>
      </c>
      <c r="I89" s="77">
        <f>D89*各種係数!I89</f>
        <v>0</v>
      </c>
      <c r="J89" s="77">
        <f>D89*各種係数!J89</f>
        <v>0</v>
      </c>
      <c r="K89" s="47">
        <v>0</v>
      </c>
      <c r="L89" s="215">
        <f t="shared" si="33"/>
        <v>0</v>
      </c>
      <c r="M89" s="215">
        <v>0</v>
      </c>
      <c r="N89" s="215">
        <f>L89*各種係数!E89</f>
        <v>0</v>
      </c>
      <c r="O89" s="215">
        <f>L89*各種係数!F89</f>
        <v>0</v>
      </c>
      <c r="P89" s="215">
        <f>O89*各種係数!G89</f>
        <v>0</v>
      </c>
      <c r="Q89" s="215">
        <f>L89*各種係数!I89</f>
        <v>0</v>
      </c>
      <c r="R89" s="215">
        <f>L89*各種係数!J89</f>
        <v>0</v>
      </c>
      <c r="S89" s="47"/>
      <c r="T89" s="47">
        <f>$S$114*各種係数!H89</f>
        <v>0</v>
      </c>
      <c r="U89" s="47">
        <f>T89*各種係数!D89</f>
        <v>0</v>
      </c>
      <c r="V89" s="186">
        <v>0</v>
      </c>
      <c r="W89" s="186">
        <v>0</v>
      </c>
      <c r="X89" s="186">
        <f>V89*各種係数!E89</f>
        <v>0</v>
      </c>
      <c r="Y89" s="186">
        <f>V89*各種係数!F89</f>
        <v>0</v>
      </c>
      <c r="Z89" s="186">
        <f>Y89*各種係数!G89</f>
        <v>0</v>
      </c>
      <c r="AA89" s="186">
        <f>V89*各種係数!I89</f>
        <v>0</v>
      </c>
      <c r="AB89" s="186">
        <f>V89*各種係数!J89</f>
        <v>0</v>
      </c>
      <c r="AC89" s="59" t="str">
        <f t="shared" si="26"/>
        <v>591</v>
      </c>
      <c r="AD89" s="55" t="str">
        <f t="shared" si="27"/>
        <v>通信</v>
      </c>
      <c r="AE89" s="47">
        <f t="shared" si="34"/>
        <v>0</v>
      </c>
      <c r="AF89" s="47">
        <f t="shared" si="35"/>
        <v>0</v>
      </c>
      <c r="AG89" s="47">
        <f t="shared" si="36"/>
        <v>0</v>
      </c>
      <c r="AH89" s="47">
        <f t="shared" si="37"/>
        <v>0</v>
      </c>
      <c r="AI89" s="47">
        <f t="shared" si="38"/>
        <v>0</v>
      </c>
      <c r="AJ89" s="47">
        <f t="shared" si="39"/>
        <v>0</v>
      </c>
      <c r="AK89" s="47">
        <f t="shared" si="40"/>
        <v>0</v>
      </c>
      <c r="AL89" s="23"/>
      <c r="AM89" s="23"/>
      <c r="AN89" s="88">
        <f>RANK(AE89,$AE$6:$AE$113)+COUNTIF($AE$6:AE89,AE89)-1</f>
        <v>84</v>
      </c>
      <c r="AO89" s="98" t="str">
        <f t="shared" si="41"/>
        <v>591</v>
      </c>
      <c r="AP89" s="89" t="str">
        <f t="shared" si="42"/>
        <v>通信</v>
      </c>
      <c r="AQ89" s="95">
        <v>84</v>
      </c>
      <c r="AR89" s="95" t="str">
        <f t="shared" si="28"/>
        <v>591</v>
      </c>
      <c r="AS89" s="90" t="str">
        <f t="shared" si="29"/>
        <v>通信</v>
      </c>
      <c r="AT89" s="77">
        <f t="shared" si="30"/>
        <v>0</v>
      </c>
      <c r="AU89" s="229">
        <f t="shared" si="43"/>
        <v>0</v>
      </c>
      <c r="AV89" s="186">
        <f t="shared" si="44"/>
        <v>0</v>
      </c>
      <c r="AW89" s="47">
        <f t="shared" si="31"/>
        <v>0</v>
      </c>
    </row>
    <row r="90" spans="1:49" s="24" customFormat="1" ht="19.899999999999999" customHeight="1" x14ac:dyDescent="0.15">
      <c r="A90" s="59" t="s">
        <v>528</v>
      </c>
      <c r="B90" s="55" t="s">
        <v>527</v>
      </c>
      <c r="C90" s="46">
        <f>生産増_入力!D103</f>
        <v>0</v>
      </c>
      <c r="D90" s="77">
        <f t="shared" si="32"/>
        <v>0</v>
      </c>
      <c r="E90" s="77">
        <v>0</v>
      </c>
      <c r="F90" s="77">
        <f>D90*各種係数!E90</f>
        <v>0</v>
      </c>
      <c r="G90" s="77">
        <f>D90*各種係数!F90</f>
        <v>0</v>
      </c>
      <c r="H90" s="77">
        <f>G90*各種係数!G90</f>
        <v>0</v>
      </c>
      <c r="I90" s="77">
        <f>D90*各種係数!I90</f>
        <v>0</v>
      </c>
      <c r="J90" s="77">
        <f>D90*各種係数!J90</f>
        <v>0</v>
      </c>
      <c r="K90" s="47">
        <v>0</v>
      </c>
      <c r="L90" s="215">
        <f t="shared" si="33"/>
        <v>0</v>
      </c>
      <c r="M90" s="215">
        <v>0</v>
      </c>
      <c r="N90" s="215">
        <f>L90*各種係数!E90</f>
        <v>0</v>
      </c>
      <c r="O90" s="215">
        <f>L90*各種係数!F90</f>
        <v>0</v>
      </c>
      <c r="P90" s="215">
        <f>O90*各種係数!G90</f>
        <v>0</v>
      </c>
      <c r="Q90" s="215">
        <f>L90*各種係数!I90</f>
        <v>0</v>
      </c>
      <c r="R90" s="215">
        <f>L90*各種係数!J90</f>
        <v>0</v>
      </c>
      <c r="S90" s="47"/>
      <c r="T90" s="47">
        <f>$S$114*各種係数!H90</f>
        <v>0</v>
      </c>
      <c r="U90" s="47">
        <f>T90*各種係数!D90</f>
        <v>0</v>
      </c>
      <c r="V90" s="186">
        <v>0</v>
      </c>
      <c r="W90" s="186">
        <v>0</v>
      </c>
      <c r="X90" s="186">
        <f>V90*各種係数!E90</f>
        <v>0</v>
      </c>
      <c r="Y90" s="186">
        <f>V90*各種係数!F90</f>
        <v>0</v>
      </c>
      <c r="Z90" s="186">
        <f>Y90*各種係数!G90</f>
        <v>0</v>
      </c>
      <c r="AA90" s="186">
        <f>V90*各種係数!I90</f>
        <v>0</v>
      </c>
      <c r="AB90" s="186">
        <f>V90*各種係数!J90</f>
        <v>0</v>
      </c>
      <c r="AC90" s="59" t="str">
        <f t="shared" si="26"/>
        <v>592</v>
      </c>
      <c r="AD90" s="55" t="str">
        <f t="shared" si="27"/>
        <v>放送</v>
      </c>
      <c r="AE90" s="47">
        <f t="shared" si="34"/>
        <v>0</v>
      </c>
      <c r="AF90" s="47">
        <f t="shared" si="35"/>
        <v>0</v>
      </c>
      <c r="AG90" s="47">
        <f t="shared" si="36"/>
        <v>0</v>
      </c>
      <c r="AH90" s="47">
        <f t="shared" si="37"/>
        <v>0</v>
      </c>
      <c r="AI90" s="47">
        <f t="shared" si="38"/>
        <v>0</v>
      </c>
      <c r="AJ90" s="47">
        <f t="shared" si="39"/>
        <v>0</v>
      </c>
      <c r="AK90" s="47">
        <f t="shared" si="40"/>
        <v>0</v>
      </c>
      <c r="AL90" s="23"/>
      <c r="AM90" s="23"/>
      <c r="AN90" s="88">
        <f>RANK(AE90,$AE$6:$AE$113)+COUNTIF($AE$6:AE90,AE90)-1</f>
        <v>85</v>
      </c>
      <c r="AO90" s="98" t="str">
        <f t="shared" si="41"/>
        <v>592</v>
      </c>
      <c r="AP90" s="89" t="str">
        <f t="shared" si="42"/>
        <v>放送</v>
      </c>
      <c r="AQ90" s="95">
        <v>85</v>
      </c>
      <c r="AR90" s="95" t="str">
        <f t="shared" si="28"/>
        <v>592</v>
      </c>
      <c r="AS90" s="90" t="str">
        <f t="shared" si="29"/>
        <v>放送</v>
      </c>
      <c r="AT90" s="77">
        <f t="shared" si="30"/>
        <v>0</v>
      </c>
      <c r="AU90" s="229">
        <f t="shared" si="43"/>
        <v>0</v>
      </c>
      <c r="AV90" s="186">
        <f t="shared" si="44"/>
        <v>0</v>
      </c>
      <c r="AW90" s="47">
        <f t="shared" si="31"/>
        <v>0</v>
      </c>
    </row>
    <row r="91" spans="1:49" s="24" customFormat="1" ht="19.899999999999999" customHeight="1" x14ac:dyDescent="0.15">
      <c r="A91" s="59" t="s">
        <v>531</v>
      </c>
      <c r="B91" s="55" t="s">
        <v>530</v>
      </c>
      <c r="C91" s="46">
        <f>生産増_入力!D104</f>
        <v>0</v>
      </c>
      <c r="D91" s="77">
        <f t="shared" si="32"/>
        <v>0</v>
      </c>
      <c r="E91" s="77">
        <v>0</v>
      </c>
      <c r="F91" s="77">
        <f>D91*各種係数!E91</f>
        <v>0</v>
      </c>
      <c r="G91" s="77">
        <f>D91*各種係数!F91</f>
        <v>0</v>
      </c>
      <c r="H91" s="77">
        <f>G91*各種係数!G91</f>
        <v>0</v>
      </c>
      <c r="I91" s="77">
        <f>D91*各種係数!I91</f>
        <v>0</v>
      </c>
      <c r="J91" s="77">
        <f>D91*各種係数!J91</f>
        <v>0</v>
      </c>
      <c r="K91" s="47">
        <v>0</v>
      </c>
      <c r="L91" s="215">
        <f t="shared" si="33"/>
        <v>0</v>
      </c>
      <c r="M91" s="215">
        <v>0</v>
      </c>
      <c r="N91" s="215">
        <f>L91*各種係数!E91</f>
        <v>0</v>
      </c>
      <c r="O91" s="215">
        <f>L91*各種係数!F91</f>
        <v>0</v>
      </c>
      <c r="P91" s="215">
        <f>O91*各種係数!G91</f>
        <v>0</v>
      </c>
      <c r="Q91" s="215">
        <f>L91*各種係数!I91</f>
        <v>0</v>
      </c>
      <c r="R91" s="215">
        <f>L91*各種係数!J91</f>
        <v>0</v>
      </c>
      <c r="S91" s="47"/>
      <c r="T91" s="47">
        <f>$S$114*各種係数!H91</f>
        <v>0</v>
      </c>
      <c r="U91" s="47">
        <f>T91*各種係数!D91</f>
        <v>0</v>
      </c>
      <c r="V91" s="186">
        <v>0</v>
      </c>
      <c r="W91" s="186">
        <v>0</v>
      </c>
      <c r="X91" s="186">
        <f>V91*各種係数!E91</f>
        <v>0</v>
      </c>
      <c r="Y91" s="186">
        <f>V91*各種係数!F91</f>
        <v>0</v>
      </c>
      <c r="Z91" s="186">
        <f>Y91*各種係数!G91</f>
        <v>0</v>
      </c>
      <c r="AA91" s="186">
        <f>V91*各種係数!I91</f>
        <v>0</v>
      </c>
      <c r="AB91" s="186">
        <f>V91*各種係数!J91</f>
        <v>0</v>
      </c>
      <c r="AC91" s="59" t="str">
        <f t="shared" si="26"/>
        <v>593</v>
      </c>
      <c r="AD91" s="55" t="str">
        <f t="shared" si="27"/>
        <v>情報サービス</v>
      </c>
      <c r="AE91" s="47">
        <f t="shared" si="34"/>
        <v>0</v>
      </c>
      <c r="AF91" s="47">
        <f t="shared" si="35"/>
        <v>0</v>
      </c>
      <c r="AG91" s="47">
        <f t="shared" si="36"/>
        <v>0</v>
      </c>
      <c r="AH91" s="47">
        <f t="shared" si="37"/>
        <v>0</v>
      </c>
      <c r="AI91" s="47">
        <f t="shared" si="38"/>
        <v>0</v>
      </c>
      <c r="AJ91" s="47">
        <f t="shared" si="39"/>
        <v>0</v>
      </c>
      <c r="AK91" s="47">
        <f t="shared" si="40"/>
        <v>0</v>
      </c>
      <c r="AL91" s="23"/>
      <c r="AM91" s="23"/>
      <c r="AN91" s="88">
        <f>RANK(AE91,$AE$6:$AE$113)+COUNTIF($AE$6:AE91,AE91)-1</f>
        <v>86</v>
      </c>
      <c r="AO91" s="98" t="str">
        <f t="shared" si="41"/>
        <v>593</v>
      </c>
      <c r="AP91" s="89" t="str">
        <f t="shared" si="42"/>
        <v>情報サービス</v>
      </c>
      <c r="AQ91" s="95">
        <v>86</v>
      </c>
      <c r="AR91" s="95" t="str">
        <f t="shared" si="28"/>
        <v>593</v>
      </c>
      <c r="AS91" s="90" t="str">
        <f t="shared" si="29"/>
        <v>情報サービス</v>
      </c>
      <c r="AT91" s="77">
        <f t="shared" si="30"/>
        <v>0</v>
      </c>
      <c r="AU91" s="229">
        <f t="shared" si="43"/>
        <v>0</v>
      </c>
      <c r="AV91" s="186">
        <f t="shared" si="44"/>
        <v>0</v>
      </c>
      <c r="AW91" s="47">
        <f t="shared" si="31"/>
        <v>0</v>
      </c>
    </row>
    <row r="92" spans="1:49" s="24" customFormat="1" ht="19.899999999999999" customHeight="1" x14ac:dyDescent="0.15">
      <c r="A92" s="59" t="s">
        <v>534</v>
      </c>
      <c r="B92" s="55" t="s">
        <v>533</v>
      </c>
      <c r="C92" s="46">
        <f>生産増_入力!D105</f>
        <v>0</v>
      </c>
      <c r="D92" s="77">
        <f t="shared" si="32"/>
        <v>0</v>
      </c>
      <c r="E92" s="77">
        <v>0</v>
      </c>
      <c r="F92" s="77">
        <f>D92*各種係数!E92</f>
        <v>0</v>
      </c>
      <c r="G92" s="77">
        <f>D92*各種係数!F92</f>
        <v>0</v>
      </c>
      <c r="H92" s="77">
        <f>G92*各種係数!G92</f>
        <v>0</v>
      </c>
      <c r="I92" s="77">
        <f>D92*各種係数!I92</f>
        <v>0</v>
      </c>
      <c r="J92" s="77">
        <f>D92*各種係数!J92</f>
        <v>0</v>
      </c>
      <c r="K92" s="47">
        <v>0</v>
      </c>
      <c r="L92" s="215">
        <f t="shared" si="33"/>
        <v>0</v>
      </c>
      <c r="M92" s="215">
        <v>0</v>
      </c>
      <c r="N92" s="215">
        <f>L92*各種係数!E92</f>
        <v>0</v>
      </c>
      <c r="O92" s="215">
        <f>L92*各種係数!F92</f>
        <v>0</v>
      </c>
      <c r="P92" s="215">
        <f>O92*各種係数!G92</f>
        <v>0</v>
      </c>
      <c r="Q92" s="215">
        <f>L92*各種係数!I92</f>
        <v>0</v>
      </c>
      <c r="R92" s="215">
        <f>L92*各種係数!J92</f>
        <v>0</v>
      </c>
      <c r="S92" s="47"/>
      <c r="T92" s="47">
        <f>$S$114*各種係数!H92</f>
        <v>0</v>
      </c>
      <c r="U92" s="47">
        <f>T92*各種係数!D92</f>
        <v>0</v>
      </c>
      <c r="V92" s="186">
        <v>0</v>
      </c>
      <c r="W92" s="186">
        <v>0</v>
      </c>
      <c r="X92" s="186">
        <f>V92*各種係数!E92</f>
        <v>0</v>
      </c>
      <c r="Y92" s="186">
        <f>V92*各種係数!F92</f>
        <v>0</v>
      </c>
      <c r="Z92" s="186">
        <f>Y92*各種係数!G92</f>
        <v>0</v>
      </c>
      <c r="AA92" s="186">
        <f>V92*各種係数!I92</f>
        <v>0</v>
      </c>
      <c r="AB92" s="186">
        <f>V92*各種係数!J92</f>
        <v>0</v>
      </c>
      <c r="AC92" s="59" t="str">
        <f t="shared" si="26"/>
        <v>594</v>
      </c>
      <c r="AD92" s="55" t="str">
        <f t="shared" si="27"/>
        <v>インターネット附随サービス</v>
      </c>
      <c r="AE92" s="47">
        <f t="shared" si="34"/>
        <v>0</v>
      </c>
      <c r="AF92" s="47">
        <f t="shared" si="35"/>
        <v>0</v>
      </c>
      <c r="AG92" s="47">
        <f t="shared" si="36"/>
        <v>0</v>
      </c>
      <c r="AH92" s="47">
        <f t="shared" si="37"/>
        <v>0</v>
      </c>
      <c r="AI92" s="47">
        <f t="shared" si="38"/>
        <v>0</v>
      </c>
      <c r="AJ92" s="47">
        <f t="shared" si="39"/>
        <v>0</v>
      </c>
      <c r="AK92" s="47">
        <f t="shared" si="40"/>
        <v>0</v>
      </c>
      <c r="AL92" s="23"/>
      <c r="AM92" s="23"/>
      <c r="AN92" s="88">
        <f>RANK(AE92,$AE$6:$AE$113)+COUNTIF($AE$6:AE92,AE92)-1</f>
        <v>87</v>
      </c>
      <c r="AO92" s="98" t="str">
        <f t="shared" si="41"/>
        <v>594</v>
      </c>
      <c r="AP92" s="89" t="str">
        <f t="shared" si="42"/>
        <v>インターネット附随サービス</v>
      </c>
      <c r="AQ92" s="95">
        <v>87</v>
      </c>
      <c r="AR92" s="95" t="str">
        <f t="shared" si="28"/>
        <v>594</v>
      </c>
      <c r="AS92" s="90" t="str">
        <f t="shared" si="29"/>
        <v>インターネット附随サービス</v>
      </c>
      <c r="AT92" s="77">
        <f t="shared" si="30"/>
        <v>0</v>
      </c>
      <c r="AU92" s="229">
        <f t="shared" si="43"/>
        <v>0</v>
      </c>
      <c r="AV92" s="186">
        <f t="shared" si="44"/>
        <v>0</v>
      </c>
      <c r="AW92" s="47">
        <f t="shared" si="31"/>
        <v>0</v>
      </c>
    </row>
    <row r="93" spans="1:49" s="24" customFormat="1" ht="19.899999999999999" customHeight="1" x14ac:dyDescent="0.15">
      <c r="A93" s="59" t="s">
        <v>537</v>
      </c>
      <c r="B93" s="55" t="s">
        <v>536</v>
      </c>
      <c r="C93" s="46">
        <f>生産増_入力!D106</f>
        <v>0</v>
      </c>
      <c r="D93" s="77">
        <f t="shared" si="32"/>
        <v>0</v>
      </c>
      <c r="E93" s="77">
        <v>0</v>
      </c>
      <c r="F93" s="77">
        <f>D93*各種係数!E93</f>
        <v>0</v>
      </c>
      <c r="G93" s="77">
        <f>D93*各種係数!F93</f>
        <v>0</v>
      </c>
      <c r="H93" s="77">
        <f>G93*各種係数!G93</f>
        <v>0</v>
      </c>
      <c r="I93" s="77">
        <f>D93*各種係数!I93</f>
        <v>0</v>
      </c>
      <c r="J93" s="77">
        <f>D93*各種係数!J93</f>
        <v>0</v>
      </c>
      <c r="K93" s="47">
        <v>0</v>
      </c>
      <c r="L93" s="215">
        <f t="shared" si="33"/>
        <v>0</v>
      </c>
      <c r="M93" s="215">
        <v>0</v>
      </c>
      <c r="N93" s="215">
        <f>L93*各種係数!E93</f>
        <v>0</v>
      </c>
      <c r="O93" s="215">
        <f>L93*各種係数!F93</f>
        <v>0</v>
      </c>
      <c r="P93" s="215">
        <f>O93*各種係数!G93</f>
        <v>0</v>
      </c>
      <c r="Q93" s="215">
        <f>L93*各種係数!I93</f>
        <v>0</v>
      </c>
      <c r="R93" s="215">
        <f>L93*各種係数!J93</f>
        <v>0</v>
      </c>
      <c r="S93" s="47"/>
      <c r="T93" s="47">
        <f>$S$114*各種係数!H93</f>
        <v>0</v>
      </c>
      <c r="U93" s="47">
        <f>T93*各種係数!D93</f>
        <v>0</v>
      </c>
      <c r="V93" s="186">
        <v>0</v>
      </c>
      <c r="W93" s="186">
        <v>0</v>
      </c>
      <c r="X93" s="186">
        <f>V93*各種係数!E93</f>
        <v>0</v>
      </c>
      <c r="Y93" s="186">
        <f>V93*各種係数!F93</f>
        <v>0</v>
      </c>
      <c r="Z93" s="186">
        <f>Y93*各種係数!G93</f>
        <v>0</v>
      </c>
      <c r="AA93" s="186">
        <f>V93*各種係数!I93</f>
        <v>0</v>
      </c>
      <c r="AB93" s="186">
        <f>V93*各種係数!J93</f>
        <v>0</v>
      </c>
      <c r="AC93" s="59" t="str">
        <f t="shared" si="26"/>
        <v>595</v>
      </c>
      <c r="AD93" s="55" t="str">
        <f t="shared" si="27"/>
        <v>映像・音声・文字情報制作</v>
      </c>
      <c r="AE93" s="47">
        <f t="shared" si="34"/>
        <v>0</v>
      </c>
      <c r="AF93" s="47">
        <f t="shared" si="35"/>
        <v>0</v>
      </c>
      <c r="AG93" s="47">
        <f t="shared" si="36"/>
        <v>0</v>
      </c>
      <c r="AH93" s="47">
        <f t="shared" si="37"/>
        <v>0</v>
      </c>
      <c r="AI93" s="47">
        <f t="shared" si="38"/>
        <v>0</v>
      </c>
      <c r="AJ93" s="47">
        <f t="shared" si="39"/>
        <v>0</v>
      </c>
      <c r="AK93" s="47">
        <f t="shared" si="40"/>
        <v>0</v>
      </c>
      <c r="AL93" s="23"/>
      <c r="AM93" s="23"/>
      <c r="AN93" s="88">
        <f>RANK(AE93,$AE$6:$AE$113)+COUNTIF($AE$6:AE93,AE93)-1</f>
        <v>88</v>
      </c>
      <c r="AO93" s="98" t="str">
        <f t="shared" si="41"/>
        <v>595</v>
      </c>
      <c r="AP93" s="89" t="str">
        <f t="shared" si="42"/>
        <v>映像・音声・文字情報制作</v>
      </c>
      <c r="AQ93" s="95">
        <v>88</v>
      </c>
      <c r="AR93" s="95" t="str">
        <f t="shared" si="28"/>
        <v>595</v>
      </c>
      <c r="AS93" s="90" t="str">
        <f t="shared" si="29"/>
        <v>映像・音声・文字情報制作</v>
      </c>
      <c r="AT93" s="77">
        <f t="shared" si="30"/>
        <v>0</v>
      </c>
      <c r="AU93" s="229">
        <f t="shared" si="43"/>
        <v>0</v>
      </c>
      <c r="AV93" s="186">
        <f t="shared" si="44"/>
        <v>0</v>
      </c>
      <c r="AW93" s="47">
        <f t="shared" si="31"/>
        <v>0</v>
      </c>
    </row>
    <row r="94" spans="1:49" s="24" customFormat="1" ht="19.899999999999999" customHeight="1" x14ac:dyDescent="0.15">
      <c r="A94" s="59" t="s">
        <v>541</v>
      </c>
      <c r="B94" s="55" t="s">
        <v>89</v>
      </c>
      <c r="C94" s="46">
        <f>生産増_入力!D107</f>
        <v>0</v>
      </c>
      <c r="D94" s="77">
        <f t="shared" si="32"/>
        <v>0</v>
      </c>
      <c r="E94" s="77">
        <v>0</v>
      </c>
      <c r="F94" s="77">
        <f>D94*各種係数!E94</f>
        <v>0</v>
      </c>
      <c r="G94" s="77">
        <f>D94*各種係数!F94</f>
        <v>0</v>
      </c>
      <c r="H94" s="77">
        <f>G94*各種係数!G94</f>
        <v>0</v>
      </c>
      <c r="I94" s="77">
        <f>D94*各種係数!I94</f>
        <v>0</v>
      </c>
      <c r="J94" s="77">
        <f>D94*各種係数!J94</f>
        <v>0</v>
      </c>
      <c r="K94" s="47">
        <v>0</v>
      </c>
      <c r="L94" s="215">
        <f t="shared" si="33"/>
        <v>0</v>
      </c>
      <c r="M94" s="215">
        <v>0</v>
      </c>
      <c r="N94" s="215">
        <f>L94*各種係数!E94</f>
        <v>0</v>
      </c>
      <c r="O94" s="215">
        <f>L94*各種係数!F94</f>
        <v>0</v>
      </c>
      <c r="P94" s="215">
        <f>O94*各種係数!G94</f>
        <v>0</v>
      </c>
      <c r="Q94" s="215">
        <f>L94*各種係数!I94</f>
        <v>0</v>
      </c>
      <c r="R94" s="215">
        <f>L94*各種係数!J94</f>
        <v>0</v>
      </c>
      <c r="S94" s="47"/>
      <c r="T94" s="47">
        <f>$S$114*各種係数!H94</f>
        <v>0</v>
      </c>
      <c r="U94" s="47">
        <f>T94*各種係数!D94</f>
        <v>0</v>
      </c>
      <c r="V94" s="186">
        <v>0</v>
      </c>
      <c r="W94" s="186">
        <v>0</v>
      </c>
      <c r="X94" s="186">
        <f>V94*各種係数!E94</f>
        <v>0</v>
      </c>
      <c r="Y94" s="186">
        <f>V94*各種係数!F94</f>
        <v>0</v>
      </c>
      <c r="Z94" s="186">
        <f>Y94*各種係数!G94</f>
        <v>0</v>
      </c>
      <c r="AA94" s="186">
        <f>V94*各種係数!I94</f>
        <v>0</v>
      </c>
      <c r="AB94" s="186">
        <f>V94*各種係数!J94</f>
        <v>0</v>
      </c>
      <c r="AC94" s="59" t="str">
        <f t="shared" si="26"/>
        <v>611</v>
      </c>
      <c r="AD94" s="55" t="str">
        <f t="shared" si="27"/>
        <v>公務</v>
      </c>
      <c r="AE94" s="47">
        <f t="shared" si="34"/>
        <v>0</v>
      </c>
      <c r="AF94" s="47">
        <f t="shared" si="35"/>
        <v>0</v>
      </c>
      <c r="AG94" s="47">
        <f t="shared" si="36"/>
        <v>0</v>
      </c>
      <c r="AH94" s="47">
        <f t="shared" si="37"/>
        <v>0</v>
      </c>
      <c r="AI94" s="47">
        <f t="shared" si="38"/>
        <v>0</v>
      </c>
      <c r="AJ94" s="47">
        <f t="shared" si="39"/>
        <v>0</v>
      </c>
      <c r="AK94" s="47">
        <f t="shared" si="40"/>
        <v>0</v>
      </c>
      <c r="AL94" s="23"/>
      <c r="AM94" s="23"/>
      <c r="AN94" s="88">
        <f>RANK(AE94,$AE$6:$AE$113)+COUNTIF($AE$6:AE94,AE94)-1</f>
        <v>89</v>
      </c>
      <c r="AO94" s="98" t="str">
        <f t="shared" si="41"/>
        <v>611</v>
      </c>
      <c r="AP94" s="89" t="str">
        <f t="shared" si="42"/>
        <v>公務</v>
      </c>
      <c r="AQ94" s="95">
        <v>89</v>
      </c>
      <c r="AR94" s="95" t="str">
        <f t="shared" si="28"/>
        <v>611</v>
      </c>
      <c r="AS94" s="90" t="str">
        <f t="shared" si="29"/>
        <v>公務</v>
      </c>
      <c r="AT94" s="77">
        <f t="shared" si="30"/>
        <v>0</v>
      </c>
      <c r="AU94" s="229">
        <f t="shared" si="43"/>
        <v>0</v>
      </c>
      <c r="AV94" s="186">
        <f t="shared" si="44"/>
        <v>0</v>
      </c>
      <c r="AW94" s="47">
        <f t="shared" si="31"/>
        <v>0</v>
      </c>
    </row>
    <row r="95" spans="1:49" s="24" customFormat="1" ht="19.899999999999999" customHeight="1" x14ac:dyDescent="0.15">
      <c r="A95" s="59" t="s">
        <v>547</v>
      </c>
      <c r="B95" s="55" t="s">
        <v>548</v>
      </c>
      <c r="C95" s="46">
        <f>生産増_入力!D108</f>
        <v>0</v>
      </c>
      <c r="D95" s="77">
        <f t="shared" si="32"/>
        <v>0</v>
      </c>
      <c r="E95" s="77">
        <v>0</v>
      </c>
      <c r="F95" s="77">
        <f>D95*各種係数!E95</f>
        <v>0</v>
      </c>
      <c r="G95" s="77">
        <f>D95*各種係数!F95</f>
        <v>0</v>
      </c>
      <c r="H95" s="77">
        <f>G95*各種係数!G95</f>
        <v>0</v>
      </c>
      <c r="I95" s="77">
        <f>D95*各種係数!I95</f>
        <v>0</v>
      </c>
      <c r="J95" s="77">
        <f>D95*各種係数!J95</f>
        <v>0</v>
      </c>
      <c r="K95" s="47">
        <v>0</v>
      </c>
      <c r="L95" s="215">
        <f t="shared" si="33"/>
        <v>0</v>
      </c>
      <c r="M95" s="215">
        <v>0</v>
      </c>
      <c r="N95" s="215">
        <f>L95*各種係数!E95</f>
        <v>0</v>
      </c>
      <c r="O95" s="215">
        <f>L95*各種係数!F95</f>
        <v>0</v>
      </c>
      <c r="P95" s="215">
        <f>O95*各種係数!G95</f>
        <v>0</v>
      </c>
      <c r="Q95" s="215">
        <f>L95*各種係数!I95</f>
        <v>0</v>
      </c>
      <c r="R95" s="215">
        <f>L95*各種係数!J95</f>
        <v>0</v>
      </c>
      <c r="S95" s="47"/>
      <c r="T95" s="47">
        <f>$S$114*各種係数!H95</f>
        <v>0</v>
      </c>
      <c r="U95" s="47">
        <f>T95*各種係数!D95</f>
        <v>0</v>
      </c>
      <c r="V95" s="186">
        <v>0</v>
      </c>
      <c r="W95" s="186">
        <v>0</v>
      </c>
      <c r="X95" s="186">
        <f>V95*各種係数!E95</f>
        <v>0</v>
      </c>
      <c r="Y95" s="186">
        <f>V95*各種係数!F95</f>
        <v>0</v>
      </c>
      <c r="Z95" s="186">
        <f>Y95*各種係数!G95</f>
        <v>0</v>
      </c>
      <c r="AA95" s="186">
        <f>V95*各種係数!I95</f>
        <v>0</v>
      </c>
      <c r="AB95" s="186">
        <f>V95*各種係数!J95</f>
        <v>0</v>
      </c>
      <c r="AC95" s="59" t="str">
        <f t="shared" si="26"/>
        <v>631</v>
      </c>
      <c r="AD95" s="55" t="str">
        <f t="shared" si="27"/>
        <v>教育</v>
      </c>
      <c r="AE95" s="47">
        <f t="shared" si="34"/>
        <v>0</v>
      </c>
      <c r="AF95" s="47">
        <f t="shared" si="35"/>
        <v>0</v>
      </c>
      <c r="AG95" s="47">
        <f t="shared" si="36"/>
        <v>0</v>
      </c>
      <c r="AH95" s="47">
        <f t="shared" si="37"/>
        <v>0</v>
      </c>
      <c r="AI95" s="47">
        <f t="shared" si="38"/>
        <v>0</v>
      </c>
      <c r="AJ95" s="47">
        <f t="shared" si="39"/>
        <v>0</v>
      </c>
      <c r="AK95" s="47">
        <f t="shared" si="40"/>
        <v>0</v>
      </c>
      <c r="AL95" s="23"/>
      <c r="AM95" s="23"/>
      <c r="AN95" s="88">
        <f>RANK(AE95,$AE$6:$AE$113)+COUNTIF($AE$6:AE95,AE95)-1</f>
        <v>90</v>
      </c>
      <c r="AO95" s="98" t="str">
        <f t="shared" si="41"/>
        <v>631</v>
      </c>
      <c r="AP95" s="89" t="str">
        <f t="shared" si="42"/>
        <v>教育</v>
      </c>
      <c r="AQ95" s="95">
        <v>90</v>
      </c>
      <c r="AR95" s="95" t="str">
        <f t="shared" si="28"/>
        <v>631</v>
      </c>
      <c r="AS95" s="90" t="str">
        <f t="shared" si="29"/>
        <v>教育</v>
      </c>
      <c r="AT95" s="77">
        <f t="shared" si="30"/>
        <v>0</v>
      </c>
      <c r="AU95" s="229">
        <f t="shared" si="43"/>
        <v>0</v>
      </c>
      <c r="AV95" s="186">
        <f t="shared" si="44"/>
        <v>0</v>
      </c>
      <c r="AW95" s="47">
        <f t="shared" si="31"/>
        <v>0</v>
      </c>
    </row>
    <row r="96" spans="1:49" s="24" customFormat="1" ht="19.899999999999999" customHeight="1" x14ac:dyDescent="0.15">
      <c r="A96" s="59" t="s">
        <v>668</v>
      </c>
      <c r="B96" s="55" t="s">
        <v>842</v>
      </c>
      <c r="C96" s="46">
        <f>生産増_入力!D109</f>
        <v>0</v>
      </c>
      <c r="D96" s="77">
        <f t="shared" si="32"/>
        <v>0</v>
      </c>
      <c r="E96" s="77">
        <v>0</v>
      </c>
      <c r="F96" s="77">
        <f>D96*各種係数!E96</f>
        <v>0</v>
      </c>
      <c r="G96" s="77">
        <f>D96*各種係数!F96</f>
        <v>0</v>
      </c>
      <c r="H96" s="77">
        <f>G96*各種係数!G96</f>
        <v>0</v>
      </c>
      <c r="I96" s="77">
        <f>D96*各種係数!I96</f>
        <v>0</v>
      </c>
      <c r="J96" s="77">
        <f>D96*各種係数!J96</f>
        <v>0</v>
      </c>
      <c r="K96" s="47">
        <v>0</v>
      </c>
      <c r="L96" s="215">
        <f t="shared" si="33"/>
        <v>0</v>
      </c>
      <c r="M96" s="215">
        <v>0</v>
      </c>
      <c r="N96" s="215">
        <f>L96*各種係数!E96</f>
        <v>0</v>
      </c>
      <c r="O96" s="215">
        <f>L96*各種係数!F96</f>
        <v>0</v>
      </c>
      <c r="P96" s="215">
        <f>O96*各種係数!G96</f>
        <v>0</v>
      </c>
      <c r="Q96" s="215">
        <f>L96*各種係数!I96</f>
        <v>0</v>
      </c>
      <c r="R96" s="215">
        <f>L96*各種係数!J96</f>
        <v>0</v>
      </c>
      <c r="S96" s="47"/>
      <c r="T96" s="47">
        <f>$S$114*各種係数!H96</f>
        <v>0</v>
      </c>
      <c r="U96" s="47">
        <f>T96*各種係数!D96</f>
        <v>0</v>
      </c>
      <c r="V96" s="186">
        <v>0</v>
      </c>
      <c r="W96" s="186">
        <v>0</v>
      </c>
      <c r="X96" s="186">
        <f>V96*各種係数!E96</f>
        <v>0</v>
      </c>
      <c r="Y96" s="186">
        <f>V96*各種係数!F96</f>
        <v>0</v>
      </c>
      <c r="Z96" s="186">
        <f>Y96*各種係数!G96</f>
        <v>0</v>
      </c>
      <c r="AA96" s="186">
        <f>V96*各種係数!I96</f>
        <v>0</v>
      </c>
      <c r="AB96" s="186">
        <f>V96*各種係数!J96</f>
        <v>0</v>
      </c>
      <c r="AC96" s="59" t="str">
        <f t="shared" si="26"/>
        <v>632</v>
      </c>
      <c r="AD96" s="55" t="str">
        <f t="shared" si="27"/>
        <v>研究</v>
      </c>
      <c r="AE96" s="47">
        <f t="shared" si="34"/>
        <v>0</v>
      </c>
      <c r="AF96" s="47">
        <f t="shared" si="35"/>
        <v>0</v>
      </c>
      <c r="AG96" s="47">
        <f t="shared" si="36"/>
        <v>0</v>
      </c>
      <c r="AH96" s="47">
        <f t="shared" si="37"/>
        <v>0</v>
      </c>
      <c r="AI96" s="47">
        <f t="shared" si="38"/>
        <v>0</v>
      </c>
      <c r="AJ96" s="47">
        <f t="shared" si="39"/>
        <v>0</v>
      </c>
      <c r="AK96" s="47">
        <f t="shared" si="40"/>
        <v>0</v>
      </c>
      <c r="AL96" s="23"/>
      <c r="AM96" s="23"/>
      <c r="AN96" s="88">
        <f>RANK(AE96,$AE$6:$AE$113)+COUNTIF($AE$6:AE96,AE96)-1</f>
        <v>91</v>
      </c>
      <c r="AO96" s="98" t="str">
        <f t="shared" si="41"/>
        <v>632</v>
      </c>
      <c r="AP96" s="89" t="str">
        <f t="shared" si="42"/>
        <v>研究</v>
      </c>
      <c r="AQ96" s="95">
        <v>91</v>
      </c>
      <c r="AR96" s="95" t="str">
        <f t="shared" si="28"/>
        <v>632</v>
      </c>
      <c r="AS96" s="90" t="str">
        <f t="shared" si="29"/>
        <v>研究</v>
      </c>
      <c r="AT96" s="77">
        <f t="shared" si="30"/>
        <v>0</v>
      </c>
      <c r="AU96" s="229">
        <f t="shared" si="43"/>
        <v>0</v>
      </c>
      <c r="AV96" s="186">
        <f t="shared" si="44"/>
        <v>0</v>
      </c>
      <c r="AW96" s="47">
        <f t="shared" si="31"/>
        <v>0</v>
      </c>
    </row>
    <row r="97" spans="1:49" s="24" customFormat="1" ht="19.899999999999999" customHeight="1" x14ac:dyDescent="0.15">
      <c r="A97" s="59" t="s">
        <v>558</v>
      </c>
      <c r="B97" s="55" t="s">
        <v>557</v>
      </c>
      <c r="C97" s="46">
        <f>生産増_入力!D110</f>
        <v>0</v>
      </c>
      <c r="D97" s="77">
        <f t="shared" si="32"/>
        <v>0</v>
      </c>
      <c r="E97" s="77">
        <v>0</v>
      </c>
      <c r="F97" s="77">
        <f>D97*各種係数!E97</f>
        <v>0</v>
      </c>
      <c r="G97" s="77">
        <f>D97*各種係数!F97</f>
        <v>0</v>
      </c>
      <c r="H97" s="77">
        <f>G97*各種係数!G97</f>
        <v>0</v>
      </c>
      <c r="I97" s="77">
        <f>D97*各種係数!I97</f>
        <v>0</v>
      </c>
      <c r="J97" s="77">
        <f>D97*各種係数!J97</f>
        <v>0</v>
      </c>
      <c r="K97" s="47">
        <v>0</v>
      </c>
      <c r="L97" s="215">
        <f t="shared" si="33"/>
        <v>0</v>
      </c>
      <c r="M97" s="215">
        <v>0</v>
      </c>
      <c r="N97" s="215">
        <f>L97*各種係数!E97</f>
        <v>0</v>
      </c>
      <c r="O97" s="215">
        <f>L97*各種係数!F97</f>
        <v>0</v>
      </c>
      <c r="P97" s="215">
        <f>O97*各種係数!G97</f>
        <v>0</v>
      </c>
      <c r="Q97" s="215">
        <f>L97*各種係数!I97</f>
        <v>0</v>
      </c>
      <c r="R97" s="215">
        <f>L97*各種係数!J97</f>
        <v>0</v>
      </c>
      <c r="S97" s="47"/>
      <c r="T97" s="47">
        <f>$S$114*各種係数!H97</f>
        <v>0</v>
      </c>
      <c r="U97" s="47">
        <f>T97*各種係数!D97</f>
        <v>0</v>
      </c>
      <c r="V97" s="186">
        <v>0</v>
      </c>
      <c r="W97" s="186">
        <v>0</v>
      </c>
      <c r="X97" s="186">
        <f>V97*各種係数!E97</f>
        <v>0</v>
      </c>
      <c r="Y97" s="186">
        <f>V97*各種係数!F97</f>
        <v>0</v>
      </c>
      <c r="Z97" s="186">
        <f>Y97*各種係数!G97</f>
        <v>0</v>
      </c>
      <c r="AA97" s="186">
        <f>V97*各種係数!I97</f>
        <v>0</v>
      </c>
      <c r="AB97" s="186">
        <f>V97*各種係数!J97</f>
        <v>0</v>
      </c>
      <c r="AC97" s="59" t="str">
        <f t="shared" si="26"/>
        <v>641</v>
      </c>
      <c r="AD97" s="55" t="str">
        <f t="shared" si="27"/>
        <v>医療</v>
      </c>
      <c r="AE97" s="47">
        <f t="shared" si="34"/>
        <v>0</v>
      </c>
      <c r="AF97" s="47">
        <f t="shared" si="35"/>
        <v>0</v>
      </c>
      <c r="AG97" s="47">
        <f t="shared" si="36"/>
        <v>0</v>
      </c>
      <c r="AH97" s="47">
        <f t="shared" si="37"/>
        <v>0</v>
      </c>
      <c r="AI97" s="47">
        <f t="shared" si="38"/>
        <v>0</v>
      </c>
      <c r="AJ97" s="47">
        <f t="shared" si="39"/>
        <v>0</v>
      </c>
      <c r="AK97" s="47">
        <f t="shared" si="40"/>
        <v>0</v>
      </c>
      <c r="AL97" s="23"/>
      <c r="AM97" s="23"/>
      <c r="AN97" s="88">
        <f>RANK(AE97,$AE$6:$AE$113)+COUNTIF($AE$6:AE97,AE97)-1</f>
        <v>92</v>
      </c>
      <c r="AO97" s="98" t="str">
        <f t="shared" si="41"/>
        <v>641</v>
      </c>
      <c r="AP97" s="89" t="str">
        <f t="shared" si="42"/>
        <v>医療</v>
      </c>
      <c r="AQ97" s="95">
        <v>92</v>
      </c>
      <c r="AR97" s="95" t="str">
        <f t="shared" si="28"/>
        <v>641</v>
      </c>
      <c r="AS97" s="90" t="str">
        <f t="shared" si="29"/>
        <v>医療</v>
      </c>
      <c r="AT97" s="77">
        <f t="shared" si="30"/>
        <v>0</v>
      </c>
      <c r="AU97" s="229">
        <f t="shared" si="43"/>
        <v>0</v>
      </c>
      <c r="AV97" s="186">
        <f t="shared" si="44"/>
        <v>0</v>
      </c>
      <c r="AW97" s="47">
        <f t="shared" si="31"/>
        <v>0</v>
      </c>
    </row>
    <row r="98" spans="1:49" s="24" customFormat="1" ht="19.899999999999999" customHeight="1" x14ac:dyDescent="0.15">
      <c r="A98" s="59" t="s">
        <v>561</v>
      </c>
      <c r="B98" s="55" t="s">
        <v>560</v>
      </c>
      <c r="C98" s="46">
        <f>生産増_入力!D111</f>
        <v>0</v>
      </c>
      <c r="D98" s="77">
        <f t="shared" si="32"/>
        <v>0</v>
      </c>
      <c r="E98" s="77">
        <v>0</v>
      </c>
      <c r="F98" s="77">
        <f>D98*各種係数!E98</f>
        <v>0</v>
      </c>
      <c r="G98" s="77">
        <f>D98*各種係数!F98</f>
        <v>0</v>
      </c>
      <c r="H98" s="77">
        <f>G98*各種係数!G98</f>
        <v>0</v>
      </c>
      <c r="I98" s="77">
        <f>D98*各種係数!I98</f>
        <v>0</v>
      </c>
      <c r="J98" s="77">
        <f>D98*各種係数!J98</f>
        <v>0</v>
      </c>
      <c r="K98" s="47">
        <v>0</v>
      </c>
      <c r="L98" s="215">
        <f t="shared" si="33"/>
        <v>0</v>
      </c>
      <c r="M98" s="215">
        <v>0</v>
      </c>
      <c r="N98" s="215">
        <f>L98*各種係数!E98</f>
        <v>0</v>
      </c>
      <c r="O98" s="215">
        <f>L98*各種係数!F98</f>
        <v>0</v>
      </c>
      <c r="P98" s="215">
        <f>O98*各種係数!G98</f>
        <v>0</v>
      </c>
      <c r="Q98" s="215">
        <f>L98*各種係数!I98</f>
        <v>0</v>
      </c>
      <c r="R98" s="215">
        <f>L98*各種係数!J98</f>
        <v>0</v>
      </c>
      <c r="S98" s="47"/>
      <c r="T98" s="47">
        <f>$S$114*各種係数!H98</f>
        <v>0</v>
      </c>
      <c r="U98" s="47">
        <f>T98*各種係数!D98</f>
        <v>0</v>
      </c>
      <c r="V98" s="186">
        <v>0</v>
      </c>
      <c r="W98" s="186">
        <v>0</v>
      </c>
      <c r="X98" s="186">
        <f>V98*各種係数!E98</f>
        <v>0</v>
      </c>
      <c r="Y98" s="186">
        <f>V98*各種係数!F98</f>
        <v>0</v>
      </c>
      <c r="Z98" s="186">
        <f>Y98*各種係数!G98</f>
        <v>0</v>
      </c>
      <c r="AA98" s="186">
        <f>V98*各種係数!I98</f>
        <v>0</v>
      </c>
      <c r="AB98" s="186">
        <f>V98*各種係数!J98</f>
        <v>0</v>
      </c>
      <c r="AC98" s="59" t="str">
        <f t="shared" si="26"/>
        <v>642</v>
      </c>
      <c r="AD98" s="55" t="str">
        <f t="shared" si="27"/>
        <v>保健衛生</v>
      </c>
      <c r="AE98" s="47">
        <f t="shared" si="34"/>
        <v>0</v>
      </c>
      <c r="AF98" s="47">
        <f t="shared" si="35"/>
        <v>0</v>
      </c>
      <c r="AG98" s="47">
        <f t="shared" si="36"/>
        <v>0</v>
      </c>
      <c r="AH98" s="47">
        <f t="shared" si="37"/>
        <v>0</v>
      </c>
      <c r="AI98" s="47">
        <f t="shared" si="38"/>
        <v>0</v>
      </c>
      <c r="AJ98" s="47">
        <f t="shared" si="39"/>
        <v>0</v>
      </c>
      <c r="AK98" s="47">
        <f t="shared" si="40"/>
        <v>0</v>
      </c>
      <c r="AL98" s="23"/>
      <c r="AM98" s="23"/>
      <c r="AN98" s="88">
        <f>RANK(AE98,$AE$6:$AE$113)+COUNTIF($AE$6:AE98,AE98)-1</f>
        <v>93</v>
      </c>
      <c r="AO98" s="98" t="str">
        <f t="shared" si="41"/>
        <v>642</v>
      </c>
      <c r="AP98" s="89" t="str">
        <f t="shared" si="42"/>
        <v>保健衛生</v>
      </c>
      <c r="AQ98" s="95">
        <v>93</v>
      </c>
      <c r="AR98" s="95" t="str">
        <f t="shared" si="28"/>
        <v>642</v>
      </c>
      <c r="AS98" s="90" t="str">
        <f t="shared" si="29"/>
        <v>保健衛生</v>
      </c>
      <c r="AT98" s="77">
        <f t="shared" si="30"/>
        <v>0</v>
      </c>
      <c r="AU98" s="229">
        <f t="shared" si="43"/>
        <v>0</v>
      </c>
      <c r="AV98" s="186">
        <f t="shared" si="44"/>
        <v>0</v>
      </c>
      <c r="AW98" s="47">
        <f t="shared" si="31"/>
        <v>0</v>
      </c>
    </row>
    <row r="99" spans="1:49" s="24" customFormat="1" ht="19.899999999999999" customHeight="1" x14ac:dyDescent="0.15">
      <c r="A99" s="59" t="s">
        <v>564</v>
      </c>
      <c r="B99" s="55" t="s">
        <v>563</v>
      </c>
      <c r="C99" s="46">
        <f>生産増_入力!D112</f>
        <v>0</v>
      </c>
      <c r="D99" s="77">
        <f t="shared" si="32"/>
        <v>0</v>
      </c>
      <c r="E99" s="77">
        <v>0</v>
      </c>
      <c r="F99" s="77">
        <f>D99*各種係数!E99</f>
        <v>0</v>
      </c>
      <c r="G99" s="77">
        <f>D99*各種係数!F99</f>
        <v>0</v>
      </c>
      <c r="H99" s="77">
        <f>G99*各種係数!G99</f>
        <v>0</v>
      </c>
      <c r="I99" s="77">
        <f>D99*各種係数!I99</f>
        <v>0</v>
      </c>
      <c r="J99" s="77">
        <f>D99*各種係数!J99</f>
        <v>0</v>
      </c>
      <c r="K99" s="47">
        <v>0</v>
      </c>
      <c r="L99" s="215">
        <f t="shared" si="33"/>
        <v>0</v>
      </c>
      <c r="M99" s="215">
        <v>0</v>
      </c>
      <c r="N99" s="215">
        <f>L99*各種係数!E99</f>
        <v>0</v>
      </c>
      <c r="O99" s="215">
        <f>L99*各種係数!F99</f>
        <v>0</v>
      </c>
      <c r="P99" s="215">
        <f>O99*各種係数!G99</f>
        <v>0</v>
      </c>
      <c r="Q99" s="215">
        <f>L99*各種係数!I99</f>
        <v>0</v>
      </c>
      <c r="R99" s="215">
        <f>L99*各種係数!J99</f>
        <v>0</v>
      </c>
      <c r="S99" s="47"/>
      <c r="T99" s="47">
        <f>$S$114*各種係数!H99</f>
        <v>0</v>
      </c>
      <c r="U99" s="47">
        <f>T99*各種係数!D99</f>
        <v>0</v>
      </c>
      <c r="V99" s="186">
        <v>0</v>
      </c>
      <c r="W99" s="186">
        <v>0</v>
      </c>
      <c r="X99" s="186">
        <f>V99*各種係数!E99</f>
        <v>0</v>
      </c>
      <c r="Y99" s="186">
        <f>V99*各種係数!F99</f>
        <v>0</v>
      </c>
      <c r="Z99" s="186">
        <f>Y99*各種係数!G99</f>
        <v>0</v>
      </c>
      <c r="AA99" s="186">
        <f>V99*各種係数!I99</f>
        <v>0</v>
      </c>
      <c r="AB99" s="186">
        <f>V99*各種係数!J99</f>
        <v>0</v>
      </c>
      <c r="AC99" s="59" t="str">
        <f t="shared" si="26"/>
        <v>643</v>
      </c>
      <c r="AD99" s="55" t="str">
        <f t="shared" si="27"/>
        <v>社会保険・社会福祉</v>
      </c>
      <c r="AE99" s="47">
        <f t="shared" si="34"/>
        <v>0</v>
      </c>
      <c r="AF99" s="47">
        <f t="shared" si="35"/>
        <v>0</v>
      </c>
      <c r="AG99" s="47">
        <f t="shared" si="36"/>
        <v>0</v>
      </c>
      <c r="AH99" s="47">
        <f t="shared" si="37"/>
        <v>0</v>
      </c>
      <c r="AI99" s="47">
        <f t="shared" si="38"/>
        <v>0</v>
      </c>
      <c r="AJ99" s="47">
        <f t="shared" si="39"/>
        <v>0</v>
      </c>
      <c r="AK99" s="47">
        <f t="shared" si="40"/>
        <v>0</v>
      </c>
      <c r="AL99" s="23"/>
      <c r="AM99" s="23"/>
      <c r="AN99" s="88">
        <f>RANK(AE99,$AE$6:$AE$113)+COUNTIF($AE$6:AE99,AE99)-1</f>
        <v>94</v>
      </c>
      <c r="AO99" s="98" t="str">
        <f t="shared" si="41"/>
        <v>643</v>
      </c>
      <c r="AP99" s="89" t="str">
        <f t="shared" si="42"/>
        <v>社会保険・社会福祉</v>
      </c>
      <c r="AQ99" s="95">
        <v>94</v>
      </c>
      <c r="AR99" s="95" t="str">
        <f t="shared" si="28"/>
        <v>643</v>
      </c>
      <c r="AS99" s="90" t="str">
        <f t="shared" si="29"/>
        <v>社会保険・社会福祉</v>
      </c>
      <c r="AT99" s="77">
        <f t="shared" si="30"/>
        <v>0</v>
      </c>
      <c r="AU99" s="229">
        <f t="shared" si="43"/>
        <v>0</v>
      </c>
      <c r="AV99" s="186">
        <f t="shared" si="44"/>
        <v>0</v>
      </c>
      <c r="AW99" s="47">
        <f t="shared" si="31"/>
        <v>0</v>
      </c>
    </row>
    <row r="100" spans="1:49" s="24" customFormat="1" ht="19.899999999999999" customHeight="1" x14ac:dyDescent="0.15">
      <c r="A100" s="59" t="s">
        <v>567</v>
      </c>
      <c r="B100" s="55" t="s">
        <v>566</v>
      </c>
      <c r="C100" s="46">
        <f>生産増_入力!D113</f>
        <v>0</v>
      </c>
      <c r="D100" s="77">
        <f t="shared" si="32"/>
        <v>0</v>
      </c>
      <c r="E100" s="77">
        <v>0</v>
      </c>
      <c r="F100" s="77">
        <f>D100*各種係数!E100</f>
        <v>0</v>
      </c>
      <c r="G100" s="77">
        <f>D100*各種係数!F100</f>
        <v>0</v>
      </c>
      <c r="H100" s="77">
        <f>G100*各種係数!G100</f>
        <v>0</v>
      </c>
      <c r="I100" s="77">
        <f>D100*各種係数!I100</f>
        <v>0</v>
      </c>
      <c r="J100" s="77">
        <f>D100*各種係数!J100</f>
        <v>0</v>
      </c>
      <c r="K100" s="47">
        <v>0</v>
      </c>
      <c r="L100" s="215">
        <f t="shared" si="33"/>
        <v>0</v>
      </c>
      <c r="M100" s="215">
        <v>0</v>
      </c>
      <c r="N100" s="215">
        <f>L100*各種係数!E100</f>
        <v>0</v>
      </c>
      <c r="O100" s="215">
        <f>L100*各種係数!F100</f>
        <v>0</v>
      </c>
      <c r="P100" s="215">
        <f>O100*各種係数!G100</f>
        <v>0</v>
      </c>
      <c r="Q100" s="215">
        <f>L100*各種係数!I100</f>
        <v>0</v>
      </c>
      <c r="R100" s="215">
        <f>L100*各種係数!J100</f>
        <v>0</v>
      </c>
      <c r="S100" s="47"/>
      <c r="T100" s="47">
        <f>$S$114*各種係数!H100</f>
        <v>0</v>
      </c>
      <c r="U100" s="47">
        <f>T100*各種係数!D100</f>
        <v>0</v>
      </c>
      <c r="V100" s="186">
        <v>0</v>
      </c>
      <c r="W100" s="186">
        <v>0</v>
      </c>
      <c r="X100" s="186">
        <f>V100*各種係数!E100</f>
        <v>0</v>
      </c>
      <c r="Y100" s="186">
        <f>V100*各種係数!F100</f>
        <v>0</v>
      </c>
      <c r="Z100" s="186">
        <f>Y100*各種係数!G100</f>
        <v>0</v>
      </c>
      <c r="AA100" s="186">
        <f>V100*各種係数!I100</f>
        <v>0</v>
      </c>
      <c r="AB100" s="186">
        <f>V100*各種係数!J100</f>
        <v>0</v>
      </c>
      <c r="AC100" s="59" t="str">
        <f t="shared" si="26"/>
        <v>644</v>
      </c>
      <c r="AD100" s="55" t="str">
        <f t="shared" si="27"/>
        <v>介護</v>
      </c>
      <c r="AE100" s="47">
        <f t="shared" si="34"/>
        <v>0</v>
      </c>
      <c r="AF100" s="47">
        <f t="shared" si="35"/>
        <v>0</v>
      </c>
      <c r="AG100" s="47">
        <f t="shared" si="36"/>
        <v>0</v>
      </c>
      <c r="AH100" s="47">
        <f t="shared" si="37"/>
        <v>0</v>
      </c>
      <c r="AI100" s="47">
        <f t="shared" si="38"/>
        <v>0</v>
      </c>
      <c r="AJ100" s="47">
        <f t="shared" si="39"/>
        <v>0</v>
      </c>
      <c r="AK100" s="47">
        <f t="shared" si="40"/>
        <v>0</v>
      </c>
      <c r="AL100" s="23"/>
      <c r="AM100" s="23"/>
      <c r="AN100" s="88">
        <f>RANK(AE100,$AE$6:$AE$113)+COUNTIF($AE$6:AE100,AE100)-1</f>
        <v>95</v>
      </c>
      <c r="AO100" s="98" t="str">
        <f t="shared" si="41"/>
        <v>644</v>
      </c>
      <c r="AP100" s="89" t="str">
        <f t="shared" si="42"/>
        <v>介護</v>
      </c>
      <c r="AQ100" s="95">
        <v>95</v>
      </c>
      <c r="AR100" s="95" t="str">
        <f t="shared" si="28"/>
        <v>644</v>
      </c>
      <c r="AS100" s="90" t="str">
        <f t="shared" si="29"/>
        <v>介護</v>
      </c>
      <c r="AT100" s="77">
        <f t="shared" si="30"/>
        <v>0</v>
      </c>
      <c r="AU100" s="229">
        <f t="shared" si="43"/>
        <v>0</v>
      </c>
      <c r="AV100" s="186">
        <f t="shared" si="44"/>
        <v>0</v>
      </c>
      <c r="AW100" s="47">
        <f t="shared" si="31"/>
        <v>0</v>
      </c>
    </row>
    <row r="101" spans="1:49" s="24" customFormat="1" ht="19.899999999999999" customHeight="1" x14ac:dyDescent="0.15">
      <c r="A101" s="59" t="s">
        <v>569</v>
      </c>
      <c r="B101" s="55" t="s">
        <v>92</v>
      </c>
      <c r="C101" s="46">
        <f>生産増_入力!D114</f>
        <v>0</v>
      </c>
      <c r="D101" s="77">
        <f t="shared" si="32"/>
        <v>0</v>
      </c>
      <c r="E101" s="77">
        <v>0</v>
      </c>
      <c r="F101" s="77">
        <f>D101*各種係数!E101</f>
        <v>0</v>
      </c>
      <c r="G101" s="77">
        <f>D101*各種係数!F101</f>
        <v>0</v>
      </c>
      <c r="H101" s="77">
        <f>G101*各種係数!G101</f>
        <v>0</v>
      </c>
      <c r="I101" s="77">
        <f>D101*各種係数!I101</f>
        <v>0</v>
      </c>
      <c r="J101" s="77">
        <f>D101*各種係数!J101</f>
        <v>0</v>
      </c>
      <c r="K101" s="47">
        <v>0</v>
      </c>
      <c r="L101" s="215">
        <f t="shared" si="33"/>
        <v>0</v>
      </c>
      <c r="M101" s="215">
        <v>0</v>
      </c>
      <c r="N101" s="215">
        <f>L101*各種係数!E101</f>
        <v>0</v>
      </c>
      <c r="O101" s="215">
        <f>L101*各種係数!F101</f>
        <v>0</v>
      </c>
      <c r="P101" s="215">
        <f>O101*各種係数!G101</f>
        <v>0</v>
      </c>
      <c r="Q101" s="215">
        <f>L101*各種係数!I101</f>
        <v>0</v>
      </c>
      <c r="R101" s="215">
        <f>L101*各種係数!J101</f>
        <v>0</v>
      </c>
      <c r="S101" s="47"/>
      <c r="T101" s="47">
        <f>$S$114*各種係数!H101</f>
        <v>0</v>
      </c>
      <c r="U101" s="47">
        <f>T101*各種係数!D101</f>
        <v>0</v>
      </c>
      <c r="V101" s="186">
        <v>0</v>
      </c>
      <c r="W101" s="186">
        <v>0</v>
      </c>
      <c r="X101" s="186">
        <f>V101*各種係数!E101</f>
        <v>0</v>
      </c>
      <c r="Y101" s="186">
        <f>V101*各種係数!F101</f>
        <v>0</v>
      </c>
      <c r="Z101" s="186">
        <f>Y101*各種係数!G101</f>
        <v>0</v>
      </c>
      <c r="AA101" s="186">
        <f>V101*各種係数!I101</f>
        <v>0</v>
      </c>
      <c r="AB101" s="186">
        <f>V101*各種係数!J101</f>
        <v>0</v>
      </c>
      <c r="AC101" s="59" t="str">
        <f t="shared" si="26"/>
        <v>659</v>
      </c>
      <c r="AD101" s="55" t="str">
        <f t="shared" si="27"/>
        <v>他に分類されない会員制団体</v>
      </c>
      <c r="AE101" s="47">
        <f t="shared" si="34"/>
        <v>0</v>
      </c>
      <c r="AF101" s="47">
        <f t="shared" si="35"/>
        <v>0</v>
      </c>
      <c r="AG101" s="47">
        <f t="shared" si="36"/>
        <v>0</v>
      </c>
      <c r="AH101" s="47">
        <f t="shared" si="37"/>
        <v>0</v>
      </c>
      <c r="AI101" s="47">
        <f t="shared" si="38"/>
        <v>0</v>
      </c>
      <c r="AJ101" s="47">
        <f t="shared" si="39"/>
        <v>0</v>
      </c>
      <c r="AK101" s="47">
        <f t="shared" si="40"/>
        <v>0</v>
      </c>
      <c r="AL101" s="23"/>
      <c r="AM101" s="23"/>
      <c r="AN101" s="88">
        <f>RANK(AE101,$AE$6:$AE$113)+COUNTIF($AE$6:AE101,AE101)-1</f>
        <v>96</v>
      </c>
      <c r="AO101" s="98" t="str">
        <f t="shared" si="41"/>
        <v>659</v>
      </c>
      <c r="AP101" s="89" t="str">
        <f t="shared" si="42"/>
        <v>他に分類されない会員制団体</v>
      </c>
      <c r="AQ101" s="95">
        <v>96</v>
      </c>
      <c r="AR101" s="95" t="str">
        <f t="shared" si="28"/>
        <v>659</v>
      </c>
      <c r="AS101" s="90" t="str">
        <f t="shared" si="29"/>
        <v>他に分類されない会員制団体</v>
      </c>
      <c r="AT101" s="77">
        <f t="shared" si="30"/>
        <v>0</v>
      </c>
      <c r="AU101" s="229">
        <f t="shared" si="43"/>
        <v>0</v>
      </c>
      <c r="AV101" s="186">
        <f t="shared" si="44"/>
        <v>0</v>
      </c>
      <c r="AW101" s="47">
        <f t="shared" si="31"/>
        <v>0</v>
      </c>
    </row>
    <row r="102" spans="1:49" s="24" customFormat="1" ht="19.899999999999999" customHeight="1" x14ac:dyDescent="0.15">
      <c r="A102" s="59" t="s">
        <v>571</v>
      </c>
      <c r="B102" s="55" t="s">
        <v>572</v>
      </c>
      <c r="C102" s="46">
        <f>生産増_入力!D115</f>
        <v>0</v>
      </c>
      <c r="D102" s="77">
        <f t="shared" si="32"/>
        <v>0</v>
      </c>
      <c r="E102" s="77">
        <v>0</v>
      </c>
      <c r="F102" s="77">
        <f>D102*各種係数!E102</f>
        <v>0</v>
      </c>
      <c r="G102" s="77">
        <f>D102*各種係数!F102</f>
        <v>0</v>
      </c>
      <c r="H102" s="77">
        <f>G102*各種係数!G102</f>
        <v>0</v>
      </c>
      <c r="I102" s="77">
        <f>D102*各種係数!I102</f>
        <v>0</v>
      </c>
      <c r="J102" s="77">
        <f>D102*各種係数!J102</f>
        <v>0</v>
      </c>
      <c r="K102" s="47">
        <v>0</v>
      </c>
      <c r="L102" s="215">
        <f t="shared" si="33"/>
        <v>0</v>
      </c>
      <c r="M102" s="215">
        <v>0</v>
      </c>
      <c r="N102" s="215">
        <f>L102*各種係数!E102</f>
        <v>0</v>
      </c>
      <c r="O102" s="215">
        <f>L102*各種係数!F102</f>
        <v>0</v>
      </c>
      <c r="P102" s="215">
        <f>O102*各種係数!G102</f>
        <v>0</v>
      </c>
      <c r="Q102" s="215">
        <f>L102*各種係数!I102</f>
        <v>0</v>
      </c>
      <c r="R102" s="215">
        <f>L102*各種係数!J102</f>
        <v>0</v>
      </c>
      <c r="S102" s="47"/>
      <c r="T102" s="47">
        <f>$S$114*各種係数!H102</f>
        <v>0</v>
      </c>
      <c r="U102" s="47">
        <f>T102*各種係数!D102</f>
        <v>0</v>
      </c>
      <c r="V102" s="186">
        <v>0</v>
      </c>
      <c r="W102" s="186">
        <v>0</v>
      </c>
      <c r="X102" s="186">
        <f>V102*各種係数!E102</f>
        <v>0</v>
      </c>
      <c r="Y102" s="186">
        <f>V102*各種係数!F102</f>
        <v>0</v>
      </c>
      <c r="Z102" s="186">
        <f>Y102*各種係数!G102</f>
        <v>0</v>
      </c>
      <c r="AA102" s="186">
        <f>V102*各種係数!I102</f>
        <v>0</v>
      </c>
      <c r="AB102" s="186">
        <f>V102*各種係数!J102</f>
        <v>0</v>
      </c>
      <c r="AC102" s="59" t="str">
        <f t="shared" ref="AC102:AC113" si="45">A102</f>
        <v>661</v>
      </c>
      <c r="AD102" s="55" t="str">
        <f t="shared" ref="AD102:AD113" si="46">B102</f>
        <v>物品賃貸サービス</v>
      </c>
      <c r="AE102" s="47">
        <f t="shared" si="34"/>
        <v>0</v>
      </c>
      <c r="AF102" s="47">
        <f t="shared" si="35"/>
        <v>0</v>
      </c>
      <c r="AG102" s="47">
        <f t="shared" si="36"/>
        <v>0</v>
      </c>
      <c r="AH102" s="47">
        <f t="shared" si="37"/>
        <v>0</v>
      </c>
      <c r="AI102" s="47">
        <f t="shared" si="38"/>
        <v>0</v>
      </c>
      <c r="AJ102" s="47">
        <f t="shared" si="39"/>
        <v>0</v>
      </c>
      <c r="AK102" s="47">
        <f t="shared" si="40"/>
        <v>0</v>
      </c>
      <c r="AL102" s="23"/>
      <c r="AM102" s="23"/>
      <c r="AN102" s="88">
        <f>RANK(AE102,$AE$6:$AE$113)+COUNTIF($AE$6:AE102,AE102)-1</f>
        <v>97</v>
      </c>
      <c r="AO102" s="98" t="str">
        <f t="shared" si="41"/>
        <v>661</v>
      </c>
      <c r="AP102" s="89" t="str">
        <f t="shared" si="42"/>
        <v>物品賃貸サービス</v>
      </c>
      <c r="AQ102" s="95">
        <v>97</v>
      </c>
      <c r="AR102" s="95" t="str">
        <f t="shared" ref="AR102:AR113" si="47">VLOOKUP(AQ102,$AN:$AO,2,FALSE)</f>
        <v>661</v>
      </c>
      <c r="AS102" s="90" t="str">
        <f t="shared" ref="AS102:AS113" si="48">VLOOKUP(AR102,$AO:$AP,2,FALSE)</f>
        <v>物品賃貸サービス</v>
      </c>
      <c r="AT102" s="77">
        <f t="shared" ref="AT102:AT113" si="49">VLOOKUP(AS102,$B:$D,3,FALSE)</f>
        <v>0</v>
      </c>
      <c r="AU102" s="229">
        <f t="shared" si="43"/>
        <v>0</v>
      </c>
      <c r="AV102" s="186">
        <f t="shared" si="44"/>
        <v>0</v>
      </c>
      <c r="AW102" s="47">
        <f t="shared" ref="AW102:AW113" si="50">VLOOKUP(AS102,$AD:$AE,2,FALSE)</f>
        <v>0</v>
      </c>
    </row>
    <row r="103" spans="1:49" s="24" customFormat="1" ht="19.899999999999999" customHeight="1" x14ac:dyDescent="0.15">
      <c r="A103" s="59" t="s">
        <v>577</v>
      </c>
      <c r="B103" s="55" t="s">
        <v>576</v>
      </c>
      <c r="C103" s="46">
        <f>生産増_入力!D116</f>
        <v>0</v>
      </c>
      <c r="D103" s="77">
        <f t="shared" si="32"/>
        <v>0</v>
      </c>
      <c r="E103" s="77">
        <v>0</v>
      </c>
      <c r="F103" s="77">
        <f>D103*各種係数!E103</f>
        <v>0</v>
      </c>
      <c r="G103" s="77">
        <f>D103*各種係数!F103</f>
        <v>0</v>
      </c>
      <c r="H103" s="77">
        <f>G103*各種係数!G103</f>
        <v>0</v>
      </c>
      <c r="I103" s="77">
        <f>D103*各種係数!I103</f>
        <v>0</v>
      </c>
      <c r="J103" s="77">
        <f>D103*各種係数!J103</f>
        <v>0</v>
      </c>
      <c r="K103" s="47">
        <v>0</v>
      </c>
      <c r="L103" s="215">
        <f t="shared" si="33"/>
        <v>0</v>
      </c>
      <c r="M103" s="215">
        <v>0</v>
      </c>
      <c r="N103" s="215">
        <f>L103*各種係数!E103</f>
        <v>0</v>
      </c>
      <c r="O103" s="215">
        <f>L103*各種係数!F103</f>
        <v>0</v>
      </c>
      <c r="P103" s="215">
        <f>O103*各種係数!G103</f>
        <v>0</v>
      </c>
      <c r="Q103" s="215">
        <f>L103*各種係数!I103</f>
        <v>0</v>
      </c>
      <c r="R103" s="215">
        <f>L103*各種係数!J103</f>
        <v>0</v>
      </c>
      <c r="S103" s="47"/>
      <c r="T103" s="47">
        <f>$S$114*各種係数!H103</f>
        <v>0</v>
      </c>
      <c r="U103" s="47">
        <f>T103*各種係数!D103</f>
        <v>0</v>
      </c>
      <c r="V103" s="186">
        <v>0</v>
      </c>
      <c r="W103" s="186">
        <v>0</v>
      </c>
      <c r="X103" s="186">
        <f>V103*各種係数!E103</f>
        <v>0</v>
      </c>
      <c r="Y103" s="186">
        <f>V103*各種係数!F103</f>
        <v>0</v>
      </c>
      <c r="Z103" s="186">
        <f>Y103*各種係数!G103</f>
        <v>0</v>
      </c>
      <c r="AA103" s="186">
        <f>V103*各種係数!I103</f>
        <v>0</v>
      </c>
      <c r="AB103" s="186">
        <f>V103*各種係数!J103</f>
        <v>0</v>
      </c>
      <c r="AC103" s="59" t="str">
        <f t="shared" si="45"/>
        <v>662</v>
      </c>
      <c r="AD103" s="55" t="str">
        <f t="shared" si="46"/>
        <v>広告</v>
      </c>
      <c r="AE103" s="47">
        <f t="shared" si="34"/>
        <v>0</v>
      </c>
      <c r="AF103" s="47">
        <f t="shared" si="35"/>
        <v>0</v>
      </c>
      <c r="AG103" s="47">
        <f t="shared" si="36"/>
        <v>0</v>
      </c>
      <c r="AH103" s="47">
        <f t="shared" si="37"/>
        <v>0</v>
      </c>
      <c r="AI103" s="47">
        <f t="shared" si="38"/>
        <v>0</v>
      </c>
      <c r="AJ103" s="47">
        <f t="shared" si="39"/>
        <v>0</v>
      </c>
      <c r="AK103" s="47">
        <f t="shared" si="40"/>
        <v>0</v>
      </c>
      <c r="AL103" s="23"/>
      <c r="AM103" s="23"/>
      <c r="AN103" s="88">
        <f>RANK(AE103,$AE$6:$AE$113)+COUNTIF($AE$6:AE103,AE103)-1</f>
        <v>98</v>
      </c>
      <c r="AO103" s="98" t="str">
        <f t="shared" si="41"/>
        <v>662</v>
      </c>
      <c r="AP103" s="89" t="str">
        <f t="shared" si="42"/>
        <v>広告</v>
      </c>
      <c r="AQ103" s="95">
        <v>98</v>
      </c>
      <c r="AR103" s="95" t="str">
        <f t="shared" si="47"/>
        <v>662</v>
      </c>
      <c r="AS103" s="90" t="str">
        <f t="shared" si="48"/>
        <v>広告</v>
      </c>
      <c r="AT103" s="77">
        <f t="shared" si="49"/>
        <v>0</v>
      </c>
      <c r="AU103" s="229">
        <f t="shared" si="43"/>
        <v>0</v>
      </c>
      <c r="AV103" s="186">
        <f t="shared" si="44"/>
        <v>0</v>
      </c>
      <c r="AW103" s="47">
        <f t="shared" si="50"/>
        <v>0</v>
      </c>
    </row>
    <row r="104" spans="1:49" s="24" customFormat="1" ht="19.899999999999999" customHeight="1" x14ac:dyDescent="0.15">
      <c r="A104" s="59" t="s">
        <v>580</v>
      </c>
      <c r="B104" s="55" t="s">
        <v>581</v>
      </c>
      <c r="C104" s="46">
        <f>生産増_入力!D117</f>
        <v>0</v>
      </c>
      <c r="D104" s="77">
        <f t="shared" si="32"/>
        <v>0</v>
      </c>
      <c r="E104" s="77">
        <v>0</v>
      </c>
      <c r="F104" s="77">
        <f>D104*各種係数!E104</f>
        <v>0</v>
      </c>
      <c r="G104" s="77">
        <f>D104*各種係数!F104</f>
        <v>0</v>
      </c>
      <c r="H104" s="77">
        <f>G104*各種係数!G104</f>
        <v>0</v>
      </c>
      <c r="I104" s="77">
        <f>D104*各種係数!I104</f>
        <v>0</v>
      </c>
      <c r="J104" s="77">
        <f>D104*各種係数!J104</f>
        <v>0</v>
      </c>
      <c r="K104" s="47">
        <v>0</v>
      </c>
      <c r="L104" s="215">
        <f t="shared" si="33"/>
        <v>0</v>
      </c>
      <c r="M104" s="215">
        <v>0</v>
      </c>
      <c r="N104" s="215">
        <f>L104*各種係数!E104</f>
        <v>0</v>
      </c>
      <c r="O104" s="215">
        <f>L104*各種係数!F104</f>
        <v>0</v>
      </c>
      <c r="P104" s="215">
        <f>O104*各種係数!G104</f>
        <v>0</v>
      </c>
      <c r="Q104" s="215">
        <f>L104*各種係数!I104</f>
        <v>0</v>
      </c>
      <c r="R104" s="215">
        <f>L104*各種係数!J104</f>
        <v>0</v>
      </c>
      <c r="S104" s="47"/>
      <c r="T104" s="47">
        <f>$S$114*各種係数!H104</f>
        <v>0</v>
      </c>
      <c r="U104" s="47">
        <f>T104*各種係数!D104</f>
        <v>0</v>
      </c>
      <c r="V104" s="186">
        <v>0</v>
      </c>
      <c r="W104" s="186">
        <v>0</v>
      </c>
      <c r="X104" s="186">
        <f>V104*各種係数!E104</f>
        <v>0</v>
      </c>
      <c r="Y104" s="186">
        <f>V104*各種係数!F104</f>
        <v>0</v>
      </c>
      <c r="Z104" s="186">
        <f>Y104*各種係数!G104</f>
        <v>0</v>
      </c>
      <c r="AA104" s="186">
        <f>V104*各種係数!I104</f>
        <v>0</v>
      </c>
      <c r="AB104" s="186">
        <f>V104*各種係数!J104</f>
        <v>0</v>
      </c>
      <c r="AC104" s="59" t="str">
        <f t="shared" si="45"/>
        <v>663</v>
      </c>
      <c r="AD104" s="55" t="str">
        <f t="shared" si="46"/>
        <v>自動車整備・機械修理</v>
      </c>
      <c r="AE104" s="47">
        <f t="shared" si="34"/>
        <v>0</v>
      </c>
      <c r="AF104" s="47">
        <f t="shared" si="35"/>
        <v>0</v>
      </c>
      <c r="AG104" s="47">
        <f t="shared" si="36"/>
        <v>0</v>
      </c>
      <c r="AH104" s="47">
        <f t="shared" si="37"/>
        <v>0</v>
      </c>
      <c r="AI104" s="47">
        <f t="shared" si="38"/>
        <v>0</v>
      </c>
      <c r="AJ104" s="47">
        <f t="shared" si="39"/>
        <v>0</v>
      </c>
      <c r="AK104" s="47">
        <f t="shared" si="40"/>
        <v>0</v>
      </c>
      <c r="AL104" s="23"/>
      <c r="AM104" s="23"/>
      <c r="AN104" s="88">
        <f>RANK(AE104,$AE$6:$AE$113)+COUNTIF($AE$6:AE104,AE104)-1</f>
        <v>99</v>
      </c>
      <c r="AO104" s="98" t="str">
        <f t="shared" si="41"/>
        <v>663</v>
      </c>
      <c r="AP104" s="89" t="str">
        <f t="shared" si="42"/>
        <v>自動車整備・機械修理</v>
      </c>
      <c r="AQ104" s="95">
        <v>99</v>
      </c>
      <c r="AR104" s="95" t="str">
        <f t="shared" si="47"/>
        <v>663</v>
      </c>
      <c r="AS104" s="90" t="str">
        <f t="shared" si="48"/>
        <v>自動車整備・機械修理</v>
      </c>
      <c r="AT104" s="77">
        <f t="shared" si="49"/>
        <v>0</v>
      </c>
      <c r="AU104" s="229">
        <f t="shared" si="43"/>
        <v>0</v>
      </c>
      <c r="AV104" s="186">
        <f t="shared" si="44"/>
        <v>0</v>
      </c>
      <c r="AW104" s="47">
        <f t="shared" si="50"/>
        <v>0</v>
      </c>
    </row>
    <row r="105" spans="1:49" s="24" customFormat="1" ht="19.899999999999999" customHeight="1" x14ac:dyDescent="0.15">
      <c r="A105" s="59" t="s">
        <v>585</v>
      </c>
      <c r="B105" s="55" t="s">
        <v>586</v>
      </c>
      <c r="C105" s="46">
        <f>生産増_入力!D118</f>
        <v>0</v>
      </c>
      <c r="D105" s="77">
        <f t="shared" si="32"/>
        <v>0</v>
      </c>
      <c r="E105" s="77">
        <v>0</v>
      </c>
      <c r="F105" s="77">
        <f>D105*各種係数!E105</f>
        <v>0</v>
      </c>
      <c r="G105" s="77">
        <f>D105*各種係数!F105</f>
        <v>0</v>
      </c>
      <c r="H105" s="77">
        <f>G105*各種係数!G105</f>
        <v>0</v>
      </c>
      <c r="I105" s="77">
        <f>D105*各種係数!I105</f>
        <v>0</v>
      </c>
      <c r="J105" s="77">
        <f>D105*各種係数!J105</f>
        <v>0</v>
      </c>
      <c r="K105" s="47">
        <v>0</v>
      </c>
      <c r="L105" s="215">
        <f t="shared" si="33"/>
        <v>0</v>
      </c>
      <c r="M105" s="215">
        <v>0</v>
      </c>
      <c r="N105" s="215">
        <f>L105*各種係数!E105</f>
        <v>0</v>
      </c>
      <c r="O105" s="215">
        <f>L105*各種係数!F105</f>
        <v>0</v>
      </c>
      <c r="P105" s="215">
        <f>O105*各種係数!G105</f>
        <v>0</v>
      </c>
      <c r="Q105" s="215">
        <f>L105*各種係数!I105</f>
        <v>0</v>
      </c>
      <c r="R105" s="215">
        <f>L105*各種係数!J105</f>
        <v>0</v>
      </c>
      <c r="S105" s="47"/>
      <c r="T105" s="47">
        <f>$S$114*各種係数!H105</f>
        <v>0</v>
      </c>
      <c r="U105" s="47">
        <f>T105*各種係数!D105</f>
        <v>0</v>
      </c>
      <c r="V105" s="186">
        <v>0</v>
      </c>
      <c r="W105" s="186">
        <v>0</v>
      </c>
      <c r="X105" s="186">
        <f>V105*各種係数!E105</f>
        <v>0</v>
      </c>
      <c r="Y105" s="186">
        <f>V105*各種係数!F105</f>
        <v>0</v>
      </c>
      <c r="Z105" s="186">
        <f>Y105*各種係数!G105</f>
        <v>0</v>
      </c>
      <c r="AA105" s="186">
        <f>V105*各種係数!I105</f>
        <v>0</v>
      </c>
      <c r="AB105" s="186">
        <f>V105*各種係数!J105</f>
        <v>0</v>
      </c>
      <c r="AC105" s="59" t="str">
        <f t="shared" si="45"/>
        <v>669</v>
      </c>
      <c r="AD105" s="55" t="str">
        <f t="shared" si="46"/>
        <v>その他の対事業所サービス</v>
      </c>
      <c r="AE105" s="47">
        <f t="shared" si="34"/>
        <v>0</v>
      </c>
      <c r="AF105" s="47">
        <f t="shared" si="35"/>
        <v>0</v>
      </c>
      <c r="AG105" s="47">
        <f t="shared" si="36"/>
        <v>0</v>
      </c>
      <c r="AH105" s="47">
        <f t="shared" si="37"/>
        <v>0</v>
      </c>
      <c r="AI105" s="47">
        <f t="shared" si="38"/>
        <v>0</v>
      </c>
      <c r="AJ105" s="47">
        <f t="shared" si="39"/>
        <v>0</v>
      </c>
      <c r="AK105" s="47">
        <f t="shared" si="40"/>
        <v>0</v>
      </c>
      <c r="AL105" s="23"/>
      <c r="AM105" s="23"/>
      <c r="AN105" s="88">
        <f>RANK(AE105,$AE$6:$AE$113)+COUNTIF($AE$6:AE105,AE105)-1</f>
        <v>100</v>
      </c>
      <c r="AO105" s="98" t="str">
        <f t="shared" si="41"/>
        <v>669</v>
      </c>
      <c r="AP105" s="89" t="str">
        <f t="shared" si="42"/>
        <v>その他の対事業所サービス</v>
      </c>
      <c r="AQ105" s="95">
        <v>100</v>
      </c>
      <c r="AR105" s="95" t="str">
        <f t="shared" si="47"/>
        <v>669</v>
      </c>
      <c r="AS105" s="90" t="str">
        <f t="shared" si="48"/>
        <v>その他の対事業所サービス</v>
      </c>
      <c r="AT105" s="77">
        <f t="shared" si="49"/>
        <v>0</v>
      </c>
      <c r="AU105" s="229">
        <f t="shared" si="43"/>
        <v>0</v>
      </c>
      <c r="AV105" s="186">
        <f t="shared" si="44"/>
        <v>0</v>
      </c>
      <c r="AW105" s="47">
        <f t="shared" si="50"/>
        <v>0</v>
      </c>
    </row>
    <row r="106" spans="1:49" s="24" customFormat="1" ht="19.899999999999999" customHeight="1" x14ac:dyDescent="0.15">
      <c r="A106" s="59" t="s">
        <v>589</v>
      </c>
      <c r="B106" s="55" t="s">
        <v>588</v>
      </c>
      <c r="C106" s="46">
        <f>生産増_入力!D119</f>
        <v>0</v>
      </c>
      <c r="D106" s="77">
        <f t="shared" si="32"/>
        <v>0</v>
      </c>
      <c r="E106" s="77">
        <v>0</v>
      </c>
      <c r="F106" s="77">
        <f>D106*各種係数!E106</f>
        <v>0</v>
      </c>
      <c r="G106" s="77">
        <f>D106*各種係数!F106</f>
        <v>0</v>
      </c>
      <c r="H106" s="77">
        <f>G106*各種係数!G106</f>
        <v>0</v>
      </c>
      <c r="I106" s="77">
        <f>D106*各種係数!I106</f>
        <v>0</v>
      </c>
      <c r="J106" s="77">
        <f>D106*各種係数!J106</f>
        <v>0</v>
      </c>
      <c r="K106" s="47">
        <v>0</v>
      </c>
      <c r="L106" s="215">
        <f t="shared" si="33"/>
        <v>0</v>
      </c>
      <c r="M106" s="215">
        <v>0</v>
      </c>
      <c r="N106" s="215">
        <f>L106*各種係数!E106</f>
        <v>0</v>
      </c>
      <c r="O106" s="215">
        <f>L106*各種係数!F106</f>
        <v>0</v>
      </c>
      <c r="P106" s="215">
        <f>O106*各種係数!G106</f>
        <v>0</v>
      </c>
      <c r="Q106" s="215">
        <f>L106*各種係数!I106</f>
        <v>0</v>
      </c>
      <c r="R106" s="215">
        <f>L106*各種係数!J106</f>
        <v>0</v>
      </c>
      <c r="S106" s="47"/>
      <c r="T106" s="47">
        <f>$S$114*各種係数!H106</f>
        <v>0</v>
      </c>
      <c r="U106" s="47">
        <f>T106*各種係数!D106</f>
        <v>0</v>
      </c>
      <c r="V106" s="186">
        <v>0</v>
      </c>
      <c r="W106" s="186">
        <v>0</v>
      </c>
      <c r="X106" s="186">
        <f>V106*各種係数!E106</f>
        <v>0</v>
      </c>
      <c r="Y106" s="186">
        <f>V106*各種係数!F106</f>
        <v>0</v>
      </c>
      <c r="Z106" s="186">
        <f>Y106*各種係数!G106</f>
        <v>0</v>
      </c>
      <c r="AA106" s="186">
        <f>V106*各種係数!I106</f>
        <v>0</v>
      </c>
      <c r="AB106" s="186">
        <f>V106*各種係数!J106</f>
        <v>0</v>
      </c>
      <c r="AC106" s="59" t="str">
        <f t="shared" si="45"/>
        <v>671</v>
      </c>
      <c r="AD106" s="55" t="str">
        <f t="shared" si="46"/>
        <v>宿泊業</v>
      </c>
      <c r="AE106" s="47">
        <f t="shared" si="34"/>
        <v>0</v>
      </c>
      <c r="AF106" s="47">
        <f t="shared" si="35"/>
        <v>0</v>
      </c>
      <c r="AG106" s="47">
        <f t="shared" si="36"/>
        <v>0</v>
      </c>
      <c r="AH106" s="47">
        <f t="shared" si="37"/>
        <v>0</v>
      </c>
      <c r="AI106" s="47">
        <f t="shared" si="38"/>
        <v>0</v>
      </c>
      <c r="AJ106" s="47">
        <f t="shared" si="39"/>
        <v>0</v>
      </c>
      <c r="AK106" s="47">
        <f t="shared" si="40"/>
        <v>0</v>
      </c>
      <c r="AL106" s="23"/>
      <c r="AM106" s="23"/>
      <c r="AN106" s="88">
        <f>RANK(AE106,$AE$6:$AE$113)+COUNTIF($AE$6:AE106,AE106)-1</f>
        <v>101</v>
      </c>
      <c r="AO106" s="98" t="str">
        <f t="shared" si="41"/>
        <v>671</v>
      </c>
      <c r="AP106" s="89" t="str">
        <f t="shared" si="42"/>
        <v>宿泊業</v>
      </c>
      <c r="AQ106" s="95">
        <v>101</v>
      </c>
      <c r="AR106" s="95" t="str">
        <f t="shared" si="47"/>
        <v>671</v>
      </c>
      <c r="AS106" s="90" t="str">
        <f t="shared" si="48"/>
        <v>宿泊業</v>
      </c>
      <c r="AT106" s="77">
        <f t="shared" si="49"/>
        <v>0</v>
      </c>
      <c r="AU106" s="229">
        <f t="shared" si="43"/>
        <v>0</v>
      </c>
      <c r="AV106" s="186">
        <f t="shared" si="44"/>
        <v>0</v>
      </c>
      <c r="AW106" s="47">
        <f t="shared" si="50"/>
        <v>0</v>
      </c>
    </row>
    <row r="107" spans="1:49" s="24" customFormat="1" ht="19.899999999999999" customHeight="1" x14ac:dyDescent="0.15">
      <c r="A107" s="59" t="s">
        <v>592</v>
      </c>
      <c r="B107" s="55" t="s">
        <v>591</v>
      </c>
      <c r="C107" s="46">
        <f>生産増_入力!D120</f>
        <v>0</v>
      </c>
      <c r="D107" s="77">
        <f t="shared" si="32"/>
        <v>0</v>
      </c>
      <c r="E107" s="77">
        <v>0</v>
      </c>
      <c r="F107" s="77">
        <f>D107*各種係数!E107</f>
        <v>0</v>
      </c>
      <c r="G107" s="77">
        <f>D107*各種係数!F107</f>
        <v>0</v>
      </c>
      <c r="H107" s="77">
        <f>G107*各種係数!G107</f>
        <v>0</v>
      </c>
      <c r="I107" s="77">
        <f>D107*各種係数!I107</f>
        <v>0</v>
      </c>
      <c r="J107" s="77">
        <f>D107*各種係数!J107</f>
        <v>0</v>
      </c>
      <c r="K107" s="47">
        <v>0</v>
      </c>
      <c r="L107" s="215">
        <f t="shared" si="33"/>
        <v>0</v>
      </c>
      <c r="M107" s="215">
        <v>0</v>
      </c>
      <c r="N107" s="215">
        <f>L107*各種係数!E107</f>
        <v>0</v>
      </c>
      <c r="O107" s="215">
        <f>L107*各種係数!F107</f>
        <v>0</v>
      </c>
      <c r="P107" s="215">
        <f>O107*各種係数!G107</f>
        <v>0</v>
      </c>
      <c r="Q107" s="215">
        <f>L107*各種係数!I107</f>
        <v>0</v>
      </c>
      <c r="R107" s="215">
        <f>L107*各種係数!J107</f>
        <v>0</v>
      </c>
      <c r="S107" s="47"/>
      <c r="T107" s="47">
        <f>$S$114*各種係数!H107</f>
        <v>0</v>
      </c>
      <c r="U107" s="47">
        <f>T107*各種係数!D107</f>
        <v>0</v>
      </c>
      <c r="V107" s="186">
        <v>0</v>
      </c>
      <c r="W107" s="186">
        <v>0</v>
      </c>
      <c r="X107" s="186">
        <f>V107*各種係数!E107</f>
        <v>0</v>
      </c>
      <c r="Y107" s="186">
        <f>V107*各種係数!F107</f>
        <v>0</v>
      </c>
      <c r="Z107" s="186">
        <f>Y107*各種係数!G107</f>
        <v>0</v>
      </c>
      <c r="AA107" s="186">
        <f>V107*各種係数!I107</f>
        <v>0</v>
      </c>
      <c r="AB107" s="186">
        <f>V107*各種係数!J107</f>
        <v>0</v>
      </c>
      <c r="AC107" s="59" t="str">
        <f t="shared" si="45"/>
        <v>672</v>
      </c>
      <c r="AD107" s="55" t="str">
        <f t="shared" si="46"/>
        <v>飲食サービス</v>
      </c>
      <c r="AE107" s="47">
        <f t="shared" si="34"/>
        <v>0</v>
      </c>
      <c r="AF107" s="47">
        <f t="shared" si="35"/>
        <v>0</v>
      </c>
      <c r="AG107" s="47">
        <f t="shared" si="36"/>
        <v>0</v>
      </c>
      <c r="AH107" s="47">
        <f t="shared" si="37"/>
        <v>0</v>
      </c>
      <c r="AI107" s="47">
        <f t="shared" si="38"/>
        <v>0</v>
      </c>
      <c r="AJ107" s="47">
        <f t="shared" si="39"/>
        <v>0</v>
      </c>
      <c r="AK107" s="47">
        <f t="shared" si="40"/>
        <v>0</v>
      </c>
      <c r="AL107" s="23"/>
      <c r="AM107" s="23"/>
      <c r="AN107" s="88">
        <f>RANK(AE107,$AE$6:$AE$113)+COUNTIF($AE$6:AE107,AE107)-1</f>
        <v>102</v>
      </c>
      <c r="AO107" s="98" t="str">
        <f t="shared" si="41"/>
        <v>672</v>
      </c>
      <c r="AP107" s="89" t="str">
        <f t="shared" si="42"/>
        <v>飲食サービス</v>
      </c>
      <c r="AQ107" s="95">
        <v>102</v>
      </c>
      <c r="AR107" s="95" t="str">
        <f t="shared" si="47"/>
        <v>672</v>
      </c>
      <c r="AS107" s="90" t="str">
        <f t="shared" si="48"/>
        <v>飲食サービス</v>
      </c>
      <c r="AT107" s="77">
        <f t="shared" si="49"/>
        <v>0</v>
      </c>
      <c r="AU107" s="229">
        <f t="shared" si="43"/>
        <v>0</v>
      </c>
      <c r="AV107" s="186">
        <f t="shared" si="44"/>
        <v>0</v>
      </c>
      <c r="AW107" s="47">
        <f t="shared" si="50"/>
        <v>0</v>
      </c>
    </row>
    <row r="108" spans="1:49" s="24" customFormat="1" ht="19.899999999999999" customHeight="1" x14ac:dyDescent="0.15">
      <c r="A108" s="59" t="s">
        <v>595</v>
      </c>
      <c r="B108" s="55" t="s">
        <v>594</v>
      </c>
      <c r="C108" s="46">
        <f>生産増_入力!D121</f>
        <v>0</v>
      </c>
      <c r="D108" s="77">
        <f t="shared" si="32"/>
        <v>0</v>
      </c>
      <c r="E108" s="77">
        <v>0</v>
      </c>
      <c r="F108" s="77">
        <f>D108*各種係数!E108</f>
        <v>0</v>
      </c>
      <c r="G108" s="77">
        <f>D108*各種係数!F108</f>
        <v>0</v>
      </c>
      <c r="H108" s="77">
        <f>G108*各種係数!G108</f>
        <v>0</v>
      </c>
      <c r="I108" s="77">
        <f>D108*各種係数!I108</f>
        <v>0</v>
      </c>
      <c r="J108" s="77">
        <f>D108*各種係数!J108</f>
        <v>0</v>
      </c>
      <c r="K108" s="47">
        <v>0</v>
      </c>
      <c r="L108" s="215">
        <f t="shared" si="33"/>
        <v>0</v>
      </c>
      <c r="M108" s="215">
        <v>0</v>
      </c>
      <c r="N108" s="215">
        <f>L108*各種係数!E108</f>
        <v>0</v>
      </c>
      <c r="O108" s="215">
        <f>L108*各種係数!F108</f>
        <v>0</v>
      </c>
      <c r="P108" s="215">
        <f>O108*各種係数!G108</f>
        <v>0</v>
      </c>
      <c r="Q108" s="215">
        <f>L108*各種係数!I108</f>
        <v>0</v>
      </c>
      <c r="R108" s="215">
        <f>L108*各種係数!J108</f>
        <v>0</v>
      </c>
      <c r="S108" s="47"/>
      <c r="T108" s="47">
        <f>$S$114*各種係数!H108</f>
        <v>0</v>
      </c>
      <c r="U108" s="47">
        <f>T108*各種係数!D108</f>
        <v>0</v>
      </c>
      <c r="V108" s="186">
        <v>0</v>
      </c>
      <c r="W108" s="186">
        <v>0</v>
      </c>
      <c r="X108" s="186">
        <f>V108*各種係数!E108</f>
        <v>0</v>
      </c>
      <c r="Y108" s="186">
        <f>V108*各種係数!F108</f>
        <v>0</v>
      </c>
      <c r="Z108" s="186">
        <f>Y108*各種係数!G108</f>
        <v>0</v>
      </c>
      <c r="AA108" s="186">
        <f>V108*各種係数!I108</f>
        <v>0</v>
      </c>
      <c r="AB108" s="186">
        <f>V108*各種係数!J108</f>
        <v>0</v>
      </c>
      <c r="AC108" s="59" t="str">
        <f t="shared" si="45"/>
        <v>673</v>
      </c>
      <c r="AD108" s="55" t="str">
        <f t="shared" si="46"/>
        <v>洗濯・理容・美容・浴場業</v>
      </c>
      <c r="AE108" s="47">
        <f t="shared" si="34"/>
        <v>0</v>
      </c>
      <c r="AF108" s="47">
        <f t="shared" si="35"/>
        <v>0</v>
      </c>
      <c r="AG108" s="47">
        <f t="shared" si="36"/>
        <v>0</v>
      </c>
      <c r="AH108" s="47">
        <f t="shared" si="37"/>
        <v>0</v>
      </c>
      <c r="AI108" s="47">
        <f t="shared" si="38"/>
        <v>0</v>
      </c>
      <c r="AJ108" s="47">
        <f t="shared" si="39"/>
        <v>0</v>
      </c>
      <c r="AK108" s="47">
        <f t="shared" si="40"/>
        <v>0</v>
      </c>
      <c r="AL108" s="23"/>
      <c r="AM108" s="23"/>
      <c r="AN108" s="88">
        <f>RANK(AE108,$AE$6:$AE$113)+COUNTIF($AE$6:AE108,AE108)-1</f>
        <v>103</v>
      </c>
      <c r="AO108" s="98" t="str">
        <f t="shared" si="41"/>
        <v>673</v>
      </c>
      <c r="AP108" s="89" t="str">
        <f t="shared" si="42"/>
        <v>洗濯・理容・美容・浴場業</v>
      </c>
      <c r="AQ108" s="95">
        <v>103</v>
      </c>
      <c r="AR108" s="95" t="str">
        <f t="shared" si="47"/>
        <v>673</v>
      </c>
      <c r="AS108" s="90" t="str">
        <f t="shared" si="48"/>
        <v>洗濯・理容・美容・浴場業</v>
      </c>
      <c r="AT108" s="77">
        <f t="shared" si="49"/>
        <v>0</v>
      </c>
      <c r="AU108" s="229">
        <f t="shared" si="43"/>
        <v>0</v>
      </c>
      <c r="AV108" s="186">
        <f t="shared" si="44"/>
        <v>0</v>
      </c>
      <c r="AW108" s="47">
        <f t="shared" si="50"/>
        <v>0</v>
      </c>
    </row>
    <row r="109" spans="1:49" s="24" customFormat="1" ht="19.899999999999999" customHeight="1" x14ac:dyDescent="0.15">
      <c r="A109" s="59" t="s">
        <v>598</v>
      </c>
      <c r="B109" s="55" t="s">
        <v>597</v>
      </c>
      <c r="C109" s="46">
        <f>生産増_入力!D122</f>
        <v>0</v>
      </c>
      <c r="D109" s="77">
        <f t="shared" si="32"/>
        <v>0</v>
      </c>
      <c r="E109" s="77">
        <v>0</v>
      </c>
      <c r="F109" s="77">
        <f>D109*各種係数!E109</f>
        <v>0</v>
      </c>
      <c r="G109" s="77">
        <f>D109*各種係数!F109</f>
        <v>0</v>
      </c>
      <c r="H109" s="77">
        <f>G109*各種係数!G109</f>
        <v>0</v>
      </c>
      <c r="I109" s="77">
        <f>D109*各種係数!I109</f>
        <v>0</v>
      </c>
      <c r="J109" s="77">
        <f>D109*各種係数!J109</f>
        <v>0</v>
      </c>
      <c r="K109" s="47">
        <v>0</v>
      </c>
      <c r="L109" s="215">
        <f t="shared" si="33"/>
        <v>0</v>
      </c>
      <c r="M109" s="215">
        <v>0</v>
      </c>
      <c r="N109" s="215">
        <f>L109*各種係数!E109</f>
        <v>0</v>
      </c>
      <c r="O109" s="215">
        <f>L109*各種係数!F109</f>
        <v>0</v>
      </c>
      <c r="P109" s="215">
        <f>O109*各種係数!G109</f>
        <v>0</v>
      </c>
      <c r="Q109" s="215">
        <f>L109*各種係数!I109</f>
        <v>0</v>
      </c>
      <c r="R109" s="215">
        <f>L109*各種係数!J109</f>
        <v>0</v>
      </c>
      <c r="S109" s="47"/>
      <c r="T109" s="47">
        <f>$S$114*各種係数!H109</f>
        <v>0</v>
      </c>
      <c r="U109" s="47">
        <f>T109*各種係数!D109</f>
        <v>0</v>
      </c>
      <c r="V109" s="186">
        <v>0</v>
      </c>
      <c r="W109" s="186">
        <v>0</v>
      </c>
      <c r="X109" s="186">
        <f>V109*各種係数!E109</f>
        <v>0</v>
      </c>
      <c r="Y109" s="186">
        <f>V109*各種係数!F109</f>
        <v>0</v>
      </c>
      <c r="Z109" s="186">
        <f>Y109*各種係数!G109</f>
        <v>0</v>
      </c>
      <c r="AA109" s="186">
        <f>V109*各種係数!I109</f>
        <v>0</v>
      </c>
      <c r="AB109" s="186">
        <f>V109*各種係数!J109</f>
        <v>0</v>
      </c>
      <c r="AC109" s="59" t="str">
        <f t="shared" si="45"/>
        <v>674</v>
      </c>
      <c r="AD109" s="55" t="str">
        <f t="shared" si="46"/>
        <v>娯楽サービス</v>
      </c>
      <c r="AE109" s="47">
        <f t="shared" si="34"/>
        <v>0</v>
      </c>
      <c r="AF109" s="47">
        <f t="shared" si="35"/>
        <v>0</v>
      </c>
      <c r="AG109" s="47">
        <f t="shared" si="36"/>
        <v>0</v>
      </c>
      <c r="AH109" s="47">
        <f t="shared" si="37"/>
        <v>0</v>
      </c>
      <c r="AI109" s="47">
        <f t="shared" si="38"/>
        <v>0</v>
      </c>
      <c r="AJ109" s="47">
        <f t="shared" si="39"/>
        <v>0</v>
      </c>
      <c r="AK109" s="47">
        <f t="shared" si="40"/>
        <v>0</v>
      </c>
      <c r="AL109" s="23"/>
      <c r="AM109" s="23"/>
      <c r="AN109" s="88">
        <f>RANK(AE109,$AE$6:$AE$113)+COUNTIF($AE$6:AE109,AE109)-1</f>
        <v>104</v>
      </c>
      <c r="AO109" s="98" t="str">
        <f t="shared" si="41"/>
        <v>674</v>
      </c>
      <c r="AP109" s="89" t="str">
        <f t="shared" si="42"/>
        <v>娯楽サービス</v>
      </c>
      <c r="AQ109" s="95">
        <v>104</v>
      </c>
      <c r="AR109" s="95" t="str">
        <f t="shared" si="47"/>
        <v>674</v>
      </c>
      <c r="AS109" s="90" t="str">
        <f t="shared" si="48"/>
        <v>娯楽サービス</v>
      </c>
      <c r="AT109" s="77">
        <f t="shared" si="49"/>
        <v>0</v>
      </c>
      <c r="AU109" s="229">
        <f t="shared" si="43"/>
        <v>0</v>
      </c>
      <c r="AV109" s="186">
        <f t="shared" si="44"/>
        <v>0</v>
      </c>
      <c r="AW109" s="47">
        <f t="shared" si="50"/>
        <v>0</v>
      </c>
    </row>
    <row r="110" spans="1:49" s="24" customFormat="1" ht="19.899999999999999" customHeight="1" x14ac:dyDescent="0.15">
      <c r="A110" s="59" t="s">
        <v>951</v>
      </c>
      <c r="B110" s="55" t="s">
        <v>955</v>
      </c>
      <c r="C110" s="46">
        <f>生産増_入力!D123</f>
        <v>0</v>
      </c>
      <c r="D110" s="77">
        <f t="shared" si="32"/>
        <v>0</v>
      </c>
      <c r="E110" s="77">
        <v>0</v>
      </c>
      <c r="F110" s="77">
        <f>D110*各種係数!E110</f>
        <v>0</v>
      </c>
      <c r="G110" s="77">
        <f>D110*各種係数!F110</f>
        <v>0</v>
      </c>
      <c r="H110" s="77">
        <f>G110*各種係数!G110</f>
        <v>0</v>
      </c>
      <c r="I110" s="77">
        <f>D110*各種係数!I110</f>
        <v>0</v>
      </c>
      <c r="J110" s="77">
        <f>D110*各種係数!J110</f>
        <v>0</v>
      </c>
      <c r="K110" s="47">
        <v>0</v>
      </c>
      <c r="L110" s="215">
        <f t="shared" ref="L110" si="51">K110-D110</f>
        <v>0</v>
      </c>
      <c r="M110" s="215">
        <v>0</v>
      </c>
      <c r="N110" s="215">
        <f>L110*各種係数!E110</f>
        <v>0</v>
      </c>
      <c r="O110" s="215">
        <f>L110*各種係数!F110</f>
        <v>0</v>
      </c>
      <c r="P110" s="215">
        <f>O110*各種係数!G110</f>
        <v>0</v>
      </c>
      <c r="Q110" s="215">
        <f>L110*各種係数!I110</f>
        <v>0</v>
      </c>
      <c r="R110" s="215">
        <f>L110*各種係数!J110</f>
        <v>0</v>
      </c>
      <c r="S110" s="47"/>
      <c r="T110" s="47">
        <f>$S$114*各種係数!H110</f>
        <v>0</v>
      </c>
      <c r="U110" s="47">
        <f>T110*各種係数!D110</f>
        <v>0</v>
      </c>
      <c r="V110" s="186">
        <v>0</v>
      </c>
      <c r="W110" s="186">
        <v>0</v>
      </c>
      <c r="X110" s="186">
        <f>V110*各種係数!E110</f>
        <v>0</v>
      </c>
      <c r="Y110" s="186">
        <f>V110*各種係数!F110</f>
        <v>0</v>
      </c>
      <c r="Z110" s="186">
        <f>Y110*各種係数!G110</f>
        <v>0</v>
      </c>
      <c r="AA110" s="186">
        <f>V110*各種係数!I110</f>
        <v>0</v>
      </c>
      <c r="AB110" s="186">
        <f>V110*各種係数!J110</f>
        <v>0</v>
      </c>
      <c r="AC110" s="59" t="str">
        <f t="shared" ref="AC110" si="52">A110</f>
        <v>675</v>
      </c>
      <c r="AD110" s="55" t="str">
        <f t="shared" ref="AD110" si="53">B110</f>
        <v>獣医業</v>
      </c>
      <c r="AE110" s="47">
        <f t="shared" ref="AE110" si="54">D110+L110+V110</f>
        <v>0</v>
      </c>
      <c r="AF110" s="47">
        <f t="shared" ref="AF110" si="55">E110+M110+W110</f>
        <v>0</v>
      </c>
      <c r="AG110" s="47">
        <f t="shared" ref="AG110" si="56">F110+N110+X110</f>
        <v>0</v>
      </c>
      <c r="AH110" s="47">
        <f t="shared" ref="AH110" si="57">G110+O110+Y110</f>
        <v>0</v>
      </c>
      <c r="AI110" s="47">
        <f t="shared" si="38"/>
        <v>0</v>
      </c>
      <c r="AJ110" s="47">
        <f t="shared" ref="AJ110" si="58">I110+Q110+AA110</f>
        <v>0</v>
      </c>
      <c r="AK110" s="47">
        <f t="shared" ref="AK110" si="59">J110+R110+AB110</f>
        <v>0</v>
      </c>
      <c r="AL110" s="23"/>
      <c r="AM110" s="23"/>
      <c r="AN110" s="88">
        <f>RANK(AE110,$AE$6:$AE$113)+COUNTIF($AE$6:AE110,AE110)-1</f>
        <v>105</v>
      </c>
      <c r="AO110" s="98" t="str">
        <f t="shared" ref="AO110" si="60">AC110</f>
        <v>675</v>
      </c>
      <c r="AP110" s="89" t="str">
        <f t="shared" ref="AP110" si="61">AD110</f>
        <v>獣医業</v>
      </c>
      <c r="AQ110" s="95">
        <v>105</v>
      </c>
      <c r="AR110" s="95" t="str">
        <f t="shared" si="47"/>
        <v>675</v>
      </c>
      <c r="AS110" s="90" t="str">
        <f t="shared" si="48"/>
        <v>獣医業</v>
      </c>
      <c r="AT110" s="77">
        <f t="shared" si="49"/>
        <v>0</v>
      </c>
      <c r="AU110" s="229">
        <f t="shared" si="43"/>
        <v>0</v>
      </c>
      <c r="AV110" s="186">
        <f t="shared" si="44"/>
        <v>0</v>
      </c>
      <c r="AW110" s="47">
        <f t="shared" si="50"/>
        <v>0</v>
      </c>
    </row>
    <row r="111" spans="1:49" s="24" customFormat="1" ht="19.899999999999999" customHeight="1" x14ac:dyDescent="0.15">
      <c r="A111" s="59" t="s">
        <v>601</v>
      </c>
      <c r="B111" s="55" t="s">
        <v>600</v>
      </c>
      <c r="C111" s="46">
        <f>生産増_入力!D124</f>
        <v>0</v>
      </c>
      <c r="D111" s="77">
        <f t="shared" si="32"/>
        <v>0</v>
      </c>
      <c r="E111" s="77">
        <v>0</v>
      </c>
      <c r="F111" s="77">
        <f>D111*各種係数!E111</f>
        <v>0</v>
      </c>
      <c r="G111" s="77">
        <f>D111*各種係数!F111</f>
        <v>0</v>
      </c>
      <c r="H111" s="77">
        <f>G111*各種係数!G111</f>
        <v>0</v>
      </c>
      <c r="I111" s="77">
        <f>D111*各種係数!I111</f>
        <v>0</v>
      </c>
      <c r="J111" s="77">
        <f>D111*各種係数!J111</f>
        <v>0</v>
      </c>
      <c r="K111" s="47">
        <v>0</v>
      </c>
      <c r="L111" s="215">
        <f t="shared" si="33"/>
        <v>0</v>
      </c>
      <c r="M111" s="215">
        <v>0</v>
      </c>
      <c r="N111" s="215">
        <f>L111*各種係数!E111</f>
        <v>0</v>
      </c>
      <c r="O111" s="215">
        <f>L111*各種係数!F111</f>
        <v>0</v>
      </c>
      <c r="P111" s="215">
        <f>O111*各種係数!G111</f>
        <v>0</v>
      </c>
      <c r="Q111" s="215">
        <f>L111*各種係数!I111</f>
        <v>0</v>
      </c>
      <c r="R111" s="215">
        <f>L111*各種係数!J111</f>
        <v>0</v>
      </c>
      <c r="S111" s="47"/>
      <c r="T111" s="47">
        <f>$S$114*各種係数!H111</f>
        <v>0</v>
      </c>
      <c r="U111" s="47">
        <f>T111*各種係数!D111</f>
        <v>0</v>
      </c>
      <c r="V111" s="186">
        <v>0</v>
      </c>
      <c r="W111" s="186">
        <v>0</v>
      </c>
      <c r="X111" s="186">
        <f>V111*各種係数!E111</f>
        <v>0</v>
      </c>
      <c r="Y111" s="186">
        <f>V111*各種係数!F111</f>
        <v>0</v>
      </c>
      <c r="Z111" s="186">
        <f>Y111*各種係数!G111</f>
        <v>0</v>
      </c>
      <c r="AA111" s="186">
        <f>V111*各種係数!I111</f>
        <v>0</v>
      </c>
      <c r="AB111" s="186">
        <f>V111*各種係数!J111</f>
        <v>0</v>
      </c>
      <c r="AC111" s="59" t="str">
        <f t="shared" si="45"/>
        <v>679</v>
      </c>
      <c r="AD111" s="55" t="str">
        <f t="shared" si="46"/>
        <v>その他の対個人サービス</v>
      </c>
      <c r="AE111" s="47">
        <f t="shared" si="34"/>
        <v>0</v>
      </c>
      <c r="AF111" s="47">
        <f t="shared" si="35"/>
        <v>0</v>
      </c>
      <c r="AG111" s="47">
        <f t="shared" si="36"/>
        <v>0</v>
      </c>
      <c r="AH111" s="47">
        <f t="shared" si="37"/>
        <v>0</v>
      </c>
      <c r="AI111" s="47">
        <f t="shared" si="38"/>
        <v>0</v>
      </c>
      <c r="AJ111" s="47">
        <f t="shared" si="39"/>
        <v>0</v>
      </c>
      <c r="AK111" s="47">
        <f t="shared" si="40"/>
        <v>0</v>
      </c>
      <c r="AL111" s="23"/>
      <c r="AM111" s="23"/>
      <c r="AN111" s="88">
        <f>RANK(AE111,$AE$6:$AE$113)+COUNTIF($AE$6:AE111,AE111)-1</f>
        <v>106</v>
      </c>
      <c r="AO111" s="98" t="str">
        <f t="shared" si="41"/>
        <v>679</v>
      </c>
      <c r="AP111" s="89" t="str">
        <f t="shared" si="42"/>
        <v>その他の対個人サービス</v>
      </c>
      <c r="AQ111" s="95">
        <v>106</v>
      </c>
      <c r="AR111" s="95" t="str">
        <f t="shared" si="47"/>
        <v>679</v>
      </c>
      <c r="AS111" s="90" t="str">
        <f t="shared" si="48"/>
        <v>その他の対個人サービス</v>
      </c>
      <c r="AT111" s="77">
        <f t="shared" si="49"/>
        <v>0</v>
      </c>
      <c r="AU111" s="229">
        <f t="shared" si="43"/>
        <v>0</v>
      </c>
      <c r="AV111" s="186">
        <f t="shared" si="44"/>
        <v>0</v>
      </c>
      <c r="AW111" s="47">
        <f t="shared" si="50"/>
        <v>0</v>
      </c>
    </row>
    <row r="112" spans="1:49" s="24" customFormat="1" ht="19.899999999999999" customHeight="1" x14ac:dyDescent="0.15">
      <c r="A112" s="59" t="s">
        <v>669</v>
      </c>
      <c r="B112" s="55" t="s">
        <v>95</v>
      </c>
      <c r="C112" s="46">
        <f>生産増_入力!D125</f>
        <v>0</v>
      </c>
      <c r="D112" s="77">
        <f t="shared" si="32"/>
        <v>0</v>
      </c>
      <c r="E112" s="77">
        <v>0</v>
      </c>
      <c r="F112" s="77">
        <f>D112*各種係数!E112</f>
        <v>0</v>
      </c>
      <c r="G112" s="77">
        <f>D112*各種係数!F112</f>
        <v>0</v>
      </c>
      <c r="H112" s="77">
        <f>G112*各種係数!G112</f>
        <v>0</v>
      </c>
      <c r="I112" s="77">
        <f>D112*各種係数!I112</f>
        <v>0</v>
      </c>
      <c r="J112" s="77">
        <f>D112*各種係数!J112</f>
        <v>0</v>
      </c>
      <c r="K112" s="47">
        <v>0</v>
      </c>
      <c r="L112" s="215">
        <f t="shared" si="33"/>
        <v>0</v>
      </c>
      <c r="M112" s="215">
        <v>0</v>
      </c>
      <c r="N112" s="215">
        <f>L112*各種係数!E112</f>
        <v>0</v>
      </c>
      <c r="O112" s="215">
        <f>L112*各種係数!F112</f>
        <v>0</v>
      </c>
      <c r="P112" s="215">
        <f>O112*各種係数!G112</f>
        <v>0</v>
      </c>
      <c r="Q112" s="215">
        <f>L112*各種係数!I112</f>
        <v>0</v>
      </c>
      <c r="R112" s="215">
        <f>L112*各種係数!J112</f>
        <v>0</v>
      </c>
      <c r="S112" s="47"/>
      <c r="T112" s="47">
        <f>$S$114*各種係数!H112</f>
        <v>0</v>
      </c>
      <c r="U112" s="47">
        <f>T112*各種係数!D112</f>
        <v>0</v>
      </c>
      <c r="V112" s="186">
        <v>0</v>
      </c>
      <c r="W112" s="186">
        <v>0</v>
      </c>
      <c r="X112" s="186">
        <f>V112*各種係数!E112</f>
        <v>0</v>
      </c>
      <c r="Y112" s="186">
        <f>V112*各種係数!F112</f>
        <v>0</v>
      </c>
      <c r="Z112" s="186">
        <f>Y112*各種係数!G112</f>
        <v>0</v>
      </c>
      <c r="AA112" s="186">
        <f>V112*各種係数!I112</f>
        <v>0</v>
      </c>
      <c r="AB112" s="186">
        <f>V112*各種係数!J112</f>
        <v>0</v>
      </c>
      <c r="AC112" s="59" t="str">
        <f t="shared" si="45"/>
        <v>681</v>
      </c>
      <c r="AD112" s="55" t="str">
        <f t="shared" si="46"/>
        <v>事務用品</v>
      </c>
      <c r="AE112" s="47">
        <f t="shared" si="34"/>
        <v>0</v>
      </c>
      <c r="AF112" s="47">
        <f t="shared" si="35"/>
        <v>0</v>
      </c>
      <c r="AG112" s="47">
        <f t="shared" si="36"/>
        <v>0</v>
      </c>
      <c r="AH112" s="47">
        <f t="shared" si="37"/>
        <v>0</v>
      </c>
      <c r="AI112" s="47">
        <f t="shared" si="38"/>
        <v>0</v>
      </c>
      <c r="AJ112" s="47">
        <f t="shared" si="39"/>
        <v>0</v>
      </c>
      <c r="AK112" s="47">
        <f t="shared" si="40"/>
        <v>0</v>
      </c>
      <c r="AL112" s="23"/>
      <c r="AM112" s="23"/>
      <c r="AN112" s="88">
        <f>RANK(AE112,$AE$6:$AE$113)+COUNTIF($AE$6:AE112,AE112)-1</f>
        <v>107</v>
      </c>
      <c r="AO112" s="98" t="str">
        <f t="shared" si="41"/>
        <v>681</v>
      </c>
      <c r="AP112" s="89" t="str">
        <f t="shared" si="42"/>
        <v>事務用品</v>
      </c>
      <c r="AQ112" s="95">
        <v>107</v>
      </c>
      <c r="AR112" s="95" t="str">
        <f t="shared" si="47"/>
        <v>681</v>
      </c>
      <c r="AS112" s="90" t="str">
        <f t="shared" si="48"/>
        <v>事務用品</v>
      </c>
      <c r="AT112" s="77">
        <f t="shared" si="49"/>
        <v>0</v>
      </c>
      <c r="AU112" s="229">
        <f t="shared" si="43"/>
        <v>0</v>
      </c>
      <c r="AV112" s="186">
        <f t="shared" si="44"/>
        <v>0</v>
      </c>
      <c r="AW112" s="47">
        <f t="shared" si="50"/>
        <v>0</v>
      </c>
    </row>
    <row r="113" spans="1:49" s="24" customFormat="1" ht="19.899999999999999" customHeight="1" thickBot="1" x14ac:dyDescent="0.2">
      <c r="A113" s="60" t="s">
        <v>671</v>
      </c>
      <c r="B113" s="56" t="s">
        <v>96</v>
      </c>
      <c r="C113" s="48">
        <f>生産増_入力!D126</f>
        <v>0</v>
      </c>
      <c r="D113" s="78">
        <f t="shared" ref="D113" si="62">C113</f>
        <v>0</v>
      </c>
      <c r="E113" s="78">
        <v>0</v>
      </c>
      <c r="F113" s="78">
        <f>D113*各種係数!E113</f>
        <v>0</v>
      </c>
      <c r="G113" s="78">
        <f>D113*各種係数!F113</f>
        <v>0</v>
      </c>
      <c r="H113" s="78">
        <f>G113*各種係数!G113</f>
        <v>0</v>
      </c>
      <c r="I113" s="78">
        <f>D113*各種係数!I113</f>
        <v>0</v>
      </c>
      <c r="J113" s="78">
        <f>D113*各種係数!J113</f>
        <v>0</v>
      </c>
      <c r="K113" s="49">
        <v>0</v>
      </c>
      <c r="L113" s="216">
        <f t="shared" si="33"/>
        <v>0</v>
      </c>
      <c r="M113" s="216">
        <v>0</v>
      </c>
      <c r="N113" s="216">
        <f>L113*各種係数!E113</f>
        <v>0</v>
      </c>
      <c r="O113" s="216">
        <f>L113*各種係数!F113</f>
        <v>0</v>
      </c>
      <c r="P113" s="216">
        <f>O113*各種係数!G113</f>
        <v>0</v>
      </c>
      <c r="Q113" s="216">
        <f>L113*各種係数!I113</f>
        <v>0</v>
      </c>
      <c r="R113" s="216">
        <f>L113*各種係数!J113</f>
        <v>0</v>
      </c>
      <c r="S113" s="49"/>
      <c r="T113" s="49">
        <f>$S$114*各種係数!H113</f>
        <v>0</v>
      </c>
      <c r="U113" s="49">
        <f>T113*各種係数!D113</f>
        <v>0</v>
      </c>
      <c r="V113" s="223">
        <v>0</v>
      </c>
      <c r="W113" s="223">
        <v>0</v>
      </c>
      <c r="X113" s="223">
        <f>V113*各種係数!E113</f>
        <v>0</v>
      </c>
      <c r="Y113" s="223">
        <f>V113*各種係数!F113</f>
        <v>0</v>
      </c>
      <c r="Z113" s="223">
        <f>Y113*各種係数!G113</f>
        <v>0</v>
      </c>
      <c r="AA113" s="223">
        <f>V113*各種係数!I113</f>
        <v>0</v>
      </c>
      <c r="AB113" s="223">
        <f>V113*各種係数!J113</f>
        <v>0</v>
      </c>
      <c r="AC113" s="60" t="str">
        <f t="shared" si="45"/>
        <v>691</v>
      </c>
      <c r="AD113" s="56" t="str">
        <f t="shared" si="46"/>
        <v>分類不明</v>
      </c>
      <c r="AE113" s="49">
        <f t="shared" si="34"/>
        <v>0</v>
      </c>
      <c r="AF113" s="49">
        <f t="shared" si="35"/>
        <v>0</v>
      </c>
      <c r="AG113" s="49">
        <f t="shared" si="36"/>
        <v>0</v>
      </c>
      <c r="AH113" s="49">
        <f t="shared" si="37"/>
        <v>0</v>
      </c>
      <c r="AI113" s="49">
        <f t="shared" si="38"/>
        <v>0</v>
      </c>
      <c r="AJ113" s="49">
        <f t="shared" si="39"/>
        <v>0</v>
      </c>
      <c r="AK113" s="49">
        <f t="shared" si="40"/>
        <v>0</v>
      </c>
      <c r="AL113" s="23"/>
      <c r="AM113" s="23"/>
      <c r="AN113" s="91">
        <f>RANK(AE113,$AE$6:$AE$113)+COUNTIF($AE$6:AE113,AE113)-1</f>
        <v>108</v>
      </c>
      <c r="AO113" s="99" t="str">
        <f t="shared" si="41"/>
        <v>691</v>
      </c>
      <c r="AP113" s="92" t="str">
        <f t="shared" si="42"/>
        <v>分類不明</v>
      </c>
      <c r="AQ113" s="96">
        <v>108</v>
      </c>
      <c r="AR113" s="96" t="str">
        <f t="shared" si="47"/>
        <v>691</v>
      </c>
      <c r="AS113" s="93" t="str">
        <f t="shared" si="48"/>
        <v>分類不明</v>
      </c>
      <c r="AT113" s="102">
        <f t="shared" si="49"/>
        <v>0</v>
      </c>
      <c r="AU113" s="230">
        <f t="shared" si="43"/>
        <v>0</v>
      </c>
      <c r="AV113" s="187">
        <f t="shared" si="44"/>
        <v>0</v>
      </c>
      <c r="AW113" s="263">
        <f t="shared" si="50"/>
        <v>0</v>
      </c>
    </row>
    <row r="114" spans="1:49" s="24" customFormat="1" ht="19.899999999999999" customHeight="1" thickTop="1" x14ac:dyDescent="0.15">
      <c r="A114" s="50" t="s">
        <v>868</v>
      </c>
      <c r="B114" s="51"/>
      <c r="C114" s="52">
        <f t="shared" ref="C114:R114" si="63">SUM(C6:C113)</f>
        <v>0</v>
      </c>
      <c r="D114" s="79">
        <f t="shared" si="63"/>
        <v>0</v>
      </c>
      <c r="E114" s="79">
        <f t="shared" si="63"/>
        <v>0</v>
      </c>
      <c r="F114" s="79">
        <f t="shared" si="63"/>
        <v>0</v>
      </c>
      <c r="G114" s="79">
        <f>SUM(G6:G113)</f>
        <v>0</v>
      </c>
      <c r="H114" s="79">
        <f>SUM(H6:H113)</f>
        <v>0</v>
      </c>
      <c r="I114" s="79">
        <f>SUM(I6:I113)</f>
        <v>0</v>
      </c>
      <c r="J114" s="79">
        <f t="shared" si="63"/>
        <v>0</v>
      </c>
      <c r="K114" s="53">
        <f t="shared" si="63"/>
        <v>0</v>
      </c>
      <c r="L114" s="217">
        <f t="shared" si="63"/>
        <v>0</v>
      </c>
      <c r="M114" s="217">
        <f t="shared" si="63"/>
        <v>0</v>
      </c>
      <c r="N114" s="217">
        <f t="shared" si="63"/>
        <v>0</v>
      </c>
      <c r="O114" s="217">
        <f t="shared" si="63"/>
        <v>0</v>
      </c>
      <c r="P114" s="217">
        <f t="shared" si="63"/>
        <v>0</v>
      </c>
      <c r="Q114" s="217">
        <f t="shared" si="63"/>
        <v>0</v>
      </c>
      <c r="R114" s="217">
        <f t="shared" si="63"/>
        <v>0</v>
      </c>
      <c r="S114" s="53">
        <f>(H114+P114)*各種係数!O18</f>
        <v>0</v>
      </c>
      <c r="T114" s="53">
        <f t="shared" ref="T114:AK114" si="64">SUM(T6:T113)</f>
        <v>0</v>
      </c>
      <c r="U114" s="53">
        <f t="shared" si="64"/>
        <v>0</v>
      </c>
      <c r="V114" s="188">
        <f t="shared" si="64"/>
        <v>0</v>
      </c>
      <c r="W114" s="188">
        <f t="shared" si="64"/>
        <v>0</v>
      </c>
      <c r="X114" s="188">
        <f t="shared" si="64"/>
        <v>0</v>
      </c>
      <c r="Y114" s="188">
        <f t="shared" si="64"/>
        <v>0</v>
      </c>
      <c r="Z114" s="188">
        <f t="shared" si="64"/>
        <v>0</v>
      </c>
      <c r="AA114" s="188">
        <f t="shared" si="64"/>
        <v>0</v>
      </c>
      <c r="AB114" s="188">
        <f t="shared" si="64"/>
        <v>0</v>
      </c>
      <c r="AC114" s="50" t="str">
        <f>A114</f>
        <v>　　　産　　　　　　　　業　　　　　　　　計</v>
      </c>
      <c r="AD114" s="51" t="str">
        <f>A114</f>
        <v>　　　産　　　　　　　　業　　　　　　　　計</v>
      </c>
      <c r="AE114" s="53">
        <f t="shared" si="64"/>
        <v>0</v>
      </c>
      <c r="AF114" s="53">
        <f t="shared" si="64"/>
        <v>0</v>
      </c>
      <c r="AG114" s="53">
        <f t="shared" si="64"/>
        <v>0</v>
      </c>
      <c r="AH114" s="53">
        <f t="shared" si="64"/>
        <v>0</v>
      </c>
      <c r="AI114" s="53">
        <f t="shared" si="64"/>
        <v>0</v>
      </c>
      <c r="AJ114" s="53">
        <f t="shared" si="64"/>
        <v>0</v>
      </c>
      <c r="AK114" s="53">
        <f t="shared" si="64"/>
        <v>0</v>
      </c>
      <c r="AN114" s="137" t="s">
        <v>853</v>
      </c>
    </row>
    <row r="115" spans="1:49" ht="19.899999999999999" customHeight="1" x14ac:dyDescent="0.15">
      <c r="A115" s="255"/>
      <c r="B115" s="35"/>
      <c r="C115" s="254"/>
    </row>
    <row r="116" spans="1:49" ht="19.899999999999999" customHeight="1" x14ac:dyDescent="0.15"/>
  </sheetData>
  <mergeCells count="16">
    <mergeCell ref="B4:B5"/>
    <mergeCell ref="A4:A5"/>
    <mergeCell ref="D2:J2"/>
    <mergeCell ref="AC4:AC5"/>
    <mergeCell ref="C2:C3"/>
    <mergeCell ref="K2:K3"/>
    <mergeCell ref="AO4:AO5"/>
    <mergeCell ref="AP4:AP5"/>
    <mergeCell ref="AR4:AR5"/>
    <mergeCell ref="AS4:AS5"/>
    <mergeCell ref="L2:R2"/>
    <mergeCell ref="V2:AB2"/>
    <mergeCell ref="AE2:AK2"/>
    <mergeCell ref="AD4:AD5"/>
    <mergeCell ref="AN3:AP3"/>
    <mergeCell ref="AQ3:AS3"/>
  </mergeCells>
  <phoneticPr fontId="1"/>
  <pageMargins left="0.78700000000000003" right="0.78700000000000003" top="0.98399999999999999" bottom="0.98399999999999999" header="0.51200000000000001" footer="0.51200000000000001"/>
  <pageSetup paperSize="8" scale="33" fitToWidth="2" orientation="landscape" r:id="rId1"/>
  <headerFooter alignWithMargins="0">
    <oddHeader>&amp;C&amp;A</oddHeader>
    <oddFooter>&amp;C&amp;P</oddFooter>
  </headerFooter>
  <colBreaks count="1" manualBreakCount="1">
    <brk id="2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259A0-32E6-4A1E-B1B7-4A5ADEAB3A6C}">
  <sheetPr codeName="Sheet10">
    <tabColor theme="7"/>
    <pageSetUpPr fitToPage="1"/>
  </sheetPr>
  <dimension ref="A1:H129"/>
  <sheetViews>
    <sheetView showGridLines="0" view="pageBreakPreview" zoomScaleNormal="100" zoomScaleSheetLayoutView="100" workbookViewId="0">
      <pane ySplit="18" topLeftCell="A19" activePane="bottomLeft" state="frozen"/>
      <selection activeCell="E12" sqref="E12:G12"/>
      <selection pane="bottomLeft"/>
    </sheetView>
  </sheetViews>
  <sheetFormatPr defaultColWidth="9" defaultRowHeight="13.5" x14ac:dyDescent="0.15"/>
  <cols>
    <col min="1" max="1" width="0.5" customWidth="1"/>
    <col min="2" max="2" width="4.5" bestFit="1" customWidth="1"/>
    <col min="3" max="3" width="63" customWidth="1"/>
    <col min="4" max="4" width="14.75" customWidth="1"/>
    <col min="5" max="5" width="17.75" customWidth="1"/>
    <col min="6" max="6" width="14.75" customWidth="1"/>
    <col min="13" max="19" width="8.875" customWidth="1"/>
    <col min="222" max="222" width="4.5" bestFit="1" customWidth="1"/>
    <col min="223" max="223" width="55.625" bestFit="1" customWidth="1"/>
    <col min="224" max="227" width="14.375" customWidth="1"/>
    <col min="228" max="228" width="3.25" customWidth="1"/>
    <col min="229" max="229" width="3.875" customWidth="1"/>
    <col min="230" max="275" width="8.875" customWidth="1"/>
    <col min="478" max="478" width="4.5" bestFit="1" customWidth="1"/>
    <col min="479" max="479" width="55.625" bestFit="1" customWidth="1"/>
    <col min="480" max="483" width="14.375" customWidth="1"/>
    <col min="484" max="484" width="3.25" customWidth="1"/>
    <col min="485" max="485" width="3.875" customWidth="1"/>
    <col min="486" max="531" width="8.875" customWidth="1"/>
    <col min="734" max="734" width="4.5" bestFit="1" customWidth="1"/>
    <col min="735" max="735" width="55.625" bestFit="1" customWidth="1"/>
    <col min="736" max="739" width="14.375" customWidth="1"/>
    <col min="740" max="740" width="3.25" customWidth="1"/>
    <col min="741" max="741" width="3.875" customWidth="1"/>
    <col min="742" max="787" width="8.875" customWidth="1"/>
    <col min="990" max="990" width="4.5" bestFit="1" customWidth="1"/>
    <col min="991" max="991" width="55.625" bestFit="1" customWidth="1"/>
    <col min="992" max="995" width="14.375" customWidth="1"/>
    <col min="996" max="996" width="3.25" customWidth="1"/>
    <col min="997" max="997" width="3.875" customWidth="1"/>
    <col min="998" max="1043" width="8.875" customWidth="1"/>
    <col min="1246" max="1246" width="4.5" bestFit="1" customWidth="1"/>
    <col min="1247" max="1247" width="55.625" bestFit="1" customWidth="1"/>
    <col min="1248" max="1251" width="14.375" customWidth="1"/>
    <col min="1252" max="1252" width="3.25" customWidth="1"/>
    <col min="1253" max="1253" width="3.875" customWidth="1"/>
    <col min="1254" max="1299" width="8.875" customWidth="1"/>
    <col min="1502" max="1502" width="4.5" bestFit="1" customWidth="1"/>
    <col min="1503" max="1503" width="55.625" bestFit="1" customWidth="1"/>
    <col min="1504" max="1507" width="14.375" customWidth="1"/>
    <col min="1508" max="1508" width="3.25" customWidth="1"/>
    <col min="1509" max="1509" width="3.875" customWidth="1"/>
    <col min="1510" max="1555" width="8.875" customWidth="1"/>
    <col min="1758" max="1758" width="4.5" bestFit="1" customWidth="1"/>
    <col min="1759" max="1759" width="55.625" bestFit="1" customWidth="1"/>
    <col min="1760" max="1763" width="14.375" customWidth="1"/>
    <col min="1764" max="1764" width="3.25" customWidth="1"/>
    <col min="1765" max="1765" width="3.875" customWidth="1"/>
    <col min="1766" max="1811" width="8.875" customWidth="1"/>
    <col min="2014" max="2014" width="4.5" bestFit="1" customWidth="1"/>
    <col min="2015" max="2015" width="55.625" bestFit="1" customWidth="1"/>
    <col min="2016" max="2019" width="14.375" customWidth="1"/>
    <col min="2020" max="2020" width="3.25" customWidth="1"/>
    <col min="2021" max="2021" width="3.875" customWidth="1"/>
    <col min="2022" max="2067" width="8.875" customWidth="1"/>
    <col min="2270" max="2270" width="4.5" bestFit="1" customWidth="1"/>
    <col min="2271" max="2271" width="55.625" bestFit="1" customWidth="1"/>
    <col min="2272" max="2275" width="14.375" customWidth="1"/>
    <col min="2276" max="2276" width="3.25" customWidth="1"/>
    <col min="2277" max="2277" width="3.875" customWidth="1"/>
    <col min="2278" max="2323" width="8.875" customWidth="1"/>
    <col min="2526" max="2526" width="4.5" bestFit="1" customWidth="1"/>
    <col min="2527" max="2527" width="55.625" bestFit="1" customWidth="1"/>
    <col min="2528" max="2531" width="14.375" customWidth="1"/>
    <col min="2532" max="2532" width="3.25" customWidth="1"/>
    <col min="2533" max="2533" width="3.875" customWidth="1"/>
    <col min="2534" max="2579" width="8.875" customWidth="1"/>
    <col min="2782" max="2782" width="4.5" bestFit="1" customWidth="1"/>
    <col min="2783" max="2783" width="55.625" bestFit="1" customWidth="1"/>
    <col min="2784" max="2787" width="14.375" customWidth="1"/>
    <col min="2788" max="2788" width="3.25" customWidth="1"/>
    <col min="2789" max="2789" width="3.875" customWidth="1"/>
    <col min="2790" max="2835" width="8.875" customWidth="1"/>
    <col min="3038" max="3038" width="4.5" bestFit="1" customWidth="1"/>
    <col min="3039" max="3039" width="55.625" bestFit="1" customWidth="1"/>
    <col min="3040" max="3043" width="14.375" customWidth="1"/>
    <col min="3044" max="3044" width="3.25" customWidth="1"/>
    <col min="3045" max="3045" width="3.875" customWidth="1"/>
    <col min="3046" max="3091" width="8.875" customWidth="1"/>
    <col min="3294" max="3294" width="4.5" bestFit="1" customWidth="1"/>
    <col min="3295" max="3295" width="55.625" bestFit="1" customWidth="1"/>
    <col min="3296" max="3299" width="14.375" customWidth="1"/>
    <col min="3300" max="3300" width="3.25" customWidth="1"/>
    <col min="3301" max="3301" width="3.875" customWidth="1"/>
    <col min="3302" max="3347" width="8.875" customWidth="1"/>
    <col min="3550" max="3550" width="4.5" bestFit="1" customWidth="1"/>
    <col min="3551" max="3551" width="55.625" bestFit="1" customWidth="1"/>
    <col min="3552" max="3555" width="14.375" customWidth="1"/>
    <col min="3556" max="3556" width="3.25" customWidth="1"/>
    <col min="3557" max="3557" width="3.875" customWidth="1"/>
    <col min="3558" max="3603" width="8.875" customWidth="1"/>
    <col min="3806" max="3806" width="4.5" bestFit="1" customWidth="1"/>
    <col min="3807" max="3807" width="55.625" bestFit="1" customWidth="1"/>
    <col min="3808" max="3811" width="14.375" customWidth="1"/>
    <col min="3812" max="3812" width="3.25" customWidth="1"/>
    <col min="3813" max="3813" width="3.875" customWidth="1"/>
    <col min="3814" max="3859" width="8.875" customWidth="1"/>
    <col min="4062" max="4062" width="4.5" bestFit="1" customWidth="1"/>
    <col min="4063" max="4063" width="55.625" bestFit="1" customWidth="1"/>
    <col min="4064" max="4067" width="14.375" customWidth="1"/>
    <col min="4068" max="4068" width="3.25" customWidth="1"/>
    <col min="4069" max="4069" width="3.875" customWidth="1"/>
    <col min="4070" max="4115" width="8.875" customWidth="1"/>
    <col min="4318" max="4318" width="4.5" bestFit="1" customWidth="1"/>
    <col min="4319" max="4319" width="55.625" bestFit="1" customWidth="1"/>
    <col min="4320" max="4323" width="14.375" customWidth="1"/>
    <col min="4324" max="4324" width="3.25" customWidth="1"/>
    <col min="4325" max="4325" width="3.875" customWidth="1"/>
    <col min="4326" max="4371" width="8.875" customWidth="1"/>
    <col min="4574" max="4574" width="4.5" bestFit="1" customWidth="1"/>
    <col min="4575" max="4575" width="55.625" bestFit="1" customWidth="1"/>
    <col min="4576" max="4579" width="14.375" customWidth="1"/>
    <col min="4580" max="4580" width="3.25" customWidth="1"/>
    <col min="4581" max="4581" width="3.875" customWidth="1"/>
    <col min="4582" max="4627" width="8.875" customWidth="1"/>
    <col min="4830" max="4830" width="4.5" bestFit="1" customWidth="1"/>
    <col min="4831" max="4831" width="55.625" bestFit="1" customWidth="1"/>
    <col min="4832" max="4835" width="14.375" customWidth="1"/>
    <col min="4836" max="4836" width="3.25" customWidth="1"/>
    <col min="4837" max="4837" width="3.875" customWidth="1"/>
    <col min="4838" max="4883" width="8.875" customWidth="1"/>
    <col min="5086" max="5086" width="4.5" bestFit="1" customWidth="1"/>
    <col min="5087" max="5087" width="55.625" bestFit="1" customWidth="1"/>
    <col min="5088" max="5091" width="14.375" customWidth="1"/>
    <col min="5092" max="5092" width="3.25" customWidth="1"/>
    <col min="5093" max="5093" width="3.875" customWidth="1"/>
    <col min="5094" max="5139" width="8.875" customWidth="1"/>
    <col min="5342" max="5342" width="4.5" bestFit="1" customWidth="1"/>
    <col min="5343" max="5343" width="55.625" bestFit="1" customWidth="1"/>
    <col min="5344" max="5347" width="14.375" customWidth="1"/>
    <col min="5348" max="5348" width="3.25" customWidth="1"/>
    <col min="5349" max="5349" width="3.875" customWidth="1"/>
    <col min="5350" max="5395" width="8.875" customWidth="1"/>
    <col min="5598" max="5598" width="4.5" bestFit="1" customWidth="1"/>
    <col min="5599" max="5599" width="55.625" bestFit="1" customWidth="1"/>
    <col min="5600" max="5603" width="14.375" customWidth="1"/>
    <col min="5604" max="5604" width="3.25" customWidth="1"/>
    <col min="5605" max="5605" width="3.875" customWidth="1"/>
    <col min="5606" max="5651" width="8.875" customWidth="1"/>
    <col min="5854" max="5854" width="4.5" bestFit="1" customWidth="1"/>
    <col min="5855" max="5855" width="55.625" bestFit="1" customWidth="1"/>
    <col min="5856" max="5859" width="14.375" customWidth="1"/>
    <col min="5860" max="5860" width="3.25" customWidth="1"/>
    <col min="5861" max="5861" width="3.875" customWidth="1"/>
    <col min="5862" max="5907" width="8.875" customWidth="1"/>
    <col min="6110" max="6110" width="4.5" bestFit="1" customWidth="1"/>
    <col min="6111" max="6111" width="55.625" bestFit="1" customWidth="1"/>
    <col min="6112" max="6115" width="14.375" customWidth="1"/>
    <col min="6116" max="6116" width="3.25" customWidth="1"/>
    <col min="6117" max="6117" width="3.875" customWidth="1"/>
    <col min="6118" max="6163" width="8.875" customWidth="1"/>
    <col min="6366" max="6366" width="4.5" bestFit="1" customWidth="1"/>
    <col min="6367" max="6367" width="55.625" bestFit="1" customWidth="1"/>
    <col min="6368" max="6371" width="14.375" customWidth="1"/>
    <col min="6372" max="6372" width="3.25" customWidth="1"/>
    <col min="6373" max="6373" width="3.875" customWidth="1"/>
    <col min="6374" max="6419" width="8.875" customWidth="1"/>
    <col min="6622" max="6622" width="4.5" bestFit="1" customWidth="1"/>
    <col min="6623" max="6623" width="55.625" bestFit="1" customWidth="1"/>
    <col min="6624" max="6627" width="14.375" customWidth="1"/>
    <col min="6628" max="6628" width="3.25" customWidth="1"/>
    <col min="6629" max="6629" width="3.875" customWidth="1"/>
    <col min="6630" max="6675" width="8.875" customWidth="1"/>
    <col min="6878" max="6878" width="4.5" bestFit="1" customWidth="1"/>
    <col min="6879" max="6879" width="55.625" bestFit="1" customWidth="1"/>
    <col min="6880" max="6883" width="14.375" customWidth="1"/>
    <col min="6884" max="6884" width="3.25" customWidth="1"/>
    <col min="6885" max="6885" width="3.875" customWidth="1"/>
    <col min="6886" max="6931" width="8.875" customWidth="1"/>
    <col min="7134" max="7134" width="4.5" bestFit="1" customWidth="1"/>
    <col min="7135" max="7135" width="55.625" bestFit="1" customWidth="1"/>
    <col min="7136" max="7139" width="14.375" customWidth="1"/>
    <col min="7140" max="7140" width="3.25" customWidth="1"/>
    <col min="7141" max="7141" width="3.875" customWidth="1"/>
    <col min="7142" max="7187" width="8.875" customWidth="1"/>
    <col min="7390" max="7390" width="4.5" bestFit="1" customWidth="1"/>
    <col min="7391" max="7391" width="55.625" bestFit="1" customWidth="1"/>
    <col min="7392" max="7395" width="14.375" customWidth="1"/>
    <col min="7396" max="7396" width="3.25" customWidth="1"/>
    <col min="7397" max="7397" width="3.875" customWidth="1"/>
    <col min="7398" max="7443" width="8.875" customWidth="1"/>
    <col min="7646" max="7646" width="4.5" bestFit="1" customWidth="1"/>
    <col min="7647" max="7647" width="55.625" bestFit="1" customWidth="1"/>
    <col min="7648" max="7651" width="14.375" customWidth="1"/>
    <col min="7652" max="7652" width="3.25" customWidth="1"/>
    <col min="7653" max="7653" width="3.875" customWidth="1"/>
    <col min="7654" max="7699" width="8.875" customWidth="1"/>
    <col min="7902" max="7902" width="4.5" bestFit="1" customWidth="1"/>
    <col min="7903" max="7903" width="55.625" bestFit="1" customWidth="1"/>
    <col min="7904" max="7907" width="14.375" customWidth="1"/>
    <col min="7908" max="7908" width="3.25" customWidth="1"/>
    <col min="7909" max="7909" width="3.875" customWidth="1"/>
    <col min="7910" max="7955" width="8.875" customWidth="1"/>
    <col min="8158" max="8158" width="4.5" bestFit="1" customWidth="1"/>
    <col min="8159" max="8159" width="55.625" bestFit="1" customWidth="1"/>
    <col min="8160" max="8163" width="14.375" customWidth="1"/>
    <col min="8164" max="8164" width="3.25" customWidth="1"/>
    <col min="8165" max="8165" width="3.875" customWidth="1"/>
    <col min="8166" max="8211" width="8.875" customWidth="1"/>
    <col min="8414" max="8414" width="4.5" bestFit="1" customWidth="1"/>
    <col min="8415" max="8415" width="55.625" bestFit="1" customWidth="1"/>
    <col min="8416" max="8419" width="14.375" customWidth="1"/>
    <col min="8420" max="8420" width="3.25" customWidth="1"/>
    <col min="8421" max="8421" width="3.875" customWidth="1"/>
    <col min="8422" max="8467" width="8.875" customWidth="1"/>
    <col min="8670" max="8670" width="4.5" bestFit="1" customWidth="1"/>
    <col min="8671" max="8671" width="55.625" bestFit="1" customWidth="1"/>
    <col min="8672" max="8675" width="14.375" customWidth="1"/>
    <col min="8676" max="8676" width="3.25" customWidth="1"/>
    <col min="8677" max="8677" width="3.875" customWidth="1"/>
    <col min="8678" max="8723" width="8.875" customWidth="1"/>
    <col min="8926" max="8926" width="4.5" bestFit="1" customWidth="1"/>
    <col min="8927" max="8927" width="55.625" bestFit="1" customWidth="1"/>
    <col min="8928" max="8931" width="14.375" customWidth="1"/>
    <col min="8932" max="8932" width="3.25" customWidth="1"/>
    <col min="8933" max="8933" width="3.875" customWidth="1"/>
    <col min="8934" max="8979" width="8.875" customWidth="1"/>
    <col min="9182" max="9182" width="4.5" bestFit="1" customWidth="1"/>
    <col min="9183" max="9183" width="55.625" bestFit="1" customWidth="1"/>
    <col min="9184" max="9187" width="14.375" customWidth="1"/>
    <col min="9188" max="9188" width="3.25" customWidth="1"/>
    <col min="9189" max="9189" width="3.875" customWidth="1"/>
    <col min="9190" max="9235" width="8.875" customWidth="1"/>
    <col min="9438" max="9438" width="4.5" bestFit="1" customWidth="1"/>
    <col min="9439" max="9439" width="55.625" bestFit="1" customWidth="1"/>
    <col min="9440" max="9443" width="14.375" customWidth="1"/>
    <col min="9444" max="9444" width="3.25" customWidth="1"/>
    <col min="9445" max="9445" width="3.875" customWidth="1"/>
    <col min="9446" max="9491" width="8.875" customWidth="1"/>
    <col min="9694" max="9694" width="4.5" bestFit="1" customWidth="1"/>
    <col min="9695" max="9695" width="55.625" bestFit="1" customWidth="1"/>
    <col min="9696" max="9699" width="14.375" customWidth="1"/>
    <col min="9700" max="9700" width="3.25" customWidth="1"/>
    <col min="9701" max="9701" width="3.875" customWidth="1"/>
    <col min="9702" max="9747" width="8.875" customWidth="1"/>
    <col min="9950" max="9950" width="4.5" bestFit="1" customWidth="1"/>
    <col min="9951" max="9951" width="55.625" bestFit="1" customWidth="1"/>
    <col min="9952" max="9955" width="14.375" customWidth="1"/>
    <col min="9956" max="9956" width="3.25" customWidth="1"/>
    <col min="9957" max="9957" width="3.875" customWidth="1"/>
    <col min="9958" max="10003" width="8.875" customWidth="1"/>
    <col min="10206" max="10206" width="4.5" bestFit="1" customWidth="1"/>
    <col min="10207" max="10207" width="55.625" bestFit="1" customWidth="1"/>
    <col min="10208" max="10211" width="14.375" customWidth="1"/>
    <col min="10212" max="10212" width="3.25" customWidth="1"/>
    <col min="10213" max="10213" width="3.875" customWidth="1"/>
    <col min="10214" max="10259" width="8.875" customWidth="1"/>
    <col min="10462" max="10462" width="4.5" bestFit="1" customWidth="1"/>
    <col min="10463" max="10463" width="55.625" bestFit="1" customWidth="1"/>
    <col min="10464" max="10467" width="14.375" customWidth="1"/>
    <col min="10468" max="10468" width="3.25" customWidth="1"/>
    <col min="10469" max="10469" width="3.875" customWidth="1"/>
    <col min="10470" max="10515" width="8.875" customWidth="1"/>
    <col min="10718" max="10718" width="4.5" bestFit="1" customWidth="1"/>
    <col min="10719" max="10719" width="55.625" bestFit="1" customWidth="1"/>
    <col min="10720" max="10723" width="14.375" customWidth="1"/>
    <col min="10724" max="10724" width="3.25" customWidth="1"/>
    <col min="10725" max="10725" width="3.875" customWidth="1"/>
    <col min="10726" max="10771" width="8.875" customWidth="1"/>
    <col min="10974" max="10974" width="4.5" bestFit="1" customWidth="1"/>
    <col min="10975" max="10975" width="55.625" bestFit="1" customWidth="1"/>
    <col min="10976" max="10979" width="14.375" customWidth="1"/>
    <col min="10980" max="10980" width="3.25" customWidth="1"/>
    <col min="10981" max="10981" width="3.875" customWidth="1"/>
    <col min="10982" max="11027" width="8.875" customWidth="1"/>
    <col min="11230" max="11230" width="4.5" bestFit="1" customWidth="1"/>
    <col min="11231" max="11231" width="55.625" bestFit="1" customWidth="1"/>
    <col min="11232" max="11235" width="14.375" customWidth="1"/>
    <col min="11236" max="11236" width="3.25" customWidth="1"/>
    <col min="11237" max="11237" width="3.875" customWidth="1"/>
    <col min="11238" max="11283" width="8.875" customWidth="1"/>
    <col min="11486" max="11486" width="4.5" bestFit="1" customWidth="1"/>
    <col min="11487" max="11487" width="55.625" bestFit="1" customWidth="1"/>
    <col min="11488" max="11491" width="14.375" customWidth="1"/>
    <col min="11492" max="11492" width="3.25" customWidth="1"/>
    <col min="11493" max="11493" width="3.875" customWidth="1"/>
    <col min="11494" max="11539" width="8.875" customWidth="1"/>
    <col min="11742" max="11742" width="4.5" bestFit="1" customWidth="1"/>
    <col min="11743" max="11743" width="55.625" bestFit="1" customWidth="1"/>
    <col min="11744" max="11747" width="14.375" customWidth="1"/>
    <col min="11748" max="11748" width="3.25" customWidth="1"/>
    <col min="11749" max="11749" width="3.875" customWidth="1"/>
    <col min="11750" max="11795" width="8.875" customWidth="1"/>
    <col min="11998" max="11998" width="4.5" bestFit="1" customWidth="1"/>
    <col min="11999" max="11999" width="55.625" bestFit="1" customWidth="1"/>
    <col min="12000" max="12003" width="14.375" customWidth="1"/>
    <col min="12004" max="12004" width="3.25" customWidth="1"/>
    <col min="12005" max="12005" width="3.875" customWidth="1"/>
    <col min="12006" max="12051" width="8.875" customWidth="1"/>
    <col min="12254" max="12254" width="4.5" bestFit="1" customWidth="1"/>
    <col min="12255" max="12255" width="55.625" bestFit="1" customWidth="1"/>
    <col min="12256" max="12259" width="14.375" customWidth="1"/>
    <col min="12260" max="12260" width="3.25" customWidth="1"/>
    <col min="12261" max="12261" width="3.875" customWidth="1"/>
    <col min="12262" max="12307" width="8.875" customWidth="1"/>
    <col min="12510" max="12510" width="4.5" bestFit="1" customWidth="1"/>
    <col min="12511" max="12511" width="55.625" bestFit="1" customWidth="1"/>
    <col min="12512" max="12515" width="14.375" customWidth="1"/>
    <col min="12516" max="12516" width="3.25" customWidth="1"/>
    <col min="12517" max="12517" width="3.875" customWidth="1"/>
    <col min="12518" max="12563" width="8.875" customWidth="1"/>
    <col min="12766" max="12766" width="4.5" bestFit="1" customWidth="1"/>
    <col min="12767" max="12767" width="55.625" bestFit="1" customWidth="1"/>
    <col min="12768" max="12771" width="14.375" customWidth="1"/>
    <col min="12772" max="12772" width="3.25" customWidth="1"/>
    <col min="12773" max="12773" width="3.875" customWidth="1"/>
    <col min="12774" max="12819" width="8.875" customWidth="1"/>
    <col min="13022" max="13022" width="4.5" bestFit="1" customWidth="1"/>
    <col min="13023" max="13023" width="55.625" bestFit="1" customWidth="1"/>
    <col min="13024" max="13027" width="14.375" customWidth="1"/>
    <col min="13028" max="13028" width="3.25" customWidth="1"/>
    <col min="13029" max="13029" width="3.875" customWidth="1"/>
    <col min="13030" max="13075" width="8.875" customWidth="1"/>
    <col min="13278" max="13278" width="4.5" bestFit="1" customWidth="1"/>
    <col min="13279" max="13279" width="55.625" bestFit="1" customWidth="1"/>
    <col min="13280" max="13283" width="14.375" customWidth="1"/>
    <col min="13284" max="13284" width="3.25" customWidth="1"/>
    <col min="13285" max="13285" width="3.875" customWidth="1"/>
    <col min="13286" max="13331" width="8.875" customWidth="1"/>
    <col min="13534" max="13534" width="4.5" bestFit="1" customWidth="1"/>
    <col min="13535" max="13535" width="55.625" bestFit="1" customWidth="1"/>
    <col min="13536" max="13539" width="14.375" customWidth="1"/>
    <col min="13540" max="13540" width="3.25" customWidth="1"/>
    <col min="13541" max="13541" width="3.875" customWidth="1"/>
    <col min="13542" max="13587" width="8.875" customWidth="1"/>
    <col min="13790" max="13790" width="4.5" bestFit="1" customWidth="1"/>
    <col min="13791" max="13791" width="55.625" bestFit="1" customWidth="1"/>
    <col min="13792" max="13795" width="14.375" customWidth="1"/>
    <col min="13796" max="13796" width="3.25" customWidth="1"/>
    <col min="13797" max="13797" width="3.875" customWidth="1"/>
    <col min="13798" max="13843" width="8.875" customWidth="1"/>
    <col min="14046" max="14046" width="4.5" bestFit="1" customWidth="1"/>
    <col min="14047" max="14047" width="55.625" bestFit="1" customWidth="1"/>
    <col min="14048" max="14051" width="14.375" customWidth="1"/>
    <col min="14052" max="14052" width="3.25" customWidth="1"/>
    <col min="14053" max="14053" width="3.875" customWidth="1"/>
    <col min="14054" max="14099" width="8.875" customWidth="1"/>
    <col min="14302" max="14302" width="4.5" bestFit="1" customWidth="1"/>
    <col min="14303" max="14303" width="55.625" bestFit="1" customWidth="1"/>
    <col min="14304" max="14307" width="14.375" customWidth="1"/>
    <col min="14308" max="14308" width="3.25" customWidth="1"/>
    <col min="14309" max="14309" width="3.875" customWidth="1"/>
    <col min="14310" max="14355" width="8.875" customWidth="1"/>
    <col min="14558" max="14558" width="4.5" bestFit="1" customWidth="1"/>
    <col min="14559" max="14559" width="55.625" bestFit="1" customWidth="1"/>
    <col min="14560" max="14563" width="14.375" customWidth="1"/>
    <col min="14564" max="14564" width="3.25" customWidth="1"/>
    <col min="14565" max="14565" width="3.875" customWidth="1"/>
    <col min="14566" max="14611" width="8.875" customWidth="1"/>
    <col min="14814" max="14814" width="4.5" bestFit="1" customWidth="1"/>
    <col min="14815" max="14815" width="55.625" bestFit="1" customWidth="1"/>
    <col min="14816" max="14819" width="14.375" customWidth="1"/>
    <col min="14820" max="14820" width="3.25" customWidth="1"/>
    <col min="14821" max="14821" width="3.875" customWidth="1"/>
    <col min="14822" max="14867" width="8.875" customWidth="1"/>
    <col min="15070" max="15070" width="4.5" bestFit="1" customWidth="1"/>
    <col min="15071" max="15071" width="55.625" bestFit="1" customWidth="1"/>
    <col min="15072" max="15075" width="14.375" customWidth="1"/>
    <col min="15076" max="15076" width="3.25" customWidth="1"/>
    <col min="15077" max="15077" width="3.875" customWidth="1"/>
    <col min="15078" max="15123" width="8.875" customWidth="1"/>
    <col min="15326" max="15326" width="4.5" bestFit="1" customWidth="1"/>
    <col min="15327" max="15327" width="55.625" bestFit="1" customWidth="1"/>
    <col min="15328" max="15331" width="14.375" customWidth="1"/>
    <col min="15332" max="15332" width="3.25" customWidth="1"/>
    <col min="15333" max="15333" width="3.875" customWidth="1"/>
    <col min="15334" max="15379" width="8.875" customWidth="1"/>
    <col min="15582" max="15582" width="4.5" bestFit="1" customWidth="1"/>
    <col min="15583" max="15583" width="55.625" bestFit="1" customWidth="1"/>
    <col min="15584" max="15587" width="14.375" customWidth="1"/>
    <col min="15588" max="15588" width="3.25" customWidth="1"/>
    <col min="15589" max="15589" width="3.875" customWidth="1"/>
    <col min="15590" max="15635" width="8.875" customWidth="1"/>
    <col min="15838" max="15838" width="4.5" bestFit="1" customWidth="1"/>
    <col min="15839" max="15839" width="55.625" bestFit="1" customWidth="1"/>
    <col min="15840" max="15843" width="14.375" customWidth="1"/>
    <col min="15844" max="15844" width="3.25" customWidth="1"/>
    <col min="15845" max="15845" width="3.875" customWidth="1"/>
    <col min="15846" max="15891" width="8.875" customWidth="1"/>
    <col min="16094" max="16094" width="4.5" bestFit="1" customWidth="1"/>
    <col min="16095" max="16095" width="55.625" bestFit="1" customWidth="1"/>
    <col min="16096" max="16099" width="14.375" customWidth="1"/>
    <col min="16100" max="16100" width="3.25" customWidth="1"/>
    <col min="16101" max="16101" width="3.875" customWidth="1"/>
    <col min="16102" max="16147" width="8.875" customWidth="1"/>
  </cols>
  <sheetData>
    <row r="1" spans="1:8" ht="4.9000000000000004" customHeight="1" x14ac:dyDescent="0.15"/>
    <row r="2" spans="1:8" ht="28.15" customHeight="1" x14ac:dyDescent="0.15">
      <c r="A2" s="629"/>
      <c r="B2" s="609"/>
      <c r="C2" s="840" t="s">
        <v>2029</v>
      </c>
      <c r="D2" s="840"/>
      <c r="E2" s="840"/>
      <c r="F2" s="840"/>
      <c r="G2" s="840"/>
      <c r="H2" s="609"/>
    </row>
    <row r="3" spans="1:8" ht="4.9000000000000004" customHeight="1" x14ac:dyDescent="0.15">
      <c r="C3" s="33"/>
    </row>
    <row r="4" spans="1:8" ht="5.0999999999999996" customHeight="1" x14ac:dyDescent="0.15">
      <c r="C4" s="33"/>
    </row>
    <row r="5" spans="1:8" ht="5.0999999999999996" customHeight="1" x14ac:dyDescent="0.15">
      <c r="C5" s="33"/>
    </row>
    <row r="6" spans="1:8" ht="5.0999999999999996" customHeight="1" x14ac:dyDescent="0.15">
      <c r="C6" s="33"/>
    </row>
    <row r="7" spans="1:8" ht="4.9000000000000004" customHeight="1" x14ac:dyDescent="0.15">
      <c r="C7" s="33"/>
    </row>
    <row r="8" spans="1:8" ht="13.35" customHeight="1" x14ac:dyDescent="0.15">
      <c r="C8" s="33" t="s">
        <v>857</v>
      </c>
    </row>
    <row r="9" spans="1:8" ht="4.9000000000000004" customHeight="1" x14ac:dyDescent="0.15">
      <c r="C9" s="33"/>
    </row>
    <row r="10" spans="1:8" ht="13.15" customHeight="1" x14ac:dyDescent="0.15">
      <c r="C10" s="40" t="s">
        <v>2026</v>
      </c>
    </row>
    <row r="11" spans="1:8" ht="4.9000000000000004" customHeight="1" x14ac:dyDescent="0.15">
      <c r="C11" s="33"/>
    </row>
    <row r="12" spans="1:8" ht="13.15" customHeight="1" x14ac:dyDescent="0.15">
      <c r="C12" s="40" t="s">
        <v>2616</v>
      </c>
    </row>
    <row r="13" spans="1:8" ht="4.9000000000000004" customHeight="1" x14ac:dyDescent="0.15">
      <c r="C13" s="33"/>
    </row>
    <row r="14" spans="1:8" ht="5.0999999999999996" customHeight="1" x14ac:dyDescent="0.15">
      <c r="C14" s="40"/>
      <c r="D14" s="37"/>
      <c r="F14" s="37"/>
    </row>
    <row r="15" spans="1:8" ht="4.9000000000000004" customHeight="1" x14ac:dyDescent="0.15">
      <c r="C15" s="33"/>
    </row>
    <row r="16" spans="1:8" ht="15" customHeight="1" x14ac:dyDescent="0.15">
      <c r="B16" s="568" t="s">
        <v>2028</v>
      </c>
      <c r="D16" s="39" t="s">
        <v>1655</v>
      </c>
      <c r="F16" s="39" t="s">
        <v>1655</v>
      </c>
    </row>
    <row r="17" spans="2:6" s="34" customFormat="1" ht="16.899999999999999" customHeight="1" x14ac:dyDescent="0.15">
      <c r="B17" s="737" t="s">
        <v>607</v>
      </c>
      <c r="C17" s="739" t="s">
        <v>945</v>
      </c>
      <c r="D17" s="741" t="s">
        <v>2027</v>
      </c>
      <c r="F17" s="726" t="s">
        <v>2025</v>
      </c>
    </row>
    <row r="18" spans="2:6" s="34" customFormat="1" ht="16.899999999999999" customHeight="1" x14ac:dyDescent="0.15">
      <c r="B18" s="738"/>
      <c r="C18" s="740"/>
      <c r="D18" s="742"/>
      <c r="F18" s="742"/>
    </row>
    <row r="19" spans="2:6" ht="15" customHeight="1" x14ac:dyDescent="0.15">
      <c r="B19" s="107" t="s">
        <v>109</v>
      </c>
      <c r="C19" s="108" t="s">
        <v>110</v>
      </c>
      <c r="D19" s="114"/>
      <c r="F19" s="389">
        <f>SUMIFS('R2国表_固定資本マトリックス（民間）'!$C$131:$C$249,'R2国表_固定資本マトリックス（民間）'!$FB$131:$FB$249,B19)</f>
        <v>0</v>
      </c>
    </row>
    <row r="20" spans="2:6" ht="15" customHeight="1" x14ac:dyDescent="0.15">
      <c r="B20" s="110" t="s">
        <v>111</v>
      </c>
      <c r="C20" s="109" t="s">
        <v>123</v>
      </c>
      <c r="D20" s="115"/>
      <c r="F20" s="390">
        <f>SUMIFS('R2国表_固定資本マトリックス（民間）'!$C$131:$C$249,'R2国表_固定資本マトリックス（民間）'!$FB$131:$FB$249,B20)</f>
        <v>0</v>
      </c>
    </row>
    <row r="21" spans="2:6" ht="15" customHeight="1" x14ac:dyDescent="0.15">
      <c r="B21" s="110" t="s">
        <v>126</v>
      </c>
      <c r="C21" s="109" t="s">
        <v>125</v>
      </c>
      <c r="D21" s="115"/>
      <c r="F21" s="390">
        <f>SUMIFS('R2国表_固定資本マトリックス（民間）'!$C$131:$C$249,'R2国表_固定資本マトリックス（民間）'!$FB$131:$FB$249,B21)</f>
        <v>0</v>
      </c>
    </row>
    <row r="22" spans="2:6" ht="15" customHeight="1" x14ac:dyDescent="0.15">
      <c r="B22" s="110" t="s">
        <v>129</v>
      </c>
      <c r="C22" s="109" t="s">
        <v>130</v>
      </c>
      <c r="D22" s="115"/>
      <c r="F22" s="390">
        <f>SUMIFS('R2国表_固定資本マトリックス（民間）'!$C$131:$C$249,'R2国表_固定資本マトリックス（民間）'!$FB$131:$FB$249,B22)</f>
        <v>0</v>
      </c>
    </row>
    <row r="23" spans="2:6" ht="15" customHeight="1" x14ac:dyDescent="0.15">
      <c r="B23" s="110" t="s">
        <v>137</v>
      </c>
      <c r="C23" s="109" t="s">
        <v>138</v>
      </c>
      <c r="D23" s="115"/>
      <c r="F23" s="390">
        <f>SUMIFS('R2国表_固定資本マトリックス（民間）'!$C$131:$C$249,'R2国表_固定資本マトリックス（民間）'!$FB$131:$FB$249,B23)</f>
        <v>0</v>
      </c>
    </row>
    <row r="24" spans="2:6" ht="15" customHeight="1" x14ac:dyDescent="0.15">
      <c r="B24" s="110" t="s">
        <v>143</v>
      </c>
      <c r="C24" s="109" t="s">
        <v>142</v>
      </c>
      <c r="D24" s="115"/>
      <c r="F24" s="390">
        <f>SUMIFS('R2国表_固定資本マトリックス（民間）'!$C$131:$C$249,'R2国表_固定資本マトリックス（民間）'!$FB$131:$FB$249,B24)</f>
        <v>0</v>
      </c>
    </row>
    <row r="25" spans="2:6" ht="15" customHeight="1" x14ac:dyDescent="0.15">
      <c r="B25" s="110" t="s">
        <v>145</v>
      </c>
      <c r="C25" s="109" t="s">
        <v>146</v>
      </c>
      <c r="D25" s="115"/>
      <c r="F25" s="390">
        <f>SUMIFS('R2国表_固定資本マトリックス（民間）'!$C$131:$C$249,'R2国表_固定資本マトリックス（民間）'!$FB$131:$FB$249,B25)</f>
        <v>0</v>
      </c>
    </row>
    <row r="26" spans="2:6" ht="15" customHeight="1" x14ac:dyDescent="0.15">
      <c r="B26" s="110" t="s">
        <v>151</v>
      </c>
      <c r="C26" s="109" t="s">
        <v>152</v>
      </c>
      <c r="D26" s="115"/>
      <c r="F26" s="390">
        <f>SUMIFS('R2国表_固定資本マトリックス（民間）'!$C$131:$C$249,'R2国表_固定資本マトリックス（民間）'!$FB$131:$FB$249,B26)</f>
        <v>0</v>
      </c>
    </row>
    <row r="27" spans="2:6" ht="15" customHeight="1" x14ac:dyDescent="0.15">
      <c r="B27" s="110" t="s">
        <v>167</v>
      </c>
      <c r="C27" s="109" t="s">
        <v>168</v>
      </c>
      <c r="D27" s="115"/>
      <c r="F27" s="390">
        <f>SUMIFS('R2国表_固定資本マトリックス（民間）'!$C$131:$C$249,'R2国表_固定資本マトリックス（民間）'!$FB$131:$FB$249,B27)</f>
        <v>0</v>
      </c>
    </row>
    <row r="28" spans="2:6" ht="15" customHeight="1" x14ac:dyDescent="0.15">
      <c r="B28" s="110" t="s">
        <v>173</v>
      </c>
      <c r="C28" s="109" t="s">
        <v>172</v>
      </c>
      <c r="D28" s="115"/>
      <c r="F28" s="390">
        <f>SUMIFS('R2国表_固定資本マトリックス（民間）'!$C$131:$C$249,'R2国表_固定資本マトリックス（民間）'!$FB$131:$FB$249,B28)</f>
        <v>0</v>
      </c>
    </row>
    <row r="29" spans="2:6" ht="15" customHeight="1" x14ac:dyDescent="0.15">
      <c r="B29" s="110" t="s">
        <v>176</v>
      </c>
      <c r="C29" s="109" t="s">
        <v>175</v>
      </c>
      <c r="D29" s="115"/>
      <c r="F29" s="390">
        <f>SUMIFS('R2国表_固定資本マトリックス（民間）'!$C$131:$C$249,'R2国表_固定資本マトリックス（民間）'!$FB$131:$FB$249,B29)</f>
        <v>0</v>
      </c>
    </row>
    <row r="30" spans="2:6" ht="15" customHeight="1" x14ac:dyDescent="0.15">
      <c r="B30" s="110" t="s">
        <v>179</v>
      </c>
      <c r="C30" s="109" t="s">
        <v>180</v>
      </c>
      <c r="D30" s="115"/>
      <c r="F30" s="390">
        <f>SUMIFS('R2国表_固定資本マトリックス（民間）'!$C$131:$C$249,'R2国表_固定資本マトリックス（民間）'!$FB$131:$FB$249,B30)</f>
        <v>0</v>
      </c>
    </row>
    <row r="31" spans="2:6" ht="15" customHeight="1" x14ac:dyDescent="0.15">
      <c r="B31" s="110" t="s">
        <v>191</v>
      </c>
      <c r="C31" s="109" t="s">
        <v>192</v>
      </c>
      <c r="D31" s="115"/>
      <c r="F31" s="390">
        <f>SUMIFS('R2国表_固定資本マトリックス（民間）'!$C$131:$C$249,'R2国表_固定資本マトリックス（民間）'!$FB$131:$FB$249,B31)</f>
        <v>0</v>
      </c>
    </row>
    <row r="32" spans="2:6" ht="15" customHeight="1" x14ac:dyDescent="0.15">
      <c r="B32" s="110" t="s">
        <v>199</v>
      </c>
      <c r="C32" s="109" t="s">
        <v>200</v>
      </c>
      <c r="D32" s="115"/>
      <c r="F32" s="390">
        <f>SUMIFS('R2国表_固定資本マトリックス（民間）'!$C$131:$C$249,'R2国表_固定資本マトリックス（民間）'!$FB$131:$FB$249,B32)</f>
        <v>0</v>
      </c>
    </row>
    <row r="33" spans="2:6" ht="15" customHeight="1" x14ac:dyDescent="0.15">
      <c r="B33" s="110" t="s">
        <v>205</v>
      </c>
      <c r="C33" s="109" t="s">
        <v>204</v>
      </c>
      <c r="D33" s="115"/>
      <c r="F33" s="390">
        <f>SUMIFS('R2国表_固定資本マトリックス（民間）'!$C$131:$C$249,'R2国表_固定資本マトリックス（民間）'!$FB$131:$FB$249,B33)</f>
        <v>0</v>
      </c>
    </row>
    <row r="34" spans="2:6" ht="15" customHeight="1" x14ac:dyDescent="0.15">
      <c r="B34" s="110" t="s">
        <v>208</v>
      </c>
      <c r="C34" s="109" t="s">
        <v>209</v>
      </c>
      <c r="D34" s="115"/>
      <c r="F34" s="390">
        <f>SUMIFS('R2国表_固定資本マトリックス（民間）'!$C$131:$C$249,'R2国表_固定資本マトリックス（民間）'!$FB$131:$FB$249,B34)</f>
        <v>0</v>
      </c>
    </row>
    <row r="35" spans="2:6" ht="15" customHeight="1" x14ac:dyDescent="0.15">
      <c r="B35" s="110" t="s">
        <v>215</v>
      </c>
      <c r="C35" s="109" t="s">
        <v>216</v>
      </c>
      <c r="D35" s="115"/>
      <c r="F35" s="390">
        <f>SUMIFS('R2国表_固定資本マトリックス（民間）'!$C$131:$C$249,'R2国表_固定資本マトリックス（民間）'!$FB$131:$FB$249,B35)</f>
        <v>0</v>
      </c>
    </row>
    <row r="36" spans="2:6" ht="15" customHeight="1" x14ac:dyDescent="0.15">
      <c r="B36" s="110" t="s">
        <v>221</v>
      </c>
      <c r="C36" s="109" t="s">
        <v>220</v>
      </c>
      <c r="D36" s="115"/>
      <c r="F36" s="390">
        <f>SUMIFS('R2国表_固定資本マトリックス（民間）'!$C$131:$C$249,'R2国表_固定資本マトリックス（民間）'!$FB$131:$FB$249,B36)</f>
        <v>0</v>
      </c>
    </row>
    <row r="37" spans="2:6" ht="15" customHeight="1" x14ac:dyDescent="0.15">
      <c r="B37" s="110" t="s">
        <v>224</v>
      </c>
      <c r="C37" s="109" t="s">
        <v>223</v>
      </c>
      <c r="D37" s="115"/>
      <c r="F37" s="390">
        <f>SUMIFS('R2国表_固定資本マトリックス（民間）'!$C$131:$C$249,'R2国表_固定資本マトリックス（民間）'!$FB$131:$FB$249,B37)</f>
        <v>0</v>
      </c>
    </row>
    <row r="38" spans="2:6" ht="15" customHeight="1" x14ac:dyDescent="0.15">
      <c r="B38" s="110" t="s">
        <v>227</v>
      </c>
      <c r="C38" s="109" t="s">
        <v>228</v>
      </c>
      <c r="D38" s="115"/>
      <c r="F38" s="390">
        <f>SUMIFS('R2国表_固定資本マトリックス（民間）'!$C$131:$C$249,'R2国表_固定資本マトリックス（民間）'!$FB$131:$FB$249,B38)</f>
        <v>0</v>
      </c>
    </row>
    <row r="39" spans="2:6" ht="15" customHeight="1" x14ac:dyDescent="0.15">
      <c r="B39" s="110" t="s">
        <v>232</v>
      </c>
      <c r="C39" s="109" t="s">
        <v>661</v>
      </c>
      <c r="D39" s="115"/>
      <c r="F39" s="390">
        <f>SUMIFS('R2国表_固定資本マトリックス（民間）'!$C$131:$C$249,'R2国表_固定資本マトリックス（民間）'!$FB$131:$FB$249,B39)</f>
        <v>0</v>
      </c>
    </row>
    <row r="40" spans="2:6" ht="15" customHeight="1" x14ac:dyDescent="0.15">
      <c r="B40" s="110" t="s">
        <v>234</v>
      </c>
      <c r="C40" s="109" t="s">
        <v>662</v>
      </c>
      <c r="D40" s="115"/>
      <c r="F40" s="390">
        <f>SUMIFS('R2国表_固定資本マトリックス（民間）'!$C$131:$C$249,'R2国表_固定資本マトリックス（民間）'!$FB$131:$FB$249,B40)</f>
        <v>0</v>
      </c>
    </row>
    <row r="41" spans="2:6" ht="15" customHeight="1" x14ac:dyDescent="0.15">
      <c r="B41" s="110" t="s">
        <v>241</v>
      </c>
      <c r="C41" s="109" t="s">
        <v>240</v>
      </c>
      <c r="D41" s="116"/>
      <c r="F41" s="390">
        <f>SUMIFS('R2国表_固定資本マトリックス（民間）'!$C$131:$C$249,'R2国表_固定資本マトリックス（民間）'!$FB$131:$FB$249,B41)</f>
        <v>0</v>
      </c>
    </row>
    <row r="42" spans="2:6" ht="15" customHeight="1" x14ac:dyDescent="0.15">
      <c r="B42" s="110" t="s">
        <v>244</v>
      </c>
      <c r="C42" s="109" t="s">
        <v>243</v>
      </c>
      <c r="D42" s="117"/>
      <c r="F42" s="391">
        <f>SUMIFS('R2国表_固定資本マトリックス（民間）'!$C$131:$C$249,'R2国表_固定資本マトリックス（民間）'!$FB$131:$FB$249,B42)</f>
        <v>0</v>
      </c>
    </row>
    <row r="43" spans="2:6" ht="15" customHeight="1" x14ac:dyDescent="0.15">
      <c r="B43" s="110" t="s">
        <v>247</v>
      </c>
      <c r="C43" s="109" t="s">
        <v>245</v>
      </c>
      <c r="D43" s="115"/>
      <c r="F43" s="390">
        <f>SUMIFS('R2国表_固定資本マトリックス（民間）'!$C$131:$C$249,'R2国表_固定資本マトリックス（民間）'!$FB$131:$FB$249,B43)</f>
        <v>0</v>
      </c>
    </row>
    <row r="44" spans="2:6" ht="15" customHeight="1" x14ac:dyDescent="0.15">
      <c r="B44" s="110" t="s">
        <v>250</v>
      </c>
      <c r="C44" s="109" t="s">
        <v>251</v>
      </c>
      <c r="D44" s="115"/>
      <c r="F44" s="390">
        <f>SUMIFS('R2国表_固定資本マトリックス（民間）'!$C$131:$C$249,'R2国表_固定資本マトリックス（民間）'!$FB$131:$FB$249,B44)</f>
        <v>0</v>
      </c>
    </row>
    <row r="45" spans="2:6" ht="15" customHeight="1" x14ac:dyDescent="0.15">
      <c r="B45" s="110" t="s">
        <v>262</v>
      </c>
      <c r="C45" s="109" t="s">
        <v>261</v>
      </c>
      <c r="D45" s="115"/>
      <c r="F45" s="390">
        <f>SUMIFS('R2国表_固定資本マトリックス（民間）'!$C$131:$C$249,'R2国表_固定資本マトリックス（民間）'!$FB$131:$FB$249,B45)</f>
        <v>0</v>
      </c>
    </row>
    <row r="46" spans="2:6" ht="15" customHeight="1" x14ac:dyDescent="0.15">
      <c r="B46" s="110" t="s">
        <v>265</v>
      </c>
      <c r="C46" s="109" t="s">
        <v>264</v>
      </c>
      <c r="D46" s="115"/>
      <c r="F46" s="390">
        <f>SUMIFS('R2国表_固定資本マトリックス（民間）'!$C$131:$C$249,'R2国表_固定資本マトリックス（民間）'!$FB$131:$FB$249,B46)</f>
        <v>0</v>
      </c>
    </row>
    <row r="47" spans="2:6" ht="15" customHeight="1" x14ac:dyDescent="0.15">
      <c r="B47" s="110" t="s">
        <v>268</v>
      </c>
      <c r="C47" s="109" t="s">
        <v>267</v>
      </c>
      <c r="D47" s="115"/>
      <c r="F47" s="390">
        <f>SUMIFS('R2国表_固定資本マトリックス（民間）'!$C$131:$C$249,'R2国表_固定資本マトリックス（民間）'!$FB$131:$FB$249,B47)</f>
        <v>0</v>
      </c>
    </row>
    <row r="48" spans="2:6" ht="15" customHeight="1" x14ac:dyDescent="0.15">
      <c r="B48" s="110" t="s">
        <v>271</v>
      </c>
      <c r="C48" s="109" t="s">
        <v>272</v>
      </c>
      <c r="D48" s="115"/>
      <c r="F48" s="390">
        <f>SUMIFS('R2国表_固定資本マトリックス（民間）'!$C$131:$C$249,'R2国表_固定資本マトリックス（民間）'!$FB$131:$FB$249,B48)</f>
        <v>0</v>
      </c>
    </row>
    <row r="49" spans="2:6" ht="15" customHeight="1" x14ac:dyDescent="0.15">
      <c r="B49" s="110" t="s">
        <v>277</v>
      </c>
      <c r="C49" s="109" t="s">
        <v>663</v>
      </c>
      <c r="D49" s="115"/>
      <c r="F49" s="390">
        <f>SUMIFS('R2国表_固定資本マトリックス（民間）'!$C$131:$C$249,'R2国表_固定資本マトリックス（民間）'!$FB$131:$FB$249,B49)</f>
        <v>0</v>
      </c>
    </row>
    <row r="50" spans="2:6" ht="15" customHeight="1" x14ac:dyDescent="0.15">
      <c r="B50" s="110" t="s">
        <v>281</v>
      </c>
      <c r="C50" s="109" t="s">
        <v>280</v>
      </c>
      <c r="D50" s="115"/>
      <c r="F50" s="390">
        <f>SUMIFS('R2国表_固定資本マトリックス（民間）'!$C$131:$C$249,'R2国表_固定資本マトリックス（民間）'!$FB$131:$FB$249,B50)</f>
        <v>0</v>
      </c>
    </row>
    <row r="51" spans="2:6" ht="15" customHeight="1" x14ac:dyDescent="0.15">
      <c r="B51" s="110" t="s">
        <v>284</v>
      </c>
      <c r="C51" s="109" t="s">
        <v>283</v>
      </c>
      <c r="D51" s="115"/>
      <c r="F51" s="390">
        <f>SUMIFS('R2国表_固定資本マトリックス（民間）'!$C$131:$C$249,'R2国表_固定資本マトリックス（民間）'!$FB$131:$FB$249,B51)</f>
        <v>0</v>
      </c>
    </row>
    <row r="52" spans="2:6" ht="15" customHeight="1" x14ac:dyDescent="0.15">
      <c r="B52" s="110" t="s">
        <v>287</v>
      </c>
      <c r="C52" s="109" t="s">
        <v>286</v>
      </c>
      <c r="D52" s="115"/>
      <c r="F52" s="390">
        <f>SUMIFS('R2国表_固定資本マトリックス（民間）'!$C$131:$C$249,'R2国表_固定資本マトリックス（民間）'!$FB$131:$FB$249,B52)</f>
        <v>0</v>
      </c>
    </row>
    <row r="53" spans="2:6" ht="15" customHeight="1" x14ac:dyDescent="0.15">
      <c r="B53" s="110" t="s">
        <v>290</v>
      </c>
      <c r="C53" s="109" t="s">
        <v>291</v>
      </c>
      <c r="D53" s="115"/>
      <c r="F53" s="390">
        <f>SUMIFS('R2国表_固定資本マトリックス（民間）'!$C$131:$C$249,'R2国表_固定資本マトリックス（民間）'!$FB$131:$FB$249,B53)</f>
        <v>0</v>
      </c>
    </row>
    <row r="54" spans="2:6" ht="15" customHeight="1" x14ac:dyDescent="0.15">
      <c r="B54" s="110" t="s">
        <v>295</v>
      </c>
      <c r="C54" s="109" t="s">
        <v>294</v>
      </c>
      <c r="D54" s="115"/>
      <c r="F54" s="390">
        <f>SUMIFS('R2国表_固定資本マトリックス（民間）'!$C$131:$C$249,'R2国表_固定資本マトリックス（民間）'!$FB$131:$FB$249,B54)</f>
        <v>0</v>
      </c>
    </row>
    <row r="55" spans="2:6" ht="15" customHeight="1" x14ac:dyDescent="0.15">
      <c r="B55" s="110" t="s">
        <v>299</v>
      </c>
      <c r="C55" s="109" t="s">
        <v>300</v>
      </c>
      <c r="D55" s="115"/>
      <c r="F55" s="390">
        <f>SUMIFS('R2国表_固定資本マトリックス（民間）'!$C$131:$C$249,'R2国表_固定資本マトリックス（民間）'!$FB$131:$FB$249,B55)</f>
        <v>0</v>
      </c>
    </row>
    <row r="56" spans="2:6" ht="15" customHeight="1" x14ac:dyDescent="0.15">
      <c r="B56" s="110" t="s">
        <v>306</v>
      </c>
      <c r="C56" s="109" t="s">
        <v>665</v>
      </c>
      <c r="D56" s="115"/>
      <c r="F56" s="390">
        <f>SUMIFS('R2国表_固定資本マトリックス（民間）'!$C$131:$C$249,'R2国表_固定資本マトリックス（民間）'!$FB$131:$FB$249,B56)</f>
        <v>0</v>
      </c>
    </row>
    <row r="57" spans="2:6" ht="15" customHeight="1" x14ac:dyDescent="0.15">
      <c r="B57" s="110" t="s">
        <v>309</v>
      </c>
      <c r="C57" s="109" t="s">
        <v>308</v>
      </c>
      <c r="D57" s="115"/>
      <c r="F57" s="390">
        <f>SUMIFS('R2国表_固定資本マトリックス（民間）'!$C$131:$C$249,'R2国表_固定資本マトリックス（民間）'!$FB$131:$FB$249,B57)</f>
        <v>0</v>
      </c>
    </row>
    <row r="58" spans="2:6" ht="15" customHeight="1" x14ac:dyDescent="0.15">
      <c r="B58" s="110" t="s">
        <v>312</v>
      </c>
      <c r="C58" s="109" t="s">
        <v>311</v>
      </c>
      <c r="D58" s="115"/>
      <c r="F58" s="390">
        <f>SUMIFS('R2国表_固定資本マトリックス（民間）'!$C$131:$C$249,'R2国表_固定資本マトリックス（民間）'!$FB$131:$FB$249,B58)</f>
        <v>0</v>
      </c>
    </row>
    <row r="59" spans="2:6" ht="15" customHeight="1" x14ac:dyDescent="0.15">
      <c r="B59" s="110" t="s">
        <v>317</v>
      </c>
      <c r="C59" s="109" t="s">
        <v>318</v>
      </c>
      <c r="D59" s="115"/>
      <c r="F59" s="390">
        <f>SUMIFS('R2国表_固定資本マトリックス（民間）'!$C$131:$C$249,'R2国表_固定資本マトリックス（民間）'!$FB$131:$FB$249,B59)</f>
        <v>0</v>
      </c>
    </row>
    <row r="60" spans="2:6" ht="15" customHeight="1" x14ac:dyDescent="0.15">
      <c r="B60" s="110" t="s">
        <v>323</v>
      </c>
      <c r="C60" s="109" t="s">
        <v>666</v>
      </c>
      <c r="D60" s="115"/>
      <c r="F60" s="390">
        <f>SUMIFS('R2国表_固定資本マトリックス（民間）'!$C$131:$C$249,'R2国表_固定資本マトリックス（民間）'!$FB$131:$FB$249,B60)</f>
        <v>0</v>
      </c>
    </row>
    <row r="61" spans="2:6" ht="15" customHeight="1" x14ac:dyDescent="0.15">
      <c r="B61" s="110" t="s">
        <v>327</v>
      </c>
      <c r="C61" s="109" t="s">
        <v>328</v>
      </c>
      <c r="D61" s="115"/>
      <c r="F61" s="390">
        <f>SUMIFS('R2国表_固定資本マトリックス（民間）'!$C$131:$C$249,'R2国表_固定資本マトリックス（民間）'!$FB$131:$FB$249,B61)</f>
        <v>0</v>
      </c>
    </row>
    <row r="62" spans="2:6" ht="15" customHeight="1" x14ac:dyDescent="0.15">
      <c r="B62" s="110" t="s">
        <v>332</v>
      </c>
      <c r="C62" s="109" t="s">
        <v>73</v>
      </c>
      <c r="D62" s="115"/>
      <c r="F62" s="390">
        <f>SUMIFS('R2国表_固定資本マトリックス（民間）'!$C$131:$C$249,'R2国表_固定資本マトリックス（民間）'!$FB$131:$FB$249,B62)</f>
        <v>0</v>
      </c>
    </row>
    <row r="63" spans="2:6" ht="15" customHeight="1" x14ac:dyDescent="0.15">
      <c r="B63" s="110" t="s">
        <v>344</v>
      </c>
      <c r="C63" s="109" t="s">
        <v>74</v>
      </c>
      <c r="D63" s="115"/>
      <c r="F63" s="390">
        <f>SUMIFS('R2国表_固定資本マトリックス（民間）'!$C$131:$C$249,'R2国表_固定資本マトリックス（民間）'!$FB$131:$FB$249,B63)</f>
        <v>0</v>
      </c>
    </row>
    <row r="64" spans="2:6" ht="15" customHeight="1" x14ac:dyDescent="0.15">
      <c r="B64" s="110" t="s">
        <v>362</v>
      </c>
      <c r="C64" s="109" t="s">
        <v>75</v>
      </c>
      <c r="D64" s="115"/>
      <c r="F64" s="390">
        <f>SUMIFS('R2国表_固定資本マトリックス（民間）'!$C$131:$C$249,'R2国表_固定資本マトリックス（民間）'!$FB$131:$FB$249,B64)</f>
        <v>0</v>
      </c>
    </row>
    <row r="65" spans="2:6" ht="15" customHeight="1" x14ac:dyDescent="0.15">
      <c r="B65" s="110" t="s">
        <v>375</v>
      </c>
      <c r="C65" s="109" t="s">
        <v>374</v>
      </c>
      <c r="D65" s="115"/>
      <c r="F65" s="390">
        <f>SUMIFS('R2国表_固定資本マトリックス（民間）'!$C$131:$C$249,'R2国表_固定資本マトリックス（民間）'!$FB$131:$FB$249,B65)</f>
        <v>0</v>
      </c>
    </row>
    <row r="66" spans="2:6" ht="15" customHeight="1" x14ac:dyDescent="0.15">
      <c r="B66" s="110" t="s">
        <v>378</v>
      </c>
      <c r="C66" s="109" t="s">
        <v>377</v>
      </c>
      <c r="D66" s="115"/>
      <c r="F66" s="390">
        <f>SUMIFS('R2国表_固定資本マトリックス（民間）'!$C$131:$C$249,'R2国表_固定資本マトリックス（民間）'!$FB$131:$FB$249,B66)</f>
        <v>0</v>
      </c>
    </row>
    <row r="67" spans="2:6" ht="15" customHeight="1" x14ac:dyDescent="0.15">
      <c r="B67" s="110" t="s">
        <v>381</v>
      </c>
      <c r="C67" s="109" t="s">
        <v>380</v>
      </c>
      <c r="D67" s="115"/>
      <c r="F67" s="390">
        <f>SUMIFS('R2国表_固定資本マトリックス（民間）'!$C$131:$C$249,'R2国表_固定資本マトリックス（民間）'!$FB$131:$FB$249,B67)</f>
        <v>0</v>
      </c>
    </row>
    <row r="68" spans="2:6" ht="15" customHeight="1" x14ac:dyDescent="0.15">
      <c r="B68" s="110" t="s">
        <v>384</v>
      </c>
      <c r="C68" s="109" t="s">
        <v>383</v>
      </c>
      <c r="D68" s="115"/>
      <c r="F68" s="390">
        <f>SUMIFS('R2国表_固定資本マトリックス（民間）'!$C$131:$C$249,'R2国表_固定資本マトリックス（民間）'!$FB$131:$FB$249,B68)</f>
        <v>0</v>
      </c>
    </row>
    <row r="69" spans="2:6" ht="15" customHeight="1" x14ac:dyDescent="0.15">
      <c r="B69" s="110" t="s">
        <v>387</v>
      </c>
      <c r="C69" s="109" t="s">
        <v>388</v>
      </c>
      <c r="D69" s="115"/>
      <c r="F69" s="390">
        <f>SUMIFS('R2国表_固定資本マトリックス（民間）'!$C$131:$C$249,'R2国表_固定資本マトリックス（民間）'!$FB$131:$FB$249,B69)</f>
        <v>0</v>
      </c>
    </row>
    <row r="70" spans="2:6" ht="15" customHeight="1" x14ac:dyDescent="0.15">
      <c r="B70" s="110" t="s">
        <v>393</v>
      </c>
      <c r="C70" s="109" t="s">
        <v>392</v>
      </c>
      <c r="D70" s="115"/>
      <c r="F70" s="390">
        <f>SUMIFS('R2国表_固定資本マトリックス（民間）'!$C$131:$C$249,'R2国表_固定資本マトリックス（民間）'!$FB$131:$FB$249,B70)</f>
        <v>0</v>
      </c>
    </row>
    <row r="71" spans="2:6" ht="15" customHeight="1" x14ac:dyDescent="0.15">
      <c r="B71" s="110" t="s">
        <v>396</v>
      </c>
      <c r="C71" s="109" t="s">
        <v>397</v>
      </c>
      <c r="D71" s="115"/>
      <c r="F71" s="390">
        <f>SUMIFS('R2国表_固定資本マトリックス（民間）'!$C$131:$C$249,'R2国表_固定資本マトリックス（民間）'!$FB$131:$FB$249,B71)</f>
        <v>0</v>
      </c>
    </row>
    <row r="72" spans="2:6" ht="15" customHeight="1" x14ac:dyDescent="0.15">
      <c r="B72" s="110" t="s">
        <v>402</v>
      </c>
      <c r="C72" s="109" t="s">
        <v>401</v>
      </c>
      <c r="D72" s="115"/>
      <c r="F72" s="390">
        <f>SUMIFS('R2国表_固定資本マトリックス（民間）'!$C$131:$C$249,'R2国表_固定資本マトリックス（民間）'!$FB$131:$FB$249,B72)</f>
        <v>0</v>
      </c>
    </row>
    <row r="73" spans="2:6" ht="15" customHeight="1" x14ac:dyDescent="0.15">
      <c r="B73" s="110" t="s">
        <v>405</v>
      </c>
      <c r="C73" s="109" t="s">
        <v>403</v>
      </c>
      <c r="D73" s="115"/>
      <c r="F73" s="390">
        <f>SUMIFS('R2国表_固定資本マトリックス（民間）'!$C$131:$C$249,'R2国表_固定資本マトリックス（民間）'!$FB$131:$FB$249,B73)</f>
        <v>0</v>
      </c>
    </row>
    <row r="74" spans="2:6" ht="15" customHeight="1" x14ac:dyDescent="0.15">
      <c r="B74" s="110" t="s">
        <v>408</v>
      </c>
      <c r="C74" s="109" t="s">
        <v>409</v>
      </c>
      <c r="D74" s="115"/>
      <c r="F74" s="390">
        <f>SUMIFS('R2国表_固定資本マトリックス（民間）'!$C$131:$C$249,'R2国表_固定資本マトリックス（民間）'!$FB$131:$FB$249,B74)</f>
        <v>0</v>
      </c>
    </row>
    <row r="75" spans="2:6" ht="15" customHeight="1" x14ac:dyDescent="0.15">
      <c r="B75" s="110" t="s">
        <v>414</v>
      </c>
      <c r="C75" s="109" t="s">
        <v>413</v>
      </c>
      <c r="D75" s="115"/>
      <c r="F75" s="390">
        <f>SUMIFS('R2国表_固定資本マトリックス（民間）'!$C$131:$C$249,'R2国表_固定資本マトリックス（民間）'!$FB$131:$FB$249,B75)</f>
        <v>0</v>
      </c>
    </row>
    <row r="76" spans="2:6" ht="15" customHeight="1" x14ac:dyDescent="0.15">
      <c r="B76" s="110" t="s">
        <v>417</v>
      </c>
      <c r="C76" s="109" t="s">
        <v>416</v>
      </c>
      <c r="D76" s="116"/>
      <c r="F76" s="390">
        <f>SUMIFS('R2国表_固定資本マトリックス（民間）'!$C$131:$C$249,'R2国表_固定資本マトリックス（民間）'!$FB$131:$FB$249,B76)</f>
        <v>0</v>
      </c>
    </row>
    <row r="77" spans="2:6" ht="15" customHeight="1" x14ac:dyDescent="0.15">
      <c r="B77" s="110" t="s">
        <v>420</v>
      </c>
      <c r="C77" s="109" t="s">
        <v>421</v>
      </c>
      <c r="D77" s="117"/>
      <c r="F77" s="391">
        <f>SUMIFS('R2国表_固定資本マトリックス（民間）'!$C$131:$C$249,'R2国表_固定資本マトリックス（民間）'!$FB$131:$FB$249,B77)</f>
        <v>0</v>
      </c>
    </row>
    <row r="78" spans="2:6" ht="15" customHeight="1" x14ac:dyDescent="0.15">
      <c r="B78" s="110" t="s">
        <v>427</v>
      </c>
      <c r="C78" s="109" t="s">
        <v>80</v>
      </c>
      <c r="D78" s="115"/>
      <c r="F78" s="390">
        <f>SUMIFS('R2国表_固定資本マトリックス（民間）'!$C$131:$C$249,'R2国表_固定資本マトリックス（民間）'!$FB$131:$FB$249,B78)</f>
        <v>0</v>
      </c>
    </row>
    <row r="79" spans="2:6" ht="15" customHeight="1" x14ac:dyDescent="0.15">
      <c r="B79" s="110" t="s">
        <v>431</v>
      </c>
      <c r="C79" s="109" t="s">
        <v>430</v>
      </c>
      <c r="D79" s="115"/>
      <c r="F79" s="390">
        <f>SUMIFS('R2国表_固定資本マトリックス（民間）'!$C$131:$C$249,'R2国表_固定資本マトリックス（民間）'!$FB$131:$FB$249,B79)</f>
        <v>0</v>
      </c>
    </row>
    <row r="80" spans="2:6" ht="15" customHeight="1" x14ac:dyDescent="0.15">
      <c r="B80" s="110" t="s">
        <v>434</v>
      </c>
      <c r="C80" s="109" t="s">
        <v>435</v>
      </c>
      <c r="D80" s="115"/>
      <c r="F80" s="390">
        <f>SUMIFS('R2国表_固定資本マトリックス（民間）'!$C$131:$C$249,'R2国表_固定資本マトリックス（民間）'!$FB$131:$FB$249,B80)</f>
        <v>0</v>
      </c>
    </row>
    <row r="81" spans="2:6" ht="15" customHeight="1" x14ac:dyDescent="0.15">
      <c r="B81" s="110" t="s">
        <v>440</v>
      </c>
      <c r="C81" s="109" t="s">
        <v>439</v>
      </c>
      <c r="D81" s="115"/>
      <c r="F81" s="390">
        <f>SUMIFS('R2国表_固定資本マトリックス（民間）'!$C$131:$C$249,'R2国表_固定資本マトリックス（民間）'!$FB$131:$FB$249,B81)</f>
        <v>0</v>
      </c>
    </row>
    <row r="82" spans="2:6" ht="15" customHeight="1" x14ac:dyDescent="0.15">
      <c r="B82" s="110" t="s">
        <v>443</v>
      </c>
      <c r="C82" s="109" t="s">
        <v>442</v>
      </c>
      <c r="D82" s="115"/>
      <c r="F82" s="390">
        <f>SUMIFS('R2国表_固定資本マトリックス（民間）'!$C$131:$C$249,'R2国表_固定資本マトリックス（民間）'!$FB$131:$FB$249,B82)</f>
        <v>0</v>
      </c>
    </row>
    <row r="83" spans="2:6" ht="15" customHeight="1" x14ac:dyDescent="0.15">
      <c r="B83" s="110" t="s">
        <v>446</v>
      </c>
      <c r="C83" s="109" t="s">
        <v>445</v>
      </c>
      <c r="D83" s="115"/>
      <c r="F83" s="390">
        <f>SUMIFS('R2国表_固定資本マトリックス（民間）'!$C$131:$C$249,'R2国表_固定資本マトリックス（民間）'!$FB$131:$FB$249,B83)</f>
        <v>0</v>
      </c>
    </row>
    <row r="84" spans="2:6" ht="15" customHeight="1" x14ac:dyDescent="0.15">
      <c r="B84" s="110" t="s">
        <v>449</v>
      </c>
      <c r="C84" s="109" t="s">
        <v>954</v>
      </c>
      <c r="D84" s="115"/>
      <c r="F84" s="390">
        <f>SUMIFS('R2国表_固定資本マトリックス（民間）'!$C$131:$C$249,'R2国表_固定資本マトリックス（民間）'!$FB$131:$FB$249,B84)</f>
        <v>0</v>
      </c>
    </row>
    <row r="85" spans="2:6" ht="15" customHeight="1" x14ac:dyDescent="0.15">
      <c r="B85" s="110" t="s">
        <v>452</v>
      </c>
      <c r="C85" s="109" t="s">
        <v>453</v>
      </c>
      <c r="D85" s="115"/>
      <c r="F85" s="390">
        <f>SUMIFS('R2国表_固定資本マトリックス（民間）'!$C$131:$C$249,'R2国表_固定資本マトリックス（民間）'!$FB$131:$FB$249,B85)</f>
        <v>0</v>
      </c>
    </row>
    <row r="86" spans="2:6" ht="15" customHeight="1" x14ac:dyDescent="0.15">
      <c r="B86" s="110" t="s">
        <v>457</v>
      </c>
      <c r="C86" s="109" t="s">
        <v>82</v>
      </c>
      <c r="D86" s="115"/>
      <c r="F86" s="390">
        <f>SUMIFS('R2国表_固定資本マトリックス（民間）'!$C$131:$C$249,'R2国表_固定資本マトリックス（民間）'!$FB$131:$FB$249,B86)</f>
        <v>0</v>
      </c>
    </row>
    <row r="87" spans="2:6" ht="15" customHeight="1" x14ac:dyDescent="0.15">
      <c r="B87" s="110" t="s">
        <v>459</v>
      </c>
      <c r="C87" s="109" t="s">
        <v>83</v>
      </c>
      <c r="D87" s="115"/>
      <c r="F87" s="390">
        <f>SUMIFS('R2国表_固定資本マトリックス（民間）'!$C$131:$C$249,'R2国表_固定資本マトリックス（民間）'!$FB$131:$FB$249,B87)</f>
        <v>0</v>
      </c>
    </row>
    <row r="88" spans="2:6" ht="15" customHeight="1" x14ac:dyDescent="0.15">
      <c r="B88" s="110" t="s">
        <v>462</v>
      </c>
      <c r="C88" s="109" t="s">
        <v>84</v>
      </c>
      <c r="D88" s="115"/>
      <c r="F88" s="390">
        <f>SUMIFS('R2国表_固定資本マトリックス（民間）'!$C$131:$C$249,'R2国表_固定資本マトリックス（民間）'!$FB$131:$FB$249,B88)</f>
        <v>0</v>
      </c>
    </row>
    <row r="89" spans="2:6" ht="15" customHeight="1" x14ac:dyDescent="0.15">
      <c r="B89" s="110" t="s">
        <v>467</v>
      </c>
      <c r="C89" s="109" t="s">
        <v>85</v>
      </c>
      <c r="D89" s="115"/>
      <c r="F89" s="390">
        <f>SUMIFS('R2国表_固定資本マトリックス（民間）'!$C$131:$C$249,'R2国表_固定資本マトリックス（民間）'!$FB$131:$FB$249,B89)</f>
        <v>0</v>
      </c>
    </row>
    <row r="90" spans="2:6" ht="15" customHeight="1" x14ac:dyDescent="0.15">
      <c r="B90" s="110" t="s">
        <v>472</v>
      </c>
      <c r="C90" s="109" t="s">
        <v>471</v>
      </c>
      <c r="D90" s="115"/>
      <c r="F90" s="390">
        <f>SUMIFS('R2国表_固定資本マトリックス（民間）'!$C$131:$C$249,'R2国表_固定資本マトリックス（民間）'!$FB$131:$FB$249,B90)</f>
        <v>0</v>
      </c>
    </row>
    <row r="91" spans="2:6" ht="15" customHeight="1" x14ac:dyDescent="0.15">
      <c r="B91" s="110" t="s">
        <v>474</v>
      </c>
      <c r="C91" s="109" t="s">
        <v>475</v>
      </c>
      <c r="D91" s="115"/>
      <c r="F91" s="390">
        <f>SUMIFS('R2国表_固定資本マトリックス（民間）'!$C$131:$C$249,'R2国表_固定資本マトリックス（民間）'!$FB$131:$FB$249,B91)</f>
        <v>0</v>
      </c>
    </row>
    <row r="92" spans="2:6" ht="15" customHeight="1" x14ac:dyDescent="0.15">
      <c r="B92" s="110" t="s">
        <v>477</v>
      </c>
      <c r="C92" s="109" t="s">
        <v>478</v>
      </c>
      <c r="D92" s="115"/>
      <c r="F92" s="390">
        <f>SUMIFS('R2国表_固定資本マトリックス（民間）'!$C$131:$C$249,'R2国表_固定資本マトリックス（民間）'!$FB$131:$FB$249,B92)</f>
        <v>0</v>
      </c>
    </row>
    <row r="93" spans="2:6" ht="15" customHeight="1" x14ac:dyDescent="0.15">
      <c r="B93" s="110" t="s">
        <v>481</v>
      </c>
      <c r="C93" s="109" t="s">
        <v>482</v>
      </c>
      <c r="D93" s="115"/>
      <c r="F93" s="390">
        <f>SUMIFS('R2国表_固定資本マトリックス（民間）'!$C$131:$C$249,'R2国表_固定資本マトリックス（民間）'!$FB$131:$FB$249,B93)</f>
        <v>0</v>
      </c>
    </row>
    <row r="94" spans="2:6" ht="15" customHeight="1" x14ac:dyDescent="0.15">
      <c r="B94" s="110" t="s">
        <v>487</v>
      </c>
      <c r="C94" s="109" t="s">
        <v>488</v>
      </c>
      <c r="D94" s="115"/>
      <c r="F94" s="390">
        <f>SUMIFS('R2国表_固定資本マトリックス（民間）'!$C$131:$C$249,'R2国表_固定資本マトリックス（民間）'!$FB$131:$FB$249,B94)</f>
        <v>0</v>
      </c>
    </row>
    <row r="95" spans="2:6" ht="15" customHeight="1" x14ac:dyDescent="0.15">
      <c r="B95" s="110" t="s">
        <v>493</v>
      </c>
      <c r="C95" s="109" t="s">
        <v>494</v>
      </c>
      <c r="D95" s="115"/>
      <c r="F95" s="390">
        <f>SUMIFS('R2国表_固定資本マトリックス（民間）'!$C$131:$C$249,'R2国表_固定資本マトリックス（民間）'!$FB$131:$FB$249,B95)</f>
        <v>0</v>
      </c>
    </row>
    <row r="96" spans="2:6" ht="15" customHeight="1" x14ac:dyDescent="0.15">
      <c r="B96" s="110" t="s">
        <v>499</v>
      </c>
      <c r="C96" s="109" t="s">
        <v>500</v>
      </c>
      <c r="D96" s="115"/>
      <c r="F96" s="390">
        <f>SUMIFS('R2国表_固定資本マトリックス（民間）'!$C$131:$C$249,'R2国表_固定資本マトリックス（民間）'!$FB$131:$FB$249,B96)</f>
        <v>0</v>
      </c>
    </row>
    <row r="97" spans="2:6" ht="15" customHeight="1" x14ac:dyDescent="0.15">
      <c r="B97" s="110" t="s">
        <v>507</v>
      </c>
      <c r="C97" s="109" t="s">
        <v>505</v>
      </c>
      <c r="D97" s="115"/>
      <c r="F97" s="390">
        <f>SUMIFS('R2国表_固定資本マトリックス（民間）'!$C$131:$C$249,'R2国表_固定資本マトリックス（民間）'!$FB$131:$FB$249,B97)</f>
        <v>0</v>
      </c>
    </row>
    <row r="98" spans="2:6" ht="15" customHeight="1" x14ac:dyDescent="0.15">
      <c r="B98" s="110" t="s">
        <v>510</v>
      </c>
      <c r="C98" s="109" t="s">
        <v>509</v>
      </c>
      <c r="D98" s="115"/>
      <c r="F98" s="390">
        <f>SUMIFS('R2国表_固定資本マトリックス（民間）'!$C$131:$C$249,'R2国表_固定資本マトリックス（民間）'!$FB$131:$FB$249,B98)</f>
        <v>0</v>
      </c>
    </row>
    <row r="99" spans="2:6" ht="15" customHeight="1" x14ac:dyDescent="0.15">
      <c r="B99" s="110" t="s">
        <v>513</v>
      </c>
      <c r="C99" s="109" t="s">
        <v>511</v>
      </c>
      <c r="D99" s="115"/>
      <c r="F99" s="390">
        <f>SUMIFS('R2国表_固定資本マトリックス（民間）'!$C$131:$C$249,'R2国表_固定資本マトリックス（民間）'!$FB$131:$FB$249,B99)</f>
        <v>0</v>
      </c>
    </row>
    <row r="100" spans="2:6" ht="15" customHeight="1" x14ac:dyDescent="0.15">
      <c r="B100" s="110" t="s">
        <v>516</v>
      </c>
      <c r="C100" s="109" t="s">
        <v>517</v>
      </c>
      <c r="D100" s="115"/>
      <c r="F100" s="390">
        <f>SUMIFS('R2国表_固定資本マトリックス（民間）'!$C$131:$C$249,'R2国表_固定資本マトリックス（民間）'!$FB$131:$FB$249,B100)</f>
        <v>0</v>
      </c>
    </row>
    <row r="101" spans="2:6" ht="15" customHeight="1" x14ac:dyDescent="0.15">
      <c r="B101" s="110" t="s">
        <v>522</v>
      </c>
      <c r="C101" s="109" t="s">
        <v>521</v>
      </c>
      <c r="D101" s="115"/>
      <c r="F101" s="390">
        <f>SUMIFS('R2国表_固定資本マトリックス（民間）'!$C$131:$C$249,'R2国表_固定資本マトリックス（民間）'!$FB$131:$FB$249,B101)</f>
        <v>0</v>
      </c>
    </row>
    <row r="102" spans="2:6" ht="15" customHeight="1" x14ac:dyDescent="0.15">
      <c r="B102" s="110" t="s">
        <v>524</v>
      </c>
      <c r="C102" s="109" t="s">
        <v>525</v>
      </c>
      <c r="D102" s="115"/>
      <c r="F102" s="390">
        <f>SUMIFS('R2国表_固定資本マトリックス（民間）'!$C$131:$C$249,'R2国表_固定資本マトリックス（民間）'!$FB$131:$FB$249,B102)</f>
        <v>0</v>
      </c>
    </row>
    <row r="103" spans="2:6" ht="15" customHeight="1" x14ac:dyDescent="0.15">
      <c r="B103" s="110" t="s">
        <v>528</v>
      </c>
      <c r="C103" s="109" t="s">
        <v>527</v>
      </c>
      <c r="D103" s="115"/>
      <c r="F103" s="390">
        <f>SUMIFS('R2国表_固定資本マトリックス（民間）'!$C$131:$C$249,'R2国表_固定資本マトリックス（民間）'!$FB$131:$FB$249,B103)</f>
        <v>0</v>
      </c>
    </row>
    <row r="104" spans="2:6" ht="15" customHeight="1" x14ac:dyDescent="0.15">
      <c r="B104" s="110" t="s">
        <v>531</v>
      </c>
      <c r="C104" s="109" t="s">
        <v>530</v>
      </c>
      <c r="D104" s="115"/>
      <c r="F104" s="390">
        <f>SUMIFS('R2国表_固定資本マトリックス（民間）'!$C$131:$C$249,'R2国表_固定資本マトリックス（民間）'!$FB$131:$FB$249,B104)</f>
        <v>0</v>
      </c>
    </row>
    <row r="105" spans="2:6" ht="15" customHeight="1" x14ac:dyDescent="0.15">
      <c r="B105" s="110" t="s">
        <v>534</v>
      </c>
      <c r="C105" s="109" t="s">
        <v>533</v>
      </c>
      <c r="D105" s="115"/>
      <c r="F105" s="390">
        <f>SUMIFS('R2国表_固定資本マトリックス（民間）'!$C$131:$C$249,'R2国表_固定資本マトリックス（民間）'!$FB$131:$FB$249,B105)</f>
        <v>0</v>
      </c>
    </row>
    <row r="106" spans="2:6" ht="15" customHeight="1" x14ac:dyDescent="0.15">
      <c r="B106" s="110" t="s">
        <v>537</v>
      </c>
      <c r="C106" s="109" t="s">
        <v>536</v>
      </c>
      <c r="D106" s="115"/>
      <c r="F106" s="390">
        <f>SUMIFS('R2国表_固定資本マトリックス（民間）'!$C$131:$C$249,'R2国表_固定資本マトリックス（民間）'!$FB$131:$FB$249,B106)</f>
        <v>0</v>
      </c>
    </row>
    <row r="107" spans="2:6" ht="15" customHeight="1" x14ac:dyDescent="0.15">
      <c r="B107" s="110" t="s">
        <v>541</v>
      </c>
      <c r="C107" s="109" t="s">
        <v>89</v>
      </c>
      <c r="D107" s="115"/>
      <c r="F107" s="390">
        <f>SUMIFS('R2国表_固定資本マトリックス（民間）'!$C$131:$C$249,'R2国表_固定資本マトリックス（民間）'!$FB$131:$FB$249,B107)</f>
        <v>0</v>
      </c>
    </row>
    <row r="108" spans="2:6" ht="15" customHeight="1" x14ac:dyDescent="0.15">
      <c r="B108" s="110" t="s">
        <v>547</v>
      </c>
      <c r="C108" s="109" t="s">
        <v>548</v>
      </c>
      <c r="D108" s="115"/>
      <c r="F108" s="390">
        <f>SUMIFS('R2国表_固定資本マトリックス（民間）'!$C$131:$C$249,'R2国表_固定資本マトリックス（民間）'!$FB$131:$FB$249,B108)</f>
        <v>0</v>
      </c>
    </row>
    <row r="109" spans="2:6" ht="15" customHeight="1" x14ac:dyDescent="0.15">
      <c r="B109" s="110" t="s">
        <v>668</v>
      </c>
      <c r="C109" s="109" t="s">
        <v>842</v>
      </c>
      <c r="D109" s="115"/>
      <c r="F109" s="390">
        <f>SUMIFS('R2国表_固定資本マトリックス（民間）'!$C$131:$C$249,'R2国表_固定資本マトリックス（民間）'!$FB$131:$FB$249,B109)</f>
        <v>0</v>
      </c>
    </row>
    <row r="110" spans="2:6" ht="15" customHeight="1" x14ac:dyDescent="0.15">
      <c r="B110" s="110" t="s">
        <v>558</v>
      </c>
      <c r="C110" s="109" t="s">
        <v>557</v>
      </c>
      <c r="D110" s="115"/>
      <c r="F110" s="390">
        <f>SUMIFS('R2国表_固定資本マトリックス（民間）'!$C$131:$C$249,'R2国表_固定資本マトリックス（民間）'!$FB$131:$FB$249,B110)</f>
        <v>0</v>
      </c>
    </row>
    <row r="111" spans="2:6" ht="15" customHeight="1" x14ac:dyDescent="0.15">
      <c r="B111" s="110" t="s">
        <v>561</v>
      </c>
      <c r="C111" s="109" t="s">
        <v>560</v>
      </c>
      <c r="D111" s="115"/>
      <c r="F111" s="390">
        <f>SUMIFS('R2国表_固定資本マトリックス（民間）'!$C$131:$C$249,'R2国表_固定資本マトリックス（民間）'!$FB$131:$FB$249,B111)</f>
        <v>0</v>
      </c>
    </row>
    <row r="112" spans="2:6" ht="15" customHeight="1" x14ac:dyDescent="0.15">
      <c r="B112" s="110" t="s">
        <v>564</v>
      </c>
      <c r="C112" s="109" t="s">
        <v>563</v>
      </c>
      <c r="D112" s="115"/>
      <c r="F112" s="390">
        <f>SUMIFS('R2国表_固定資本マトリックス（民間）'!$C$131:$C$249,'R2国表_固定資本マトリックス（民間）'!$FB$131:$FB$249,B112)</f>
        <v>0</v>
      </c>
    </row>
    <row r="113" spans="2:6" ht="15" customHeight="1" x14ac:dyDescent="0.15">
      <c r="B113" s="110" t="s">
        <v>567</v>
      </c>
      <c r="C113" s="109" t="s">
        <v>566</v>
      </c>
      <c r="D113" s="115"/>
      <c r="F113" s="390">
        <f>SUMIFS('R2国表_固定資本マトリックス（民間）'!$C$131:$C$249,'R2国表_固定資本マトリックス（民間）'!$FB$131:$FB$249,B113)</f>
        <v>0</v>
      </c>
    </row>
    <row r="114" spans="2:6" ht="15" customHeight="1" x14ac:dyDescent="0.15">
      <c r="B114" s="110" t="s">
        <v>569</v>
      </c>
      <c r="C114" s="109" t="s">
        <v>92</v>
      </c>
      <c r="D114" s="115"/>
      <c r="F114" s="390">
        <f>SUMIFS('R2国表_固定資本マトリックス（民間）'!$C$131:$C$249,'R2国表_固定資本マトリックス（民間）'!$FB$131:$FB$249,B114)</f>
        <v>0</v>
      </c>
    </row>
    <row r="115" spans="2:6" ht="15" customHeight="1" x14ac:dyDescent="0.15">
      <c r="B115" s="110" t="s">
        <v>571</v>
      </c>
      <c r="C115" s="109" t="s">
        <v>572</v>
      </c>
      <c r="D115" s="116"/>
      <c r="F115" s="390">
        <f>SUMIFS('R2国表_固定資本マトリックス（民間）'!$C$131:$C$249,'R2国表_固定資本マトリックス（民間）'!$FB$131:$FB$249,B115)</f>
        <v>0</v>
      </c>
    </row>
    <row r="116" spans="2:6" ht="15" customHeight="1" x14ac:dyDescent="0.15">
      <c r="B116" s="110" t="s">
        <v>577</v>
      </c>
      <c r="C116" s="109" t="s">
        <v>576</v>
      </c>
      <c r="D116" s="117"/>
      <c r="F116" s="391">
        <f>SUMIFS('R2国表_固定資本マトリックス（民間）'!$C$131:$C$249,'R2国表_固定資本マトリックス（民間）'!$FB$131:$FB$249,B116)</f>
        <v>0</v>
      </c>
    </row>
    <row r="117" spans="2:6" ht="15" customHeight="1" x14ac:dyDescent="0.15">
      <c r="B117" s="110" t="s">
        <v>580</v>
      </c>
      <c r="C117" s="109" t="s">
        <v>581</v>
      </c>
      <c r="D117" s="115"/>
      <c r="F117" s="390">
        <f>SUMIFS('R2国表_固定資本マトリックス（民間）'!$C$131:$C$249,'R2国表_固定資本マトリックス（民間）'!$FB$131:$FB$249,B117)</f>
        <v>0</v>
      </c>
    </row>
    <row r="118" spans="2:6" ht="15" customHeight="1" x14ac:dyDescent="0.15">
      <c r="B118" s="110" t="s">
        <v>585</v>
      </c>
      <c r="C118" s="109" t="s">
        <v>586</v>
      </c>
      <c r="D118" s="115"/>
      <c r="F118" s="390">
        <f>SUMIFS('R2国表_固定資本マトリックス（民間）'!$C$131:$C$249,'R2国表_固定資本マトリックス（民間）'!$FB$131:$FB$249,B118)</f>
        <v>0</v>
      </c>
    </row>
    <row r="119" spans="2:6" ht="15" customHeight="1" x14ac:dyDescent="0.15">
      <c r="B119" s="110" t="s">
        <v>589</v>
      </c>
      <c r="C119" s="109" t="s">
        <v>588</v>
      </c>
      <c r="D119" s="115"/>
      <c r="F119" s="390">
        <f>SUMIFS('R2国表_固定資本マトリックス（民間）'!$C$131:$C$249,'R2国表_固定資本マトリックス（民間）'!$FB$131:$FB$249,B119)</f>
        <v>0</v>
      </c>
    </row>
    <row r="120" spans="2:6" ht="15" customHeight="1" x14ac:dyDescent="0.15">
      <c r="B120" s="110" t="s">
        <v>592</v>
      </c>
      <c r="C120" s="109" t="s">
        <v>591</v>
      </c>
      <c r="D120" s="115"/>
      <c r="F120" s="390">
        <f>SUMIFS('R2国表_固定資本マトリックス（民間）'!$C$131:$C$249,'R2国表_固定資本マトリックス（民間）'!$FB$131:$FB$249,B120)</f>
        <v>0</v>
      </c>
    </row>
    <row r="121" spans="2:6" ht="15" customHeight="1" x14ac:dyDescent="0.15">
      <c r="B121" s="110" t="s">
        <v>595</v>
      </c>
      <c r="C121" s="109" t="s">
        <v>594</v>
      </c>
      <c r="D121" s="115"/>
      <c r="F121" s="390">
        <f>SUMIFS('R2国表_固定資本マトリックス（民間）'!$C$131:$C$249,'R2国表_固定資本マトリックス（民間）'!$FB$131:$FB$249,B121)</f>
        <v>0</v>
      </c>
    </row>
    <row r="122" spans="2:6" ht="15" customHeight="1" x14ac:dyDescent="0.15">
      <c r="B122" s="110" t="s">
        <v>598</v>
      </c>
      <c r="C122" s="109" t="s">
        <v>597</v>
      </c>
      <c r="D122" s="115"/>
      <c r="F122" s="390">
        <f>SUMIFS('R2国表_固定資本マトリックス（民間）'!$C$131:$C$249,'R2国表_固定資本マトリックス（民間）'!$FB$131:$FB$249,B122)</f>
        <v>0</v>
      </c>
    </row>
    <row r="123" spans="2:6" ht="15" customHeight="1" x14ac:dyDescent="0.15">
      <c r="B123" s="110" t="s">
        <v>951</v>
      </c>
      <c r="C123" s="109" t="s">
        <v>955</v>
      </c>
      <c r="D123" s="115"/>
      <c r="F123" s="390">
        <f>SUMIFS('R2国表_固定資本マトリックス（民間）'!$C$131:$C$249,'R2国表_固定資本マトリックス（民間）'!$FB$131:$FB$249,B123)</f>
        <v>0</v>
      </c>
    </row>
    <row r="124" spans="2:6" ht="15" customHeight="1" x14ac:dyDescent="0.15">
      <c r="B124" s="110" t="s">
        <v>601</v>
      </c>
      <c r="C124" s="109" t="s">
        <v>600</v>
      </c>
      <c r="D124" s="115"/>
      <c r="F124" s="390">
        <f>SUMIFS('R2国表_固定資本マトリックス（民間）'!$C$131:$C$249,'R2国表_固定資本マトリックス（民間）'!$FB$131:$FB$249,B124)</f>
        <v>0</v>
      </c>
    </row>
    <row r="125" spans="2:6" ht="15" customHeight="1" x14ac:dyDescent="0.15">
      <c r="B125" s="110" t="s">
        <v>669</v>
      </c>
      <c r="C125" s="109" t="s">
        <v>95</v>
      </c>
      <c r="D125" s="115"/>
      <c r="F125" s="390">
        <f>SUMIFS('R2国表_固定資本マトリックス（民間）'!$C$131:$C$249,'R2国表_固定資本マトリックス（民間）'!$FB$131:$FB$249,B125)</f>
        <v>0</v>
      </c>
    </row>
    <row r="126" spans="2:6" ht="15" customHeight="1" thickBot="1" x14ac:dyDescent="0.2">
      <c r="B126" s="111" t="s">
        <v>671</v>
      </c>
      <c r="C126" s="112" t="s">
        <v>96</v>
      </c>
      <c r="D126" s="118"/>
      <c r="F126" s="392">
        <f>SUMIFS('R2国表_固定資本マトリックス（民間）'!$C$131:$C$249,'R2国表_固定資本マトリックス（民間）'!$FB$131:$FB$249,B126)</f>
        <v>0</v>
      </c>
    </row>
    <row r="127" spans="2:6" ht="15" customHeight="1" thickTop="1" x14ac:dyDescent="0.15">
      <c r="B127" s="113"/>
      <c r="C127" s="113" t="s">
        <v>103</v>
      </c>
      <c r="D127" s="119">
        <f>SUM(D19:D126)</f>
        <v>0</v>
      </c>
      <c r="F127" s="388">
        <f>SUM(F19:F126)</f>
        <v>0</v>
      </c>
    </row>
    <row r="128" spans="2:6" ht="4.9000000000000004" customHeight="1" x14ac:dyDescent="0.15"/>
    <row r="129" spans="2:6" x14ac:dyDescent="0.15">
      <c r="B129" s="36"/>
      <c r="C129" s="36"/>
      <c r="D129" s="36"/>
      <c r="F129" s="36"/>
    </row>
  </sheetData>
  <dataConsolidate/>
  <mergeCells count="5">
    <mergeCell ref="C2:G2"/>
    <mergeCell ref="B17:B18"/>
    <mergeCell ref="C17:C18"/>
    <mergeCell ref="D17:D18"/>
    <mergeCell ref="F17:F18"/>
  </mergeCells>
  <phoneticPr fontId="1"/>
  <dataValidations count="1">
    <dataValidation type="decimal" allowBlank="1" showInputMessage="1" showErrorMessage="1" errorTitle="入力の異常（金額）" error="想定されていない入力が行われました。_x000a_当該項目には金額のみ御入力ください。" sqref="D19:D126 F19:F126" xr:uid="{8CFF1E7A-91D7-4A78-A305-3984E3E52C88}">
      <formula1>-1E+22</formula1>
      <formula2>1E+22</formula2>
    </dataValidation>
  </dataValidations>
  <pageMargins left="0.70866141732283472" right="0.70866141732283472" top="0.74803149606299213" bottom="0.74803149606299213" header="0.31496062992125984" footer="0.31496062992125984"/>
  <pageSetup paperSize="9" scale="65" fitToHeight="0" orientation="portrait" r:id="rId1"/>
  <rowBreaks count="1" manualBreakCount="1">
    <brk id="7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AE9EA-EF14-4D53-ACA7-38B73B142065}">
  <sheetPr codeName="Sheet17">
    <tabColor theme="7"/>
  </sheetPr>
  <dimension ref="A1:L73"/>
  <sheetViews>
    <sheetView showGridLines="0" view="pageBreakPreview" zoomScaleNormal="100" zoomScaleSheetLayoutView="100" workbookViewId="0"/>
  </sheetViews>
  <sheetFormatPr defaultColWidth="8.875" defaultRowHeight="12" x14ac:dyDescent="0.15"/>
  <cols>
    <col min="1" max="1" width="0.5" style="139" customWidth="1"/>
    <col min="2" max="2" width="3.375" style="139" customWidth="1"/>
    <col min="3" max="3" width="2.75" style="139" customWidth="1"/>
    <col min="4" max="4" width="3.5" style="139" customWidth="1"/>
    <col min="5" max="5" width="21.5" style="139" customWidth="1"/>
    <col min="6" max="8" width="12.75" style="139" customWidth="1"/>
    <col min="9" max="10" width="11.75" style="139" customWidth="1"/>
    <col min="11" max="11" width="2.75" style="139" customWidth="1"/>
    <col min="12" max="12" width="1.75" style="139" customWidth="1"/>
    <col min="13" max="16384" width="8.875" style="139"/>
  </cols>
  <sheetData>
    <row r="1" spans="1:12" s="138" customFormat="1" ht="3" customHeight="1" x14ac:dyDescent="0.15"/>
    <row r="2" spans="1:12" s="138" customFormat="1" ht="15" customHeight="1" x14ac:dyDescent="0.15">
      <c r="A2" s="610"/>
      <c r="B2" s="610"/>
      <c r="C2" s="841" t="str">
        <f>はじめに!B2&amp;"による
経済波及効果分析結果（統合中分類）"</f>
        <v>令和2（2020）年神奈川県産業連関表による
経済波及効果分析結果（統合中分類）</v>
      </c>
      <c r="D2" s="841"/>
      <c r="E2" s="841"/>
      <c r="F2" s="841"/>
      <c r="G2" s="841"/>
      <c r="H2" s="841"/>
      <c r="I2" s="841"/>
      <c r="J2" s="841"/>
      <c r="K2" s="610"/>
      <c r="L2" s="610"/>
    </row>
    <row r="3" spans="1:12" s="138" customFormat="1" ht="15" customHeight="1" x14ac:dyDescent="0.15">
      <c r="A3" s="610"/>
      <c r="B3" s="610"/>
      <c r="C3" s="841"/>
      <c r="D3" s="841"/>
      <c r="E3" s="841"/>
      <c r="F3" s="841"/>
      <c r="G3" s="841"/>
      <c r="H3" s="841"/>
      <c r="I3" s="841"/>
      <c r="J3" s="841"/>
      <c r="K3" s="610"/>
      <c r="L3" s="610"/>
    </row>
    <row r="4" spans="1:12" ht="4.9000000000000004" customHeight="1" x14ac:dyDescent="0.15">
      <c r="J4" s="764"/>
      <c r="K4" s="764"/>
    </row>
    <row r="5" spans="1:12" ht="15" customHeight="1" x14ac:dyDescent="0.15">
      <c r="C5" s="164" t="s">
        <v>641</v>
      </c>
      <c r="D5" s="140"/>
      <c r="J5" s="764" t="str">
        <f ca="1">IF(基本設定!D31="する",TODAY(),"")</f>
        <v/>
      </c>
      <c r="K5" s="764"/>
    </row>
    <row r="6" spans="1:12" s="138" customFormat="1" ht="1.1499999999999999" customHeight="1" thickBot="1" x14ac:dyDescent="0.2"/>
    <row r="7" spans="1:12" ht="12" customHeight="1" x14ac:dyDescent="0.15">
      <c r="D7" s="749" t="str">
        <f>IF(基本設定!D22="","",基本設定!D22)</f>
        <v/>
      </c>
      <c r="E7" s="750"/>
      <c r="F7" s="750"/>
      <c r="G7" s="750"/>
      <c r="H7" s="750"/>
      <c r="I7" s="750"/>
      <c r="J7" s="751"/>
    </row>
    <row r="8" spans="1:12" ht="12" customHeight="1" thickBot="1" x14ac:dyDescent="0.2">
      <c r="D8" s="752"/>
      <c r="E8" s="753"/>
      <c r="F8" s="753"/>
      <c r="G8" s="753"/>
      <c r="H8" s="753"/>
      <c r="I8" s="753"/>
      <c r="J8" s="754"/>
    </row>
    <row r="9" spans="1:12" ht="3" customHeight="1" x14ac:dyDescent="0.15"/>
    <row r="10" spans="1:12" ht="15" customHeight="1" x14ac:dyDescent="0.15">
      <c r="C10" s="164" t="s">
        <v>642</v>
      </c>
      <c r="D10" s="140"/>
    </row>
    <row r="11" spans="1:12" s="138" customFormat="1" ht="1.1499999999999999" customHeight="1" thickBot="1" x14ac:dyDescent="0.2"/>
    <row r="12" spans="1:12" ht="15" customHeight="1" x14ac:dyDescent="0.15">
      <c r="D12" s="755" t="str">
        <f>IF(基本設定!D23="","",基本設定!D23)</f>
        <v/>
      </c>
      <c r="E12" s="756"/>
      <c r="F12" s="756"/>
      <c r="G12" s="756"/>
      <c r="H12" s="756"/>
      <c r="I12" s="756"/>
      <c r="J12" s="757"/>
    </row>
    <row r="13" spans="1:12" ht="15" customHeight="1" x14ac:dyDescent="0.15">
      <c r="D13" s="758"/>
      <c r="E13" s="759"/>
      <c r="F13" s="759"/>
      <c r="G13" s="759"/>
      <c r="H13" s="759"/>
      <c r="I13" s="759"/>
      <c r="J13" s="760"/>
    </row>
    <row r="14" spans="1:12" ht="15" customHeight="1" x14ac:dyDescent="0.15">
      <c r="D14" s="758"/>
      <c r="E14" s="759"/>
      <c r="F14" s="759"/>
      <c r="G14" s="759"/>
      <c r="H14" s="759"/>
      <c r="I14" s="759"/>
      <c r="J14" s="760"/>
    </row>
    <row r="15" spans="1:12" ht="15" customHeight="1" thickBot="1" x14ac:dyDescent="0.2">
      <c r="D15" s="761"/>
      <c r="E15" s="762"/>
      <c r="F15" s="762"/>
      <c r="G15" s="762"/>
      <c r="H15" s="762"/>
      <c r="I15" s="762"/>
      <c r="J15" s="763"/>
    </row>
    <row r="16" spans="1:12" ht="3" customHeight="1" x14ac:dyDescent="0.15"/>
    <row r="17" spans="3:10" ht="15" customHeight="1" x14ac:dyDescent="0.15">
      <c r="C17" s="164" t="s">
        <v>2038</v>
      </c>
      <c r="D17" s="140"/>
      <c r="E17" s="140"/>
      <c r="F17" s="140"/>
      <c r="G17" s="140"/>
      <c r="H17" s="141" t="s">
        <v>1655</v>
      </c>
      <c r="J17" s="139" t="s">
        <v>946</v>
      </c>
    </row>
    <row r="18" spans="3:10" s="138" customFormat="1" ht="1.1499999999999999" customHeight="1" thickBot="1" x14ac:dyDescent="0.2"/>
    <row r="19" spans="3:10" ht="15" customHeight="1" x14ac:dyDescent="0.15">
      <c r="C19" s="140"/>
      <c r="D19" s="842" t="s">
        <v>2045</v>
      </c>
      <c r="E19" s="842"/>
      <c r="F19" s="842"/>
      <c r="G19" s="842"/>
      <c r="H19" s="643">
        <f>設備投資_計算!C114</f>
        <v>0</v>
      </c>
      <c r="J19" s="142">
        <f>各種係数!O18</f>
        <v>0.53454449513302649</v>
      </c>
    </row>
    <row r="20" spans="3:10" ht="12" customHeight="1" x14ac:dyDescent="0.15">
      <c r="C20" s="140"/>
      <c r="D20" s="644"/>
      <c r="E20" s="626" t="s">
        <v>2041</v>
      </c>
      <c r="F20" s="627"/>
      <c r="G20" s="627"/>
      <c r="H20" s="467">
        <f>設備投資_計算!D114</f>
        <v>0</v>
      </c>
    </row>
    <row r="21" spans="3:10" ht="12" customHeight="1" thickBot="1" x14ac:dyDescent="0.2">
      <c r="C21" s="140"/>
      <c r="D21" s="645"/>
      <c r="E21" s="843" t="s">
        <v>2042</v>
      </c>
      <c r="F21" s="844"/>
      <c r="G21" s="844"/>
      <c r="H21" s="427">
        <f>H19-H20</f>
        <v>0</v>
      </c>
    </row>
    <row r="22" spans="3:10" ht="5.0999999999999996" customHeight="1" x14ac:dyDescent="0.15">
      <c r="C22" s="140"/>
      <c r="D22" s="140"/>
      <c r="E22" s="143"/>
      <c r="F22" s="143"/>
      <c r="G22" s="143"/>
      <c r="H22" s="144"/>
    </row>
    <row r="23" spans="3:10" ht="15" customHeight="1" x14ac:dyDescent="0.15">
      <c r="C23" s="164" t="s">
        <v>643</v>
      </c>
      <c r="J23" s="141" t="s">
        <v>1656</v>
      </c>
    </row>
    <row r="24" spans="3:10" s="138" customFormat="1" ht="1.1499999999999999" customHeight="1" thickBot="1" x14ac:dyDescent="0.2"/>
    <row r="25" spans="3:10" ht="15" customHeight="1" x14ac:dyDescent="0.15">
      <c r="C25" s="140"/>
      <c r="D25" s="145"/>
      <c r="E25" s="145"/>
      <c r="F25" s="146" t="s">
        <v>24</v>
      </c>
      <c r="G25" s="145"/>
      <c r="H25" s="145"/>
      <c r="I25" s="146" t="s">
        <v>15</v>
      </c>
      <c r="J25" s="145"/>
    </row>
    <row r="26" spans="3:10" ht="15" customHeight="1" x14ac:dyDescent="0.15">
      <c r="C26" s="140"/>
      <c r="D26" s="140"/>
      <c r="E26" s="140"/>
      <c r="F26" s="147"/>
      <c r="G26" s="148" t="s">
        <v>13</v>
      </c>
      <c r="H26" s="149"/>
      <c r="I26" s="147"/>
      <c r="J26" s="747" t="s">
        <v>646</v>
      </c>
    </row>
    <row r="27" spans="3:10" ht="28.15" customHeight="1" x14ac:dyDescent="0.15">
      <c r="C27" s="140"/>
      <c r="D27" s="150"/>
      <c r="E27" s="150"/>
      <c r="F27" s="151"/>
      <c r="G27" s="151"/>
      <c r="H27" s="152" t="s">
        <v>1710</v>
      </c>
      <c r="I27" s="151"/>
      <c r="J27" s="748"/>
    </row>
    <row r="28" spans="3:10" ht="15" customHeight="1" x14ac:dyDescent="0.15">
      <c r="D28" s="646" t="s">
        <v>23</v>
      </c>
      <c r="E28" s="647"/>
      <c r="F28" s="648">
        <f>SUM(F29:F31)</f>
        <v>0</v>
      </c>
      <c r="G28" s="649">
        <f>SUM(G29:G31)</f>
        <v>0</v>
      </c>
      <c r="H28" s="649">
        <f>SUM(H29:H31)</f>
        <v>0</v>
      </c>
      <c r="I28" s="649">
        <f>SUM(I29:I31)</f>
        <v>0</v>
      </c>
      <c r="J28" s="649">
        <f>SUM(J29:J31)</f>
        <v>0</v>
      </c>
    </row>
    <row r="29" spans="3:10" ht="12" customHeight="1" x14ac:dyDescent="0.15">
      <c r="C29" s="140"/>
      <c r="D29" s="650"/>
      <c r="E29" s="153" t="s">
        <v>869</v>
      </c>
      <c r="F29" s="154">
        <f>設備投資_計算!D114</f>
        <v>0</v>
      </c>
      <c r="G29" s="154">
        <f>設備投資_計算!F114</f>
        <v>0</v>
      </c>
      <c r="H29" s="154">
        <f>設備投資_計算!H114</f>
        <v>0</v>
      </c>
      <c r="I29" s="154">
        <f>設備投資_計算!I114</f>
        <v>0</v>
      </c>
      <c r="J29" s="154">
        <f>設備投資_計算!J114</f>
        <v>0</v>
      </c>
    </row>
    <row r="30" spans="3:10" ht="12" customHeight="1" x14ac:dyDescent="0.15">
      <c r="C30" s="140"/>
      <c r="D30" s="650"/>
      <c r="E30" s="224" t="s">
        <v>2577</v>
      </c>
      <c r="F30" s="225">
        <f>設備投資_計算!L114</f>
        <v>0</v>
      </c>
      <c r="G30" s="225">
        <f>設備投資_計算!N114</f>
        <v>0</v>
      </c>
      <c r="H30" s="225">
        <f>設備投資_計算!P114</f>
        <v>0</v>
      </c>
      <c r="I30" s="225">
        <f>設備投資_計算!Q114</f>
        <v>0</v>
      </c>
      <c r="J30" s="225">
        <f>設備投資_計算!R114</f>
        <v>0</v>
      </c>
    </row>
    <row r="31" spans="3:10" ht="12" customHeight="1" thickBot="1" x14ac:dyDescent="0.2">
      <c r="D31" s="645"/>
      <c r="E31" s="178" t="s">
        <v>2584</v>
      </c>
      <c r="F31" s="179">
        <f>設備投資_計算!V114</f>
        <v>0</v>
      </c>
      <c r="G31" s="179">
        <f>設備投資_計算!X114</f>
        <v>0</v>
      </c>
      <c r="H31" s="179">
        <f>設備投資_計算!Z114</f>
        <v>0</v>
      </c>
      <c r="I31" s="179">
        <f>設備投資_計算!AA114</f>
        <v>0</v>
      </c>
      <c r="J31" s="179">
        <f>設備投資_計算!AB114</f>
        <v>0</v>
      </c>
    </row>
    <row r="32" spans="3:10" ht="12" customHeight="1" x14ac:dyDescent="0.15">
      <c r="C32" s="140"/>
      <c r="E32" s="145" t="s">
        <v>2040</v>
      </c>
      <c r="F32" s="155"/>
      <c r="H32" s="156">
        <f>IF(H19=0,0,F28/H19)</f>
        <v>0</v>
      </c>
      <c r="I32" s="155" t="s">
        <v>849</v>
      </c>
      <c r="J32" s="144"/>
    </row>
    <row r="33" spans="3:10" ht="12" customHeight="1" x14ac:dyDescent="0.15">
      <c r="C33" s="140"/>
      <c r="E33" s="140" t="s">
        <v>2043</v>
      </c>
      <c r="F33" s="144"/>
      <c r="H33" s="428">
        <f>IF(H20=0,0,F28/H20)</f>
        <v>0</v>
      </c>
      <c r="I33" s="144" t="s">
        <v>2044</v>
      </c>
      <c r="J33" s="144"/>
    </row>
    <row r="34" spans="3:10" ht="5.0999999999999996" customHeight="1" x14ac:dyDescent="0.15"/>
    <row r="35" spans="3:10" ht="15" customHeight="1" x14ac:dyDescent="0.15">
      <c r="C35" s="165" t="s">
        <v>870</v>
      </c>
      <c r="I35" s="141" t="s">
        <v>1655</v>
      </c>
    </row>
    <row r="36" spans="3:10" s="138" customFormat="1" ht="1.1499999999999999" customHeight="1" thickBot="1" x14ac:dyDescent="0.2"/>
    <row r="37" spans="3:10" ht="15" customHeight="1" x14ac:dyDescent="0.15">
      <c r="D37" s="157" t="s">
        <v>649</v>
      </c>
      <c r="E37" s="157" t="s">
        <v>947</v>
      </c>
      <c r="F37" s="158" t="s">
        <v>14</v>
      </c>
      <c r="G37" s="226" t="s">
        <v>2578</v>
      </c>
      <c r="H37" s="180" t="s">
        <v>2585</v>
      </c>
      <c r="I37" s="157" t="s">
        <v>634</v>
      </c>
    </row>
    <row r="38" spans="3:10" ht="12" customHeight="1" x14ac:dyDescent="0.15">
      <c r="D38" s="159" t="str">
        <f>IF($F$28=0,"",設備投資_計算!AR6)</f>
        <v/>
      </c>
      <c r="E38" s="160" t="str">
        <f>IF($F$28=0,"",設備投資_計算!AS6)</f>
        <v/>
      </c>
      <c r="F38" s="161" t="str">
        <f>IF($F$28=0,"",設備投資_計算!AT6)</f>
        <v/>
      </c>
      <c r="G38" s="225" t="str">
        <f>IF($F$28=0,"",設備投資_計算!AU6)</f>
        <v/>
      </c>
      <c r="H38" s="181" t="str">
        <f>IF($F$28=0,"",設備投資_計算!AV6)</f>
        <v/>
      </c>
      <c r="I38" s="144" t="str">
        <f>IF($F$28=0,"",設備投資_計算!AW6)</f>
        <v/>
      </c>
    </row>
    <row r="39" spans="3:10" ht="12" customHeight="1" x14ac:dyDescent="0.15">
      <c r="D39" s="159" t="str">
        <f>IF($F$28=0,"",設備投資_計算!AR7)</f>
        <v/>
      </c>
      <c r="E39" s="160" t="str">
        <f>IF($F$28=0,"",設備投資_計算!AS7)</f>
        <v/>
      </c>
      <c r="F39" s="161" t="str">
        <f>IF($F$28=0,"",設備投資_計算!AT7)</f>
        <v/>
      </c>
      <c r="G39" s="225" t="str">
        <f>IF($F$28=0,"",設備投資_計算!AU7)</f>
        <v/>
      </c>
      <c r="H39" s="181" t="str">
        <f>IF($F$28=0,"",設備投資_計算!AV7)</f>
        <v/>
      </c>
      <c r="I39" s="144" t="str">
        <f>IF($F$28=0,"",設備投資_計算!AW7)</f>
        <v/>
      </c>
    </row>
    <row r="40" spans="3:10" ht="12" customHeight="1" x14ac:dyDescent="0.15">
      <c r="D40" s="159" t="str">
        <f>IF($F$28=0,"",設備投資_計算!AR8)</f>
        <v/>
      </c>
      <c r="E40" s="160" t="str">
        <f>IF($F$28=0,"",設備投資_計算!AS8)</f>
        <v/>
      </c>
      <c r="F40" s="161" t="str">
        <f>IF($F$28=0,"",設備投資_計算!AT8)</f>
        <v/>
      </c>
      <c r="G40" s="225" t="str">
        <f>IF($F$28=0,"",設備投資_計算!AU8)</f>
        <v/>
      </c>
      <c r="H40" s="181" t="str">
        <f>IF($F$28=0,"",設備投資_計算!AV8)</f>
        <v/>
      </c>
      <c r="I40" s="144" t="str">
        <f>IF($F$28=0,"",設備投資_計算!AW8)</f>
        <v/>
      </c>
    </row>
    <row r="41" spans="3:10" ht="12" customHeight="1" x14ac:dyDescent="0.15">
      <c r="D41" s="159" t="str">
        <f>IF($F$28=0,"",設備投資_計算!AR9)</f>
        <v/>
      </c>
      <c r="E41" s="160" t="str">
        <f>IF($F$28=0,"",設備投資_計算!AS9)</f>
        <v/>
      </c>
      <c r="F41" s="161" t="str">
        <f>IF($F$28=0,"",設備投資_計算!AT9)</f>
        <v/>
      </c>
      <c r="G41" s="225" t="str">
        <f>IF($F$28=0,"",設備投資_計算!AU9)</f>
        <v/>
      </c>
      <c r="H41" s="181" t="str">
        <f>IF($F$28=0,"",設備投資_計算!AV9)</f>
        <v/>
      </c>
      <c r="I41" s="144" t="str">
        <f>IF($F$28=0,"",設備投資_計算!AW9)</f>
        <v/>
      </c>
    </row>
    <row r="42" spans="3:10" ht="12" customHeight="1" x14ac:dyDescent="0.15">
      <c r="D42" s="159" t="str">
        <f>IF($F$28=0,"",設備投資_計算!AR10)</f>
        <v/>
      </c>
      <c r="E42" s="160" t="str">
        <f>IF($F$28=0,"",設備投資_計算!AS10)</f>
        <v/>
      </c>
      <c r="F42" s="161" t="str">
        <f>IF($F$28=0,"",設備投資_計算!AT10)</f>
        <v/>
      </c>
      <c r="G42" s="225" t="str">
        <f>IF($F$28=0,"",設備投資_計算!AU10)</f>
        <v/>
      </c>
      <c r="H42" s="181" t="str">
        <f>IF($F$28=0,"",設備投資_計算!AV10)</f>
        <v/>
      </c>
      <c r="I42" s="144" t="str">
        <f>IF($F$28=0,"",設備投資_計算!AW10)</f>
        <v/>
      </c>
    </row>
    <row r="43" spans="3:10" ht="12" customHeight="1" x14ac:dyDescent="0.15">
      <c r="D43" s="159" t="str">
        <f>IF($F$28=0,"",設備投資_計算!AR11)</f>
        <v/>
      </c>
      <c r="E43" s="160" t="str">
        <f>IF($F$28=0,"",設備投資_計算!AS11)</f>
        <v/>
      </c>
      <c r="F43" s="161" t="str">
        <f>IF($F$28=0,"",設備投資_計算!AT11)</f>
        <v/>
      </c>
      <c r="G43" s="225" t="str">
        <f>IF($F$28=0,"",設備投資_計算!AU11)</f>
        <v/>
      </c>
      <c r="H43" s="181" t="str">
        <f>IF($F$28=0,"",設備投資_計算!AV11)</f>
        <v/>
      </c>
      <c r="I43" s="144" t="str">
        <f>IF($F$28=0,"",設備投資_計算!AW11)</f>
        <v/>
      </c>
    </row>
    <row r="44" spans="3:10" ht="12" customHeight="1" x14ac:dyDescent="0.15">
      <c r="D44" s="159" t="str">
        <f>IF($F$28=0,"",設備投資_計算!AR12)</f>
        <v/>
      </c>
      <c r="E44" s="160" t="str">
        <f>IF($F$28=0,"",設備投資_計算!AS12)</f>
        <v/>
      </c>
      <c r="F44" s="161" t="str">
        <f>IF($F$28=0,"",設備投資_計算!AT12)</f>
        <v/>
      </c>
      <c r="G44" s="225" t="str">
        <f>IF($F$28=0,"",設備投資_計算!AU12)</f>
        <v/>
      </c>
      <c r="H44" s="181" t="str">
        <f>IF($F$28=0,"",設備投資_計算!AV12)</f>
        <v/>
      </c>
      <c r="I44" s="144" t="str">
        <f>IF($F$28=0,"",設備投資_計算!AW12)</f>
        <v/>
      </c>
    </row>
    <row r="45" spans="3:10" ht="12" customHeight="1" x14ac:dyDescent="0.15">
      <c r="D45" s="159" t="str">
        <f>IF($F$28=0,"",設備投資_計算!AR13)</f>
        <v/>
      </c>
      <c r="E45" s="160" t="str">
        <f>IF($F$28=0,"",設備投資_計算!AS13)</f>
        <v/>
      </c>
      <c r="F45" s="161" t="str">
        <f>IF($F$28=0,"",設備投資_計算!AT13)</f>
        <v/>
      </c>
      <c r="G45" s="225" t="str">
        <f>IF($F$28=0,"",設備投資_計算!AU13)</f>
        <v/>
      </c>
      <c r="H45" s="181" t="str">
        <f>IF($F$28=0,"",設備投資_計算!AV13)</f>
        <v/>
      </c>
      <c r="I45" s="144" t="str">
        <f>IF($F$28=0,"",設備投資_計算!AW13)</f>
        <v/>
      </c>
    </row>
    <row r="46" spans="3:10" ht="12" customHeight="1" x14ac:dyDescent="0.15">
      <c r="D46" s="159" t="str">
        <f>IF($F$28=0,"",設備投資_計算!AR14)</f>
        <v/>
      </c>
      <c r="E46" s="160" t="str">
        <f>IF($F$28=0,"",設備投資_計算!AS14)</f>
        <v/>
      </c>
      <c r="F46" s="161" t="str">
        <f>IF($F$28=0,"",設備投資_計算!AT14)</f>
        <v/>
      </c>
      <c r="G46" s="225" t="str">
        <f>IF($F$28=0,"",設備投資_計算!AU14)</f>
        <v/>
      </c>
      <c r="H46" s="181" t="str">
        <f>IF($F$28=0,"",設備投資_計算!AV14)</f>
        <v/>
      </c>
      <c r="I46" s="144" t="str">
        <f>IF($F$28=0,"",設備投資_計算!AW14)</f>
        <v/>
      </c>
    </row>
    <row r="47" spans="3:10" ht="12" customHeight="1" x14ac:dyDescent="0.15">
      <c r="D47" s="159" t="str">
        <f>IF($F$28=0,"",設備投資_計算!AR15)</f>
        <v/>
      </c>
      <c r="E47" s="160" t="str">
        <f>IF($F$28=0,"",設備投資_計算!AS15)</f>
        <v/>
      </c>
      <c r="F47" s="161" t="str">
        <f>IF($F$28=0,"",設備投資_計算!AT15)</f>
        <v/>
      </c>
      <c r="G47" s="225" t="str">
        <f>IF($F$28=0,"",設備投資_計算!AU15)</f>
        <v/>
      </c>
      <c r="H47" s="181" t="str">
        <f>IF($F$28=0,"",設備投資_計算!AV15)</f>
        <v/>
      </c>
      <c r="I47" s="144" t="str">
        <f>IF($F$28=0,"",設備投資_計算!AW15)</f>
        <v/>
      </c>
    </row>
    <row r="48" spans="3:10" ht="15" customHeight="1" thickBot="1" x14ac:dyDescent="0.2">
      <c r="D48" s="746" t="s">
        <v>644</v>
      </c>
      <c r="E48" s="746"/>
      <c r="F48" s="162">
        <f>SUM(F38:F47)</f>
        <v>0</v>
      </c>
      <c r="G48" s="227">
        <f>SUM(G38:G47)</f>
        <v>0</v>
      </c>
      <c r="H48" s="182">
        <f>SUM(H38:H47)</f>
        <v>0</v>
      </c>
      <c r="I48" s="163">
        <f>SUM(I38:I47)</f>
        <v>0</v>
      </c>
    </row>
    <row r="49" spans="3:11" ht="3" customHeight="1" x14ac:dyDescent="0.15"/>
    <row r="50" spans="3:11" ht="15" customHeight="1" x14ac:dyDescent="0.15">
      <c r="C50" s="164" t="s">
        <v>871</v>
      </c>
      <c r="G50" s="141"/>
      <c r="H50" s="140"/>
      <c r="K50" s="141" t="s">
        <v>1656</v>
      </c>
    </row>
    <row r="51" spans="3:11" s="138" customFormat="1" ht="1.1499999999999999" customHeight="1" x14ac:dyDescent="0.15"/>
    <row r="52" spans="3:11" ht="0.6" customHeight="1" x14ac:dyDescent="0.15">
      <c r="E52" s="317">
        <f>ROUND(I29,0)</f>
        <v>0</v>
      </c>
      <c r="F52" s="317">
        <f>ROUND(J29,0)</f>
        <v>0</v>
      </c>
      <c r="G52" s="317">
        <f>ROUND(I30,0)</f>
        <v>0</v>
      </c>
      <c r="H52" s="317">
        <f>ROUND(J30,0)</f>
        <v>0</v>
      </c>
      <c r="I52" s="317">
        <f>ROUND(I31,0)</f>
        <v>0</v>
      </c>
      <c r="J52" s="317">
        <f>ROUND(J31,0)</f>
        <v>0</v>
      </c>
    </row>
    <row r="53" spans="3:11" ht="13.15" customHeight="1" x14ac:dyDescent="0.15"/>
    <row r="54" spans="3:11" ht="13.15" customHeight="1" x14ac:dyDescent="0.15"/>
    <row r="55" spans="3:11" ht="13.15" customHeight="1" x14ac:dyDescent="0.15"/>
    <row r="56" spans="3:11" ht="13.15" customHeight="1" x14ac:dyDescent="0.15"/>
    <row r="57" spans="3:11" ht="13.15" customHeight="1" x14ac:dyDescent="0.15"/>
    <row r="58" spans="3:11" ht="13.15" customHeight="1" x14ac:dyDescent="0.15"/>
    <row r="59" spans="3:11" ht="13.15" customHeight="1" x14ac:dyDescent="0.15"/>
    <row r="60" spans="3:11" ht="13.15" customHeight="1" x14ac:dyDescent="0.15"/>
    <row r="61" spans="3:11" ht="13.15" customHeight="1" x14ac:dyDescent="0.15"/>
    <row r="62" spans="3:11" ht="13.15" customHeight="1" x14ac:dyDescent="0.15"/>
    <row r="63" spans="3:11" ht="13.15" customHeight="1" x14ac:dyDescent="0.15"/>
    <row r="64" spans="3:11" ht="13.15" customHeight="1" x14ac:dyDescent="0.15"/>
    <row r="65" spans="2:2" ht="13.15" customHeight="1" x14ac:dyDescent="0.15"/>
    <row r="66" spans="2:2" ht="13.15" customHeight="1" x14ac:dyDescent="0.15"/>
    <row r="67" spans="2:2" ht="13.15" customHeight="1" x14ac:dyDescent="0.15"/>
    <row r="68" spans="2:2" ht="13.15" customHeight="1" x14ac:dyDescent="0.15"/>
    <row r="69" spans="2:2" ht="13.15" customHeight="1" x14ac:dyDescent="0.15"/>
    <row r="70" spans="2:2" ht="3" customHeight="1" x14ac:dyDescent="0.15"/>
    <row r="71" spans="2:2" ht="10.9" customHeight="1" x14ac:dyDescent="0.15">
      <c r="B71" s="139" t="s">
        <v>862</v>
      </c>
    </row>
    <row r="72" spans="2:2" ht="10.9" customHeight="1" x14ac:dyDescent="0.15"/>
    <row r="73" spans="2:2" ht="3" customHeight="1" x14ac:dyDescent="0.15"/>
  </sheetData>
  <mergeCells count="9">
    <mergeCell ref="J26:J27"/>
    <mergeCell ref="D48:E48"/>
    <mergeCell ref="C2:J3"/>
    <mergeCell ref="J4:K4"/>
    <mergeCell ref="J5:K5"/>
    <mergeCell ref="D7:J8"/>
    <mergeCell ref="D12:J15"/>
    <mergeCell ref="D19:G19"/>
    <mergeCell ref="E21:G21"/>
  </mergeCells>
  <phoneticPr fontId="1"/>
  <printOptions horizontalCentered="1" verticalCentered="1"/>
  <pageMargins left="0.51181102362204722" right="0.51181102362204722" top="0.59055118110236227" bottom="0.59055118110236227" header="0" footer="0"/>
  <pageSetup paperSize="9" scale="96"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07A2A-961A-4B4B-BD14-C441CD824C1E}">
  <sheetPr codeName="Sheet18">
    <tabColor theme="7"/>
    <pageSetUpPr fitToPage="1"/>
  </sheetPr>
  <dimension ref="A2:I116"/>
  <sheetViews>
    <sheetView showGridLines="0" view="pageBreakPreview" zoomScaleNormal="85" zoomScaleSheetLayoutView="100" workbookViewId="0">
      <pane ySplit="6" topLeftCell="A7" activePane="bottomLeft" state="frozen"/>
      <selection activeCell="E12" sqref="E12:G12"/>
      <selection pane="bottomLeft"/>
    </sheetView>
  </sheetViews>
  <sheetFormatPr defaultRowHeight="13.5" x14ac:dyDescent="0.15"/>
  <cols>
    <col min="1" max="1" width="0.5" style="21" customWidth="1"/>
    <col min="2" max="2" width="5.75" style="21" customWidth="1"/>
    <col min="3" max="3" width="5.75" style="19" customWidth="1"/>
    <col min="4" max="4" width="56.75" style="20" customWidth="1"/>
    <col min="5" max="8" width="16.75" style="21" customWidth="1"/>
    <col min="9" max="9" width="2.75" style="21" customWidth="1"/>
    <col min="10" max="154" width="9" style="21"/>
    <col min="155" max="155" width="4" style="21" bestFit="1" customWidth="1"/>
    <col min="156" max="156" width="26.75" style="21" customWidth="1"/>
    <col min="157" max="194" width="12.75" style="21" customWidth="1"/>
    <col min="195" max="196" width="12.375" style="21" bestFit="1" customWidth="1"/>
    <col min="197" max="410" width="9" style="21"/>
    <col min="411" max="411" width="4" style="21" bestFit="1" customWidth="1"/>
    <col min="412" max="412" width="26.75" style="21" customWidth="1"/>
    <col min="413" max="450" width="12.75" style="21" customWidth="1"/>
    <col min="451" max="452" width="12.375" style="21" bestFit="1" customWidth="1"/>
    <col min="453" max="666" width="9" style="21"/>
    <col min="667" max="667" width="4" style="21" bestFit="1" customWidth="1"/>
    <col min="668" max="668" width="26.75" style="21" customWidth="1"/>
    <col min="669" max="706" width="12.75" style="21" customWidth="1"/>
    <col min="707" max="708" width="12.375" style="21" bestFit="1" customWidth="1"/>
    <col min="709" max="922" width="9" style="21"/>
    <col min="923" max="923" width="4" style="21" bestFit="1" customWidth="1"/>
    <col min="924" max="924" width="26.75" style="21" customWidth="1"/>
    <col min="925" max="962" width="12.75" style="21" customWidth="1"/>
    <col min="963" max="964" width="12.375" style="21" bestFit="1" customWidth="1"/>
    <col min="965" max="1178" width="9" style="21"/>
    <col min="1179" max="1179" width="4" style="21" bestFit="1" customWidth="1"/>
    <col min="1180" max="1180" width="26.75" style="21" customWidth="1"/>
    <col min="1181" max="1218" width="12.75" style="21" customWidth="1"/>
    <col min="1219" max="1220" width="12.375" style="21" bestFit="1" customWidth="1"/>
    <col min="1221" max="1434" width="9" style="21"/>
    <col min="1435" max="1435" width="4" style="21" bestFit="1" customWidth="1"/>
    <col min="1436" max="1436" width="26.75" style="21" customWidth="1"/>
    <col min="1437" max="1474" width="12.75" style="21" customWidth="1"/>
    <col min="1475" max="1476" width="12.375" style="21" bestFit="1" customWidth="1"/>
    <col min="1477" max="1690" width="9" style="21"/>
    <col min="1691" max="1691" width="4" style="21" bestFit="1" customWidth="1"/>
    <col min="1692" max="1692" width="26.75" style="21" customWidth="1"/>
    <col min="1693" max="1730" width="12.75" style="21" customWidth="1"/>
    <col min="1731" max="1732" width="12.375" style="21" bestFit="1" customWidth="1"/>
    <col min="1733" max="1946" width="9" style="21"/>
    <col min="1947" max="1947" width="4" style="21" bestFit="1" customWidth="1"/>
    <col min="1948" max="1948" width="26.75" style="21" customWidth="1"/>
    <col min="1949" max="1986" width="12.75" style="21" customWidth="1"/>
    <col min="1987" max="1988" width="12.375" style="21" bestFit="1" customWidth="1"/>
    <col min="1989" max="2202" width="9" style="21"/>
    <col min="2203" max="2203" width="4" style="21" bestFit="1" customWidth="1"/>
    <col min="2204" max="2204" width="26.75" style="21" customWidth="1"/>
    <col min="2205" max="2242" width="12.75" style="21" customWidth="1"/>
    <col min="2243" max="2244" width="12.375" style="21" bestFit="1" customWidth="1"/>
    <col min="2245" max="2458" width="9" style="21"/>
    <col min="2459" max="2459" width="4" style="21" bestFit="1" customWidth="1"/>
    <col min="2460" max="2460" width="26.75" style="21" customWidth="1"/>
    <col min="2461" max="2498" width="12.75" style="21" customWidth="1"/>
    <col min="2499" max="2500" width="12.375" style="21" bestFit="1" customWidth="1"/>
    <col min="2501" max="2714" width="9" style="21"/>
    <col min="2715" max="2715" width="4" style="21" bestFit="1" customWidth="1"/>
    <col min="2716" max="2716" width="26.75" style="21" customWidth="1"/>
    <col min="2717" max="2754" width="12.75" style="21" customWidth="1"/>
    <col min="2755" max="2756" width="12.375" style="21" bestFit="1" customWidth="1"/>
    <col min="2757" max="2970" width="9" style="21"/>
    <col min="2971" max="2971" width="4" style="21" bestFit="1" customWidth="1"/>
    <col min="2972" max="2972" width="26.75" style="21" customWidth="1"/>
    <col min="2973" max="3010" width="12.75" style="21" customWidth="1"/>
    <col min="3011" max="3012" width="12.375" style="21" bestFit="1" customWidth="1"/>
    <col min="3013" max="3226" width="9" style="21"/>
    <col min="3227" max="3227" width="4" style="21" bestFit="1" customWidth="1"/>
    <col min="3228" max="3228" width="26.75" style="21" customWidth="1"/>
    <col min="3229" max="3266" width="12.75" style="21" customWidth="1"/>
    <col min="3267" max="3268" width="12.375" style="21" bestFit="1" customWidth="1"/>
    <col min="3269" max="3482" width="9" style="21"/>
    <col min="3483" max="3483" width="4" style="21" bestFit="1" customWidth="1"/>
    <col min="3484" max="3484" width="26.75" style="21" customWidth="1"/>
    <col min="3485" max="3522" width="12.75" style="21" customWidth="1"/>
    <col min="3523" max="3524" width="12.375" style="21" bestFit="1" customWidth="1"/>
    <col min="3525" max="3738" width="9" style="21"/>
    <col min="3739" max="3739" width="4" style="21" bestFit="1" customWidth="1"/>
    <col min="3740" max="3740" width="26.75" style="21" customWidth="1"/>
    <col min="3741" max="3778" width="12.75" style="21" customWidth="1"/>
    <col min="3779" max="3780" width="12.375" style="21" bestFit="1" customWidth="1"/>
    <col min="3781" max="3994" width="9" style="21"/>
    <col min="3995" max="3995" width="4" style="21" bestFit="1" customWidth="1"/>
    <col min="3996" max="3996" width="26.75" style="21" customWidth="1"/>
    <col min="3997" max="4034" width="12.75" style="21" customWidth="1"/>
    <col min="4035" max="4036" width="12.375" style="21" bestFit="1" customWidth="1"/>
    <col min="4037" max="4250" width="9" style="21"/>
    <col min="4251" max="4251" width="4" style="21" bestFit="1" customWidth="1"/>
    <col min="4252" max="4252" width="26.75" style="21" customWidth="1"/>
    <col min="4253" max="4290" width="12.75" style="21" customWidth="1"/>
    <col min="4291" max="4292" width="12.375" style="21" bestFit="1" customWidth="1"/>
    <col min="4293" max="4506" width="9" style="21"/>
    <col min="4507" max="4507" width="4" style="21" bestFit="1" customWidth="1"/>
    <col min="4508" max="4508" width="26.75" style="21" customWidth="1"/>
    <col min="4509" max="4546" width="12.75" style="21" customWidth="1"/>
    <col min="4547" max="4548" width="12.375" style="21" bestFit="1" customWidth="1"/>
    <col min="4549" max="4762" width="9" style="21"/>
    <col min="4763" max="4763" width="4" style="21" bestFit="1" customWidth="1"/>
    <col min="4764" max="4764" width="26.75" style="21" customWidth="1"/>
    <col min="4765" max="4802" width="12.75" style="21" customWidth="1"/>
    <col min="4803" max="4804" width="12.375" style="21" bestFit="1" customWidth="1"/>
    <col min="4805" max="5018" width="9" style="21"/>
    <col min="5019" max="5019" width="4" style="21" bestFit="1" customWidth="1"/>
    <col min="5020" max="5020" width="26.75" style="21" customWidth="1"/>
    <col min="5021" max="5058" width="12.75" style="21" customWidth="1"/>
    <col min="5059" max="5060" width="12.375" style="21" bestFit="1" customWidth="1"/>
    <col min="5061" max="5274" width="9" style="21"/>
    <col min="5275" max="5275" width="4" style="21" bestFit="1" customWidth="1"/>
    <col min="5276" max="5276" width="26.75" style="21" customWidth="1"/>
    <col min="5277" max="5314" width="12.75" style="21" customWidth="1"/>
    <col min="5315" max="5316" width="12.375" style="21" bestFit="1" customWidth="1"/>
    <col min="5317" max="5530" width="9" style="21"/>
    <col min="5531" max="5531" width="4" style="21" bestFit="1" customWidth="1"/>
    <col min="5532" max="5532" width="26.75" style="21" customWidth="1"/>
    <col min="5533" max="5570" width="12.75" style="21" customWidth="1"/>
    <col min="5571" max="5572" width="12.375" style="21" bestFit="1" customWidth="1"/>
    <col min="5573" max="5786" width="9" style="21"/>
    <col min="5787" max="5787" width="4" style="21" bestFit="1" customWidth="1"/>
    <col min="5788" max="5788" width="26.75" style="21" customWidth="1"/>
    <col min="5789" max="5826" width="12.75" style="21" customWidth="1"/>
    <col min="5827" max="5828" width="12.375" style="21" bestFit="1" customWidth="1"/>
    <col min="5829" max="6042" width="9" style="21"/>
    <col min="6043" max="6043" width="4" style="21" bestFit="1" customWidth="1"/>
    <col min="6044" max="6044" width="26.75" style="21" customWidth="1"/>
    <col min="6045" max="6082" width="12.75" style="21" customWidth="1"/>
    <col min="6083" max="6084" width="12.375" style="21" bestFit="1" customWidth="1"/>
    <col min="6085" max="6298" width="9" style="21"/>
    <col min="6299" max="6299" width="4" style="21" bestFit="1" customWidth="1"/>
    <col min="6300" max="6300" width="26.75" style="21" customWidth="1"/>
    <col min="6301" max="6338" width="12.75" style="21" customWidth="1"/>
    <col min="6339" max="6340" width="12.375" style="21" bestFit="1" customWidth="1"/>
    <col min="6341" max="6554" width="9" style="21"/>
    <col min="6555" max="6555" width="4" style="21" bestFit="1" customWidth="1"/>
    <col min="6556" max="6556" width="26.75" style="21" customWidth="1"/>
    <col min="6557" max="6594" width="12.75" style="21" customWidth="1"/>
    <col min="6595" max="6596" width="12.375" style="21" bestFit="1" customWidth="1"/>
    <col min="6597" max="6810" width="9" style="21"/>
    <col min="6811" max="6811" width="4" style="21" bestFit="1" customWidth="1"/>
    <col min="6812" max="6812" width="26.75" style="21" customWidth="1"/>
    <col min="6813" max="6850" width="12.75" style="21" customWidth="1"/>
    <col min="6851" max="6852" width="12.375" style="21" bestFit="1" customWidth="1"/>
    <col min="6853" max="7066" width="9" style="21"/>
    <col min="7067" max="7067" width="4" style="21" bestFit="1" customWidth="1"/>
    <col min="7068" max="7068" width="26.75" style="21" customWidth="1"/>
    <col min="7069" max="7106" width="12.75" style="21" customWidth="1"/>
    <col min="7107" max="7108" width="12.375" style="21" bestFit="1" customWidth="1"/>
    <col min="7109" max="7322" width="9" style="21"/>
    <col min="7323" max="7323" width="4" style="21" bestFit="1" customWidth="1"/>
    <col min="7324" max="7324" width="26.75" style="21" customWidth="1"/>
    <col min="7325" max="7362" width="12.75" style="21" customWidth="1"/>
    <col min="7363" max="7364" width="12.375" style="21" bestFit="1" customWidth="1"/>
    <col min="7365" max="7578" width="9" style="21"/>
    <col min="7579" max="7579" width="4" style="21" bestFit="1" customWidth="1"/>
    <col min="7580" max="7580" width="26.75" style="21" customWidth="1"/>
    <col min="7581" max="7618" width="12.75" style="21" customWidth="1"/>
    <col min="7619" max="7620" width="12.375" style="21" bestFit="1" customWidth="1"/>
    <col min="7621" max="7834" width="9" style="21"/>
    <col min="7835" max="7835" width="4" style="21" bestFit="1" customWidth="1"/>
    <col min="7836" max="7836" width="26.75" style="21" customWidth="1"/>
    <col min="7837" max="7874" width="12.75" style="21" customWidth="1"/>
    <col min="7875" max="7876" width="12.375" style="21" bestFit="1" customWidth="1"/>
    <col min="7877" max="8090" width="9" style="21"/>
    <col min="8091" max="8091" width="4" style="21" bestFit="1" customWidth="1"/>
    <col min="8092" max="8092" width="26.75" style="21" customWidth="1"/>
    <col min="8093" max="8130" width="12.75" style="21" customWidth="1"/>
    <col min="8131" max="8132" width="12.375" style="21" bestFit="1" customWidth="1"/>
    <col min="8133" max="8346" width="9" style="21"/>
    <col min="8347" max="8347" width="4" style="21" bestFit="1" customWidth="1"/>
    <col min="8348" max="8348" width="26.75" style="21" customWidth="1"/>
    <col min="8349" max="8386" width="12.75" style="21" customWidth="1"/>
    <col min="8387" max="8388" width="12.375" style="21" bestFit="1" customWidth="1"/>
    <col min="8389" max="8602" width="9" style="21"/>
    <col min="8603" max="8603" width="4" style="21" bestFit="1" customWidth="1"/>
    <col min="8604" max="8604" width="26.75" style="21" customWidth="1"/>
    <col min="8605" max="8642" width="12.75" style="21" customWidth="1"/>
    <col min="8643" max="8644" width="12.375" style="21" bestFit="1" customWidth="1"/>
    <col min="8645" max="8858" width="9" style="21"/>
    <col min="8859" max="8859" width="4" style="21" bestFit="1" customWidth="1"/>
    <col min="8860" max="8860" width="26.75" style="21" customWidth="1"/>
    <col min="8861" max="8898" width="12.75" style="21" customWidth="1"/>
    <col min="8899" max="8900" width="12.375" style="21" bestFit="1" customWidth="1"/>
    <col min="8901" max="9114" width="9" style="21"/>
    <col min="9115" max="9115" width="4" style="21" bestFit="1" customWidth="1"/>
    <col min="9116" max="9116" width="26.75" style="21" customWidth="1"/>
    <col min="9117" max="9154" width="12.75" style="21" customWidth="1"/>
    <col min="9155" max="9156" width="12.375" style="21" bestFit="1" customWidth="1"/>
    <col min="9157" max="9370" width="9" style="21"/>
    <col min="9371" max="9371" width="4" style="21" bestFit="1" customWidth="1"/>
    <col min="9372" max="9372" width="26.75" style="21" customWidth="1"/>
    <col min="9373" max="9410" width="12.75" style="21" customWidth="1"/>
    <col min="9411" max="9412" width="12.375" style="21" bestFit="1" customWidth="1"/>
    <col min="9413" max="9626" width="9" style="21"/>
    <col min="9627" max="9627" width="4" style="21" bestFit="1" customWidth="1"/>
    <col min="9628" max="9628" width="26.75" style="21" customWidth="1"/>
    <col min="9629" max="9666" width="12.75" style="21" customWidth="1"/>
    <col min="9667" max="9668" width="12.375" style="21" bestFit="1" customWidth="1"/>
    <col min="9669" max="9882" width="9" style="21"/>
    <col min="9883" max="9883" width="4" style="21" bestFit="1" customWidth="1"/>
    <col min="9884" max="9884" width="26.75" style="21" customWidth="1"/>
    <col min="9885" max="9922" width="12.75" style="21" customWidth="1"/>
    <col min="9923" max="9924" width="12.375" style="21" bestFit="1" customWidth="1"/>
    <col min="9925" max="10138" width="9" style="21"/>
    <col min="10139" max="10139" width="4" style="21" bestFit="1" customWidth="1"/>
    <col min="10140" max="10140" width="26.75" style="21" customWidth="1"/>
    <col min="10141" max="10178" width="12.75" style="21" customWidth="1"/>
    <col min="10179" max="10180" width="12.375" style="21" bestFit="1" customWidth="1"/>
    <col min="10181" max="10394" width="9" style="21"/>
    <col min="10395" max="10395" width="4" style="21" bestFit="1" customWidth="1"/>
    <col min="10396" max="10396" width="26.75" style="21" customWidth="1"/>
    <col min="10397" max="10434" width="12.75" style="21" customWidth="1"/>
    <col min="10435" max="10436" width="12.375" style="21" bestFit="1" customWidth="1"/>
    <col min="10437" max="10650" width="9" style="21"/>
    <col min="10651" max="10651" width="4" style="21" bestFit="1" customWidth="1"/>
    <col min="10652" max="10652" width="26.75" style="21" customWidth="1"/>
    <col min="10653" max="10690" width="12.75" style="21" customWidth="1"/>
    <col min="10691" max="10692" width="12.375" style="21" bestFit="1" customWidth="1"/>
    <col min="10693" max="10906" width="9" style="21"/>
    <col min="10907" max="10907" width="4" style="21" bestFit="1" customWidth="1"/>
    <col min="10908" max="10908" width="26.75" style="21" customWidth="1"/>
    <col min="10909" max="10946" width="12.75" style="21" customWidth="1"/>
    <col min="10947" max="10948" width="12.375" style="21" bestFit="1" customWidth="1"/>
    <col min="10949" max="11162" width="9" style="21"/>
    <col min="11163" max="11163" width="4" style="21" bestFit="1" customWidth="1"/>
    <col min="11164" max="11164" width="26.75" style="21" customWidth="1"/>
    <col min="11165" max="11202" width="12.75" style="21" customWidth="1"/>
    <col min="11203" max="11204" width="12.375" style="21" bestFit="1" customWidth="1"/>
    <col min="11205" max="11418" width="9" style="21"/>
    <col min="11419" max="11419" width="4" style="21" bestFit="1" customWidth="1"/>
    <col min="11420" max="11420" width="26.75" style="21" customWidth="1"/>
    <col min="11421" max="11458" width="12.75" style="21" customWidth="1"/>
    <col min="11459" max="11460" width="12.375" style="21" bestFit="1" customWidth="1"/>
    <col min="11461" max="11674" width="9" style="21"/>
    <col min="11675" max="11675" width="4" style="21" bestFit="1" customWidth="1"/>
    <col min="11676" max="11676" width="26.75" style="21" customWidth="1"/>
    <col min="11677" max="11714" width="12.75" style="21" customWidth="1"/>
    <col min="11715" max="11716" width="12.375" style="21" bestFit="1" customWidth="1"/>
    <col min="11717" max="11930" width="9" style="21"/>
    <col min="11931" max="11931" width="4" style="21" bestFit="1" customWidth="1"/>
    <col min="11932" max="11932" width="26.75" style="21" customWidth="1"/>
    <col min="11933" max="11970" width="12.75" style="21" customWidth="1"/>
    <col min="11971" max="11972" width="12.375" style="21" bestFit="1" customWidth="1"/>
    <col min="11973" max="12186" width="9" style="21"/>
    <col min="12187" max="12187" width="4" style="21" bestFit="1" customWidth="1"/>
    <col min="12188" max="12188" width="26.75" style="21" customWidth="1"/>
    <col min="12189" max="12226" width="12.75" style="21" customWidth="1"/>
    <col min="12227" max="12228" width="12.375" style="21" bestFit="1" customWidth="1"/>
    <col min="12229" max="12442" width="9" style="21"/>
    <col min="12443" max="12443" width="4" style="21" bestFit="1" customWidth="1"/>
    <col min="12444" max="12444" width="26.75" style="21" customWidth="1"/>
    <col min="12445" max="12482" width="12.75" style="21" customWidth="1"/>
    <col min="12483" max="12484" width="12.375" style="21" bestFit="1" customWidth="1"/>
    <col min="12485" max="12698" width="9" style="21"/>
    <col min="12699" max="12699" width="4" style="21" bestFit="1" customWidth="1"/>
    <col min="12700" max="12700" width="26.75" style="21" customWidth="1"/>
    <col min="12701" max="12738" width="12.75" style="21" customWidth="1"/>
    <col min="12739" max="12740" width="12.375" style="21" bestFit="1" customWidth="1"/>
    <col min="12741" max="12954" width="9" style="21"/>
    <col min="12955" max="12955" width="4" style="21" bestFit="1" customWidth="1"/>
    <col min="12956" max="12956" width="26.75" style="21" customWidth="1"/>
    <col min="12957" max="12994" width="12.75" style="21" customWidth="1"/>
    <col min="12995" max="12996" width="12.375" style="21" bestFit="1" customWidth="1"/>
    <col min="12997" max="13210" width="9" style="21"/>
    <col min="13211" max="13211" width="4" style="21" bestFit="1" customWidth="1"/>
    <col min="13212" max="13212" width="26.75" style="21" customWidth="1"/>
    <col min="13213" max="13250" width="12.75" style="21" customWidth="1"/>
    <col min="13251" max="13252" width="12.375" style="21" bestFit="1" customWidth="1"/>
    <col min="13253" max="13466" width="9" style="21"/>
    <col min="13467" max="13467" width="4" style="21" bestFit="1" customWidth="1"/>
    <col min="13468" max="13468" width="26.75" style="21" customWidth="1"/>
    <col min="13469" max="13506" width="12.75" style="21" customWidth="1"/>
    <col min="13507" max="13508" width="12.375" style="21" bestFit="1" customWidth="1"/>
    <col min="13509" max="13722" width="9" style="21"/>
    <col min="13723" max="13723" width="4" style="21" bestFit="1" customWidth="1"/>
    <col min="13724" max="13724" width="26.75" style="21" customWidth="1"/>
    <col min="13725" max="13762" width="12.75" style="21" customWidth="1"/>
    <col min="13763" max="13764" width="12.375" style="21" bestFit="1" customWidth="1"/>
    <col min="13765" max="13978" width="9" style="21"/>
    <col min="13979" max="13979" width="4" style="21" bestFit="1" customWidth="1"/>
    <col min="13980" max="13980" width="26.75" style="21" customWidth="1"/>
    <col min="13981" max="14018" width="12.75" style="21" customWidth="1"/>
    <col min="14019" max="14020" width="12.375" style="21" bestFit="1" customWidth="1"/>
    <col min="14021" max="14234" width="9" style="21"/>
    <col min="14235" max="14235" width="4" style="21" bestFit="1" customWidth="1"/>
    <col min="14236" max="14236" width="26.75" style="21" customWidth="1"/>
    <col min="14237" max="14274" width="12.75" style="21" customWidth="1"/>
    <col min="14275" max="14276" width="12.375" style="21" bestFit="1" customWidth="1"/>
    <col min="14277" max="14490" width="9" style="21"/>
    <col min="14491" max="14491" width="4" style="21" bestFit="1" customWidth="1"/>
    <col min="14492" max="14492" width="26.75" style="21" customWidth="1"/>
    <col min="14493" max="14530" width="12.75" style="21" customWidth="1"/>
    <col min="14531" max="14532" width="12.375" style="21" bestFit="1" customWidth="1"/>
    <col min="14533" max="14746" width="9" style="21"/>
    <col min="14747" max="14747" width="4" style="21" bestFit="1" customWidth="1"/>
    <col min="14748" max="14748" width="26.75" style="21" customWidth="1"/>
    <col min="14749" max="14786" width="12.75" style="21" customWidth="1"/>
    <col min="14787" max="14788" width="12.375" style="21" bestFit="1" customWidth="1"/>
    <col min="14789" max="15002" width="9" style="21"/>
    <col min="15003" max="15003" width="4" style="21" bestFit="1" customWidth="1"/>
    <col min="15004" max="15004" width="26.75" style="21" customWidth="1"/>
    <col min="15005" max="15042" width="12.75" style="21" customWidth="1"/>
    <col min="15043" max="15044" width="12.375" style="21" bestFit="1" customWidth="1"/>
    <col min="15045" max="15258" width="9" style="21"/>
    <col min="15259" max="15259" width="4" style="21" bestFit="1" customWidth="1"/>
    <col min="15260" max="15260" width="26.75" style="21" customWidth="1"/>
    <col min="15261" max="15298" width="12.75" style="21" customWidth="1"/>
    <col min="15299" max="15300" width="12.375" style="21" bestFit="1" customWidth="1"/>
    <col min="15301" max="15514" width="9" style="21"/>
    <col min="15515" max="15515" width="4" style="21" bestFit="1" customWidth="1"/>
    <col min="15516" max="15516" width="26.75" style="21" customWidth="1"/>
    <col min="15517" max="15554" width="12.75" style="21" customWidth="1"/>
    <col min="15555" max="15556" width="12.375" style="21" bestFit="1" customWidth="1"/>
    <col min="15557" max="15770" width="9" style="21"/>
    <col min="15771" max="15771" width="4" style="21" bestFit="1" customWidth="1"/>
    <col min="15772" max="15772" width="26.75" style="21" customWidth="1"/>
    <col min="15773" max="15810" width="12.75" style="21" customWidth="1"/>
    <col min="15811" max="15812" width="12.375" style="21" bestFit="1" customWidth="1"/>
    <col min="15813" max="16026" width="9" style="21"/>
    <col min="16027" max="16027" width="4" style="21" bestFit="1" customWidth="1"/>
    <col min="16028" max="16028" width="26.75" style="21" customWidth="1"/>
    <col min="16029" max="16066" width="12.75" style="21" customWidth="1"/>
    <col min="16067" max="16068" width="12.375" style="21" bestFit="1" customWidth="1"/>
    <col min="16069" max="16384" width="9" style="21"/>
  </cols>
  <sheetData>
    <row r="2" spans="1:9" ht="35.450000000000003" customHeight="1" x14ac:dyDescent="0.15">
      <c r="A2" s="630"/>
      <c r="B2" s="845" t="s">
        <v>867</v>
      </c>
      <c r="C2" s="845"/>
      <c r="D2" s="845"/>
      <c r="E2" s="845"/>
      <c r="F2" s="845"/>
      <c r="G2" s="845"/>
      <c r="H2" s="845"/>
      <c r="I2" s="630"/>
    </row>
    <row r="3" spans="1:9" ht="4.9000000000000004" customHeight="1" x14ac:dyDescent="0.15">
      <c r="E3" s="264"/>
      <c r="F3" s="264"/>
      <c r="G3" s="264"/>
      <c r="H3" s="264"/>
    </row>
    <row r="4" spans="1:9" ht="16.350000000000001" customHeight="1" x14ac:dyDescent="0.15">
      <c r="E4" s="130"/>
      <c r="F4" s="130"/>
      <c r="G4" s="130"/>
      <c r="H4" s="130" t="s">
        <v>1655</v>
      </c>
    </row>
    <row r="5" spans="1:9" s="22" customFormat="1" ht="16.149999999999999" customHeight="1" x14ac:dyDescent="0.15">
      <c r="B5" s="775" t="s">
        <v>866</v>
      </c>
      <c r="C5" s="775" t="s">
        <v>639</v>
      </c>
      <c r="D5" s="776" t="s">
        <v>850</v>
      </c>
      <c r="E5" s="777" t="s">
        <v>14</v>
      </c>
      <c r="F5" s="769" t="s">
        <v>2586</v>
      </c>
      <c r="G5" s="771" t="s">
        <v>2587</v>
      </c>
      <c r="H5" s="773" t="s">
        <v>634</v>
      </c>
    </row>
    <row r="6" spans="1:9" s="22" customFormat="1" ht="16.149999999999999" customHeight="1" x14ac:dyDescent="0.15">
      <c r="B6" s="775"/>
      <c r="C6" s="775"/>
      <c r="D6" s="776"/>
      <c r="E6" s="778"/>
      <c r="F6" s="770"/>
      <c r="G6" s="772"/>
      <c r="H6" s="774"/>
    </row>
    <row r="7" spans="1:9" s="24" customFormat="1" ht="22.15" customHeight="1" x14ac:dyDescent="0.15">
      <c r="B7" s="57">
        <f>設備投資_計算!AQ6</f>
        <v>1</v>
      </c>
      <c r="C7" s="57" t="str">
        <f>設備投資_計算!AR6</f>
        <v>011</v>
      </c>
      <c r="D7" s="54" t="str">
        <f>設備投資_計算!AS6</f>
        <v>耕種農業</v>
      </c>
      <c r="E7" s="569">
        <f>設備投資_計算!AT6</f>
        <v>0</v>
      </c>
      <c r="F7" s="570">
        <f>設備投資_計算!AU6</f>
        <v>0</v>
      </c>
      <c r="G7" s="571">
        <f>設備投資_計算!AV6</f>
        <v>0</v>
      </c>
      <c r="H7" s="572">
        <f>設備投資_計算!AW6</f>
        <v>0</v>
      </c>
    </row>
    <row r="8" spans="1:9" s="24" customFormat="1" ht="22.15" customHeight="1" x14ac:dyDescent="0.15">
      <c r="B8" s="58">
        <f>設備投資_計算!AQ7</f>
        <v>2</v>
      </c>
      <c r="C8" s="58" t="str">
        <f>設備投資_計算!AR7</f>
        <v>012</v>
      </c>
      <c r="D8" s="55" t="str">
        <f>設備投資_計算!AS7</f>
        <v>畜産</v>
      </c>
      <c r="E8" s="573">
        <f>設備投資_計算!AT7</f>
        <v>0</v>
      </c>
      <c r="F8" s="574">
        <f>設備投資_計算!AU7</f>
        <v>0</v>
      </c>
      <c r="G8" s="575">
        <f>設備投資_計算!AV7</f>
        <v>0</v>
      </c>
      <c r="H8" s="576">
        <f>設備投資_計算!AW7</f>
        <v>0</v>
      </c>
    </row>
    <row r="9" spans="1:9" s="24" customFormat="1" ht="22.15" customHeight="1" x14ac:dyDescent="0.15">
      <c r="B9" s="59">
        <f>設備投資_計算!AQ8</f>
        <v>3</v>
      </c>
      <c r="C9" s="59" t="str">
        <f>設備投資_計算!AR8</f>
        <v>013</v>
      </c>
      <c r="D9" s="55" t="str">
        <f>設備投資_計算!AS8</f>
        <v>農業サービス</v>
      </c>
      <c r="E9" s="573">
        <f>設備投資_計算!AT8</f>
        <v>0</v>
      </c>
      <c r="F9" s="574">
        <f>設備投資_計算!AU8</f>
        <v>0</v>
      </c>
      <c r="G9" s="575">
        <f>設備投資_計算!AV8</f>
        <v>0</v>
      </c>
      <c r="H9" s="576">
        <f>設備投資_計算!AW8</f>
        <v>0</v>
      </c>
    </row>
    <row r="10" spans="1:9" s="24" customFormat="1" ht="22.15" customHeight="1" x14ac:dyDescent="0.15">
      <c r="B10" s="59">
        <f>設備投資_計算!AQ9</f>
        <v>4</v>
      </c>
      <c r="C10" s="59" t="str">
        <f>設備投資_計算!AR9</f>
        <v>015</v>
      </c>
      <c r="D10" s="55" t="str">
        <f>設備投資_計算!AS9</f>
        <v>林業</v>
      </c>
      <c r="E10" s="573">
        <f>設備投資_計算!AT9</f>
        <v>0</v>
      </c>
      <c r="F10" s="574">
        <f>設備投資_計算!AU9</f>
        <v>0</v>
      </c>
      <c r="G10" s="575">
        <f>設備投資_計算!AV9</f>
        <v>0</v>
      </c>
      <c r="H10" s="576">
        <f>設備投資_計算!AW9</f>
        <v>0</v>
      </c>
    </row>
    <row r="11" spans="1:9" s="24" customFormat="1" ht="22.15" customHeight="1" x14ac:dyDescent="0.15">
      <c r="B11" s="59">
        <f>設備投資_計算!AQ10</f>
        <v>5</v>
      </c>
      <c r="C11" s="59" t="str">
        <f>設備投資_計算!AR10</f>
        <v>017</v>
      </c>
      <c r="D11" s="55" t="str">
        <f>設備投資_計算!AS10</f>
        <v>漁業</v>
      </c>
      <c r="E11" s="573">
        <f>設備投資_計算!AT10</f>
        <v>0</v>
      </c>
      <c r="F11" s="574">
        <f>設備投資_計算!AU10</f>
        <v>0</v>
      </c>
      <c r="G11" s="575">
        <f>設備投資_計算!AV10</f>
        <v>0</v>
      </c>
      <c r="H11" s="576">
        <f>設備投資_計算!AW10</f>
        <v>0</v>
      </c>
    </row>
    <row r="12" spans="1:9" s="24" customFormat="1" ht="22.15" customHeight="1" x14ac:dyDescent="0.15">
      <c r="B12" s="59">
        <f>設備投資_計算!AQ11</f>
        <v>6</v>
      </c>
      <c r="C12" s="59" t="str">
        <f>設備投資_計算!AR11</f>
        <v>061</v>
      </c>
      <c r="D12" s="55" t="str">
        <f>設備投資_計算!AS11</f>
        <v>石炭・原油・天然ガス</v>
      </c>
      <c r="E12" s="573">
        <f>設備投資_計算!AT11</f>
        <v>0</v>
      </c>
      <c r="F12" s="574">
        <f>設備投資_計算!AU11</f>
        <v>0</v>
      </c>
      <c r="G12" s="575">
        <f>設備投資_計算!AV11</f>
        <v>0</v>
      </c>
      <c r="H12" s="576">
        <f>設備投資_計算!AW11</f>
        <v>0</v>
      </c>
    </row>
    <row r="13" spans="1:9" s="24" customFormat="1" ht="22.15" customHeight="1" x14ac:dyDescent="0.15">
      <c r="B13" s="59">
        <f>設備投資_計算!AQ12</f>
        <v>7</v>
      </c>
      <c r="C13" s="59" t="str">
        <f>設備投資_計算!AR12</f>
        <v>062</v>
      </c>
      <c r="D13" s="55" t="str">
        <f>設備投資_計算!AS12</f>
        <v>その他の鉱業</v>
      </c>
      <c r="E13" s="573">
        <f>設備投資_計算!AT12</f>
        <v>0</v>
      </c>
      <c r="F13" s="574">
        <f>設備投資_計算!AU12</f>
        <v>0</v>
      </c>
      <c r="G13" s="575">
        <f>設備投資_計算!AV12</f>
        <v>0</v>
      </c>
      <c r="H13" s="576">
        <f>設備投資_計算!AW12</f>
        <v>0</v>
      </c>
    </row>
    <row r="14" spans="1:9" s="24" customFormat="1" ht="22.15" customHeight="1" x14ac:dyDescent="0.15">
      <c r="B14" s="59">
        <f>設備投資_計算!AQ13</f>
        <v>8</v>
      </c>
      <c r="C14" s="59" t="str">
        <f>設備投資_計算!AR13</f>
        <v>111</v>
      </c>
      <c r="D14" s="55" t="str">
        <f>設備投資_計算!AS13</f>
        <v>食料品</v>
      </c>
      <c r="E14" s="573">
        <f>設備投資_計算!AT13</f>
        <v>0</v>
      </c>
      <c r="F14" s="574">
        <f>設備投資_計算!AU13</f>
        <v>0</v>
      </c>
      <c r="G14" s="575">
        <f>設備投資_計算!AV13</f>
        <v>0</v>
      </c>
      <c r="H14" s="576">
        <f>設備投資_計算!AW13</f>
        <v>0</v>
      </c>
    </row>
    <row r="15" spans="1:9" s="24" customFormat="1" ht="22.15" customHeight="1" x14ac:dyDescent="0.15">
      <c r="B15" s="59">
        <f>設備投資_計算!AQ14</f>
        <v>9</v>
      </c>
      <c r="C15" s="59" t="str">
        <f>設備投資_計算!AR14</f>
        <v>112</v>
      </c>
      <c r="D15" s="55" t="str">
        <f>設備投資_計算!AS14</f>
        <v>飲料</v>
      </c>
      <c r="E15" s="573">
        <f>設備投資_計算!AT14</f>
        <v>0</v>
      </c>
      <c r="F15" s="574">
        <f>設備投資_計算!AU14</f>
        <v>0</v>
      </c>
      <c r="G15" s="575">
        <f>設備投資_計算!AV14</f>
        <v>0</v>
      </c>
      <c r="H15" s="576">
        <f>設備投資_計算!AW14</f>
        <v>0</v>
      </c>
    </row>
    <row r="16" spans="1:9" s="24" customFormat="1" ht="22.15" customHeight="1" x14ac:dyDescent="0.15">
      <c r="B16" s="59">
        <f>設備投資_計算!AQ15</f>
        <v>10</v>
      </c>
      <c r="C16" s="59" t="str">
        <f>設備投資_計算!AR15</f>
        <v>113</v>
      </c>
      <c r="D16" s="55" t="str">
        <f>設備投資_計算!AS15</f>
        <v>飼料・有機質肥料（別掲を除く。）</v>
      </c>
      <c r="E16" s="573">
        <f>設備投資_計算!AT15</f>
        <v>0</v>
      </c>
      <c r="F16" s="574">
        <f>設備投資_計算!AU15</f>
        <v>0</v>
      </c>
      <c r="G16" s="575">
        <f>設備投資_計算!AV15</f>
        <v>0</v>
      </c>
      <c r="H16" s="576">
        <f>設備投資_計算!AW15</f>
        <v>0</v>
      </c>
    </row>
    <row r="17" spans="2:8" s="24" customFormat="1" ht="22.15" customHeight="1" x14ac:dyDescent="0.15">
      <c r="B17" s="59">
        <f>設備投資_計算!AQ16</f>
        <v>11</v>
      </c>
      <c r="C17" s="59" t="str">
        <f>設備投資_計算!AR16</f>
        <v>114</v>
      </c>
      <c r="D17" s="55" t="str">
        <f>設備投資_計算!AS16</f>
        <v>たばこ</v>
      </c>
      <c r="E17" s="573">
        <f>設備投資_計算!AT16</f>
        <v>0</v>
      </c>
      <c r="F17" s="574">
        <f>設備投資_計算!AU16</f>
        <v>0</v>
      </c>
      <c r="G17" s="575">
        <f>設備投資_計算!AV16</f>
        <v>0</v>
      </c>
      <c r="H17" s="576">
        <f>設備投資_計算!AW16</f>
        <v>0</v>
      </c>
    </row>
    <row r="18" spans="2:8" s="24" customFormat="1" ht="22.15" customHeight="1" x14ac:dyDescent="0.15">
      <c r="B18" s="59">
        <f>設備投資_計算!AQ17</f>
        <v>12</v>
      </c>
      <c r="C18" s="59" t="str">
        <f>設備投資_計算!AR17</f>
        <v>151</v>
      </c>
      <c r="D18" s="55" t="str">
        <f>設備投資_計算!AS17</f>
        <v>繊維工業製品</v>
      </c>
      <c r="E18" s="573">
        <f>設備投資_計算!AT17</f>
        <v>0</v>
      </c>
      <c r="F18" s="574">
        <f>設備投資_計算!AU17</f>
        <v>0</v>
      </c>
      <c r="G18" s="575">
        <f>設備投資_計算!AV17</f>
        <v>0</v>
      </c>
      <c r="H18" s="576">
        <f>設備投資_計算!AW17</f>
        <v>0</v>
      </c>
    </row>
    <row r="19" spans="2:8" s="24" customFormat="1" ht="22.15" customHeight="1" x14ac:dyDescent="0.15">
      <c r="B19" s="59">
        <f>設備投資_計算!AQ18</f>
        <v>13</v>
      </c>
      <c r="C19" s="59" t="str">
        <f>設備投資_計算!AR18</f>
        <v>152</v>
      </c>
      <c r="D19" s="55" t="str">
        <f>設備投資_計算!AS18</f>
        <v>衣服・その他の繊維既製品</v>
      </c>
      <c r="E19" s="573">
        <f>設備投資_計算!AT18</f>
        <v>0</v>
      </c>
      <c r="F19" s="574">
        <f>設備投資_計算!AU18</f>
        <v>0</v>
      </c>
      <c r="G19" s="575">
        <f>設備投資_計算!AV18</f>
        <v>0</v>
      </c>
      <c r="H19" s="576">
        <f>設備投資_計算!AW18</f>
        <v>0</v>
      </c>
    </row>
    <row r="20" spans="2:8" s="24" customFormat="1" ht="22.15" customHeight="1" x14ac:dyDescent="0.15">
      <c r="B20" s="59">
        <f>設備投資_計算!AQ19</f>
        <v>14</v>
      </c>
      <c r="C20" s="59" t="str">
        <f>設備投資_計算!AR19</f>
        <v>161</v>
      </c>
      <c r="D20" s="55" t="str">
        <f>設備投資_計算!AS19</f>
        <v>木材・木製品</v>
      </c>
      <c r="E20" s="573">
        <f>設備投資_計算!AT19</f>
        <v>0</v>
      </c>
      <c r="F20" s="574">
        <f>設備投資_計算!AU19</f>
        <v>0</v>
      </c>
      <c r="G20" s="575">
        <f>設備投資_計算!AV19</f>
        <v>0</v>
      </c>
      <c r="H20" s="576">
        <f>設備投資_計算!AW19</f>
        <v>0</v>
      </c>
    </row>
    <row r="21" spans="2:8" s="24" customFormat="1" ht="22.15" customHeight="1" x14ac:dyDescent="0.15">
      <c r="B21" s="59">
        <f>設備投資_計算!AQ20</f>
        <v>15</v>
      </c>
      <c r="C21" s="59" t="str">
        <f>設備投資_計算!AR20</f>
        <v>162</v>
      </c>
      <c r="D21" s="55" t="str">
        <f>設備投資_計算!AS20</f>
        <v>家具・装備品</v>
      </c>
      <c r="E21" s="573">
        <f>設備投資_計算!AT20</f>
        <v>0</v>
      </c>
      <c r="F21" s="574">
        <f>設備投資_計算!AU20</f>
        <v>0</v>
      </c>
      <c r="G21" s="575">
        <f>設備投資_計算!AV20</f>
        <v>0</v>
      </c>
      <c r="H21" s="576">
        <f>設備投資_計算!AW20</f>
        <v>0</v>
      </c>
    </row>
    <row r="22" spans="2:8" s="24" customFormat="1" ht="22.15" customHeight="1" x14ac:dyDescent="0.15">
      <c r="B22" s="59">
        <f>設備投資_計算!AQ21</f>
        <v>16</v>
      </c>
      <c r="C22" s="59" t="str">
        <f>設備投資_計算!AR21</f>
        <v>163</v>
      </c>
      <c r="D22" s="55" t="str">
        <f>設備投資_計算!AS21</f>
        <v>パルプ・紙・板紙・加工紙</v>
      </c>
      <c r="E22" s="573">
        <f>設備投資_計算!AT21</f>
        <v>0</v>
      </c>
      <c r="F22" s="574">
        <f>設備投資_計算!AU21</f>
        <v>0</v>
      </c>
      <c r="G22" s="575">
        <f>設備投資_計算!AV21</f>
        <v>0</v>
      </c>
      <c r="H22" s="576">
        <f>設備投資_計算!AW21</f>
        <v>0</v>
      </c>
    </row>
    <row r="23" spans="2:8" s="24" customFormat="1" ht="22.15" customHeight="1" x14ac:dyDescent="0.15">
      <c r="B23" s="59">
        <f>設備投資_計算!AQ22</f>
        <v>17</v>
      </c>
      <c r="C23" s="59" t="str">
        <f>設備投資_計算!AR22</f>
        <v>164</v>
      </c>
      <c r="D23" s="55" t="str">
        <f>設備投資_計算!AS22</f>
        <v>紙加工品</v>
      </c>
      <c r="E23" s="573">
        <f>設備投資_計算!AT22</f>
        <v>0</v>
      </c>
      <c r="F23" s="574">
        <f>設備投資_計算!AU22</f>
        <v>0</v>
      </c>
      <c r="G23" s="575">
        <f>設備投資_計算!AV22</f>
        <v>0</v>
      </c>
      <c r="H23" s="576">
        <f>設備投資_計算!AW22</f>
        <v>0</v>
      </c>
    </row>
    <row r="24" spans="2:8" s="24" customFormat="1" ht="22.15" customHeight="1" x14ac:dyDescent="0.15">
      <c r="B24" s="59">
        <f>設備投資_計算!AQ23</f>
        <v>18</v>
      </c>
      <c r="C24" s="59" t="str">
        <f>設備投資_計算!AR23</f>
        <v>191</v>
      </c>
      <c r="D24" s="55" t="str">
        <f>設備投資_計算!AS23</f>
        <v>印刷・製版・製本</v>
      </c>
      <c r="E24" s="573">
        <f>設備投資_計算!AT23</f>
        <v>0</v>
      </c>
      <c r="F24" s="574">
        <f>設備投資_計算!AU23</f>
        <v>0</v>
      </c>
      <c r="G24" s="575">
        <f>設備投資_計算!AV23</f>
        <v>0</v>
      </c>
      <c r="H24" s="576">
        <f>設備投資_計算!AW23</f>
        <v>0</v>
      </c>
    </row>
    <row r="25" spans="2:8" s="24" customFormat="1" ht="22.15" customHeight="1" x14ac:dyDescent="0.15">
      <c r="B25" s="59">
        <f>設備投資_計算!AQ24</f>
        <v>19</v>
      </c>
      <c r="C25" s="59" t="str">
        <f>設備投資_計算!AR24</f>
        <v>201</v>
      </c>
      <c r="D25" s="55" t="str">
        <f>設備投資_計算!AS24</f>
        <v>化学肥料</v>
      </c>
      <c r="E25" s="573">
        <f>設備投資_計算!AT24</f>
        <v>0</v>
      </c>
      <c r="F25" s="574">
        <f>設備投資_計算!AU24</f>
        <v>0</v>
      </c>
      <c r="G25" s="575">
        <f>設備投資_計算!AV24</f>
        <v>0</v>
      </c>
      <c r="H25" s="576">
        <f>設備投資_計算!AW24</f>
        <v>0</v>
      </c>
    </row>
    <row r="26" spans="2:8" s="24" customFormat="1" ht="22.15" customHeight="1" x14ac:dyDescent="0.15">
      <c r="B26" s="59">
        <f>設備投資_計算!AQ25</f>
        <v>20</v>
      </c>
      <c r="C26" s="59" t="str">
        <f>設備投資_計算!AR25</f>
        <v>202</v>
      </c>
      <c r="D26" s="55" t="str">
        <f>設備投資_計算!AS25</f>
        <v>無機化学工業製品</v>
      </c>
      <c r="E26" s="573">
        <f>設備投資_計算!AT25</f>
        <v>0</v>
      </c>
      <c r="F26" s="574">
        <f>設備投資_計算!AU25</f>
        <v>0</v>
      </c>
      <c r="G26" s="575">
        <f>設備投資_計算!AV25</f>
        <v>0</v>
      </c>
      <c r="H26" s="576">
        <f>設備投資_計算!AW25</f>
        <v>0</v>
      </c>
    </row>
    <row r="27" spans="2:8" s="24" customFormat="1" ht="22.15" customHeight="1" x14ac:dyDescent="0.15">
      <c r="B27" s="59">
        <f>設備投資_計算!AQ26</f>
        <v>21</v>
      </c>
      <c r="C27" s="59" t="str">
        <f>設備投資_計算!AR26</f>
        <v>203</v>
      </c>
      <c r="D27" s="55" t="str">
        <f>設備投資_計算!AS26</f>
        <v>石油化学系基礎製品</v>
      </c>
      <c r="E27" s="573">
        <f>設備投資_計算!AT26</f>
        <v>0</v>
      </c>
      <c r="F27" s="574">
        <f>設備投資_計算!AU26</f>
        <v>0</v>
      </c>
      <c r="G27" s="575">
        <f>設備投資_計算!AV26</f>
        <v>0</v>
      </c>
      <c r="H27" s="576">
        <f>設備投資_計算!AW26</f>
        <v>0</v>
      </c>
    </row>
    <row r="28" spans="2:8" s="24" customFormat="1" ht="22.15" customHeight="1" x14ac:dyDescent="0.15">
      <c r="B28" s="59">
        <f>設備投資_計算!AQ27</f>
        <v>22</v>
      </c>
      <c r="C28" s="59" t="str">
        <f>設備投資_計算!AR27</f>
        <v>204</v>
      </c>
      <c r="D28" s="55" t="str">
        <f>設備投資_計算!AS27</f>
        <v>有機化学工業製品（石油化学系基礎製品・合成樹脂を除く。）</v>
      </c>
      <c r="E28" s="573">
        <f>設備投資_計算!AT27</f>
        <v>0</v>
      </c>
      <c r="F28" s="574">
        <f>設備投資_計算!AU27</f>
        <v>0</v>
      </c>
      <c r="G28" s="575">
        <f>設備投資_計算!AV27</f>
        <v>0</v>
      </c>
      <c r="H28" s="576">
        <f>設備投資_計算!AW27</f>
        <v>0</v>
      </c>
    </row>
    <row r="29" spans="2:8" s="24" customFormat="1" ht="22.15" customHeight="1" x14ac:dyDescent="0.15">
      <c r="B29" s="59">
        <f>設備投資_計算!AQ28</f>
        <v>23</v>
      </c>
      <c r="C29" s="59" t="str">
        <f>設備投資_計算!AR28</f>
        <v>205</v>
      </c>
      <c r="D29" s="55" t="str">
        <f>設備投資_計算!AS28</f>
        <v>合成樹脂</v>
      </c>
      <c r="E29" s="573">
        <f>設備投資_計算!AT28</f>
        <v>0</v>
      </c>
      <c r="F29" s="574">
        <f>設備投資_計算!AU28</f>
        <v>0</v>
      </c>
      <c r="G29" s="575">
        <f>設備投資_計算!AV28</f>
        <v>0</v>
      </c>
      <c r="H29" s="576">
        <f>設備投資_計算!AW28</f>
        <v>0</v>
      </c>
    </row>
    <row r="30" spans="2:8" s="24" customFormat="1" ht="22.15" customHeight="1" x14ac:dyDescent="0.15">
      <c r="B30" s="59">
        <f>設備投資_計算!AQ29</f>
        <v>24</v>
      </c>
      <c r="C30" s="59" t="str">
        <f>設備投資_計算!AR29</f>
        <v>206</v>
      </c>
      <c r="D30" s="55" t="str">
        <f>設備投資_計算!AS29</f>
        <v>化学繊維</v>
      </c>
      <c r="E30" s="573">
        <f>設備投資_計算!AT29</f>
        <v>0</v>
      </c>
      <c r="F30" s="574">
        <f>設備投資_計算!AU29</f>
        <v>0</v>
      </c>
      <c r="G30" s="575">
        <f>設備投資_計算!AV29</f>
        <v>0</v>
      </c>
      <c r="H30" s="576">
        <f>設備投資_計算!AW29</f>
        <v>0</v>
      </c>
    </row>
    <row r="31" spans="2:8" s="24" customFormat="1" ht="22.15" customHeight="1" x14ac:dyDescent="0.15">
      <c r="B31" s="59">
        <f>設備投資_計算!AQ30</f>
        <v>25</v>
      </c>
      <c r="C31" s="59" t="str">
        <f>設備投資_計算!AR30</f>
        <v>207</v>
      </c>
      <c r="D31" s="55" t="str">
        <f>設備投資_計算!AS30</f>
        <v>医薬品</v>
      </c>
      <c r="E31" s="573">
        <f>設備投資_計算!AT30</f>
        <v>0</v>
      </c>
      <c r="F31" s="574">
        <f>設備投資_計算!AU30</f>
        <v>0</v>
      </c>
      <c r="G31" s="575">
        <f>設備投資_計算!AV30</f>
        <v>0</v>
      </c>
      <c r="H31" s="576">
        <f>設備投資_計算!AW30</f>
        <v>0</v>
      </c>
    </row>
    <row r="32" spans="2:8" s="24" customFormat="1" ht="22.15" customHeight="1" x14ac:dyDescent="0.15">
      <c r="B32" s="59">
        <f>設備投資_計算!AQ31</f>
        <v>26</v>
      </c>
      <c r="C32" s="59" t="str">
        <f>設備投資_計算!AR31</f>
        <v>208</v>
      </c>
      <c r="D32" s="55" t="str">
        <f>設備投資_計算!AS31</f>
        <v>化学最終製品（医薬品を除く。）</v>
      </c>
      <c r="E32" s="573">
        <f>設備投資_計算!AT31</f>
        <v>0</v>
      </c>
      <c r="F32" s="574">
        <f>設備投資_計算!AU31</f>
        <v>0</v>
      </c>
      <c r="G32" s="575">
        <f>設備投資_計算!AV31</f>
        <v>0</v>
      </c>
      <c r="H32" s="576">
        <f>設備投資_計算!AW31</f>
        <v>0</v>
      </c>
    </row>
    <row r="33" spans="2:8" s="24" customFormat="1" ht="22.15" customHeight="1" x14ac:dyDescent="0.15">
      <c r="B33" s="59">
        <f>設備投資_計算!AQ32</f>
        <v>27</v>
      </c>
      <c r="C33" s="59" t="str">
        <f>設備投資_計算!AR32</f>
        <v>211</v>
      </c>
      <c r="D33" s="55" t="str">
        <f>設備投資_計算!AS32</f>
        <v>石油製品</v>
      </c>
      <c r="E33" s="573">
        <f>設備投資_計算!AT32</f>
        <v>0</v>
      </c>
      <c r="F33" s="574">
        <f>設備投資_計算!AU32</f>
        <v>0</v>
      </c>
      <c r="G33" s="575">
        <f>設備投資_計算!AV32</f>
        <v>0</v>
      </c>
      <c r="H33" s="576">
        <f>設備投資_計算!AW32</f>
        <v>0</v>
      </c>
    </row>
    <row r="34" spans="2:8" s="24" customFormat="1" ht="22.15" customHeight="1" x14ac:dyDescent="0.15">
      <c r="B34" s="59">
        <f>設備投資_計算!AQ33</f>
        <v>28</v>
      </c>
      <c r="C34" s="59" t="str">
        <f>設備投資_計算!AR33</f>
        <v>212</v>
      </c>
      <c r="D34" s="55" t="str">
        <f>設備投資_計算!AS33</f>
        <v>石炭製品</v>
      </c>
      <c r="E34" s="573">
        <f>設備投資_計算!AT33</f>
        <v>0</v>
      </c>
      <c r="F34" s="574">
        <f>設備投資_計算!AU33</f>
        <v>0</v>
      </c>
      <c r="G34" s="575">
        <f>設備投資_計算!AV33</f>
        <v>0</v>
      </c>
      <c r="H34" s="576">
        <f>設備投資_計算!AW33</f>
        <v>0</v>
      </c>
    </row>
    <row r="35" spans="2:8" s="24" customFormat="1" ht="22.15" customHeight="1" x14ac:dyDescent="0.15">
      <c r="B35" s="59">
        <f>設備投資_計算!AQ34</f>
        <v>29</v>
      </c>
      <c r="C35" s="59" t="str">
        <f>設備投資_計算!AR34</f>
        <v>221</v>
      </c>
      <c r="D35" s="55" t="str">
        <f>設備投資_計算!AS34</f>
        <v>プラスチック製品</v>
      </c>
      <c r="E35" s="573">
        <f>設備投資_計算!AT34</f>
        <v>0</v>
      </c>
      <c r="F35" s="574">
        <f>設備投資_計算!AU34</f>
        <v>0</v>
      </c>
      <c r="G35" s="575">
        <f>設備投資_計算!AV34</f>
        <v>0</v>
      </c>
      <c r="H35" s="576">
        <f>設備投資_計算!AW34</f>
        <v>0</v>
      </c>
    </row>
    <row r="36" spans="2:8" s="24" customFormat="1" ht="22.15" customHeight="1" x14ac:dyDescent="0.15">
      <c r="B36" s="59">
        <f>設備投資_計算!AQ35</f>
        <v>30</v>
      </c>
      <c r="C36" s="59" t="str">
        <f>設備投資_計算!AR35</f>
        <v>222</v>
      </c>
      <c r="D36" s="55" t="str">
        <f>設備投資_計算!AS35</f>
        <v>ゴム製品</v>
      </c>
      <c r="E36" s="573">
        <f>設備投資_計算!AT35</f>
        <v>0</v>
      </c>
      <c r="F36" s="574">
        <f>設備投資_計算!AU35</f>
        <v>0</v>
      </c>
      <c r="G36" s="575">
        <f>設備投資_計算!AV35</f>
        <v>0</v>
      </c>
      <c r="H36" s="576">
        <f>設備投資_計算!AW35</f>
        <v>0</v>
      </c>
    </row>
    <row r="37" spans="2:8" s="24" customFormat="1" ht="22.15" customHeight="1" x14ac:dyDescent="0.15">
      <c r="B37" s="59">
        <f>設備投資_計算!AQ36</f>
        <v>31</v>
      </c>
      <c r="C37" s="59" t="str">
        <f>設備投資_計算!AR36</f>
        <v>231</v>
      </c>
      <c r="D37" s="55" t="str">
        <f>設備投資_計算!AS36</f>
        <v>なめし革・革製品・毛皮</v>
      </c>
      <c r="E37" s="573">
        <f>設備投資_計算!AT36</f>
        <v>0</v>
      </c>
      <c r="F37" s="574">
        <f>設備投資_計算!AU36</f>
        <v>0</v>
      </c>
      <c r="G37" s="575">
        <f>設備投資_計算!AV36</f>
        <v>0</v>
      </c>
      <c r="H37" s="576">
        <f>設備投資_計算!AW36</f>
        <v>0</v>
      </c>
    </row>
    <row r="38" spans="2:8" s="24" customFormat="1" ht="22.15" customHeight="1" x14ac:dyDescent="0.15">
      <c r="B38" s="59">
        <f>設備投資_計算!AQ37</f>
        <v>32</v>
      </c>
      <c r="C38" s="59" t="str">
        <f>設備投資_計算!AR37</f>
        <v>251</v>
      </c>
      <c r="D38" s="55" t="str">
        <f>設備投資_計算!AS37</f>
        <v>ガラス・ガラス製品</v>
      </c>
      <c r="E38" s="573">
        <f>設備投資_計算!AT37</f>
        <v>0</v>
      </c>
      <c r="F38" s="574">
        <f>設備投資_計算!AU37</f>
        <v>0</v>
      </c>
      <c r="G38" s="575">
        <f>設備投資_計算!AV37</f>
        <v>0</v>
      </c>
      <c r="H38" s="576">
        <f>設備投資_計算!AW37</f>
        <v>0</v>
      </c>
    </row>
    <row r="39" spans="2:8" s="24" customFormat="1" ht="22.15" customHeight="1" x14ac:dyDescent="0.15">
      <c r="B39" s="59">
        <f>設備投資_計算!AQ38</f>
        <v>33</v>
      </c>
      <c r="C39" s="59" t="str">
        <f>設備投資_計算!AR38</f>
        <v>252</v>
      </c>
      <c r="D39" s="55" t="str">
        <f>設備投資_計算!AS38</f>
        <v>セメント・セメント製品</v>
      </c>
      <c r="E39" s="573">
        <f>設備投資_計算!AT38</f>
        <v>0</v>
      </c>
      <c r="F39" s="574">
        <f>設備投資_計算!AU38</f>
        <v>0</v>
      </c>
      <c r="G39" s="575">
        <f>設備投資_計算!AV38</f>
        <v>0</v>
      </c>
      <c r="H39" s="576">
        <f>設備投資_計算!AW38</f>
        <v>0</v>
      </c>
    </row>
    <row r="40" spans="2:8" s="24" customFormat="1" ht="22.15" customHeight="1" x14ac:dyDescent="0.15">
      <c r="B40" s="59">
        <f>設備投資_計算!AQ39</f>
        <v>34</v>
      </c>
      <c r="C40" s="59" t="str">
        <f>設備投資_計算!AR39</f>
        <v>253</v>
      </c>
      <c r="D40" s="55" t="str">
        <f>設備投資_計算!AS39</f>
        <v>陶磁器</v>
      </c>
      <c r="E40" s="573">
        <f>設備投資_計算!AT39</f>
        <v>0</v>
      </c>
      <c r="F40" s="574">
        <f>設備投資_計算!AU39</f>
        <v>0</v>
      </c>
      <c r="G40" s="575">
        <f>設備投資_計算!AV39</f>
        <v>0</v>
      </c>
      <c r="H40" s="576">
        <f>設備投資_計算!AW39</f>
        <v>0</v>
      </c>
    </row>
    <row r="41" spans="2:8" s="24" customFormat="1" ht="22.15" customHeight="1" x14ac:dyDescent="0.15">
      <c r="B41" s="59">
        <f>設備投資_計算!AQ40</f>
        <v>35</v>
      </c>
      <c r="C41" s="59" t="str">
        <f>設備投資_計算!AR40</f>
        <v>259</v>
      </c>
      <c r="D41" s="55" t="str">
        <f>設備投資_計算!AS40</f>
        <v>その他の窯業・土石製品</v>
      </c>
      <c r="E41" s="573">
        <f>設備投資_計算!AT40</f>
        <v>0</v>
      </c>
      <c r="F41" s="574">
        <f>設備投資_計算!AU40</f>
        <v>0</v>
      </c>
      <c r="G41" s="575">
        <f>設備投資_計算!AV40</f>
        <v>0</v>
      </c>
      <c r="H41" s="576">
        <f>設備投資_計算!AW40</f>
        <v>0</v>
      </c>
    </row>
    <row r="42" spans="2:8" s="24" customFormat="1" ht="22.15" customHeight="1" x14ac:dyDescent="0.15">
      <c r="B42" s="59">
        <f>設備投資_計算!AQ41</f>
        <v>36</v>
      </c>
      <c r="C42" s="59" t="str">
        <f>設備投資_計算!AR41</f>
        <v>261</v>
      </c>
      <c r="D42" s="55" t="str">
        <f>設備投資_計算!AS41</f>
        <v>銑鉄・粗鋼</v>
      </c>
      <c r="E42" s="573">
        <f>設備投資_計算!AT41</f>
        <v>0</v>
      </c>
      <c r="F42" s="574">
        <f>設備投資_計算!AU41</f>
        <v>0</v>
      </c>
      <c r="G42" s="575">
        <f>設備投資_計算!AV41</f>
        <v>0</v>
      </c>
      <c r="H42" s="576">
        <f>設備投資_計算!AW41</f>
        <v>0</v>
      </c>
    </row>
    <row r="43" spans="2:8" s="24" customFormat="1" ht="22.15" customHeight="1" x14ac:dyDescent="0.15">
      <c r="B43" s="58">
        <f>設備投資_計算!AQ42</f>
        <v>37</v>
      </c>
      <c r="C43" s="58" t="str">
        <f>設備投資_計算!AR42</f>
        <v>262</v>
      </c>
      <c r="D43" s="55" t="str">
        <f>設備投資_計算!AS42</f>
        <v>鋼材</v>
      </c>
      <c r="E43" s="573">
        <f>設備投資_計算!AT42</f>
        <v>0</v>
      </c>
      <c r="F43" s="574">
        <f>設備投資_計算!AU42</f>
        <v>0</v>
      </c>
      <c r="G43" s="575">
        <f>設備投資_計算!AV42</f>
        <v>0</v>
      </c>
      <c r="H43" s="576">
        <f>設備投資_計算!AW42</f>
        <v>0</v>
      </c>
    </row>
    <row r="44" spans="2:8" s="24" customFormat="1" ht="22.15" customHeight="1" x14ac:dyDescent="0.15">
      <c r="B44" s="59">
        <f>設備投資_計算!AQ43</f>
        <v>38</v>
      </c>
      <c r="C44" s="59" t="str">
        <f>設備投資_計算!AR43</f>
        <v>263</v>
      </c>
      <c r="D44" s="55" t="str">
        <f>設備投資_計算!AS43</f>
        <v>鋳鍛造品（鉄）</v>
      </c>
      <c r="E44" s="573">
        <f>設備投資_計算!AT43</f>
        <v>0</v>
      </c>
      <c r="F44" s="574">
        <f>設備投資_計算!AU43</f>
        <v>0</v>
      </c>
      <c r="G44" s="575">
        <f>設備投資_計算!AV43</f>
        <v>0</v>
      </c>
      <c r="H44" s="576">
        <f>設備投資_計算!AW43</f>
        <v>0</v>
      </c>
    </row>
    <row r="45" spans="2:8" s="24" customFormat="1" ht="22.15" customHeight="1" x14ac:dyDescent="0.15">
      <c r="B45" s="59">
        <f>設備投資_計算!AQ44</f>
        <v>39</v>
      </c>
      <c r="C45" s="59" t="str">
        <f>設備投資_計算!AR44</f>
        <v>269</v>
      </c>
      <c r="D45" s="55" t="str">
        <f>設備投資_計算!AS44</f>
        <v>その他の鉄鋼製品</v>
      </c>
      <c r="E45" s="573">
        <f>設備投資_計算!AT44</f>
        <v>0</v>
      </c>
      <c r="F45" s="574">
        <f>設備投資_計算!AU44</f>
        <v>0</v>
      </c>
      <c r="G45" s="575">
        <f>設備投資_計算!AV44</f>
        <v>0</v>
      </c>
      <c r="H45" s="576">
        <f>設備投資_計算!AW44</f>
        <v>0</v>
      </c>
    </row>
    <row r="46" spans="2:8" s="24" customFormat="1" ht="22.15" customHeight="1" x14ac:dyDescent="0.15">
      <c r="B46" s="59">
        <f>設備投資_計算!AQ45</f>
        <v>40</v>
      </c>
      <c r="C46" s="59" t="str">
        <f>設備投資_計算!AR45</f>
        <v>271</v>
      </c>
      <c r="D46" s="55" t="str">
        <f>設備投資_計算!AS45</f>
        <v>非鉄金属製錬・精製</v>
      </c>
      <c r="E46" s="573">
        <f>設備投資_計算!AT45</f>
        <v>0</v>
      </c>
      <c r="F46" s="574">
        <f>設備投資_計算!AU45</f>
        <v>0</v>
      </c>
      <c r="G46" s="575">
        <f>設備投資_計算!AV45</f>
        <v>0</v>
      </c>
      <c r="H46" s="576">
        <f>設備投資_計算!AW45</f>
        <v>0</v>
      </c>
    </row>
    <row r="47" spans="2:8" s="24" customFormat="1" ht="22.15" customHeight="1" x14ac:dyDescent="0.15">
      <c r="B47" s="59">
        <f>設備投資_計算!AQ46</f>
        <v>41</v>
      </c>
      <c r="C47" s="59" t="str">
        <f>設備投資_計算!AR46</f>
        <v>272</v>
      </c>
      <c r="D47" s="55" t="str">
        <f>設備投資_計算!AS46</f>
        <v>非鉄金属加工製品</v>
      </c>
      <c r="E47" s="573">
        <f>設備投資_計算!AT46</f>
        <v>0</v>
      </c>
      <c r="F47" s="574">
        <f>設備投資_計算!AU46</f>
        <v>0</v>
      </c>
      <c r="G47" s="575">
        <f>設備投資_計算!AV46</f>
        <v>0</v>
      </c>
      <c r="H47" s="576">
        <f>設備投資_計算!AW46</f>
        <v>0</v>
      </c>
    </row>
    <row r="48" spans="2:8" s="24" customFormat="1" ht="22.15" customHeight="1" x14ac:dyDescent="0.15">
      <c r="B48" s="59">
        <f>設備投資_計算!AQ47</f>
        <v>42</v>
      </c>
      <c r="C48" s="59" t="str">
        <f>設備投資_計算!AR47</f>
        <v>281</v>
      </c>
      <c r="D48" s="55" t="str">
        <f>設備投資_計算!AS47</f>
        <v>建設用・建築用金属製品</v>
      </c>
      <c r="E48" s="573">
        <f>設備投資_計算!AT47</f>
        <v>0</v>
      </c>
      <c r="F48" s="574">
        <f>設備投資_計算!AU47</f>
        <v>0</v>
      </c>
      <c r="G48" s="575">
        <f>設備投資_計算!AV47</f>
        <v>0</v>
      </c>
      <c r="H48" s="576">
        <f>設備投資_計算!AW47</f>
        <v>0</v>
      </c>
    </row>
    <row r="49" spans="2:8" s="24" customFormat="1" ht="22.15" customHeight="1" x14ac:dyDescent="0.15">
      <c r="B49" s="59">
        <f>設備投資_計算!AQ48</f>
        <v>43</v>
      </c>
      <c r="C49" s="59" t="str">
        <f>設備投資_計算!AR48</f>
        <v>289</v>
      </c>
      <c r="D49" s="55" t="str">
        <f>設備投資_計算!AS48</f>
        <v>その他の金属製品</v>
      </c>
      <c r="E49" s="573">
        <f>設備投資_計算!AT48</f>
        <v>0</v>
      </c>
      <c r="F49" s="574">
        <f>設備投資_計算!AU48</f>
        <v>0</v>
      </c>
      <c r="G49" s="575">
        <f>設備投資_計算!AV48</f>
        <v>0</v>
      </c>
      <c r="H49" s="576">
        <f>設備投資_計算!AW48</f>
        <v>0</v>
      </c>
    </row>
    <row r="50" spans="2:8" s="24" customFormat="1" ht="22.15" customHeight="1" x14ac:dyDescent="0.15">
      <c r="B50" s="59">
        <f>設備投資_計算!AQ49</f>
        <v>44</v>
      </c>
      <c r="C50" s="59" t="str">
        <f>設備投資_計算!AR49</f>
        <v>291</v>
      </c>
      <c r="D50" s="55" t="str">
        <f>設備投資_計算!AS49</f>
        <v>はん用機械</v>
      </c>
      <c r="E50" s="573">
        <f>設備投資_計算!AT49</f>
        <v>0</v>
      </c>
      <c r="F50" s="574">
        <f>設備投資_計算!AU49</f>
        <v>0</v>
      </c>
      <c r="G50" s="575">
        <f>設備投資_計算!AV49</f>
        <v>0</v>
      </c>
      <c r="H50" s="576">
        <f>設備投資_計算!AW49</f>
        <v>0</v>
      </c>
    </row>
    <row r="51" spans="2:8" s="24" customFormat="1" ht="22.15" customHeight="1" x14ac:dyDescent="0.15">
      <c r="B51" s="59">
        <f>設備投資_計算!AQ50</f>
        <v>45</v>
      </c>
      <c r="C51" s="59" t="str">
        <f>設備投資_計算!AR50</f>
        <v>301</v>
      </c>
      <c r="D51" s="55" t="str">
        <f>設備投資_計算!AS50</f>
        <v>生産用機械</v>
      </c>
      <c r="E51" s="573">
        <f>設備投資_計算!AT50</f>
        <v>0</v>
      </c>
      <c r="F51" s="574">
        <f>設備投資_計算!AU50</f>
        <v>0</v>
      </c>
      <c r="G51" s="575">
        <f>設備投資_計算!AV50</f>
        <v>0</v>
      </c>
      <c r="H51" s="576">
        <f>設備投資_計算!AW50</f>
        <v>0</v>
      </c>
    </row>
    <row r="52" spans="2:8" s="24" customFormat="1" ht="22.15" customHeight="1" x14ac:dyDescent="0.15">
      <c r="B52" s="59">
        <f>設備投資_計算!AQ51</f>
        <v>46</v>
      </c>
      <c r="C52" s="59" t="str">
        <f>設備投資_計算!AR51</f>
        <v>311</v>
      </c>
      <c r="D52" s="55" t="str">
        <f>設備投資_計算!AS51</f>
        <v>業務用機械</v>
      </c>
      <c r="E52" s="573">
        <f>設備投資_計算!AT51</f>
        <v>0</v>
      </c>
      <c r="F52" s="574">
        <f>設備投資_計算!AU51</f>
        <v>0</v>
      </c>
      <c r="G52" s="575">
        <f>設備投資_計算!AV51</f>
        <v>0</v>
      </c>
      <c r="H52" s="576">
        <f>設備投資_計算!AW51</f>
        <v>0</v>
      </c>
    </row>
    <row r="53" spans="2:8" s="24" customFormat="1" ht="22.15" customHeight="1" x14ac:dyDescent="0.15">
      <c r="B53" s="59">
        <f>設備投資_計算!AQ52</f>
        <v>47</v>
      </c>
      <c r="C53" s="59" t="str">
        <f>設備投資_計算!AR52</f>
        <v>321</v>
      </c>
      <c r="D53" s="55" t="str">
        <f>設備投資_計算!AS52</f>
        <v>電子デバイス</v>
      </c>
      <c r="E53" s="573">
        <f>設備投資_計算!AT52</f>
        <v>0</v>
      </c>
      <c r="F53" s="574">
        <f>設備投資_計算!AU52</f>
        <v>0</v>
      </c>
      <c r="G53" s="575">
        <f>設備投資_計算!AV52</f>
        <v>0</v>
      </c>
      <c r="H53" s="576">
        <f>設備投資_計算!AW52</f>
        <v>0</v>
      </c>
    </row>
    <row r="54" spans="2:8" s="24" customFormat="1" ht="22.15" customHeight="1" x14ac:dyDescent="0.15">
      <c r="B54" s="59">
        <f>設備投資_計算!AQ53</f>
        <v>48</v>
      </c>
      <c r="C54" s="59" t="str">
        <f>設備投資_計算!AR53</f>
        <v>329</v>
      </c>
      <c r="D54" s="55" t="str">
        <f>設備投資_計算!AS53</f>
        <v>その他の電子部品</v>
      </c>
      <c r="E54" s="573">
        <f>設備投資_計算!AT53</f>
        <v>0</v>
      </c>
      <c r="F54" s="574">
        <f>設備投資_計算!AU53</f>
        <v>0</v>
      </c>
      <c r="G54" s="575">
        <f>設備投資_計算!AV53</f>
        <v>0</v>
      </c>
      <c r="H54" s="576">
        <f>設備投資_計算!AW53</f>
        <v>0</v>
      </c>
    </row>
    <row r="55" spans="2:8" s="24" customFormat="1" ht="22.15" customHeight="1" x14ac:dyDescent="0.15">
      <c r="B55" s="59">
        <f>設備投資_計算!AQ54</f>
        <v>49</v>
      </c>
      <c r="C55" s="59" t="str">
        <f>設備投資_計算!AR54</f>
        <v>331</v>
      </c>
      <c r="D55" s="55" t="str">
        <f>設備投資_計算!AS54</f>
        <v>産業用電気機器</v>
      </c>
      <c r="E55" s="573">
        <f>設備投資_計算!AT54</f>
        <v>0</v>
      </c>
      <c r="F55" s="574">
        <f>設備投資_計算!AU54</f>
        <v>0</v>
      </c>
      <c r="G55" s="575">
        <f>設備投資_計算!AV54</f>
        <v>0</v>
      </c>
      <c r="H55" s="576">
        <f>設備投資_計算!AW54</f>
        <v>0</v>
      </c>
    </row>
    <row r="56" spans="2:8" s="24" customFormat="1" ht="22.15" customHeight="1" x14ac:dyDescent="0.15">
      <c r="B56" s="59">
        <f>設備投資_計算!AQ55</f>
        <v>50</v>
      </c>
      <c r="C56" s="59" t="str">
        <f>設備投資_計算!AR55</f>
        <v>332</v>
      </c>
      <c r="D56" s="55" t="str">
        <f>設備投資_計算!AS55</f>
        <v>民生用電気機器</v>
      </c>
      <c r="E56" s="573">
        <f>設備投資_計算!AT55</f>
        <v>0</v>
      </c>
      <c r="F56" s="574">
        <f>設備投資_計算!AU55</f>
        <v>0</v>
      </c>
      <c r="G56" s="575">
        <f>設備投資_計算!AV55</f>
        <v>0</v>
      </c>
      <c r="H56" s="576">
        <f>設備投資_計算!AW55</f>
        <v>0</v>
      </c>
    </row>
    <row r="57" spans="2:8" s="24" customFormat="1" ht="22.15" customHeight="1" x14ac:dyDescent="0.15">
      <c r="B57" s="59">
        <f>設備投資_計算!AQ56</f>
        <v>51</v>
      </c>
      <c r="C57" s="59" t="str">
        <f>設備投資_計算!AR56</f>
        <v>333</v>
      </c>
      <c r="D57" s="55" t="str">
        <f>設備投資_計算!AS56</f>
        <v>電子応用装置・電気計測器</v>
      </c>
      <c r="E57" s="573">
        <f>設備投資_計算!AT56</f>
        <v>0</v>
      </c>
      <c r="F57" s="574">
        <f>設備投資_計算!AU56</f>
        <v>0</v>
      </c>
      <c r="G57" s="575">
        <f>設備投資_計算!AV56</f>
        <v>0</v>
      </c>
      <c r="H57" s="576">
        <f>設備投資_計算!AW56</f>
        <v>0</v>
      </c>
    </row>
    <row r="58" spans="2:8" s="24" customFormat="1" ht="22.15" customHeight="1" x14ac:dyDescent="0.15">
      <c r="B58" s="59">
        <f>設備投資_計算!AQ57</f>
        <v>52</v>
      </c>
      <c r="C58" s="59" t="str">
        <f>設備投資_計算!AR57</f>
        <v>339</v>
      </c>
      <c r="D58" s="55" t="str">
        <f>設備投資_計算!AS57</f>
        <v>その他の電気機械</v>
      </c>
      <c r="E58" s="573">
        <f>設備投資_計算!AT57</f>
        <v>0</v>
      </c>
      <c r="F58" s="574">
        <f>設備投資_計算!AU57</f>
        <v>0</v>
      </c>
      <c r="G58" s="575">
        <f>設備投資_計算!AV57</f>
        <v>0</v>
      </c>
      <c r="H58" s="576">
        <f>設備投資_計算!AW57</f>
        <v>0</v>
      </c>
    </row>
    <row r="59" spans="2:8" s="24" customFormat="1" ht="22.15" customHeight="1" x14ac:dyDescent="0.15">
      <c r="B59" s="59">
        <f>設備投資_計算!AQ58</f>
        <v>53</v>
      </c>
      <c r="C59" s="59" t="str">
        <f>設備投資_計算!AR58</f>
        <v>341</v>
      </c>
      <c r="D59" s="55" t="str">
        <f>設備投資_計算!AS58</f>
        <v>通信・映像・音響機器</v>
      </c>
      <c r="E59" s="573">
        <f>設備投資_計算!AT58</f>
        <v>0</v>
      </c>
      <c r="F59" s="574">
        <f>設備投資_計算!AU58</f>
        <v>0</v>
      </c>
      <c r="G59" s="575">
        <f>設備投資_計算!AV58</f>
        <v>0</v>
      </c>
      <c r="H59" s="576">
        <f>設備投資_計算!AW58</f>
        <v>0</v>
      </c>
    </row>
    <row r="60" spans="2:8" s="24" customFormat="1" ht="22.15" customHeight="1" x14ac:dyDescent="0.15">
      <c r="B60" s="59">
        <f>設備投資_計算!AQ59</f>
        <v>54</v>
      </c>
      <c r="C60" s="59" t="str">
        <f>設備投資_計算!AR59</f>
        <v>342</v>
      </c>
      <c r="D60" s="55" t="str">
        <f>設備投資_計算!AS59</f>
        <v>電子計算機・同附属装置</v>
      </c>
      <c r="E60" s="573">
        <f>設備投資_計算!AT59</f>
        <v>0</v>
      </c>
      <c r="F60" s="574">
        <f>設備投資_計算!AU59</f>
        <v>0</v>
      </c>
      <c r="G60" s="575">
        <f>設備投資_計算!AV59</f>
        <v>0</v>
      </c>
      <c r="H60" s="576">
        <f>設備投資_計算!AW59</f>
        <v>0</v>
      </c>
    </row>
    <row r="61" spans="2:8" s="24" customFormat="1" ht="22.15" customHeight="1" x14ac:dyDescent="0.15">
      <c r="B61" s="59">
        <f>設備投資_計算!AQ60</f>
        <v>55</v>
      </c>
      <c r="C61" s="59" t="str">
        <f>設備投資_計算!AR60</f>
        <v>351</v>
      </c>
      <c r="D61" s="55" t="str">
        <f>設備投資_計算!AS60</f>
        <v>乗用車</v>
      </c>
      <c r="E61" s="573">
        <f>設備投資_計算!AT60</f>
        <v>0</v>
      </c>
      <c r="F61" s="574">
        <f>設備投資_計算!AU60</f>
        <v>0</v>
      </c>
      <c r="G61" s="575">
        <f>設備投資_計算!AV60</f>
        <v>0</v>
      </c>
      <c r="H61" s="576">
        <f>設備投資_計算!AW60</f>
        <v>0</v>
      </c>
    </row>
    <row r="62" spans="2:8" s="24" customFormat="1" ht="22.15" customHeight="1" x14ac:dyDescent="0.15">
      <c r="B62" s="59">
        <f>設備投資_計算!AQ61</f>
        <v>56</v>
      </c>
      <c r="C62" s="59" t="str">
        <f>設備投資_計算!AR61</f>
        <v>352</v>
      </c>
      <c r="D62" s="55" t="str">
        <f>設備投資_計算!AS61</f>
        <v>その他の自動車</v>
      </c>
      <c r="E62" s="573">
        <f>設備投資_計算!AT61</f>
        <v>0</v>
      </c>
      <c r="F62" s="574">
        <f>設備投資_計算!AU61</f>
        <v>0</v>
      </c>
      <c r="G62" s="575">
        <f>設備投資_計算!AV61</f>
        <v>0</v>
      </c>
      <c r="H62" s="576">
        <f>設備投資_計算!AW61</f>
        <v>0</v>
      </c>
    </row>
    <row r="63" spans="2:8" s="24" customFormat="1" ht="22.15" customHeight="1" x14ac:dyDescent="0.15">
      <c r="B63" s="59">
        <f>設備投資_計算!AQ62</f>
        <v>57</v>
      </c>
      <c r="C63" s="59" t="str">
        <f>設備投資_計算!AR62</f>
        <v>353</v>
      </c>
      <c r="D63" s="55" t="str">
        <f>設備投資_計算!AS62</f>
        <v>自動車部品・同附属品</v>
      </c>
      <c r="E63" s="573">
        <f>設備投資_計算!AT62</f>
        <v>0</v>
      </c>
      <c r="F63" s="574">
        <f>設備投資_計算!AU62</f>
        <v>0</v>
      </c>
      <c r="G63" s="575">
        <f>設備投資_計算!AV62</f>
        <v>0</v>
      </c>
      <c r="H63" s="576">
        <f>設備投資_計算!AW62</f>
        <v>0</v>
      </c>
    </row>
    <row r="64" spans="2:8" s="24" customFormat="1" ht="22.15" customHeight="1" x14ac:dyDescent="0.15">
      <c r="B64" s="59">
        <f>設備投資_計算!AQ63</f>
        <v>58</v>
      </c>
      <c r="C64" s="59" t="str">
        <f>設備投資_計算!AR63</f>
        <v>354</v>
      </c>
      <c r="D64" s="55" t="str">
        <f>設備投資_計算!AS63</f>
        <v>船舶・同修理</v>
      </c>
      <c r="E64" s="573">
        <f>設備投資_計算!AT63</f>
        <v>0</v>
      </c>
      <c r="F64" s="574">
        <f>設備投資_計算!AU63</f>
        <v>0</v>
      </c>
      <c r="G64" s="575">
        <f>設備投資_計算!AV63</f>
        <v>0</v>
      </c>
      <c r="H64" s="576">
        <f>設備投資_計算!AW63</f>
        <v>0</v>
      </c>
    </row>
    <row r="65" spans="2:8" s="24" customFormat="1" ht="22.15" customHeight="1" x14ac:dyDescent="0.15">
      <c r="B65" s="59">
        <f>設備投資_計算!AQ64</f>
        <v>59</v>
      </c>
      <c r="C65" s="59" t="str">
        <f>設備投資_計算!AR64</f>
        <v>359</v>
      </c>
      <c r="D65" s="55" t="str">
        <f>設備投資_計算!AS64</f>
        <v>その他の輸送機械・同修理</v>
      </c>
      <c r="E65" s="573">
        <f>設備投資_計算!AT64</f>
        <v>0</v>
      </c>
      <c r="F65" s="574">
        <f>設備投資_計算!AU64</f>
        <v>0</v>
      </c>
      <c r="G65" s="575">
        <f>設備投資_計算!AV64</f>
        <v>0</v>
      </c>
      <c r="H65" s="576">
        <f>設備投資_計算!AW64</f>
        <v>0</v>
      </c>
    </row>
    <row r="66" spans="2:8" s="24" customFormat="1" ht="22.15" customHeight="1" x14ac:dyDescent="0.15">
      <c r="B66" s="59">
        <f>設備投資_計算!AQ65</f>
        <v>60</v>
      </c>
      <c r="C66" s="59" t="str">
        <f>設備投資_計算!AR65</f>
        <v>391</v>
      </c>
      <c r="D66" s="55" t="str">
        <f>設備投資_計算!AS65</f>
        <v>その他の製造工業製品</v>
      </c>
      <c r="E66" s="573">
        <f>設備投資_計算!AT65</f>
        <v>0</v>
      </c>
      <c r="F66" s="574">
        <f>設備投資_計算!AU65</f>
        <v>0</v>
      </c>
      <c r="G66" s="575">
        <f>設備投資_計算!AV65</f>
        <v>0</v>
      </c>
      <c r="H66" s="576">
        <f>設備投資_計算!AW65</f>
        <v>0</v>
      </c>
    </row>
    <row r="67" spans="2:8" s="24" customFormat="1" ht="22.15" customHeight="1" x14ac:dyDescent="0.15">
      <c r="B67" s="59">
        <f>設備投資_計算!AQ66</f>
        <v>61</v>
      </c>
      <c r="C67" s="59" t="str">
        <f>設備投資_計算!AR66</f>
        <v>392</v>
      </c>
      <c r="D67" s="55" t="str">
        <f>設備投資_計算!AS66</f>
        <v>再生資源回収・加工処理</v>
      </c>
      <c r="E67" s="573">
        <f>設備投資_計算!AT66</f>
        <v>0</v>
      </c>
      <c r="F67" s="574">
        <f>設備投資_計算!AU66</f>
        <v>0</v>
      </c>
      <c r="G67" s="575">
        <f>設備投資_計算!AV66</f>
        <v>0</v>
      </c>
      <c r="H67" s="576">
        <f>設備投資_計算!AW66</f>
        <v>0</v>
      </c>
    </row>
    <row r="68" spans="2:8" s="24" customFormat="1" ht="22.15" customHeight="1" x14ac:dyDescent="0.15">
      <c r="B68" s="59">
        <f>設備投資_計算!AQ67</f>
        <v>62</v>
      </c>
      <c r="C68" s="59" t="str">
        <f>設備投資_計算!AR67</f>
        <v>411</v>
      </c>
      <c r="D68" s="55" t="str">
        <f>設備投資_計算!AS67</f>
        <v>建築</v>
      </c>
      <c r="E68" s="573">
        <f>設備投資_計算!AT67</f>
        <v>0</v>
      </c>
      <c r="F68" s="574">
        <f>設備投資_計算!AU67</f>
        <v>0</v>
      </c>
      <c r="G68" s="575">
        <f>設備投資_計算!AV67</f>
        <v>0</v>
      </c>
      <c r="H68" s="576">
        <f>設備投資_計算!AW67</f>
        <v>0</v>
      </c>
    </row>
    <row r="69" spans="2:8" s="24" customFormat="1" ht="22.15" customHeight="1" x14ac:dyDescent="0.15">
      <c r="B69" s="59">
        <f>設備投資_計算!AQ68</f>
        <v>63</v>
      </c>
      <c r="C69" s="59" t="str">
        <f>設備投資_計算!AR68</f>
        <v>412</v>
      </c>
      <c r="D69" s="55" t="str">
        <f>設備投資_計算!AS68</f>
        <v>建設補修</v>
      </c>
      <c r="E69" s="573">
        <f>設備投資_計算!AT68</f>
        <v>0</v>
      </c>
      <c r="F69" s="574">
        <f>設備投資_計算!AU68</f>
        <v>0</v>
      </c>
      <c r="G69" s="575">
        <f>設備投資_計算!AV68</f>
        <v>0</v>
      </c>
      <c r="H69" s="576">
        <f>設備投資_計算!AW68</f>
        <v>0</v>
      </c>
    </row>
    <row r="70" spans="2:8" s="24" customFormat="1" ht="22.15" customHeight="1" x14ac:dyDescent="0.15">
      <c r="B70" s="59">
        <f>設備投資_計算!AQ69</f>
        <v>64</v>
      </c>
      <c r="C70" s="59" t="str">
        <f>設備投資_計算!AR69</f>
        <v>413</v>
      </c>
      <c r="D70" s="55" t="str">
        <f>設備投資_計算!AS69</f>
        <v>公共事業</v>
      </c>
      <c r="E70" s="573">
        <f>設備投資_計算!AT69</f>
        <v>0</v>
      </c>
      <c r="F70" s="574">
        <f>設備投資_計算!AU69</f>
        <v>0</v>
      </c>
      <c r="G70" s="575">
        <f>設備投資_計算!AV69</f>
        <v>0</v>
      </c>
      <c r="H70" s="576">
        <f>設備投資_計算!AW69</f>
        <v>0</v>
      </c>
    </row>
    <row r="71" spans="2:8" s="24" customFormat="1" ht="22.15" customHeight="1" x14ac:dyDescent="0.15">
      <c r="B71" s="59">
        <f>設備投資_計算!AQ70</f>
        <v>65</v>
      </c>
      <c r="C71" s="59" t="str">
        <f>設備投資_計算!AR70</f>
        <v>419</v>
      </c>
      <c r="D71" s="55" t="str">
        <f>設備投資_計算!AS70</f>
        <v>その他の土木建設</v>
      </c>
      <c r="E71" s="573">
        <f>設備投資_計算!AT70</f>
        <v>0</v>
      </c>
      <c r="F71" s="574">
        <f>設備投資_計算!AU70</f>
        <v>0</v>
      </c>
      <c r="G71" s="575">
        <f>設備投資_計算!AV70</f>
        <v>0</v>
      </c>
      <c r="H71" s="576">
        <f>設備投資_計算!AW70</f>
        <v>0</v>
      </c>
    </row>
    <row r="72" spans="2:8" s="24" customFormat="1" ht="22.15" customHeight="1" x14ac:dyDescent="0.15">
      <c r="B72" s="59">
        <f>設備投資_計算!AQ71</f>
        <v>66</v>
      </c>
      <c r="C72" s="59" t="str">
        <f>設備投資_計算!AR71</f>
        <v>461</v>
      </c>
      <c r="D72" s="55" t="str">
        <f>設備投資_計算!AS71</f>
        <v>電気</v>
      </c>
      <c r="E72" s="573">
        <f>設備投資_計算!AT71</f>
        <v>0</v>
      </c>
      <c r="F72" s="574">
        <f>設備投資_計算!AU71</f>
        <v>0</v>
      </c>
      <c r="G72" s="575">
        <f>設備投資_計算!AV71</f>
        <v>0</v>
      </c>
      <c r="H72" s="576">
        <f>設備投資_計算!AW71</f>
        <v>0</v>
      </c>
    </row>
    <row r="73" spans="2:8" s="24" customFormat="1" ht="22.15" customHeight="1" x14ac:dyDescent="0.15">
      <c r="B73" s="59">
        <f>設備投資_計算!AQ72</f>
        <v>67</v>
      </c>
      <c r="C73" s="59" t="str">
        <f>設備投資_計算!AR72</f>
        <v>462</v>
      </c>
      <c r="D73" s="55" t="str">
        <f>設備投資_計算!AS72</f>
        <v>ガス・熱供給</v>
      </c>
      <c r="E73" s="573">
        <f>設備投資_計算!AT72</f>
        <v>0</v>
      </c>
      <c r="F73" s="574">
        <f>設備投資_計算!AU72</f>
        <v>0</v>
      </c>
      <c r="G73" s="575">
        <f>設備投資_計算!AV72</f>
        <v>0</v>
      </c>
      <c r="H73" s="576">
        <f>設備投資_計算!AW72</f>
        <v>0</v>
      </c>
    </row>
    <row r="74" spans="2:8" s="24" customFormat="1" ht="22.15" customHeight="1" x14ac:dyDescent="0.15">
      <c r="B74" s="59">
        <f>設備投資_計算!AQ73</f>
        <v>68</v>
      </c>
      <c r="C74" s="59" t="str">
        <f>設備投資_計算!AR73</f>
        <v>471</v>
      </c>
      <c r="D74" s="55" t="str">
        <f>設備投資_計算!AS73</f>
        <v>水道</v>
      </c>
      <c r="E74" s="573">
        <f>設備投資_計算!AT73</f>
        <v>0</v>
      </c>
      <c r="F74" s="574">
        <f>設備投資_計算!AU73</f>
        <v>0</v>
      </c>
      <c r="G74" s="575">
        <f>設備投資_計算!AV73</f>
        <v>0</v>
      </c>
      <c r="H74" s="576">
        <f>設備投資_計算!AW73</f>
        <v>0</v>
      </c>
    </row>
    <row r="75" spans="2:8" s="24" customFormat="1" ht="22.15" customHeight="1" x14ac:dyDescent="0.15">
      <c r="B75" s="59">
        <f>設備投資_計算!AQ74</f>
        <v>69</v>
      </c>
      <c r="C75" s="59" t="str">
        <f>設備投資_計算!AR74</f>
        <v>481</v>
      </c>
      <c r="D75" s="55" t="str">
        <f>設備投資_計算!AS74</f>
        <v>廃棄物処理</v>
      </c>
      <c r="E75" s="573">
        <f>設備投資_計算!AT74</f>
        <v>0</v>
      </c>
      <c r="F75" s="574">
        <f>設備投資_計算!AU74</f>
        <v>0</v>
      </c>
      <c r="G75" s="575">
        <f>設備投資_計算!AV74</f>
        <v>0</v>
      </c>
      <c r="H75" s="576">
        <f>設備投資_計算!AW74</f>
        <v>0</v>
      </c>
    </row>
    <row r="76" spans="2:8" s="24" customFormat="1" ht="22.15" customHeight="1" x14ac:dyDescent="0.15">
      <c r="B76" s="59">
        <f>設備投資_計算!AQ75</f>
        <v>70</v>
      </c>
      <c r="C76" s="59" t="str">
        <f>設備投資_計算!AR75</f>
        <v>511</v>
      </c>
      <c r="D76" s="55" t="str">
        <f>設備投資_計算!AS75</f>
        <v>商業</v>
      </c>
      <c r="E76" s="573">
        <f>設備投資_計算!AT75</f>
        <v>0</v>
      </c>
      <c r="F76" s="574">
        <f>設備投資_計算!AU75</f>
        <v>0</v>
      </c>
      <c r="G76" s="575">
        <f>設備投資_計算!AV75</f>
        <v>0</v>
      </c>
      <c r="H76" s="576">
        <f>設備投資_計算!AW75</f>
        <v>0</v>
      </c>
    </row>
    <row r="77" spans="2:8" s="24" customFormat="1" ht="22.15" customHeight="1" x14ac:dyDescent="0.15">
      <c r="B77" s="59">
        <f>設備投資_計算!AQ76</f>
        <v>71</v>
      </c>
      <c r="C77" s="59" t="str">
        <f>設備投資_計算!AR76</f>
        <v>531</v>
      </c>
      <c r="D77" s="55" t="str">
        <f>設備投資_計算!AS76</f>
        <v>金融・保険</v>
      </c>
      <c r="E77" s="573">
        <f>設備投資_計算!AT76</f>
        <v>0</v>
      </c>
      <c r="F77" s="574">
        <f>設備投資_計算!AU76</f>
        <v>0</v>
      </c>
      <c r="G77" s="575">
        <f>設備投資_計算!AV76</f>
        <v>0</v>
      </c>
      <c r="H77" s="576">
        <f>設備投資_計算!AW76</f>
        <v>0</v>
      </c>
    </row>
    <row r="78" spans="2:8" s="24" customFormat="1" ht="22.15" customHeight="1" x14ac:dyDescent="0.15">
      <c r="B78" s="58">
        <f>設備投資_計算!AQ77</f>
        <v>72</v>
      </c>
      <c r="C78" s="58" t="str">
        <f>設備投資_計算!AR77</f>
        <v>551</v>
      </c>
      <c r="D78" s="55" t="str">
        <f>設備投資_計算!AS77</f>
        <v>不動産仲介及び賃貸</v>
      </c>
      <c r="E78" s="573">
        <f>設備投資_計算!AT77</f>
        <v>0</v>
      </c>
      <c r="F78" s="574">
        <f>設備投資_計算!AU77</f>
        <v>0</v>
      </c>
      <c r="G78" s="575">
        <f>設備投資_計算!AV77</f>
        <v>0</v>
      </c>
      <c r="H78" s="576">
        <f>設備投資_計算!AW77</f>
        <v>0</v>
      </c>
    </row>
    <row r="79" spans="2:8" s="24" customFormat="1" ht="22.15" customHeight="1" x14ac:dyDescent="0.15">
      <c r="B79" s="59">
        <f>設備投資_計算!AQ78</f>
        <v>73</v>
      </c>
      <c r="C79" s="59" t="str">
        <f>設備投資_計算!AR78</f>
        <v>552</v>
      </c>
      <c r="D79" s="55" t="str">
        <f>設備投資_計算!AS78</f>
        <v>住宅賃貸料</v>
      </c>
      <c r="E79" s="573">
        <f>設備投資_計算!AT78</f>
        <v>0</v>
      </c>
      <c r="F79" s="574">
        <f>設備投資_計算!AU78</f>
        <v>0</v>
      </c>
      <c r="G79" s="575">
        <f>設備投資_計算!AV78</f>
        <v>0</v>
      </c>
      <c r="H79" s="576">
        <f>設備投資_計算!AW78</f>
        <v>0</v>
      </c>
    </row>
    <row r="80" spans="2:8" s="24" customFormat="1" ht="22.15" customHeight="1" x14ac:dyDescent="0.15">
      <c r="B80" s="59">
        <f>設備投資_計算!AQ79</f>
        <v>74</v>
      </c>
      <c r="C80" s="59" t="str">
        <f>設備投資_計算!AR79</f>
        <v>553</v>
      </c>
      <c r="D80" s="55" t="str">
        <f>設備投資_計算!AS79</f>
        <v>住宅賃貸料（帰属家賃）</v>
      </c>
      <c r="E80" s="573">
        <f>設備投資_計算!AT79</f>
        <v>0</v>
      </c>
      <c r="F80" s="574">
        <f>設備投資_計算!AU79</f>
        <v>0</v>
      </c>
      <c r="G80" s="575">
        <f>設備投資_計算!AV79</f>
        <v>0</v>
      </c>
      <c r="H80" s="576">
        <f>設備投資_計算!AW79</f>
        <v>0</v>
      </c>
    </row>
    <row r="81" spans="2:8" s="24" customFormat="1" ht="22.15" customHeight="1" x14ac:dyDescent="0.15">
      <c r="B81" s="59">
        <f>設備投資_計算!AQ80</f>
        <v>75</v>
      </c>
      <c r="C81" s="59" t="str">
        <f>設備投資_計算!AR80</f>
        <v>571</v>
      </c>
      <c r="D81" s="55" t="str">
        <f>設備投資_計算!AS80</f>
        <v>鉄道輸送</v>
      </c>
      <c r="E81" s="573">
        <f>設備投資_計算!AT80</f>
        <v>0</v>
      </c>
      <c r="F81" s="574">
        <f>設備投資_計算!AU80</f>
        <v>0</v>
      </c>
      <c r="G81" s="575">
        <f>設備投資_計算!AV80</f>
        <v>0</v>
      </c>
      <c r="H81" s="576">
        <f>設備投資_計算!AW80</f>
        <v>0</v>
      </c>
    </row>
    <row r="82" spans="2:8" s="24" customFormat="1" ht="22.15" customHeight="1" x14ac:dyDescent="0.15">
      <c r="B82" s="59">
        <f>設備投資_計算!AQ81</f>
        <v>76</v>
      </c>
      <c r="C82" s="59" t="str">
        <f>設備投資_計算!AR81</f>
        <v>572</v>
      </c>
      <c r="D82" s="55" t="str">
        <f>設備投資_計算!AS81</f>
        <v>道路輸送（自家輸送を除く。）</v>
      </c>
      <c r="E82" s="573">
        <f>設備投資_計算!AT81</f>
        <v>0</v>
      </c>
      <c r="F82" s="574">
        <f>設備投資_計算!AU81</f>
        <v>0</v>
      </c>
      <c r="G82" s="575">
        <f>設備投資_計算!AV81</f>
        <v>0</v>
      </c>
      <c r="H82" s="576">
        <f>設備投資_計算!AW81</f>
        <v>0</v>
      </c>
    </row>
    <row r="83" spans="2:8" s="24" customFormat="1" ht="22.15" customHeight="1" x14ac:dyDescent="0.15">
      <c r="B83" s="59">
        <f>設備投資_計算!AQ82</f>
        <v>77</v>
      </c>
      <c r="C83" s="59" t="str">
        <f>設備投資_計算!AR82</f>
        <v>573</v>
      </c>
      <c r="D83" s="55" t="str">
        <f>設備投資_計算!AS82</f>
        <v>自家輸送</v>
      </c>
      <c r="E83" s="573">
        <f>設備投資_計算!AT82</f>
        <v>0</v>
      </c>
      <c r="F83" s="574">
        <f>設備投資_計算!AU82</f>
        <v>0</v>
      </c>
      <c r="G83" s="575">
        <f>設備投資_計算!AV82</f>
        <v>0</v>
      </c>
      <c r="H83" s="576">
        <f>設備投資_計算!AW82</f>
        <v>0</v>
      </c>
    </row>
    <row r="84" spans="2:8" s="24" customFormat="1" ht="22.15" customHeight="1" x14ac:dyDescent="0.15">
      <c r="B84" s="59">
        <f>設備投資_計算!AQ83</f>
        <v>78</v>
      </c>
      <c r="C84" s="59" t="str">
        <f>設備投資_計算!AR83</f>
        <v>574</v>
      </c>
      <c r="D84" s="55" t="str">
        <f>設備投資_計算!AS83</f>
        <v>水運</v>
      </c>
      <c r="E84" s="573">
        <f>設備投資_計算!AT83</f>
        <v>0</v>
      </c>
      <c r="F84" s="574">
        <f>設備投資_計算!AU83</f>
        <v>0</v>
      </c>
      <c r="G84" s="575">
        <f>設備投資_計算!AV83</f>
        <v>0</v>
      </c>
      <c r="H84" s="576">
        <f>設備投資_計算!AW83</f>
        <v>0</v>
      </c>
    </row>
    <row r="85" spans="2:8" s="24" customFormat="1" ht="22.15" customHeight="1" x14ac:dyDescent="0.15">
      <c r="B85" s="59">
        <f>設備投資_計算!AQ84</f>
        <v>79</v>
      </c>
      <c r="C85" s="59" t="str">
        <f>設備投資_計算!AR84</f>
        <v>575</v>
      </c>
      <c r="D85" s="55" t="str">
        <f>設備投資_計算!AS84</f>
        <v>航空輸送</v>
      </c>
      <c r="E85" s="573">
        <f>設備投資_計算!AT84</f>
        <v>0</v>
      </c>
      <c r="F85" s="574">
        <f>設備投資_計算!AU84</f>
        <v>0</v>
      </c>
      <c r="G85" s="575">
        <f>設備投資_計算!AV84</f>
        <v>0</v>
      </c>
      <c r="H85" s="576">
        <f>設備投資_計算!AW84</f>
        <v>0</v>
      </c>
    </row>
    <row r="86" spans="2:8" s="24" customFormat="1" ht="22.15" customHeight="1" x14ac:dyDescent="0.15">
      <c r="B86" s="59">
        <f>設備投資_計算!AQ85</f>
        <v>80</v>
      </c>
      <c r="C86" s="59" t="str">
        <f>設備投資_計算!AR85</f>
        <v>576</v>
      </c>
      <c r="D86" s="55" t="str">
        <f>設備投資_計算!AS85</f>
        <v>貨物利用運送</v>
      </c>
      <c r="E86" s="573">
        <f>設備投資_計算!AT85</f>
        <v>0</v>
      </c>
      <c r="F86" s="574">
        <f>設備投資_計算!AU85</f>
        <v>0</v>
      </c>
      <c r="G86" s="575">
        <f>設備投資_計算!AV85</f>
        <v>0</v>
      </c>
      <c r="H86" s="576">
        <f>設備投資_計算!AW85</f>
        <v>0</v>
      </c>
    </row>
    <row r="87" spans="2:8" s="24" customFormat="1" ht="22.15" customHeight="1" x14ac:dyDescent="0.15">
      <c r="B87" s="59">
        <f>設備投資_計算!AQ86</f>
        <v>81</v>
      </c>
      <c r="C87" s="59" t="str">
        <f>設備投資_計算!AR86</f>
        <v>577</v>
      </c>
      <c r="D87" s="55" t="str">
        <f>設備投資_計算!AS86</f>
        <v>倉庫</v>
      </c>
      <c r="E87" s="573">
        <f>設備投資_計算!AT86</f>
        <v>0</v>
      </c>
      <c r="F87" s="574">
        <f>設備投資_計算!AU86</f>
        <v>0</v>
      </c>
      <c r="G87" s="575">
        <f>設備投資_計算!AV86</f>
        <v>0</v>
      </c>
      <c r="H87" s="576">
        <f>設備投資_計算!AW86</f>
        <v>0</v>
      </c>
    </row>
    <row r="88" spans="2:8" s="24" customFormat="1" ht="22.15" customHeight="1" x14ac:dyDescent="0.15">
      <c r="B88" s="59">
        <f>設備投資_計算!AQ87</f>
        <v>82</v>
      </c>
      <c r="C88" s="59" t="str">
        <f>設備投資_計算!AR87</f>
        <v>578</v>
      </c>
      <c r="D88" s="55" t="str">
        <f>設備投資_計算!AS87</f>
        <v>運輸附帯サービス</v>
      </c>
      <c r="E88" s="573">
        <f>設備投資_計算!AT87</f>
        <v>0</v>
      </c>
      <c r="F88" s="574">
        <f>設備投資_計算!AU87</f>
        <v>0</v>
      </c>
      <c r="G88" s="575">
        <f>設備投資_計算!AV87</f>
        <v>0</v>
      </c>
      <c r="H88" s="576">
        <f>設備投資_計算!AW87</f>
        <v>0</v>
      </c>
    </row>
    <row r="89" spans="2:8" s="24" customFormat="1" ht="22.15" customHeight="1" x14ac:dyDescent="0.15">
      <c r="B89" s="59">
        <f>設備投資_計算!AQ88</f>
        <v>83</v>
      </c>
      <c r="C89" s="59" t="str">
        <f>設備投資_計算!AR88</f>
        <v>579</v>
      </c>
      <c r="D89" s="55" t="str">
        <f>設備投資_計算!AS88</f>
        <v>郵便・信書便</v>
      </c>
      <c r="E89" s="573">
        <f>設備投資_計算!AT88</f>
        <v>0</v>
      </c>
      <c r="F89" s="574">
        <f>設備投資_計算!AU88</f>
        <v>0</v>
      </c>
      <c r="G89" s="575">
        <f>設備投資_計算!AV88</f>
        <v>0</v>
      </c>
      <c r="H89" s="576">
        <f>設備投資_計算!AW88</f>
        <v>0</v>
      </c>
    </row>
    <row r="90" spans="2:8" s="24" customFormat="1" ht="22.15" customHeight="1" x14ac:dyDescent="0.15">
      <c r="B90" s="59">
        <f>設備投資_計算!AQ89</f>
        <v>84</v>
      </c>
      <c r="C90" s="59" t="str">
        <f>設備投資_計算!AR89</f>
        <v>591</v>
      </c>
      <c r="D90" s="55" t="str">
        <f>設備投資_計算!AS89</f>
        <v>通信</v>
      </c>
      <c r="E90" s="573">
        <f>設備投資_計算!AT89</f>
        <v>0</v>
      </c>
      <c r="F90" s="574">
        <f>設備投資_計算!AU89</f>
        <v>0</v>
      </c>
      <c r="G90" s="575">
        <f>設備投資_計算!AV89</f>
        <v>0</v>
      </c>
      <c r="H90" s="576">
        <f>設備投資_計算!AW89</f>
        <v>0</v>
      </c>
    </row>
    <row r="91" spans="2:8" s="24" customFormat="1" ht="22.15" customHeight="1" x14ac:dyDescent="0.15">
      <c r="B91" s="59">
        <f>設備投資_計算!AQ90</f>
        <v>85</v>
      </c>
      <c r="C91" s="59" t="str">
        <f>設備投資_計算!AR90</f>
        <v>592</v>
      </c>
      <c r="D91" s="55" t="str">
        <f>設備投資_計算!AS90</f>
        <v>放送</v>
      </c>
      <c r="E91" s="573">
        <f>設備投資_計算!AT90</f>
        <v>0</v>
      </c>
      <c r="F91" s="574">
        <f>設備投資_計算!AU90</f>
        <v>0</v>
      </c>
      <c r="G91" s="575">
        <f>設備投資_計算!AV90</f>
        <v>0</v>
      </c>
      <c r="H91" s="576">
        <f>設備投資_計算!AW90</f>
        <v>0</v>
      </c>
    </row>
    <row r="92" spans="2:8" s="24" customFormat="1" ht="22.15" customHeight="1" x14ac:dyDescent="0.15">
      <c r="B92" s="59">
        <f>設備投資_計算!AQ91</f>
        <v>86</v>
      </c>
      <c r="C92" s="59" t="str">
        <f>設備投資_計算!AR91</f>
        <v>593</v>
      </c>
      <c r="D92" s="55" t="str">
        <f>設備投資_計算!AS91</f>
        <v>情報サービス</v>
      </c>
      <c r="E92" s="573">
        <f>設備投資_計算!AT91</f>
        <v>0</v>
      </c>
      <c r="F92" s="574">
        <f>設備投資_計算!AU91</f>
        <v>0</v>
      </c>
      <c r="G92" s="575">
        <f>設備投資_計算!AV91</f>
        <v>0</v>
      </c>
      <c r="H92" s="576">
        <f>設備投資_計算!AW91</f>
        <v>0</v>
      </c>
    </row>
    <row r="93" spans="2:8" s="24" customFormat="1" ht="22.15" customHeight="1" x14ac:dyDescent="0.15">
      <c r="B93" s="59">
        <f>設備投資_計算!AQ92</f>
        <v>87</v>
      </c>
      <c r="C93" s="59" t="str">
        <f>設備投資_計算!AR92</f>
        <v>594</v>
      </c>
      <c r="D93" s="55" t="str">
        <f>設備投資_計算!AS92</f>
        <v>インターネット附随サービス</v>
      </c>
      <c r="E93" s="573">
        <f>設備投資_計算!AT92</f>
        <v>0</v>
      </c>
      <c r="F93" s="574">
        <f>設備投資_計算!AU92</f>
        <v>0</v>
      </c>
      <c r="G93" s="575">
        <f>設備投資_計算!AV92</f>
        <v>0</v>
      </c>
      <c r="H93" s="576">
        <f>設備投資_計算!AW92</f>
        <v>0</v>
      </c>
    </row>
    <row r="94" spans="2:8" s="24" customFormat="1" ht="22.15" customHeight="1" x14ac:dyDescent="0.15">
      <c r="B94" s="59">
        <f>設備投資_計算!AQ93</f>
        <v>88</v>
      </c>
      <c r="C94" s="59" t="str">
        <f>設備投資_計算!AR93</f>
        <v>595</v>
      </c>
      <c r="D94" s="55" t="str">
        <f>設備投資_計算!AS93</f>
        <v>映像・音声・文字情報制作</v>
      </c>
      <c r="E94" s="573">
        <f>設備投資_計算!AT93</f>
        <v>0</v>
      </c>
      <c r="F94" s="574">
        <f>設備投資_計算!AU93</f>
        <v>0</v>
      </c>
      <c r="G94" s="575">
        <f>設備投資_計算!AV93</f>
        <v>0</v>
      </c>
      <c r="H94" s="576">
        <f>設備投資_計算!AW93</f>
        <v>0</v>
      </c>
    </row>
    <row r="95" spans="2:8" s="24" customFormat="1" ht="22.15" customHeight="1" x14ac:dyDescent="0.15">
      <c r="B95" s="59">
        <f>設備投資_計算!AQ94</f>
        <v>89</v>
      </c>
      <c r="C95" s="59" t="str">
        <f>設備投資_計算!AR94</f>
        <v>611</v>
      </c>
      <c r="D95" s="55" t="str">
        <f>設備投資_計算!AS94</f>
        <v>公務</v>
      </c>
      <c r="E95" s="573">
        <f>設備投資_計算!AT94</f>
        <v>0</v>
      </c>
      <c r="F95" s="574">
        <f>設備投資_計算!AU94</f>
        <v>0</v>
      </c>
      <c r="G95" s="575">
        <f>設備投資_計算!AV94</f>
        <v>0</v>
      </c>
      <c r="H95" s="576">
        <f>設備投資_計算!AW94</f>
        <v>0</v>
      </c>
    </row>
    <row r="96" spans="2:8" s="24" customFormat="1" ht="22.15" customHeight="1" x14ac:dyDescent="0.15">
      <c r="B96" s="59">
        <f>設備投資_計算!AQ95</f>
        <v>90</v>
      </c>
      <c r="C96" s="59" t="str">
        <f>設備投資_計算!AR95</f>
        <v>631</v>
      </c>
      <c r="D96" s="55" t="str">
        <f>設備投資_計算!AS95</f>
        <v>教育</v>
      </c>
      <c r="E96" s="573">
        <f>設備投資_計算!AT95</f>
        <v>0</v>
      </c>
      <c r="F96" s="574">
        <f>設備投資_計算!AU95</f>
        <v>0</v>
      </c>
      <c r="G96" s="575">
        <f>設備投資_計算!AV95</f>
        <v>0</v>
      </c>
      <c r="H96" s="576">
        <f>設備投資_計算!AW95</f>
        <v>0</v>
      </c>
    </row>
    <row r="97" spans="2:8" s="24" customFormat="1" ht="22.15" customHeight="1" x14ac:dyDescent="0.15">
      <c r="B97" s="59">
        <f>設備投資_計算!AQ96</f>
        <v>91</v>
      </c>
      <c r="C97" s="59" t="str">
        <f>設備投資_計算!AR96</f>
        <v>632</v>
      </c>
      <c r="D97" s="55" t="str">
        <f>設備投資_計算!AS96</f>
        <v>研究</v>
      </c>
      <c r="E97" s="573">
        <f>設備投資_計算!AT96</f>
        <v>0</v>
      </c>
      <c r="F97" s="574">
        <f>設備投資_計算!AU96</f>
        <v>0</v>
      </c>
      <c r="G97" s="575">
        <f>設備投資_計算!AV96</f>
        <v>0</v>
      </c>
      <c r="H97" s="576">
        <f>設備投資_計算!AW96</f>
        <v>0</v>
      </c>
    </row>
    <row r="98" spans="2:8" s="24" customFormat="1" ht="22.15" customHeight="1" x14ac:dyDescent="0.15">
      <c r="B98" s="59">
        <f>設備投資_計算!AQ97</f>
        <v>92</v>
      </c>
      <c r="C98" s="59" t="str">
        <f>設備投資_計算!AR97</f>
        <v>641</v>
      </c>
      <c r="D98" s="55" t="str">
        <f>設備投資_計算!AS97</f>
        <v>医療</v>
      </c>
      <c r="E98" s="573">
        <f>設備投資_計算!AT97</f>
        <v>0</v>
      </c>
      <c r="F98" s="574">
        <f>設備投資_計算!AU97</f>
        <v>0</v>
      </c>
      <c r="G98" s="575">
        <f>設備投資_計算!AV97</f>
        <v>0</v>
      </c>
      <c r="H98" s="576">
        <f>設備投資_計算!AW97</f>
        <v>0</v>
      </c>
    </row>
    <row r="99" spans="2:8" s="24" customFormat="1" ht="22.15" customHeight="1" x14ac:dyDescent="0.15">
      <c r="B99" s="59">
        <f>設備投資_計算!AQ98</f>
        <v>93</v>
      </c>
      <c r="C99" s="59" t="str">
        <f>設備投資_計算!AR98</f>
        <v>642</v>
      </c>
      <c r="D99" s="55" t="str">
        <f>設備投資_計算!AS98</f>
        <v>保健衛生</v>
      </c>
      <c r="E99" s="573">
        <f>設備投資_計算!AT98</f>
        <v>0</v>
      </c>
      <c r="F99" s="574">
        <f>設備投資_計算!AU98</f>
        <v>0</v>
      </c>
      <c r="G99" s="575">
        <f>設備投資_計算!AV98</f>
        <v>0</v>
      </c>
      <c r="H99" s="576">
        <f>設備投資_計算!AW98</f>
        <v>0</v>
      </c>
    </row>
    <row r="100" spans="2:8" s="24" customFormat="1" ht="22.15" customHeight="1" x14ac:dyDescent="0.15">
      <c r="B100" s="59">
        <f>設備投資_計算!AQ99</f>
        <v>94</v>
      </c>
      <c r="C100" s="59" t="str">
        <f>設備投資_計算!AR99</f>
        <v>643</v>
      </c>
      <c r="D100" s="55" t="str">
        <f>設備投資_計算!AS99</f>
        <v>社会保険・社会福祉</v>
      </c>
      <c r="E100" s="573">
        <f>設備投資_計算!AT99</f>
        <v>0</v>
      </c>
      <c r="F100" s="574">
        <f>設備投資_計算!AU99</f>
        <v>0</v>
      </c>
      <c r="G100" s="575">
        <f>設備投資_計算!AV99</f>
        <v>0</v>
      </c>
      <c r="H100" s="576">
        <f>設備投資_計算!AW99</f>
        <v>0</v>
      </c>
    </row>
    <row r="101" spans="2:8" s="24" customFormat="1" ht="22.15" customHeight="1" x14ac:dyDescent="0.15">
      <c r="B101" s="59">
        <f>設備投資_計算!AQ100</f>
        <v>95</v>
      </c>
      <c r="C101" s="59" t="str">
        <f>設備投資_計算!AR100</f>
        <v>644</v>
      </c>
      <c r="D101" s="55" t="str">
        <f>設備投資_計算!AS100</f>
        <v>介護</v>
      </c>
      <c r="E101" s="573">
        <f>設備投資_計算!AT100</f>
        <v>0</v>
      </c>
      <c r="F101" s="574">
        <f>設備投資_計算!AU100</f>
        <v>0</v>
      </c>
      <c r="G101" s="575">
        <f>設備投資_計算!AV100</f>
        <v>0</v>
      </c>
      <c r="H101" s="576">
        <f>設備投資_計算!AW100</f>
        <v>0</v>
      </c>
    </row>
    <row r="102" spans="2:8" s="24" customFormat="1" ht="22.15" customHeight="1" x14ac:dyDescent="0.15">
      <c r="B102" s="59">
        <f>設備投資_計算!AQ101</f>
        <v>96</v>
      </c>
      <c r="C102" s="59" t="str">
        <f>設備投資_計算!AR101</f>
        <v>659</v>
      </c>
      <c r="D102" s="55" t="str">
        <f>設備投資_計算!AS101</f>
        <v>他に分類されない会員制団体</v>
      </c>
      <c r="E102" s="573">
        <f>設備投資_計算!AT101</f>
        <v>0</v>
      </c>
      <c r="F102" s="574">
        <f>設備投資_計算!AU101</f>
        <v>0</v>
      </c>
      <c r="G102" s="575">
        <f>設備投資_計算!AV101</f>
        <v>0</v>
      </c>
      <c r="H102" s="576">
        <f>設備投資_計算!AW101</f>
        <v>0</v>
      </c>
    </row>
    <row r="103" spans="2:8" s="24" customFormat="1" ht="22.15" customHeight="1" x14ac:dyDescent="0.15">
      <c r="B103" s="59">
        <f>設備投資_計算!AQ102</f>
        <v>97</v>
      </c>
      <c r="C103" s="59" t="str">
        <f>設備投資_計算!AR102</f>
        <v>661</v>
      </c>
      <c r="D103" s="55" t="str">
        <f>設備投資_計算!AS102</f>
        <v>物品賃貸サービス</v>
      </c>
      <c r="E103" s="573">
        <f>設備投資_計算!AT102</f>
        <v>0</v>
      </c>
      <c r="F103" s="574">
        <f>設備投資_計算!AU102</f>
        <v>0</v>
      </c>
      <c r="G103" s="575">
        <f>設備投資_計算!AV102</f>
        <v>0</v>
      </c>
      <c r="H103" s="576">
        <f>設備投資_計算!AW102</f>
        <v>0</v>
      </c>
    </row>
    <row r="104" spans="2:8" s="24" customFormat="1" ht="22.15" customHeight="1" x14ac:dyDescent="0.15">
      <c r="B104" s="59">
        <f>設備投資_計算!AQ103</f>
        <v>98</v>
      </c>
      <c r="C104" s="59" t="str">
        <f>設備投資_計算!AR103</f>
        <v>662</v>
      </c>
      <c r="D104" s="55" t="str">
        <f>設備投資_計算!AS103</f>
        <v>広告</v>
      </c>
      <c r="E104" s="573">
        <f>設備投資_計算!AT103</f>
        <v>0</v>
      </c>
      <c r="F104" s="574">
        <f>設備投資_計算!AU103</f>
        <v>0</v>
      </c>
      <c r="G104" s="575">
        <f>設備投資_計算!AV103</f>
        <v>0</v>
      </c>
      <c r="H104" s="576">
        <f>設備投資_計算!AW103</f>
        <v>0</v>
      </c>
    </row>
    <row r="105" spans="2:8" s="24" customFormat="1" ht="22.15" customHeight="1" x14ac:dyDescent="0.15">
      <c r="B105" s="59">
        <f>設備投資_計算!AQ104</f>
        <v>99</v>
      </c>
      <c r="C105" s="59" t="str">
        <f>設備投資_計算!AR104</f>
        <v>663</v>
      </c>
      <c r="D105" s="55" t="str">
        <f>設備投資_計算!AS104</f>
        <v>自動車整備・機械修理</v>
      </c>
      <c r="E105" s="573">
        <f>設備投資_計算!AT104</f>
        <v>0</v>
      </c>
      <c r="F105" s="574">
        <f>設備投資_計算!AU104</f>
        <v>0</v>
      </c>
      <c r="G105" s="575">
        <f>設備投資_計算!AV104</f>
        <v>0</v>
      </c>
      <c r="H105" s="576">
        <f>設備投資_計算!AW104</f>
        <v>0</v>
      </c>
    </row>
    <row r="106" spans="2:8" s="24" customFormat="1" ht="22.15" customHeight="1" x14ac:dyDescent="0.15">
      <c r="B106" s="59">
        <f>設備投資_計算!AQ105</f>
        <v>100</v>
      </c>
      <c r="C106" s="59" t="str">
        <f>設備投資_計算!AR105</f>
        <v>669</v>
      </c>
      <c r="D106" s="55" t="str">
        <f>設備投資_計算!AS105</f>
        <v>その他の対事業所サービス</v>
      </c>
      <c r="E106" s="573">
        <f>設備投資_計算!AT105</f>
        <v>0</v>
      </c>
      <c r="F106" s="574">
        <f>設備投資_計算!AU105</f>
        <v>0</v>
      </c>
      <c r="G106" s="575">
        <f>設備投資_計算!AV105</f>
        <v>0</v>
      </c>
      <c r="H106" s="576">
        <f>設備投資_計算!AW105</f>
        <v>0</v>
      </c>
    </row>
    <row r="107" spans="2:8" s="24" customFormat="1" ht="22.15" customHeight="1" x14ac:dyDescent="0.15">
      <c r="B107" s="59">
        <f>設備投資_計算!AQ106</f>
        <v>101</v>
      </c>
      <c r="C107" s="59" t="str">
        <f>設備投資_計算!AR106</f>
        <v>671</v>
      </c>
      <c r="D107" s="55" t="str">
        <f>設備投資_計算!AS106</f>
        <v>宿泊業</v>
      </c>
      <c r="E107" s="573">
        <f>設備投資_計算!AT106</f>
        <v>0</v>
      </c>
      <c r="F107" s="574">
        <f>設備投資_計算!AU106</f>
        <v>0</v>
      </c>
      <c r="G107" s="575">
        <f>設備投資_計算!AV106</f>
        <v>0</v>
      </c>
      <c r="H107" s="576">
        <f>設備投資_計算!AW106</f>
        <v>0</v>
      </c>
    </row>
    <row r="108" spans="2:8" s="24" customFormat="1" ht="22.15" customHeight="1" x14ac:dyDescent="0.15">
      <c r="B108" s="59">
        <f>設備投資_計算!AQ107</f>
        <v>102</v>
      </c>
      <c r="C108" s="59" t="str">
        <f>設備投資_計算!AR107</f>
        <v>672</v>
      </c>
      <c r="D108" s="55" t="str">
        <f>設備投資_計算!AS107</f>
        <v>飲食サービス</v>
      </c>
      <c r="E108" s="573">
        <f>設備投資_計算!AT107</f>
        <v>0</v>
      </c>
      <c r="F108" s="574">
        <f>設備投資_計算!AU107</f>
        <v>0</v>
      </c>
      <c r="G108" s="575">
        <f>設備投資_計算!AV107</f>
        <v>0</v>
      </c>
      <c r="H108" s="576">
        <f>設備投資_計算!AW107</f>
        <v>0</v>
      </c>
    </row>
    <row r="109" spans="2:8" s="24" customFormat="1" ht="22.15" customHeight="1" x14ac:dyDescent="0.15">
      <c r="B109" s="59">
        <f>設備投資_計算!AQ108</f>
        <v>103</v>
      </c>
      <c r="C109" s="59" t="str">
        <f>設備投資_計算!AR108</f>
        <v>673</v>
      </c>
      <c r="D109" s="55" t="str">
        <f>設備投資_計算!AS108</f>
        <v>洗濯・理容・美容・浴場業</v>
      </c>
      <c r="E109" s="573">
        <f>設備投資_計算!AT108</f>
        <v>0</v>
      </c>
      <c r="F109" s="574">
        <f>設備投資_計算!AU108</f>
        <v>0</v>
      </c>
      <c r="G109" s="575">
        <f>設備投資_計算!AV108</f>
        <v>0</v>
      </c>
      <c r="H109" s="576">
        <f>設備投資_計算!AW108</f>
        <v>0</v>
      </c>
    </row>
    <row r="110" spans="2:8" s="24" customFormat="1" ht="22.15" customHeight="1" x14ac:dyDescent="0.15">
      <c r="B110" s="59">
        <f>設備投資_計算!AQ109</f>
        <v>104</v>
      </c>
      <c r="C110" s="59" t="str">
        <f>設備投資_計算!AR109</f>
        <v>674</v>
      </c>
      <c r="D110" s="55" t="str">
        <f>設備投資_計算!AS109</f>
        <v>娯楽サービス</v>
      </c>
      <c r="E110" s="573">
        <f>設備投資_計算!AT109</f>
        <v>0</v>
      </c>
      <c r="F110" s="574">
        <f>設備投資_計算!AU109</f>
        <v>0</v>
      </c>
      <c r="G110" s="575">
        <f>設備投資_計算!AV109</f>
        <v>0</v>
      </c>
      <c r="H110" s="576">
        <f>設備投資_計算!AW109</f>
        <v>0</v>
      </c>
    </row>
    <row r="111" spans="2:8" s="24" customFormat="1" ht="22.15" customHeight="1" x14ac:dyDescent="0.15">
      <c r="B111" s="59">
        <f>設備投資_計算!AQ110</f>
        <v>105</v>
      </c>
      <c r="C111" s="59" t="str">
        <f>設備投資_計算!AR110</f>
        <v>675</v>
      </c>
      <c r="D111" s="55" t="str">
        <f>設備投資_計算!AS110</f>
        <v>獣医業</v>
      </c>
      <c r="E111" s="573">
        <f>設備投資_計算!AT110</f>
        <v>0</v>
      </c>
      <c r="F111" s="574">
        <f>設備投資_計算!AU110</f>
        <v>0</v>
      </c>
      <c r="G111" s="575">
        <f>設備投資_計算!AV110</f>
        <v>0</v>
      </c>
      <c r="H111" s="576">
        <f>設備投資_計算!AW110</f>
        <v>0</v>
      </c>
    </row>
    <row r="112" spans="2:8" s="24" customFormat="1" ht="22.15" customHeight="1" x14ac:dyDescent="0.15">
      <c r="B112" s="59">
        <f>設備投資_計算!AQ111</f>
        <v>106</v>
      </c>
      <c r="C112" s="59" t="str">
        <f>設備投資_計算!AR111</f>
        <v>679</v>
      </c>
      <c r="D112" s="55" t="str">
        <f>設備投資_計算!AS111</f>
        <v>その他の対個人サービス</v>
      </c>
      <c r="E112" s="573">
        <f>設備投資_計算!AT111</f>
        <v>0</v>
      </c>
      <c r="F112" s="574">
        <f>設備投資_計算!AU111</f>
        <v>0</v>
      </c>
      <c r="G112" s="575">
        <f>設備投資_計算!AV111</f>
        <v>0</v>
      </c>
      <c r="H112" s="576">
        <f>設備投資_計算!AW111</f>
        <v>0</v>
      </c>
    </row>
    <row r="113" spans="2:8" s="24" customFormat="1" ht="22.15" customHeight="1" x14ac:dyDescent="0.15">
      <c r="B113" s="59">
        <f>設備投資_計算!AQ112</f>
        <v>107</v>
      </c>
      <c r="C113" s="59" t="str">
        <f>設備投資_計算!AR112</f>
        <v>681</v>
      </c>
      <c r="D113" s="55" t="str">
        <f>設備投資_計算!AS112</f>
        <v>事務用品</v>
      </c>
      <c r="E113" s="573">
        <f>設備投資_計算!AT112</f>
        <v>0</v>
      </c>
      <c r="F113" s="574">
        <f>設備投資_計算!AU112</f>
        <v>0</v>
      </c>
      <c r="G113" s="575">
        <f>設備投資_計算!AV112</f>
        <v>0</v>
      </c>
      <c r="H113" s="576">
        <f>設備投資_計算!AW112</f>
        <v>0</v>
      </c>
    </row>
    <row r="114" spans="2:8" s="24" customFormat="1" ht="22.15" customHeight="1" thickBot="1" x14ac:dyDescent="0.2">
      <c r="B114" s="60">
        <f>設備投資_計算!AQ113</f>
        <v>108</v>
      </c>
      <c r="C114" s="60" t="str">
        <f>設備投資_計算!AR113</f>
        <v>691</v>
      </c>
      <c r="D114" s="56" t="str">
        <f>設備投資_計算!AS113</f>
        <v>分類不明</v>
      </c>
      <c r="E114" s="577">
        <f>設備投資_計算!AT113</f>
        <v>0</v>
      </c>
      <c r="F114" s="578">
        <f>設備投資_計算!AU113</f>
        <v>0</v>
      </c>
      <c r="G114" s="579">
        <f>設備投資_計算!AV113</f>
        <v>0</v>
      </c>
      <c r="H114" s="580">
        <f>設備投資_計算!AW113</f>
        <v>0</v>
      </c>
    </row>
    <row r="115" spans="2:8" s="24" customFormat="1" ht="22.15" customHeight="1" thickTop="1" x14ac:dyDescent="0.15">
      <c r="B115" s="765" t="s">
        <v>618</v>
      </c>
      <c r="C115" s="766"/>
      <c r="D115" s="767"/>
      <c r="E115" s="581">
        <f>SUM(E7:E114)</f>
        <v>0</v>
      </c>
      <c r="F115" s="582">
        <f>SUM(F7:F114)</f>
        <v>0</v>
      </c>
      <c r="G115" s="583">
        <f>SUM(G7:G114)</f>
        <v>0</v>
      </c>
      <c r="H115" s="584">
        <f>SUM(H7:H114)</f>
        <v>0</v>
      </c>
    </row>
    <row r="116" spans="2:8" ht="4.9000000000000004" customHeight="1" x14ac:dyDescent="0.15"/>
  </sheetData>
  <mergeCells count="9">
    <mergeCell ref="B115:D115"/>
    <mergeCell ref="B2:H2"/>
    <mergeCell ref="B5:B6"/>
    <mergeCell ref="C5:C6"/>
    <mergeCell ref="D5:D6"/>
    <mergeCell ref="E5:E6"/>
    <mergeCell ref="F5:F6"/>
    <mergeCell ref="G5:G6"/>
    <mergeCell ref="H5:H6"/>
  </mergeCells>
  <phoneticPr fontId="1"/>
  <pageMargins left="0.70866141732283472" right="0.70866141732283472" top="0.74803149606299213" bottom="0.74803149606299213" header="0.31496062992125984" footer="0.31496062992125984"/>
  <pageSetup paperSize="9" scale="59" fitToHeight="2" orientation="portrait" r:id="rId1"/>
  <headerFooter alignWithMargins="0"/>
  <rowBreaks count="1" manualBreakCount="1">
    <brk id="6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6795-637A-4B91-A31C-DEC9516EC81B}">
  <sheetPr>
    <tabColor theme="7"/>
    <pageSetUpPr fitToPage="1"/>
  </sheetPr>
  <dimension ref="A1:W74"/>
  <sheetViews>
    <sheetView showGridLines="0" view="pageBreakPreview" zoomScale="85" zoomScaleNormal="100" zoomScaleSheetLayoutView="85" workbookViewId="0"/>
  </sheetViews>
  <sheetFormatPr defaultColWidth="8.875" defaultRowHeight="13.5" x14ac:dyDescent="0.15"/>
  <cols>
    <col min="1" max="1" width="0.25" style="2" customWidth="1"/>
    <col min="2" max="2" width="6.25" style="2" customWidth="1"/>
    <col min="3" max="3" width="0.875" style="2" customWidth="1"/>
    <col min="4" max="5" width="9.75" style="2" customWidth="1"/>
    <col min="6" max="7" width="4.75" style="2" customWidth="1"/>
    <col min="8" max="8" width="9.75" style="2" customWidth="1"/>
    <col min="9" max="9" width="9.5" style="2" customWidth="1"/>
    <col min="10" max="10" width="9.75" style="2" customWidth="1"/>
    <col min="11" max="11" width="9.375" style="2" customWidth="1"/>
    <col min="12" max="12" width="9.75" style="2" customWidth="1"/>
    <col min="13" max="13" width="8.375" style="2" customWidth="1"/>
    <col min="14" max="14" width="7.875" style="2" customWidth="1"/>
    <col min="15" max="15" width="6.5" style="2" customWidth="1"/>
    <col min="16" max="16" width="8.625" style="2" customWidth="1"/>
    <col min="17" max="17" width="8.125" style="2" customWidth="1"/>
    <col min="18" max="18" width="5.25" style="2" customWidth="1"/>
    <col min="19" max="19" width="6.5" style="2" customWidth="1"/>
    <col min="20" max="20" width="1.125" style="2" customWidth="1"/>
    <col min="21" max="21" width="4.875" style="2" customWidth="1"/>
    <col min="22" max="22" width="1.375" style="2" customWidth="1"/>
    <col min="23" max="23" width="0.25" style="2" customWidth="1"/>
    <col min="24" max="16384" width="8.875" style="2"/>
  </cols>
  <sheetData>
    <row r="1" spans="1:23" ht="4.9000000000000004" customHeight="1" x14ac:dyDescent="0.15"/>
    <row r="2" spans="1:23" ht="10.15" customHeight="1" x14ac:dyDescent="0.15">
      <c r="A2" s="665"/>
      <c r="B2" s="665"/>
      <c r="C2" s="665"/>
      <c r="D2" s="665"/>
      <c r="E2" s="846" t="s">
        <v>22</v>
      </c>
      <c r="F2" s="846"/>
      <c r="G2" s="846"/>
      <c r="H2" s="846"/>
      <c r="I2" s="846"/>
      <c r="J2" s="846"/>
      <c r="K2" s="846"/>
      <c r="L2" s="846"/>
      <c r="M2" s="846"/>
      <c r="N2" s="846"/>
      <c r="O2" s="846"/>
      <c r="P2" s="846"/>
      <c r="Q2" s="846"/>
      <c r="R2" s="666"/>
      <c r="S2" s="666"/>
      <c r="T2" s="665"/>
      <c r="U2" s="665"/>
      <c r="V2" s="665"/>
      <c r="W2" s="665"/>
    </row>
    <row r="3" spans="1:23" ht="10.15" customHeight="1" x14ac:dyDescent="0.15">
      <c r="A3" s="666"/>
      <c r="B3" s="666"/>
      <c r="C3" s="666"/>
      <c r="D3" s="666"/>
      <c r="E3" s="846"/>
      <c r="F3" s="846"/>
      <c r="G3" s="846"/>
      <c r="H3" s="846"/>
      <c r="I3" s="846"/>
      <c r="J3" s="846"/>
      <c r="K3" s="846"/>
      <c r="L3" s="846"/>
      <c r="M3" s="846"/>
      <c r="N3" s="846"/>
      <c r="O3" s="846"/>
      <c r="P3" s="846"/>
      <c r="Q3" s="846"/>
      <c r="R3" s="666"/>
      <c r="S3" s="666"/>
      <c r="T3" s="666"/>
      <c r="U3" s="666"/>
      <c r="V3" s="666"/>
      <c r="W3" s="666"/>
    </row>
    <row r="4" spans="1:23" ht="10.15" customHeight="1" x14ac:dyDescent="0.15">
      <c r="A4" s="666"/>
      <c r="B4" s="666"/>
      <c r="C4" s="666"/>
      <c r="D4" s="666"/>
      <c r="E4" s="846"/>
      <c r="F4" s="846"/>
      <c r="G4" s="846"/>
      <c r="H4" s="846"/>
      <c r="I4" s="846"/>
      <c r="J4" s="846"/>
      <c r="K4" s="846"/>
      <c r="L4" s="846"/>
      <c r="M4" s="846"/>
      <c r="N4" s="846"/>
      <c r="O4" s="846"/>
      <c r="P4" s="846"/>
      <c r="Q4" s="846"/>
      <c r="R4" s="666"/>
      <c r="S4" s="666"/>
      <c r="T4" s="666"/>
      <c r="U4" s="666"/>
      <c r="V4" s="666"/>
      <c r="W4" s="666"/>
    </row>
    <row r="5" spans="1:23" ht="15" customHeight="1" x14ac:dyDescent="0.15">
      <c r="Q5" s="797"/>
      <c r="R5" s="797"/>
      <c r="S5" s="797"/>
      <c r="T5" s="797"/>
      <c r="U5" s="797"/>
      <c r="V5" s="797"/>
    </row>
    <row r="6" spans="1:23" ht="15" customHeight="1" x14ac:dyDescent="0.15">
      <c r="R6" s="41" t="s">
        <v>2603</v>
      </c>
      <c r="S6" s="41" t="s">
        <v>1707</v>
      </c>
      <c r="T6" s="9" t="s">
        <v>2604</v>
      </c>
      <c r="U6" s="41" t="s">
        <v>1639</v>
      </c>
      <c r="V6" s="9" t="s">
        <v>2605</v>
      </c>
    </row>
    <row r="7" spans="1:23" ht="15" customHeight="1" x14ac:dyDescent="0.15">
      <c r="B7" s="696" t="s">
        <v>2039</v>
      </c>
      <c r="C7" s="697"/>
      <c r="D7" s="697"/>
      <c r="E7" s="697"/>
      <c r="F7" s="697"/>
      <c r="G7" s="281"/>
      <c r="H7" s="798"/>
      <c r="I7" s="798"/>
      <c r="J7" s="798"/>
      <c r="K7" s="798"/>
    </row>
    <row r="8" spans="1:23" ht="25.15" customHeight="1" x14ac:dyDescent="0.15">
      <c r="B8" s="795">
        <f>設備投資_計算!C114</f>
        <v>0</v>
      </c>
      <c r="C8" s="796"/>
      <c r="D8" s="796"/>
      <c r="E8" s="801" t="str">
        <f>$S$6</f>
        <v>百万円</v>
      </c>
      <c r="F8" s="801"/>
      <c r="G8" s="281"/>
      <c r="H8" s="799"/>
      <c r="I8" s="799"/>
      <c r="J8" s="800"/>
      <c r="K8" s="800"/>
    </row>
    <row r="9" spans="1:23" ht="15" customHeight="1" x14ac:dyDescent="0.15"/>
    <row r="10" spans="1:23" ht="15" customHeight="1" x14ac:dyDescent="0.15">
      <c r="E10" s="2" t="s">
        <v>2611</v>
      </c>
      <c r="O10" s="696" t="s">
        <v>12</v>
      </c>
      <c r="P10" s="698"/>
    </row>
    <row r="11" spans="1:23" ht="25.15" customHeight="1" x14ac:dyDescent="0.15">
      <c r="O11" s="27">
        <f>B8-J14</f>
        <v>0</v>
      </c>
      <c r="P11" s="3" t="str">
        <f>$S$6</f>
        <v>百万円</v>
      </c>
    </row>
    <row r="12" spans="1:23" ht="14.25" thickBot="1" x14ac:dyDescent="0.2"/>
    <row r="13" spans="1:23" ht="15" customHeight="1" x14ac:dyDescent="0.15">
      <c r="B13" s="781" t="s">
        <v>14</v>
      </c>
      <c r="C13" s="268"/>
      <c r="D13" s="62"/>
      <c r="E13" s="62"/>
      <c r="F13" s="62"/>
      <c r="G13" s="62"/>
      <c r="H13" s="62"/>
      <c r="I13" s="62"/>
      <c r="J13" s="62"/>
      <c r="K13" s="62"/>
      <c r="L13" s="63"/>
      <c r="M13" s="2" t="s">
        <v>17</v>
      </c>
    </row>
    <row r="14" spans="1:23" ht="25.15" customHeight="1" thickBot="1" x14ac:dyDescent="0.2">
      <c r="B14" s="782"/>
      <c r="C14" s="266"/>
      <c r="D14" s="847" t="s">
        <v>24</v>
      </c>
      <c r="E14" s="848"/>
      <c r="F14" s="848"/>
      <c r="G14" s="849"/>
      <c r="H14" s="849"/>
      <c r="I14" s="490"/>
      <c r="J14" s="491">
        <f>設備投資_計算!D114</f>
        <v>0</v>
      </c>
      <c r="K14" s="492" t="str">
        <f>$S$6</f>
        <v>百万円</v>
      </c>
      <c r="L14" s="64"/>
      <c r="O14" s="787" t="s">
        <v>15</v>
      </c>
      <c r="P14" s="788"/>
      <c r="Q14" s="121">
        <f>設備投資_計算!I114</f>
        <v>0</v>
      </c>
      <c r="R14" s="11" t="str">
        <f>$U$6</f>
        <v>人</v>
      </c>
    </row>
    <row r="15" spans="1:23" ht="25.15" customHeight="1" x14ac:dyDescent="0.15">
      <c r="B15" s="782"/>
      <c r="C15" s="266"/>
      <c r="D15" s="493" t="s">
        <v>910</v>
      </c>
      <c r="E15" s="494"/>
      <c r="F15" s="65" t="s">
        <v>907</v>
      </c>
      <c r="G15" s="65"/>
      <c r="H15" s="66"/>
      <c r="I15" s="66"/>
      <c r="J15" s="66"/>
      <c r="K15" s="495"/>
      <c r="L15" s="64"/>
      <c r="M15" s="2" t="s">
        <v>18</v>
      </c>
      <c r="O15" s="789" t="s">
        <v>16</v>
      </c>
      <c r="P15" s="790"/>
      <c r="Q15" s="121">
        <f>設備投資_計算!J114</f>
        <v>0</v>
      </c>
      <c r="R15" s="12" t="str">
        <f>$U$6</f>
        <v>人</v>
      </c>
    </row>
    <row r="16" spans="1:23" ht="25.15" customHeight="1" thickBot="1" x14ac:dyDescent="0.2">
      <c r="B16" s="782"/>
      <c r="C16" s="266"/>
      <c r="D16" s="496" t="s">
        <v>911</v>
      </c>
      <c r="E16" s="497"/>
      <c r="F16" s="66"/>
      <c r="G16" s="66"/>
      <c r="H16" s="66"/>
      <c r="I16" s="66"/>
      <c r="J16" s="124">
        <f>設備投資_計算!F114</f>
        <v>0</v>
      </c>
      <c r="K16" s="495" t="str">
        <f>$S$6</f>
        <v>百万円</v>
      </c>
      <c r="L16" s="64"/>
    </row>
    <row r="17" spans="2:18" ht="25.15" customHeight="1" thickBot="1" x14ac:dyDescent="0.2">
      <c r="B17" s="782"/>
      <c r="C17" s="266"/>
      <c r="D17" s="267">
        <f>設備投資_計算!E114</f>
        <v>0</v>
      </c>
      <c r="E17" s="498" t="str">
        <f>$S$6</f>
        <v>百万円</v>
      </c>
      <c r="F17" s="499"/>
      <c r="G17" s="67" t="s">
        <v>906</v>
      </c>
      <c r="H17" s="68" t="s">
        <v>2185</v>
      </c>
      <c r="I17" s="68"/>
      <c r="J17" s="125">
        <f>設備投資_計算!H114</f>
        <v>0</v>
      </c>
      <c r="K17" s="69" t="str">
        <f>$S$6</f>
        <v>百万円</v>
      </c>
      <c r="L17" s="64"/>
    </row>
    <row r="18" spans="2:18" ht="15" customHeight="1" thickBot="1" x14ac:dyDescent="0.2">
      <c r="B18" s="783"/>
      <c r="C18" s="269"/>
      <c r="D18" s="70"/>
      <c r="E18" s="70"/>
      <c r="F18" s="70"/>
      <c r="G18" s="70"/>
      <c r="H18" s="70"/>
      <c r="I18" s="70"/>
      <c r="J18" s="70"/>
      <c r="K18" s="70"/>
      <c r="L18" s="71"/>
    </row>
    <row r="19" spans="2:18" ht="15" customHeight="1" x14ac:dyDescent="0.15">
      <c r="E19" s="2" t="s">
        <v>2611</v>
      </c>
      <c r="O19" s="696" t="s">
        <v>12</v>
      </c>
      <c r="P19" s="698"/>
    </row>
    <row r="20" spans="2:18" ht="25.15" customHeight="1" x14ac:dyDescent="0.15">
      <c r="O20" s="27">
        <f>D17-D23</f>
        <v>0</v>
      </c>
      <c r="P20" s="3" t="str">
        <f>$S$6</f>
        <v>百万円</v>
      </c>
    </row>
    <row r="21" spans="2:18" ht="15" customHeight="1" x14ac:dyDescent="0.15"/>
    <row r="22" spans="2:18" ht="15" customHeight="1" x14ac:dyDescent="0.15">
      <c r="D22" s="696" t="s">
        <v>19</v>
      </c>
      <c r="E22" s="698"/>
    </row>
    <row r="23" spans="2:18" ht="25.15" customHeight="1" x14ac:dyDescent="0.15">
      <c r="D23" s="27">
        <f>設備投資_計算!K114</f>
        <v>0</v>
      </c>
      <c r="E23" s="3" t="str">
        <f>$S$6</f>
        <v>百万円</v>
      </c>
    </row>
    <row r="24" spans="2:18" ht="15" customHeight="1" x14ac:dyDescent="0.15"/>
    <row r="25" spans="2:18" ht="15" customHeight="1" x14ac:dyDescent="0.15">
      <c r="E25" s="2" t="s">
        <v>2186</v>
      </c>
    </row>
    <row r="26" spans="2:18" ht="15" customHeight="1" thickBot="1" x14ac:dyDescent="0.2"/>
    <row r="27" spans="2:18" ht="15" customHeight="1" x14ac:dyDescent="0.15">
      <c r="B27" s="808" t="s">
        <v>2578</v>
      </c>
      <c r="C27" s="270"/>
      <c r="D27" s="236"/>
      <c r="E27" s="236"/>
      <c r="F27" s="236"/>
      <c r="G27" s="236"/>
      <c r="H27" s="236"/>
      <c r="I27" s="236"/>
      <c r="J27" s="236"/>
      <c r="K27" s="236"/>
      <c r="L27" s="237"/>
      <c r="M27" s="2" t="s">
        <v>17</v>
      </c>
    </row>
    <row r="28" spans="2:18" ht="25.15" customHeight="1" x14ac:dyDescent="0.15">
      <c r="B28" s="809"/>
      <c r="C28" s="271"/>
      <c r="D28" s="811" t="s">
        <v>24</v>
      </c>
      <c r="E28" s="812"/>
      <c r="F28" s="812"/>
      <c r="G28" s="812"/>
      <c r="H28" s="812"/>
      <c r="I28" s="238"/>
      <c r="J28" s="239">
        <f>設備投資_計算!L114</f>
        <v>0</v>
      </c>
      <c r="K28" s="240" t="str">
        <f>$S$6</f>
        <v>百万円</v>
      </c>
      <c r="L28" s="241"/>
      <c r="O28" s="787" t="s">
        <v>15</v>
      </c>
      <c r="P28" s="788"/>
      <c r="Q28" s="121">
        <f>設備投資_計算!Q114</f>
        <v>0</v>
      </c>
      <c r="R28" s="11" t="str">
        <f>$U$6</f>
        <v>人</v>
      </c>
    </row>
    <row r="29" spans="2:18" ht="25.15" customHeight="1" x14ac:dyDescent="0.15">
      <c r="B29" s="809"/>
      <c r="C29" s="271"/>
      <c r="D29" s="273" t="s">
        <v>910</v>
      </c>
      <c r="E29" s="242"/>
      <c r="F29" s="243" t="s">
        <v>907</v>
      </c>
      <c r="G29" s="282"/>
      <c r="H29" s="233"/>
      <c r="I29" s="233"/>
      <c r="J29" s="233"/>
      <c r="K29" s="244"/>
      <c r="L29" s="241"/>
      <c r="M29" s="2" t="s">
        <v>18</v>
      </c>
      <c r="O29" s="789" t="s">
        <v>16</v>
      </c>
      <c r="P29" s="790"/>
      <c r="Q29" s="122">
        <f>設備投資_計算!R114</f>
        <v>0</v>
      </c>
      <c r="R29" s="12" t="str">
        <f>$U$6</f>
        <v>人</v>
      </c>
    </row>
    <row r="30" spans="2:18" ht="25.15" customHeight="1" thickBot="1" x14ac:dyDescent="0.2">
      <c r="B30" s="809"/>
      <c r="C30" s="271"/>
      <c r="D30" s="273" t="s">
        <v>911</v>
      </c>
      <c r="E30" s="242"/>
      <c r="F30" s="245"/>
      <c r="G30" s="233"/>
      <c r="H30" s="233"/>
      <c r="I30" s="233"/>
      <c r="J30" s="232">
        <f>設備投資_計算!N114</f>
        <v>0</v>
      </c>
      <c r="K30" s="244" t="str">
        <f>$S$6</f>
        <v>百万円</v>
      </c>
      <c r="L30" s="241"/>
    </row>
    <row r="31" spans="2:18" ht="25.15" customHeight="1" thickBot="1" x14ac:dyDescent="0.2">
      <c r="B31" s="809"/>
      <c r="C31" s="271"/>
      <c r="D31" s="274">
        <f>設備投資_計算!M114</f>
        <v>0</v>
      </c>
      <c r="E31" s="246" t="str">
        <f>$S$6</f>
        <v>百万円</v>
      </c>
      <c r="F31" s="247"/>
      <c r="G31" s="248" t="s">
        <v>906</v>
      </c>
      <c r="H31" s="249" t="s">
        <v>2185</v>
      </c>
      <c r="I31" s="249"/>
      <c r="J31" s="250">
        <f>設備投資_計算!P114</f>
        <v>0</v>
      </c>
      <c r="K31" s="251" t="str">
        <f>$S$6</f>
        <v>百万円</v>
      </c>
      <c r="L31" s="241"/>
    </row>
    <row r="32" spans="2:18" ht="15" customHeight="1" thickBot="1" x14ac:dyDescent="0.2">
      <c r="B32" s="810"/>
      <c r="C32" s="272"/>
      <c r="D32" s="252"/>
      <c r="E32" s="252"/>
      <c r="F32" s="252"/>
      <c r="G32" s="252"/>
      <c r="H32" s="252"/>
      <c r="I32" s="252"/>
      <c r="J32" s="252"/>
      <c r="K32" s="252"/>
      <c r="L32" s="253"/>
    </row>
    <row r="33" spans="4:16" ht="15" customHeight="1" x14ac:dyDescent="0.15"/>
    <row r="34" spans="4:16" ht="15" customHeight="1" x14ac:dyDescent="0.15"/>
    <row r="35" spans="4:16" ht="15" customHeight="1" thickBot="1" x14ac:dyDescent="0.2"/>
    <row r="36" spans="4:16" ht="25.15" customHeight="1" x14ac:dyDescent="0.15">
      <c r="D36" s="818" t="s">
        <v>2185</v>
      </c>
      <c r="E36" s="819"/>
      <c r="F36" s="819"/>
      <c r="G36" s="819"/>
      <c r="H36" s="819"/>
      <c r="I36" s="5"/>
      <c r="J36" s="123">
        <f>SUM(J37:J38)</f>
        <v>0</v>
      </c>
      <c r="K36" s="6" t="str">
        <f>$S$6</f>
        <v>百万円</v>
      </c>
    </row>
    <row r="37" spans="4:16" ht="25.15" customHeight="1" x14ac:dyDescent="0.15">
      <c r="D37" s="7"/>
      <c r="E37" s="779" t="s">
        <v>908</v>
      </c>
      <c r="F37" s="780"/>
      <c r="G37" s="780"/>
      <c r="H37" s="780"/>
      <c r="I37" s="780"/>
      <c r="J37" s="183">
        <f>J17</f>
        <v>0</v>
      </c>
      <c r="K37" s="184" t="str">
        <f>$S$6</f>
        <v>百万円</v>
      </c>
    </row>
    <row r="38" spans="4:16" ht="25.15" customHeight="1" thickBot="1" x14ac:dyDescent="0.2">
      <c r="D38" s="8"/>
      <c r="E38" s="816" t="s">
        <v>2588</v>
      </c>
      <c r="F38" s="817"/>
      <c r="G38" s="817"/>
      <c r="H38" s="817"/>
      <c r="I38" s="817"/>
      <c r="J38" s="234">
        <f>J31</f>
        <v>0</v>
      </c>
      <c r="K38" s="235" t="str">
        <f>$S$6</f>
        <v>百万円</v>
      </c>
    </row>
    <row r="39" spans="4:16" ht="15" customHeight="1" x14ac:dyDescent="0.15">
      <c r="E39" s="9"/>
      <c r="F39" s="9"/>
      <c r="G39" s="9"/>
      <c r="H39" s="9"/>
      <c r="I39" s="9"/>
    </row>
    <row r="40" spans="4:16" ht="15" customHeight="1" x14ac:dyDescent="0.15">
      <c r="D40" s="2" t="s">
        <v>2607</v>
      </c>
      <c r="O40" s="696" t="s">
        <v>21</v>
      </c>
      <c r="P40" s="698"/>
    </row>
    <row r="41" spans="4:16" ht="25.15" customHeight="1" x14ac:dyDescent="0.15">
      <c r="O41" s="27">
        <f>J36-D44</f>
        <v>0</v>
      </c>
      <c r="P41" s="3" t="str">
        <f>$S$6</f>
        <v>百万円</v>
      </c>
    </row>
    <row r="42" spans="4:16" ht="15" customHeight="1" x14ac:dyDescent="0.15"/>
    <row r="43" spans="4:16" ht="15" customHeight="1" x14ac:dyDescent="0.15">
      <c r="D43" s="696" t="s">
        <v>20</v>
      </c>
      <c r="E43" s="698"/>
    </row>
    <row r="44" spans="4:16" ht="25.15" customHeight="1" x14ac:dyDescent="0.15">
      <c r="D44" s="27">
        <f>設備投資_計算!S114</f>
        <v>0</v>
      </c>
      <c r="E44" s="3" t="str">
        <f>$S$6</f>
        <v>百万円</v>
      </c>
    </row>
    <row r="45" spans="4:16" ht="15" customHeight="1" x14ac:dyDescent="0.15"/>
    <row r="46" spans="4:16" ht="15" customHeight="1" x14ac:dyDescent="0.15">
      <c r="D46" s="2" t="s">
        <v>2608</v>
      </c>
      <c r="O46" s="696" t="s">
        <v>12</v>
      </c>
      <c r="P46" s="698"/>
    </row>
    <row r="47" spans="4:16" ht="25.15" customHeight="1" x14ac:dyDescent="0.15">
      <c r="O47" s="27">
        <f>D44-D50</f>
        <v>0</v>
      </c>
      <c r="P47" s="3" t="str">
        <f>$S$6</f>
        <v>百万円</v>
      </c>
    </row>
    <row r="48" spans="4:16" ht="15" customHeight="1" x14ac:dyDescent="0.15"/>
    <row r="49" spans="2:18" ht="15" customHeight="1" x14ac:dyDescent="0.15">
      <c r="D49" s="696" t="s">
        <v>19</v>
      </c>
      <c r="E49" s="698"/>
    </row>
    <row r="50" spans="2:18" ht="25.15" customHeight="1" x14ac:dyDescent="0.15">
      <c r="D50" s="27">
        <f>設備投資_計算!U114</f>
        <v>0</v>
      </c>
      <c r="E50" s="3" t="str">
        <f>$S$6</f>
        <v>百万円</v>
      </c>
    </row>
    <row r="51" spans="2:18" ht="15" customHeight="1" x14ac:dyDescent="0.15"/>
    <row r="52" spans="2:18" ht="15" customHeight="1" x14ac:dyDescent="0.15">
      <c r="D52" s="2" t="s">
        <v>937</v>
      </c>
    </row>
    <row r="53" spans="2:18" ht="15" customHeight="1" thickBot="1" x14ac:dyDescent="0.2"/>
    <row r="54" spans="2:18" ht="15" customHeight="1" x14ac:dyDescent="0.15">
      <c r="B54" s="813" t="s">
        <v>2585</v>
      </c>
      <c r="C54" s="275"/>
      <c r="D54" s="189"/>
      <c r="E54" s="189"/>
      <c r="F54" s="189"/>
      <c r="G54" s="189"/>
      <c r="H54" s="189"/>
      <c r="I54" s="189"/>
      <c r="J54" s="189"/>
      <c r="K54" s="189"/>
      <c r="L54" s="190"/>
      <c r="M54" s="2" t="s">
        <v>17</v>
      </c>
    </row>
    <row r="55" spans="2:18" ht="25.15" customHeight="1" x14ac:dyDescent="0.15">
      <c r="B55" s="814"/>
      <c r="C55" s="276"/>
      <c r="D55" s="278" t="s">
        <v>24</v>
      </c>
      <c r="E55" s="191"/>
      <c r="F55" s="191"/>
      <c r="G55" s="191"/>
      <c r="H55" s="191"/>
      <c r="I55" s="192"/>
      <c r="J55" s="193">
        <f>設備投資_計算!V114</f>
        <v>0</v>
      </c>
      <c r="K55" s="194" t="str">
        <f>$S$6</f>
        <v>百万円</v>
      </c>
      <c r="L55" s="195"/>
      <c r="O55" s="787" t="s">
        <v>15</v>
      </c>
      <c r="P55" s="788"/>
      <c r="Q55" s="121">
        <f>設備投資_計算!AA114</f>
        <v>0</v>
      </c>
      <c r="R55" s="11" t="str">
        <f>$U$6</f>
        <v>人</v>
      </c>
    </row>
    <row r="56" spans="2:18" ht="25.15" customHeight="1" x14ac:dyDescent="0.15">
      <c r="B56" s="814"/>
      <c r="C56" s="276"/>
      <c r="D56" s="279" t="s">
        <v>910</v>
      </c>
      <c r="E56" s="196"/>
      <c r="F56" s="197" t="s">
        <v>907</v>
      </c>
      <c r="G56" s="283"/>
      <c r="H56" s="198"/>
      <c r="I56" s="198"/>
      <c r="J56" s="198"/>
      <c r="K56" s="199"/>
      <c r="L56" s="195"/>
      <c r="M56" s="2" t="s">
        <v>18</v>
      </c>
      <c r="O56" s="789" t="s">
        <v>16</v>
      </c>
      <c r="P56" s="790"/>
      <c r="Q56" s="122">
        <f>設備投資_計算!AB114</f>
        <v>0</v>
      </c>
      <c r="R56" s="12" t="str">
        <f>$U$6</f>
        <v>人</v>
      </c>
    </row>
    <row r="57" spans="2:18" ht="25.15" customHeight="1" x14ac:dyDescent="0.15">
      <c r="B57" s="814"/>
      <c r="C57" s="276"/>
      <c r="D57" s="279" t="s">
        <v>911</v>
      </c>
      <c r="E57" s="196"/>
      <c r="F57" s="200"/>
      <c r="G57" s="198"/>
      <c r="H57" s="198"/>
      <c r="I57" s="198"/>
      <c r="J57" s="201">
        <f>設備投資_計算!X114</f>
        <v>0</v>
      </c>
      <c r="K57" s="199" t="str">
        <f>$S$6</f>
        <v>百万円</v>
      </c>
      <c r="L57" s="195"/>
    </row>
    <row r="58" spans="2:18" ht="25.15" customHeight="1" x14ac:dyDescent="0.15">
      <c r="B58" s="814"/>
      <c r="C58" s="276"/>
      <c r="D58" s="280">
        <f>設備投資_計算!W114</f>
        <v>0</v>
      </c>
      <c r="E58" s="202" t="str">
        <f>$S$6</f>
        <v>百万円</v>
      </c>
      <c r="F58" s="203"/>
      <c r="G58" s="204" t="s">
        <v>906</v>
      </c>
      <c r="H58" s="192" t="s">
        <v>2185</v>
      </c>
      <c r="I58" s="192"/>
      <c r="J58" s="193">
        <f>設備投資_計算!Z114</f>
        <v>0</v>
      </c>
      <c r="K58" s="194" t="str">
        <f>$S$6</f>
        <v>百万円</v>
      </c>
      <c r="L58" s="195"/>
    </row>
    <row r="59" spans="2:18" ht="15" customHeight="1" thickBot="1" x14ac:dyDescent="0.2">
      <c r="B59" s="815"/>
      <c r="C59" s="277"/>
      <c r="D59" s="205"/>
      <c r="E59" s="205"/>
      <c r="F59" s="205"/>
      <c r="G59" s="205"/>
      <c r="H59" s="205"/>
      <c r="I59" s="205"/>
      <c r="J59" s="205"/>
      <c r="K59" s="205"/>
      <c r="L59" s="206"/>
    </row>
    <row r="60" spans="2:18" ht="15" customHeight="1" x14ac:dyDescent="0.15"/>
    <row r="61" spans="2:18" ht="15" customHeight="1" thickBot="1" x14ac:dyDescent="0.2">
      <c r="B61" s="10" t="s">
        <v>25</v>
      </c>
      <c r="C61" s="10"/>
      <c r="Q61" s="41"/>
    </row>
    <row r="62" spans="2:18" ht="16.899999999999999" customHeight="1" x14ac:dyDescent="0.15">
      <c r="B62" s="17"/>
      <c r="C62" s="17"/>
      <c r="D62" s="17"/>
      <c r="E62" s="17"/>
      <c r="F62" s="18"/>
      <c r="G62" s="284" t="s">
        <v>24</v>
      </c>
      <c r="H62" s="134"/>
      <c r="I62" s="134"/>
      <c r="J62" s="134"/>
      <c r="K62" s="134"/>
      <c r="L62" s="134"/>
      <c r="M62" s="135"/>
      <c r="N62" s="804" t="s">
        <v>15</v>
      </c>
      <c r="O62" s="805"/>
      <c r="P62" s="805"/>
      <c r="Q62" s="805"/>
    </row>
    <row r="63" spans="2:18" ht="16.899999999999999" customHeight="1" x14ac:dyDescent="0.15">
      <c r="B63" s="14"/>
      <c r="C63" s="14"/>
      <c r="D63" s="14"/>
      <c r="E63" s="14"/>
      <c r="F63" s="16"/>
      <c r="G63" s="13"/>
      <c r="H63" s="14"/>
      <c r="I63" s="14"/>
      <c r="J63" s="131" t="s">
        <v>13</v>
      </c>
      <c r="K63" s="132"/>
      <c r="L63" s="132"/>
      <c r="M63" s="133"/>
      <c r="N63" s="13"/>
      <c r="O63" s="14"/>
      <c r="P63" s="806" t="s">
        <v>16</v>
      </c>
      <c r="Q63" s="807"/>
    </row>
    <row r="64" spans="2:18" ht="16.899999999999999" customHeight="1" x14ac:dyDescent="0.15">
      <c r="B64" s="166"/>
      <c r="C64" s="166"/>
      <c r="D64" s="166"/>
      <c r="E64" s="166"/>
      <c r="F64" s="12"/>
      <c r="G64" s="167"/>
      <c r="H64" s="166"/>
      <c r="I64" s="166"/>
      <c r="J64" s="167"/>
      <c r="K64" s="166"/>
      <c r="L64" s="850" t="s">
        <v>2187</v>
      </c>
      <c r="M64" s="851"/>
      <c r="N64" s="167"/>
      <c r="O64" s="166"/>
      <c r="P64" s="167"/>
      <c r="Q64" s="166"/>
    </row>
    <row r="65" spans="2:17" ht="25.15" customHeight="1" x14ac:dyDescent="0.15">
      <c r="B65" s="667" t="s">
        <v>23</v>
      </c>
      <c r="C65" s="667"/>
      <c r="D65" s="667"/>
      <c r="E65" s="667"/>
      <c r="F65" s="667"/>
      <c r="G65" s="668"/>
      <c r="H65" s="669">
        <f>SUM(H66:H68)</f>
        <v>0</v>
      </c>
      <c r="I65" s="670" t="str">
        <f>$S$6</f>
        <v>百万円</v>
      </c>
      <c r="J65" s="671">
        <f>SUM(J66:J68)</f>
        <v>0</v>
      </c>
      <c r="K65" s="670" t="str">
        <f>$S$6</f>
        <v>百万円</v>
      </c>
      <c r="L65" s="671">
        <f>SUM(L66:L68)</f>
        <v>0</v>
      </c>
      <c r="M65" s="670" t="str">
        <f>$S$6</f>
        <v>百万円</v>
      </c>
      <c r="N65" s="671">
        <f>SUM(N66:N68)</f>
        <v>0</v>
      </c>
      <c r="O65" s="670" t="str">
        <f>$U$6</f>
        <v>人</v>
      </c>
      <c r="P65" s="671">
        <f>SUM(P66:P68)</f>
        <v>0</v>
      </c>
      <c r="Q65" s="670" t="str">
        <f>$U$6</f>
        <v>人</v>
      </c>
    </row>
    <row r="66" spans="2:17" ht="15" customHeight="1" x14ac:dyDescent="0.15">
      <c r="B66" s="672"/>
      <c r="C66" s="672"/>
      <c r="D66" s="136" t="s">
        <v>14</v>
      </c>
      <c r="E66" s="136"/>
      <c r="F66" s="136"/>
      <c r="G66" s="124"/>
      <c r="H66" s="285">
        <f>J14</f>
        <v>0</v>
      </c>
      <c r="I66" s="66" t="str">
        <f>$S$6</f>
        <v>百万円</v>
      </c>
      <c r="J66" s="124">
        <f>J16</f>
        <v>0</v>
      </c>
      <c r="K66" s="66" t="str">
        <f>$S$6</f>
        <v>百万円</v>
      </c>
      <c r="L66" s="124">
        <f>J17</f>
        <v>0</v>
      </c>
      <c r="M66" s="66" t="str">
        <f>$S$6</f>
        <v>百万円</v>
      </c>
      <c r="N66" s="124">
        <f>Q14</f>
        <v>0</v>
      </c>
      <c r="O66" s="66" t="str">
        <f>$U$6</f>
        <v>人</v>
      </c>
      <c r="P66" s="124">
        <f>Q15</f>
        <v>0</v>
      </c>
      <c r="Q66" s="66" t="str">
        <f>$U$6</f>
        <v>人</v>
      </c>
    </row>
    <row r="67" spans="2:17" ht="15" customHeight="1" x14ac:dyDescent="0.15">
      <c r="B67" s="672"/>
      <c r="C67" s="672"/>
      <c r="D67" s="231" t="s">
        <v>2578</v>
      </c>
      <c r="E67" s="231"/>
      <c r="F67" s="231"/>
      <c r="G67" s="232"/>
      <c r="H67" s="286">
        <f>J28</f>
        <v>0</v>
      </c>
      <c r="I67" s="233" t="str">
        <f>$S$6</f>
        <v>百万円</v>
      </c>
      <c r="J67" s="232">
        <f>J30</f>
        <v>0</v>
      </c>
      <c r="K67" s="233" t="str">
        <f>$S$6</f>
        <v>百万円</v>
      </c>
      <c r="L67" s="232">
        <f>J31</f>
        <v>0</v>
      </c>
      <c r="M67" s="233" t="str">
        <f>$S$6</f>
        <v>百万円</v>
      </c>
      <c r="N67" s="232">
        <f>Q28</f>
        <v>0</v>
      </c>
      <c r="O67" s="233" t="str">
        <f>$U$6</f>
        <v>人</v>
      </c>
      <c r="P67" s="232">
        <f>Q29</f>
        <v>0</v>
      </c>
      <c r="Q67" s="233" t="str">
        <f>$U$6</f>
        <v>人</v>
      </c>
    </row>
    <row r="68" spans="2:17" ht="15" customHeight="1" thickBot="1" x14ac:dyDescent="0.2">
      <c r="B68" s="673"/>
      <c r="C68" s="673"/>
      <c r="D68" s="207" t="s">
        <v>2585</v>
      </c>
      <c r="E68" s="207"/>
      <c r="F68" s="207"/>
      <c r="G68" s="208"/>
      <c r="H68" s="287">
        <f>J55</f>
        <v>0</v>
      </c>
      <c r="I68" s="209" t="str">
        <f>$S$6</f>
        <v>百万円</v>
      </c>
      <c r="J68" s="208">
        <f>J57</f>
        <v>0</v>
      </c>
      <c r="K68" s="209" t="str">
        <f>$S$6</f>
        <v>百万円</v>
      </c>
      <c r="L68" s="208">
        <f>J58</f>
        <v>0</v>
      </c>
      <c r="M68" s="209" t="str">
        <f>$S$6</f>
        <v>百万円</v>
      </c>
      <c r="N68" s="208">
        <f>Q55</f>
        <v>0</v>
      </c>
      <c r="O68" s="209" t="str">
        <f>$U$6</f>
        <v>人</v>
      </c>
      <c r="P68" s="208">
        <f>Q56</f>
        <v>0</v>
      </c>
      <c r="Q68" s="209" t="str">
        <f>$U$6</f>
        <v>人</v>
      </c>
    </row>
    <row r="69" spans="2:17" ht="15" customHeight="1" x14ac:dyDescent="0.15">
      <c r="B69" s="2" t="s">
        <v>862</v>
      </c>
    </row>
    <row r="70" spans="2:17" ht="4.9000000000000004" customHeight="1" x14ac:dyDescent="0.15"/>
    <row r="71" spans="2:17" ht="15" customHeight="1" x14ac:dyDescent="0.15"/>
    <row r="72" spans="2:17" ht="15" customHeight="1" x14ac:dyDescent="0.15"/>
    <row r="73" spans="2:17" ht="15" customHeight="1" x14ac:dyDescent="0.15"/>
    <row r="74" spans="2:17" ht="15" customHeight="1" x14ac:dyDescent="0.15"/>
  </sheetData>
  <mergeCells count="32">
    <mergeCell ref="B54:B59"/>
    <mergeCell ref="O55:P55"/>
    <mergeCell ref="O56:P56"/>
    <mergeCell ref="N62:Q62"/>
    <mergeCell ref="P63:Q63"/>
    <mergeCell ref="L64:M64"/>
    <mergeCell ref="E37:I37"/>
    <mergeCell ref="E38:I38"/>
    <mergeCell ref="O40:P40"/>
    <mergeCell ref="D43:E43"/>
    <mergeCell ref="O46:P46"/>
    <mergeCell ref="D49:E49"/>
    <mergeCell ref="D36:H36"/>
    <mergeCell ref="O10:P10"/>
    <mergeCell ref="B13:B18"/>
    <mergeCell ref="D14:H14"/>
    <mergeCell ref="O14:P14"/>
    <mergeCell ref="O15:P15"/>
    <mergeCell ref="O19:P19"/>
    <mergeCell ref="D22:E22"/>
    <mergeCell ref="B27:B32"/>
    <mergeCell ref="D28:H28"/>
    <mergeCell ref="O28:P28"/>
    <mergeCell ref="O29:P29"/>
    <mergeCell ref="E2:Q4"/>
    <mergeCell ref="Q5:V5"/>
    <mergeCell ref="B7:F7"/>
    <mergeCell ref="H7:K7"/>
    <mergeCell ref="B8:D8"/>
    <mergeCell ref="E8:F8"/>
    <mergeCell ref="H8:I8"/>
    <mergeCell ref="J8:K8"/>
  </mergeCells>
  <phoneticPr fontId="1"/>
  <printOptions horizontalCentered="1" verticalCentered="1"/>
  <pageMargins left="0.51181102362204722" right="0.51181102362204722" top="0.59055118110236227" bottom="0.59055118110236227" header="0" footer="0"/>
  <pageSetup paperSize="9" scale="6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5DB3-2F67-4EB7-B32F-0AF1C5609548}">
  <sheetPr codeName="Sheet20">
    <tabColor theme="7"/>
  </sheetPr>
  <dimension ref="A1:AW116"/>
  <sheetViews>
    <sheetView showGridLines="0" view="pageBreakPreview" zoomScaleNormal="100" zoomScaleSheetLayoutView="100" workbookViewId="0">
      <pane xSplit="2" ySplit="5" topLeftCell="C6" activePane="bottomRight" state="frozen"/>
      <selection activeCell="E12" sqref="E12:G12"/>
      <selection pane="topRight" activeCell="E12" sqref="E12:G12"/>
      <selection pane="bottomLeft" activeCell="E12" sqref="E12:G12"/>
      <selection pane="bottomRight"/>
    </sheetView>
  </sheetViews>
  <sheetFormatPr defaultRowHeight="13.5" x14ac:dyDescent="0.15"/>
  <cols>
    <col min="1" max="1" width="4" style="19" bestFit="1" customWidth="1"/>
    <col min="2" max="2" width="30.75" style="20" customWidth="1"/>
    <col min="3" max="10" width="17" style="21" customWidth="1"/>
    <col min="11" max="11" width="22.875" style="21" customWidth="1"/>
    <col min="12" max="18" width="17" style="21" customWidth="1"/>
    <col min="19" max="19" width="26.125" style="21" bestFit="1" customWidth="1"/>
    <col min="20" max="20" width="23.625" style="21" customWidth="1"/>
    <col min="21" max="21" width="17.75" style="21" customWidth="1"/>
    <col min="22" max="28" width="17" style="21" customWidth="1"/>
    <col min="29" max="29" width="4" style="19" bestFit="1" customWidth="1"/>
    <col min="30" max="30" width="35.25" style="20" customWidth="1"/>
    <col min="31" max="37" width="17" style="21" customWidth="1"/>
    <col min="38" max="39" width="9" style="21"/>
    <col min="40" max="40" width="9.75" style="21" bestFit="1" customWidth="1"/>
    <col min="41" max="41" width="9" style="21"/>
    <col min="42" max="42" width="29.5" style="21" bestFit="1" customWidth="1"/>
    <col min="43" max="44" width="9" style="21"/>
    <col min="45" max="45" width="29.5" style="21" bestFit="1" customWidth="1"/>
    <col min="46" max="49" width="17" style="21" customWidth="1"/>
    <col min="50" max="195" width="9" style="21"/>
    <col min="196" max="196" width="4" style="21" bestFit="1" customWidth="1"/>
    <col min="197" max="197" width="26.75" style="21" customWidth="1"/>
    <col min="198" max="235" width="12.75" style="21" customWidth="1"/>
    <col min="236" max="237" width="12.375" style="21" bestFit="1" customWidth="1"/>
    <col min="238" max="451" width="9" style="21"/>
    <col min="452" max="452" width="4" style="21" bestFit="1" customWidth="1"/>
    <col min="453" max="453" width="26.75" style="21" customWidth="1"/>
    <col min="454" max="491" width="12.75" style="21" customWidth="1"/>
    <col min="492" max="493" width="12.375" style="21" bestFit="1" customWidth="1"/>
    <col min="494" max="707" width="9" style="21"/>
    <col min="708" max="708" width="4" style="21" bestFit="1" customWidth="1"/>
    <col min="709" max="709" width="26.75" style="21" customWidth="1"/>
    <col min="710" max="747" width="12.75" style="21" customWidth="1"/>
    <col min="748" max="749" width="12.375" style="21" bestFit="1" customWidth="1"/>
    <col min="750" max="963" width="9" style="21"/>
    <col min="964" max="964" width="4" style="21" bestFit="1" customWidth="1"/>
    <col min="965" max="965" width="26.75" style="21" customWidth="1"/>
    <col min="966" max="1003" width="12.75" style="21" customWidth="1"/>
    <col min="1004" max="1005" width="12.375" style="21" bestFit="1" customWidth="1"/>
    <col min="1006" max="1219" width="9" style="21"/>
    <col min="1220" max="1220" width="4" style="21" bestFit="1" customWidth="1"/>
    <col min="1221" max="1221" width="26.75" style="21" customWidth="1"/>
    <col min="1222" max="1259" width="12.75" style="21" customWidth="1"/>
    <col min="1260" max="1261" width="12.375" style="21" bestFit="1" customWidth="1"/>
    <col min="1262" max="1475" width="9" style="21"/>
    <col min="1476" max="1476" width="4" style="21" bestFit="1" customWidth="1"/>
    <col min="1477" max="1477" width="26.75" style="21" customWidth="1"/>
    <col min="1478" max="1515" width="12.75" style="21" customWidth="1"/>
    <col min="1516" max="1517" width="12.375" style="21" bestFit="1" customWidth="1"/>
    <col min="1518" max="1731" width="9" style="21"/>
    <col min="1732" max="1732" width="4" style="21" bestFit="1" customWidth="1"/>
    <col min="1733" max="1733" width="26.75" style="21" customWidth="1"/>
    <col min="1734" max="1771" width="12.75" style="21" customWidth="1"/>
    <col min="1772" max="1773" width="12.375" style="21" bestFit="1" customWidth="1"/>
    <col min="1774" max="1987" width="9" style="21"/>
    <col min="1988" max="1988" width="4" style="21" bestFit="1" customWidth="1"/>
    <col min="1989" max="1989" width="26.75" style="21" customWidth="1"/>
    <col min="1990" max="2027" width="12.75" style="21" customWidth="1"/>
    <col min="2028" max="2029" width="12.375" style="21" bestFit="1" customWidth="1"/>
    <col min="2030" max="2243" width="9" style="21"/>
    <col min="2244" max="2244" width="4" style="21" bestFit="1" customWidth="1"/>
    <col min="2245" max="2245" width="26.75" style="21" customWidth="1"/>
    <col min="2246" max="2283" width="12.75" style="21" customWidth="1"/>
    <col min="2284" max="2285" width="12.375" style="21" bestFit="1" customWidth="1"/>
    <col min="2286" max="2499" width="9" style="21"/>
    <col min="2500" max="2500" width="4" style="21" bestFit="1" customWidth="1"/>
    <col min="2501" max="2501" width="26.75" style="21" customWidth="1"/>
    <col min="2502" max="2539" width="12.75" style="21" customWidth="1"/>
    <col min="2540" max="2541" width="12.375" style="21" bestFit="1" customWidth="1"/>
    <col min="2542" max="2755" width="9" style="21"/>
    <col min="2756" max="2756" width="4" style="21" bestFit="1" customWidth="1"/>
    <col min="2757" max="2757" width="26.75" style="21" customWidth="1"/>
    <col min="2758" max="2795" width="12.75" style="21" customWidth="1"/>
    <col min="2796" max="2797" width="12.375" style="21" bestFit="1" customWidth="1"/>
    <col min="2798" max="3011" width="9" style="21"/>
    <col min="3012" max="3012" width="4" style="21" bestFit="1" customWidth="1"/>
    <col min="3013" max="3013" width="26.75" style="21" customWidth="1"/>
    <col min="3014" max="3051" width="12.75" style="21" customWidth="1"/>
    <col min="3052" max="3053" width="12.375" style="21" bestFit="1" customWidth="1"/>
    <col min="3054" max="3267" width="9" style="21"/>
    <col min="3268" max="3268" width="4" style="21" bestFit="1" customWidth="1"/>
    <col min="3269" max="3269" width="26.75" style="21" customWidth="1"/>
    <col min="3270" max="3307" width="12.75" style="21" customWidth="1"/>
    <col min="3308" max="3309" width="12.375" style="21" bestFit="1" customWidth="1"/>
    <col min="3310" max="3523" width="9" style="21"/>
    <col min="3524" max="3524" width="4" style="21" bestFit="1" customWidth="1"/>
    <col min="3525" max="3525" width="26.75" style="21" customWidth="1"/>
    <col min="3526" max="3563" width="12.75" style="21" customWidth="1"/>
    <col min="3564" max="3565" width="12.375" style="21" bestFit="1" customWidth="1"/>
    <col min="3566" max="3779" width="9" style="21"/>
    <col min="3780" max="3780" width="4" style="21" bestFit="1" customWidth="1"/>
    <col min="3781" max="3781" width="26.75" style="21" customWidth="1"/>
    <col min="3782" max="3819" width="12.75" style="21" customWidth="1"/>
    <col min="3820" max="3821" width="12.375" style="21" bestFit="1" customWidth="1"/>
    <col min="3822" max="4035" width="9" style="21"/>
    <col min="4036" max="4036" width="4" style="21" bestFit="1" customWidth="1"/>
    <col min="4037" max="4037" width="26.75" style="21" customWidth="1"/>
    <col min="4038" max="4075" width="12.75" style="21" customWidth="1"/>
    <col min="4076" max="4077" width="12.375" style="21" bestFit="1" customWidth="1"/>
    <col min="4078" max="4291" width="9" style="21"/>
    <col min="4292" max="4292" width="4" style="21" bestFit="1" customWidth="1"/>
    <col min="4293" max="4293" width="26.75" style="21" customWidth="1"/>
    <col min="4294" max="4331" width="12.75" style="21" customWidth="1"/>
    <col min="4332" max="4333" width="12.375" style="21" bestFit="1" customWidth="1"/>
    <col min="4334" max="4547" width="9" style="21"/>
    <col min="4548" max="4548" width="4" style="21" bestFit="1" customWidth="1"/>
    <col min="4549" max="4549" width="26.75" style="21" customWidth="1"/>
    <col min="4550" max="4587" width="12.75" style="21" customWidth="1"/>
    <col min="4588" max="4589" width="12.375" style="21" bestFit="1" customWidth="1"/>
    <col min="4590" max="4803" width="9" style="21"/>
    <col min="4804" max="4804" width="4" style="21" bestFit="1" customWidth="1"/>
    <col min="4805" max="4805" width="26.75" style="21" customWidth="1"/>
    <col min="4806" max="4843" width="12.75" style="21" customWidth="1"/>
    <col min="4844" max="4845" width="12.375" style="21" bestFit="1" customWidth="1"/>
    <col min="4846" max="5059" width="9" style="21"/>
    <col min="5060" max="5060" width="4" style="21" bestFit="1" customWidth="1"/>
    <col min="5061" max="5061" width="26.75" style="21" customWidth="1"/>
    <col min="5062" max="5099" width="12.75" style="21" customWidth="1"/>
    <col min="5100" max="5101" width="12.375" style="21" bestFit="1" customWidth="1"/>
    <col min="5102" max="5315" width="9" style="21"/>
    <col min="5316" max="5316" width="4" style="21" bestFit="1" customWidth="1"/>
    <col min="5317" max="5317" width="26.75" style="21" customWidth="1"/>
    <col min="5318" max="5355" width="12.75" style="21" customWidth="1"/>
    <col min="5356" max="5357" width="12.375" style="21" bestFit="1" customWidth="1"/>
    <col min="5358" max="5571" width="9" style="21"/>
    <col min="5572" max="5572" width="4" style="21" bestFit="1" customWidth="1"/>
    <col min="5573" max="5573" width="26.75" style="21" customWidth="1"/>
    <col min="5574" max="5611" width="12.75" style="21" customWidth="1"/>
    <col min="5612" max="5613" width="12.375" style="21" bestFit="1" customWidth="1"/>
    <col min="5614" max="5827" width="9" style="21"/>
    <col min="5828" max="5828" width="4" style="21" bestFit="1" customWidth="1"/>
    <col min="5829" max="5829" width="26.75" style="21" customWidth="1"/>
    <col min="5830" max="5867" width="12.75" style="21" customWidth="1"/>
    <col min="5868" max="5869" width="12.375" style="21" bestFit="1" customWidth="1"/>
    <col min="5870" max="6083" width="9" style="21"/>
    <col min="6084" max="6084" width="4" style="21" bestFit="1" customWidth="1"/>
    <col min="6085" max="6085" width="26.75" style="21" customWidth="1"/>
    <col min="6086" max="6123" width="12.75" style="21" customWidth="1"/>
    <col min="6124" max="6125" width="12.375" style="21" bestFit="1" customWidth="1"/>
    <col min="6126" max="6339" width="9" style="21"/>
    <col min="6340" max="6340" width="4" style="21" bestFit="1" customWidth="1"/>
    <col min="6341" max="6341" width="26.75" style="21" customWidth="1"/>
    <col min="6342" max="6379" width="12.75" style="21" customWidth="1"/>
    <col min="6380" max="6381" width="12.375" style="21" bestFit="1" customWidth="1"/>
    <col min="6382" max="6595" width="9" style="21"/>
    <col min="6596" max="6596" width="4" style="21" bestFit="1" customWidth="1"/>
    <col min="6597" max="6597" width="26.75" style="21" customWidth="1"/>
    <col min="6598" max="6635" width="12.75" style="21" customWidth="1"/>
    <col min="6636" max="6637" width="12.375" style="21" bestFit="1" customWidth="1"/>
    <col min="6638" max="6851" width="9" style="21"/>
    <col min="6852" max="6852" width="4" style="21" bestFit="1" customWidth="1"/>
    <col min="6853" max="6853" width="26.75" style="21" customWidth="1"/>
    <col min="6854" max="6891" width="12.75" style="21" customWidth="1"/>
    <col min="6892" max="6893" width="12.375" style="21" bestFit="1" customWidth="1"/>
    <col min="6894" max="7107" width="9" style="21"/>
    <col min="7108" max="7108" width="4" style="21" bestFit="1" customWidth="1"/>
    <col min="7109" max="7109" width="26.75" style="21" customWidth="1"/>
    <col min="7110" max="7147" width="12.75" style="21" customWidth="1"/>
    <col min="7148" max="7149" width="12.375" style="21" bestFit="1" customWidth="1"/>
    <col min="7150" max="7363" width="9" style="21"/>
    <col min="7364" max="7364" width="4" style="21" bestFit="1" customWidth="1"/>
    <col min="7365" max="7365" width="26.75" style="21" customWidth="1"/>
    <col min="7366" max="7403" width="12.75" style="21" customWidth="1"/>
    <col min="7404" max="7405" width="12.375" style="21" bestFit="1" customWidth="1"/>
    <col min="7406" max="7619" width="9" style="21"/>
    <col min="7620" max="7620" width="4" style="21" bestFit="1" customWidth="1"/>
    <col min="7621" max="7621" width="26.75" style="21" customWidth="1"/>
    <col min="7622" max="7659" width="12.75" style="21" customWidth="1"/>
    <col min="7660" max="7661" width="12.375" style="21" bestFit="1" customWidth="1"/>
    <col min="7662" max="7875" width="9" style="21"/>
    <col min="7876" max="7876" width="4" style="21" bestFit="1" customWidth="1"/>
    <col min="7877" max="7877" width="26.75" style="21" customWidth="1"/>
    <col min="7878" max="7915" width="12.75" style="21" customWidth="1"/>
    <col min="7916" max="7917" width="12.375" style="21" bestFit="1" customWidth="1"/>
    <col min="7918" max="8131" width="9" style="21"/>
    <col min="8132" max="8132" width="4" style="21" bestFit="1" customWidth="1"/>
    <col min="8133" max="8133" width="26.75" style="21" customWidth="1"/>
    <col min="8134" max="8171" width="12.75" style="21" customWidth="1"/>
    <col min="8172" max="8173" width="12.375" style="21" bestFit="1" customWidth="1"/>
    <col min="8174" max="8387" width="9" style="21"/>
    <col min="8388" max="8388" width="4" style="21" bestFit="1" customWidth="1"/>
    <col min="8389" max="8389" width="26.75" style="21" customWidth="1"/>
    <col min="8390" max="8427" width="12.75" style="21" customWidth="1"/>
    <col min="8428" max="8429" width="12.375" style="21" bestFit="1" customWidth="1"/>
    <col min="8430" max="8643" width="9" style="21"/>
    <col min="8644" max="8644" width="4" style="21" bestFit="1" customWidth="1"/>
    <col min="8645" max="8645" width="26.75" style="21" customWidth="1"/>
    <col min="8646" max="8683" width="12.75" style="21" customWidth="1"/>
    <col min="8684" max="8685" width="12.375" style="21" bestFit="1" customWidth="1"/>
    <col min="8686" max="8899" width="9" style="21"/>
    <col min="8900" max="8900" width="4" style="21" bestFit="1" customWidth="1"/>
    <col min="8901" max="8901" width="26.75" style="21" customWidth="1"/>
    <col min="8902" max="8939" width="12.75" style="21" customWidth="1"/>
    <col min="8940" max="8941" width="12.375" style="21" bestFit="1" customWidth="1"/>
    <col min="8942" max="9155" width="9" style="21"/>
    <col min="9156" max="9156" width="4" style="21" bestFit="1" customWidth="1"/>
    <col min="9157" max="9157" width="26.75" style="21" customWidth="1"/>
    <col min="9158" max="9195" width="12.75" style="21" customWidth="1"/>
    <col min="9196" max="9197" width="12.375" style="21" bestFit="1" customWidth="1"/>
    <col min="9198" max="9411" width="9" style="21"/>
    <col min="9412" max="9412" width="4" style="21" bestFit="1" customWidth="1"/>
    <col min="9413" max="9413" width="26.75" style="21" customWidth="1"/>
    <col min="9414" max="9451" width="12.75" style="21" customWidth="1"/>
    <col min="9452" max="9453" width="12.375" style="21" bestFit="1" customWidth="1"/>
    <col min="9454" max="9667" width="9" style="21"/>
    <col min="9668" max="9668" width="4" style="21" bestFit="1" customWidth="1"/>
    <col min="9669" max="9669" width="26.75" style="21" customWidth="1"/>
    <col min="9670" max="9707" width="12.75" style="21" customWidth="1"/>
    <col min="9708" max="9709" width="12.375" style="21" bestFit="1" customWidth="1"/>
    <col min="9710" max="9923" width="9" style="21"/>
    <col min="9924" max="9924" width="4" style="21" bestFit="1" customWidth="1"/>
    <col min="9925" max="9925" width="26.75" style="21" customWidth="1"/>
    <col min="9926" max="9963" width="12.75" style="21" customWidth="1"/>
    <col min="9964" max="9965" width="12.375" style="21" bestFit="1" customWidth="1"/>
    <col min="9966" max="10179" width="9" style="21"/>
    <col min="10180" max="10180" width="4" style="21" bestFit="1" customWidth="1"/>
    <col min="10181" max="10181" width="26.75" style="21" customWidth="1"/>
    <col min="10182" max="10219" width="12.75" style="21" customWidth="1"/>
    <col min="10220" max="10221" width="12.375" style="21" bestFit="1" customWidth="1"/>
    <col min="10222" max="10435" width="9" style="21"/>
    <col min="10436" max="10436" width="4" style="21" bestFit="1" customWidth="1"/>
    <col min="10437" max="10437" width="26.75" style="21" customWidth="1"/>
    <col min="10438" max="10475" width="12.75" style="21" customWidth="1"/>
    <col min="10476" max="10477" width="12.375" style="21" bestFit="1" customWidth="1"/>
    <col min="10478" max="10691" width="9" style="21"/>
    <col min="10692" max="10692" width="4" style="21" bestFit="1" customWidth="1"/>
    <col min="10693" max="10693" width="26.75" style="21" customWidth="1"/>
    <col min="10694" max="10731" width="12.75" style="21" customWidth="1"/>
    <col min="10732" max="10733" width="12.375" style="21" bestFit="1" customWidth="1"/>
    <col min="10734" max="10947" width="9" style="21"/>
    <col min="10948" max="10948" width="4" style="21" bestFit="1" customWidth="1"/>
    <col min="10949" max="10949" width="26.75" style="21" customWidth="1"/>
    <col min="10950" max="10987" width="12.75" style="21" customWidth="1"/>
    <col min="10988" max="10989" width="12.375" style="21" bestFit="1" customWidth="1"/>
    <col min="10990" max="11203" width="9" style="21"/>
    <col min="11204" max="11204" width="4" style="21" bestFit="1" customWidth="1"/>
    <col min="11205" max="11205" width="26.75" style="21" customWidth="1"/>
    <col min="11206" max="11243" width="12.75" style="21" customWidth="1"/>
    <col min="11244" max="11245" width="12.375" style="21" bestFit="1" customWidth="1"/>
    <col min="11246" max="11459" width="9" style="21"/>
    <col min="11460" max="11460" width="4" style="21" bestFit="1" customWidth="1"/>
    <col min="11461" max="11461" width="26.75" style="21" customWidth="1"/>
    <col min="11462" max="11499" width="12.75" style="21" customWidth="1"/>
    <col min="11500" max="11501" width="12.375" style="21" bestFit="1" customWidth="1"/>
    <col min="11502" max="11715" width="9" style="21"/>
    <col min="11716" max="11716" width="4" style="21" bestFit="1" customWidth="1"/>
    <col min="11717" max="11717" width="26.75" style="21" customWidth="1"/>
    <col min="11718" max="11755" width="12.75" style="21" customWidth="1"/>
    <col min="11756" max="11757" width="12.375" style="21" bestFit="1" customWidth="1"/>
    <col min="11758" max="11971" width="9" style="21"/>
    <col min="11972" max="11972" width="4" style="21" bestFit="1" customWidth="1"/>
    <col min="11973" max="11973" width="26.75" style="21" customWidth="1"/>
    <col min="11974" max="12011" width="12.75" style="21" customWidth="1"/>
    <col min="12012" max="12013" width="12.375" style="21" bestFit="1" customWidth="1"/>
    <col min="12014" max="12227" width="9" style="21"/>
    <col min="12228" max="12228" width="4" style="21" bestFit="1" customWidth="1"/>
    <col min="12229" max="12229" width="26.75" style="21" customWidth="1"/>
    <col min="12230" max="12267" width="12.75" style="21" customWidth="1"/>
    <col min="12268" max="12269" width="12.375" style="21" bestFit="1" customWidth="1"/>
    <col min="12270" max="12483" width="9" style="21"/>
    <col min="12484" max="12484" width="4" style="21" bestFit="1" customWidth="1"/>
    <col min="12485" max="12485" width="26.75" style="21" customWidth="1"/>
    <col min="12486" max="12523" width="12.75" style="21" customWidth="1"/>
    <col min="12524" max="12525" width="12.375" style="21" bestFit="1" customWidth="1"/>
    <col min="12526" max="12739" width="9" style="21"/>
    <col min="12740" max="12740" width="4" style="21" bestFit="1" customWidth="1"/>
    <col min="12741" max="12741" width="26.75" style="21" customWidth="1"/>
    <col min="12742" max="12779" width="12.75" style="21" customWidth="1"/>
    <col min="12780" max="12781" width="12.375" style="21" bestFit="1" customWidth="1"/>
    <col min="12782" max="12995" width="9" style="21"/>
    <col min="12996" max="12996" width="4" style="21" bestFit="1" customWidth="1"/>
    <col min="12997" max="12997" width="26.75" style="21" customWidth="1"/>
    <col min="12998" max="13035" width="12.75" style="21" customWidth="1"/>
    <col min="13036" max="13037" width="12.375" style="21" bestFit="1" customWidth="1"/>
    <col min="13038" max="13251" width="9" style="21"/>
    <col min="13252" max="13252" width="4" style="21" bestFit="1" customWidth="1"/>
    <col min="13253" max="13253" width="26.75" style="21" customWidth="1"/>
    <col min="13254" max="13291" width="12.75" style="21" customWidth="1"/>
    <col min="13292" max="13293" width="12.375" style="21" bestFit="1" customWidth="1"/>
    <col min="13294" max="13507" width="9" style="21"/>
    <col min="13508" max="13508" width="4" style="21" bestFit="1" customWidth="1"/>
    <col min="13509" max="13509" width="26.75" style="21" customWidth="1"/>
    <col min="13510" max="13547" width="12.75" style="21" customWidth="1"/>
    <col min="13548" max="13549" width="12.375" style="21" bestFit="1" customWidth="1"/>
    <col min="13550" max="13763" width="9" style="21"/>
    <col min="13764" max="13764" width="4" style="21" bestFit="1" customWidth="1"/>
    <col min="13765" max="13765" width="26.75" style="21" customWidth="1"/>
    <col min="13766" max="13803" width="12.75" style="21" customWidth="1"/>
    <col min="13804" max="13805" width="12.375" style="21" bestFit="1" customWidth="1"/>
    <col min="13806" max="14019" width="9" style="21"/>
    <col min="14020" max="14020" width="4" style="21" bestFit="1" customWidth="1"/>
    <col min="14021" max="14021" width="26.75" style="21" customWidth="1"/>
    <col min="14022" max="14059" width="12.75" style="21" customWidth="1"/>
    <col min="14060" max="14061" width="12.375" style="21" bestFit="1" customWidth="1"/>
    <col min="14062" max="14275" width="9" style="21"/>
    <col min="14276" max="14276" width="4" style="21" bestFit="1" customWidth="1"/>
    <col min="14277" max="14277" width="26.75" style="21" customWidth="1"/>
    <col min="14278" max="14315" width="12.75" style="21" customWidth="1"/>
    <col min="14316" max="14317" width="12.375" style="21" bestFit="1" customWidth="1"/>
    <col min="14318" max="14531" width="9" style="21"/>
    <col min="14532" max="14532" width="4" style="21" bestFit="1" customWidth="1"/>
    <col min="14533" max="14533" width="26.75" style="21" customWidth="1"/>
    <col min="14534" max="14571" width="12.75" style="21" customWidth="1"/>
    <col min="14572" max="14573" width="12.375" style="21" bestFit="1" customWidth="1"/>
    <col min="14574" max="14787" width="9" style="21"/>
    <col min="14788" max="14788" width="4" style="21" bestFit="1" customWidth="1"/>
    <col min="14789" max="14789" width="26.75" style="21" customWidth="1"/>
    <col min="14790" max="14827" width="12.75" style="21" customWidth="1"/>
    <col min="14828" max="14829" width="12.375" style="21" bestFit="1" customWidth="1"/>
    <col min="14830" max="15043" width="9" style="21"/>
    <col min="15044" max="15044" width="4" style="21" bestFit="1" customWidth="1"/>
    <col min="15045" max="15045" width="26.75" style="21" customWidth="1"/>
    <col min="15046" max="15083" width="12.75" style="21" customWidth="1"/>
    <col min="15084" max="15085" width="12.375" style="21" bestFit="1" customWidth="1"/>
    <col min="15086" max="15299" width="9" style="21"/>
    <col min="15300" max="15300" width="4" style="21" bestFit="1" customWidth="1"/>
    <col min="15301" max="15301" width="26.75" style="21" customWidth="1"/>
    <col min="15302" max="15339" width="12.75" style="21" customWidth="1"/>
    <col min="15340" max="15341" width="12.375" style="21" bestFit="1" customWidth="1"/>
    <col min="15342" max="15555" width="9" style="21"/>
    <col min="15556" max="15556" width="4" style="21" bestFit="1" customWidth="1"/>
    <col min="15557" max="15557" width="26.75" style="21" customWidth="1"/>
    <col min="15558" max="15595" width="12.75" style="21" customWidth="1"/>
    <col min="15596" max="15597" width="12.375" style="21" bestFit="1" customWidth="1"/>
    <col min="15598" max="15811" width="9" style="21"/>
    <col min="15812" max="15812" width="4" style="21" bestFit="1" customWidth="1"/>
    <col min="15813" max="15813" width="26.75" style="21" customWidth="1"/>
    <col min="15814" max="15851" width="12.75" style="21" customWidth="1"/>
    <col min="15852" max="15853" width="12.375" style="21" bestFit="1" customWidth="1"/>
    <col min="15854" max="16067" width="9" style="21"/>
    <col min="16068" max="16068" width="4" style="21" bestFit="1" customWidth="1"/>
    <col min="16069" max="16069" width="26.75" style="21" customWidth="1"/>
    <col min="16070" max="16107" width="12.75" style="21" customWidth="1"/>
    <col min="16108" max="16109" width="12.375" style="21" bestFit="1" customWidth="1"/>
    <col min="16110" max="16384" width="9" style="21"/>
  </cols>
  <sheetData>
    <row r="1" spans="1:49" customFormat="1" ht="4.9000000000000004" customHeight="1" x14ac:dyDescent="0.15"/>
    <row r="2" spans="1:49" ht="35.450000000000003" customHeight="1" x14ac:dyDescent="0.15">
      <c r="A2" s="611"/>
      <c r="B2" s="612" t="s">
        <v>640</v>
      </c>
      <c r="C2" s="836" t="s">
        <v>2035</v>
      </c>
      <c r="D2" s="833" t="s">
        <v>14</v>
      </c>
      <c r="E2" s="834"/>
      <c r="F2" s="834"/>
      <c r="G2" s="834"/>
      <c r="H2" s="834"/>
      <c r="I2" s="834"/>
      <c r="J2" s="835"/>
      <c r="L2" s="820" t="s">
        <v>2578</v>
      </c>
      <c r="M2" s="821"/>
      <c r="N2" s="821"/>
      <c r="O2" s="821"/>
      <c r="P2" s="821"/>
      <c r="Q2" s="821"/>
      <c r="R2" s="822"/>
      <c r="V2" s="823" t="s">
        <v>2585</v>
      </c>
      <c r="W2" s="824"/>
      <c r="X2" s="824"/>
      <c r="Y2" s="824"/>
      <c r="Z2" s="824"/>
      <c r="AA2" s="824"/>
      <c r="AB2" s="825"/>
      <c r="AD2" s="61"/>
      <c r="AE2" s="826" t="s">
        <v>634</v>
      </c>
      <c r="AF2" s="827"/>
      <c r="AG2" s="827"/>
      <c r="AH2" s="827"/>
      <c r="AI2" s="827"/>
      <c r="AJ2" s="827"/>
      <c r="AK2" s="828"/>
      <c r="AN2" s="80" t="s">
        <v>648</v>
      </c>
    </row>
    <row r="3" spans="1:49" ht="35.450000000000003" customHeight="1" x14ac:dyDescent="0.15">
      <c r="B3" s="20" t="str">
        <f>"（単位："&amp;基本設定!D29&amp;"、"&amp;基本設定!D30&amp;"）"</f>
        <v>（単位：、）</v>
      </c>
      <c r="C3" s="837"/>
      <c r="D3" s="72" t="s">
        <v>635</v>
      </c>
      <c r="E3" s="73" t="s">
        <v>912</v>
      </c>
      <c r="F3" s="73" t="s">
        <v>619</v>
      </c>
      <c r="G3" s="73" t="s">
        <v>620</v>
      </c>
      <c r="H3" s="376" t="s">
        <v>1657</v>
      </c>
      <c r="I3" s="73" t="s">
        <v>623</v>
      </c>
      <c r="J3" s="73" t="s">
        <v>624</v>
      </c>
      <c r="K3" s="42" t="s">
        <v>2036</v>
      </c>
      <c r="L3" s="210" t="s">
        <v>24</v>
      </c>
      <c r="M3" s="211" t="s">
        <v>912</v>
      </c>
      <c r="N3" s="211" t="s">
        <v>619</v>
      </c>
      <c r="O3" s="211" t="s">
        <v>620</v>
      </c>
      <c r="P3" s="377" t="s">
        <v>1660</v>
      </c>
      <c r="Q3" s="211" t="s">
        <v>623</v>
      </c>
      <c r="R3" s="211" t="s">
        <v>624</v>
      </c>
      <c r="S3" s="42" t="s">
        <v>20</v>
      </c>
      <c r="T3" s="42" t="s">
        <v>627</v>
      </c>
      <c r="U3" s="42" t="s">
        <v>626</v>
      </c>
      <c r="V3" s="219" t="s">
        <v>635</v>
      </c>
      <c r="W3" s="220" t="s">
        <v>912</v>
      </c>
      <c r="X3" s="220" t="s">
        <v>619</v>
      </c>
      <c r="Y3" s="220" t="s">
        <v>620</v>
      </c>
      <c r="Z3" s="378" t="s">
        <v>1660</v>
      </c>
      <c r="AA3" s="220" t="s">
        <v>623</v>
      </c>
      <c r="AB3" s="220" t="s">
        <v>624</v>
      </c>
      <c r="AE3" s="218" t="s">
        <v>24</v>
      </c>
      <c r="AF3" s="42" t="s">
        <v>912</v>
      </c>
      <c r="AG3" s="42" t="s">
        <v>619</v>
      </c>
      <c r="AH3" s="42" t="s">
        <v>620</v>
      </c>
      <c r="AI3" s="379" t="s">
        <v>1658</v>
      </c>
      <c r="AJ3" s="42" t="s">
        <v>623</v>
      </c>
      <c r="AK3" s="42" t="s">
        <v>624</v>
      </c>
      <c r="AN3" s="829" t="s">
        <v>851</v>
      </c>
      <c r="AO3" s="830"/>
      <c r="AP3" s="830"/>
      <c r="AQ3" s="831" t="s">
        <v>852</v>
      </c>
      <c r="AR3" s="830"/>
      <c r="AS3" s="832"/>
      <c r="AT3" s="73" t="s">
        <v>14</v>
      </c>
      <c r="AU3" s="256" t="s">
        <v>2586</v>
      </c>
      <c r="AV3" s="220" t="s">
        <v>2587</v>
      </c>
      <c r="AW3" s="42" t="s">
        <v>634</v>
      </c>
    </row>
    <row r="4" spans="1:49" s="22" customFormat="1" ht="14.45" customHeight="1" x14ac:dyDescent="0.15">
      <c r="A4" s="775" t="s">
        <v>639</v>
      </c>
      <c r="B4" s="776" t="s">
        <v>948</v>
      </c>
      <c r="C4" s="43" t="s">
        <v>616</v>
      </c>
      <c r="D4" s="74" t="s">
        <v>617</v>
      </c>
      <c r="E4" s="74" t="s">
        <v>926</v>
      </c>
      <c r="F4" s="74" t="s">
        <v>928</v>
      </c>
      <c r="G4" s="74" t="s">
        <v>621</v>
      </c>
      <c r="H4" s="74" t="s">
        <v>1662</v>
      </c>
      <c r="I4" s="74" t="s">
        <v>1663</v>
      </c>
      <c r="J4" s="74" t="s">
        <v>1664</v>
      </c>
      <c r="K4" s="43" t="s">
        <v>1665</v>
      </c>
      <c r="L4" s="212" t="s">
        <v>1666</v>
      </c>
      <c r="M4" s="212" t="s">
        <v>1667</v>
      </c>
      <c r="N4" s="212" t="s">
        <v>1668</v>
      </c>
      <c r="O4" s="212" t="s">
        <v>1669</v>
      </c>
      <c r="P4" s="212" t="s">
        <v>1670</v>
      </c>
      <c r="Q4" s="212" t="s">
        <v>1671</v>
      </c>
      <c r="R4" s="212" t="s">
        <v>1672</v>
      </c>
      <c r="S4" s="43" t="s">
        <v>1673</v>
      </c>
      <c r="T4" s="43" t="s">
        <v>1674</v>
      </c>
      <c r="U4" s="43" t="s">
        <v>1675</v>
      </c>
      <c r="V4" s="221" t="s">
        <v>1676</v>
      </c>
      <c r="W4" s="221" t="s">
        <v>1677</v>
      </c>
      <c r="X4" s="221" t="s">
        <v>629</v>
      </c>
      <c r="Y4" s="221" t="s">
        <v>630</v>
      </c>
      <c r="Z4" s="221" t="s">
        <v>631</v>
      </c>
      <c r="AA4" s="221" t="s">
        <v>632</v>
      </c>
      <c r="AB4" s="221" t="s">
        <v>633</v>
      </c>
      <c r="AC4" s="775" t="s">
        <v>639</v>
      </c>
      <c r="AD4" s="776" t="s">
        <v>948</v>
      </c>
      <c r="AE4" s="43" t="s">
        <v>934</v>
      </c>
      <c r="AF4" s="43" t="s">
        <v>636</v>
      </c>
      <c r="AG4" s="43" t="s">
        <v>637</v>
      </c>
      <c r="AH4" s="43" t="s">
        <v>638</v>
      </c>
      <c r="AI4" s="43" t="s">
        <v>1678</v>
      </c>
      <c r="AJ4" s="43" t="s">
        <v>1679</v>
      </c>
      <c r="AK4" s="43" t="s">
        <v>1680</v>
      </c>
      <c r="AN4" s="81" t="s">
        <v>1681</v>
      </c>
      <c r="AO4" s="775" t="s">
        <v>639</v>
      </c>
      <c r="AP4" s="776" t="s">
        <v>948</v>
      </c>
      <c r="AQ4" s="82" t="s">
        <v>1681</v>
      </c>
      <c r="AR4" s="775" t="s">
        <v>639</v>
      </c>
      <c r="AS4" s="776" t="s">
        <v>948</v>
      </c>
      <c r="AT4" s="100" t="s">
        <v>617</v>
      </c>
      <c r="AU4" s="257" t="s">
        <v>622</v>
      </c>
      <c r="AV4" s="259" t="s">
        <v>628</v>
      </c>
      <c r="AW4" s="261" t="s">
        <v>934</v>
      </c>
    </row>
    <row r="5" spans="1:49" s="22" customFormat="1" ht="14.45" customHeight="1" x14ac:dyDescent="0.15">
      <c r="A5" s="775"/>
      <c r="B5" s="776"/>
      <c r="C5" s="25" t="s">
        <v>616</v>
      </c>
      <c r="D5" s="75" t="s">
        <v>2618</v>
      </c>
      <c r="E5" s="75" t="s">
        <v>927</v>
      </c>
      <c r="F5" s="75" t="s">
        <v>929</v>
      </c>
      <c r="G5" s="75" t="s">
        <v>930</v>
      </c>
      <c r="H5" s="75" t="s">
        <v>1659</v>
      </c>
      <c r="I5" s="75" t="s">
        <v>931</v>
      </c>
      <c r="J5" s="75" t="s">
        <v>932</v>
      </c>
      <c r="K5" s="25" t="s">
        <v>2612</v>
      </c>
      <c r="L5" s="213" t="s">
        <v>2037</v>
      </c>
      <c r="M5" s="213" t="s">
        <v>1685</v>
      </c>
      <c r="N5" s="213" t="s">
        <v>1686</v>
      </c>
      <c r="O5" s="213" t="s">
        <v>1687</v>
      </c>
      <c r="P5" s="213" t="s">
        <v>1688</v>
      </c>
      <c r="Q5" s="213" t="s">
        <v>1689</v>
      </c>
      <c r="R5" s="213" t="s">
        <v>1690</v>
      </c>
      <c r="S5" s="25" t="s">
        <v>2609</v>
      </c>
      <c r="T5" s="25" t="s">
        <v>1691</v>
      </c>
      <c r="U5" s="25" t="s">
        <v>2610</v>
      </c>
      <c r="V5" s="222" t="s">
        <v>1692</v>
      </c>
      <c r="W5" s="222" t="s">
        <v>1693</v>
      </c>
      <c r="X5" s="222" t="s">
        <v>1694</v>
      </c>
      <c r="Y5" s="222" t="s">
        <v>1695</v>
      </c>
      <c r="Z5" s="222" t="s">
        <v>1696</v>
      </c>
      <c r="AA5" s="222" t="s">
        <v>1697</v>
      </c>
      <c r="AB5" s="222" t="s">
        <v>1698</v>
      </c>
      <c r="AC5" s="775"/>
      <c r="AD5" s="776"/>
      <c r="AE5" s="25" t="s">
        <v>1699</v>
      </c>
      <c r="AF5" s="25" t="s">
        <v>1700</v>
      </c>
      <c r="AG5" s="25" t="s">
        <v>1701</v>
      </c>
      <c r="AH5" s="25" t="s">
        <v>1702</v>
      </c>
      <c r="AI5" s="25" t="s">
        <v>1703</v>
      </c>
      <c r="AJ5" s="25" t="s">
        <v>1704</v>
      </c>
      <c r="AK5" s="25" t="s">
        <v>1705</v>
      </c>
      <c r="AN5" s="83" t="s">
        <v>1683</v>
      </c>
      <c r="AO5" s="775"/>
      <c r="AP5" s="776"/>
      <c r="AQ5" s="84" t="s">
        <v>1683</v>
      </c>
      <c r="AR5" s="775"/>
      <c r="AS5" s="776"/>
      <c r="AT5" s="101" t="s">
        <v>1682</v>
      </c>
      <c r="AU5" s="258" t="s">
        <v>1682</v>
      </c>
      <c r="AV5" s="260" t="s">
        <v>1682</v>
      </c>
      <c r="AW5" s="262" t="s">
        <v>1682</v>
      </c>
    </row>
    <row r="6" spans="1:49" s="24" customFormat="1" ht="19.899999999999999" customHeight="1" x14ac:dyDescent="0.15">
      <c r="A6" s="57" t="s">
        <v>109</v>
      </c>
      <c r="B6" s="54" t="s">
        <v>110</v>
      </c>
      <c r="C6" s="44">
        <f>設備投資_入力!F19</f>
        <v>0</v>
      </c>
      <c r="D6" s="76">
        <f>C6*各種係数!D6</f>
        <v>0</v>
      </c>
      <c r="E6" s="76">
        <f t="array" ref="E6:E113">MMULT(投入係数!C6:DF113,D6:D113)</f>
        <v>0</v>
      </c>
      <c r="F6" s="76">
        <f>D6*各種係数!E6</f>
        <v>0</v>
      </c>
      <c r="G6" s="76">
        <f>D6*各種係数!F6</f>
        <v>0</v>
      </c>
      <c r="H6" s="76">
        <f>G6*各種係数!G6</f>
        <v>0</v>
      </c>
      <c r="I6" s="76">
        <f>D6*各種係数!I6</f>
        <v>0</v>
      </c>
      <c r="J6" s="76">
        <f>D6*各種係数!J6</f>
        <v>0</v>
      </c>
      <c r="K6" s="45">
        <f>E6*各種係数!D6</f>
        <v>0</v>
      </c>
      <c r="L6" s="214">
        <f t="array" ref="L6:L113">MMULT(逆行列係数!C6:DF113,K6:K113)</f>
        <v>0</v>
      </c>
      <c r="M6" s="214">
        <f t="array" ref="M6:M113">MMULT(投入係数!C6:DF113,L6:L113)</f>
        <v>0</v>
      </c>
      <c r="N6" s="214">
        <f>L6*各種係数!E6</f>
        <v>0</v>
      </c>
      <c r="O6" s="214">
        <f>L6*各種係数!F6</f>
        <v>0</v>
      </c>
      <c r="P6" s="214">
        <f>O6*各種係数!G6</f>
        <v>0</v>
      </c>
      <c r="Q6" s="214">
        <f>L6*各種係数!I6</f>
        <v>0</v>
      </c>
      <c r="R6" s="214">
        <f>L6*各種係数!J6</f>
        <v>0</v>
      </c>
      <c r="S6" s="45"/>
      <c r="T6" s="45">
        <f>$S$114*各種係数!H6</f>
        <v>0</v>
      </c>
      <c r="U6" s="45">
        <f>T6*各種係数!D6</f>
        <v>0</v>
      </c>
      <c r="V6" s="185">
        <f t="array" ref="V6:V113">MMULT(逆行列係数!C6:DF113,U6:U113)</f>
        <v>0</v>
      </c>
      <c r="W6" s="185">
        <f t="array" ref="W6:W113">MMULT(投入係数!C6:DF113,V6:V113)</f>
        <v>0</v>
      </c>
      <c r="X6" s="185">
        <f>V6*各種係数!E6</f>
        <v>0</v>
      </c>
      <c r="Y6" s="185">
        <f>V6*各種係数!F6</f>
        <v>0</v>
      </c>
      <c r="Z6" s="185">
        <f>Y6*各種係数!G6</f>
        <v>0</v>
      </c>
      <c r="AA6" s="185">
        <f>V6*各種係数!I6</f>
        <v>0</v>
      </c>
      <c r="AB6" s="185">
        <f>V6*各種係数!J6</f>
        <v>0</v>
      </c>
      <c r="AC6" s="57" t="str">
        <f t="shared" ref="AC6:AD37" si="0">A6</f>
        <v>011</v>
      </c>
      <c r="AD6" s="54" t="str">
        <f t="shared" si="0"/>
        <v>耕種農業</v>
      </c>
      <c r="AE6" s="45">
        <f t="shared" ref="AE6:AK21" si="1">D6+L6+V6</f>
        <v>0</v>
      </c>
      <c r="AF6" s="45">
        <f t="shared" si="1"/>
        <v>0</v>
      </c>
      <c r="AG6" s="45">
        <f t="shared" si="1"/>
        <v>0</v>
      </c>
      <c r="AH6" s="45">
        <f t="shared" si="1"/>
        <v>0</v>
      </c>
      <c r="AI6" s="45">
        <f t="shared" si="1"/>
        <v>0</v>
      </c>
      <c r="AJ6" s="45">
        <f t="shared" si="1"/>
        <v>0</v>
      </c>
      <c r="AK6" s="45">
        <f t="shared" si="1"/>
        <v>0</v>
      </c>
      <c r="AL6" s="23"/>
      <c r="AM6" s="23"/>
      <c r="AN6" s="85">
        <f>RANK(AE6,$AE$6:$AE$113)+COUNTIF($AE$6:AE6,AE6)-1</f>
        <v>1</v>
      </c>
      <c r="AO6" s="97" t="str">
        <f>AC6</f>
        <v>011</v>
      </c>
      <c r="AP6" s="86" t="str">
        <f>AD6</f>
        <v>耕種農業</v>
      </c>
      <c r="AQ6" s="94">
        <v>1</v>
      </c>
      <c r="AR6" s="94" t="str">
        <f t="shared" ref="AR6:AR69" si="2">VLOOKUP(AQ6,$AN:$AO,2,FALSE)</f>
        <v>011</v>
      </c>
      <c r="AS6" s="87" t="str">
        <f t="shared" ref="AS6:AS69" si="3">VLOOKUP(AR6,$AO:$AP,2,FALSE)</f>
        <v>耕種農業</v>
      </c>
      <c r="AT6" s="76">
        <f t="shared" ref="AT6:AT69" si="4">VLOOKUP(AS6,$B:$D,3,FALSE)</f>
        <v>0</v>
      </c>
      <c r="AU6" s="228">
        <f>VLOOKUP(AS6,$B:$L,11,FALSE)</f>
        <v>0</v>
      </c>
      <c r="AV6" s="185">
        <f>VLOOKUP(AS6,$B:$V,21,FALSE)</f>
        <v>0</v>
      </c>
      <c r="AW6" s="45">
        <f t="shared" ref="AW6:AW69" si="5">VLOOKUP(AS6,$AD:$AE,2,FALSE)</f>
        <v>0</v>
      </c>
    </row>
    <row r="7" spans="1:49" s="24" customFormat="1" ht="19.899999999999999" customHeight="1" x14ac:dyDescent="0.15">
      <c r="A7" s="59" t="s">
        <v>111</v>
      </c>
      <c r="B7" s="55" t="s">
        <v>123</v>
      </c>
      <c r="C7" s="46">
        <f>設備投資_入力!F20</f>
        <v>0</v>
      </c>
      <c r="D7" s="77">
        <f>C7*各種係数!D7</f>
        <v>0</v>
      </c>
      <c r="E7" s="77">
        <v>0</v>
      </c>
      <c r="F7" s="77">
        <f>D7*各種係数!E7</f>
        <v>0</v>
      </c>
      <c r="G7" s="77">
        <f>D7*各種係数!F7</f>
        <v>0</v>
      </c>
      <c r="H7" s="77">
        <f>G7*各種係数!G7</f>
        <v>0</v>
      </c>
      <c r="I7" s="77">
        <f>D7*各種係数!I7</f>
        <v>0</v>
      </c>
      <c r="J7" s="77">
        <f>D7*各種係数!J7</f>
        <v>0</v>
      </c>
      <c r="K7" s="47">
        <f>E7*各種係数!D7</f>
        <v>0</v>
      </c>
      <c r="L7" s="215">
        <v>0</v>
      </c>
      <c r="M7" s="215">
        <v>0</v>
      </c>
      <c r="N7" s="215">
        <f>L7*各種係数!E7</f>
        <v>0</v>
      </c>
      <c r="O7" s="215">
        <f>L7*各種係数!F7</f>
        <v>0</v>
      </c>
      <c r="P7" s="215">
        <f>O7*各種係数!G7</f>
        <v>0</v>
      </c>
      <c r="Q7" s="215">
        <f>L7*各種係数!I7</f>
        <v>0</v>
      </c>
      <c r="R7" s="215">
        <f>L7*各種係数!J7</f>
        <v>0</v>
      </c>
      <c r="S7" s="47"/>
      <c r="T7" s="47">
        <f>$S$114*各種係数!H7</f>
        <v>0</v>
      </c>
      <c r="U7" s="47">
        <f>T7*各種係数!D7</f>
        <v>0</v>
      </c>
      <c r="V7" s="186">
        <v>0</v>
      </c>
      <c r="W7" s="186">
        <v>0</v>
      </c>
      <c r="X7" s="186">
        <f>V7*各種係数!E7</f>
        <v>0</v>
      </c>
      <c r="Y7" s="186">
        <f>V7*各種係数!F7</f>
        <v>0</v>
      </c>
      <c r="Z7" s="186">
        <f>Y7*各種係数!G7</f>
        <v>0</v>
      </c>
      <c r="AA7" s="186">
        <f>V7*各種係数!I7</f>
        <v>0</v>
      </c>
      <c r="AB7" s="186">
        <f>V7*各種係数!J7</f>
        <v>0</v>
      </c>
      <c r="AC7" s="58" t="str">
        <f t="shared" si="0"/>
        <v>012</v>
      </c>
      <c r="AD7" s="55" t="str">
        <f t="shared" si="0"/>
        <v>畜産</v>
      </c>
      <c r="AE7" s="47">
        <f t="shared" si="1"/>
        <v>0</v>
      </c>
      <c r="AF7" s="47">
        <f t="shared" si="1"/>
        <v>0</v>
      </c>
      <c r="AG7" s="47">
        <f t="shared" si="1"/>
        <v>0</v>
      </c>
      <c r="AH7" s="47">
        <f t="shared" si="1"/>
        <v>0</v>
      </c>
      <c r="AI7" s="47">
        <f t="shared" si="1"/>
        <v>0</v>
      </c>
      <c r="AJ7" s="47">
        <f t="shared" si="1"/>
        <v>0</v>
      </c>
      <c r="AK7" s="47">
        <f t="shared" si="1"/>
        <v>0</v>
      </c>
      <c r="AL7" s="23"/>
      <c r="AM7" s="23"/>
      <c r="AN7" s="88">
        <f>RANK(AE7,$AE$6:$AE$113)+COUNTIF($AE$6:AE7,AE7)-1</f>
        <v>2</v>
      </c>
      <c r="AO7" s="98" t="str">
        <f t="shared" ref="AO7:AP70" si="6">AC7</f>
        <v>012</v>
      </c>
      <c r="AP7" s="89" t="str">
        <f t="shared" si="6"/>
        <v>畜産</v>
      </c>
      <c r="AQ7" s="95">
        <v>2</v>
      </c>
      <c r="AR7" s="95" t="str">
        <f t="shared" si="2"/>
        <v>012</v>
      </c>
      <c r="AS7" s="90" t="str">
        <f t="shared" si="3"/>
        <v>畜産</v>
      </c>
      <c r="AT7" s="77">
        <f t="shared" si="4"/>
        <v>0</v>
      </c>
      <c r="AU7" s="229">
        <f t="shared" ref="AU7:AU70" si="7">VLOOKUP(AS7,$B:$L,11,FALSE)</f>
        <v>0</v>
      </c>
      <c r="AV7" s="186">
        <f t="shared" ref="AV7:AV70" si="8">VLOOKUP(AS7,$B:$V,21,FALSE)</f>
        <v>0</v>
      </c>
      <c r="AW7" s="47">
        <f t="shared" si="5"/>
        <v>0</v>
      </c>
    </row>
    <row r="8" spans="1:49" s="24" customFormat="1" ht="19.899999999999999" customHeight="1" x14ac:dyDescent="0.15">
      <c r="A8" s="59" t="s">
        <v>126</v>
      </c>
      <c r="B8" s="55" t="s">
        <v>125</v>
      </c>
      <c r="C8" s="46">
        <f>設備投資_入力!F21</f>
        <v>0</v>
      </c>
      <c r="D8" s="77">
        <f>C8*各種係数!D8</f>
        <v>0</v>
      </c>
      <c r="E8" s="77">
        <v>0</v>
      </c>
      <c r="F8" s="77">
        <f>D8*各種係数!E8</f>
        <v>0</v>
      </c>
      <c r="G8" s="77">
        <f>D8*各種係数!F8</f>
        <v>0</v>
      </c>
      <c r="H8" s="77">
        <f>G8*各種係数!G8</f>
        <v>0</v>
      </c>
      <c r="I8" s="77">
        <f>D8*各種係数!I8</f>
        <v>0</v>
      </c>
      <c r="J8" s="77">
        <f>D8*各種係数!J8</f>
        <v>0</v>
      </c>
      <c r="K8" s="47">
        <f>E8*各種係数!D8</f>
        <v>0</v>
      </c>
      <c r="L8" s="215">
        <v>0</v>
      </c>
      <c r="M8" s="215">
        <v>0</v>
      </c>
      <c r="N8" s="215">
        <f>L8*各種係数!E8</f>
        <v>0</v>
      </c>
      <c r="O8" s="215">
        <f>L8*各種係数!F8</f>
        <v>0</v>
      </c>
      <c r="P8" s="215">
        <f>O8*各種係数!G8</f>
        <v>0</v>
      </c>
      <c r="Q8" s="215">
        <f>L8*各種係数!I8</f>
        <v>0</v>
      </c>
      <c r="R8" s="215">
        <f>L8*各種係数!J8</f>
        <v>0</v>
      </c>
      <c r="S8" s="47"/>
      <c r="T8" s="47">
        <f>$S$114*各種係数!H8</f>
        <v>0</v>
      </c>
      <c r="U8" s="47">
        <f>T8*各種係数!D8</f>
        <v>0</v>
      </c>
      <c r="V8" s="186">
        <v>0</v>
      </c>
      <c r="W8" s="186">
        <v>0</v>
      </c>
      <c r="X8" s="186">
        <f>V8*各種係数!E8</f>
        <v>0</v>
      </c>
      <c r="Y8" s="186">
        <f>V8*各種係数!F8</f>
        <v>0</v>
      </c>
      <c r="Z8" s="186">
        <f>Y8*各種係数!G8</f>
        <v>0</v>
      </c>
      <c r="AA8" s="186">
        <f>V8*各種係数!I8</f>
        <v>0</v>
      </c>
      <c r="AB8" s="186">
        <f>V8*各種係数!J8</f>
        <v>0</v>
      </c>
      <c r="AC8" s="59" t="str">
        <f t="shared" si="0"/>
        <v>013</v>
      </c>
      <c r="AD8" s="55" t="str">
        <f t="shared" si="0"/>
        <v>農業サービス</v>
      </c>
      <c r="AE8" s="47">
        <f t="shared" si="1"/>
        <v>0</v>
      </c>
      <c r="AF8" s="47">
        <f t="shared" si="1"/>
        <v>0</v>
      </c>
      <c r="AG8" s="47">
        <f t="shared" si="1"/>
        <v>0</v>
      </c>
      <c r="AH8" s="47">
        <f t="shared" si="1"/>
        <v>0</v>
      </c>
      <c r="AI8" s="47">
        <f t="shared" si="1"/>
        <v>0</v>
      </c>
      <c r="AJ8" s="47">
        <f t="shared" si="1"/>
        <v>0</v>
      </c>
      <c r="AK8" s="47">
        <f t="shared" si="1"/>
        <v>0</v>
      </c>
      <c r="AL8" s="23"/>
      <c r="AM8" s="23"/>
      <c r="AN8" s="88">
        <f>RANK(AE8,$AE$6:$AE$113)+COUNTIF($AE$6:AE8,AE8)-1</f>
        <v>3</v>
      </c>
      <c r="AO8" s="98" t="str">
        <f t="shared" si="6"/>
        <v>013</v>
      </c>
      <c r="AP8" s="89" t="str">
        <f t="shared" si="6"/>
        <v>農業サービス</v>
      </c>
      <c r="AQ8" s="95">
        <v>3</v>
      </c>
      <c r="AR8" s="95" t="str">
        <f t="shared" si="2"/>
        <v>013</v>
      </c>
      <c r="AS8" s="90" t="str">
        <f t="shared" si="3"/>
        <v>農業サービス</v>
      </c>
      <c r="AT8" s="77">
        <f t="shared" si="4"/>
        <v>0</v>
      </c>
      <c r="AU8" s="229">
        <f t="shared" si="7"/>
        <v>0</v>
      </c>
      <c r="AV8" s="186">
        <f t="shared" si="8"/>
        <v>0</v>
      </c>
      <c r="AW8" s="47">
        <f t="shared" si="5"/>
        <v>0</v>
      </c>
    </row>
    <row r="9" spans="1:49" s="24" customFormat="1" ht="19.899999999999999" customHeight="1" x14ac:dyDescent="0.15">
      <c r="A9" s="59" t="s">
        <v>129</v>
      </c>
      <c r="B9" s="55" t="s">
        <v>130</v>
      </c>
      <c r="C9" s="46">
        <f>設備投資_入力!F22</f>
        <v>0</v>
      </c>
      <c r="D9" s="77">
        <f>C9*各種係数!D9</f>
        <v>0</v>
      </c>
      <c r="E9" s="77">
        <v>0</v>
      </c>
      <c r="F9" s="77">
        <f>D9*各種係数!E9</f>
        <v>0</v>
      </c>
      <c r="G9" s="77">
        <f>D9*各種係数!F9</f>
        <v>0</v>
      </c>
      <c r="H9" s="77">
        <f>G9*各種係数!G9</f>
        <v>0</v>
      </c>
      <c r="I9" s="77">
        <f>D9*各種係数!I9</f>
        <v>0</v>
      </c>
      <c r="J9" s="77">
        <f>D9*各種係数!J9</f>
        <v>0</v>
      </c>
      <c r="K9" s="47">
        <f>E9*各種係数!D9</f>
        <v>0</v>
      </c>
      <c r="L9" s="215">
        <v>0</v>
      </c>
      <c r="M9" s="215">
        <v>0</v>
      </c>
      <c r="N9" s="215">
        <f>L9*各種係数!E9</f>
        <v>0</v>
      </c>
      <c r="O9" s="215">
        <f>L9*各種係数!F9</f>
        <v>0</v>
      </c>
      <c r="P9" s="215">
        <f>O9*各種係数!G9</f>
        <v>0</v>
      </c>
      <c r="Q9" s="215">
        <f>L9*各種係数!I9</f>
        <v>0</v>
      </c>
      <c r="R9" s="215">
        <f>L9*各種係数!J9</f>
        <v>0</v>
      </c>
      <c r="S9" s="47"/>
      <c r="T9" s="47">
        <f>$S$114*各種係数!H9</f>
        <v>0</v>
      </c>
      <c r="U9" s="47">
        <f>T9*各種係数!D9</f>
        <v>0</v>
      </c>
      <c r="V9" s="186">
        <v>0</v>
      </c>
      <c r="W9" s="186">
        <v>0</v>
      </c>
      <c r="X9" s="186">
        <f>V9*各種係数!E9</f>
        <v>0</v>
      </c>
      <c r="Y9" s="186">
        <f>V9*各種係数!F9</f>
        <v>0</v>
      </c>
      <c r="Z9" s="186">
        <f>Y9*各種係数!G9</f>
        <v>0</v>
      </c>
      <c r="AA9" s="186">
        <f>V9*各種係数!I9</f>
        <v>0</v>
      </c>
      <c r="AB9" s="186">
        <f>V9*各種係数!J9</f>
        <v>0</v>
      </c>
      <c r="AC9" s="59" t="str">
        <f t="shared" si="0"/>
        <v>015</v>
      </c>
      <c r="AD9" s="55" t="str">
        <f t="shared" si="0"/>
        <v>林業</v>
      </c>
      <c r="AE9" s="47">
        <f t="shared" si="1"/>
        <v>0</v>
      </c>
      <c r="AF9" s="47">
        <f t="shared" si="1"/>
        <v>0</v>
      </c>
      <c r="AG9" s="47">
        <f t="shared" si="1"/>
        <v>0</v>
      </c>
      <c r="AH9" s="47">
        <f t="shared" si="1"/>
        <v>0</v>
      </c>
      <c r="AI9" s="47">
        <f t="shared" si="1"/>
        <v>0</v>
      </c>
      <c r="AJ9" s="47">
        <f t="shared" si="1"/>
        <v>0</v>
      </c>
      <c r="AK9" s="47">
        <f t="shared" si="1"/>
        <v>0</v>
      </c>
      <c r="AL9" s="23"/>
      <c r="AM9" s="23"/>
      <c r="AN9" s="88">
        <f>RANK(AE9,$AE$6:$AE$113)+COUNTIF($AE$6:AE9,AE9)-1</f>
        <v>4</v>
      </c>
      <c r="AO9" s="98" t="str">
        <f t="shared" si="6"/>
        <v>015</v>
      </c>
      <c r="AP9" s="89" t="str">
        <f t="shared" si="6"/>
        <v>林業</v>
      </c>
      <c r="AQ9" s="95">
        <v>4</v>
      </c>
      <c r="AR9" s="95" t="str">
        <f t="shared" si="2"/>
        <v>015</v>
      </c>
      <c r="AS9" s="90" t="str">
        <f t="shared" si="3"/>
        <v>林業</v>
      </c>
      <c r="AT9" s="77">
        <f t="shared" si="4"/>
        <v>0</v>
      </c>
      <c r="AU9" s="229">
        <f t="shared" si="7"/>
        <v>0</v>
      </c>
      <c r="AV9" s="186">
        <f t="shared" si="8"/>
        <v>0</v>
      </c>
      <c r="AW9" s="47">
        <f t="shared" si="5"/>
        <v>0</v>
      </c>
    </row>
    <row r="10" spans="1:49" s="24" customFormat="1" ht="19.899999999999999" customHeight="1" x14ac:dyDescent="0.15">
      <c r="A10" s="59" t="s">
        <v>137</v>
      </c>
      <c r="B10" s="55" t="s">
        <v>138</v>
      </c>
      <c r="C10" s="46">
        <f>設備投資_入力!F23</f>
        <v>0</v>
      </c>
      <c r="D10" s="77">
        <f>C10*各種係数!D10</f>
        <v>0</v>
      </c>
      <c r="E10" s="77">
        <v>0</v>
      </c>
      <c r="F10" s="77">
        <f>D10*各種係数!E10</f>
        <v>0</v>
      </c>
      <c r="G10" s="77">
        <f>D10*各種係数!F10</f>
        <v>0</v>
      </c>
      <c r="H10" s="77">
        <f>G10*各種係数!G10</f>
        <v>0</v>
      </c>
      <c r="I10" s="77">
        <f>D10*各種係数!I10</f>
        <v>0</v>
      </c>
      <c r="J10" s="77">
        <f>D10*各種係数!J10</f>
        <v>0</v>
      </c>
      <c r="K10" s="47">
        <f>E10*各種係数!D10</f>
        <v>0</v>
      </c>
      <c r="L10" s="215">
        <v>0</v>
      </c>
      <c r="M10" s="215">
        <v>0</v>
      </c>
      <c r="N10" s="215">
        <f>L10*各種係数!E10</f>
        <v>0</v>
      </c>
      <c r="O10" s="215">
        <f>L10*各種係数!F10</f>
        <v>0</v>
      </c>
      <c r="P10" s="215">
        <f>O10*各種係数!G10</f>
        <v>0</v>
      </c>
      <c r="Q10" s="215">
        <f>L10*各種係数!I10</f>
        <v>0</v>
      </c>
      <c r="R10" s="215">
        <f>L10*各種係数!J10</f>
        <v>0</v>
      </c>
      <c r="S10" s="47"/>
      <c r="T10" s="47">
        <f>$S$114*各種係数!H10</f>
        <v>0</v>
      </c>
      <c r="U10" s="47">
        <f>T10*各種係数!D10</f>
        <v>0</v>
      </c>
      <c r="V10" s="186">
        <v>0</v>
      </c>
      <c r="W10" s="186">
        <v>0</v>
      </c>
      <c r="X10" s="186">
        <f>V10*各種係数!E10</f>
        <v>0</v>
      </c>
      <c r="Y10" s="186">
        <f>V10*各種係数!F10</f>
        <v>0</v>
      </c>
      <c r="Z10" s="186">
        <f>Y10*各種係数!G10</f>
        <v>0</v>
      </c>
      <c r="AA10" s="186">
        <f>V10*各種係数!I10</f>
        <v>0</v>
      </c>
      <c r="AB10" s="186">
        <f>V10*各種係数!J10</f>
        <v>0</v>
      </c>
      <c r="AC10" s="59" t="str">
        <f t="shared" si="0"/>
        <v>017</v>
      </c>
      <c r="AD10" s="55" t="str">
        <f t="shared" si="0"/>
        <v>漁業</v>
      </c>
      <c r="AE10" s="47">
        <f t="shared" si="1"/>
        <v>0</v>
      </c>
      <c r="AF10" s="47">
        <f t="shared" si="1"/>
        <v>0</v>
      </c>
      <c r="AG10" s="47">
        <f t="shared" si="1"/>
        <v>0</v>
      </c>
      <c r="AH10" s="47">
        <f t="shared" si="1"/>
        <v>0</v>
      </c>
      <c r="AI10" s="47">
        <f t="shared" si="1"/>
        <v>0</v>
      </c>
      <c r="AJ10" s="47">
        <f t="shared" si="1"/>
        <v>0</v>
      </c>
      <c r="AK10" s="47">
        <f t="shared" si="1"/>
        <v>0</v>
      </c>
      <c r="AL10" s="23"/>
      <c r="AM10" s="23"/>
      <c r="AN10" s="88">
        <f>RANK(AE10,$AE$6:$AE$113)+COUNTIF($AE$6:AE10,AE10)-1</f>
        <v>5</v>
      </c>
      <c r="AO10" s="98" t="str">
        <f t="shared" si="6"/>
        <v>017</v>
      </c>
      <c r="AP10" s="89" t="str">
        <f t="shared" si="6"/>
        <v>漁業</v>
      </c>
      <c r="AQ10" s="95">
        <v>5</v>
      </c>
      <c r="AR10" s="95" t="str">
        <f t="shared" si="2"/>
        <v>017</v>
      </c>
      <c r="AS10" s="90" t="str">
        <f t="shared" si="3"/>
        <v>漁業</v>
      </c>
      <c r="AT10" s="77">
        <f t="shared" si="4"/>
        <v>0</v>
      </c>
      <c r="AU10" s="229">
        <f t="shared" si="7"/>
        <v>0</v>
      </c>
      <c r="AV10" s="186">
        <f t="shared" si="8"/>
        <v>0</v>
      </c>
      <c r="AW10" s="47">
        <f t="shared" si="5"/>
        <v>0</v>
      </c>
    </row>
    <row r="11" spans="1:49" s="24" customFormat="1" ht="19.899999999999999" customHeight="1" x14ac:dyDescent="0.15">
      <c r="A11" s="59" t="s">
        <v>143</v>
      </c>
      <c r="B11" s="55" t="s">
        <v>142</v>
      </c>
      <c r="C11" s="46">
        <f>設備投資_入力!F24</f>
        <v>0</v>
      </c>
      <c r="D11" s="77">
        <f>C11*各種係数!D11</f>
        <v>0</v>
      </c>
      <c r="E11" s="77">
        <v>0</v>
      </c>
      <c r="F11" s="77">
        <f>D11*各種係数!E11</f>
        <v>0</v>
      </c>
      <c r="G11" s="77">
        <f>D11*各種係数!F11</f>
        <v>0</v>
      </c>
      <c r="H11" s="77">
        <f>G11*各種係数!G11</f>
        <v>0</v>
      </c>
      <c r="I11" s="77">
        <f>D11*各種係数!I11</f>
        <v>0</v>
      </c>
      <c r="J11" s="77">
        <f>D11*各種係数!J11</f>
        <v>0</v>
      </c>
      <c r="K11" s="47">
        <f>E11*各種係数!D11</f>
        <v>0</v>
      </c>
      <c r="L11" s="215">
        <v>0</v>
      </c>
      <c r="M11" s="215">
        <v>0</v>
      </c>
      <c r="N11" s="215">
        <f>L11*各種係数!E11</f>
        <v>0</v>
      </c>
      <c r="O11" s="215">
        <f>L11*各種係数!F11</f>
        <v>0</v>
      </c>
      <c r="P11" s="215">
        <f>O11*各種係数!G11</f>
        <v>0</v>
      </c>
      <c r="Q11" s="215">
        <f>L11*各種係数!I11</f>
        <v>0</v>
      </c>
      <c r="R11" s="215">
        <f>L11*各種係数!J11</f>
        <v>0</v>
      </c>
      <c r="S11" s="47"/>
      <c r="T11" s="47">
        <f>$S$114*各種係数!H11</f>
        <v>0</v>
      </c>
      <c r="U11" s="47">
        <f>T11*各種係数!D11</f>
        <v>0</v>
      </c>
      <c r="V11" s="186">
        <v>0</v>
      </c>
      <c r="W11" s="186">
        <v>0</v>
      </c>
      <c r="X11" s="186">
        <f>V11*各種係数!E11</f>
        <v>0</v>
      </c>
      <c r="Y11" s="186">
        <f>V11*各種係数!F11</f>
        <v>0</v>
      </c>
      <c r="Z11" s="186">
        <f>Y11*各種係数!G11</f>
        <v>0</v>
      </c>
      <c r="AA11" s="186">
        <f>V11*各種係数!I11</f>
        <v>0</v>
      </c>
      <c r="AB11" s="186">
        <f>V11*各種係数!J11</f>
        <v>0</v>
      </c>
      <c r="AC11" s="59" t="str">
        <f t="shared" si="0"/>
        <v>061</v>
      </c>
      <c r="AD11" s="55" t="str">
        <f t="shared" si="0"/>
        <v>石炭・原油・天然ガス</v>
      </c>
      <c r="AE11" s="47">
        <f t="shared" si="1"/>
        <v>0</v>
      </c>
      <c r="AF11" s="47">
        <f t="shared" si="1"/>
        <v>0</v>
      </c>
      <c r="AG11" s="47">
        <f t="shared" si="1"/>
        <v>0</v>
      </c>
      <c r="AH11" s="47">
        <f t="shared" si="1"/>
        <v>0</v>
      </c>
      <c r="AI11" s="47">
        <f t="shared" si="1"/>
        <v>0</v>
      </c>
      <c r="AJ11" s="47">
        <f t="shared" si="1"/>
        <v>0</v>
      </c>
      <c r="AK11" s="47">
        <f t="shared" si="1"/>
        <v>0</v>
      </c>
      <c r="AL11" s="23"/>
      <c r="AM11" s="23"/>
      <c r="AN11" s="88">
        <f>RANK(AE11,$AE$6:$AE$113)+COUNTIF($AE$6:AE11,AE11)-1</f>
        <v>6</v>
      </c>
      <c r="AO11" s="98" t="str">
        <f t="shared" si="6"/>
        <v>061</v>
      </c>
      <c r="AP11" s="89" t="str">
        <f t="shared" si="6"/>
        <v>石炭・原油・天然ガス</v>
      </c>
      <c r="AQ11" s="95">
        <v>6</v>
      </c>
      <c r="AR11" s="95" t="str">
        <f t="shared" si="2"/>
        <v>061</v>
      </c>
      <c r="AS11" s="90" t="str">
        <f t="shared" si="3"/>
        <v>石炭・原油・天然ガス</v>
      </c>
      <c r="AT11" s="77">
        <f t="shared" si="4"/>
        <v>0</v>
      </c>
      <c r="AU11" s="229">
        <f t="shared" si="7"/>
        <v>0</v>
      </c>
      <c r="AV11" s="186">
        <f t="shared" si="8"/>
        <v>0</v>
      </c>
      <c r="AW11" s="47">
        <f t="shared" si="5"/>
        <v>0</v>
      </c>
    </row>
    <row r="12" spans="1:49" s="24" customFormat="1" ht="19.899999999999999" customHeight="1" x14ac:dyDescent="0.15">
      <c r="A12" s="59" t="s">
        <v>145</v>
      </c>
      <c r="B12" s="55" t="s">
        <v>146</v>
      </c>
      <c r="C12" s="46">
        <f>設備投資_入力!F25</f>
        <v>0</v>
      </c>
      <c r="D12" s="77">
        <f>C12*各種係数!D12</f>
        <v>0</v>
      </c>
      <c r="E12" s="77">
        <v>0</v>
      </c>
      <c r="F12" s="77">
        <f>D12*各種係数!E12</f>
        <v>0</v>
      </c>
      <c r="G12" s="77">
        <f>D12*各種係数!F12</f>
        <v>0</v>
      </c>
      <c r="H12" s="77">
        <f>G12*各種係数!G12</f>
        <v>0</v>
      </c>
      <c r="I12" s="77">
        <f>D12*各種係数!I12</f>
        <v>0</v>
      </c>
      <c r="J12" s="77">
        <f>D12*各種係数!J12</f>
        <v>0</v>
      </c>
      <c r="K12" s="47">
        <f>E12*各種係数!D12</f>
        <v>0</v>
      </c>
      <c r="L12" s="215">
        <v>0</v>
      </c>
      <c r="M12" s="215">
        <v>0</v>
      </c>
      <c r="N12" s="215">
        <f>L12*各種係数!E12</f>
        <v>0</v>
      </c>
      <c r="O12" s="215">
        <f>L12*各種係数!F12</f>
        <v>0</v>
      </c>
      <c r="P12" s="215">
        <f>O12*各種係数!G12</f>
        <v>0</v>
      </c>
      <c r="Q12" s="215">
        <f>L12*各種係数!I12</f>
        <v>0</v>
      </c>
      <c r="R12" s="215">
        <f>L12*各種係数!J12</f>
        <v>0</v>
      </c>
      <c r="S12" s="47"/>
      <c r="T12" s="47">
        <f>$S$114*各種係数!H12</f>
        <v>0</v>
      </c>
      <c r="U12" s="47">
        <f>T12*各種係数!D12</f>
        <v>0</v>
      </c>
      <c r="V12" s="186">
        <v>0</v>
      </c>
      <c r="W12" s="186">
        <v>0</v>
      </c>
      <c r="X12" s="186">
        <f>V12*各種係数!E12</f>
        <v>0</v>
      </c>
      <c r="Y12" s="186">
        <f>V12*各種係数!F12</f>
        <v>0</v>
      </c>
      <c r="Z12" s="186">
        <f>Y12*各種係数!G12</f>
        <v>0</v>
      </c>
      <c r="AA12" s="186">
        <f>V12*各種係数!I12</f>
        <v>0</v>
      </c>
      <c r="AB12" s="186">
        <f>V12*各種係数!J12</f>
        <v>0</v>
      </c>
      <c r="AC12" s="59" t="str">
        <f t="shared" si="0"/>
        <v>062</v>
      </c>
      <c r="AD12" s="55" t="str">
        <f t="shared" si="0"/>
        <v>その他の鉱業</v>
      </c>
      <c r="AE12" s="47">
        <f t="shared" si="1"/>
        <v>0</v>
      </c>
      <c r="AF12" s="47">
        <f t="shared" si="1"/>
        <v>0</v>
      </c>
      <c r="AG12" s="47">
        <f t="shared" si="1"/>
        <v>0</v>
      </c>
      <c r="AH12" s="47">
        <f t="shared" si="1"/>
        <v>0</v>
      </c>
      <c r="AI12" s="47">
        <f t="shared" si="1"/>
        <v>0</v>
      </c>
      <c r="AJ12" s="47">
        <f t="shared" si="1"/>
        <v>0</v>
      </c>
      <c r="AK12" s="47">
        <f t="shared" si="1"/>
        <v>0</v>
      </c>
      <c r="AL12" s="23"/>
      <c r="AM12" s="23"/>
      <c r="AN12" s="88">
        <f>RANK(AE12,$AE$6:$AE$113)+COUNTIF($AE$6:AE12,AE12)-1</f>
        <v>7</v>
      </c>
      <c r="AO12" s="98" t="str">
        <f t="shared" si="6"/>
        <v>062</v>
      </c>
      <c r="AP12" s="89" t="str">
        <f t="shared" si="6"/>
        <v>その他の鉱業</v>
      </c>
      <c r="AQ12" s="95">
        <v>7</v>
      </c>
      <c r="AR12" s="95" t="str">
        <f t="shared" si="2"/>
        <v>062</v>
      </c>
      <c r="AS12" s="90" t="str">
        <f t="shared" si="3"/>
        <v>その他の鉱業</v>
      </c>
      <c r="AT12" s="77">
        <f t="shared" si="4"/>
        <v>0</v>
      </c>
      <c r="AU12" s="229">
        <f t="shared" si="7"/>
        <v>0</v>
      </c>
      <c r="AV12" s="186">
        <f t="shared" si="8"/>
        <v>0</v>
      </c>
      <c r="AW12" s="47">
        <f t="shared" si="5"/>
        <v>0</v>
      </c>
    </row>
    <row r="13" spans="1:49" s="24" customFormat="1" ht="19.899999999999999" customHeight="1" x14ac:dyDescent="0.15">
      <c r="A13" s="59" t="s">
        <v>151</v>
      </c>
      <c r="B13" s="55" t="s">
        <v>152</v>
      </c>
      <c r="C13" s="46">
        <f>設備投資_入力!F26</f>
        <v>0</v>
      </c>
      <c r="D13" s="77">
        <f>C13*各種係数!D13</f>
        <v>0</v>
      </c>
      <c r="E13" s="77">
        <v>0</v>
      </c>
      <c r="F13" s="77">
        <f>D13*各種係数!E13</f>
        <v>0</v>
      </c>
      <c r="G13" s="77">
        <f>D13*各種係数!F13</f>
        <v>0</v>
      </c>
      <c r="H13" s="77">
        <f>G13*各種係数!G13</f>
        <v>0</v>
      </c>
      <c r="I13" s="77">
        <f>D13*各種係数!I13</f>
        <v>0</v>
      </c>
      <c r="J13" s="77">
        <f>D13*各種係数!J13</f>
        <v>0</v>
      </c>
      <c r="K13" s="47">
        <f>E13*各種係数!D13</f>
        <v>0</v>
      </c>
      <c r="L13" s="215">
        <v>0</v>
      </c>
      <c r="M13" s="215">
        <v>0</v>
      </c>
      <c r="N13" s="215">
        <f>L13*各種係数!E13</f>
        <v>0</v>
      </c>
      <c r="O13" s="215">
        <f>L13*各種係数!F13</f>
        <v>0</v>
      </c>
      <c r="P13" s="215">
        <f>O13*各種係数!G13</f>
        <v>0</v>
      </c>
      <c r="Q13" s="215">
        <f>L13*各種係数!I13</f>
        <v>0</v>
      </c>
      <c r="R13" s="215">
        <f>L13*各種係数!J13</f>
        <v>0</v>
      </c>
      <c r="S13" s="47"/>
      <c r="T13" s="47">
        <f>$S$114*各種係数!H13</f>
        <v>0</v>
      </c>
      <c r="U13" s="47">
        <f>T13*各種係数!D13</f>
        <v>0</v>
      </c>
      <c r="V13" s="186">
        <v>0</v>
      </c>
      <c r="W13" s="186">
        <v>0</v>
      </c>
      <c r="X13" s="186">
        <f>V13*各種係数!E13</f>
        <v>0</v>
      </c>
      <c r="Y13" s="186">
        <f>V13*各種係数!F13</f>
        <v>0</v>
      </c>
      <c r="Z13" s="186">
        <f>Y13*各種係数!G13</f>
        <v>0</v>
      </c>
      <c r="AA13" s="186">
        <f>V13*各種係数!I13</f>
        <v>0</v>
      </c>
      <c r="AB13" s="186">
        <f>V13*各種係数!J13</f>
        <v>0</v>
      </c>
      <c r="AC13" s="59" t="str">
        <f t="shared" si="0"/>
        <v>111</v>
      </c>
      <c r="AD13" s="55" t="str">
        <f t="shared" si="0"/>
        <v>食料品</v>
      </c>
      <c r="AE13" s="47">
        <f t="shared" si="1"/>
        <v>0</v>
      </c>
      <c r="AF13" s="47">
        <f t="shared" si="1"/>
        <v>0</v>
      </c>
      <c r="AG13" s="47">
        <f t="shared" si="1"/>
        <v>0</v>
      </c>
      <c r="AH13" s="47">
        <f t="shared" si="1"/>
        <v>0</v>
      </c>
      <c r="AI13" s="47">
        <f t="shared" si="1"/>
        <v>0</v>
      </c>
      <c r="AJ13" s="47">
        <f t="shared" si="1"/>
        <v>0</v>
      </c>
      <c r="AK13" s="47">
        <f t="shared" si="1"/>
        <v>0</v>
      </c>
      <c r="AL13" s="23"/>
      <c r="AM13" s="23"/>
      <c r="AN13" s="88">
        <f>RANK(AE13,$AE$6:$AE$113)+COUNTIF($AE$6:AE13,AE13)-1</f>
        <v>8</v>
      </c>
      <c r="AO13" s="98" t="str">
        <f t="shared" si="6"/>
        <v>111</v>
      </c>
      <c r="AP13" s="89" t="str">
        <f t="shared" si="6"/>
        <v>食料品</v>
      </c>
      <c r="AQ13" s="95">
        <v>8</v>
      </c>
      <c r="AR13" s="95" t="str">
        <f t="shared" si="2"/>
        <v>111</v>
      </c>
      <c r="AS13" s="90" t="str">
        <f t="shared" si="3"/>
        <v>食料品</v>
      </c>
      <c r="AT13" s="77">
        <f t="shared" si="4"/>
        <v>0</v>
      </c>
      <c r="AU13" s="229">
        <f t="shared" si="7"/>
        <v>0</v>
      </c>
      <c r="AV13" s="186">
        <f t="shared" si="8"/>
        <v>0</v>
      </c>
      <c r="AW13" s="47">
        <f t="shared" si="5"/>
        <v>0</v>
      </c>
    </row>
    <row r="14" spans="1:49" s="24" customFormat="1" ht="19.899999999999999" customHeight="1" x14ac:dyDescent="0.15">
      <c r="A14" s="59" t="s">
        <v>167</v>
      </c>
      <c r="B14" s="55" t="s">
        <v>168</v>
      </c>
      <c r="C14" s="46">
        <f>設備投資_入力!F27</f>
        <v>0</v>
      </c>
      <c r="D14" s="77">
        <f>C14*各種係数!D14</f>
        <v>0</v>
      </c>
      <c r="E14" s="77">
        <v>0</v>
      </c>
      <c r="F14" s="77">
        <f>D14*各種係数!E14</f>
        <v>0</v>
      </c>
      <c r="G14" s="77">
        <f>D14*各種係数!F14</f>
        <v>0</v>
      </c>
      <c r="H14" s="77">
        <f>G14*各種係数!G14</f>
        <v>0</v>
      </c>
      <c r="I14" s="77">
        <f>D14*各種係数!I14</f>
        <v>0</v>
      </c>
      <c r="J14" s="77">
        <f>D14*各種係数!J14</f>
        <v>0</v>
      </c>
      <c r="K14" s="47">
        <f>E14*各種係数!D14</f>
        <v>0</v>
      </c>
      <c r="L14" s="215">
        <v>0</v>
      </c>
      <c r="M14" s="215">
        <v>0</v>
      </c>
      <c r="N14" s="215">
        <f>L14*各種係数!E14</f>
        <v>0</v>
      </c>
      <c r="O14" s="215">
        <f>L14*各種係数!F14</f>
        <v>0</v>
      </c>
      <c r="P14" s="215">
        <f>O14*各種係数!G14</f>
        <v>0</v>
      </c>
      <c r="Q14" s="215">
        <f>L14*各種係数!I14</f>
        <v>0</v>
      </c>
      <c r="R14" s="215">
        <f>L14*各種係数!J14</f>
        <v>0</v>
      </c>
      <c r="S14" s="47"/>
      <c r="T14" s="47">
        <f>$S$114*各種係数!H14</f>
        <v>0</v>
      </c>
      <c r="U14" s="47">
        <f>T14*各種係数!D14</f>
        <v>0</v>
      </c>
      <c r="V14" s="186">
        <v>0</v>
      </c>
      <c r="W14" s="186">
        <v>0</v>
      </c>
      <c r="X14" s="186">
        <f>V14*各種係数!E14</f>
        <v>0</v>
      </c>
      <c r="Y14" s="186">
        <f>V14*各種係数!F14</f>
        <v>0</v>
      </c>
      <c r="Z14" s="186">
        <f>Y14*各種係数!G14</f>
        <v>0</v>
      </c>
      <c r="AA14" s="186">
        <f>V14*各種係数!I14</f>
        <v>0</v>
      </c>
      <c r="AB14" s="186">
        <f>V14*各種係数!J14</f>
        <v>0</v>
      </c>
      <c r="AC14" s="59" t="str">
        <f t="shared" si="0"/>
        <v>112</v>
      </c>
      <c r="AD14" s="55" t="str">
        <f t="shared" si="0"/>
        <v>飲料</v>
      </c>
      <c r="AE14" s="47">
        <f t="shared" si="1"/>
        <v>0</v>
      </c>
      <c r="AF14" s="47">
        <f t="shared" si="1"/>
        <v>0</v>
      </c>
      <c r="AG14" s="47">
        <f t="shared" si="1"/>
        <v>0</v>
      </c>
      <c r="AH14" s="47">
        <f t="shared" si="1"/>
        <v>0</v>
      </c>
      <c r="AI14" s="47">
        <f t="shared" si="1"/>
        <v>0</v>
      </c>
      <c r="AJ14" s="47">
        <f t="shared" si="1"/>
        <v>0</v>
      </c>
      <c r="AK14" s="47">
        <f t="shared" si="1"/>
        <v>0</v>
      </c>
      <c r="AL14" s="23"/>
      <c r="AM14" s="23"/>
      <c r="AN14" s="88">
        <f>RANK(AE14,$AE$6:$AE$113)+COUNTIF($AE$6:AE14,AE14)-1</f>
        <v>9</v>
      </c>
      <c r="AO14" s="98" t="str">
        <f t="shared" si="6"/>
        <v>112</v>
      </c>
      <c r="AP14" s="89" t="str">
        <f t="shared" si="6"/>
        <v>飲料</v>
      </c>
      <c r="AQ14" s="95">
        <v>9</v>
      </c>
      <c r="AR14" s="95" t="str">
        <f t="shared" si="2"/>
        <v>112</v>
      </c>
      <c r="AS14" s="90" t="str">
        <f t="shared" si="3"/>
        <v>飲料</v>
      </c>
      <c r="AT14" s="77">
        <f t="shared" si="4"/>
        <v>0</v>
      </c>
      <c r="AU14" s="229">
        <f t="shared" si="7"/>
        <v>0</v>
      </c>
      <c r="AV14" s="186">
        <f t="shared" si="8"/>
        <v>0</v>
      </c>
      <c r="AW14" s="47">
        <f t="shared" si="5"/>
        <v>0</v>
      </c>
    </row>
    <row r="15" spans="1:49" s="24" customFormat="1" ht="19.899999999999999" customHeight="1" x14ac:dyDescent="0.15">
      <c r="A15" s="59" t="s">
        <v>173</v>
      </c>
      <c r="B15" s="55" t="s">
        <v>172</v>
      </c>
      <c r="C15" s="46">
        <f>設備投資_入力!F28</f>
        <v>0</v>
      </c>
      <c r="D15" s="77">
        <f>C15*各種係数!D15</f>
        <v>0</v>
      </c>
      <c r="E15" s="77">
        <v>0</v>
      </c>
      <c r="F15" s="77">
        <f>D15*各種係数!E15</f>
        <v>0</v>
      </c>
      <c r="G15" s="77">
        <f>D15*各種係数!F15</f>
        <v>0</v>
      </c>
      <c r="H15" s="77">
        <f>G15*各種係数!G15</f>
        <v>0</v>
      </c>
      <c r="I15" s="77">
        <f>D15*各種係数!I15</f>
        <v>0</v>
      </c>
      <c r="J15" s="77">
        <f>D15*各種係数!J15</f>
        <v>0</v>
      </c>
      <c r="K15" s="47">
        <f>E15*各種係数!D15</f>
        <v>0</v>
      </c>
      <c r="L15" s="215">
        <v>0</v>
      </c>
      <c r="M15" s="215">
        <v>0</v>
      </c>
      <c r="N15" s="215">
        <f>L15*各種係数!E15</f>
        <v>0</v>
      </c>
      <c r="O15" s="215">
        <f>L15*各種係数!F15</f>
        <v>0</v>
      </c>
      <c r="P15" s="215">
        <f>O15*各種係数!G15</f>
        <v>0</v>
      </c>
      <c r="Q15" s="215">
        <f>L15*各種係数!I15</f>
        <v>0</v>
      </c>
      <c r="R15" s="215">
        <f>L15*各種係数!J15</f>
        <v>0</v>
      </c>
      <c r="S15" s="47"/>
      <c r="T15" s="47">
        <f>$S$114*各種係数!H15</f>
        <v>0</v>
      </c>
      <c r="U15" s="47">
        <f>T15*各種係数!D15</f>
        <v>0</v>
      </c>
      <c r="V15" s="186">
        <v>0</v>
      </c>
      <c r="W15" s="186">
        <v>0</v>
      </c>
      <c r="X15" s="186">
        <f>V15*各種係数!E15</f>
        <v>0</v>
      </c>
      <c r="Y15" s="186">
        <f>V15*各種係数!F15</f>
        <v>0</v>
      </c>
      <c r="Z15" s="186">
        <f>Y15*各種係数!G15</f>
        <v>0</v>
      </c>
      <c r="AA15" s="186">
        <f>V15*各種係数!I15</f>
        <v>0</v>
      </c>
      <c r="AB15" s="186">
        <f>V15*各種係数!J15</f>
        <v>0</v>
      </c>
      <c r="AC15" s="59" t="str">
        <f t="shared" si="0"/>
        <v>113</v>
      </c>
      <c r="AD15" s="55" t="str">
        <f t="shared" si="0"/>
        <v>飼料・有機質肥料（別掲を除く。）</v>
      </c>
      <c r="AE15" s="47">
        <f t="shared" si="1"/>
        <v>0</v>
      </c>
      <c r="AF15" s="47">
        <f t="shared" si="1"/>
        <v>0</v>
      </c>
      <c r="AG15" s="47">
        <f t="shared" si="1"/>
        <v>0</v>
      </c>
      <c r="AH15" s="47">
        <f t="shared" si="1"/>
        <v>0</v>
      </c>
      <c r="AI15" s="47">
        <f t="shared" si="1"/>
        <v>0</v>
      </c>
      <c r="AJ15" s="47">
        <f t="shared" si="1"/>
        <v>0</v>
      </c>
      <c r="AK15" s="47">
        <f t="shared" si="1"/>
        <v>0</v>
      </c>
      <c r="AL15" s="23"/>
      <c r="AM15" s="23"/>
      <c r="AN15" s="88">
        <f>RANK(AE15,$AE$6:$AE$113)+COUNTIF($AE$6:AE15,AE15)-1</f>
        <v>10</v>
      </c>
      <c r="AO15" s="98" t="str">
        <f t="shared" si="6"/>
        <v>113</v>
      </c>
      <c r="AP15" s="89" t="str">
        <f t="shared" si="6"/>
        <v>飼料・有機質肥料（別掲を除く。）</v>
      </c>
      <c r="AQ15" s="95">
        <v>10</v>
      </c>
      <c r="AR15" s="95" t="str">
        <f t="shared" si="2"/>
        <v>113</v>
      </c>
      <c r="AS15" s="90" t="str">
        <f t="shared" si="3"/>
        <v>飼料・有機質肥料（別掲を除く。）</v>
      </c>
      <c r="AT15" s="77">
        <f t="shared" si="4"/>
        <v>0</v>
      </c>
      <c r="AU15" s="229">
        <f t="shared" si="7"/>
        <v>0</v>
      </c>
      <c r="AV15" s="186">
        <f t="shared" si="8"/>
        <v>0</v>
      </c>
      <c r="AW15" s="47">
        <f t="shared" si="5"/>
        <v>0</v>
      </c>
    </row>
    <row r="16" spans="1:49" s="24" customFormat="1" ht="19.899999999999999" customHeight="1" x14ac:dyDescent="0.15">
      <c r="A16" s="59" t="s">
        <v>176</v>
      </c>
      <c r="B16" s="55" t="s">
        <v>175</v>
      </c>
      <c r="C16" s="46">
        <f>設備投資_入力!F29</f>
        <v>0</v>
      </c>
      <c r="D16" s="77">
        <f>C16*各種係数!D16</f>
        <v>0</v>
      </c>
      <c r="E16" s="77">
        <v>0</v>
      </c>
      <c r="F16" s="77">
        <f>D16*各種係数!E16</f>
        <v>0</v>
      </c>
      <c r="G16" s="77">
        <f>D16*各種係数!F16</f>
        <v>0</v>
      </c>
      <c r="H16" s="77">
        <f>G16*各種係数!G16</f>
        <v>0</v>
      </c>
      <c r="I16" s="77">
        <f>D16*各種係数!I16</f>
        <v>0</v>
      </c>
      <c r="J16" s="77">
        <f>D16*各種係数!J16</f>
        <v>0</v>
      </c>
      <c r="K16" s="47">
        <f>E16*各種係数!D16</f>
        <v>0</v>
      </c>
      <c r="L16" s="215">
        <v>0</v>
      </c>
      <c r="M16" s="215">
        <v>0</v>
      </c>
      <c r="N16" s="215">
        <f>L16*各種係数!E16</f>
        <v>0</v>
      </c>
      <c r="O16" s="215">
        <f>L16*各種係数!F16</f>
        <v>0</v>
      </c>
      <c r="P16" s="215">
        <f>O16*各種係数!G16</f>
        <v>0</v>
      </c>
      <c r="Q16" s="215">
        <f>L16*各種係数!I16</f>
        <v>0</v>
      </c>
      <c r="R16" s="215">
        <f>L16*各種係数!J16</f>
        <v>0</v>
      </c>
      <c r="S16" s="47"/>
      <c r="T16" s="47">
        <f>$S$114*各種係数!H16</f>
        <v>0</v>
      </c>
      <c r="U16" s="47">
        <f>T16*各種係数!D16</f>
        <v>0</v>
      </c>
      <c r="V16" s="186">
        <v>0</v>
      </c>
      <c r="W16" s="186">
        <v>0</v>
      </c>
      <c r="X16" s="186">
        <f>V16*各種係数!E16</f>
        <v>0</v>
      </c>
      <c r="Y16" s="186">
        <f>V16*各種係数!F16</f>
        <v>0</v>
      </c>
      <c r="Z16" s="186">
        <f>Y16*各種係数!G16</f>
        <v>0</v>
      </c>
      <c r="AA16" s="186">
        <f>V16*各種係数!I16</f>
        <v>0</v>
      </c>
      <c r="AB16" s="186">
        <f>V16*各種係数!J16</f>
        <v>0</v>
      </c>
      <c r="AC16" s="59" t="str">
        <f t="shared" si="0"/>
        <v>114</v>
      </c>
      <c r="AD16" s="55" t="str">
        <f t="shared" si="0"/>
        <v>たばこ</v>
      </c>
      <c r="AE16" s="47">
        <f t="shared" si="1"/>
        <v>0</v>
      </c>
      <c r="AF16" s="47">
        <f t="shared" si="1"/>
        <v>0</v>
      </c>
      <c r="AG16" s="47">
        <f t="shared" si="1"/>
        <v>0</v>
      </c>
      <c r="AH16" s="47">
        <f t="shared" si="1"/>
        <v>0</v>
      </c>
      <c r="AI16" s="47">
        <f t="shared" si="1"/>
        <v>0</v>
      </c>
      <c r="AJ16" s="47">
        <f t="shared" si="1"/>
        <v>0</v>
      </c>
      <c r="AK16" s="47">
        <f t="shared" si="1"/>
        <v>0</v>
      </c>
      <c r="AL16" s="23"/>
      <c r="AM16" s="23"/>
      <c r="AN16" s="88">
        <f>RANK(AE16,$AE$6:$AE$113)+COUNTIF($AE$6:AE16,AE16)-1</f>
        <v>11</v>
      </c>
      <c r="AO16" s="98" t="str">
        <f t="shared" si="6"/>
        <v>114</v>
      </c>
      <c r="AP16" s="89" t="str">
        <f t="shared" si="6"/>
        <v>たばこ</v>
      </c>
      <c r="AQ16" s="95">
        <v>11</v>
      </c>
      <c r="AR16" s="95" t="str">
        <f t="shared" si="2"/>
        <v>114</v>
      </c>
      <c r="AS16" s="90" t="str">
        <f t="shared" si="3"/>
        <v>たばこ</v>
      </c>
      <c r="AT16" s="77">
        <f t="shared" si="4"/>
        <v>0</v>
      </c>
      <c r="AU16" s="229">
        <f t="shared" si="7"/>
        <v>0</v>
      </c>
      <c r="AV16" s="186">
        <f t="shared" si="8"/>
        <v>0</v>
      </c>
      <c r="AW16" s="47">
        <f t="shared" si="5"/>
        <v>0</v>
      </c>
    </row>
    <row r="17" spans="1:49" s="24" customFormat="1" ht="19.899999999999999" customHeight="1" x14ac:dyDescent="0.15">
      <c r="A17" s="59" t="s">
        <v>179</v>
      </c>
      <c r="B17" s="55" t="s">
        <v>180</v>
      </c>
      <c r="C17" s="46">
        <f>設備投資_入力!F30</f>
        <v>0</v>
      </c>
      <c r="D17" s="77">
        <f>C17*各種係数!D17</f>
        <v>0</v>
      </c>
      <c r="E17" s="77">
        <v>0</v>
      </c>
      <c r="F17" s="77">
        <f>D17*各種係数!E17</f>
        <v>0</v>
      </c>
      <c r="G17" s="77">
        <f>D17*各種係数!F17</f>
        <v>0</v>
      </c>
      <c r="H17" s="77">
        <f>G17*各種係数!G17</f>
        <v>0</v>
      </c>
      <c r="I17" s="77">
        <f>D17*各種係数!I17</f>
        <v>0</v>
      </c>
      <c r="J17" s="77">
        <f>D17*各種係数!J17</f>
        <v>0</v>
      </c>
      <c r="K17" s="47">
        <f>E17*各種係数!D17</f>
        <v>0</v>
      </c>
      <c r="L17" s="215">
        <v>0</v>
      </c>
      <c r="M17" s="215">
        <v>0</v>
      </c>
      <c r="N17" s="215">
        <f>L17*各種係数!E17</f>
        <v>0</v>
      </c>
      <c r="O17" s="215">
        <f>L17*各種係数!F17</f>
        <v>0</v>
      </c>
      <c r="P17" s="215">
        <f>O17*各種係数!G17</f>
        <v>0</v>
      </c>
      <c r="Q17" s="215">
        <f>L17*各種係数!I17</f>
        <v>0</v>
      </c>
      <c r="R17" s="215">
        <f>L17*各種係数!J17</f>
        <v>0</v>
      </c>
      <c r="S17" s="47"/>
      <c r="T17" s="47">
        <f>$S$114*各種係数!H17</f>
        <v>0</v>
      </c>
      <c r="U17" s="47">
        <f>T17*各種係数!D17</f>
        <v>0</v>
      </c>
      <c r="V17" s="186">
        <v>0</v>
      </c>
      <c r="W17" s="186">
        <v>0</v>
      </c>
      <c r="X17" s="186">
        <f>V17*各種係数!E17</f>
        <v>0</v>
      </c>
      <c r="Y17" s="186">
        <f>V17*各種係数!F17</f>
        <v>0</v>
      </c>
      <c r="Z17" s="186">
        <f>Y17*各種係数!G17</f>
        <v>0</v>
      </c>
      <c r="AA17" s="186">
        <f>V17*各種係数!I17</f>
        <v>0</v>
      </c>
      <c r="AB17" s="186">
        <f>V17*各種係数!J17</f>
        <v>0</v>
      </c>
      <c r="AC17" s="59" t="str">
        <f t="shared" si="0"/>
        <v>151</v>
      </c>
      <c r="AD17" s="55" t="str">
        <f t="shared" si="0"/>
        <v>繊維工業製品</v>
      </c>
      <c r="AE17" s="47">
        <f t="shared" si="1"/>
        <v>0</v>
      </c>
      <c r="AF17" s="47">
        <f t="shared" si="1"/>
        <v>0</v>
      </c>
      <c r="AG17" s="47">
        <f t="shared" si="1"/>
        <v>0</v>
      </c>
      <c r="AH17" s="47">
        <f t="shared" si="1"/>
        <v>0</v>
      </c>
      <c r="AI17" s="47">
        <f t="shared" si="1"/>
        <v>0</v>
      </c>
      <c r="AJ17" s="47">
        <f t="shared" si="1"/>
        <v>0</v>
      </c>
      <c r="AK17" s="47">
        <f t="shared" si="1"/>
        <v>0</v>
      </c>
      <c r="AL17" s="23"/>
      <c r="AM17" s="23"/>
      <c r="AN17" s="88">
        <f>RANK(AE17,$AE$6:$AE$113)+COUNTIF($AE$6:AE17,AE17)-1</f>
        <v>12</v>
      </c>
      <c r="AO17" s="98" t="str">
        <f t="shared" si="6"/>
        <v>151</v>
      </c>
      <c r="AP17" s="89" t="str">
        <f t="shared" si="6"/>
        <v>繊維工業製品</v>
      </c>
      <c r="AQ17" s="95">
        <v>12</v>
      </c>
      <c r="AR17" s="95" t="str">
        <f t="shared" si="2"/>
        <v>151</v>
      </c>
      <c r="AS17" s="90" t="str">
        <f t="shared" si="3"/>
        <v>繊維工業製品</v>
      </c>
      <c r="AT17" s="77">
        <f t="shared" si="4"/>
        <v>0</v>
      </c>
      <c r="AU17" s="229">
        <f t="shared" si="7"/>
        <v>0</v>
      </c>
      <c r="AV17" s="186">
        <f t="shared" si="8"/>
        <v>0</v>
      </c>
      <c r="AW17" s="47">
        <f t="shared" si="5"/>
        <v>0</v>
      </c>
    </row>
    <row r="18" spans="1:49" s="24" customFormat="1" ht="19.899999999999999" customHeight="1" x14ac:dyDescent="0.15">
      <c r="A18" s="59" t="s">
        <v>191</v>
      </c>
      <c r="B18" s="55" t="s">
        <v>192</v>
      </c>
      <c r="C18" s="46">
        <f>設備投資_入力!F31</f>
        <v>0</v>
      </c>
      <c r="D18" s="77">
        <f>C18*各種係数!D18</f>
        <v>0</v>
      </c>
      <c r="E18" s="77">
        <v>0</v>
      </c>
      <c r="F18" s="77">
        <f>D18*各種係数!E18</f>
        <v>0</v>
      </c>
      <c r="G18" s="77">
        <f>D18*各種係数!F18</f>
        <v>0</v>
      </c>
      <c r="H18" s="77">
        <f>G18*各種係数!G18</f>
        <v>0</v>
      </c>
      <c r="I18" s="77">
        <f>D18*各種係数!I18</f>
        <v>0</v>
      </c>
      <c r="J18" s="77">
        <f>D18*各種係数!J18</f>
        <v>0</v>
      </c>
      <c r="K18" s="47">
        <f>E18*各種係数!D18</f>
        <v>0</v>
      </c>
      <c r="L18" s="215">
        <v>0</v>
      </c>
      <c r="M18" s="215">
        <v>0</v>
      </c>
      <c r="N18" s="215">
        <f>L18*各種係数!E18</f>
        <v>0</v>
      </c>
      <c r="O18" s="215">
        <f>L18*各種係数!F18</f>
        <v>0</v>
      </c>
      <c r="P18" s="215">
        <f>O18*各種係数!G18</f>
        <v>0</v>
      </c>
      <c r="Q18" s="215">
        <f>L18*各種係数!I18</f>
        <v>0</v>
      </c>
      <c r="R18" s="215">
        <f>L18*各種係数!J18</f>
        <v>0</v>
      </c>
      <c r="S18" s="47"/>
      <c r="T18" s="47">
        <f>$S$114*各種係数!H18</f>
        <v>0</v>
      </c>
      <c r="U18" s="47">
        <f>T18*各種係数!D18</f>
        <v>0</v>
      </c>
      <c r="V18" s="186">
        <v>0</v>
      </c>
      <c r="W18" s="186">
        <v>0</v>
      </c>
      <c r="X18" s="186">
        <f>V18*各種係数!E18</f>
        <v>0</v>
      </c>
      <c r="Y18" s="186">
        <f>V18*各種係数!F18</f>
        <v>0</v>
      </c>
      <c r="Z18" s="186">
        <f>Y18*各種係数!G18</f>
        <v>0</v>
      </c>
      <c r="AA18" s="186">
        <f>V18*各種係数!I18</f>
        <v>0</v>
      </c>
      <c r="AB18" s="186">
        <f>V18*各種係数!J18</f>
        <v>0</v>
      </c>
      <c r="AC18" s="59" t="str">
        <f t="shared" si="0"/>
        <v>152</v>
      </c>
      <c r="AD18" s="55" t="str">
        <f t="shared" si="0"/>
        <v>衣服・その他の繊維既製品</v>
      </c>
      <c r="AE18" s="47">
        <f t="shared" si="1"/>
        <v>0</v>
      </c>
      <c r="AF18" s="47">
        <f t="shared" si="1"/>
        <v>0</v>
      </c>
      <c r="AG18" s="47">
        <f t="shared" si="1"/>
        <v>0</v>
      </c>
      <c r="AH18" s="47">
        <f t="shared" si="1"/>
        <v>0</v>
      </c>
      <c r="AI18" s="47">
        <f t="shared" si="1"/>
        <v>0</v>
      </c>
      <c r="AJ18" s="47">
        <f t="shared" si="1"/>
        <v>0</v>
      </c>
      <c r="AK18" s="47">
        <f t="shared" si="1"/>
        <v>0</v>
      </c>
      <c r="AL18" s="23"/>
      <c r="AM18" s="23"/>
      <c r="AN18" s="88">
        <f>RANK(AE18,$AE$6:$AE$113)+COUNTIF($AE$6:AE18,AE18)-1</f>
        <v>13</v>
      </c>
      <c r="AO18" s="98" t="str">
        <f t="shared" si="6"/>
        <v>152</v>
      </c>
      <c r="AP18" s="89" t="str">
        <f t="shared" si="6"/>
        <v>衣服・その他の繊維既製品</v>
      </c>
      <c r="AQ18" s="95">
        <v>13</v>
      </c>
      <c r="AR18" s="95" t="str">
        <f t="shared" si="2"/>
        <v>152</v>
      </c>
      <c r="AS18" s="90" t="str">
        <f t="shared" si="3"/>
        <v>衣服・その他の繊維既製品</v>
      </c>
      <c r="AT18" s="77">
        <f t="shared" si="4"/>
        <v>0</v>
      </c>
      <c r="AU18" s="229">
        <f t="shared" si="7"/>
        <v>0</v>
      </c>
      <c r="AV18" s="186">
        <f t="shared" si="8"/>
        <v>0</v>
      </c>
      <c r="AW18" s="47">
        <f t="shared" si="5"/>
        <v>0</v>
      </c>
    </row>
    <row r="19" spans="1:49" s="24" customFormat="1" ht="19.899999999999999" customHeight="1" x14ac:dyDescent="0.15">
      <c r="A19" s="59" t="s">
        <v>199</v>
      </c>
      <c r="B19" s="55" t="s">
        <v>200</v>
      </c>
      <c r="C19" s="46">
        <f>設備投資_入力!F32</f>
        <v>0</v>
      </c>
      <c r="D19" s="77">
        <f>C19*各種係数!D19</f>
        <v>0</v>
      </c>
      <c r="E19" s="77">
        <v>0</v>
      </c>
      <c r="F19" s="77">
        <f>D19*各種係数!E19</f>
        <v>0</v>
      </c>
      <c r="G19" s="77">
        <f>D19*各種係数!F19</f>
        <v>0</v>
      </c>
      <c r="H19" s="77">
        <f>G19*各種係数!G19</f>
        <v>0</v>
      </c>
      <c r="I19" s="77">
        <f>D19*各種係数!I19</f>
        <v>0</v>
      </c>
      <c r="J19" s="77">
        <f>D19*各種係数!J19</f>
        <v>0</v>
      </c>
      <c r="K19" s="47">
        <f>E19*各種係数!D19</f>
        <v>0</v>
      </c>
      <c r="L19" s="215">
        <v>0</v>
      </c>
      <c r="M19" s="215">
        <v>0</v>
      </c>
      <c r="N19" s="215">
        <f>L19*各種係数!E19</f>
        <v>0</v>
      </c>
      <c r="O19" s="215">
        <f>L19*各種係数!F19</f>
        <v>0</v>
      </c>
      <c r="P19" s="215">
        <f>O19*各種係数!G19</f>
        <v>0</v>
      </c>
      <c r="Q19" s="215">
        <f>L19*各種係数!I19</f>
        <v>0</v>
      </c>
      <c r="R19" s="215">
        <f>L19*各種係数!J19</f>
        <v>0</v>
      </c>
      <c r="S19" s="47"/>
      <c r="T19" s="47">
        <f>$S$114*各種係数!H19</f>
        <v>0</v>
      </c>
      <c r="U19" s="47">
        <f>T19*各種係数!D19</f>
        <v>0</v>
      </c>
      <c r="V19" s="186">
        <v>0</v>
      </c>
      <c r="W19" s="186">
        <v>0</v>
      </c>
      <c r="X19" s="186">
        <f>V19*各種係数!E19</f>
        <v>0</v>
      </c>
      <c r="Y19" s="186">
        <f>V19*各種係数!F19</f>
        <v>0</v>
      </c>
      <c r="Z19" s="186">
        <f>Y19*各種係数!G19</f>
        <v>0</v>
      </c>
      <c r="AA19" s="186">
        <f>V19*各種係数!I19</f>
        <v>0</v>
      </c>
      <c r="AB19" s="186">
        <f>V19*各種係数!J19</f>
        <v>0</v>
      </c>
      <c r="AC19" s="59" t="str">
        <f t="shared" si="0"/>
        <v>161</v>
      </c>
      <c r="AD19" s="55" t="str">
        <f t="shared" si="0"/>
        <v>木材・木製品</v>
      </c>
      <c r="AE19" s="47">
        <f t="shared" si="1"/>
        <v>0</v>
      </c>
      <c r="AF19" s="47">
        <f t="shared" si="1"/>
        <v>0</v>
      </c>
      <c r="AG19" s="47">
        <f t="shared" si="1"/>
        <v>0</v>
      </c>
      <c r="AH19" s="47">
        <f t="shared" si="1"/>
        <v>0</v>
      </c>
      <c r="AI19" s="47">
        <f t="shared" si="1"/>
        <v>0</v>
      </c>
      <c r="AJ19" s="47">
        <f t="shared" si="1"/>
        <v>0</v>
      </c>
      <c r="AK19" s="47">
        <f t="shared" si="1"/>
        <v>0</v>
      </c>
      <c r="AL19" s="23"/>
      <c r="AM19" s="23"/>
      <c r="AN19" s="88">
        <f>RANK(AE19,$AE$6:$AE$113)+COUNTIF($AE$6:AE19,AE19)-1</f>
        <v>14</v>
      </c>
      <c r="AO19" s="98" t="str">
        <f t="shared" si="6"/>
        <v>161</v>
      </c>
      <c r="AP19" s="89" t="str">
        <f t="shared" si="6"/>
        <v>木材・木製品</v>
      </c>
      <c r="AQ19" s="95">
        <v>14</v>
      </c>
      <c r="AR19" s="95" t="str">
        <f t="shared" si="2"/>
        <v>161</v>
      </c>
      <c r="AS19" s="90" t="str">
        <f t="shared" si="3"/>
        <v>木材・木製品</v>
      </c>
      <c r="AT19" s="77">
        <f t="shared" si="4"/>
        <v>0</v>
      </c>
      <c r="AU19" s="229">
        <f t="shared" si="7"/>
        <v>0</v>
      </c>
      <c r="AV19" s="186">
        <f t="shared" si="8"/>
        <v>0</v>
      </c>
      <c r="AW19" s="47">
        <f t="shared" si="5"/>
        <v>0</v>
      </c>
    </row>
    <row r="20" spans="1:49" s="24" customFormat="1" ht="19.899999999999999" customHeight="1" x14ac:dyDescent="0.15">
      <c r="A20" s="59" t="s">
        <v>205</v>
      </c>
      <c r="B20" s="55" t="s">
        <v>204</v>
      </c>
      <c r="C20" s="46">
        <f>設備投資_入力!F33</f>
        <v>0</v>
      </c>
      <c r="D20" s="77">
        <f>C20*各種係数!D20</f>
        <v>0</v>
      </c>
      <c r="E20" s="77">
        <v>0</v>
      </c>
      <c r="F20" s="77">
        <f>D20*各種係数!E20</f>
        <v>0</v>
      </c>
      <c r="G20" s="77">
        <f>D20*各種係数!F20</f>
        <v>0</v>
      </c>
      <c r="H20" s="77">
        <f>G20*各種係数!G20</f>
        <v>0</v>
      </c>
      <c r="I20" s="77">
        <f>D20*各種係数!I20</f>
        <v>0</v>
      </c>
      <c r="J20" s="77">
        <f>D20*各種係数!J20</f>
        <v>0</v>
      </c>
      <c r="K20" s="47">
        <f>E20*各種係数!D20</f>
        <v>0</v>
      </c>
      <c r="L20" s="215">
        <v>0</v>
      </c>
      <c r="M20" s="215">
        <v>0</v>
      </c>
      <c r="N20" s="215">
        <f>L20*各種係数!E20</f>
        <v>0</v>
      </c>
      <c r="O20" s="215">
        <f>L20*各種係数!F20</f>
        <v>0</v>
      </c>
      <c r="P20" s="215">
        <f>O20*各種係数!G20</f>
        <v>0</v>
      </c>
      <c r="Q20" s="215">
        <f>L20*各種係数!I20</f>
        <v>0</v>
      </c>
      <c r="R20" s="215">
        <f>L20*各種係数!J20</f>
        <v>0</v>
      </c>
      <c r="S20" s="47"/>
      <c r="T20" s="47">
        <f>$S$114*各種係数!H20</f>
        <v>0</v>
      </c>
      <c r="U20" s="47">
        <f>T20*各種係数!D20</f>
        <v>0</v>
      </c>
      <c r="V20" s="186">
        <v>0</v>
      </c>
      <c r="W20" s="186">
        <v>0</v>
      </c>
      <c r="X20" s="186">
        <f>V20*各種係数!E20</f>
        <v>0</v>
      </c>
      <c r="Y20" s="186">
        <f>V20*各種係数!F20</f>
        <v>0</v>
      </c>
      <c r="Z20" s="186">
        <f>Y20*各種係数!G20</f>
        <v>0</v>
      </c>
      <c r="AA20" s="186">
        <f>V20*各種係数!I20</f>
        <v>0</v>
      </c>
      <c r="AB20" s="186">
        <f>V20*各種係数!J20</f>
        <v>0</v>
      </c>
      <c r="AC20" s="59" t="str">
        <f t="shared" si="0"/>
        <v>162</v>
      </c>
      <c r="AD20" s="55" t="str">
        <f t="shared" si="0"/>
        <v>家具・装備品</v>
      </c>
      <c r="AE20" s="47">
        <f t="shared" si="1"/>
        <v>0</v>
      </c>
      <c r="AF20" s="47">
        <f t="shared" si="1"/>
        <v>0</v>
      </c>
      <c r="AG20" s="47">
        <f t="shared" si="1"/>
        <v>0</v>
      </c>
      <c r="AH20" s="47">
        <f t="shared" si="1"/>
        <v>0</v>
      </c>
      <c r="AI20" s="47">
        <f t="shared" si="1"/>
        <v>0</v>
      </c>
      <c r="AJ20" s="47">
        <f t="shared" si="1"/>
        <v>0</v>
      </c>
      <c r="AK20" s="47">
        <f t="shared" si="1"/>
        <v>0</v>
      </c>
      <c r="AL20" s="23"/>
      <c r="AM20" s="23"/>
      <c r="AN20" s="88">
        <f>RANK(AE20,$AE$6:$AE$113)+COUNTIF($AE$6:AE20,AE20)-1</f>
        <v>15</v>
      </c>
      <c r="AO20" s="98" t="str">
        <f t="shared" si="6"/>
        <v>162</v>
      </c>
      <c r="AP20" s="89" t="str">
        <f t="shared" si="6"/>
        <v>家具・装備品</v>
      </c>
      <c r="AQ20" s="95">
        <v>15</v>
      </c>
      <c r="AR20" s="95" t="str">
        <f t="shared" si="2"/>
        <v>162</v>
      </c>
      <c r="AS20" s="90" t="str">
        <f t="shared" si="3"/>
        <v>家具・装備品</v>
      </c>
      <c r="AT20" s="77">
        <f t="shared" si="4"/>
        <v>0</v>
      </c>
      <c r="AU20" s="229">
        <f t="shared" si="7"/>
        <v>0</v>
      </c>
      <c r="AV20" s="186">
        <f t="shared" si="8"/>
        <v>0</v>
      </c>
      <c r="AW20" s="47">
        <f t="shared" si="5"/>
        <v>0</v>
      </c>
    </row>
    <row r="21" spans="1:49" s="24" customFormat="1" ht="19.899999999999999" customHeight="1" x14ac:dyDescent="0.15">
      <c r="A21" s="59" t="s">
        <v>208</v>
      </c>
      <c r="B21" s="55" t="s">
        <v>209</v>
      </c>
      <c r="C21" s="46">
        <f>設備投資_入力!F34</f>
        <v>0</v>
      </c>
      <c r="D21" s="77">
        <f>C21*各種係数!D21</f>
        <v>0</v>
      </c>
      <c r="E21" s="77">
        <v>0</v>
      </c>
      <c r="F21" s="77">
        <f>D21*各種係数!E21</f>
        <v>0</v>
      </c>
      <c r="G21" s="77">
        <f>D21*各種係数!F21</f>
        <v>0</v>
      </c>
      <c r="H21" s="77">
        <f>G21*各種係数!G21</f>
        <v>0</v>
      </c>
      <c r="I21" s="77">
        <f>D21*各種係数!I21</f>
        <v>0</v>
      </c>
      <c r="J21" s="77">
        <f>D21*各種係数!J21</f>
        <v>0</v>
      </c>
      <c r="K21" s="47">
        <f>E21*各種係数!D21</f>
        <v>0</v>
      </c>
      <c r="L21" s="215">
        <v>0</v>
      </c>
      <c r="M21" s="215">
        <v>0</v>
      </c>
      <c r="N21" s="215">
        <f>L21*各種係数!E21</f>
        <v>0</v>
      </c>
      <c r="O21" s="215">
        <f>L21*各種係数!F21</f>
        <v>0</v>
      </c>
      <c r="P21" s="215">
        <f>O21*各種係数!G21</f>
        <v>0</v>
      </c>
      <c r="Q21" s="215">
        <f>L21*各種係数!I21</f>
        <v>0</v>
      </c>
      <c r="R21" s="215">
        <f>L21*各種係数!J21</f>
        <v>0</v>
      </c>
      <c r="S21" s="47"/>
      <c r="T21" s="47">
        <f>$S$114*各種係数!H21</f>
        <v>0</v>
      </c>
      <c r="U21" s="47">
        <f>T21*各種係数!D21</f>
        <v>0</v>
      </c>
      <c r="V21" s="186">
        <v>0</v>
      </c>
      <c r="W21" s="186">
        <v>0</v>
      </c>
      <c r="X21" s="186">
        <f>V21*各種係数!E21</f>
        <v>0</v>
      </c>
      <c r="Y21" s="186">
        <f>V21*各種係数!F21</f>
        <v>0</v>
      </c>
      <c r="Z21" s="186">
        <f>Y21*各種係数!G21</f>
        <v>0</v>
      </c>
      <c r="AA21" s="186">
        <f>V21*各種係数!I21</f>
        <v>0</v>
      </c>
      <c r="AB21" s="186">
        <f>V21*各種係数!J21</f>
        <v>0</v>
      </c>
      <c r="AC21" s="59" t="str">
        <f t="shared" si="0"/>
        <v>163</v>
      </c>
      <c r="AD21" s="55" t="str">
        <f t="shared" si="0"/>
        <v>パルプ・紙・板紙・加工紙</v>
      </c>
      <c r="AE21" s="47">
        <f t="shared" si="1"/>
        <v>0</v>
      </c>
      <c r="AF21" s="47">
        <f t="shared" si="1"/>
        <v>0</v>
      </c>
      <c r="AG21" s="47">
        <f t="shared" si="1"/>
        <v>0</v>
      </c>
      <c r="AH21" s="47">
        <f t="shared" si="1"/>
        <v>0</v>
      </c>
      <c r="AI21" s="47">
        <f t="shared" si="1"/>
        <v>0</v>
      </c>
      <c r="AJ21" s="47">
        <f t="shared" si="1"/>
        <v>0</v>
      </c>
      <c r="AK21" s="47">
        <f t="shared" si="1"/>
        <v>0</v>
      </c>
      <c r="AL21" s="23"/>
      <c r="AM21" s="23"/>
      <c r="AN21" s="88">
        <f>RANK(AE21,$AE$6:$AE$113)+COUNTIF($AE$6:AE21,AE21)-1</f>
        <v>16</v>
      </c>
      <c r="AO21" s="98" t="str">
        <f t="shared" si="6"/>
        <v>163</v>
      </c>
      <c r="AP21" s="89" t="str">
        <f t="shared" si="6"/>
        <v>パルプ・紙・板紙・加工紙</v>
      </c>
      <c r="AQ21" s="95">
        <v>16</v>
      </c>
      <c r="AR21" s="95" t="str">
        <f t="shared" si="2"/>
        <v>163</v>
      </c>
      <c r="AS21" s="90" t="str">
        <f t="shared" si="3"/>
        <v>パルプ・紙・板紙・加工紙</v>
      </c>
      <c r="AT21" s="77">
        <f t="shared" si="4"/>
        <v>0</v>
      </c>
      <c r="AU21" s="229">
        <f t="shared" si="7"/>
        <v>0</v>
      </c>
      <c r="AV21" s="186">
        <f t="shared" si="8"/>
        <v>0</v>
      </c>
      <c r="AW21" s="47">
        <f t="shared" si="5"/>
        <v>0</v>
      </c>
    </row>
    <row r="22" spans="1:49" s="24" customFormat="1" ht="19.899999999999999" customHeight="1" x14ac:dyDescent="0.15">
      <c r="A22" s="59" t="s">
        <v>215</v>
      </c>
      <c r="B22" s="55" t="s">
        <v>216</v>
      </c>
      <c r="C22" s="46">
        <f>設備投資_入力!F35</f>
        <v>0</v>
      </c>
      <c r="D22" s="77">
        <f>C22*各種係数!D22</f>
        <v>0</v>
      </c>
      <c r="E22" s="77">
        <v>0</v>
      </c>
      <c r="F22" s="77">
        <f>D22*各種係数!E22</f>
        <v>0</v>
      </c>
      <c r="G22" s="77">
        <f>D22*各種係数!F22</f>
        <v>0</v>
      </c>
      <c r="H22" s="77">
        <f>G22*各種係数!G22</f>
        <v>0</v>
      </c>
      <c r="I22" s="77">
        <f>D22*各種係数!I22</f>
        <v>0</v>
      </c>
      <c r="J22" s="77">
        <f>D22*各種係数!J22</f>
        <v>0</v>
      </c>
      <c r="K22" s="47">
        <f>E22*各種係数!D22</f>
        <v>0</v>
      </c>
      <c r="L22" s="215">
        <v>0</v>
      </c>
      <c r="M22" s="215">
        <v>0</v>
      </c>
      <c r="N22" s="215">
        <f>L22*各種係数!E22</f>
        <v>0</v>
      </c>
      <c r="O22" s="215">
        <f>L22*各種係数!F22</f>
        <v>0</v>
      </c>
      <c r="P22" s="215">
        <f>O22*各種係数!G22</f>
        <v>0</v>
      </c>
      <c r="Q22" s="215">
        <f>L22*各種係数!I22</f>
        <v>0</v>
      </c>
      <c r="R22" s="215">
        <f>L22*各種係数!J22</f>
        <v>0</v>
      </c>
      <c r="S22" s="47"/>
      <c r="T22" s="47">
        <f>$S$114*各種係数!H22</f>
        <v>0</v>
      </c>
      <c r="U22" s="47">
        <f>T22*各種係数!D22</f>
        <v>0</v>
      </c>
      <c r="V22" s="186">
        <v>0</v>
      </c>
      <c r="W22" s="186">
        <v>0</v>
      </c>
      <c r="X22" s="186">
        <f>V22*各種係数!E22</f>
        <v>0</v>
      </c>
      <c r="Y22" s="186">
        <f>V22*各種係数!F22</f>
        <v>0</v>
      </c>
      <c r="Z22" s="186">
        <f>Y22*各種係数!G22</f>
        <v>0</v>
      </c>
      <c r="AA22" s="186">
        <f>V22*各種係数!I22</f>
        <v>0</v>
      </c>
      <c r="AB22" s="186">
        <f>V22*各種係数!J22</f>
        <v>0</v>
      </c>
      <c r="AC22" s="59" t="str">
        <f t="shared" si="0"/>
        <v>164</v>
      </c>
      <c r="AD22" s="55" t="str">
        <f t="shared" si="0"/>
        <v>紙加工品</v>
      </c>
      <c r="AE22" s="47">
        <f t="shared" ref="AE22:AK58" si="9">D22+L22+V22</f>
        <v>0</v>
      </c>
      <c r="AF22" s="47">
        <f t="shared" si="9"/>
        <v>0</v>
      </c>
      <c r="AG22" s="47">
        <f t="shared" si="9"/>
        <v>0</v>
      </c>
      <c r="AH22" s="47">
        <f t="shared" si="9"/>
        <v>0</v>
      </c>
      <c r="AI22" s="47">
        <f t="shared" si="9"/>
        <v>0</v>
      </c>
      <c r="AJ22" s="47">
        <f t="shared" si="9"/>
        <v>0</v>
      </c>
      <c r="AK22" s="47">
        <f t="shared" si="9"/>
        <v>0</v>
      </c>
      <c r="AL22" s="23"/>
      <c r="AM22" s="23"/>
      <c r="AN22" s="88">
        <f>RANK(AE22,$AE$6:$AE$113)+COUNTIF($AE$6:AE22,AE22)-1</f>
        <v>17</v>
      </c>
      <c r="AO22" s="98" t="str">
        <f t="shared" si="6"/>
        <v>164</v>
      </c>
      <c r="AP22" s="89" t="str">
        <f t="shared" si="6"/>
        <v>紙加工品</v>
      </c>
      <c r="AQ22" s="95">
        <v>17</v>
      </c>
      <c r="AR22" s="95" t="str">
        <f t="shared" si="2"/>
        <v>164</v>
      </c>
      <c r="AS22" s="90" t="str">
        <f t="shared" si="3"/>
        <v>紙加工品</v>
      </c>
      <c r="AT22" s="77">
        <f t="shared" si="4"/>
        <v>0</v>
      </c>
      <c r="AU22" s="229">
        <f t="shared" si="7"/>
        <v>0</v>
      </c>
      <c r="AV22" s="186">
        <f t="shared" si="8"/>
        <v>0</v>
      </c>
      <c r="AW22" s="47">
        <f t="shared" si="5"/>
        <v>0</v>
      </c>
    </row>
    <row r="23" spans="1:49" s="24" customFormat="1" ht="19.899999999999999" customHeight="1" x14ac:dyDescent="0.15">
      <c r="A23" s="59" t="s">
        <v>221</v>
      </c>
      <c r="B23" s="55" t="s">
        <v>220</v>
      </c>
      <c r="C23" s="46">
        <f>設備投資_入力!F36</f>
        <v>0</v>
      </c>
      <c r="D23" s="77">
        <f>C23*各種係数!D23</f>
        <v>0</v>
      </c>
      <c r="E23" s="77">
        <v>0</v>
      </c>
      <c r="F23" s="77">
        <f>D23*各種係数!E23</f>
        <v>0</v>
      </c>
      <c r="G23" s="77">
        <f>D23*各種係数!F23</f>
        <v>0</v>
      </c>
      <c r="H23" s="77">
        <f>G23*各種係数!G23</f>
        <v>0</v>
      </c>
      <c r="I23" s="77">
        <f>D23*各種係数!I23</f>
        <v>0</v>
      </c>
      <c r="J23" s="77">
        <f>D23*各種係数!J23</f>
        <v>0</v>
      </c>
      <c r="K23" s="47">
        <f>E23*各種係数!D23</f>
        <v>0</v>
      </c>
      <c r="L23" s="215">
        <v>0</v>
      </c>
      <c r="M23" s="215">
        <v>0</v>
      </c>
      <c r="N23" s="215">
        <f>L23*各種係数!E23</f>
        <v>0</v>
      </c>
      <c r="O23" s="215">
        <f>L23*各種係数!F23</f>
        <v>0</v>
      </c>
      <c r="P23" s="215">
        <f>O23*各種係数!G23</f>
        <v>0</v>
      </c>
      <c r="Q23" s="215">
        <f>L23*各種係数!I23</f>
        <v>0</v>
      </c>
      <c r="R23" s="215">
        <f>L23*各種係数!J23</f>
        <v>0</v>
      </c>
      <c r="S23" s="47"/>
      <c r="T23" s="47">
        <f>$S$114*各種係数!H23</f>
        <v>0</v>
      </c>
      <c r="U23" s="47">
        <f>T23*各種係数!D23</f>
        <v>0</v>
      </c>
      <c r="V23" s="186">
        <v>0</v>
      </c>
      <c r="W23" s="186">
        <v>0</v>
      </c>
      <c r="X23" s="186">
        <f>V23*各種係数!E23</f>
        <v>0</v>
      </c>
      <c r="Y23" s="186">
        <f>V23*各種係数!F23</f>
        <v>0</v>
      </c>
      <c r="Z23" s="186">
        <f>Y23*各種係数!G23</f>
        <v>0</v>
      </c>
      <c r="AA23" s="186">
        <f>V23*各種係数!I23</f>
        <v>0</v>
      </c>
      <c r="AB23" s="186">
        <f>V23*各種係数!J23</f>
        <v>0</v>
      </c>
      <c r="AC23" s="59" t="str">
        <f t="shared" si="0"/>
        <v>191</v>
      </c>
      <c r="AD23" s="55" t="str">
        <f t="shared" si="0"/>
        <v>印刷・製版・製本</v>
      </c>
      <c r="AE23" s="47">
        <f t="shared" si="9"/>
        <v>0</v>
      </c>
      <c r="AF23" s="47">
        <f t="shared" si="9"/>
        <v>0</v>
      </c>
      <c r="AG23" s="47">
        <f t="shared" si="9"/>
        <v>0</v>
      </c>
      <c r="AH23" s="47">
        <f t="shared" si="9"/>
        <v>0</v>
      </c>
      <c r="AI23" s="47">
        <f t="shared" si="9"/>
        <v>0</v>
      </c>
      <c r="AJ23" s="47">
        <f t="shared" si="9"/>
        <v>0</v>
      </c>
      <c r="AK23" s="47">
        <f t="shared" si="9"/>
        <v>0</v>
      </c>
      <c r="AL23" s="23"/>
      <c r="AM23" s="23"/>
      <c r="AN23" s="88">
        <f>RANK(AE23,$AE$6:$AE$113)+COUNTIF($AE$6:AE23,AE23)-1</f>
        <v>18</v>
      </c>
      <c r="AO23" s="98" t="str">
        <f t="shared" si="6"/>
        <v>191</v>
      </c>
      <c r="AP23" s="89" t="str">
        <f t="shared" si="6"/>
        <v>印刷・製版・製本</v>
      </c>
      <c r="AQ23" s="95">
        <v>18</v>
      </c>
      <c r="AR23" s="95" t="str">
        <f t="shared" si="2"/>
        <v>191</v>
      </c>
      <c r="AS23" s="90" t="str">
        <f t="shared" si="3"/>
        <v>印刷・製版・製本</v>
      </c>
      <c r="AT23" s="77">
        <f t="shared" si="4"/>
        <v>0</v>
      </c>
      <c r="AU23" s="229">
        <f t="shared" si="7"/>
        <v>0</v>
      </c>
      <c r="AV23" s="186">
        <f t="shared" si="8"/>
        <v>0</v>
      </c>
      <c r="AW23" s="47">
        <f t="shared" si="5"/>
        <v>0</v>
      </c>
    </row>
    <row r="24" spans="1:49" s="24" customFormat="1" ht="19.899999999999999" customHeight="1" x14ac:dyDescent="0.15">
      <c r="A24" s="59" t="s">
        <v>224</v>
      </c>
      <c r="B24" s="55" t="s">
        <v>223</v>
      </c>
      <c r="C24" s="46">
        <f>設備投資_入力!F37</f>
        <v>0</v>
      </c>
      <c r="D24" s="77">
        <f>C24*各種係数!D24</f>
        <v>0</v>
      </c>
      <c r="E24" s="77">
        <v>0</v>
      </c>
      <c r="F24" s="77">
        <f>D24*各種係数!E24</f>
        <v>0</v>
      </c>
      <c r="G24" s="77">
        <f>D24*各種係数!F24</f>
        <v>0</v>
      </c>
      <c r="H24" s="77">
        <f>G24*各種係数!G24</f>
        <v>0</v>
      </c>
      <c r="I24" s="77">
        <f>D24*各種係数!I24</f>
        <v>0</v>
      </c>
      <c r="J24" s="77">
        <f>D24*各種係数!J24</f>
        <v>0</v>
      </c>
      <c r="K24" s="47">
        <f>E24*各種係数!D24</f>
        <v>0</v>
      </c>
      <c r="L24" s="215">
        <v>0</v>
      </c>
      <c r="M24" s="215">
        <v>0</v>
      </c>
      <c r="N24" s="215">
        <f>L24*各種係数!E24</f>
        <v>0</v>
      </c>
      <c r="O24" s="215">
        <f>L24*各種係数!F24</f>
        <v>0</v>
      </c>
      <c r="P24" s="215">
        <f>O24*各種係数!G24</f>
        <v>0</v>
      </c>
      <c r="Q24" s="215">
        <f>L24*各種係数!I24</f>
        <v>0</v>
      </c>
      <c r="R24" s="215">
        <f>L24*各種係数!J24</f>
        <v>0</v>
      </c>
      <c r="S24" s="47"/>
      <c r="T24" s="47">
        <f>$S$114*各種係数!H24</f>
        <v>0</v>
      </c>
      <c r="U24" s="47">
        <f>T24*各種係数!D24</f>
        <v>0</v>
      </c>
      <c r="V24" s="186">
        <v>0</v>
      </c>
      <c r="W24" s="186">
        <v>0</v>
      </c>
      <c r="X24" s="186">
        <f>V24*各種係数!E24</f>
        <v>0</v>
      </c>
      <c r="Y24" s="186">
        <f>V24*各種係数!F24</f>
        <v>0</v>
      </c>
      <c r="Z24" s="186">
        <f>Y24*各種係数!G24</f>
        <v>0</v>
      </c>
      <c r="AA24" s="186">
        <f>V24*各種係数!I24</f>
        <v>0</v>
      </c>
      <c r="AB24" s="186">
        <f>V24*各種係数!J24</f>
        <v>0</v>
      </c>
      <c r="AC24" s="59" t="str">
        <f t="shared" si="0"/>
        <v>201</v>
      </c>
      <c r="AD24" s="55" t="str">
        <f t="shared" si="0"/>
        <v>化学肥料</v>
      </c>
      <c r="AE24" s="47">
        <f t="shared" si="9"/>
        <v>0</v>
      </c>
      <c r="AF24" s="47">
        <f t="shared" si="9"/>
        <v>0</v>
      </c>
      <c r="AG24" s="47">
        <f t="shared" si="9"/>
        <v>0</v>
      </c>
      <c r="AH24" s="47">
        <f t="shared" si="9"/>
        <v>0</v>
      </c>
      <c r="AI24" s="47">
        <f t="shared" si="9"/>
        <v>0</v>
      </c>
      <c r="AJ24" s="47">
        <f t="shared" si="9"/>
        <v>0</v>
      </c>
      <c r="AK24" s="47">
        <f t="shared" si="9"/>
        <v>0</v>
      </c>
      <c r="AL24" s="23"/>
      <c r="AM24" s="23"/>
      <c r="AN24" s="88">
        <f>RANK(AE24,$AE$6:$AE$113)+COUNTIF($AE$6:AE24,AE24)-1</f>
        <v>19</v>
      </c>
      <c r="AO24" s="98" t="str">
        <f t="shared" si="6"/>
        <v>201</v>
      </c>
      <c r="AP24" s="89" t="str">
        <f t="shared" si="6"/>
        <v>化学肥料</v>
      </c>
      <c r="AQ24" s="95">
        <v>19</v>
      </c>
      <c r="AR24" s="95" t="str">
        <f t="shared" si="2"/>
        <v>201</v>
      </c>
      <c r="AS24" s="90" t="str">
        <f t="shared" si="3"/>
        <v>化学肥料</v>
      </c>
      <c r="AT24" s="77">
        <f t="shared" si="4"/>
        <v>0</v>
      </c>
      <c r="AU24" s="229">
        <f t="shared" si="7"/>
        <v>0</v>
      </c>
      <c r="AV24" s="186">
        <f t="shared" si="8"/>
        <v>0</v>
      </c>
      <c r="AW24" s="47">
        <f t="shared" si="5"/>
        <v>0</v>
      </c>
    </row>
    <row r="25" spans="1:49" s="24" customFormat="1" ht="19.899999999999999" customHeight="1" x14ac:dyDescent="0.15">
      <c r="A25" s="59" t="s">
        <v>227</v>
      </c>
      <c r="B25" s="55" t="s">
        <v>228</v>
      </c>
      <c r="C25" s="46">
        <f>設備投資_入力!F38</f>
        <v>0</v>
      </c>
      <c r="D25" s="77">
        <f>C25*各種係数!D25</f>
        <v>0</v>
      </c>
      <c r="E25" s="77">
        <v>0</v>
      </c>
      <c r="F25" s="77">
        <f>D25*各種係数!E25</f>
        <v>0</v>
      </c>
      <c r="G25" s="77">
        <f>D25*各種係数!F25</f>
        <v>0</v>
      </c>
      <c r="H25" s="77">
        <f>G25*各種係数!G25</f>
        <v>0</v>
      </c>
      <c r="I25" s="77">
        <f>D25*各種係数!I25</f>
        <v>0</v>
      </c>
      <c r="J25" s="77">
        <f>D25*各種係数!J25</f>
        <v>0</v>
      </c>
      <c r="K25" s="47">
        <f>E25*各種係数!D25</f>
        <v>0</v>
      </c>
      <c r="L25" s="215">
        <v>0</v>
      </c>
      <c r="M25" s="215">
        <v>0</v>
      </c>
      <c r="N25" s="215">
        <f>L25*各種係数!E25</f>
        <v>0</v>
      </c>
      <c r="O25" s="215">
        <f>L25*各種係数!F25</f>
        <v>0</v>
      </c>
      <c r="P25" s="215">
        <f>O25*各種係数!G25</f>
        <v>0</v>
      </c>
      <c r="Q25" s="215">
        <f>L25*各種係数!I25</f>
        <v>0</v>
      </c>
      <c r="R25" s="215">
        <f>L25*各種係数!J25</f>
        <v>0</v>
      </c>
      <c r="S25" s="47"/>
      <c r="T25" s="47">
        <f>$S$114*各種係数!H25</f>
        <v>0</v>
      </c>
      <c r="U25" s="47">
        <f>T25*各種係数!D25</f>
        <v>0</v>
      </c>
      <c r="V25" s="186">
        <v>0</v>
      </c>
      <c r="W25" s="186">
        <v>0</v>
      </c>
      <c r="X25" s="186">
        <f>V25*各種係数!E25</f>
        <v>0</v>
      </c>
      <c r="Y25" s="186">
        <f>V25*各種係数!F25</f>
        <v>0</v>
      </c>
      <c r="Z25" s="186">
        <f>Y25*各種係数!G25</f>
        <v>0</v>
      </c>
      <c r="AA25" s="186">
        <f>V25*各種係数!I25</f>
        <v>0</v>
      </c>
      <c r="AB25" s="186">
        <f>V25*各種係数!J25</f>
        <v>0</v>
      </c>
      <c r="AC25" s="59" t="str">
        <f t="shared" si="0"/>
        <v>202</v>
      </c>
      <c r="AD25" s="55" t="str">
        <f t="shared" si="0"/>
        <v>無機化学工業製品</v>
      </c>
      <c r="AE25" s="47">
        <f t="shared" si="9"/>
        <v>0</v>
      </c>
      <c r="AF25" s="47">
        <f t="shared" si="9"/>
        <v>0</v>
      </c>
      <c r="AG25" s="47">
        <f t="shared" si="9"/>
        <v>0</v>
      </c>
      <c r="AH25" s="47">
        <f t="shared" si="9"/>
        <v>0</v>
      </c>
      <c r="AI25" s="47">
        <f t="shared" si="9"/>
        <v>0</v>
      </c>
      <c r="AJ25" s="47">
        <f t="shared" si="9"/>
        <v>0</v>
      </c>
      <c r="AK25" s="47">
        <f t="shared" si="9"/>
        <v>0</v>
      </c>
      <c r="AL25" s="23"/>
      <c r="AM25" s="23"/>
      <c r="AN25" s="88">
        <f>RANK(AE25,$AE$6:$AE$113)+COUNTIF($AE$6:AE25,AE25)-1</f>
        <v>20</v>
      </c>
      <c r="AO25" s="98" t="str">
        <f t="shared" si="6"/>
        <v>202</v>
      </c>
      <c r="AP25" s="89" t="str">
        <f t="shared" si="6"/>
        <v>無機化学工業製品</v>
      </c>
      <c r="AQ25" s="95">
        <v>20</v>
      </c>
      <c r="AR25" s="95" t="str">
        <f t="shared" si="2"/>
        <v>202</v>
      </c>
      <c r="AS25" s="90" t="str">
        <f t="shared" si="3"/>
        <v>無機化学工業製品</v>
      </c>
      <c r="AT25" s="77">
        <f t="shared" si="4"/>
        <v>0</v>
      </c>
      <c r="AU25" s="229">
        <f t="shared" si="7"/>
        <v>0</v>
      </c>
      <c r="AV25" s="186">
        <f t="shared" si="8"/>
        <v>0</v>
      </c>
      <c r="AW25" s="47">
        <f t="shared" si="5"/>
        <v>0</v>
      </c>
    </row>
    <row r="26" spans="1:49" s="24" customFormat="1" ht="19.899999999999999" customHeight="1" x14ac:dyDescent="0.15">
      <c r="A26" s="59" t="s">
        <v>232</v>
      </c>
      <c r="B26" s="55" t="s">
        <v>661</v>
      </c>
      <c r="C26" s="46">
        <f>設備投資_入力!F39</f>
        <v>0</v>
      </c>
      <c r="D26" s="77">
        <f>C26*各種係数!D26</f>
        <v>0</v>
      </c>
      <c r="E26" s="77">
        <v>0</v>
      </c>
      <c r="F26" s="77">
        <f>D26*各種係数!E26</f>
        <v>0</v>
      </c>
      <c r="G26" s="77">
        <f>D26*各種係数!F26</f>
        <v>0</v>
      </c>
      <c r="H26" s="77">
        <f>G26*各種係数!G26</f>
        <v>0</v>
      </c>
      <c r="I26" s="77">
        <f>D26*各種係数!I26</f>
        <v>0</v>
      </c>
      <c r="J26" s="77">
        <f>D26*各種係数!J26</f>
        <v>0</v>
      </c>
      <c r="K26" s="47">
        <f>E26*各種係数!D26</f>
        <v>0</v>
      </c>
      <c r="L26" s="215">
        <v>0</v>
      </c>
      <c r="M26" s="215">
        <v>0</v>
      </c>
      <c r="N26" s="215">
        <f>L26*各種係数!E26</f>
        <v>0</v>
      </c>
      <c r="O26" s="215">
        <f>L26*各種係数!F26</f>
        <v>0</v>
      </c>
      <c r="P26" s="215">
        <f>O26*各種係数!G26</f>
        <v>0</v>
      </c>
      <c r="Q26" s="215">
        <f>L26*各種係数!I26</f>
        <v>0</v>
      </c>
      <c r="R26" s="215">
        <f>L26*各種係数!J26</f>
        <v>0</v>
      </c>
      <c r="S26" s="47"/>
      <c r="T26" s="47">
        <f>$S$114*各種係数!H26</f>
        <v>0</v>
      </c>
      <c r="U26" s="47">
        <f>T26*各種係数!D26</f>
        <v>0</v>
      </c>
      <c r="V26" s="186">
        <v>0</v>
      </c>
      <c r="W26" s="186">
        <v>0</v>
      </c>
      <c r="X26" s="186">
        <f>V26*各種係数!E26</f>
        <v>0</v>
      </c>
      <c r="Y26" s="186">
        <f>V26*各種係数!F26</f>
        <v>0</v>
      </c>
      <c r="Z26" s="186">
        <f>Y26*各種係数!G26</f>
        <v>0</v>
      </c>
      <c r="AA26" s="186">
        <f>V26*各種係数!I26</f>
        <v>0</v>
      </c>
      <c r="AB26" s="186">
        <f>V26*各種係数!J26</f>
        <v>0</v>
      </c>
      <c r="AC26" s="59" t="str">
        <f t="shared" si="0"/>
        <v>203</v>
      </c>
      <c r="AD26" s="55" t="str">
        <f t="shared" si="0"/>
        <v>石油化学系基礎製品</v>
      </c>
      <c r="AE26" s="47">
        <f t="shared" si="9"/>
        <v>0</v>
      </c>
      <c r="AF26" s="47">
        <f t="shared" si="9"/>
        <v>0</v>
      </c>
      <c r="AG26" s="47">
        <f t="shared" si="9"/>
        <v>0</v>
      </c>
      <c r="AH26" s="47">
        <f t="shared" si="9"/>
        <v>0</v>
      </c>
      <c r="AI26" s="47">
        <f t="shared" si="9"/>
        <v>0</v>
      </c>
      <c r="AJ26" s="47">
        <f t="shared" si="9"/>
        <v>0</v>
      </c>
      <c r="AK26" s="47">
        <f t="shared" si="9"/>
        <v>0</v>
      </c>
      <c r="AL26" s="23"/>
      <c r="AM26" s="23"/>
      <c r="AN26" s="88">
        <f>RANK(AE26,$AE$6:$AE$113)+COUNTIF($AE$6:AE26,AE26)-1</f>
        <v>21</v>
      </c>
      <c r="AO26" s="98" t="str">
        <f t="shared" si="6"/>
        <v>203</v>
      </c>
      <c r="AP26" s="89" t="str">
        <f t="shared" si="6"/>
        <v>石油化学系基礎製品</v>
      </c>
      <c r="AQ26" s="95">
        <v>21</v>
      </c>
      <c r="AR26" s="95" t="str">
        <f t="shared" si="2"/>
        <v>203</v>
      </c>
      <c r="AS26" s="90" t="str">
        <f t="shared" si="3"/>
        <v>石油化学系基礎製品</v>
      </c>
      <c r="AT26" s="77">
        <f t="shared" si="4"/>
        <v>0</v>
      </c>
      <c r="AU26" s="229">
        <f t="shared" si="7"/>
        <v>0</v>
      </c>
      <c r="AV26" s="186">
        <f t="shared" si="8"/>
        <v>0</v>
      </c>
      <c r="AW26" s="47">
        <f t="shared" si="5"/>
        <v>0</v>
      </c>
    </row>
    <row r="27" spans="1:49" s="24" customFormat="1" ht="19.899999999999999" customHeight="1" x14ac:dyDescent="0.15">
      <c r="A27" s="59" t="s">
        <v>234</v>
      </c>
      <c r="B27" s="55" t="s">
        <v>662</v>
      </c>
      <c r="C27" s="46">
        <f>設備投資_入力!F40</f>
        <v>0</v>
      </c>
      <c r="D27" s="77">
        <f>C27*各種係数!D27</f>
        <v>0</v>
      </c>
      <c r="E27" s="77">
        <v>0</v>
      </c>
      <c r="F27" s="77">
        <f>D27*各種係数!E27</f>
        <v>0</v>
      </c>
      <c r="G27" s="77">
        <f>D27*各種係数!F27</f>
        <v>0</v>
      </c>
      <c r="H27" s="77">
        <f>G27*各種係数!G27</f>
        <v>0</v>
      </c>
      <c r="I27" s="77">
        <f>D27*各種係数!I27</f>
        <v>0</v>
      </c>
      <c r="J27" s="77">
        <f>D27*各種係数!J27</f>
        <v>0</v>
      </c>
      <c r="K27" s="47">
        <f>E27*各種係数!D27</f>
        <v>0</v>
      </c>
      <c r="L27" s="215">
        <v>0</v>
      </c>
      <c r="M27" s="215">
        <v>0</v>
      </c>
      <c r="N27" s="215">
        <f>L27*各種係数!E27</f>
        <v>0</v>
      </c>
      <c r="O27" s="215">
        <f>L27*各種係数!F27</f>
        <v>0</v>
      </c>
      <c r="P27" s="215">
        <f>O27*各種係数!G27</f>
        <v>0</v>
      </c>
      <c r="Q27" s="215">
        <f>L27*各種係数!I27</f>
        <v>0</v>
      </c>
      <c r="R27" s="215">
        <f>L27*各種係数!J27</f>
        <v>0</v>
      </c>
      <c r="S27" s="47"/>
      <c r="T27" s="47">
        <f>$S$114*各種係数!H27</f>
        <v>0</v>
      </c>
      <c r="U27" s="47">
        <f>T27*各種係数!D27</f>
        <v>0</v>
      </c>
      <c r="V27" s="186">
        <v>0</v>
      </c>
      <c r="W27" s="186">
        <v>0</v>
      </c>
      <c r="X27" s="186">
        <f>V27*各種係数!E27</f>
        <v>0</v>
      </c>
      <c r="Y27" s="186">
        <f>V27*各種係数!F27</f>
        <v>0</v>
      </c>
      <c r="Z27" s="186">
        <f>Y27*各種係数!G27</f>
        <v>0</v>
      </c>
      <c r="AA27" s="186">
        <f>V27*各種係数!I27</f>
        <v>0</v>
      </c>
      <c r="AB27" s="186">
        <f>V27*各種係数!J27</f>
        <v>0</v>
      </c>
      <c r="AC27" s="59" t="str">
        <f t="shared" si="0"/>
        <v>204</v>
      </c>
      <c r="AD27" s="55" t="str">
        <f t="shared" si="0"/>
        <v>有機化学工業製品（石油化学系基礎製品・合成樹脂を除く。）</v>
      </c>
      <c r="AE27" s="47">
        <f t="shared" si="9"/>
        <v>0</v>
      </c>
      <c r="AF27" s="47">
        <f t="shared" si="9"/>
        <v>0</v>
      </c>
      <c r="AG27" s="47">
        <f t="shared" si="9"/>
        <v>0</v>
      </c>
      <c r="AH27" s="47">
        <f t="shared" si="9"/>
        <v>0</v>
      </c>
      <c r="AI27" s="47">
        <f t="shared" si="9"/>
        <v>0</v>
      </c>
      <c r="AJ27" s="47">
        <f t="shared" si="9"/>
        <v>0</v>
      </c>
      <c r="AK27" s="47">
        <f t="shared" si="9"/>
        <v>0</v>
      </c>
      <c r="AL27" s="23"/>
      <c r="AM27" s="23"/>
      <c r="AN27" s="88">
        <f>RANK(AE27,$AE$6:$AE$113)+COUNTIF($AE$6:AE27,AE27)-1</f>
        <v>22</v>
      </c>
      <c r="AO27" s="98" t="str">
        <f t="shared" si="6"/>
        <v>204</v>
      </c>
      <c r="AP27" s="89" t="str">
        <f t="shared" si="6"/>
        <v>有機化学工業製品（石油化学系基礎製品・合成樹脂を除く。）</v>
      </c>
      <c r="AQ27" s="95">
        <v>22</v>
      </c>
      <c r="AR27" s="95" t="str">
        <f t="shared" si="2"/>
        <v>204</v>
      </c>
      <c r="AS27" s="90" t="str">
        <f t="shared" si="3"/>
        <v>有機化学工業製品（石油化学系基礎製品・合成樹脂を除く。）</v>
      </c>
      <c r="AT27" s="77">
        <f t="shared" si="4"/>
        <v>0</v>
      </c>
      <c r="AU27" s="229">
        <f t="shared" si="7"/>
        <v>0</v>
      </c>
      <c r="AV27" s="186">
        <f t="shared" si="8"/>
        <v>0</v>
      </c>
      <c r="AW27" s="47">
        <f t="shared" si="5"/>
        <v>0</v>
      </c>
    </row>
    <row r="28" spans="1:49" s="24" customFormat="1" ht="19.899999999999999" customHeight="1" x14ac:dyDescent="0.15">
      <c r="A28" s="59" t="s">
        <v>241</v>
      </c>
      <c r="B28" s="55" t="s">
        <v>240</v>
      </c>
      <c r="C28" s="46">
        <f>設備投資_入力!F41</f>
        <v>0</v>
      </c>
      <c r="D28" s="77">
        <f>C28*各種係数!D28</f>
        <v>0</v>
      </c>
      <c r="E28" s="77">
        <v>0</v>
      </c>
      <c r="F28" s="77">
        <f>D28*各種係数!E28</f>
        <v>0</v>
      </c>
      <c r="G28" s="77">
        <f>D28*各種係数!F28</f>
        <v>0</v>
      </c>
      <c r="H28" s="77">
        <f>G28*各種係数!G28</f>
        <v>0</v>
      </c>
      <c r="I28" s="77">
        <f>D28*各種係数!I28</f>
        <v>0</v>
      </c>
      <c r="J28" s="77">
        <f>D28*各種係数!J28</f>
        <v>0</v>
      </c>
      <c r="K28" s="47">
        <f>E28*各種係数!D28</f>
        <v>0</v>
      </c>
      <c r="L28" s="215">
        <v>0</v>
      </c>
      <c r="M28" s="215">
        <v>0</v>
      </c>
      <c r="N28" s="215">
        <f>L28*各種係数!E28</f>
        <v>0</v>
      </c>
      <c r="O28" s="215">
        <f>L28*各種係数!F28</f>
        <v>0</v>
      </c>
      <c r="P28" s="215">
        <f>O28*各種係数!G28</f>
        <v>0</v>
      </c>
      <c r="Q28" s="215">
        <f>L28*各種係数!I28</f>
        <v>0</v>
      </c>
      <c r="R28" s="215">
        <f>L28*各種係数!J28</f>
        <v>0</v>
      </c>
      <c r="S28" s="47"/>
      <c r="T28" s="47">
        <f>$S$114*各種係数!H28</f>
        <v>0</v>
      </c>
      <c r="U28" s="47">
        <f>T28*各種係数!D28</f>
        <v>0</v>
      </c>
      <c r="V28" s="186">
        <v>0</v>
      </c>
      <c r="W28" s="186">
        <v>0</v>
      </c>
      <c r="X28" s="186">
        <f>V28*各種係数!E28</f>
        <v>0</v>
      </c>
      <c r="Y28" s="186">
        <f>V28*各種係数!F28</f>
        <v>0</v>
      </c>
      <c r="Z28" s="186">
        <f>Y28*各種係数!G28</f>
        <v>0</v>
      </c>
      <c r="AA28" s="186">
        <f>V28*各種係数!I28</f>
        <v>0</v>
      </c>
      <c r="AB28" s="186">
        <f>V28*各種係数!J28</f>
        <v>0</v>
      </c>
      <c r="AC28" s="59" t="str">
        <f t="shared" si="0"/>
        <v>205</v>
      </c>
      <c r="AD28" s="55" t="str">
        <f t="shared" si="0"/>
        <v>合成樹脂</v>
      </c>
      <c r="AE28" s="47">
        <f t="shared" si="9"/>
        <v>0</v>
      </c>
      <c r="AF28" s="47">
        <f t="shared" si="9"/>
        <v>0</v>
      </c>
      <c r="AG28" s="47">
        <f t="shared" si="9"/>
        <v>0</v>
      </c>
      <c r="AH28" s="47">
        <f t="shared" si="9"/>
        <v>0</v>
      </c>
      <c r="AI28" s="47">
        <f t="shared" si="9"/>
        <v>0</v>
      </c>
      <c r="AJ28" s="47">
        <f t="shared" si="9"/>
        <v>0</v>
      </c>
      <c r="AK28" s="47">
        <f t="shared" si="9"/>
        <v>0</v>
      </c>
      <c r="AL28" s="23"/>
      <c r="AM28" s="23"/>
      <c r="AN28" s="88">
        <f>RANK(AE28,$AE$6:$AE$113)+COUNTIF($AE$6:AE28,AE28)-1</f>
        <v>23</v>
      </c>
      <c r="AO28" s="98" t="str">
        <f t="shared" si="6"/>
        <v>205</v>
      </c>
      <c r="AP28" s="89" t="str">
        <f t="shared" si="6"/>
        <v>合成樹脂</v>
      </c>
      <c r="AQ28" s="95">
        <v>23</v>
      </c>
      <c r="AR28" s="95" t="str">
        <f t="shared" si="2"/>
        <v>205</v>
      </c>
      <c r="AS28" s="90" t="str">
        <f t="shared" si="3"/>
        <v>合成樹脂</v>
      </c>
      <c r="AT28" s="77">
        <f t="shared" si="4"/>
        <v>0</v>
      </c>
      <c r="AU28" s="229">
        <f t="shared" si="7"/>
        <v>0</v>
      </c>
      <c r="AV28" s="186">
        <f t="shared" si="8"/>
        <v>0</v>
      </c>
      <c r="AW28" s="47">
        <f t="shared" si="5"/>
        <v>0</v>
      </c>
    </row>
    <row r="29" spans="1:49" s="24" customFormat="1" ht="19.899999999999999" customHeight="1" x14ac:dyDescent="0.15">
      <c r="A29" s="59" t="s">
        <v>244</v>
      </c>
      <c r="B29" s="55" t="s">
        <v>243</v>
      </c>
      <c r="C29" s="46">
        <f>設備投資_入力!F42</f>
        <v>0</v>
      </c>
      <c r="D29" s="77">
        <f>C29*各種係数!D29</f>
        <v>0</v>
      </c>
      <c r="E29" s="77">
        <v>0</v>
      </c>
      <c r="F29" s="77">
        <f>D29*各種係数!E29</f>
        <v>0</v>
      </c>
      <c r="G29" s="77">
        <f>D29*各種係数!F29</f>
        <v>0</v>
      </c>
      <c r="H29" s="77">
        <f>G29*各種係数!G29</f>
        <v>0</v>
      </c>
      <c r="I29" s="77">
        <f>D29*各種係数!I29</f>
        <v>0</v>
      </c>
      <c r="J29" s="77">
        <f>D29*各種係数!J29</f>
        <v>0</v>
      </c>
      <c r="K29" s="47">
        <f>E29*各種係数!D29</f>
        <v>0</v>
      </c>
      <c r="L29" s="215">
        <v>0</v>
      </c>
      <c r="M29" s="215">
        <v>0</v>
      </c>
      <c r="N29" s="215">
        <f>L29*各種係数!E29</f>
        <v>0</v>
      </c>
      <c r="O29" s="215">
        <f>L29*各種係数!F29</f>
        <v>0</v>
      </c>
      <c r="P29" s="215">
        <f>O29*各種係数!G29</f>
        <v>0</v>
      </c>
      <c r="Q29" s="215">
        <f>L29*各種係数!I29</f>
        <v>0</v>
      </c>
      <c r="R29" s="215">
        <f>L29*各種係数!J29</f>
        <v>0</v>
      </c>
      <c r="S29" s="47"/>
      <c r="T29" s="47">
        <f>$S$114*各種係数!H29</f>
        <v>0</v>
      </c>
      <c r="U29" s="47">
        <f>T29*各種係数!D29</f>
        <v>0</v>
      </c>
      <c r="V29" s="186">
        <v>0</v>
      </c>
      <c r="W29" s="186">
        <v>0</v>
      </c>
      <c r="X29" s="186">
        <f>V29*各種係数!E29</f>
        <v>0</v>
      </c>
      <c r="Y29" s="186">
        <f>V29*各種係数!F29</f>
        <v>0</v>
      </c>
      <c r="Z29" s="186">
        <f>Y29*各種係数!G29</f>
        <v>0</v>
      </c>
      <c r="AA29" s="186">
        <f>V29*各種係数!I29</f>
        <v>0</v>
      </c>
      <c r="AB29" s="186">
        <f>V29*各種係数!J29</f>
        <v>0</v>
      </c>
      <c r="AC29" s="59" t="str">
        <f t="shared" si="0"/>
        <v>206</v>
      </c>
      <c r="AD29" s="55" t="str">
        <f t="shared" si="0"/>
        <v>化学繊維</v>
      </c>
      <c r="AE29" s="47">
        <f t="shared" si="9"/>
        <v>0</v>
      </c>
      <c r="AF29" s="47">
        <f t="shared" si="9"/>
        <v>0</v>
      </c>
      <c r="AG29" s="47">
        <f t="shared" si="9"/>
        <v>0</v>
      </c>
      <c r="AH29" s="47">
        <f t="shared" si="9"/>
        <v>0</v>
      </c>
      <c r="AI29" s="47">
        <f t="shared" si="9"/>
        <v>0</v>
      </c>
      <c r="AJ29" s="47">
        <f t="shared" si="9"/>
        <v>0</v>
      </c>
      <c r="AK29" s="47">
        <f t="shared" si="9"/>
        <v>0</v>
      </c>
      <c r="AL29" s="23"/>
      <c r="AM29" s="23"/>
      <c r="AN29" s="88">
        <f>RANK(AE29,$AE$6:$AE$113)+COUNTIF($AE$6:AE29,AE29)-1</f>
        <v>24</v>
      </c>
      <c r="AO29" s="98" t="str">
        <f t="shared" si="6"/>
        <v>206</v>
      </c>
      <c r="AP29" s="89" t="str">
        <f t="shared" si="6"/>
        <v>化学繊維</v>
      </c>
      <c r="AQ29" s="95">
        <v>24</v>
      </c>
      <c r="AR29" s="95" t="str">
        <f t="shared" si="2"/>
        <v>206</v>
      </c>
      <c r="AS29" s="90" t="str">
        <f t="shared" si="3"/>
        <v>化学繊維</v>
      </c>
      <c r="AT29" s="77">
        <f t="shared" si="4"/>
        <v>0</v>
      </c>
      <c r="AU29" s="229">
        <f t="shared" si="7"/>
        <v>0</v>
      </c>
      <c r="AV29" s="186">
        <f t="shared" si="8"/>
        <v>0</v>
      </c>
      <c r="AW29" s="47">
        <f t="shared" si="5"/>
        <v>0</v>
      </c>
    </row>
    <row r="30" spans="1:49" s="24" customFormat="1" ht="19.899999999999999" customHeight="1" x14ac:dyDescent="0.15">
      <c r="A30" s="59" t="s">
        <v>247</v>
      </c>
      <c r="B30" s="55" t="s">
        <v>245</v>
      </c>
      <c r="C30" s="46">
        <f>設備投資_入力!F43</f>
        <v>0</v>
      </c>
      <c r="D30" s="77">
        <f>C30*各種係数!D30</f>
        <v>0</v>
      </c>
      <c r="E30" s="77">
        <v>0</v>
      </c>
      <c r="F30" s="77">
        <f>D30*各種係数!E30</f>
        <v>0</v>
      </c>
      <c r="G30" s="77">
        <f>D30*各種係数!F30</f>
        <v>0</v>
      </c>
      <c r="H30" s="77">
        <f>G30*各種係数!G30</f>
        <v>0</v>
      </c>
      <c r="I30" s="77">
        <f>D30*各種係数!I30</f>
        <v>0</v>
      </c>
      <c r="J30" s="77">
        <f>D30*各種係数!J30</f>
        <v>0</v>
      </c>
      <c r="K30" s="47">
        <f>E30*各種係数!D30</f>
        <v>0</v>
      </c>
      <c r="L30" s="215">
        <v>0</v>
      </c>
      <c r="M30" s="215">
        <v>0</v>
      </c>
      <c r="N30" s="215">
        <f>L30*各種係数!E30</f>
        <v>0</v>
      </c>
      <c r="O30" s="215">
        <f>L30*各種係数!F30</f>
        <v>0</v>
      </c>
      <c r="P30" s="215">
        <f>O30*各種係数!G30</f>
        <v>0</v>
      </c>
      <c r="Q30" s="215">
        <f>L30*各種係数!I30</f>
        <v>0</v>
      </c>
      <c r="R30" s="215">
        <f>L30*各種係数!J30</f>
        <v>0</v>
      </c>
      <c r="S30" s="47"/>
      <c r="T30" s="47">
        <f>$S$114*各種係数!H30</f>
        <v>0</v>
      </c>
      <c r="U30" s="47">
        <f>T30*各種係数!D30</f>
        <v>0</v>
      </c>
      <c r="V30" s="186">
        <v>0</v>
      </c>
      <c r="W30" s="186">
        <v>0</v>
      </c>
      <c r="X30" s="186">
        <f>V30*各種係数!E30</f>
        <v>0</v>
      </c>
      <c r="Y30" s="186">
        <f>V30*各種係数!F30</f>
        <v>0</v>
      </c>
      <c r="Z30" s="186">
        <f>Y30*各種係数!G30</f>
        <v>0</v>
      </c>
      <c r="AA30" s="186">
        <f>V30*各種係数!I30</f>
        <v>0</v>
      </c>
      <c r="AB30" s="186">
        <f>V30*各種係数!J30</f>
        <v>0</v>
      </c>
      <c r="AC30" s="59" t="str">
        <f t="shared" si="0"/>
        <v>207</v>
      </c>
      <c r="AD30" s="55" t="str">
        <f t="shared" si="0"/>
        <v>医薬品</v>
      </c>
      <c r="AE30" s="47">
        <f t="shared" si="9"/>
        <v>0</v>
      </c>
      <c r="AF30" s="47">
        <f t="shared" si="9"/>
        <v>0</v>
      </c>
      <c r="AG30" s="47">
        <f t="shared" si="9"/>
        <v>0</v>
      </c>
      <c r="AH30" s="47">
        <f t="shared" si="9"/>
        <v>0</v>
      </c>
      <c r="AI30" s="47">
        <f t="shared" si="9"/>
        <v>0</v>
      </c>
      <c r="AJ30" s="47">
        <f t="shared" si="9"/>
        <v>0</v>
      </c>
      <c r="AK30" s="47">
        <f t="shared" si="9"/>
        <v>0</v>
      </c>
      <c r="AL30" s="23"/>
      <c r="AM30" s="23"/>
      <c r="AN30" s="88">
        <f>RANK(AE30,$AE$6:$AE$113)+COUNTIF($AE$6:AE30,AE30)-1</f>
        <v>25</v>
      </c>
      <c r="AO30" s="98" t="str">
        <f t="shared" si="6"/>
        <v>207</v>
      </c>
      <c r="AP30" s="89" t="str">
        <f t="shared" si="6"/>
        <v>医薬品</v>
      </c>
      <c r="AQ30" s="95">
        <v>25</v>
      </c>
      <c r="AR30" s="95" t="str">
        <f t="shared" si="2"/>
        <v>207</v>
      </c>
      <c r="AS30" s="90" t="str">
        <f t="shared" si="3"/>
        <v>医薬品</v>
      </c>
      <c r="AT30" s="77">
        <f t="shared" si="4"/>
        <v>0</v>
      </c>
      <c r="AU30" s="229">
        <f t="shared" si="7"/>
        <v>0</v>
      </c>
      <c r="AV30" s="186">
        <f t="shared" si="8"/>
        <v>0</v>
      </c>
      <c r="AW30" s="47">
        <f t="shared" si="5"/>
        <v>0</v>
      </c>
    </row>
    <row r="31" spans="1:49" s="24" customFormat="1" ht="19.899999999999999" customHeight="1" x14ac:dyDescent="0.15">
      <c r="A31" s="59" t="s">
        <v>250</v>
      </c>
      <c r="B31" s="55" t="s">
        <v>251</v>
      </c>
      <c r="C31" s="46">
        <f>設備投資_入力!F44</f>
        <v>0</v>
      </c>
      <c r="D31" s="77">
        <f>C31*各種係数!D31</f>
        <v>0</v>
      </c>
      <c r="E31" s="77">
        <v>0</v>
      </c>
      <c r="F31" s="77">
        <f>D31*各種係数!E31</f>
        <v>0</v>
      </c>
      <c r="G31" s="77">
        <f>D31*各種係数!F31</f>
        <v>0</v>
      </c>
      <c r="H31" s="77">
        <f>G31*各種係数!G31</f>
        <v>0</v>
      </c>
      <c r="I31" s="77">
        <f>D31*各種係数!I31</f>
        <v>0</v>
      </c>
      <c r="J31" s="77">
        <f>D31*各種係数!J31</f>
        <v>0</v>
      </c>
      <c r="K31" s="47">
        <f>E31*各種係数!D31</f>
        <v>0</v>
      </c>
      <c r="L31" s="215">
        <v>0</v>
      </c>
      <c r="M31" s="215">
        <v>0</v>
      </c>
      <c r="N31" s="215">
        <f>L31*各種係数!E31</f>
        <v>0</v>
      </c>
      <c r="O31" s="215">
        <f>L31*各種係数!F31</f>
        <v>0</v>
      </c>
      <c r="P31" s="215">
        <f>O31*各種係数!G31</f>
        <v>0</v>
      </c>
      <c r="Q31" s="215">
        <f>L31*各種係数!I31</f>
        <v>0</v>
      </c>
      <c r="R31" s="215">
        <f>L31*各種係数!J31</f>
        <v>0</v>
      </c>
      <c r="S31" s="47"/>
      <c r="T31" s="47">
        <f>$S$114*各種係数!H31</f>
        <v>0</v>
      </c>
      <c r="U31" s="47">
        <f>T31*各種係数!D31</f>
        <v>0</v>
      </c>
      <c r="V31" s="186">
        <v>0</v>
      </c>
      <c r="W31" s="186">
        <v>0</v>
      </c>
      <c r="X31" s="186">
        <f>V31*各種係数!E31</f>
        <v>0</v>
      </c>
      <c r="Y31" s="186">
        <f>V31*各種係数!F31</f>
        <v>0</v>
      </c>
      <c r="Z31" s="186">
        <f>Y31*各種係数!G31</f>
        <v>0</v>
      </c>
      <c r="AA31" s="186">
        <f>V31*各種係数!I31</f>
        <v>0</v>
      </c>
      <c r="AB31" s="186">
        <f>V31*各種係数!J31</f>
        <v>0</v>
      </c>
      <c r="AC31" s="59" t="str">
        <f t="shared" si="0"/>
        <v>208</v>
      </c>
      <c r="AD31" s="55" t="str">
        <f t="shared" si="0"/>
        <v>化学最終製品（医薬品を除く。）</v>
      </c>
      <c r="AE31" s="47">
        <f t="shared" si="9"/>
        <v>0</v>
      </c>
      <c r="AF31" s="47">
        <f t="shared" si="9"/>
        <v>0</v>
      </c>
      <c r="AG31" s="47">
        <f t="shared" si="9"/>
        <v>0</v>
      </c>
      <c r="AH31" s="47">
        <f t="shared" si="9"/>
        <v>0</v>
      </c>
      <c r="AI31" s="47">
        <f t="shared" si="9"/>
        <v>0</v>
      </c>
      <c r="AJ31" s="47">
        <f t="shared" si="9"/>
        <v>0</v>
      </c>
      <c r="AK31" s="47">
        <f t="shared" si="9"/>
        <v>0</v>
      </c>
      <c r="AL31" s="23"/>
      <c r="AM31" s="23"/>
      <c r="AN31" s="88">
        <f>RANK(AE31,$AE$6:$AE$113)+COUNTIF($AE$6:AE31,AE31)-1</f>
        <v>26</v>
      </c>
      <c r="AO31" s="98" t="str">
        <f t="shared" si="6"/>
        <v>208</v>
      </c>
      <c r="AP31" s="89" t="str">
        <f t="shared" si="6"/>
        <v>化学最終製品（医薬品を除く。）</v>
      </c>
      <c r="AQ31" s="95">
        <v>26</v>
      </c>
      <c r="AR31" s="95" t="str">
        <f t="shared" si="2"/>
        <v>208</v>
      </c>
      <c r="AS31" s="90" t="str">
        <f t="shared" si="3"/>
        <v>化学最終製品（医薬品を除く。）</v>
      </c>
      <c r="AT31" s="77">
        <f t="shared" si="4"/>
        <v>0</v>
      </c>
      <c r="AU31" s="229">
        <f t="shared" si="7"/>
        <v>0</v>
      </c>
      <c r="AV31" s="186">
        <f t="shared" si="8"/>
        <v>0</v>
      </c>
      <c r="AW31" s="47">
        <f t="shared" si="5"/>
        <v>0</v>
      </c>
    </row>
    <row r="32" spans="1:49" s="24" customFormat="1" ht="19.899999999999999" customHeight="1" x14ac:dyDescent="0.15">
      <c r="A32" s="59" t="s">
        <v>262</v>
      </c>
      <c r="B32" s="55" t="s">
        <v>261</v>
      </c>
      <c r="C32" s="46">
        <f>設備投資_入力!F45</f>
        <v>0</v>
      </c>
      <c r="D32" s="77">
        <f>C32*各種係数!D32</f>
        <v>0</v>
      </c>
      <c r="E32" s="77">
        <v>0</v>
      </c>
      <c r="F32" s="77">
        <f>D32*各種係数!E32</f>
        <v>0</v>
      </c>
      <c r="G32" s="77">
        <f>D32*各種係数!F32</f>
        <v>0</v>
      </c>
      <c r="H32" s="77">
        <f>G32*各種係数!G32</f>
        <v>0</v>
      </c>
      <c r="I32" s="77">
        <f>D32*各種係数!I32</f>
        <v>0</v>
      </c>
      <c r="J32" s="77">
        <f>D32*各種係数!J32</f>
        <v>0</v>
      </c>
      <c r="K32" s="47">
        <f>E32*各種係数!D32</f>
        <v>0</v>
      </c>
      <c r="L32" s="215">
        <v>0</v>
      </c>
      <c r="M32" s="215">
        <v>0</v>
      </c>
      <c r="N32" s="215">
        <f>L32*各種係数!E32</f>
        <v>0</v>
      </c>
      <c r="O32" s="215">
        <f>L32*各種係数!F32</f>
        <v>0</v>
      </c>
      <c r="P32" s="215">
        <f>O32*各種係数!G32</f>
        <v>0</v>
      </c>
      <c r="Q32" s="215">
        <f>L32*各種係数!I32</f>
        <v>0</v>
      </c>
      <c r="R32" s="215">
        <f>L32*各種係数!J32</f>
        <v>0</v>
      </c>
      <c r="S32" s="47"/>
      <c r="T32" s="47">
        <f>$S$114*各種係数!H32</f>
        <v>0</v>
      </c>
      <c r="U32" s="47">
        <f>T32*各種係数!D32</f>
        <v>0</v>
      </c>
      <c r="V32" s="186">
        <v>0</v>
      </c>
      <c r="W32" s="186">
        <v>0</v>
      </c>
      <c r="X32" s="186">
        <f>V32*各種係数!E32</f>
        <v>0</v>
      </c>
      <c r="Y32" s="186">
        <f>V32*各種係数!F32</f>
        <v>0</v>
      </c>
      <c r="Z32" s="186">
        <f>Y32*各種係数!G32</f>
        <v>0</v>
      </c>
      <c r="AA32" s="186">
        <f>V32*各種係数!I32</f>
        <v>0</v>
      </c>
      <c r="AB32" s="186">
        <f>V32*各種係数!J32</f>
        <v>0</v>
      </c>
      <c r="AC32" s="59" t="str">
        <f t="shared" si="0"/>
        <v>211</v>
      </c>
      <c r="AD32" s="55" t="str">
        <f t="shared" si="0"/>
        <v>石油製品</v>
      </c>
      <c r="AE32" s="47">
        <f t="shared" si="9"/>
        <v>0</v>
      </c>
      <c r="AF32" s="47">
        <f t="shared" si="9"/>
        <v>0</v>
      </c>
      <c r="AG32" s="47">
        <f t="shared" si="9"/>
        <v>0</v>
      </c>
      <c r="AH32" s="47">
        <f t="shared" si="9"/>
        <v>0</v>
      </c>
      <c r="AI32" s="47">
        <f t="shared" si="9"/>
        <v>0</v>
      </c>
      <c r="AJ32" s="47">
        <f t="shared" si="9"/>
        <v>0</v>
      </c>
      <c r="AK32" s="47">
        <f t="shared" si="9"/>
        <v>0</v>
      </c>
      <c r="AL32" s="23"/>
      <c r="AM32" s="23"/>
      <c r="AN32" s="88">
        <f>RANK(AE32,$AE$6:$AE$113)+COUNTIF($AE$6:AE32,AE32)-1</f>
        <v>27</v>
      </c>
      <c r="AO32" s="98" t="str">
        <f t="shared" si="6"/>
        <v>211</v>
      </c>
      <c r="AP32" s="89" t="str">
        <f t="shared" si="6"/>
        <v>石油製品</v>
      </c>
      <c r="AQ32" s="95">
        <v>27</v>
      </c>
      <c r="AR32" s="95" t="str">
        <f t="shared" si="2"/>
        <v>211</v>
      </c>
      <c r="AS32" s="90" t="str">
        <f t="shared" si="3"/>
        <v>石油製品</v>
      </c>
      <c r="AT32" s="77">
        <f t="shared" si="4"/>
        <v>0</v>
      </c>
      <c r="AU32" s="229">
        <f t="shared" si="7"/>
        <v>0</v>
      </c>
      <c r="AV32" s="186">
        <f t="shared" si="8"/>
        <v>0</v>
      </c>
      <c r="AW32" s="47">
        <f t="shared" si="5"/>
        <v>0</v>
      </c>
    </row>
    <row r="33" spans="1:49" s="24" customFormat="1" ht="19.899999999999999" customHeight="1" x14ac:dyDescent="0.15">
      <c r="A33" s="59" t="s">
        <v>265</v>
      </c>
      <c r="B33" s="55" t="s">
        <v>264</v>
      </c>
      <c r="C33" s="46">
        <f>設備投資_入力!F46</f>
        <v>0</v>
      </c>
      <c r="D33" s="77">
        <f>C33*各種係数!D33</f>
        <v>0</v>
      </c>
      <c r="E33" s="77">
        <v>0</v>
      </c>
      <c r="F33" s="77">
        <f>D33*各種係数!E33</f>
        <v>0</v>
      </c>
      <c r="G33" s="77">
        <f>D33*各種係数!F33</f>
        <v>0</v>
      </c>
      <c r="H33" s="77">
        <f>G33*各種係数!G33</f>
        <v>0</v>
      </c>
      <c r="I33" s="77">
        <f>D33*各種係数!I33</f>
        <v>0</v>
      </c>
      <c r="J33" s="77">
        <f>D33*各種係数!J33</f>
        <v>0</v>
      </c>
      <c r="K33" s="47">
        <f>E33*各種係数!D33</f>
        <v>0</v>
      </c>
      <c r="L33" s="215">
        <v>0</v>
      </c>
      <c r="M33" s="215">
        <v>0</v>
      </c>
      <c r="N33" s="215">
        <f>L33*各種係数!E33</f>
        <v>0</v>
      </c>
      <c r="O33" s="215">
        <f>L33*各種係数!F33</f>
        <v>0</v>
      </c>
      <c r="P33" s="215">
        <f>O33*各種係数!G33</f>
        <v>0</v>
      </c>
      <c r="Q33" s="215">
        <f>L33*各種係数!I33</f>
        <v>0</v>
      </c>
      <c r="R33" s="215">
        <f>L33*各種係数!J33</f>
        <v>0</v>
      </c>
      <c r="S33" s="47"/>
      <c r="T33" s="47">
        <f>$S$114*各種係数!H33</f>
        <v>0</v>
      </c>
      <c r="U33" s="47">
        <f>T33*各種係数!D33</f>
        <v>0</v>
      </c>
      <c r="V33" s="186">
        <v>0</v>
      </c>
      <c r="W33" s="186">
        <v>0</v>
      </c>
      <c r="X33" s="186">
        <f>V33*各種係数!E33</f>
        <v>0</v>
      </c>
      <c r="Y33" s="186">
        <f>V33*各種係数!F33</f>
        <v>0</v>
      </c>
      <c r="Z33" s="186">
        <f>Y33*各種係数!G33</f>
        <v>0</v>
      </c>
      <c r="AA33" s="186">
        <f>V33*各種係数!I33</f>
        <v>0</v>
      </c>
      <c r="AB33" s="186">
        <f>V33*各種係数!J33</f>
        <v>0</v>
      </c>
      <c r="AC33" s="59" t="str">
        <f t="shared" si="0"/>
        <v>212</v>
      </c>
      <c r="AD33" s="55" t="str">
        <f t="shared" si="0"/>
        <v>石炭製品</v>
      </c>
      <c r="AE33" s="47">
        <f t="shared" si="9"/>
        <v>0</v>
      </c>
      <c r="AF33" s="47">
        <f t="shared" si="9"/>
        <v>0</v>
      </c>
      <c r="AG33" s="47">
        <f t="shared" si="9"/>
        <v>0</v>
      </c>
      <c r="AH33" s="47">
        <f t="shared" si="9"/>
        <v>0</v>
      </c>
      <c r="AI33" s="47">
        <f t="shared" si="9"/>
        <v>0</v>
      </c>
      <c r="AJ33" s="47">
        <f t="shared" si="9"/>
        <v>0</v>
      </c>
      <c r="AK33" s="47">
        <f t="shared" si="9"/>
        <v>0</v>
      </c>
      <c r="AL33" s="23"/>
      <c r="AM33" s="23"/>
      <c r="AN33" s="88">
        <f>RANK(AE33,$AE$6:$AE$113)+COUNTIF($AE$6:AE33,AE33)-1</f>
        <v>28</v>
      </c>
      <c r="AO33" s="98" t="str">
        <f t="shared" si="6"/>
        <v>212</v>
      </c>
      <c r="AP33" s="89" t="str">
        <f t="shared" si="6"/>
        <v>石炭製品</v>
      </c>
      <c r="AQ33" s="95">
        <v>28</v>
      </c>
      <c r="AR33" s="95" t="str">
        <f t="shared" si="2"/>
        <v>212</v>
      </c>
      <c r="AS33" s="90" t="str">
        <f t="shared" si="3"/>
        <v>石炭製品</v>
      </c>
      <c r="AT33" s="77">
        <f t="shared" si="4"/>
        <v>0</v>
      </c>
      <c r="AU33" s="229">
        <f t="shared" si="7"/>
        <v>0</v>
      </c>
      <c r="AV33" s="186">
        <f t="shared" si="8"/>
        <v>0</v>
      </c>
      <c r="AW33" s="47">
        <f t="shared" si="5"/>
        <v>0</v>
      </c>
    </row>
    <row r="34" spans="1:49" s="24" customFormat="1" ht="19.899999999999999" customHeight="1" x14ac:dyDescent="0.15">
      <c r="A34" s="59" t="s">
        <v>268</v>
      </c>
      <c r="B34" s="55" t="s">
        <v>267</v>
      </c>
      <c r="C34" s="46">
        <f>設備投資_入力!F47</f>
        <v>0</v>
      </c>
      <c r="D34" s="77">
        <f>C34*各種係数!D34</f>
        <v>0</v>
      </c>
      <c r="E34" s="77">
        <v>0</v>
      </c>
      <c r="F34" s="77">
        <f>D34*各種係数!E34</f>
        <v>0</v>
      </c>
      <c r="G34" s="77">
        <f>D34*各種係数!F34</f>
        <v>0</v>
      </c>
      <c r="H34" s="77">
        <f>G34*各種係数!G34</f>
        <v>0</v>
      </c>
      <c r="I34" s="77">
        <f>D34*各種係数!I34</f>
        <v>0</v>
      </c>
      <c r="J34" s="77">
        <f>D34*各種係数!J34</f>
        <v>0</v>
      </c>
      <c r="K34" s="47">
        <f>E34*各種係数!D34</f>
        <v>0</v>
      </c>
      <c r="L34" s="215">
        <v>0</v>
      </c>
      <c r="M34" s="215">
        <v>0</v>
      </c>
      <c r="N34" s="215">
        <f>L34*各種係数!E34</f>
        <v>0</v>
      </c>
      <c r="O34" s="215">
        <f>L34*各種係数!F34</f>
        <v>0</v>
      </c>
      <c r="P34" s="215">
        <f>O34*各種係数!G34</f>
        <v>0</v>
      </c>
      <c r="Q34" s="215">
        <f>L34*各種係数!I34</f>
        <v>0</v>
      </c>
      <c r="R34" s="215">
        <f>L34*各種係数!J34</f>
        <v>0</v>
      </c>
      <c r="S34" s="47"/>
      <c r="T34" s="47">
        <f>$S$114*各種係数!H34</f>
        <v>0</v>
      </c>
      <c r="U34" s="47">
        <f>T34*各種係数!D34</f>
        <v>0</v>
      </c>
      <c r="V34" s="186">
        <v>0</v>
      </c>
      <c r="W34" s="186">
        <v>0</v>
      </c>
      <c r="X34" s="186">
        <f>V34*各種係数!E34</f>
        <v>0</v>
      </c>
      <c r="Y34" s="186">
        <f>V34*各種係数!F34</f>
        <v>0</v>
      </c>
      <c r="Z34" s="186">
        <f>Y34*各種係数!G34</f>
        <v>0</v>
      </c>
      <c r="AA34" s="186">
        <f>V34*各種係数!I34</f>
        <v>0</v>
      </c>
      <c r="AB34" s="186">
        <f>V34*各種係数!J34</f>
        <v>0</v>
      </c>
      <c r="AC34" s="59" t="str">
        <f t="shared" si="0"/>
        <v>221</v>
      </c>
      <c r="AD34" s="55" t="str">
        <f t="shared" si="0"/>
        <v>プラスチック製品</v>
      </c>
      <c r="AE34" s="47">
        <f t="shared" si="9"/>
        <v>0</v>
      </c>
      <c r="AF34" s="47">
        <f t="shared" si="9"/>
        <v>0</v>
      </c>
      <c r="AG34" s="47">
        <f t="shared" si="9"/>
        <v>0</v>
      </c>
      <c r="AH34" s="47">
        <f t="shared" si="9"/>
        <v>0</v>
      </c>
      <c r="AI34" s="47">
        <f t="shared" si="9"/>
        <v>0</v>
      </c>
      <c r="AJ34" s="47">
        <f t="shared" si="9"/>
        <v>0</v>
      </c>
      <c r="AK34" s="47">
        <f t="shared" si="9"/>
        <v>0</v>
      </c>
      <c r="AL34" s="23"/>
      <c r="AM34" s="23"/>
      <c r="AN34" s="88">
        <f>RANK(AE34,$AE$6:$AE$113)+COUNTIF($AE$6:AE34,AE34)-1</f>
        <v>29</v>
      </c>
      <c r="AO34" s="98" t="str">
        <f t="shared" si="6"/>
        <v>221</v>
      </c>
      <c r="AP34" s="89" t="str">
        <f t="shared" si="6"/>
        <v>プラスチック製品</v>
      </c>
      <c r="AQ34" s="95">
        <v>29</v>
      </c>
      <c r="AR34" s="95" t="str">
        <f t="shared" si="2"/>
        <v>221</v>
      </c>
      <c r="AS34" s="90" t="str">
        <f t="shared" si="3"/>
        <v>プラスチック製品</v>
      </c>
      <c r="AT34" s="77">
        <f t="shared" si="4"/>
        <v>0</v>
      </c>
      <c r="AU34" s="229">
        <f t="shared" si="7"/>
        <v>0</v>
      </c>
      <c r="AV34" s="186">
        <f t="shared" si="8"/>
        <v>0</v>
      </c>
      <c r="AW34" s="47">
        <f t="shared" si="5"/>
        <v>0</v>
      </c>
    </row>
    <row r="35" spans="1:49" s="24" customFormat="1" ht="19.899999999999999" customHeight="1" x14ac:dyDescent="0.15">
      <c r="A35" s="59" t="s">
        <v>271</v>
      </c>
      <c r="B35" s="55" t="s">
        <v>272</v>
      </c>
      <c r="C35" s="46">
        <f>設備投資_入力!F48</f>
        <v>0</v>
      </c>
      <c r="D35" s="77">
        <f>C35*各種係数!D35</f>
        <v>0</v>
      </c>
      <c r="E35" s="77">
        <v>0</v>
      </c>
      <c r="F35" s="77">
        <f>D35*各種係数!E35</f>
        <v>0</v>
      </c>
      <c r="G35" s="77">
        <f>D35*各種係数!F35</f>
        <v>0</v>
      </c>
      <c r="H35" s="77">
        <f>G35*各種係数!G35</f>
        <v>0</v>
      </c>
      <c r="I35" s="77">
        <f>D35*各種係数!I35</f>
        <v>0</v>
      </c>
      <c r="J35" s="77">
        <f>D35*各種係数!J35</f>
        <v>0</v>
      </c>
      <c r="K35" s="47">
        <f>E35*各種係数!D35</f>
        <v>0</v>
      </c>
      <c r="L35" s="215">
        <v>0</v>
      </c>
      <c r="M35" s="215">
        <v>0</v>
      </c>
      <c r="N35" s="215">
        <f>L35*各種係数!E35</f>
        <v>0</v>
      </c>
      <c r="O35" s="215">
        <f>L35*各種係数!F35</f>
        <v>0</v>
      </c>
      <c r="P35" s="215">
        <f>O35*各種係数!G35</f>
        <v>0</v>
      </c>
      <c r="Q35" s="215">
        <f>L35*各種係数!I35</f>
        <v>0</v>
      </c>
      <c r="R35" s="215">
        <f>L35*各種係数!J35</f>
        <v>0</v>
      </c>
      <c r="S35" s="47"/>
      <c r="T35" s="47">
        <f>$S$114*各種係数!H35</f>
        <v>0</v>
      </c>
      <c r="U35" s="47">
        <f>T35*各種係数!D35</f>
        <v>0</v>
      </c>
      <c r="V35" s="186">
        <v>0</v>
      </c>
      <c r="W35" s="186">
        <v>0</v>
      </c>
      <c r="X35" s="186">
        <f>V35*各種係数!E35</f>
        <v>0</v>
      </c>
      <c r="Y35" s="186">
        <f>V35*各種係数!F35</f>
        <v>0</v>
      </c>
      <c r="Z35" s="186">
        <f>Y35*各種係数!G35</f>
        <v>0</v>
      </c>
      <c r="AA35" s="186">
        <f>V35*各種係数!I35</f>
        <v>0</v>
      </c>
      <c r="AB35" s="186">
        <f>V35*各種係数!J35</f>
        <v>0</v>
      </c>
      <c r="AC35" s="59" t="str">
        <f t="shared" si="0"/>
        <v>222</v>
      </c>
      <c r="AD35" s="55" t="str">
        <f t="shared" si="0"/>
        <v>ゴム製品</v>
      </c>
      <c r="AE35" s="47">
        <f t="shared" si="9"/>
        <v>0</v>
      </c>
      <c r="AF35" s="47">
        <f t="shared" si="9"/>
        <v>0</v>
      </c>
      <c r="AG35" s="47">
        <f t="shared" si="9"/>
        <v>0</v>
      </c>
      <c r="AH35" s="47">
        <f t="shared" si="9"/>
        <v>0</v>
      </c>
      <c r="AI35" s="47">
        <f t="shared" si="9"/>
        <v>0</v>
      </c>
      <c r="AJ35" s="47">
        <f t="shared" si="9"/>
        <v>0</v>
      </c>
      <c r="AK35" s="47">
        <f t="shared" si="9"/>
        <v>0</v>
      </c>
      <c r="AL35" s="23"/>
      <c r="AM35" s="23"/>
      <c r="AN35" s="88">
        <f>RANK(AE35,$AE$6:$AE$113)+COUNTIF($AE$6:AE35,AE35)-1</f>
        <v>30</v>
      </c>
      <c r="AO35" s="98" t="str">
        <f t="shared" si="6"/>
        <v>222</v>
      </c>
      <c r="AP35" s="89" t="str">
        <f t="shared" si="6"/>
        <v>ゴム製品</v>
      </c>
      <c r="AQ35" s="95">
        <v>30</v>
      </c>
      <c r="AR35" s="95" t="str">
        <f t="shared" si="2"/>
        <v>222</v>
      </c>
      <c r="AS35" s="90" t="str">
        <f t="shared" si="3"/>
        <v>ゴム製品</v>
      </c>
      <c r="AT35" s="77">
        <f t="shared" si="4"/>
        <v>0</v>
      </c>
      <c r="AU35" s="229">
        <f t="shared" si="7"/>
        <v>0</v>
      </c>
      <c r="AV35" s="186">
        <f t="shared" si="8"/>
        <v>0</v>
      </c>
      <c r="AW35" s="47">
        <f t="shared" si="5"/>
        <v>0</v>
      </c>
    </row>
    <row r="36" spans="1:49" s="24" customFormat="1" ht="19.899999999999999" customHeight="1" x14ac:dyDescent="0.15">
      <c r="A36" s="59" t="s">
        <v>277</v>
      </c>
      <c r="B36" s="55" t="s">
        <v>663</v>
      </c>
      <c r="C36" s="46">
        <f>設備投資_入力!F49</f>
        <v>0</v>
      </c>
      <c r="D36" s="77">
        <f>C36*各種係数!D36</f>
        <v>0</v>
      </c>
      <c r="E36" s="77">
        <v>0</v>
      </c>
      <c r="F36" s="77">
        <f>D36*各種係数!E36</f>
        <v>0</v>
      </c>
      <c r="G36" s="77">
        <f>D36*各種係数!F36</f>
        <v>0</v>
      </c>
      <c r="H36" s="77">
        <f>G36*各種係数!G36</f>
        <v>0</v>
      </c>
      <c r="I36" s="77">
        <f>D36*各種係数!I36</f>
        <v>0</v>
      </c>
      <c r="J36" s="77">
        <f>D36*各種係数!J36</f>
        <v>0</v>
      </c>
      <c r="K36" s="47">
        <f>E36*各種係数!D36</f>
        <v>0</v>
      </c>
      <c r="L36" s="215">
        <v>0</v>
      </c>
      <c r="M36" s="215">
        <v>0</v>
      </c>
      <c r="N36" s="215">
        <f>L36*各種係数!E36</f>
        <v>0</v>
      </c>
      <c r="O36" s="215">
        <f>L36*各種係数!F36</f>
        <v>0</v>
      </c>
      <c r="P36" s="215">
        <f>O36*各種係数!G36</f>
        <v>0</v>
      </c>
      <c r="Q36" s="215">
        <f>L36*各種係数!I36</f>
        <v>0</v>
      </c>
      <c r="R36" s="215">
        <f>L36*各種係数!J36</f>
        <v>0</v>
      </c>
      <c r="S36" s="47"/>
      <c r="T36" s="47">
        <f>$S$114*各種係数!H36</f>
        <v>0</v>
      </c>
      <c r="U36" s="47">
        <f>T36*各種係数!D36</f>
        <v>0</v>
      </c>
      <c r="V36" s="186">
        <v>0</v>
      </c>
      <c r="W36" s="186">
        <v>0</v>
      </c>
      <c r="X36" s="186">
        <f>V36*各種係数!E36</f>
        <v>0</v>
      </c>
      <c r="Y36" s="186">
        <f>V36*各種係数!F36</f>
        <v>0</v>
      </c>
      <c r="Z36" s="186">
        <f>Y36*各種係数!G36</f>
        <v>0</v>
      </c>
      <c r="AA36" s="186">
        <f>V36*各種係数!I36</f>
        <v>0</v>
      </c>
      <c r="AB36" s="186">
        <f>V36*各種係数!J36</f>
        <v>0</v>
      </c>
      <c r="AC36" s="59" t="str">
        <f t="shared" si="0"/>
        <v>231</v>
      </c>
      <c r="AD36" s="55" t="str">
        <f t="shared" si="0"/>
        <v>なめし革・革製品・毛皮</v>
      </c>
      <c r="AE36" s="47">
        <f t="shared" si="9"/>
        <v>0</v>
      </c>
      <c r="AF36" s="47">
        <f t="shared" si="9"/>
        <v>0</v>
      </c>
      <c r="AG36" s="47">
        <f t="shared" si="9"/>
        <v>0</v>
      </c>
      <c r="AH36" s="47">
        <f t="shared" si="9"/>
        <v>0</v>
      </c>
      <c r="AI36" s="47">
        <f t="shared" si="9"/>
        <v>0</v>
      </c>
      <c r="AJ36" s="47">
        <f t="shared" si="9"/>
        <v>0</v>
      </c>
      <c r="AK36" s="47">
        <f t="shared" si="9"/>
        <v>0</v>
      </c>
      <c r="AL36" s="23"/>
      <c r="AM36" s="23"/>
      <c r="AN36" s="88">
        <f>RANK(AE36,$AE$6:$AE$113)+COUNTIF($AE$6:AE36,AE36)-1</f>
        <v>31</v>
      </c>
      <c r="AO36" s="98" t="str">
        <f t="shared" si="6"/>
        <v>231</v>
      </c>
      <c r="AP36" s="89" t="str">
        <f t="shared" si="6"/>
        <v>なめし革・革製品・毛皮</v>
      </c>
      <c r="AQ36" s="95">
        <v>31</v>
      </c>
      <c r="AR36" s="95" t="str">
        <f t="shared" si="2"/>
        <v>231</v>
      </c>
      <c r="AS36" s="90" t="str">
        <f t="shared" si="3"/>
        <v>なめし革・革製品・毛皮</v>
      </c>
      <c r="AT36" s="77">
        <f t="shared" si="4"/>
        <v>0</v>
      </c>
      <c r="AU36" s="229">
        <f t="shared" si="7"/>
        <v>0</v>
      </c>
      <c r="AV36" s="186">
        <f t="shared" si="8"/>
        <v>0</v>
      </c>
      <c r="AW36" s="47">
        <f t="shared" si="5"/>
        <v>0</v>
      </c>
    </row>
    <row r="37" spans="1:49" s="24" customFormat="1" ht="19.899999999999999" customHeight="1" x14ac:dyDescent="0.15">
      <c r="A37" s="59" t="s">
        <v>281</v>
      </c>
      <c r="B37" s="55" t="s">
        <v>280</v>
      </c>
      <c r="C37" s="46">
        <f>設備投資_入力!F50</f>
        <v>0</v>
      </c>
      <c r="D37" s="77">
        <f>C37*各種係数!D37</f>
        <v>0</v>
      </c>
      <c r="E37" s="77">
        <v>0</v>
      </c>
      <c r="F37" s="77">
        <f>D37*各種係数!E37</f>
        <v>0</v>
      </c>
      <c r="G37" s="77">
        <f>D37*各種係数!F37</f>
        <v>0</v>
      </c>
      <c r="H37" s="77">
        <f>G37*各種係数!G37</f>
        <v>0</v>
      </c>
      <c r="I37" s="77">
        <f>D37*各種係数!I37</f>
        <v>0</v>
      </c>
      <c r="J37" s="77">
        <f>D37*各種係数!J37</f>
        <v>0</v>
      </c>
      <c r="K37" s="47">
        <f>E37*各種係数!D37</f>
        <v>0</v>
      </c>
      <c r="L37" s="215">
        <v>0</v>
      </c>
      <c r="M37" s="215">
        <v>0</v>
      </c>
      <c r="N37" s="215">
        <f>L37*各種係数!E37</f>
        <v>0</v>
      </c>
      <c r="O37" s="215">
        <f>L37*各種係数!F37</f>
        <v>0</v>
      </c>
      <c r="P37" s="215">
        <f>O37*各種係数!G37</f>
        <v>0</v>
      </c>
      <c r="Q37" s="215">
        <f>L37*各種係数!I37</f>
        <v>0</v>
      </c>
      <c r="R37" s="215">
        <f>L37*各種係数!J37</f>
        <v>0</v>
      </c>
      <c r="S37" s="47"/>
      <c r="T37" s="47">
        <f>$S$114*各種係数!H37</f>
        <v>0</v>
      </c>
      <c r="U37" s="47">
        <f>T37*各種係数!D37</f>
        <v>0</v>
      </c>
      <c r="V37" s="186">
        <v>0</v>
      </c>
      <c r="W37" s="186">
        <v>0</v>
      </c>
      <c r="X37" s="186">
        <f>V37*各種係数!E37</f>
        <v>0</v>
      </c>
      <c r="Y37" s="186">
        <f>V37*各種係数!F37</f>
        <v>0</v>
      </c>
      <c r="Z37" s="186">
        <f>Y37*各種係数!G37</f>
        <v>0</v>
      </c>
      <c r="AA37" s="186">
        <f>V37*各種係数!I37</f>
        <v>0</v>
      </c>
      <c r="AB37" s="186">
        <f>V37*各種係数!J37</f>
        <v>0</v>
      </c>
      <c r="AC37" s="59" t="str">
        <f t="shared" si="0"/>
        <v>251</v>
      </c>
      <c r="AD37" s="55" t="str">
        <f t="shared" si="0"/>
        <v>ガラス・ガラス製品</v>
      </c>
      <c r="AE37" s="47">
        <f t="shared" si="9"/>
        <v>0</v>
      </c>
      <c r="AF37" s="47">
        <f t="shared" si="9"/>
        <v>0</v>
      </c>
      <c r="AG37" s="47">
        <f t="shared" si="9"/>
        <v>0</v>
      </c>
      <c r="AH37" s="47">
        <f t="shared" si="9"/>
        <v>0</v>
      </c>
      <c r="AI37" s="47">
        <f t="shared" si="9"/>
        <v>0</v>
      </c>
      <c r="AJ37" s="47">
        <f t="shared" si="9"/>
        <v>0</v>
      </c>
      <c r="AK37" s="47">
        <f t="shared" si="9"/>
        <v>0</v>
      </c>
      <c r="AL37" s="23"/>
      <c r="AM37" s="23"/>
      <c r="AN37" s="88">
        <f>RANK(AE37,$AE$6:$AE$113)+COUNTIF($AE$6:AE37,AE37)-1</f>
        <v>32</v>
      </c>
      <c r="AO37" s="98" t="str">
        <f t="shared" si="6"/>
        <v>251</v>
      </c>
      <c r="AP37" s="89" t="str">
        <f t="shared" si="6"/>
        <v>ガラス・ガラス製品</v>
      </c>
      <c r="AQ37" s="95">
        <v>32</v>
      </c>
      <c r="AR37" s="95" t="str">
        <f t="shared" si="2"/>
        <v>251</v>
      </c>
      <c r="AS37" s="90" t="str">
        <f t="shared" si="3"/>
        <v>ガラス・ガラス製品</v>
      </c>
      <c r="AT37" s="77">
        <f t="shared" si="4"/>
        <v>0</v>
      </c>
      <c r="AU37" s="229">
        <f t="shared" si="7"/>
        <v>0</v>
      </c>
      <c r="AV37" s="186">
        <f t="shared" si="8"/>
        <v>0</v>
      </c>
      <c r="AW37" s="47">
        <f t="shared" si="5"/>
        <v>0</v>
      </c>
    </row>
    <row r="38" spans="1:49" s="24" customFormat="1" ht="19.899999999999999" customHeight="1" x14ac:dyDescent="0.15">
      <c r="A38" s="59" t="s">
        <v>284</v>
      </c>
      <c r="B38" s="55" t="s">
        <v>283</v>
      </c>
      <c r="C38" s="46">
        <f>設備投資_入力!F51</f>
        <v>0</v>
      </c>
      <c r="D38" s="77">
        <f>C38*各種係数!D38</f>
        <v>0</v>
      </c>
      <c r="E38" s="77">
        <v>0</v>
      </c>
      <c r="F38" s="77">
        <f>D38*各種係数!E38</f>
        <v>0</v>
      </c>
      <c r="G38" s="77">
        <f>D38*各種係数!F38</f>
        <v>0</v>
      </c>
      <c r="H38" s="77">
        <f>G38*各種係数!G38</f>
        <v>0</v>
      </c>
      <c r="I38" s="77">
        <f>D38*各種係数!I38</f>
        <v>0</v>
      </c>
      <c r="J38" s="77">
        <f>D38*各種係数!J38</f>
        <v>0</v>
      </c>
      <c r="K38" s="47">
        <f>E38*各種係数!D38</f>
        <v>0</v>
      </c>
      <c r="L38" s="215">
        <v>0</v>
      </c>
      <c r="M38" s="215">
        <v>0</v>
      </c>
      <c r="N38" s="215">
        <f>L38*各種係数!E38</f>
        <v>0</v>
      </c>
      <c r="O38" s="215">
        <f>L38*各種係数!F38</f>
        <v>0</v>
      </c>
      <c r="P38" s="215">
        <f>O38*各種係数!G38</f>
        <v>0</v>
      </c>
      <c r="Q38" s="215">
        <f>L38*各種係数!I38</f>
        <v>0</v>
      </c>
      <c r="R38" s="215">
        <f>L38*各種係数!J38</f>
        <v>0</v>
      </c>
      <c r="S38" s="47"/>
      <c r="T38" s="47">
        <f>$S$114*各種係数!H38</f>
        <v>0</v>
      </c>
      <c r="U38" s="47">
        <f>T38*各種係数!D38</f>
        <v>0</v>
      </c>
      <c r="V38" s="186">
        <v>0</v>
      </c>
      <c r="W38" s="186">
        <v>0</v>
      </c>
      <c r="X38" s="186">
        <f>V38*各種係数!E38</f>
        <v>0</v>
      </c>
      <c r="Y38" s="186">
        <f>V38*各種係数!F38</f>
        <v>0</v>
      </c>
      <c r="Z38" s="186">
        <f>Y38*各種係数!G38</f>
        <v>0</v>
      </c>
      <c r="AA38" s="186">
        <f>V38*各種係数!I38</f>
        <v>0</v>
      </c>
      <c r="AB38" s="186">
        <f>V38*各種係数!J38</f>
        <v>0</v>
      </c>
      <c r="AC38" s="59" t="str">
        <f t="shared" ref="AC38:AD69" si="10">A38</f>
        <v>252</v>
      </c>
      <c r="AD38" s="55" t="str">
        <f t="shared" si="10"/>
        <v>セメント・セメント製品</v>
      </c>
      <c r="AE38" s="47">
        <f t="shared" si="9"/>
        <v>0</v>
      </c>
      <c r="AF38" s="47">
        <f t="shared" si="9"/>
        <v>0</v>
      </c>
      <c r="AG38" s="47">
        <f t="shared" si="9"/>
        <v>0</v>
      </c>
      <c r="AH38" s="47">
        <f t="shared" si="9"/>
        <v>0</v>
      </c>
      <c r="AI38" s="47">
        <f t="shared" si="9"/>
        <v>0</v>
      </c>
      <c r="AJ38" s="47">
        <f t="shared" si="9"/>
        <v>0</v>
      </c>
      <c r="AK38" s="47">
        <f t="shared" si="9"/>
        <v>0</v>
      </c>
      <c r="AL38" s="23"/>
      <c r="AM38" s="23"/>
      <c r="AN38" s="88">
        <f>RANK(AE38,$AE$6:$AE$113)+COUNTIF($AE$6:AE38,AE38)-1</f>
        <v>33</v>
      </c>
      <c r="AO38" s="98" t="str">
        <f t="shared" si="6"/>
        <v>252</v>
      </c>
      <c r="AP38" s="89" t="str">
        <f t="shared" si="6"/>
        <v>セメント・セメント製品</v>
      </c>
      <c r="AQ38" s="95">
        <v>33</v>
      </c>
      <c r="AR38" s="95" t="str">
        <f t="shared" si="2"/>
        <v>252</v>
      </c>
      <c r="AS38" s="90" t="str">
        <f t="shared" si="3"/>
        <v>セメント・セメント製品</v>
      </c>
      <c r="AT38" s="77">
        <f t="shared" si="4"/>
        <v>0</v>
      </c>
      <c r="AU38" s="229">
        <f t="shared" si="7"/>
        <v>0</v>
      </c>
      <c r="AV38" s="186">
        <f t="shared" si="8"/>
        <v>0</v>
      </c>
      <c r="AW38" s="47">
        <f t="shared" si="5"/>
        <v>0</v>
      </c>
    </row>
    <row r="39" spans="1:49" s="24" customFormat="1" ht="19.899999999999999" customHeight="1" x14ac:dyDescent="0.15">
      <c r="A39" s="59" t="s">
        <v>287</v>
      </c>
      <c r="B39" s="55" t="s">
        <v>286</v>
      </c>
      <c r="C39" s="46">
        <f>設備投資_入力!F52</f>
        <v>0</v>
      </c>
      <c r="D39" s="77">
        <f>C39*各種係数!D39</f>
        <v>0</v>
      </c>
      <c r="E39" s="77">
        <v>0</v>
      </c>
      <c r="F39" s="77">
        <f>D39*各種係数!E39</f>
        <v>0</v>
      </c>
      <c r="G39" s="77">
        <f>D39*各種係数!F39</f>
        <v>0</v>
      </c>
      <c r="H39" s="77">
        <f>G39*各種係数!G39</f>
        <v>0</v>
      </c>
      <c r="I39" s="77">
        <f>D39*各種係数!I39</f>
        <v>0</v>
      </c>
      <c r="J39" s="77">
        <f>D39*各種係数!J39</f>
        <v>0</v>
      </c>
      <c r="K39" s="47">
        <f>E39*各種係数!D39</f>
        <v>0</v>
      </c>
      <c r="L39" s="215">
        <v>0</v>
      </c>
      <c r="M39" s="215">
        <v>0</v>
      </c>
      <c r="N39" s="215">
        <f>L39*各種係数!E39</f>
        <v>0</v>
      </c>
      <c r="O39" s="215">
        <f>L39*各種係数!F39</f>
        <v>0</v>
      </c>
      <c r="P39" s="215">
        <f>O39*各種係数!G39</f>
        <v>0</v>
      </c>
      <c r="Q39" s="215">
        <f>L39*各種係数!I39</f>
        <v>0</v>
      </c>
      <c r="R39" s="215">
        <f>L39*各種係数!J39</f>
        <v>0</v>
      </c>
      <c r="S39" s="47"/>
      <c r="T39" s="47">
        <f>$S$114*各種係数!H39</f>
        <v>0</v>
      </c>
      <c r="U39" s="47">
        <f>T39*各種係数!D39</f>
        <v>0</v>
      </c>
      <c r="V39" s="186">
        <v>0</v>
      </c>
      <c r="W39" s="186">
        <v>0</v>
      </c>
      <c r="X39" s="186">
        <f>V39*各種係数!E39</f>
        <v>0</v>
      </c>
      <c r="Y39" s="186">
        <f>V39*各種係数!F39</f>
        <v>0</v>
      </c>
      <c r="Z39" s="186">
        <f>Y39*各種係数!G39</f>
        <v>0</v>
      </c>
      <c r="AA39" s="186">
        <f>V39*各種係数!I39</f>
        <v>0</v>
      </c>
      <c r="AB39" s="186">
        <f>V39*各種係数!J39</f>
        <v>0</v>
      </c>
      <c r="AC39" s="59" t="str">
        <f t="shared" si="10"/>
        <v>253</v>
      </c>
      <c r="AD39" s="55" t="str">
        <f t="shared" si="10"/>
        <v>陶磁器</v>
      </c>
      <c r="AE39" s="47">
        <f t="shared" si="9"/>
        <v>0</v>
      </c>
      <c r="AF39" s="47">
        <f t="shared" si="9"/>
        <v>0</v>
      </c>
      <c r="AG39" s="47">
        <f t="shared" si="9"/>
        <v>0</v>
      </c>
      <c r="AH39" s="47">
        <f t="shared" si="9"/>
        <v>0</v>
      </c>
      <c r="AI39" s="47">
        <f t="shared" si="9"/>
        <v>0</v>
      </c>
      <c r="AJ39" s="47">
        <f t="shared" si="9"/>
        <v>0</v>
      </c>
      <c r="AK39" s="47">
        <f t="shared" si="9"/>
        <v>0</v>
      </c>
      <c r="AL39" s="23"/>
      <c r="AM39" s="23"/>
      <c r="AN39" s="88">
        <f>RANK(AE39,$AE$6:$AE$113)+COUNTIF($AE$6:AE39,AE39)-1</f>
        <v>34</v>
      </c>
      <c r="AO39" s="98" t="str">
        <f t="shared" si="6"/>
        <v>253</v>
      </c>
      <c r="AP39" s="89" t="str">
        <f t="shared" si="6"/>
        <v>陶磁器</v>
      </c>
      <c r="AQ39" s="95">
        <v>34</v>
      </c>
      <c r="AR39" s="95" t="str">
        <f t="shared" si="2"/>
        <v>253</v>
      </c>
      <c r="AS39" s="90" t="str">
        <f t="shared" si="3"/>
        <v>陶磁器</v>
      </c>
      <c r="AT39" s="77">
        <f t="shared" si="4"/>
        <v>0</v>
      </c>
      <c r="AU39" s="229">
        <f t="shared" si="7"/>
        <v>0</v>
      </c>
      <c r="AV39" s="186">
        <f t="shared" si="8"/>
        <v>0</v>
      </c>
      <c r="AW39" s="47">
        <f t="shared" si="5"/>
        <v>0</v>
      </c>
    </row>
    <row r="40" spans="1:49" s="24" customFormat="1" ht="19.899999999999999" customHeight="1" x14ac:dyDescent="0.15">
      <c r="A40" s="59" t="s">
        <v>290</v>
      </c>
      <c r="B40" s="55" t="s">
        <v>291</v>
      </c>
      <c r="C40" s="46">
        <f>設備投資_入力!F53</f>
        <v>0</v>
      </c>
      <c r="D40" s="77">
        <f>C40*各種係数!D40</f>
        <v>0</v>
      </c>
      <c r="E40" s="77">
        <v>0</v>
      </c>
      <c r="F40" s="77">
        <f>D40*各種係数!E40</f>
        <v>0</v>
      </c>
      <c r="G40" s="77">
        <f>D40*各種係数!F40</f>
        <v>0</v>
      </c>
      <c r="H40" s="77">
        <f>G40*各種係数!G40</f>
        <v>0</v>
      </c>
      <c r="I40" s="77">
        <f>D40*各種係数!I40</f>
        <v>0</v>
      </c>
      <c r="J40" s="77">
        <f>D40*各種係数!J40</f>
        <v>0</v>
      </c>
      <c r="K40" s="47">
        <f>E40*各種係数!D40</f>
        <v>0</v>
      </c>
      <c r="L40" s="215">
        <v>0</v>
      </c>
      <c r="M40" s="215">
        <v>0</v>
      </c>
      <c r="N40" s="215">
        <f>L40*各種係数!E40</f>
        <v>0</v>
      </c>
      <c r="O40" s="215">
        <f>L40*各種係数!F40</f>
        <v>0</v>
      </c>
      <c r="P40" s="215">
        <f>O40*各種係数!G40</f>
        <v>0</v>
      </c>
      <c r="Q40" s="215">
        <f>L40*各種係数!I40</f>
        <v>0</v>
      </c>
      <c r="R40" s="215">
        <f>L40*各種係数!J40</f>
        <v>0</v>
      </c>
      <c r="S40" s="47"/>
      <c r="T40" s="47">
        <f>$S$114*各種係数!H40</f>
        <v>0</v>
      </c>
      <c r="U40" s="47">
        <f>T40*各種係数!D40</f>
        <v>0</v>
      </c>
      <c r="V40" s="186">
        <v>0</v>
      </c>
      <c r="W40" s="186">
        <v>0</v>
      </c>
      <c r="X40" s="186">
        <f>V40*各種係数!E40</f>
        <v>0</v>
      </c>
      <c r="Y40" s="186">
        <f>V40*各種係数!F40</f>
        <v>0</v>
      </c>
      <c r="Z40" s="186">
        <f>Y40*各種係数!G40</f>
        <v>0</v>
      </c>
      <c r="AA40" s="186">
        <f>V40*各種係数!I40</f>
        <v>0</v>
      </c>
      <c r="AB40" s="186">
        <f>V40*各種係数!J40</f>
        <v>0</v>
      </c>
      <c r="AC40" s="59" t="str">
        <f t="shared" si="10"/>
        <v>259</v>
      </c>
      <c r="AD40" s="55" t="str">
        <f t="shared" si="10"/>
        <v>その他の窯業・土石製品</v>
      </c>
      <c r="AE40" s="47">
        <f t="shared" si="9"/>
        <v>0</v>
      </c>
      <c r="AF40" s="47">
        <f t="shared" si="9"/>
        <v>0</v>
      </c>
      <c r="AG40" s="47">
        <f t="shared" si="9"/>
        <v>0</v>
      </c>
      <c r="AH40" s="47">
        <f t="shared" si="9"/>
        <v>0</v>
      </c>
      <c r="AI40" s="47">
        <f t="shared" si="9"/>
        <v>0</v>
      </c>
      <c r="AJ40" s="47">
        <f t="shared" si="9"/>
        <v>0</v>
      </c>
      <c r="AK40" s="47">
        <f t="shared" si="9"/>
        <v>0</v>
      </c>
      <c r="AL40" s="23"/>
      <c r="AM40" s="23"/>
      <c r="AN40" s="88">
        <f>RANK(AE40,$AE$6:$AE$113)+COUNTIF($AE$6:AE40,AE40)-1</f>
        <v>35</v>
      </c>
      <c r="AO40" s="98" t="str">
        <f t="shared" si="6"/>
        <v>259</v>
      </c>
      <c r="AP40" s="89" t="str">
        <f t="shared" si="6"/>
        <v>その他の窯業・土石製品</v>
      </c>
      <c r="AQ40" s="95">
        <v>35</v>
      </c>
      <c r="AR40" s="95" t="str">
        <f t="shared" si="2"/>
        <v>259</v>
      </c>
      <c r="AS40" s="90" t="str">
        <f t="shared" si="3"/>
        <v>その他の窯業・土石製品</v>
      </c>
      <c r="AT40" s="77">
        <f t="shared" si="4"/>
        <v>0</v>
      </c>
      <c r="AU40" s="229">
        <f t="shared" si="7"/>
        <v>0</v>
      </c>
      <c r="AV40" s="186">
        <f t="shared" si="8"/>
        <v>0</v>
      </c>
      <c r="AW40" s="47">
        <f t="shared" si="5"/>
        <v>0</v>
      </c>
    </row>
    <row r="41" spans="1:49" s="24" customFormat="1" ht="19.899999999999999" customHeight="1" x14ac:dyDescent="0.15">
      <c r="A41" s="59" t="s">
        <v>295</v>
      </c>
      <c r="B41" s="55" t="s">
        <v>294</v>
      </c>
      <c r="C41" s="46">
        <f>設備投資_入力!F54</f>
        <v>0</v>
      </c>
      <c r="D41" s="77">
        <f>C41*各種係数!D41</f>
        <v>0</v>
      </c>
      <c r="E41" s="77">
        <v>0</v>
      </c>
      <c r="F41" s="77">
        <f>D41*各種係数!E41</f>
        <v>0</v>
      </c>
      <c r="G41" s="77">
        <f>D41*各種係数!F41</f>
        <v>0</v>
      </c>
      <c r="H41" s="77">
        <f>G41*各種係数!G41</f>
        <v>0</v>
      </c>
      <c r="I41" s="77">
        <f>D41*各種係数!I41</f>
        <v>0</v>
      </c>
      <c r="J41" s="77">
        <f>D41*各種係数!J41</f>
        <v>0</v>
      </c>
      <c r="K41" s="47">
        <f>E41*各種係数!D41</f>
        <v>0</v>
      </c>
      <c r="L41" s="215">
        <v>0</v>
      </c>
      <c r="M41" s="215">
        <v>0</v>
      </c>
      <c r="N41" s="215">
        <f>L41*各種係数!E41</f>
        <v>0</v>
      </c>
      <c r="O41" s="215">
        <f>L41*各種係数!F41</f>
        <v>0</v>
      </c>
      <c r="P41" s="215">
        <f>O41*各種係数!G41</f>
        <v>0</v>
      </c>
      <c r="Q41" s="215">
        <f>L41*各種係数!I41</f>
        <v>0</v>
      </c>
      <c r="R41" s="215">
        <f>L41*各種係数!J41</f>
        <v>0</v>
      </c>
      <c r="S41" s="47"/>
      <c r="T41" s="47">
        <f>$S$114*各種係数!H41</f>
        <v>0</v>
      </c>
      <c r="U41" s="47">
        <f>T41*各種係数!D41</f>
        <v>0</v>
      </c>
      <c r="V41" s="186">
        <v>0</v>
      </c>
      <c r="W41" s="186">
        <v>0</v>
      </c>
      <c r="X41" s="186">
        <f>V41*各種係数!E41</f>
        <v>0</v>
      </c>
      <c r="Y41" s="186">
        <f>V41*各種係数!F41</f>
        <v>0</v>
      </c>
      <c r="Z41" s="186">
        <f>Y41*各種係数!G41</f>
        <v>0</v>
      </c>
      <c r="AA41" s="186">
        <f>V41*各種係数!I41</f>
        <v>0</v>
      </c>
      <c r="AB41" s="186">
        <f>V41*各種係数!J41</f>
        <v>0</v>
      </c>
      <c r="AC41" s="59" t="str">
        <f t="shared" si="10"/>
        <v>261</v>
      </c>
      <c r="AD41" s="55" t="str">
        <f t="shared" si="10"/>
        <v>銑鉄・粗鋼</v>
      </c>
      <c r="AE41" s="47">
        <f t="shared" si="9"/>
        <v>0</v>
      </c>
      <c r="AF41" s="47">
        <f t="shared" si="9"/>
        <v>0</v>
      </c>
      <c r="AG41" s="47">
        <f t="shared" si="9"/>
        <v>0</v>
      </c>
      <c r="AH41" s="47">
        <f t="shared" si="9"/>
        <v>0</v>
      </c>
      <c r="AI41" s="47">
        <f t="shared" si="9"/>
        <v>0</v>
      </c>
      <c r="AJ41" s="47">
        <f t="shared" si="9"/>
        <v>0</v>
      </c>
      <c r="AK41" s="47">
        <f t="shared" si="9"/>
        <v>0</v>
      </c>
      <c r="AL41" s="23"/>
      <c r="AM41" s="23"/>
      <c r="AN41" s="88">
        <f>RANK(AE41,$AE$6:$AE$113)+COUNTIF($AE$6:AE41,AE41)-1</f>
        <v>36</v>
      </c>
      <c r="AO41" s="98" t="str">
        <f t="shared" si="6"/>
        <v>261</v>
      </c>
      <c r="AP41" s="89" t="str">
        <f t="shared" si="6"/>
        <v>銑鉄・粗鋼</v>
      </c>
      <c r="AQ41" s="95">
        <v>36</v>
      </c>
      <c r="AR41" s="95" t="str">
        <f t="shared" si="2"/>
        <v>261</v>
      </c>
      <c r="AS41" s="90" t="str">
        <f t="shared" si="3"/>
        <v>銑鉄・粗鋼</v>
      </c>
      <c r="AT41" s="77">
        <f t="shared" si="4"/>
        <v>0</v>
      </c>
      <c r="AU41" s="229">
        <f t="shared" si="7"/>
        <v>0</v>
      </c>
      <c r="AV41" s="186">
        <f t="shared" si="8"/>
        <v>0</v>
      </c>
      <c r="AW41" s="47">
        <f t="shared" si="5"/>
        <v>0</v>
      </c>
    </row>
    <row r="42" spans="1:49" s="24" customFormat="1" ht="19.899999999999999" customHeight="1" x14ac:dyDescent="0.15">
      <c r="A42" s="59" t="s">
        <v>299</v>
      </c>
      <c r="B42" s="55" t="s">
        <v>300</v>
      </c>
      <c r="C42" s="46">
        <f>設備投資_入力!F55</f>
        <v>0</v>
      </c>
      <c r="D42" s="77">
        <f>C42*各種係数!D42</f>
        <v>0</v>
      </c>
      <c r="E42" s="77">
        <v>0</v>
      </c>
      <c r="F42" s="77">
        <f>D42*各種係数!E42</f>
        <v>0</v>
      </c>
      <c r="G42" s="77">
        <f>D42*各種係数!F42</f>
        <v>0</v>
      </c>
      <c r="H42" s="77">
        <f>G42*各種係数!G42</f>
        <v>0</v>
      </c>
      <c r="I42" s="77">
        <f>D42*各種係数!I42</f>
        <v>0</v>
      </c>
      <c r="J42" s="77">
        <f>D42*各種係数!J42</f>
        <v>0</v>
      </c>
      <c r="K42" s="47">
        <f>E42*各種係数!D42</f>
        <v>0</v>
      </c>
      <c r="L42" s="215">
        <v>0</v>
      </c>
      <c r="M42" s="215">
        <v>0</v>
      </c>
      <c r="N42" s="215">
        <f>L42*各種係数!E42</f>
        <v>0</v>
      </c>
      <c r="O42" s="215">
        <f>L42*各種係数!F42</f>
        <v>0</v>
      </c>
      <c r="P42" s="215">
        <f>O42*各種係数!G42</f>
        <v>0</v>
      </c>
      <c r="Q42" s="215">
        <f>L42*各種係数!I42</f>
        <v>0</v>
      </c>
      <c r="R42" s="215">
        <f>L42*各種係数!J42</f>
        <v>0</v>
      </c>
      <c r="S42" s="47"/>
      <c r="T42" s="47">
        <f>$S$114*各種係数!H42</f>
        <v>0</v>
      </c>
      <c r="U42" s="47">
        <f>T42*各種係数!D42</f>
        <v>0</v>
      </c>
      <c r="V42" s="186">
        <v>0</v>
      </c>
      <c r="W42" s="186">
        <v>0</v>
      </c>
      <c r="X42" s="186">
        <f>V42*各種係数!E42</f>
        <v>0</v>
      </c>
      <c r="Y42" s="186">
        <f>V42*各種係数!F42</f>
        <v>0</v>
      </c>
      <c r="Z42" s="186">
        <f>Y42*各種係数!G42</f>
        <v>0</v>
      </c>
      <c r="AA42" s="186">
        <f>V42*各種係数!I42</f>
        <v>0</v>
      </c>
      <c r="AB42" s="186">
        <f>V42*各種係数!J42</f>
        <v>0</v>
      </c>
      <c r="AC42" s="58" t="str">
        <f t="shared" si="10"/>
        <v>262</v>
      </c>
      <c r="AD42" s="55" t="str">
        <f t="shared" si="10"/>
        <v>鋼材</v>
      </c>
      <c r="AE42" s="47">
        <f t="shared" si="9"/>
        <v>0</v>
      </c>
      <c r="AF42" s="47">
        <f t="shared" si="9"/>
        <v>0</v>
      </c>
      <c r="AG42" s="47">
        <f t="shared" si="9"/>
        <v>0</v>
      </c>
      <c r="AH42" s="47">
        <f t="shared" si="9"/>
        <v>0</v>
      </c>
      <c r="AI42" s="47">
        <f t="shared" si="9"/>
        <v>0</v>
      </c>
      <c r="AJ42" s="47">
        <f t="shared" si="9"/>
        <v>0</v>
      </c>
      <c r="AK42" s="47">
        <f t="shared" si="9"/>
        <v>0</v>
      </c>
      <c r="AL42" s="23"/>
      <c r="AM42" s="23"/>
      <c r="AN42" s="88">
        <f>RANK(AE42,$AE$6:$AE$113)+COUNTIF($AE$6:AE42,AE42)-1</f>
        <v>37</v>
      </c>
      <c r="AO42" s="98" t="str">
        <f t="shared" si="6"/>
        <v>262</v>
      </c>
      <c r="AP42" s="89" t="str">
        <f t="shared" si="6"/>
        <v>鋼材</v>
      </c>
      <c r="AQ42" s="95">
        <v>37</v>
      </c>
      <c r="AR42" s="95" t="str">
        <f t="shared" si="2"/>
        <v>262</v>
      </c>
      <c r="AS42" s="90" t="str">
        <f t="shared" si="3"/>
        <v>鋼材</v>
      </c>
      <c r="AT42" s="77">
        <f t="shared" si="4"/>
        <v>0</v>
      </c>
      <c r="AU42" s="229">
        <f t="shared" si="7"/>
        <v>0</v>
      </c>
      <c r="AV42" s="186">
        <f t="shared" si="8"/>
        <v>0</v>
      </c>
      <c r="AW42" s="47">
        <f t="shared" si="5"/>
        <v>0</v>
      </c>
    </row>
    <row r="43" spans="1:49" s="24" customFormat="1" ht="19.899999999999999" customHeight="1" x14ac:dyDescent="0.15">
      <c r="A43" s="59" t="s">
        <v>306</v>
      </c>
      <c r="B43" s="55" t="s">
        <v>665</v>
      </c>
      <c r="C43" s="46">
        <f>設備投資_入力!F56</f>
        <v>0</v>
      </c>
      <c r="D43" s="77">
        <f>C43*各種係数!D43</f>
        <v>0</v>
      </c>
      <c r="E43" s="77">
        <v>0</v>
      </c>
      <c r="F43" s="77">
        <f>D43*各種係数!E43</f>
        <v>0</v>
      </c>
      <c r="G43" s="77">
        <f>D43*各種係数!F43</f>
        <v>0</v>
      </c>
      <c r="H43" s="77">
        <f>G43*各種係数!G43</f>
        <v>0</v>
      </c>
      <c r="I43" s="77">
        <f>D43*各種係数!I43</f>
        <v>0</v>
      </c>
      <c r="J43" s="77">
        <f>D43*各種係数!J43</f>
        <v>0</v>
      </c>
      <c r="K43" s="47">
        <f>E43*各種係数!D43</f>
        <v>0</v>
      </c>
      <c r="L43" s="215">
        <v>0</v>
      </c>
      <c r="M43" s="215">
        <v>0</v>
      </c>
      <c r="N43" s="215">
        <f>L43*各種係数!E43</f>
        <v>0</v>
      </c>
      <c r="O43" s="215">
        <f>L43*各種係数!F43</f>
        <v>0</v>
      </c>
      <c r="P43" s="215">
        <f>O43*各種係数!G43</f>
        <v>0</v>
      </c>
      <c r="Q43" s="215">
        <f>L43*各種係数!I43</f>
        <v>0</v>
      </c>
      <c r="R43" s="215">
        <f>L43*各種係数!J43</f>
        <v>0</v>
      </c>
      <c r="S43" s="47"/>
      <c r="T43" s="47">
        <f>$S$114*各種係数!H43</f>
        <v>0</v>
      </c>
      <c r="U43" s="47">
        <f>T43*各種係数!D43</f>
        <v>0</v>
      </c>
      <c r="V43" s="186">
        <v>0</v>
      </c>
      <c r="W43" s="186">
        <v>0</v>
      </c>
      <c r="X43" s="186">
        <f>V43*各種係数!E43</f>
        <v>0</v>
      </c>
      <c r="Y43" s="186">
        <f>V43*各種係数!F43</f>
        <v>0</v>
      </c>
      <c r="Z43" s="186">
        <f>Y43*各種係数!G43</f>
        <v>0</v>
      </c>
      <c r="AA43" s="186">
        <f>V43*各種係数!I43</f>
        <v>0</v>
      </c>
      <c r="AB43" s="186">
        <f>V43*各種係数!J43</f>
        <v>0</v>
      </c>
      <c r="AC43" s="59" t="str">
        <f t="shared" si="10"/>
        <v>263</v>
      </c>
      <c r="AD43" s="55" t="str">
        <f t="shared" si="10"/>
        <v>鋳鍛造品（鉄）</v>
      </c>
      <c r="AE43" s="47">
        <f t="shared" si="9"/>
        <v>0</v>
      </c>
      <c r="AF43" s="47">
        <f t="shared" si="9"/>
        <v>0</v>
      </c>
      <c r="AG43" s="47">
        <f t="shared" si="9"/>
        <v>0</v>
      </c>
      <c r="AH43" s="47">
        <f t="shared" si="9"/>
        <v>0</v>
      </c>
      <c r="AI43" s="47">
        <f t="shared" si="9"/>
        <v>0</v>
      </c>
      <c r="AJ43" s="47">
        <f t="shared" si="9"/>
        <v>0</v>
      </c>
      <c r="AK43" s="47">
        <f t="shared" si="9"/>
        <v>0</v>
      </c>
      <c r="AL43" s="23"/>
      <c r="AM43" s="23"/>
      <c r="AN43" s="88">
        <f>RANK(AE43,$AE$6:$AE$113)+COUNTIF($AE$6:AE43,AE43)-1</f>
        <v>38</v>
      </c>
      <c r="AO43" s="98" t="str">
        <f t="shared" si="6"/>
        <v>263</v>
      </c>
      <c r="AP43" s="89" t="str">
        <f t="shared" si="6"/>
        <v>鋳鍛造品（鉄）</v>
      </c>
      <c r="AQ43" s="95">
        <v>38</v>
      </c>
      <c r="AR43" s="95" t="str">
        <f t="shared" si="2"/>
        <v>263</v>
      </c>
      <c r="AS43" s="90" t="str">
        <f t="shared" si="3"/>
        <v>鋳鍛造品（鉄）</v>
      </c>
      <c r="AT43" s="77">
        <f t="shared" si="4"/>
        <v>0</v>
      </c>
      <c r="AU43" s="229">
        <f t="shared" si="7"/>
        <v>0</v>
      </c>
      <c r="AV43" s="186">
        <f t="shared" si="8"/>
        <v>0</v>
      </c>
      <c r="AW43" s="47">
        <f t="shared" si="5"/>
        <v>0</v>
      </c>
    </row>
    <row r="44" spans="1:49" s="24" customFormat="1" ht="19.899999999999999" customHeight="1" x14ac:dyDescent="0.15">
      <c r="A44" s="59" t="s">
        <v>309</v>
      </c>
      <c r="B44" s="55" t="s">
        <v>308</v>
      </c>
      <c r="C44" s="46">
        <f>設備投資_入力!F57</f>
        <v>0</v>
      </c>
      <c r="D44" s="77">
        <f>C44*各種係数!D44</f>
        <v>0</v>
      </c>
      <c r="E44" s="77">
        <v>0</v>
      </c>
      <c r="F44" s="77">
        <f>D44*各種係数!E44</f>
        <v>0</v>
      </c>
      <c r="G44" s="77">
        <f>D44*各種係数!F44</f>
        <v>0</v>
      </c>
      <c r="H44" s="77">
        <f>G44*各種係数!G44</f>
        <v>0</v>
      </c>
      <c r="I44" s="77">
        <f>D44*各種係数!I44</f>
        <v>0</v>
      </c>
      <c r="J44" s="77">
        <f>D44*各種係数!J44</f>
        <v>0</v>
      </c>
      <c r="K44" s="47">
        <f>E44*各種係数!D44</f>
        <v>0</v>
      </c>
      <c r="L44" s="215">
        <v>0</v>
      </c>
      <c r="M44" s="215">
        <v>0</v>
      </c>
      <c r="N44" s="215">
        <f>L44*各種係数!E44</f>
        <v>0</v>
      </c>
      <c r="O44" s="215">
        <f>L44*各種係数!F44</f>
        <v>0</v>
      </c>
      <c r="P44" s="215">
        <f>O44*各種係数!G44</f>
        <v>0</v>
      </c>
      <c r="Q44" s="215">
        <f>L44*各種係数!I44</f>
        <v>0</v>
      </c>
      <c r="R44" s="215">
        <f>L44*各種係数!J44</f>
        <v>0</v>
      </c>
      <c r="S44" s="47"/>
      <c r="T44" s="47">
        <f>$S$114*各種係数!H44</f>
        <v>0</v>
      </c>
      <c r="U44" s="47">
        <f>T44*各種係数!D44</f>
        <v>0</v>
      </c>
      <c r="V44" s="186">
        <v>0</v>
      </c>
      <c r="W44" s="186">
        <v>0</v>
      </c>
      <c r="X44" s="186">
        <f>V44*各種係数!E44</f>
        <v>0</v>
      </c>
      <c r="Y44" s="186">
        <f>V44*各種係数!F44</f>
        <v>0</v>
      </c>
      <c r="Z44" s="186">
        <f>Y44*各種係数!G44</f>
        <v>0</v>
      </c>
      <c r="AA44" s="186">
        <f>V44*各種係数!I44</f>
        <v>0</v>
      </c>
      <c r="AB44" s="186">
        <f>V44*各種係数!J44</f>
        <v>0</v>
      </c>
      <c r="AC44" s="59" t="str">
        <f t="shared" si="10"/>
        <v>269</v>
      </c>
      <c r="AD44" s="55" t="str">
        <f t="shared" si="10"/>
        <v>その他の鉄鋼製品</v>
      </c>
      <c r="AE44" s="47">
        <f t="shared" si="9"/>
        <v>0</v>
      </c>
      <c r="AF44" s="47">
        <f t="shared" si="9"/>
        <v>0</v>
      </c>
      <c r="AG44" s="47">
        <f t="shared" si="9"/>
        <v>0</v>
      </c>
      <c r="AH44" s="47">
        <f t="shared" si="9"/>
        <v>0</v>
      </c>
      <c r="AI44" s="47">
        <f t="shared" si="9"/>
        <v>0</v>
      </c>
      <c r="AJ44" s="47">
        <f t="shared" si="9"/>
        <v>0</v>
      </c>
      <c r="AK44" s="47">
        <f t="shared" si="9"/>
        <v>0</v>
      </c>
      <c r="AL44" s="23"/>
      <c r="AM44" s="23"/>
      <c r="AN44" s="88">
        <f>RANK(AE44,$AE$6:$AE$113)+COUNTIF($AE$6:AE44,AE44)-1</f>
        <v>39</v>
      </c>
      <c r="AO44" s="98" t="str">
        <f t="shared" si="6"/>
        <v>269</v>
      </c>
      <c r="AP44" s="89" t="str">
        <f t="shared" si="6"/>
        <v>その他の鉄鋼製品</v>
      </c>
      <c r="AQ44" s="95">
        <v>39</v>
      </c>
      <c r="AR44" s="95" t="str">
        <f t="shared" si="2"/>
        <v>269</v>
      </c>
      <c r="AS44" s="90" t="str">
        <f t="shared" si="3"/>
        <v>その他の鉄鋼製品</v>
      </c>
      <c r="AT44" s="77">
        <f t="shared" si="4"/>
        <v>0</v>
      </c>
      <c r="AU44" s="229">
        <f t="shared" si="7"/>
        <v>0</v>
      </c>
      <c r="AV44" s="186">
        <f t="shared" si="8"/>
        <v>0</v>
      </c>
      <c r="AW44" s="47">
        <f t="shared" si="5"/>
        <v>0</v>
      </c>
    </row>
    <row r="45" spans="1:49" s="24" customFormat="1" ht="19.899999999999999" customHeight="1" x14ac:dyDescent="0.15">
      <c r="A45" s="59" t="s">
        <v>312</v>
      </c>
      <c r="B45" s="55" t="s">
        <v>311</v>
      </c>
      <c r="C45" s="46">
        <f>設備投資_入力!F58</f>
        <v>0</v>
      </c>
      <c r="D45" s="77">
        <f>C45*各種係数!D45</f>
        <v>0</v>
      </c>
      <c r="E45" s="77">
        <v>0</v>
      </c>
      <c r="F45" s="77">
        <f>D45*各種係数!E45</f>
        <v>0</v>
      </c>
      <c r="G45" s="77">
        <f>D45*各種係数!F45</f>
        <v>0</v>
      </c>
      <c r="H45" s="77">
        <f>G45*各種係数!G45</f>
        <v>0</v>
      </c>
      <c r="I45" s="77">
        <f>D45*各種係数!I45</f>
        <v>0</v>
      </c>
      <c r="J45" s="77">
        <f>D45*各種係数!J45</f>
        <v>0</v>
      </c>
      <c r="K45" s="47">
        <f>E45*各種係数!D45</f>
        <v>0</v>
      </c>
      <c r="L45" s="215">
        <v>0</v>
      </c>
      <c r="M45" s="215">
        <v>0</v>
      </c>
      <c r="N45" s="215">
        <f>L45*各種係数!E45</f>
        <v>0</v>
      </c>
      <c r="O45" s="215">
        <f>L45*各種係数!F45</f>
        <v>0</v>
      </c>
      <c r="P45" s="215">
        <f>O45*各種係数!G45</f>
        <v>0</v>
      </c>
      <c r="Q45" s="215">
        <f>L45*各種係数!I45</f>
        <v>0</v>
      </c>
      <c r="R45" s="215">
        <f>L45*各種係数!J45</f>
        <v>0</v>
      </c>
      <c r="S45" s="47"/>
      <c r="T45" s="47">
        <f>$S$114*各種係数!H45</f>
        <v>0</v>
      </c>
      <c r="U45" s="47">
        <f>T45*各種係数!D45</f>
        <v>0</v>
      </c>
      <c r="V45" s="186">
        <v>0</v>
      </c>
      <c r="W45" s="186">
        <v>0</v>
      </c>
      <c r="X45" s="186">
        <f>V45*各種係数!E45</f>
        <v>0</v>
      </c>
      <c r="Y45" s="186">
        <f>V45*各種係数!F45</f>
        <v>0</v>
      </c>
      <c r="Z45" s="186">
        <f>Y45*各種係数!G45</f>
        <v>0</v>
      </c>
      <c r="AA45" s="186">
        <f>V45*各種係数!I45</f>
        <v>0</v>
      </c>
      <c r="AB45" s="186">
        <f>V45*各種係数!J45</f>
        <v>0</v>
      </c>
      <c r="AC45" s="59" t="str">
        <f t="shared" si="10"/>
        <v>271</v>
      </c>
      <c r="AD45" s="55" t="str">
        <f t="shared" si="10"/>
        <v>非鉄金属製錬・精製</v>
      </c>
      <c r="AE45" s="47">
        <f t="shared" si="9"/>
        <v>0</v>
      </c>
      <c r="AF45" s="47">
        <f t="shared" si="9"/>
        <v>0</v>
      </c>
      <c r="AG45" s="47">
        <f t="shared" si="9"/>
        <v>0</v>
      </c>
      <c r="AH45" s="47">
        <f t="shared" si="9"/>
        <v>0</v>
      </c>
      <c r="AI45" s="47">
        <f t="shared" si="9"/>
        <v>0</v>
      </c>
      <c r="AJ45" s="47">
        <f t="shared" si="9"/>
        <v>0</v>
      </c>
      <c r="AK45" s="47">
        <f t="shared" si="9"/>
        <v>0</v>
      </c>
      <c r="AL45" s="23"/>
      <c r="AM45" s="23"/>
      <c r="AN45" s="88">
        <f>RANK(AE45,$AE$6:$AE$113)+COUNTIF($AE$6:AE45,AE45)-1</f>
        <v>40</v>
      </c>
      <c r="AO45" s="98" t="str">
        <f t="shared" si="6"/>
        <v>271</v>
      </c>
      <c r="AP45" s="89" t="str">
        <f t="shared" si="6"/>
        <v>非鉄金属製錬・精製</v>
      </c>
      <c r="AQ45" s="95">
        <v>40</v>
      </c>
      <c r="AR45" s="95" t="str">
        <f t="shared" si="2"/>
        <v>271</v>
      </c>
      <c r="AS45" s="90" t="str">
        <f t="shared" si="3"/>
        <v>非鉄金属製錬・精製</v>
      </c>
      <c r="AT45" s="77">
        <f t="shared" si="4"/>
        <v>0</v>
      </c>
      <c r="AU45" s="229">
        <f t="shared" si="7"/>
        <v>0</v>
      </c>
      <c r="AV45" s="186">
        <f t="shared" si="8"/>
        <v>0</v>
      </c>
      <c r="AW45" s="47">
        <f t="shared" si="5"/>
        <v>0</v>
      </c>
    </row>
    <row r="46" spans="1:49" s="24" customFormat="1" ht="19.899999999999999" customHeight="1" x14ac:dyDescent="0.15">
      <c r="A46" s="59" t="s">
        <v>317</v>
      </c>
      <c r="B46" s="55" t="s">
        <v>318</v>
      </c>
      <c r="C46" s="46">
        <f>設備投資_入力!F59</f>
        <v>0</v>
      </c>
      <c r="D46" s="77">
        <f>C46*各種係数!D46</f>
        <v>0</v>
      </c>
      <c r="E46" s="77">
        <v>0</v>
      </c>
      <c r="F46" s="77">
        <f>D46*各種係数!E46</f>
        <v>0</v>
      </c>
      <c r="G46" s="77">
        <f>D46*各種係数!F46</f>
        <v>0</v>
      </c>
      <c r="H46" s="77">
        <f>G46*各種係数!G46</f>
        <v>0</v>
      </c>
      <c r="I46" s="77">
        <f>D46*各種係数!I46</f>
        <v>0</v>
      </c>
      <c r="J46" s="77">
        <f>D46*各種係数!J46</f>
        <v>0</v>
      </c>
      <c r="K46" s="47">
        <f>E46*各種係数!D46</f>
        <v>0</v>
      </c>
      <c r="L46" s="215">
        <v>0</v>
      </c>
      <c r="M46" s="215">
        <v>0</v>
      </c>
      <c r="N46" s="215">
        <f>L46*各種係数!E46</f>
        <v>0</v>
      </c>
      <c r="O46" s="215">
        <f>L46*各種係数!F46</f>
        <v>0</v>
      </c>
      <c r="P46" s="215">
        <f>O46*各種係数!G46</f>
        <v>0</v>
      </c>
      <c r="Q46" s="215">
        <f>L46*各種係数!I46</f>
        <v>0</v>
      </c>
      <c r="R46" s="215">
        <f>L46*各種係数!J46</f>
        <v>0</v>
      </c>
      <c r="S46" s="47"/>
      <c r="T46" s="47">
        <f>$S$114*各種係数!H46</f>
        <v>0</v>
      </c>
      <c r="U46" s="47">
        <f>T46*各種係数!D46</f>
        <v>0</v>
      </c>
      <c r="V46" s="186">
        <v>0</v>
      </c>
      <c r="W46" s="186">
        <v>0</v>
      </c>
      <c r="X46" s="186">
        <f>V46*各種係数!E46</f>
        <v>0</v>
      </c>
      <c r="Y46" s="186">
        <f>V46*各種係数!F46</f>
        <v>0</v>
      </c>
      <c r="Z46" s="186">
        <f>Y46*各種係数!G46</f>
        <v>0</v>
      </c>
      <c r="AA46" s="186">
        <f>V46*各種係数!I46</f>
        <v>0</v>
      </c>
      <c r="AB46" s="186">
        <f>V46*各種係数!J46</f>
        <v>0</v>
      </c>
      <c r="AC46" s="59" t="str">
        <f t="shared" si="10"/>
        <v>272</v>
      </c>
      <c r="AD46" s="55" t="str">
        <f t="shared" si="10"/>
        <v>非鉄金属加工製品</v>
      </c>
      <c r="AE46" s="47">
        <f t="shared" si="9"/>
        <v>0</v>
      </c>
      <c r="AF46" s="47">
        <f t="shared" si="9"/>
        <v>0</v>
      </c>
      <c r="AG46" s="47">
        <f t="shared" si="9"/>
        <v>0</v>
      </c>
      <c r="AH46" s="47">
        <f t="shared" si="9"/>
        <v>0</v>
      </c>
      <c r="AI46" s="47">
        <f t="shared" si="9"/>
        <v>0</v>
      </c>
      <c r="AJ46" s="47">
        <f t="shared" si="9"/>
        <v>0</v>
      </c>
      <c r="AK46" s="47">
        <f t="shared" si="9"/>
        <v>0</v>
      </c>
      <c r="AL46" s="23"/>
      <c r="AM46" s="23"/>
      <c r="AN46" s="88">
        <f>RANK(AE46,$AE$6:$AE$113)+COUNTIF($AE$6:AE46,AE46)-1</f>
        <v>41</v>
      </c>
      <c r="AO46" s="98" t="str">
        <f t="shared" si="6"/>
        <v>272</v>
      </c>
      <c r="AP46" s="89" t="str">
        <f t="shared" si="6"/>
        <v>非鉄金属加工製品</v>
      </c>
      <c r="AQ46" s="95">
        <v>41</v>
      </c>
      <c r="AR46" s="95" t="str">
        <f t="shared" si="2"/>
        <v>272</v>
      </c>
      <c r="AS46" s="90" t="str">
        <f t="shared" si="3"/>
        <v>非鉄金属加工製品</v>
      </c>
      <c r="AT46" s="77">
        <f t="shared" si="4"/>
        <v>0</v>
      </c>
      <c r="AU46" s="229">
        <f t="shared" si="7"/>
        <v>0</v>
      </c>
      <c r="AV46" s="186">
        <f t="shared" si="8"/>
        <v>0</v>
      </c>
      <c r="AW46" s="47">
        <f t="shared" si="5"/>
        <v>0</v>
      </c>
    </row>
    <row r="47" spans="1:49" s="24" customFormat="1" ht="19.899999999999999" customHeight="1" x14ac:dyDescent="0.15">
      <c r="A47" s="59" t="s">
        <v>323</v>
      </c>
      <c r="B47" s="55" t="s">
        <v>666</v>
      </c>
      <c r="C47" s="46">
        <f>設備投資_入力!F60</f>
        <v>0</v>
      </c>
      <c r="D47" s="77">
        <f>C47*各種係数!D47</f>
        <v>0</v>
      </c>
      <c r="E47" s="77">
        <v>0</v>
      </c>
      <c r="F47" s="77">
        <f>D47*各種係数!E47</f>
        <v>0</v>
      </c>
      <c r="G47" s="77">
        <f>D47*各種係数!F47</f>
        <v>0</v>
      </c>
      <c r="H47" s="77">
        <f>G47*各種係数!G47</f>
        <v>0</v>
      </c>
      <c r="I47" s="77">
        <f>D47*各種係数!I47</f>
        <v>0</v>
      </c>
      <c r="J47" s="77">
        <f>D47*各種係数!J47</f>
        <v>0</v>
      </c>
      <c r="K47" s="47">
        <f>E47*各種係数!D47</f>
        <v>0</v>
      </c>
      <c r="L47" s="215">
        <v>0</v>
      </c>
      <c r="M47" s="215">
        <v>0</v>
      </c>
      <c r="N47" s="215">
        <f>L47*各種係数!E47</f>
        <v>0</v>
      </c>
      <c r="O47" s="215">
        <f>L47*各種係数!F47</f>
        <v>0</v>
      </c>
      <c r="P47" s="215">
        <f>O47*各種係数!G47</f>
        <v>0</v>
      </c>
      <c r="Q47" s="215">
        <f>L47*各種係数!I47</f>
        <v>0</v>
      </c>
      <c r="R47" s="215">
        <f>L47*各種係数!J47</f>
        <v>0</v>
      </c>
      <c r="S47" s="47"/>
      <c r="T47" s="47">
        <f>$S$114*各種係数!H47</f>
        <v>0</v>
      </c>
      <c r="U47" s="47">
        <f>T47*各種係数!D47</f>
        <v>0</v>
      </c>
      <c r="V47" s="186">
        <v>0</v>
      </c>
      <c r="W47" s="186">
        <v>0</v>
      </c>
      <c r="X47" s="186">
        <f>V47*各種係数!E47</f>
        <v>0</v>
      </c>
      <c r="Y47" s="186">
        <f>V47*各種係数!F47</f>
        <v>0</v>
      </c>
      <c r="Z47" s="186">
        <f>Y47*各種係数!G47</f>
        <v>0</v>
      </c>
      <c r="AA47" s="186">
        <f>V47*各種係数!I47</f>
        <v>0</v>
      </c>
      <c r="AB47" s="186">
        <f>V47*各種係数!J47</f>
        <v>0</v>
      </c>
      <c r="AC47" s="59" t="str">
        <f t="shared" si="10"/>
        <v>281</v>
      </c>
      <c r="AD47" s="55" t="str">
        <f t="shared" si="10"/>
        <v>建設用・建築用金属製品</v>
      </c>
      <c r="AE47" s="47">
        <f t="shared" si="9"/>
        <v>0</v>
      </c>
      <c r="AF47" s="47">
        <f t="shared" si="9"/>
        <v>0</v>
      </c>
      <c r="AG47" s="47">
        <f t="shared" si="9"/>
        <v>0</v>
      </c>
      <c r="AH47" s="47">
        <f t="shared" si="9"/>
        <v>0</v>
      </c>
      <c r="AI47" s="47">
        <f t="shared" si="9"/>
        <v>0</v>
      </c>
      <c r="AJ47" s="47">
        <f t="shared" si="9"/>
        <v>0</v>
      </c>
      <c r="AK47" s="47">
        <f t="shared" si="9"/>
        <v>0</v>
      </c>
      <c r="AL47" s="23"/>
      <c r="AM47" s="23"/>
      <c r="AN47" s="88">
        <f>RANK(AE47,$AE$6:$AE$113)+COUNTIF($AE$6:AE47,AE47)-1</f>
        <v>42</v>
      </c>
      <c r="AO47" s="98" t="str">
        <f t="shared" si="6"/>
        <v>281</v>
      </c>
      <c r="AP47" s="89" t="str">
        <f t="shared" si="6"/>
        <v>建設用・建築用金属製品</v>
      </c>
      <c r="AQ47" s="95">
        <v>42</v>
      </c>
      <c r="AR47" s="95" t="str">
        <f t="shared" si="2"/>
        <v>281</v>
      </c>
      <c r="AS47" s="90" t="str">
        <f t="shared" si="3"/>
        <v>建設用・建築用金属製品</v>
      </c>
      <c r="AT47" s="77">
        <f t="shared" si="4"/>
        <v>0</v>
      </c>
      <c r="AU47" s="229">
        <f t="shared" si="7"/>
        <v>0</v>
      </c>
      <c r="AV47" s="186">
        <f t="shared" si="8"/>
        <v>0</v>
      </c>
      <c r="AW47" s="47">
        <f t="shared" si="5"/>
        <v>0</v>
      </c>
    </row>
    <row r="48" spans="1:49" s="24" customFormat="1" ht="19.899999999999999" customHeight="1" x14ac:dyDescent="0.15">
      <c r="A48" s="59" t="s">
        <v>327</v>
      </c>
      <c r="B48" s="55" t="s">
        <v>328</v>
      </c>
      <c r="C48" s="46">
        <f>設備投資_入力!F61</f>
        <v>0</v>
      </c>
      <c r="D48" s="77">
        <f>C48*各種係数!D48</f>
        <v>0</v>
      </c>
      <c r="E48" s="77">
        <v>0</v>
      </c>
      <c r="F48" s="77">
        <f>D48*各種係数!E48</f>
        <v>0</v>
      </c>
      <c r="G48" s="77">
        <f>D48*各種係数!F48</f>
        <v>0</v>
      </c>
      <c r="H48" s="77">
        <f>G48*各種係数!G48</f>
        <v>0</v>
      </c>
      <c r="I48" s="77">
        <f>D48*各種係数!I48</f>
        <v>0</v>
      </c>
      <c r="J48" s="77">
        <f>D48*各種係数!J48</f>
        <v>0</v>
      </c>
      <c r="K48" s="47">
        <f>E48*各種係数!D48</f>
        <v>0</v>
      </c>
      <c r="L48" s="215">
        <v>0</v>
      </c>
      <c r="M48" s="215">
        <v>0</v>
      </c>
      <c r="N48" s="215">
        <f>L48*各種係数!E48</f>
        <v>0</v>
      </c>
      <c r="O48" s="215">
        <f>L48*各種係数!F48</f>
        <v>0</v>
      </c>
      <c r="P48" s="215">
        <f>O48*各種係数!G48</f>
        <v>0</v>
      </c>
      <c r="Q48" s="215">
        <f>L48*各種係数!I48</f>
        <v>0</v>
      </c>
      <c r="R48" s="215">
        <f>L48*各種係数!J48</f>
        <v>0</v>
      </c>
      <c r="S48" s="47"/>
      <c r="T48" s="47">
        <f>$S$114*各種係数!H48</f>
        <v>0</v>
      </c>
      <c r="U48" s="47">
        <f>T48*各種係数!D48</f>
        <v>0</v>
      </c>
      <c r="V48" s="186">
        <v>0</v>
      </c>
      <c r="W48" s="186">
        <v>0</v>
      </c>
      <c r="X48" s="186">
        <f>V48*各種係数!E48</f>
        <v>0</v>
      </c>
      <c r="Y48" s="186">
        <f>V48*各種係数!F48</f>
        <v>0</v>
      </c>
      <c r="Z48" s="186">
        <f>Y48*各種係数!G48</f>
        <v>0</v>
      </c>
      <c r="AA48" s="186">
        <f>V48*各種係数!I48</f>
        <v>0</v>
      </c>
      <c r="AB48" s="186">
        <f>V48*各種係数!J48</f>
        <v>0</v>
      </c>
      <c r="AC48" s="59" t="str">
        <f t="shared" si="10"/>
        <v>289</v>
      </c>
      <c r="AD48" s="55" t="str">
        <f t="shared" si="10"/>
        <v>その他の金属製品</v>
      </c>
      <c r="AE48" s="47">
        <f t="shared" si="9"/>
        <v>0</v>
      </c>
      <c r="AF48" s="47">
        <f t="shared" si="9"/>
        <v>0</v>
      </c>
      <c r="AG48" s="47">
        <f t="shared" si="9"/>
        <v>0</v>
      </c>
      <c r="AH48" s="47">
        <f t="shared" si="9"/>
        <v>0</v>
      </c>
      <c r="AI48" s="47">
        <f t="shared" si="9"/>
        <v>0</v>
      </c>
      <c r="AJ48" s="47">
        <f t="shared" si="9"/>
        <v>0</v>
      </c>
      <c r="AK48" s="47">
        <f t="shared" si="9"/>
        <v>0</v>
      </c>
      <c r="AL48" s="23"/>
      <c r="AM48" s="23"/>
      <c r="AN48" s="88">
        <f>RANK(AE48,$AE$6:$AE$113)+COUNTIF($AE$6:AE48,AE48)-1</f>
        <v>43</v>
      </c>
      <c r="AO48" s="98" t="str">
        <f t="shared" si="6"/>
        <v>289</v>
      </c>
      <c r="AP48" s="89" t="str">
        <f t="shared" si="6"/>
        <v>その他の金属製品</v>
      </c>
      <c r="AQ48" s="95">
        <v>43</v>
      </c>
      <c r="AR48" s="95" t="str">
        <f t="shared" si="2"/>
        <v>289</v>
      </c>
      <c r="AS48" s="90" t="str">
        <f t="shared" si="3"/>
        <v>その他の金属製品</v>
      </c>
      <c r="AT48" s="77">
        <f t="shared" si="4"/>
        <v>0</v>
      </c>
      <c r="AU48" s="229">
        <f t="shared" si="7"/>
        <v>0</v>
      </c>
      <c r="AV48" s="186">
        <f t="shared" si="8"/>
        <v>0</v>
      </c>
      <c r="AW48" s="47">
        <f t="shared" si="5"/>
        <v>0</v>
      </c>
    </row>
    <row r="49" spans="1:49" s="24" customFormat="1" ht="19.899999999999999" customHeight="1" x14ac:dyDescent="0.15">
      <c r="A49" s="59" t="s">
        <v>332</v>
      </c>
      <c r="B49" s="55" t="s">
        <v>73</v>
      </c>
      <c r="C49" s="46">
        <f>設備投資_入力!F62</f>
        <v>0</v>
      </c>
      <c r="D49" s="77">
        <f>C49*各種係数!D49</f>
        <v>0</v>
      </c>
      <c r="E49" s="77">
        <v>0</v>
      </c>
      <c r="F49" s="77">
        <f>D49*各種係数!E49</f>
        <v>0</v>
      </c>
      <c r="G49" s="77">
        <f>D49*各種係数!F49</f>
        <v>0</v>
      </c>
      <c r="H49" s="77">
        <f>G49*各種係数!G49</f>
        <v>0</v>
      </c>
      <c r="I49" s="77">
        <f>D49*各種係数!I49</f>
        <v>0</v>
      </c>
      <c r="J49" s="77">
        <f>D49*各種係数!J49</f>
        <v>0</v>
      </c>
      <c r="K49" s="47">
        <f>E49*各種係数!D49</f>
        <v>0</v>
      </c>
      <c r="L49" s="215">
        <v>0</v>
      </c>
      <c r="M49" s="215">
        <v>0</v>
      </c>
      <c r="N49" s="215">
        <f>L49*各種係数!E49</f>
        <v>0</v>
      </c>
      <c r="O49" s="215">
        <f>L49*各種係数!F49</f>
        <v>0</v>
      </c>
      <c r="P49" s="215">
        <f>O49*各種係数!G49</f>
        <v>0</v>
      </c>
      <c r="Q49" s="215">
        <f>L49*各種係数!I49</f>
        <v>0</v>
      </c>
      <c r="R49" s="215">
        <f>L49*各種係数!J49</f>
        <v>0</v>
      </c>
      <c r="S49" s="47"/>
      <c r="T49" s="47">
        <f>$S$114*各種係数!H49</f>
        <v>0</v>
      </c>
      <c r="U49" s="47">
        <f>T49*各種係数!D49</f>
        <v>0</v>
      </c>
      <c r="V49" s="186">
        <v>0</v>
      </c>
      <c r="W49" s="186">
        <v>0</v>
      </c>
      <c r="X49" s="186">
        <f>V49*各種係数!E49</f>
        <v>0</v>
      </c>
      <c r="Y49" s="186">
        <f>V49*各種係数!F49</f>
        <v>0</v>
      </c>
      <c r="Z49" s="186">
        <f>Y49*各種係数!G49</f>
        <v>0</v>
      </c>
      <c r="AA49" s="186">
        <f>V49*各種係数!I49</f>
        <v>0</v>
      </c>
      <c r="AB49" s="186">
        <f>V49*各種係数!J49</f>
        <v>0</v>
      </c>
      <c r="AC49" s="59" t="str">
        <f t="shared" si="10"/>
        <v>291</v>
      </c>
      <c r="AD49" s="55" t="str">
        <f t="shared" si="10"/>
        <v>はん用機械</v>
      </c>
      <c r="AE49" s="47">
        <f t="shared" si="9"/>
        <v>0</v>
      </c>
      <c r="AF49" s="47">
        <f t="shared" si="9"/>
        <v>0</v>
      </c>
      <c r="AG49" s="47">
        <f t="shared" si="9"/>
        <v>0</v>
      </c>
      <c r="AH49" s="47">
        <f t="shared" si="9"/>
        <v>0</v>
      </c>
      <c r="AI49" s="47">
        <f t="shared" si="9"/>
        <v>0</v>
      </c>
      <c r="AJ49" s="47">
        <f t="shared" si="9"/>
        <v>0</v>
      </c>
      <c r="AK49" s="47">
        <f t="shared" si="9"/>
        <v>0</v>
      </c>
      <c r="AL49" s="23"/>
      <c r="AM49" s="23"/>
      <c r="AN49" s="88">
        <f>RANK(AE49,$AE$6:$AE$113)+COUNTIF($AE$6:AE49,AE49)-1</f>
        <v>44</v>
      </c>
      <c r="AO49" s="98" t="str">
        <f t="shared" si="6"/>
        <v>291</v>
      </c>
      <c r="AP49" s="89" t="str">
        <f t="shared" si="6"/>
        <v>はん用機械</v>
      </c>
      <c r="AQ49" s="95">
        <v>44</v>
      </c>
      <c r="AR49" s="95" t="str">
        <f t="shared" si="2"/>
        <v>291</v>
      </c>
      <c r="AS49" s="90" t="str">
        <f t="shared" si="3"/>
        <v>はん用機械</v>
      </c>
      <c r="AT49" s="77">
        <f t="shared" si="4"/>
        <v>0</v>
      </c>
      <c r="AU49" s="229">
        <f t="shared" si="7"/>
        <v>0</v>
      </c>
      <c r="AV49" s="186">
        <f t="shared" si="8"/>
        <v>0</v>
      </c>
      <c r="AW49" s="47">
        <f t="shared" si="5"/>
        <v>0</v>
      </c>
    </row>
    <row r="50" spans="1:49" s="24" customFormat="1" ht="19.899999999999999" customHeight="1" x14ac:dyDescent="0.15">
      <c r="A50" s="59" t="s">
        <v>344</v>
      </c>
      <c r="B50" s="55" t="s">
        <v>74</v>
      </c>
      <c r="C50" s="46">
        <f>設備投資_入力!F63</f>
        <v>0</v>
      </c>
      <c r="D50" s="77">
        <f>C50*各種係数!D50</f>
        <v>0</v>
      </c>
      <c r="E50" s="77">
        <v>0</v>
      </c>
      <c r="F50" s="77">
        <f>D50*各種係数!E50</f>
        <v>0</v>
      </c>
      <c r="G50" s="77">
        <f>D50*各種係数!F50</f>
        <v>0</v>
      </c>
      <c r="H50" s="77">
        <f>G50*各種係数!G50</f>
        <v>0</v>
      </c>
      <c r="I50" s="77">
        <f>D50*各種係数!I50</f>
        <v>0</v>
      </c>
      <c r="J50" s="77">
        <f>D50*各種係数!J50</f>
        <v>0</v>
      </c>
      <c r="K50" s="47">
        <f>E50*各種係数!D50</f>
        <v>0</v>
      </c>
      <c r="L50" s="215">
        <v>0</v>
      </c>
      <c r="M50" s="215">
        <v>0</v>
      </c>
      <c r="N50" s="215">
        <f>L50*各種係数!E50</f>
        <v>0</v>
      </c>
      <c r="O50" s="215">
        <f>L50*各種係数!F50</f>
        <v>0</v>
      </c>
      <c r="P50" s="215">
        <f>O50*各種係数!G50</f>
        <v>0</v>
      </c>
      <c r="Q50" s="215">
        <f>L50*各種係数!I50</f>
        <v>0</v>
      </c>
      <c r="R50" s="215">
        <f>L50*各種係数!J50</f>
        <v>0</v>
      </c>
      <c r="S50" s="47"/>
      <c r="T50" s="47">
        <f>$S$114*各種係数!H50</f>
        <v>0</v>
      </c>
      <c r="U50" s="47">
        <f>T50*各種係数!D50</f>
        <v>0</v>
      </c>
      <c r="V50" s="186">
        <v>0</v>
      </c>
      <c r="W50" s="186">
        <v>0</v>
      </c>
      <c r="X50" s="186">
        <f>V50*各種係数!E50</f>
        <v>0</v>
      </c>
      <c r="Y50" s="186">
        <f>V50*各種係数!F50</f>
        <v>0</v>
      </c>
      <c r="Z50" s="186">
        <f>Y50*各種係数!G50</f>
        <v>0</v>
      </c>
      <c r="AA50" s="186">
        <f>V50*各種係数!I50</f>
        <v>0</v>
      </c>
      <c r="AB50" s="186">
        <f>V50*各種係数!J50</f>
        <v>0</v>
      </c>
      <c r="AC50" s="59" t="str">
        <f t="shared" si="10"/>
        <v>301</v>
      </c>
      <c r="AD50" s="55" t="str">
        <f t="shared" si="10"/>
        <v>生産用機械</v>
      </c>
      <c r="AE50" s="47">
        <f t="shared" si="9"/>
        <v>0</v>
      </c>
      <c r="AF50" s="47">
        <f t="shared" si="9"/>
        <v>0</v>
      </c>
      <c r="AG50" s="47">
        <f t="shared" si="9"/>
        <v>0</v>
      </c>
      <c r="AH50" s="47">
        <f t="shared" si="9"/>
        <v>0</v>
      </c>
      <c r="AI50" s="47">
        <f t="shared" si="9"/>
        <v>0</v>
      </c>
      <c r="AJ50" s="47">
        <f t="shared" si="9"/>
        <v>0</v>
      </c>
      <c r="AK50" s="47">
        <f t="shared" si="9"/>
        <v>0</v>
      </c>
      <c r="AL50" s="23"/>
      <c r="AM50" s="23"/>
      <c r="AN50" s="88">
        <f>RANK(AE50,$AE$6:$AE$113)+COUNTIF($AE$6:AE50,AE50)-1</f>
        <v>45</v>
      </c>
      <c r="AO50" s="98" t="str">
        <f t="shared" si="6"/>
        <v>301</v>
      </c>
      <c r="AP50" s="89" t="str">
        <f t="shared" si="6"/>
        <v>生産用機械</v>
      </c>
      <c r="AQ50" s="95">
        <v>45</v>
      </c>
      <c r="AR50" s="95" t="str">
        <f t="shared" si="2"/>
        <v>301</v>
      </c>
      <c r="AS50" s="90" t="str">
        <f t="shared" si="3"/>
        <v>生産用機械</v>
      </c>
      <c r="AT50" s="77">
        <f t="shared" si="4"/>
        <v>0</v>
      </c>
      <c r="AU50" s="229">
        <f t="shared" si="7"/>
        <v>0</v>
      </c>
      <c r="AV50" s="186">
        <f t="shared" si="8"/>
        <v>0</v>
      </c>
      <c r="AW50" s="47">
        <f t="shared" si="5"/>
        <v>0</v>
      </c>
    </row>
    <row r="51" spans="1:49" s="24" customFormat="1" ht="19.899999999999999" customHeight="1" x14ac:dyDescent="0.15">
      <c r="A51" s="59" t="s">
        <v>362</v>
      </c>
      <c r="B51" s="55" t="s">
        <v>75</v>
      </c>
      <c r="C51" s="46">
        <f>設備投資_入力!F64</f>
        <v>0</v>
      </c>
      <c r="D51" s="77">
        <f>C51*各種係数!D51</f>
        <v>0</v>
      </c>
      <c r="E51" s="77">
        <v>0</v>
      </c>
      <c r="F51" s="77">
        <f>D51*各種係数!E51</f>
        <v>0</v>
      </c>
      <c r="G51" s="77">
        <f>D51*各種係数!F51</f>
        <v>0</v>
      </c>
      <c r="H51" s="77">
        <f>G51*各種係数!G51</f>
        <v>0</v>
      </c>
      <c r="I51" s="77">
        <f>D51*各種係数!I51</f>
        <v>0</v>
      </c>
      <c r="J51" s="77">
        <f>D51*各種係数!J51</f>
        <v>0</v>
      </c>
      <c r="K51" s="47">
        <f>E51*各種係数!D51</f>
        <v>0</v>
      </c>
      <c r="L51" s="215">
        <v>0</v>
      </c>
      <c r="M51" s="215">
        <v>0</v>
      </c>
      <c r="N51" s="215">
        <f>L51*各種係数!E51</f>
        <v>0</v>
      </c>
      <c r="O51" s="215">
        <f>L51*各種係数!F51</f>
        <v>0</v>
      </c>
      <c r="P51" s="215">
        <f>O51*各種係数!G51</f>
        <v>0</v>
      </c>
      <c r="Q51" s="215">
        <f>L51*各種係数!I51</f>
        <v>0</v>
      </c>
      <c r="R51" s="215">
        <f>L51*各種係数!J51</f>
        <v>0</v>
      </c>
      <c r="S51" s="47"/>
      <c r="T51" s="47">
        <f>$S$114*各種係数!H51</f>
        <v>0</v>
      </c>
      <c r="U51" s="47">
        <f>T51*各種係数!D51</f>
        <v>0</v>
      </c>
      <c r="V51" s="186">
        <v>0</v>
      </c>
      <c r="W51" s="186">
        <v>0</v>
      </c>
      <c r="X51" s="186">
        <f>V51*各種係数!E51</f>
        <v>0</v>
      </c>
      <c r="Y51" s="186">
        <f>V51*各種係数!F51</f>
        <v>0</v>
      </c>
      <c r="Z51" s="186">
        <f>Y51*各種係数!G51</f>
        <v>0</v>
      </c>
      <c r="AA51" s="186">
        <f>V51*各種係数!I51</f>
        <v>0</v>
      </c>
      <c r="AB51" s="186">
        <f>V51*各種係数!J51</f>
        <v>0</v>
      </c>
      <c r="AC51" s="59" t="str">
        <f t="shared" si="10"/>
        <v>311</v>
      </c>
      <c r="AD51" s="55" t="str">
        <f t="shared" si="10"/>
        <v>業務用機械</v>
      </c>
      <c r="AE51" s="47">
        <f t="shared" si="9"/>
        <v>0</v>
      </c>
      <c r="AF51" s="47">
        <f t="shared" si="9"/>
        <v>0</v>
      </c>
      <c r="AG51" s="47">
        <f t="shared" si="9"/>
        <v>0</v>
      </c>
      <c r="AH51" s="47">
        <f t="shared" si="9"/>
        <v>0</v>
      </c>
      <c r="AI51" s="47">
        <f t="shared" si="9"/>
        <v>0</v>
      </c>
      <c r="AJ51" s="47">
        <f t="shared" si="9"/>
        <v>0</v>
      </c>
      <c r="AK51" s="47">
        <f t="shared" si="9"/>
        <v>0</v>
      </c>
      <c r="AL51" s="23"/>
      <c r="AM51" s="23"/>
      <c r="AN51" s="88">
        <f>RANK(AE51,$AE$6:$AE$113)+COUNTIF($AE$6:AE51,AE51)-1</f>
        <v>46</v>
      </c>
      <c r="AO51" s="98" t="str">
        <f t="shared" si="6"/>
        <v>311</v>
      </c>
      <c r="AP51" s="89" t="str">
        <f t="shared" si="6"/>
        <v>業務用機械</v>
      </c>
      <c r="AQ51" s="95">
        <v>46</v>
      </c>
      <c r="AR51" s="95" t="str">
        <f t="shared" si="2"/>
        <v>311</v>
      </c>
      <c r="AS51" s="90" t="str">
        <f t="shared" si="3"/>
        <v>業務用機械</v>
      </c>
      <c r="AT51" s="77">
        <f t="shared" si="4"/>
        <v>0</v>
      </c>
      <c r="AU51" s="229">
        <f t="shared" si="7"/>
        <v>0</v>
      </c>
      <c r="AV51" s="186">
        <f t="shared" si="8"/>
        <v>0</v>
      </c>
      <c r="AW51" s="47">
        <f t="shared" si="5"/>
        <v>0</v>
      </c>
    </row>
    <row r="52" spans="1:49" s="24" customFormat="1" ht="19.899999999999999" customHeight="1" x14ac:dyDescent="0.15">
      <c r="A52" s="59" t="s">
        <v>375</v>
      </c>
      <c r="B52" s="55" t="s">
        <v>374</v>
      </c>
      <c r="C52" s="46">
        <f>設備投資_入力!F65</f>
        <v>0</v>
      </c>
      <c r="D52" s="77">
        <f>C52*各種係数!D52</f>
        <v>0</v>
      </c>
      <c r="E52" s="77">
        <v>0</v>
      </c>
      <c r="F52" s="77">
        <f>D52*各種係数!E52</f>
        <v>0</v>
      </c>
      <c r="G52" s="77">
        <f>D52*各種係数!F52</f>
        <v>0</v>
      </c>
      <c r="H52" s="77">
        <f>G52*各種係数!G52</f>
        <v>0</v>
      </c>
      <c r="I52" s="77">
        <f>D52*各種係数!I52</f>
        <v>0</v>
      </c>
      <c r="J52" s="77">
        <f>D52*各種係数!J52</f>
        <v>0</v>
      </c>
      <c r="K52" s="47">
        <f>E52*各種係数!D52</f>
        <v>0</v>
      </c>
      <c r="L52" s="215">
        <v>0</v>
      </c>
      <c r="M52" s="215">
        <v>0</v>
      </c>
      <c r="N52" s="215">
        <f>L52*各種係数!E52</f>
        <v>0</v>
      </c>
      <c r="O52" s="215">
        <f>L52*各種係数!F52</f>
        <v>0</v>
      </c>
      <c r="P52" s="215">
        <f>O52*各種係数!G52</f>
        <v>0</v>
      </c>
      <c r="Q52" s="215">
        <f>L52*各種係数!I52</f>
        <v>0</v>
      </c>
      <c r="R52" s="215">
        <f>L52*各種係数!J52</f>
        <v>0</v>
      </c>
      <c r="S52" s="47"/>
      <c r="T52" s="47">
        <f>$S$114*各種係数!H52</f>
        <v>0</v>
      </c>
      <c r="U52" s="47">
        <f>T52*各種係数!D52</f>
        <v>0</v>
      </c>
      <c r="V52" s="186">
        <v>0</v>
      </c>
      <c r="W52" s="186">
        <v>0</v>
      </c>
      <c r="X52" s="186">
        <f>V52*各種係数!E52</f>
        <v>0</v>
      </c>
      <c r="Y52" s="186">
        <f>V52*各種係数!F52</f>
        <v>0</v>
      </c>
      <c r="Z52" s="186">
        <f>Y52*各種係数!G52</f>
        <v>0</v>
      </c>
      <c r="AA52" s="186">
        <f>V52*各種係数!I52</f>
        <v>0</v>
      </c>
      <c r="AB52" s="186">
        <f>V52*各種係数!J52</f>
        <v>0</v>
      </c>
      <c r="AC52" s="59" t="str">
        <f t="shared" si="10"/>
        <v>321</v>
      </c>
      <c r="AD52" s="55" t="str">
        <f t="shared" si="10"/>
        <v>電子デバイス</v>
      </c>
      <c r="AE52" s="47">
        <f t="shared" si="9"/>
        <v>0</v>
      </c>
      <c r="AF52" s="47">
        <f t="shared" si="9"/>
        <v>0</v>
      </c>
      <c r="AG52" s="47">
        <f t="shared" si="9"/>
        <v>0</v>
      </c>
      <c r="AH52" s="47">
        <f t="shared" si="9"/>
        <v>0</v>
      </c>
      <c r="AI52" s="47">
        <f t="shared" si="9"/>
        <v>0</v>
      </c>
      <c r="AJ52" s="47">
        <f t="shared" si="9"/>
        <v>0</v>
      </c>
      <c r="AK52" s="47">
        <f t="shared" si="9"/>
        <v>0</v>
      </c>
      <c r="AL52" s="23"/>
      <c r="AM52" s="23"/>
      <c r="AN52" s="88">
        <f>RANK(AE52,$AE$6:$AE$113)+COUNTIF($AE$6:AE52,AE52)-1</f>
        <v>47</v>
      </c>
      <c r="AO52" s="98" t="str">
        <f t="shared" si="6"/>
        <v>321</v>
      </c>
      <c r="AP52" s="89" t="str">
        <f t="shared" si="6"/>
        <v>電子デバイス</v>
      </c>
      <c r="AQ52" s="95">
        <v>47</v>
      </c>
      <c r="AR52" s="95" t="str">
        <f t="shared" si="2"/>
        <v>321</v>
      </c>
      <c r="AS52" s="90" t="str">
        <f t="shared" si="3"/>
        <v>電子デバイス</v>
      </c>
      <c r="AT52" s="77">
        <f t="shared" si="4"/>
        <v>0</v>
      </c>
      <c r="AU52" s="229">
        <f t="shared" si="7"/>
        <v>0</v>
      </c>
      <c r="AV52" s="186">
        <f t="shared" si="8"/>
        <v>0</v>
      </c>
      <c r="AW52" s="47">
        <f t="shared" si="5"/>
        <v>0</v>
      </c>
    </row>
    <row r="53" spans="1:49" s="24" customFormat="1" ht="19.899999999999999" customHeight="1" x14ac:dyDescent="0.15">
      <c r="A53" s="59" t="s">
        <v>378</v>
      </c>
      <c r="B53" s="55" t="s">
        <v>377</v>
      </c>
      <c r="C53" s="46">
        <f>設備投資_入力!F66</f>
        <v>0</v>
      </c>
      <c r="D53" s="77">
        <f>C53*各種係数!D53</f>
        <v>0</v>
      </c>
      <c r="E53" s="77">
        <v>0</v>
      </c>
      <c r="F53" s="77">
        <f>D53*各種係数!E53</f>
        <v>0</v>
      </c>
      <c r="G53" s="77">
        <f>D53*各種係数!F53</f>
        <v>0</v>
      </c>
      <c r="H53" s="77">
        <f>G53*各種係数!G53</f>
        <v>0</v>
      </c>
      <c r="I53" s="77">
        <f>D53*各種係数!I53</f>
        <v>0</v>
      </c>
      <c r="J53" s="77">
        <f>D53*各種係数!J53</f>
        <v>0</v>
      </c>
      <c r="K53" s="47">
        <f>E53*各種係数!D53</f>
        <v>0</v>
      </c>
      <c r="L53" s="215">
        <v>0</v>
      </c>
      <c r="M53" s="215">
        <v>0</v>
      </c>
      <c r="N53" s="215">
        <f>L53*各種係数!E53</f>
        <v>0</v>
      </c>
      <c r="O53" s="215">
        <f>L53*各種係数!F53</f>
        <v>0</v>
      </c>
      <c r="P53" s="215">
        <f>O53*各種係数!G53</f>
        <v>0</v>
      </c>
      <c r="Q53" s="215">
        <f>L53*各種係数!I53</f>
        <v>0</v>
      </c>
      <c r="R53" s="215">
        <f>L53*各種係数!J53</f>
        <v>0</v>
      </c>
      <c r="S53" s="47"/>
      <c r="T53" s="47">
        <f>$S$114*各種係数!H53</f>
        <v>0</v>
      </c>
      <c r="U53" s="47">
        <f>T53*各種係数!D53</f>
        <v>0</v>
      </c>
      <c r="V53" s="186">
        <v>0</v>
      </c>
      <c r="W53" s="186">
        <v>0</v>
      </c>
      <c r="X53" s="186">
        <f>V53*各種係数!E53</f>
        <v>0</v>
      </c>
      <c r="Y53" s="186">
        <f>V53*各種係数!F53</f>
        <v>0</v>
      </c>
      <c r="Z53" s="186">
        <f>Y53*各種係数!G53</f>
        <v>0</v>
      </c>
      <c r="AA53" s="186">
        <f>V53*各種係数!I53</f>
        <v>0</v>
      </c>
      <c r="AB53" s="186">
        <f>V53*各種係数!J53</f>
        <v>0</v>
      </c>
      <c r="AC53" s="59" t="str">
        <f t="shared" si="10"/>
        <v>329</v>
      </c>
      <c r="AD53" s="55" t="str">
        <f t="shared" si="10"/>
        <v>その他の電子部品</v>
      </c>
      <c r="AE53" s="47">
        <f t="shared" si="9"/>
        <v>0</v>
      </c>
      <c r="AF53" s="47">
        <f t="shared" si="9"/>
        <v>0</v>
      </c>
      <c r="AG53" s="47">
        <f t="shared" si="9"/>
        <v>0</v>
      </c>
      <c r="AH53" s="47">
        <f t="shared" si="9"/>
        <v>0</v>
      </c>
      <c r="AI53" s="47">
        <f t="shared" si="9"/>
        <v>0</v>
      </c>
      <c r="AJ53" s="47">
        <f t="shared" si="9"/>
        <v>0</v>
      </c>
      <c r="AK53" s="47">
        <f t="shared" si="9"/>
        <v>0</v>
      </c>
      <c r="AL53" s="23"/>
      <c r="AM53" s="23"/>
      <c r="AN53" s="88">
        <f>RANK(AE53,$AE$6:$AE$113)+COUNTIF($AE$6:AE53,AE53)-1</f>
        <v>48</v>
      </c>
      <c r="AO53" s="98" t="str">
        <f t="shared" si="6"/>
        <v>329</v>
      </c>
      <c r="AP53" s="89" t="str">
        <f t="shared" si="6"/>
        <v>その他の電子部品</v>
      </c>
      <c r="AQ53" s="95">
        <v>48</v>
      </c>
      <c r="AR53" s="95" t="str">
        <f t="shared" si="2"/>
        <v>329</v>
      </c>
      <c r="AS53" s="90" t="str">
        <f t="shared" si="3"/>
        <v>その他の電子部品</v>
      </c>
      <c r="AT53" s="77">
        <f t="shared" si="4"/>
        <v>0</v>
      </c>
      <c r="AU53" s="229">
        <f t="shared" si="7"/>
        <v>0</v>
      </c>
      <c r="AV53" s="186">
        <f t="shared" si="8"/>
        <v>0</v>
      </c>
      <c r="AW53" s="47">
        <f t="shared" si="5"/>
        <v>0</v>
      </c>
    </row>
    <row r="54" spans="1:49" s="24" customFormat="1" ht="19.899999999999999" customHeight="1" x14ac:dyDescent="0.15">
      <c r="A54" s="59" t="s">
        <v>381</v>
      </c>
      <c r="B54" s="55" t="s">
        <v>380</v>
      </c>
      <c r="C54" s="46">
        <f>設備投資_入力!F67</f>
        <v>0</v>
      </c>
      <c r="D54" s="77">
        <f>C54*各種係数!D54</f>
        <v>0</v>
      </c>
      <c r="E54" s="77">
        <v>0</v>
      </c>
      <c r="F54" s="77">
        <f>D54*各種係数!E54</f>
        <v>0</v>
      </c>
      <c r="G54" s="77">
        <f>D54*各種係数!F54</f>
        <v>0</v>
      </c>
      <c r="H54" s="77">
        <f>G54*各種係数!G54</f>
        <v>0</v>
      </c>
      <c r="I54" s="77">
        <f>D54*各種係数!I54</f>
        <v>0</v>
      </c>
      <c r="J54" s="77">
        <f>D54*各種係数!J54</f>
        <v>0</v>
      </c>
      <c r="K54" s="47">
        <f>E54*各種係数!D54</f>
        <v>0</v>
      </c>
      <c r="L54" s="215">
        <v>0</v>
      </c>
      <c r="M54" s="215">
        <v>0</v>
      </c>
      <c r="N54" s="215">
        <f>L54*各種係数!E54</f>
        <v>0</v>
      </c>
      <c r="O54" s="215">
        <f>L54*各種係数!F54</f>
        <v>0</v>
      </c>
      <c r="P54" s="215">
        <f>O54*各種係数!G54</f>
        <v>0</v>
      </c>
      <c r="Q54" s="215">
        <f>L54*各種係数!I54</f>
        <v>0</v>
      </c>
      <c r="R54" s="215">
        <f>L54*各種係数!J54</f>
        <v>0</v>
      </c>
      <c r="S54" s="47"/>
      <c r="T54" s="47">
        <f>$S$114*各種係数!H54</f>
        <v>0</v>
      </c>
      <c r="U54" s="47">
        <f>T54*各種係数!D54</f>
        <v>0</v>
      </c>
      <c r="V54" s="186">
        <v>0</v>
      </c>
      <c r="W54" s="186">
        <v>0</v>
      </c>
      <c r="X54" s="186">
        <f>V54*各種係数!E54</f>
        <v>0</v>
      </c>
      <c r="Y54" s="186">
        <f>V54*各種係数!F54</f>
        <v>0</v>
      </c>
      <c r="Z54" s="186">
        <f>Y54*各種係数!G54</f>
        <v>0</v>
      </c>
      <c r="AA54" s="186">
        <f>V54*各種係数!I54</f>
        <v>0</v>
      </c>
      <c r="AB54" s="186">
        <f>V54*各種係数!J54</f>
        <v>0</v>
      </c>
      <c r="AC54" s="59" t="str">
        <f t="shared" si="10"/>
        <v>331</v>
      </c>
      <c r="AD54" s="55" t="str">
        <f t="shared" si="10"/>
        <v>産業用電気機器</v>
      </c>
      <c r="AE54" s="47">
        <f t="shared" si="9"/>
        <v>0</v>
      </c>
      <c r="AF54" s="47">
        <f t="shared" si="9"/>
        <v>0</v>
      </c>
      <c r="AG54" s="47">
        <f t="shared" si="9"/>
        <v>0</v>
      </c>
      <c r="AH54" s="47">
        <f t="shared" si="9"/>
        <v>0</v>
      </c>
      <c r="AI54" s="47">
        <f t="shared" si="9"/>
        <v>0</v>
      </c>
      <c r="AJ54" s="47">
        <f t="shared" si="9"/>
        <v>0</v>
      </c>
      <c r="AK54" s="47">
        <f t="shared" si="9"/>
        <v>0</v>
      </c>
      <c r="AL54" s="23"/>
      <c r="AM54" s="23"/>
      <c r="AN54" s="88">
        <f>RANK(AE54,$AE$6:$AE$113)+COUNTIF($AE$6:AE54,AE54)-1</f>
        <v>49</v>
      </c>
      <c r="AO54" s="98" t="str">
        <f t="shared" si="6"/>
        <v>331</v>
      </c>
      <c r="AP54" s="89" t="str">
        <f t="shared" si="6"/>
        <v>産業用電気機器</v>
      </c>
      <c r="AQ54" s="95">
        <v>49</v>
      </c>
      <c r="AR54" s="95" t="str">
        <f t="shared" si="2"/>
        <v>331</v>
      </c>
      <c r="AS54" s="90" t="str">
        <f t="shared" si="3"/>
        <v>産業用電気機器</v>
      </c>
      <c r="AT54" s="77">
        <f t="shared" si="4"/>
        <v>0</v>
      </c>
      <c r="AU54" s="229">
        <f t="shared" si="7"/>
        <v>0</v>
      </c>
      <c r="AV54" s="186">
        <f t="shared" si="8"/>
        <v>0</v>
      </c>
      <c r="AW54" s="47">
        <f t="shared" si="5"/>
        <v>0</v>
      </c>
    </row>
    <row r="55" spans="1:49" s="24" customFormat="1" ht="19.899999999999999" customHeight="1" x14ac:dyDescent="0.15">
      <c r="A55" s="59" t="s">
        <v>384</v>
      </c>
      <c r="B55" s="55" t="s">
        <v>383</v>
      </c>
      <c r="C55" s="46">
        <f>設備投資_入力!F68</f>
        <v>0</v>
      </c>
      <c r="D55" s="77">
        <f>C55*各種係数!D55</f>
        <v>0</v>
      </c>
      <c r="E55" s="77">
        <v>0</v>
      </c>
      <c r="F55" s="77">
        <f>D55*各種係数!E55</f>
        <v>0</v>
      </c>
      <c r="G55" s="77">
        <f>D55*各種係数!F55</f>
        <v>0</v>
      </c>
      <c r="H55" s="77">
        <f>G55*各種係数!G55</f>
        <v>0</v>
      </c>
      <c r="I55" s="77">
        <f>D55*各種係数!I55</f>
        <v>0</v>
      </c>
      <c r="J55" s="77">
        <f>D55*各種係数!J55</f>
        <v>0</v>
      </c>
      <c r="K55" s="47">
        <f>E55*各種係数!D55</f>
        <v>0</v>
      </c>
      <c r="L55" s="215">
        <v>0</v>
      </c>
      <c r="M55" s="215">
        <v>0</v>
      </c>
      <c r="N55" s="215">
        <f>L55*各種係数!E55</f>
        <v>0</v>
      </c>
      <c r="O55" s="215">
        <f>L55*各種係数!F55</f>
        <v>0</v>
      </c>
      <c r="P55" s="215">
        <f>O55*各種係数!G55</f>
        <v>0</v>
      </c>
      <c r="Q55" s="215">
        <f>L55*各種係数!I55</f>
        <v>0</v>
      </c>
      <c r="R55" s="215">
        <f>L55*各種係数!J55</f>
        <v>0</v>
      </c>
      <c r="S55" s="47"/>
      <c r="T55" s="47">
        <f>$S$114*各種係数!H55</f>
        <v>0</v>
      </c>
      <c r="U55" s="47">
        <f>T55*各種係数!D55</f>
        <v>0</v>
      </c>
      <c r="V55" s="186">
        <v>0</v>
      </c>
      <c r="W55" s="186">
        <v>0</v>
      </c>
      <c r="X55" s="186">
        <f>V55*各種係数!E55</f>
        <v>0</v>
      </c>
      <c r="Y55" s="186">
        <f>V55*各種係数!F55</f>
        <v>0</v>
      </c>
      <c r="Z55" s="186">
        <f>Y55*各種係数!G55</f>
        <v>0</v>
      </c>
      <c r="AA55" s="186">
        <f>V55*各種係数!I55</f>
        <v>0</v>
      </c>
      <c r="AB55" s="186">
        <f>V55*各種係数!J55</f>
        <v>0</v>
      </c>
      <c r="AC55" s="59" t="str">
        <f t="shared" si="10"/>
        <v>332</v>
      </c>
      <c r="AD55" s="55" t="str">
        <f t="shared" si="10"/>
        <v>民生用電気機器</v>
      </c>
      <c r="AE55" s="47">
        <f t="shared" si="9"/>
        <v>0</v>
      </c>
      <c r="AF55" s="47">
        <f t="shared" si="9"/>
        <v>0</v>
      </c>
      <c r="AG55" s="47">
        <f t="shared" si="9"/>
        <v>0</v>
      </c>
      <c r="AH55" s="47">
        <f t="shared" si="9"/>
        <v>0</v>
      </c>
      <c r="AI55" s="47">
        <f t="shared" si="9"/>
        <v>0</v>
      </c>
      <c r="AJ55" s="47">
        <f t="shared" si="9"/>
        <v>0</v>
      </c>
      <c r="AK55" s="47">
        <f t="shared" si="9"/>
        <v>0</v>
      </c>
      <c r="AL55" s="23"/>
      <c r="AM55" s="23"/>
      <c r="AN55" s="88">
        <f>RANK(AE55,$AE$6:$AE$113)+COUNTIF($AE$6:AE55,AE55)-1</f>
        <v>50</v>
      </c>
      <c r="AO55" s="98" t="str">
        <f t="shared" si="6"/>
        <v>332</v>
      </c>
      <c r="AP55" s="89" t="str">
        <f t="shared" si="6"/>
        <v>民生用電気機器</v>
      </c>
      <c r="AQ55" s="95">
        <v>50</v>
      </c>
      <c r="AR55" s="95" t="str">
        <f t="shared" si="2"/>
        <v>332</v>
      </c>
      <c r="AS55" s="90" t="str">
        <f t="shared" si="3"/>
        <v>民生用電気機器</v>
      </c>
      <c r="AT55" s="77">
        <f t="shared" si="4"/>
        <v>0</v>
      </c>
      <c r="AU55" s="229">
        <f t="shared" si="7"/>
        <v>0</v>
      </c>
      <c r="AV55" s="186">
        <f t="shared" si="8"/>
        <v>0</v>
      </c>
      <c r="AW55" s="47">
        <f t="shared" si="5"/>
        <v>0</v>
      </c>
    </row>
    <row r="56" spans="1:49" s="24" customFormat="1" ht="19.899999999999999" customHeight="1" x14ac:dyDescent="0.15">
      <c r="A56" s="59" t="s">
        <v>387</v>
      </c>
      <c r="B56" s="55" t="s">
        <v>388</v>
      </c>
      <c r="C56" s="46">
        <f>設備投資_入力!F69</f>
        <v>0</v>
      </c>
      <c r="D56" s="77">
        <f>C56*各種係数!D56</f>
        <v>0</v>
      </c>
      <c r="E56" s="77">
        <v>0</v>
      </c>
      <c r="F56" s="77">
        <f>D56*各種係数!E56</f>
        <v>0</v>
      </c>
      <c r="G56" s="77">
        <f>D56*各種係数!F56</f>
        <v>0</v>
      </c>
      <c r="H56" s="77">
        <f>G56*各種係数!G56</f>
        <v>0</v>
      </c>
      <c r="I56" s="77">
        <f>D56*各種係数!I56</f>
        <v>0</v>
      </c>
      <c r="J56" s="77">
        <f>D56*各種係数!J56</f>
        <v>0</v>
      </c>
      <c r="K56" s="47">
        <f>E56*各種係数!D56</f>
        <v>0</v>
      </c>
      <c r="L56" s="215">
        <v>0</v>
      </c>
      <c r="M56" s="215">
        <v>0</v>
      </c>
      <c r="N56" s="215">
        <f>L56*各種係数!E56</f>
        <v>0</v>
      </c>
      <c r="O56" s="215">
        <f>L56*各種係数!F56</f>
        <v>0</v>
      </c>
      <c r="P56" s="215">
        <f>O56*各種係数!G56</f>
        <v>0</v>
      </c>
      <c r="Q56" s="215">
        <f>L56*各種係数!I56</f>
        <v>0</v>
      </c>
      <c r="R56" s="215">
        <f>L56*各種係数!J56</f>
        <v>0</v>
      </c>
      <c r="S56" s="47"/>
      <c r="T56" s="47">
        <f>$S$114*各種係数!H56</f>
        <v>0</v>
      </c>
      <c r="U56" s="47">
        <f>T56*各種係数!D56</f>
        <v>0</v>
      </c>
      <c r="V56" s="186">
        <v>0</v>
      </c>
      <c r="W56" s="186">
        <v>0</v>
      </c>
      <c r="X56" s="186">
        <f>V56*各種係数!E56</f>
        <v>0</v>
      </c>
      <c r="Y56" s="186">
        <f>V56*各種係数!F56</f>
        <v>0</v>
      </c>
      <c r="Z56" s="186">
        <f>Y56*各種係数!G56</f>
        <v>0</v>
      </c>
      <c r="AA56" s="186">
        <f>V56*各種係数!I56</f>
        <v>0</v>
      </c>
      <c r="AB56" s="186">
        <f>V56*各種係数!J56</f>
        <v>0</v>
      </c>
      <c r="AC56" s="59" t="str">
        <f t="shared" si="10"/>
        <v>333</v>
      </c>
      <c r="AD56" s="55" t="str">
        <f t="shared" si="10"/>
        <v>電子応用装置・電気計測器</v>
      </c>
      <c r="AE56" s="47">
        <f t="shared" si="9"/>
        <v>0</v>
      </c>
      <c r="AF56" s="47">
        <f t="shared" si="9"/>
        <v>0</v>
      </c>
      <c r="AG56" s="47">
        <f t="shared" si="9"/>
        <v>0</v>
      </c>
      <c r="AH56" s="47">
        <f t="shared" si="9"/>
        <v>0</v>
      </c>
      <c r="AI56" s="47">
        <f t="shared" si="9"/>
        <v>0</v>
      </c>
      <c r="AJ56" s="47">
        <f t="shared" si="9"/>
        <v>0</v>
      </c>
      <c r="AK56" s="47">
        <f t="shared" si="9"/>
        <v>0</v>
      </c>
      <c r="AL56" s="23"/>
      <c r="AM56" s="23"/>
      <c r="AN56" s="88">
        <f>RANK(AE56,$AE$6:$AE$113)+COUNTIF($AE$6:AE56,AE56)-1</f>
        <v>51</v>
      </c>
      <c r="AO56" s="98" t="str">
        <f t="shared" si="6"/>
        <v>333</v>
      </c>
      <c r="AP56" s="89" t="str">
        <f t="shared" si="6"/>
        <v>電子応用装置・電気計測器</v>
      </c>
      <c r="AQ56" s="95">
        <v>51</v>
      </c>
      <c r="AR56" s="95" t="str">
        <f t="shared" si="2"/>
        <v>333</v>
      </c>
      <c r="AS56" s="90" t="str">
        <f t="shared" si="3"/>
        <v>電子応用装置・電気計測器</v>
      </c>
      <c r="AT56" s="77">
        <f t="shared" si="4"/>
        <v>0</v>
      </c>
      <c r="AU56" s="229">
        <f t="shared" si="7"/>
        <v>0</v>
      </c>
      <c r="AV56" s="186">
        <f t="shared" si="8"/>
        <v>0</v>
      </c>
      <c r="AW56" s="47">
        <f t="shared" si="5"/>
        <v>0</v>
      </c>
    </row>
    <row r="57" spans="1:49" s="24" customFormat="1" ht="19.899999999999999" customHeight="1" x14ac:dyDescent="0.15">
      <c r="A57" s="59" t="s">
        <v>393</v>
      </c>
      <c r="B57" s="55" t="s">
        <v>392</v>
      </c>
      <c r="C57" s="46">
        <f>設備投資_入力!F70</f>
        <v>0</v>
      </c>
      <c r="D57" s="77">
        <f>C57*各種係数!D57</f>
        <v>0</v>
      </c>
      <c r="E57" s="77">
        <v>0</v>
      </c>
      <c r="F57" s="77">
        <f>D57*各種係数!E57</f>
        <v>0</v>
      </c>
      <c r="G57" s="77">
        <f>D57*各種係数!F57</f>
        <v>0</v>
      </c>
      <c r="H57" s="77">
        <f>G57*各種係数!G57</f>
        <v>0</v>
      </c>
      <c r="I57" s="77">
        <f>D57*各種係数!I57</f>
        <v>0</v>
      </c>
      <c r="J57" s="77">
        <f>D57*各種係数!J57</f>
        <v>0</v>
      </c>
      <c r="K57" s="47">
        <f>E57*各種係数!D57</f>
        <v>0</v>
      </c>
      <c r="L57" s="215">
        <v>0</v>
      </c>
      <c r="M57" s="215">
        <v>0</v>
      </c>
      <c r="N57" s="215">
        <f>L57*各種係数!E57</f>
        <v>0</v>
      </c>
      <c r="O57" s="215">
        <f>L57*各種係数!F57</f>
        <v>0</v>
      </c>
      <c r="P57" s="215">
        <f>O57*各種係数!G57</f>
        <v>0</v>
      </c>
      <c r="Q57" s="215">
        <f>L57*各種係数!I57</f>
        <v>0</v>
      </c>
      <c r="R57" s="215">
        <f>L57*各種係数!J57</f>
        <v>0</v>
      </c>
      <c r="S57" s="47"/>
      <c r="T57" s="47">
        <f>$S$114*各種係数!H57</f>
        <v>0</v>
      </c>
      <c r="U57" s="47">
        <f>T57*各種係数!D57</f>
        <v>0</v>
      </c>
      <c r="V57" s="186">
        <v>0</v>
      </c>
      <c r="W57" s="186">
        <v>0</v>
      </c>
      <c r="X57" s="186">
        <f>V57*各種係数!E57</f>
        <v>0</v>
      </c>
      <c r="Y57" s="186">
        <f>V57*各種係数!F57</f>
        <v>0</v>
      </c>
      <c r="Z57" s="186">
        <f>Y57*各種係数!G57</f>
        <v>0</v>
      </c>
      <c r="AA57" s="186">
        <f>V57*各種係数!I57</f>
        <v>0</v>
      </c>
      <c r="AB57" s="186">
        <f>V57*各種係数!J57</f>
        <v>0</v>
      </c>
      <c r="AC57" s="59" t="str">
        <f t="shared" si="10"/>
        <v>339</v>
      </c>
      <c r="AD57" s="55" t="str">
        <f t="shared" si="10"/>
        <v>その他の電気機械</v>
      </c>
      <c r="AE57" s="47">
        <f t="shared" si="9"/>
        <v>0</v>
      </c>
      <c r="AF57" s="47">
        <f t="shared" si="9"/>
        <v>0</v>
      </c>
      <c r="AG57" s="47">
        <f t="shared" si="9"/>
        <v>0</v>
      </c>
      <c r="AH57" s="47">
        <f t="shared" si="9"/>
        <v>0</v>
      </c>
      <c r="AI57" s="47">
        <f t="shared" si="9"/>
        <v>0</v>
      </c>
      <c r="AJ57" s="47">
        <f t="shared" si="9"/>
        <v>0</v>
      </c>
      <c r="AK57" s="47">
        <f t="shared" si="9"/>
        <v>0</v>
      </c>
      <c r="AL57" s="23"/>
      <c r="AM57" s="23"/>
      <c r="AN57" s="88">
        <f>RANK(AE57,$AE$6:$AE$113)+COUNTIF($AE$6:AE57,AE57)-1</f>
        <v>52</v>
      </c>
      <c r="AO57" s="98" t="str">
        <f t="shared" si="6"/>
        <v>339</v>
      </c>
      <c r="AP57" s="89" t="str">
        <f t="shared" si="6"/>
        <v>その他の電気機械</v>
      </c>
      <c r="AQ57" s="95">
        <v>52</v>
      </c>
      <c r="AR57" s="95" t="str">
        <f t="shared" si="2"/>
        <v>339</v>
      </c>
      <c r="AS57" s="90" t="str">
        <f t="shared" si="3"/>
        <v>その他の電気機械</v>
      </c>
      <c r="AT57" s="77">
        <f t="shared" si="4"/>
        <v>0</v>
      </c>
      <c r="AU57" s="229">
        <f t="shared" si="7"/>
        <v>0</v>
      </c>
      <c r="AV57" s="186">
        <f t="shared" si="8"/>
        <v>0</v>
      </c>
      <c r="AW57" s="47">
        <f t="shared" si="5"/>
        <v>0</v>
      </c>
    </row>
    <row r="58" spans="1:49" s="24" customFormat="1" ht="19.899999999999999" customHeight="1" x14ac:dyDescent="0.15">
      <c r="A58" s="59" t="s">
        <v>396</v>
      </c>
      <c r="B58" s="55" t="s">
        <v>397</v>
      </c>
      <c r="C58" s="46">
        <f>設備投資_入力!F71</f>
        <v>0</v>
      </c>
      <c r="D58" s="77">
        <f>C58*各種係数!D58</f>
        <v>0</v>
      </c>
      <c r="E58" s="77">
        <v>0</v>
      </c>
      <c r="F58" s="77">
        <f>D58*各種係数!E58</f>
        <v>0</v>
      </c>
      <c r="G58" s="77">
        <f>D58*各種係数!F58</f>
        <v>0</v>
      </c>
      <c r="H58" s="77">
        <f>G58*各種係数!G58</f>
        <v>0</v>
      </c>
      <c r="I58" s="77">
        <f>D58*各種係数!I58</f>
        <v>0</v>
      </c>
      <c r="J58" s="77">
        <f>D58*各種係数!J58</f>
        <v>0</v>
      </c>
      <c r="K58" s="47">
        <f>E58*各種係数!D58</f>
        <v>0</v>
      </c>
      <c r="L58" s="215">
        <v>0</v>
      </c>
      <c r="M58" s="215">
        <v>0</v>
      </c>
      <c r="N58" s="215">
        <f>L58*各種係数!E58</f>
        <v>0</v>
      </c>
      <c r="O58" s="215">
        <f>L58*各種係数!F58</f>
        <v>0</v>
      </c>
      <c r="P58" s="215">
        <f>O58*各種係数!G58</f>
        <v>0</v>
      </c>
      <c r="Q58" s="215">
        <f>L58*各種係数!I58</f>
        <v>0</v>
      </c>
      <c r="R58" s="215">
        <f>L58*各種係数!J58</f>
        <v>0</v>
      </c>
      <c r="S58" s="47"/>
      <c r="T58" s="47">
        <f>$S$114*各種係数!H58</f>
        <v>0</v>
      </c>
      <c r="U58" s="47">
        <f>T58*各種係数!D58</f>
        <v>0</v>
      </c>
      <c r="V58" s="186">
        <v>0</v>
      </c>
      <c r="W58" s="186">
        <v>0</v>
      </c>
      <c r="X58" s="186">
        <f>V58*各種係数!E58</f>
        <v>0</v>
      </c>
      <c r="Y58" s="186">
        <f>V58*各種係数!F58</f>
        <v>0</v>
      </c>
      <c r="Z58" s="186">
        <f>Y58*各種係数!G58</f>
        <v>0</v>
      </c>
      <c r="AA58" s="186">
        <f>V58*各種係数!I58</f>
        <v>0</v>
      </c>
      <c r="AB58" s="186">
        <f>V58*各種係数!J58</f>
        <v>0</v>
      </c>
      <c r="AC58" s="59" t="str">
        <f t="shared" si="10"/>
        <v>341</v>
      </c>
      <c r="AD58" s="55" t="str">
        <f t="shared" si="10"/>
        <v>通信・映像・音響機器</v>
      </c>
      <c r="AE58" s="47">
        <f t="shared" si="9"/>
        <v>0</v>
      </c>
      <c r="AF58" s="47">
        <f t="shared" si="9"/>
        <v>0</v>
      </c>
      <c r="AG58" s="47">
        <f t="shared" si="9"/>
        <v>0</v>
      </c>
      <c r="AH58" s="47">
        <f t="shared" ref="AH58:AK113" si="11">G58+O58+Y58</f>
        <v>0</v>
      </c>
      <c r="AI58" s="47">
        <f t="shared" si="11"/>
        <v>0</v>
      </c>
      <c r="AJ58" s="47">
        <f t="shared" si="11"/>
        <v>0</v>
      </c>
      <c r="AK58" s="47">
        <f t="shared" si="11"/>
        <v>0</v>
      </c>
      <c r="AL58" s="23"/>
      <c r="AM58" s="23"/>
      <c r="AN58" s="88">
        <f>RANK(AE58,$AE$6:$AE$113)+COUNTIF($AE$6:AE58,AE58)-1</f>
        <v>53</v>
      </c>
      <c r="AO58" s="98" t="str">
        <f t="shared" si="6"/>
        <v>341</v>
      </c>
      <c r="AP58" s="89" t="str">
        <f t="shared" si="6"/>
        <v>通信・映像・音響機器</v>
      </c>
      <c r="AQ58" s="95">
        <v>53</v>
      </c>
      <c r="AR58" s="95" t="str">
        <f t="shared" si="2"/>
        <v>341</v>
      </c>
      <c r="AS58" s="90" t="str">
        <f t="shared" si="3"/>
        <v>通信・映像・音響機器</v>
      </c>
      <c r="AT58" s="77">
        <f t="shared" si="4"/>
        <v>0</v>
      </c>
      <c r="AU58" s="229">
        <f t="shared" si="7"/>
        <v>0</v>
      </c>
      <c r="AV58" s="186">
        <f t="shared" si="8"/>
        <v>0</v>
      </c>
      <c r="AW58" s="47">
        <f t="shared" si="5"/>
        <v>0</v>
      </c>
    </row>
    <row r="59" spans="1:49" s="24" customFormat="1" ht="19.899999999999999" customHeight="1" x14ac:dyDescent="0.15">
      <c r="A59" s="59" t="s">
        <v>402</v>
      </c>
      <c r="B59" s="55" t="s">
        <v>401</v>
      </c>
      <c r="C59" s="46">
        <f>設備投資_入力!F72</f>
        <v>0</v>
      </c>
      <c r="D59" s="77">
        <f>C59*各種係数!D59</f>
        <v>0</v>
      </c>
      <c r="E59" s="77">
        <v>0</v>
      </c>
      <c r="F59" s="77">
        <f>D59*各種係数!E59</f>
        <v>0</v>
      </c>
      <c r="G59" s="77">
        <f>D59*各種係数!F59</f>
        <v>0</v>
      </c>
      <c r="H59" s="77">
        <f>G59*各種係数!G59</f>
        <v>0</v>
      </c>
      <c r="I59" s="77">
        <f>D59*各種係数!I59</f>
        <v>0</v>
      </c>
      <c r="J59" s="77">
        <f>D59*各種係数!J59</f>
        <v>0</v>
      </c>
      <c r="K59" s="47">
        <f>E59*各種係数!D59</f>
        <v>0</v>
      </c>
      <c r="L59" s="215">
        <v>0</v>
      </c>
      <c r="M59" s="215">
        <v>0</v>
      </c>
      <c r="N59" s="215">
        <f>L59*各種係数!E59</f>
        <v>0</v>
      </c>
      <c r="O59" s="215">
        <f>L59*各種係数!F59</f>
        <v>0</v>
      </c>
      <c r="P59" s="215">
        <f>O59*各種係数!G59</f>
        <v>0</v>
      </c>
      <c r="Q59" s="215">
        <f>L59*各種係数!I59</f>
        <v>0</v>
      </c>
      <c r="R59" s="215">
        <f>L59*各種係数!J59</f>
        <v>0</v>
      </c>
      <c r="S59" s="47"/>
      <c r="T59" s="47">
        <f>$S$114*各種係数!H59</f>
        <v>0</v>
      </c>
      <c r="U59" s="47">
        <f>T59*各種係数!D59</f>
        <v>0</v>
      </c>
      <c r="V59" s="186">
        <v>0</v>
      </c>
      <c r="W59" s="186">
        <v>0</v>
      </c>
      <c r="X59" s="186">
        <f>V59*各種係数!E59</f>
        <v>0</v>
      </c>
      <c r="Y59" s="186">
        <f>V59*各種係数!F59</f>
        <v>0</v>
      </c>
      <c r="Z59" s="186">
        <f>Y59*各種係数!G59</f>
        <v>0</v>
      </c>
      <c r="AA59" s="186">
        <f>V59*各種係数!I59</f>
        <v>0</v>
      </c>
      <c r="AB59" s="186">
        <f>V59*各種係数!J59</f>
        <v>0</v>
      </c>
      <c r="AC59" s="59" t="str">
        <f t="shared" si="10"/>
        <v>342</v>
      </c>
      <c r="AD59" s="55" t="str">
        <f t="shared" si="10"/>
        <v>電子計算機・同附属装置</v>
      </c>
      <c r="AE59" s="47">
        <f t="shared" ref="AE59:AG113" si="12">D59+L59+V59</f>
        <v>0</v>
      </c>
      <c r="AF59" s="47">
        <f t="shared" si="12"/>
        <v>0</v>
      </c>
      <c r="AG59" s="47">
        <f t="shared" si="12"/>
        <v>0</v>
      </c>
      <c r="AH59" s="47">
        <f t="shared" si="11"/>
        <v>0</v>
      </c>
      <c r="AI59" s="47">
        <f t="shared" si="11"/>
        <v>0</v>
      </c>
      <c r="AJ59" s="47">
        <f t="shared" si="11"/>
        <v>0</v>
      </c>
      <c r="AK59" s="47">
        <f t="shared" si="11"/>
        <v>0</v>
      </c>
      <c r="AL59" s="23"/>
      <c r="AM59" s="23"/>
      <c r="AN59" s="88">
        <f>RANK(AE59,$AE$6:$AE$113)+COUNTIF($AE$6:AE59,AE59)-1</f>
        <v>54</v>
      </c>
      <c r="AO59" s="98" t="str">
        <f t="shared" si="6"/>
        <v>342</v>
      </c>
      <c r="AP59" s="89" t="str">
        <f t="shared" si="6"/>
        <v>電子計算機・同附属装置</v>
      </c>
      <c r="AQ59" s="95">
        <v>54</v>
      </c>
      <c r="AR59" s="95" t="str">
        <f t="shared" si="2"/>
        <v>342</v>
      </c>
      <c r="AS59" s="90" t="str">
        <f t="shared" si="3"/>
        <v>電子計算機・同附属装置</v>
      </c>
      <c r="AT59" s="77">
        <f t="shared" si="4"/>
        <v>0</v>
      </c>
      <c r="AU59" s="229">
        <f t="shared" si="7"/>
        <v>0</v>
      </c>
      <c r="AV59" s="186">
        <f t="shared" si="8"/>
        <v>0</v>
      </c>
      <c r="AW59" s="47">
        <f t="shared" si="5"/>
        <v>0</v>
      </c>
    </row>
    <row r="60" spans="1:49" s="24" customFormat="1" ht="19.899999999999999" customHeight="1" x14ac:dyDescent="0.15">
      <c r="A60" s="59" t="s">
        <v>405</v>
      </c>
      <c r="B60" s="55" t="s">
        <v>403</v>
      </c>
      <c r="C60" s="46">
        <f>設備投資_入力!F73</f>
        <v>0</v>
      </c>
      <c r="D60" s="77">
        <f>C60*各種係数!D60</f>
        <v>0</v>
      </c>
      <c r="E60" s="77">
        <v>0</v>
      </c>
      <c r="F60" s="77">
        <f>D60*各種係数!E60</f>
        <v>0</v>
      </c>
      <c r="G60" s="77">
        <f>D60*各種係数!F60</f>
        <v>0</v>
      </c>
      <c r="H60" s="77">
        <f>G60*各種係数!G60</f>
        <v>0</v>
      </c>
      <c r="I60" s="77">
        <f>D60*各種係数!I60</f>
        <v>0</v>
      </c>
      <c r="J60" s="77">
        <f>D60*各種係数!J60</f>
        <v>0</v>
      </c>
      <c r="K60" s="47">
        <f>E60*各種係数!D60</f>
        <v>0</v>
      </c>
      <c r="L60" s="215">
        <v>0</v>
      </c>
      <c r="M60" s="215">
        <v>0</v>
      </c>
      <c r="N60" s="215">
        <f>L60*各種係数!E60</f>
        <v>0</v>
      </c>
      <c r="O60" s="215">
        <f>L60*各種係数!F60</f>
        <v>0</v>
      </c>
      <c r="P60" s="215">
        <f>O60*各種係数!G60</f>
        <v>0</v>
      </c>
      <c r="Q60" s="215">
        <f>L60*各種係数!I60</f>
        <v>0</v>
      </c>
      <c r="R60" s="215">
        <f>L60*各種係数!J60</f>
        <v>0</v>
      </c>
      <c r="S60" s="47"/>
      <c r="T60" s="47">
        <f>$S$114*各種係数!H60</f>
        <v>0</v>
      </c>
      <c r="U60" s="47">
        <f>T60*各種係数!D60</f>
        <v>0</v>
      </c>
      <c r="V60" s="186">
        <v>0</v>
      </c>
      <c r="W60" s="186">
        <v>0</v>
      </c>
      <c r="X60" s="186">
        <f>V60*各種係数!E60</f>
        <v>0</v>
      </c>
      <c r="Y60" s="186">
        <f>V60*各種係数!F60</f>
        <v>0</v>
      </c>
      <c r="Z60" s="186">
        <f>Y60*各種係数!G60</f>
        <v>0</v>
      </c>
      <c r="AA60" s="186">
        <f>V60*各種係数!I60</f>
        <v>0</v>
      </c>
      <c r="AB60" s="186">
        <f>V60*各種係数!J60</f>
        <v>0</v>
      </c>
      <c r="AC60" s="59" t="str">
        <f t="shared" si="10"/>
        <v>351</v>
      </c>
      <c r="AD60" s="55" t="str">
        <f t="shared" si="10"/>
        <v>乗用車</v>
      </c>
      <c r="AE60" s="47">
        <f t="shared" si="12"/>
        <v>0</v>
      </c>
      <c r="AF60" s="47">
        <f t="shared" si="12"/>
        <v>0</v>
      </c>
      <c r="AG60" s="47">
        <f t="shared" si="12"/>
        <v>0</v>
      </c>
      <c r="AH60" s="47">
        <f t="shared" si="11"/>
        <v>0</v>
      </c>
      <c r="AI60" s="47">
        <f t="shared" si="11"/>
        <v>0</v>
      </c>
      <c r="AJ60" s="47">
        <f t="shared" si="11"/>
        <v>0</v>
      </c>
      <c r="AK60" s="47">
        <f t="shared" si="11"/>
        <v>0</v>
      </c>
      <c r="AL60" s="23"/>
      <c r="AM60" s="23"/>
      <c r="AN60" s="88">
        <f>RANK(AE60,$AE$6:$AE$113)+COUNTIF($AE$6:AE60,AE60)-1</f>
        <v>55</v>
      </c>
      <c r="AO60" s="98" t="str">
        <f t="shared" si="6"/>
        <v>351</v>
      </c>
      <c r="AP60" s="89" t="str">
        <f t="shared" si="6"/>
        <v>乗用車</v>
      </c>
      <c r="AQ60" s="95">
        <v>55</v>
      </c>
      <c r="AR60" s="95" t="str">
        <f t="shared" si="2"/>
        <v>351</v>
      </c>
      <c r="AS60" s="90" t="str">
        <f t="shared" si="3"/>
        <v>乗用車</v>
      </c>
      <c r="AT60" s="77">
        <f t="shared" si="4"/>
        <v>0</v>
      </c>
      <c r="AU60" s="229">
        <f t="shared" si="7"/>
        <v>0</v>
      </c>
      <c r="AV60" s="186">
        <f t="shared" si="8"/>
        <v>0</v>
      </c>
      <c r="AW60" s="47">
        <f t="shared" si="5"/>
        <v>0</v>
      </c>
    </row>
    <row r="61" spans="1:49" s="24" customFormat="1" ht="19.899999999999999" customHeight="1" x14ac:dyDescent="0.15">
      <c r="A61" s="59" t="s">
        <v>408</v>
      </c>
      <c r="B61" s="55" t="s">
        <v>409</v>
      </c>
      <c r="C61" s="46">
        <f>設備投資_入力!F74</f>
        <v>0</v>
      </c>
      <c r="D61" s="77">
        <f>C61*各種係数!D61</f>
        <v>0</v>
      </c>
      <c r="E61" s="77">
        <v>0</v>
      </c>
      <c r="F61" s="77">
        <f>D61*各種係数!E61</f>
        <v>0</v>
      </c>
      <c r="G61" s="77">
        <f>D61*各種係数!F61</f>
        <v>0</v>
      </c>
      <c r="H61" s="77">
        <f>G61*各種係数!G61</f>
        <v>0</v>
      </c>
      <c r="I61" s="77">
        <f>D61*各種係数!I61</f>
        <v>0</v>
      </c>
      <c r="J61" s="77">
        <f>D61*各種係数!J61</f>
        <v>0</v>
      </c>
      <c r="K61" s="47">
        <f>E61*各種係数!D61</f>
        <v>0</v>
      </c>
      <c r="L61" s="215">
        <v>0</v>
      </c>
      <c r="M61" s="215">
        <v>0</v>
      </c>
      <c r="N61" s="215">
        <f>L61*各種係数!E61</f>
        <v>0</v>
      </c>
      <c r="O61" s="215">
        <f>L61*各種係数!F61</f>
        <v>0</v>
      </c>
      <c r="P61" s="215">
        <f>O61*各種係数!G61</f>
        <v>0</v>
      </c>
      <c r="Q61" s="215">
        <f>L61*各種係数!I61</f>
        <v>0</v>
      </c>
      <c r="R61" s="215">
        <f>L61*各種係数!J61</f>
        <v>0</v>
      </c>
      <c r="S61" s="47"/>
      <c r="T61" s="47">
        <f>$S$114*各種係数!H61</f>
        <v>0</v>
      </c>
      <c r="U61" s="47">
        <f>T61*各種係数!D61</f>
        <v>0</v>
      </c>
      <c r="V61" s="186">
        <v>0</v>
      </c>
      <c r="W61" s="186">
        <v>0</v>
      </c>
      <c r="X61" s="186">
        <f>V61*各種係数!E61</f>
        <v>0</v>
      </c>
      <c r="Y61" s="186">
        <f>V61*各種係数!F61</f>
        <v>0</v>
      </c>
      <c r="Z61" s="186">
        <f>Y61*各種係数!G61</f>
        <v>0</v>
      </c>
      <c r="AA61" s="186">
        <f>V61*各種係数!I61</f>
        <v>0</v>
      </c>
      <c r="AB61" s="186">
        <f>V61*各種係数!J61</f>
        <v>0</v>
      </c>
      <c r="AC61" s="59" t="str">
        <f t="shared" si="10"/>
        <v>352</v>
      </c>
      <c r="AD61" s="55" t="str">
        <f t="shared" si="10"/>
        <v>その他の自動車</v>
      </c>
      <c r="AE61" s="47">
        <f t="shared" si="12"/>
        <v>0</v>
      </c>
      <c r="AF61" s="47">
        <f t="shared" si="12"/>
        <v>0</v>
      </c>
      <c r="AG61" s="47">
        <f t="shared" si="12"/>
        <v>0</v>
      </c>
      <c r="AH61" s="47">
        <f t="shared" si="11"/>
        <v>0</v>
      </c>
      <c r="AI61" s="47">
        <f t="shared" si="11"/>
        <v>0</v>
      </c>
      <c r="AJ61" s="47">
        <f t="shared" si="11"/>
        <v>0</v>
      </c>
      <c r="AK61" s="47">
        <f t="shared" si="11"/>
        <v>0</v>
      </c>
      <c r="AL61" s="23"/>
      <c r="AM61" s="23"/>
      <c r="AN61" s="88">
        <f>RANK(AE61,$AE$6:$AE$113)+COUNTIF($AE$6:AE61,AE61)-1</f>
        <v>56</v>
      </c>
      <c r="AO61" s="98" t="str">
        <f t="shared" si="6"/>
        <v>352</v>
      </c>
      <c r="AP61" s="89" t="str">
        <f t="shared" si="6"/>
        <v>その他の自動車</v>
      </c>
      <c r="AQ61" s="95">
        <v>56</v>
      </c>
      <c r="AR61" s="95" t="str">
        <f t="shared" si="2"/>
        <v>352</v>
      </c>
      <c r="AS61" s="90" t="str">
        <f t="shared" si="3"/>
        <v>その他の自動車</v>
      </c>
      <c r="AT61" s="77">
        <f t="shared" si="4"/>
        <v>0</v>
      </c>
      <c r="AU61" s="229">
        <f t="shared" si="7"/>
        <v>0</v>
      </c>
      <c r="AV61" s="186">
        <f t="shared" si="8"/>
        <v>0</v>
      </c>
      <c r="AW61" s="47">
        <f t="shared" si="5"/>
        <v>0</v>
      </c>
    </row>
    <row r="62" spans="1:49" s="24" customFormat="1" ht="19.899999999999999" customHeight="1" x14ac:dyDescent="0.15">
      <c r="A62" s="59" t="s">
        <v>414</v>
      </c>
      <c r="B62" s="55" t="s">
        <v>413</v>
      </c>
      <c r="C62" s="46">
        <f>設備投資_入力!F75</f>
        <v>0</v>
      </c>
      <c r="D62" s="77">
        <f>C62*各種係数!D62</f>
        <v>0</v>
      </c>
      <c r="E62" s="77">
        <v>0</v>
      </c>
      <c r="F62" s="77">
        <f>D62*各種係数!E62</f>
        <v>0</v>
      </c>
      <c r="G62" s="77">
        <f>D62*各種係数!F62</f>
        <v>0</v>
      </c>
      <c r="H62" s="77">
        <f>G62*各種係数!G62</f>
        <v>0</v>
      </c>
      <c r="I62" s="77">
        <f>D62*各種係数!I62</f>
        <v>0</v>
      </c>
      <c r="J62" s="77">
        <f>D62*各種係数!J62</f>
        <v>0</v>
      </c>
      <c r="K62" s="47">
        <f>E62*各種係数!D62</f>
        <v>0</v>
      </c>
      <c r="L62" s="215">
        <v>0</v>
      </c>
      <c r="M62" s="215">
        <v>0</v>
      </c>
      <c r="N62" s="215">
        <f>L62*各種係数!E62</f>
        <v>0</v>
      </c>
      <c r="O62" s="215">
        <f>L62*各種係数!F62</f>
        <v>0</v>
      </c>
      <c r="P62" s="215">
        <f>O62*各種係数!G62</f>
        <v>0</v>
      </c>
      <c r="Q62" s="215">
        <f>L62*各種係数!I62</f>
        <v>0</v>
      </c>
      <c r="R62" s="215">
        <f>L62*各種係数!J62</f>
        <v>0</v>
      </c>
      <c r="S62" s="47"/>
      <c r="T62" s="47">
        <f>$S$114*各種係数!H62</f>
        <v>0</v>
      </c>
      <c r="U62" s="47">
        <f>T62*各種係数!D62</f>
        <v>0</v>
      </c>
      <c r="V62" s="186">
        <v>0</v>
      </c>
      <c r="W62" s="186">
        <v>0</v>
      </c>
      <c r="X62" s="186">
        <f>V62*各種係数!E62</f>
        <v>0</v>
      </c>
      <c r="Y62" s="186">
        <f>V62*各種係数!F62</f>
        <v>0</v>
      </c>
      <c r="Z62" s="186">
        <f>Y62*各種係数!G62</f>
        <v>0</v>
      </c>
      <c r="AA62" s="186">
        <f>V62*各種係数!I62</f>
        <v>0</v>
      </c>
      <c r="AB62" s="186">
        <f>V62*各種係数!J62</f>
        <v>0</v>
      </c>
      <c r="AC62" s="59" t="str">
        <f t="shared" si="10"/>
        <v>353</v>
      </c>
      <c r="AD62" s="55" t="str">
        <f t="shared" si="10"/>
        <v>自動車部品・同附属品</v>
      </c>
      <c r="AE62" s="47">
        <f t="shared" si="12"/>
        <v>0</v>
      </c>
      <c r="AF62" s="47">
        <f t="shared" si="12"/>
        <v>0</v>
      </c>
      <c r="AG62" s="47">
        <f t="shared" si="12"/>
        <v>0</v>
      </c>
      <c r="AH62" s="47">
        <f t="shared" si="11"/>
        <v>0</v>
      </c>
      <c r="AI62" s="47">
        <f t="shared" si="11"/>
        <v>0</v>
      </c>
      <c r="AJ62" s="47">
        <f t="shared" si="11"/>
        <v>0</v>
      </c>
      <c r="AK62" s="47">
        <f t="shared" si="11"/>
        <v>0</v>
      </c>
      <c r="AL62" s="23"/>
      <c r="AM62" s="23"/>
      <c r="AN62" s="88">
        <f>RANK(AE62,$AE$6:$AE$113)+COUNTIF($AE$6:AE62,AE62)-1</f>
        <v>57</v>
      </c>
      <c r="AO62" s="98" t="str">
        <f t="shared" si="6"/>
        <v>353</v>
      </c>
      <c r="AP62" s="89" t="str">
        <f t="shared" si="6"/>
        <v>自動車部品・同附属品</v>
      </c>
      <c r="AQ62" s="95">
        <v>57</v>
      </c>
      <c r="AR62" s="95" t="str">
        <f t="shared" si="2"/>
        <v>353</v>
      </c>
      <c r="AS62" s="90" t="str">
        <f t="shared" si="3"/>
        <v>自動車部品・同附属品</v>
      </c>
      <c r="AT62" s="77">
        <f t="shared" si="4"/>
        <v>0</v>
      </c>
      <c r="AU62" s="229">
        <f t="shared" si="7"/>
        <v>0</v>
      </c>
      <c r="AV62" s="186">
        <f t="shared" si="8"/>
        <v>0</v>
      </c>
      <c r="AW62" s="47">
        <f t="shared" si="5"/>
        <v>0</v>
      </c>
    </row>
    <row r="63" spans="1:49" s="24" customFormat="1" ht="19.899999999999999" customHeight="1" x14ac:dyDescent="0.15">
      <c r="A63" s="59" t="s">
        <v>417</v>
      </c>
      <c r="B63" s="55" t="s">
        <v>416</v>
      </c>
      <c r="C63" s="46">
        <f>設備投資_入力!F76</f>
        <v>0</v>
      </c>
      <c r="D63" s="77">
        <f>C63*各種係数!D63</f>
        <v>0</v>
      </c>
      <c r="E63" s="77">
        <v>0</v>
      </c>
      <c r="F63" s="77">
        <f>D63*各種係数!E63</f>
        <v>0</v>
      </c>
      <c r="G63" s="77">
        <f>D63*各種係数!F63</f>
        <v>0</v>
      </c>
      <c r="H63" s="77">
        <f>G63*各種係数!G63</f>
        <v>0</v>
      </c>
      <c r="I63" s="77">
        <f>D63*各種係数!I63</f>
        <v>0</v>
      </c>
      <c r="J63" s="77">
        <f>D63*各種係数!J63</f>
        <v>0</v>
      </c>
      <c r="K63" s="47">
        <f>E63*各種係数!D63</f>
        <v>0</v>
      </c>
      <c r="L63" s="215">
        <v>0</v>
      </c>
      <c r="M63" s="215">
        <v>0</v>
      </c>
      <c r="N63" s="215">
        <f>L63*各種係数!E63</f>
        <v>0</v>
      </c>
      <c r="O63" s="215">
        <f>L63*各種係数!F63</f>
        <v>0</v>
      </c>
      <c r="P63" s="215">
        <f>O63*各種係数!G63</f>
        <v>0</v>
      </c>
      <c r="Q63" s="215">
        <f>L63*各種係数!I63</f>
        <v>0</v>
      </c>
      <c r="R63" s="215">
        <f>L63*各種係数!J63</f>
        <v>0</v>
      </c>
      <c r="S63" s="47"/>
      <c r="T63" s="47">
        <f>$S$114*各種係数!H63</f>
        <v>0</v>
      </c>
      <c r="U63" s="47">
        <f>T63*各種係数!D63</f>
        <v>0</v>
      </c>
      <c r="V63" s="186">
        <v>0</v>
      </c>
      <c r="W63" s="186">
        <v>0</v>
      </c>
      <c r="X63" s="186">
        <f>V63*各種係数!E63</f>
        <v>0</v>
      </c>
      <c r="Y63" s="186">
        <f>V63*各種係数!F63</f>
        <v>0</v>
      </c>
      <c r="Z63" s="186">
        <f>Y63*各種係数!G63</f>
        <v>0</v>
      </c>
      <c r="AA63" s="186">
        <f>V63*各種係数!I63</f>
        <v>0</v>
      </c>
      <c r="AB63" s="186">
        <f>V63*各種係数!J63</f>
        <v>0</v>
      </c>
      <c r="AC63" s="59" t="str">
        <f t="shared" si="10"/>
        <v>354</v>
      </c>
      <c r="AD63" s="55" t="str">
        <f t="shared" si="10"/>
        <v>船舶・同修理</v>
      </c>
      <c r="AE63" s="47">
        <f t="shared" si="12"/>
        <v>0</v>
      </c>
      <c r="AF63" s="47">
        <f t="shared" si="12"/>
        <v>0</v>
      </c>
      <c r="AG63" s="47">
        <f t="shared" si="12"/>
        <v>0</v>
      </c>
      <c r="AH63" s="47">
        <f t="shared" si="11"/>
        <v>0</v>
      </c>
      <c r="AI63" s="47">
        <f t="shared" si="11"/>
        <v>0</v>
      </c>
      <c r="AJ63" s="47">
        <f t="shared" si="11"/>
        <v>0</v>
      </c>
      <c r="AK63" s="47">
        <f t="shared" si="11"/>
        <v>0</v>
      </c>
      <c r="AL63" s="23"/>
      <c r="AM63" s="23"/>
      <c r="AN63" s="88">
        <f>RANK(AE63,$AE$6:$AE$113)+COUNTIF($AE$6:AE63,AE63)-1</f>
        <v>58</v>
      </c>
      <c r="AO63" s="98" t="str">
        <f t="shared" si="6"/>
        <v>354</v>
      </c>
      <c r="AP63" s="89" t="str">
        <f t="shared" si="6"/>
        <v>船舶・同修理</v>
      </c>
      <c r="AQ63" s="95">
        <v>58</v>
      </c>
      <c r="AR63" s="95" t="str">
        <f t="shared" si="2"/>
        <v>354</v>
      </c>
      <c r="AS63" s="90" t="str">
        <f t="shared" si="3"/>
        <v>船舶・同修理</v>
      </c>
      <c r="AT63" s="77">
        <f t="shared" si="4"/>
        <v>0</v>
      </c>
      <c r="AU63" s="229">
        <f t="shared" si="7"/>
        <v>0</v>
      </c>
      <c r="AV63" s="186">
        <f t="shared" si="8"/>
        <v>0</v>
      </c>
      <c r="AW63" s="47">
        <f t="shared" si="5"/>
        <v>0</v>
      </c>
    </row>
    <row r="64" spans="1:49" s="24" customFormat="1" ht="19.899999999999999" customHeight="1" x14ac:dyDescent="0.15">
      <c r="A64" s="59" t="s">
        <v>420</v>
      </c>
      <c r="B64" s="55" t="s">
        <v>421</v>
      </c>
      <c r="C64" s="46">
        <f>設備投資_入力!F77</f>
        <v>0</v>
      </c>
      <c r="D64" s="77">
        <f>C64*各種係数!D64</f>
        <v>0</v>
      </c>
      <c r="E64" s="77">
        <v>0</v>
      </c>
      <c r="F64" s="77">
        <f>D64*各種係数!E64</f>
        <v>0</v>
      </c>
      <c r="G64" s="77">
        <f>D64*各種係数!F64</f>
        <v>0</v>
      </c>
      <c r="H64" s="77">
        <f>G64*各種係数!G64</f>
        <v>0</v>
      </c>
      <c r="I64" s="77">
        <f>D64*各種係数!I64</f>
        <v>0</v>
      </c>
      <c r="J64" s="77">
        <f>D64*各種係数!J64</f>
        <v>0</v>
      </c>
      <c r="K64" s="47">
        <f>E64*各種係数!D64</f>
        <v>0</v>
      </c>
      <c r="L64" s="215">
        <v>0</v>
      </c>
      <c r="M64" s="215">
        <v>0</v>
      </c>
      <c r="N64" s="215">
        <f>L64*各種係数!E64</f>
        <v>0</v>
      </c>
      <c r="O64" s="215">
        <f>L64*各種係数!F64</f>
        <v>0</v>
      </c>
      <c r="P64" s="215">
        <f>O64*各種係数!G64</f>
        <v>0</v>
      </c>
      <c r="Q64" s="215">
        <f>L64*各種係数!I64</f>
        <v>0</v>
      </c>
      <c r="R64" s="215">
        <f>L64*各種係数!J64</f>
        <v>0</v>
      </c>
      <c r="S64" s="47"/>
      <c r="T64" s="47">
        <f>$S$114*各種係数!H64</f>
        <v>0</v>
      </c>
      <c r="U64" s="47">
        <f>T64*各種係数!D64</f>
        <v>0</v>
      </c>
      <c r="V64" s="186">
        <v>0</v>
      </c>
      <c r="W64" s="186">
        <v>0</v>
      </c>
      <c r="X64" s="186">
        <f>V64*各種係数!E64</f>
        <v>0</v>
      </c>
      <c r="Y64" s="186">
        <f>V64*各種係数!F64</f>
        <v>0</v>
      </c>
      <c r="Z64" s="186">
        <f>Y64*各種係数!G64</f>
        <v>0</v>
      </c>
      <c r="AA64" s="186">
        <f>V64*各種係数!I64</f>
        <v>0</v>
      </c>
      <c r="AB64" s="186">
        <f>V64*各種係数!J64</f>
        <v>0</v>
      </c>
      <c r="AC64" s="59" t="str">
        <f t="shared" si="10"/>
        <v>359</v>
      </c>
      <c r="AD64" s="55" t="str">
        <f t="shared" si="10"/>
        <v>その他の輸送機械・同修理</v>
      </c>
      <c r="AE64" s="47">
        <f t="shared" si="12"/>
        <v>0</v>
      </c>
      <c r="AF64" s="47">
        <f t="shared" si="12"/>
        <v>0</v>
      </c>
      <c r="AG64" s="47">
        <f t="shared" si="12"/>
        <v>0</v>
      </c>
      <c r="AH64" s="47">
        <f t="shared" si="11"/>
        <v>0</v>
      </c>
      <c r="AI64" s="47">
        <f t="shared" si="11"/>
        <v>0</v>
      </c>
      <c r="AJ64" s="47">
        <f t="shared" si="11"/>
        <v>0</v>
      </c>
      <c r="AK64" s="47">
        <f t="shared" si="11"/>
        <v>0</v>
      </c>
      <c r="AL64" s="23"/>
      <c r="AM64" s="23"/>
      <c r="AN64" s="88">
        <f>RANK(AE64,$AE$6:$AE$113)+COUNTIF($AE$6:AE64,AE64)-1</f>
        <v>59</v>
      </c>
      <c r="AO64" s="98" t="str">
        <f t="shared" si="6"/>
        <v>359</v>
      </c>
      <c r="AP64" s="89" t="str">
        <f t="shared" si="6"/>
        <v>その他の輸送機械・同修理</v>
      </c>
      <c r="AQ64" s="95">
        <v>59</v>
      </c>
      <c r="AR64" s="95" t="str">
        <f t="shared" si="2"/>
        <v>359</v>
      </c>
      <c r="AS64" s="90" t="str">
        <f t="shared" si="3"/>
        <v>その他の輸送機械・同修理</v>
      </c>
      <c r="AT64" s="77">
        <f t="shared" si="4"/>
        <v>0</v>
      </c>
      <c r="AU64" s="229">
        <f t="shared" si="7"/>
        <v>0</v>
      </c>
      <c r="AV64" s="186">
        <f t="shared" si="8"/>
        <v>0</v>
      </c>
      <c r="AW64" s="47">
        <f t="shared" si="5"/>
        <v>0</v>
      </c>
    </row>
    <row r="65" spans="1:49" s="24" customFormat="1" ht="19.899999999999999" customHeight="1" x14ac:dyDescent="0.15">
      <c r="A65" s="59" t="s">
        <v>427</v>
      </c>
      <c r="B65" s="55" t="s">
        <v>80</v>
      </c>
      <c r="C65" s="46">
        <f>設備投資_入力!F78</f>
        <v>0</v>
      </c>
      <c r="D65" s="77">
        <f>C65*各種係数!D65</f>
        <v>0</v>
      </c>
      <c r="E65" s="77">
        <v>0</v>
      </c>
      <c r="F65" s="77">
        <f>D65*各種係数!E65</f>
        <v>0</v>
      </c>
      <c r="G65" s="77">
        <f>D65*各種係数!F65</f>
        <v>0</v>
      </c>
      <c r="H65" s="77">
        <f>G65*各種係数!G65</f>
        <v>0</v>
      </c>
      <c r="I65" s="77">
        <f>D65*各種係数!I65</f>
        <v>0</v>
      </c>
      <c r="J65" s="77">
        <f>D65*各種係数!J65</f>
        <v>0</v>
      </c>
      <c r="K65" s="47">
        <f>E65*各種係数!D65</f>
        <v>0</v>
      </c>
      <c r="L65" s="215">
        <v>0</v>
      </c>
      <c r="M65" s="215">
        <v>0</v>
      </c>
      <c r="N65" s="215">
        <f>L65*各種係数!E65</f>
        <v>0</v>
      </c>
      <c r="O65" s="215">
        <f>L65*各種係数!F65</f>
        <v>0</v>
      </c>
      <c r="P65" s="215">
        <f>O65*各種係数!G65</f>
        <v>0</v>
      </c>
      <c r="Q65" s="215">
        <f>L65*各種係数!I65</f>
        <v>0</v>
      </c>
      <c r="R65" s="215">
        <f>L65*各種係数!J65</f>
        <v>0</v>
      </c>
      <c r="S65" s="47"/>
      <c r="T65" s="47">
        <f>$S$114*各種係数!H65</f>
        <v>0</v>
      </c>
      <c r="U65" s="47">
        <f>T65*各種係数!D65</f>
        <v>0</v>
      </c>
      <c r="V65" s="186">
        <v>0</v>
      </c>
      <c r="W65" s="186">
        <v>0</v>
      </c>
      <c r="X65" s="186">
        <f>V65*各種係数!E65</f>
        <v>0</v>
      </c>
      <c r="Y65" s="186">
        <f>V65*各種係数!F65</f>
        <v>0</v>
      </c>
      <c r="Z65" s="186">
        <f>Y65*各種係数!G65</f>
        <v>0</v>
      </c>
      <c r="AA65" s="186">
        <f>V65*各種係数!I65</f>
        <v>0</v>
      </c>
      <c r="AB65" s="186">
        <f>V65*各種係数!J65</f>
        <v>0</v>
      </c>
      <c r="AC65" s="59" t="str">
        <f t="shared" si="10"/>
        <v>391</v>
      </c>
      <c r="AD65" s="55" t="str">
        <f t="shared" si="10"/>
        <v>その他の製造工業製品</v>
      </c>
      <c r="AE65" s="47">
        <f t="shared" si="12"/>
        <v>0</v>
      </c>
      <c r="AF65" s="47">
        <f t="shared" si="12"/>
        <v>0</v>
      </c>
      <c r="AG65" s="47">
        <f t="shared" si="12"/>
        <v>0</v>
      </c>
      <c r="AH65" s="47">
        <f t="shared" si="11"/>
        <v>0</v>
      </c>
      <c r="AI65" s="47">
        <f t="shared" si="11"/>
        <v>0</v>
      </c>
      <c r="AJ65" s="47">
        <f t="shared" si="11"/>
        <v>0</v>
      </c>
      <c r="AK65" s="47">
        <f t="shared" si="11"/>
        <v>0</v>
      </c>
      <c r="AL65" s="23"/>
      <c r="AM65" s="23"/>
      <c r="AN65" s="88">
        <f>RANK(AE65,$AE$6:$AE$113)+COUNTIF($AE$6:AE65,AE65)-1</f>
        <v>60</v>
      </c>
      <c r="AO65" s="98" t="str">
        <f t="shared" si="6"/>
        <v>391</v>
      </c>
      <c r="AP65" s="89" t="str">
        <f t="shared" si="6"/>
        <v>その他の製造工業製品</v>
      </c>
      <c r="AQ65" s="95">
        <v>60</v>
      </c>
      <c r="AR65" s="95" t="str">
        <f t="shared" si="2"/>
        <v>391</v>
      </c>
      <c r="AS65" s="90" t="str">
        <f t="shared" si="3"/>
        <v>その他の製造工業製品</v>
      </c>
      <c r="AT65" s="77">
        <f t="shared" si="4"/>
        <v>0</v>
      </c>
      <c r="AU65" s="229">
        <f t="shared" si="7"/>
        <v>0</v>
      </c>
      <c r="AV65" s="186">
        <f t="shared" si="8"/>
        <v>0</v>
      </c>
      <c r="AW65" s="47">
        <f t="shared" si="5"/>
        <v>0</v>
      </c>
    </row>
    <row r="66" spans="1:49" s="24" customFormat="1" ht="19.899999999999999" customHeight="1" x14ac:dyDescent="0.15">
      <c r="A66" s="59" t="s">
        <v>431</v>
      </c>
      <c r="B66" s="55" t="s">
        <v>430</v>
      </c>
      <c r="C66" s="46">
        <f>設備投資_入力!F79</f>
        <v>0</v>
      </c>
      <c r="D66" s="77">
        <f>C66*各種係数!D66</f>
        <v>0</v>
      </c>
      <c r="E66" s="77">
        <v>0</v>
      </c>
      <c r="F66" s="77">
        <f>D66*各種係数!E66</f>
        <v>0</v>
      </c>
      <c r="G66" s="77">
        <f>D66*各種係数!F66</f>
        <v>0</v>
      </c>
      <c r="H66" s="77">
        <f>G66*各種係数!G66</f>
        <v>0</v>
      </c>
      <c r="I66" s="77">
        <f>D66*各種係数!I66</f>
        <v>0</v>
      </c>
      <c r="J66" s="77">
        <f>D66*各種係数!J66</f>
        <v>0</v>
      </c>
      <c r="K66" s="47">
        <f>E66*各種係数!D66</f>
        <v>0</v>
      </c>
      <c r="L66" s="215">
        <v>0</v>
      </c>
      <c r="M66" s="215">
        <v>0</v>
      </c>
      <c r="N66" s="215">
        <f>L66*各種係数!E66</f>
        <v>0</v>
      </c>
      <c r="O66" s="215">
        <f>L66*各種係数!F66</f>
        <v>0</v>
      </c>
      <c r="P66" s="215">
        <f>O66*各種係数!G66</f>
        <v>0</v>
      </c>
      <c r="Q66" s="215">
        <f>L66*各種係数!I66</f>
        <v>0</v>
      </c>
      <c r="R66" s="215">
        <f>L66*各種係数!J66</f>
        <v>0</v>
      </c>
      <c r="S66" s="47"/>
      <c r="T66" s="47">
        <f>$S$114*各種係数!H66</f>
        <v>0</v>
      </c>
      <c r="U66" s="47">
        <f>T66*各種係数!D66</f>
        <v>0</v>
      </c>
      <c r="V66" s="186">
        <v>0</v>
      </c>
      <c r="W66" s="186">
        <v>0</v>
      </c>
      <c r="X66" s="186">
        <f>V66*各種係数!E66</f>
        <v>0</v>
      </c>
      <c r="Y66" s="186">
        <f>V66*各種係数!F66</f>
        <v>0</v>
      </c>
      <c r="Z66" s="186">
        <f>Y66*各種係数!G66</f>
        <v>0</v>
      </c>
      <c r="AA66" s="186">
        <f>V66*各種係数!I66</f>
        <v>0</v>
      </c>
      <c r="AB66" s="186">
        <f>V66*各種係数!J66</f>
        <v>0</v>
      </c>
      <c r="AC66" s="59" t="str">
        <f t="shared" si="10"/>
        <v>392</v>
      </c>
      <c r="AD66" s="55" t="str">
        <f t="shared" si="10"/>
        <v>再生資源回収・加工処理</v>
      </c>
      <c r="AE66" s="47">
        <f t="shared" si="12"/>
        <v>0</v>
      </c>
      <c r="AF66" s="47">
        <f t="shared" si="12"/>
        <v>0</v>
      </c>
      <c r="AG66" s="47">
        <f t="shared" si="12"/>
        <v>0</v>
      </c>
      <c r="AH66" s="47">
        <f t="shared" si="11"/>
        <v>0</v>
      </c>
      <c r="AI66" s="47">
        <f t="shared" si="11"/>
        <v>0</v>
      </c>
      <c r="AJ66" s="47">
        <f t="shared" si="11"/>
        <v>0</v>
      </c>
      <c r="AK66" s="47">
        <f t="shared" si="11"/>
        <v>0</v>
      </c>
      <c r="AL66" s="23"/>
      <c r="AM66" s="23"/>
      <c r="AN66" s="88">
        <f>RANK(AE66,$AE$6:$AE$113)+COUNTIF($AE$6:AE66,AE66)-1</f>
        <v>61</v>
      </c>
      <c r="AO66" s="98" t="str">
        <f t="shared" si="6"/>
        <v>392</v>
      </c>
      <c r="AP66" s="89" t="str">
        <f t="shared" si="6"/>
        <v>再生資源回収・加工処理</v>
      </c>
      <c r="AQ66" s="95">
        <v>61</v>
      </c>
      <c r="AR66" s="95" t="str">
        <f t="shared" si="2"/>
        <v>392</v>
      </c>
      <c r="AS66" s="90" t="str">
        <f t="shared" si="3"/>
        <v>再生資源回収・加工処理</v>
      </c>
      <c r="AT66" s="77">
        <f t="shared" si="4"/>
        <v>0</v>
      </c>
      <c r="AU66" s="229">
        <f t="shared" si="7"/>
        <v>0</v>
      </c>
      <c r="AV66" s="186">
        <f t="shared" si="8"/>
        <v>0</v>
      </c>
      <c r="AW66" s="47">
        <f t="shared" si="5"/>
        <v>0</v>
      </c>
    </row>
    <row r="67" spans="1:49" s="24" customFormat="1" ht="19.899999999999999" customHeight="1" x14ac:dyDescent="0.15">
      <c r="A67" s="59" t="s">
        <v>434</v>
      </c>
      <c r="B67" s="55" t="s">
        <v>435</v>
      </c>
      <c r="C67" s="46">
        <f>設備投資_入力!F80</f>
        <v>0</v>
      </c>
      <c r="D67" s="77">
        <f>C67*各種係数!D67</f>
        <v>0</v>
      </c>
      <c r="E67" s="77">
        <v>0</v>
      </c>
      <c r="F67" s="77">
        <f>D67*各種係数!E67</f>
        <v>0</v>
      </c>
      <c r="G67" s="77">
        <f>D67*各種係数!F67</f>
        <v>0</v>
      </c>
      <c r="H67" s="77">
        <f>G67*各種係数!G67</f>
        <v>0</v>
      </c>
      <c r="I67" s="77">
        <f>D67*各種係数!I67</f>
        <v>0</v>
      </c>
      <c r="J67" s="77">
        <f>D67*各種係数!J67</f>
        <v>0</v>
      </c>
      <c r="K67" s="47">
        <f>E67*各種係数!D67</f>
        <v>0</v>
      </c>
      <c r="L67" s="215">
        <v>0</v>
      </c>
      <c r="M67" s="215">
        <v>0</v>
      </c>
      <c r="N67" s="215">
        <f>L67*各種係数!E67</f>
        <v>0</v>
      </c>
      <c r="O67" s="215">
        <f>L67*各種係数!F67</f>
        <v>0</v>
      </c>
      <c r="P67" s="215">
        <f>O67*各種係数!G67</f>
        <v>0</v>
      </c>
      <c r="Q67" s="215">
        <f>L67*各種係数!I67</f>
        <v>0</v>
      </c>
      <c r="R67" s="215">
        <f>L67*各種係数!J67</f>
        <v>0</v>
      </c>
      <c r="S67" s="47"/>
      <c r="T67" s="47">
        <f>$S$114*各種係数!H67</f>
        <v>0</v>
      </c>
      <c r="U67" s="47">
        <f>T67*各種係数!D67</f>
        <v>0</v>
      </c>
      <c r="V67" s="186">
        <v>0</v>
      </c>
      <c r="W67" s="186">
        <v>0</v>
      </c>
      <c r="X67" s="186">
        <f>V67*各種係数!E67</f>
        <v>0</v>
      </c>
      <c r="Y67" s="186">
        <f>V67*各種係数!F67</f>
        <v>0</v>
      </c>
      <c r="Z67" s="186">
        <f>Y67*各種係数!G67</f>
        <v>0</v>
      </c>
      <c r="AA67" s="186">
        <f>V67*各種係数!I67</f>
        <v>0</v>
      </c>
      <c r="AB67" s="186">
        <f>V67*各種係数!J67</f>
        <v>0</v>
      </c>
      <c r="AC67" s="59" t="str">
        <f t="shared" si="10"/>
        <v>411</v>
      </c>
      <c r="AD67" s="55" t="str">
        <f t="shared" si="10"/>
        <v>建築</v>
      </c>
      <c r="AE67" s="47">
        <f t="shared" si="12"/>
        <v>0</v>
      </c>
      <c r="AF67" s="47">
        <f t="shared" si="12"/>
        <v>0</v>
      </c>
      <c r="AG67" s="47">
        <f t="shared" si="12"/>
        <v>0</v>
      </c>
      <c r="AH67" s="47">
        <f t="shared" si="11"/>
        <v>0</v>
      </c>
      <c r="AI67" s="47">
        <f t="shared" si="11"/>
        <v>0</v>
      </c>
      <c r="AJ67" s="47">
        <f t="shared" si="11"/>
        <v>0</v>
      </c>
      <c r="AK67" s="47">
        <f t="shared" si="11"/>
        <v>0</v>
      </c>
      <c r="AL67" s="23"/>
      <c r="AM67" s="23"/>
      <c r="AN67" s="88">
        <f>RANK(AE67,$AE$6:$AE$113)+COUNTIF($AE$6:AE67,AE67)-1</f>
        <v>62</v>
      </c>
      <c r="AO67" s="98" t="str">
        <f t="shared" si="6"/>
        <v>411</v>
      </c>
      <c r="AP67" s="89" t="str">
        <f t="shared" si="6"/>
        <v>建築</v>
      </c>
      <c r="AQ67" s="95">
        <v>62</v>
      </c>
      <c r="AR67" s="95" t="str">
        <f t="shared" si="2"/>
        <v>411</v>
      </c>
      <c r="AS67" s="90" t="str">
        <f t="shared" si="3"/>
        <v>建築</v>
      </c>
      <c r="AT67" s="77">
        <f t="shared" si="4"/>
        <v>0</v>
      </c>
      <c r="AU67" s="229">
        <f t="shared" si="7"/>
        <v>0</v>
      </c>
      <c r="AV67" s="186">
        <f t="shared" si="8"/>
        <v>0</v>
      </c>
      <c r="AW67" s="47">
        <f t="shared" si="5"/>
        <v>0</v>
      </c>
    </row>
    <row r="68" spans="1:49" s="24" customFormat="1" ht="19.899999999999999" customHeight="1" x14ac:dyDescent="0.15">
      <c r="A68" s="59" t="s">
        <v>440</v>
      </c>
      <c r="B68" s="55" t="s">
        <v>439</v>
      </c>
      <c r="C68" s="46">
        <f>設備投資_入力!F81</f>
        <v>0</v>
      </c>
      <c r="D68" s="77">
        <f>C68*各種係数!D68</f>
        <v>0</v>
      </c>
      <c r="E68" s="77">
        <v>0</v>
      </c>
      <c r="F68" s="77">
        <f>D68*各種係数!E68</f>
        <v>0</v>
      </c>
      <c r="G68" s="77">
        <f>D68*各種係数!F68</f>
        <v>0</v>
      </c>
      <c r="H68" s="77">
        <f>G68*各種係数!G68</f>
        <v>0</v>
      </c>
      <c r="I68" s="77">
        <f>D68*各種係数!I68</f>
        <v>0</v>
      </c>
      <c r="J68" s="77">
        <f>D68*各種係数!J68</f>
        <v>0</v>
      </c>
      <c r="K68" s="47">
        <f>E68*各種係数!D68</f>
        <v>0</v>
      </c>
      <c r="L68" s="215">
        <v>0</v>
      </c>
      <c r="M68" s="215">
        <v>0</v>
      </c>
      <c r="N68" s="215">
        <f>L68*各種係数!E68</f>
        <v>0</v>
      </c>
      <c r="O68" s="215">
        <f>L68*各種係数!F68</f>
        <v>0</v>
      </c>
      <c r="P68" s="215">
        <f>O68*各種係数!G68</f>
        <v>0</v>
      </c>
      <c r="Q68" s="215">
        <f>L68*各種係数!I68</f>
        <v>0</v>
      </c>
      <c r="R68" s="215">
        <f>L68*各種係数!J68</f>
        <v>0</v>
      </c>
      <c r="S68" s="47"/>
      <c r="T68" s="47">
        <f>$S$114*各種係数!H68</f>
        <v>0</v>
      </c>
      <c r="U68" s="47">
        <f>T68*各種係数!D68</f>
        <v>0</v>
      </c>
      <c r="V68" s="186">
        <v>0</v>
      </c>
      <c r="W68" s="186">
        <v>0</v>
      </c>
      <c r="X68" s="186">
        <f>V68*各種係数!E68</f>
        <v>0</v>
      </c>
      <c r="Y68" s="186">
        <f>V68*各種係数!F68</f>
        <v>0</v>
      </c>
      <c r="Z68" s="186">
        <f>Y68*各種係数!G68</f>
        <v>0</v>
      </c>
      <c r="AA68" s="186">
        <f>V68*各種係数!I68</f>
        <v>0</v>
      </c>
      <c r="AB68" s="186">
        <f>V68*各種係数!J68</f>
        <v>0</v>
      </c>
      <c r="AC68" s="59" t="str">
        <f t="shared" si="10"/>
        <v>412</v>
      </c>
      <c r="AD68" s="55" t="str">
        <f t="shared" si="10"/>
        <v>建設補修</v>
      </c>
      <c r="AE68" s="47">
        <f t="shared" si="12"/>
        <v>0</v>
      </c>
      <c r="AF68" s="47">
        <f t="shared" si="12"/>
        <v>0</v>
      </c>
      <c r="AG68" s="47">
        <f t="shared" si="12"/>
        <v>0</v>
      </c>
      <c r="AH68" s="47">
        <f t="shared" si="11"/>
        <v>0</v>
      </c>
      <c r="AI68" s="47">
        <f t="shared" si="11"/>
        <v>0</v>
      </c>
      <c r="AJ68" s="47">
        <f t="shared" si="11"/>
        <v>0</v>
      </c>
      <c r="AK68" s="47">
        <f t="shared" si="11"/>
        <v>0</v>
      </c>
      <c r="AL68" s="23"/>
      <c r="AM68" s="23"/>
      <c r="AN68" s="88">
        <f>RANK(AE68,$AE$6:$AE$113)+COUNTIF($AE$6:AE68,AE68)-1</f>
        <v>63</v>
      </c>
      <c r="AO68" s="98" t="str">
        <f t="shared" si="6"/>
        <v>412</v>
      </c>
      <c r="AP68" s="89" t="str">
        <f t="shared" si="6"/>
        <v>建設補修</v>
      </c>
      <c r="AQ68" s="95">
        <v>63</v>
      </c>
      <c r="AR68" s="95" t="str">
        <f t="shared" si="2"/>
        <v>412</v>
      </c>
      <c r="AS68" s="90" t="str">
        <f t="shared" si="3"/>
        <v>建設補修</v>
      </c>
      <c r="AT68" s="77">
        <f t="shared" si="4"/>
        <v>0</v>
      </c>
      <c r="AU68" s="229">
        <f t="shared" si="7"/>
        <v>0</v>
      </c>
      <c r="AV68" s="186">
        <f t="shared" si="8"/>
        <v>0</v>
      </c>
      <c r="AW68" s="47">
        <f t="shared" si="5"/>
        <v>0</v>
      </c>
    </row>
    <row r="69" spans="1:49" s="24" customFormat="1" ht="19.899999999999999" customHeight="1" x14ac:dyDescent="0.15">
      <c r="A69" s="59" t="s">
        <v>443</v>
      </c>
      <c r="B69" s="55" t="s">
        <v>442</v>
      </c>
      <c r="C69" s="46">
        <f>設備投資_入力!F82</f>
        <v>0</v>
      </c>
      <c r="D69" s="77">
        <f>C69*各種係数!D69</f>
        <v>0</v>
      </c>
      <c r="E69" s="77">
        <v>0</v>
      </c>
      <c r="F69" s="77">
        <f>D69*各種係数!E69</f>
        <v>0</v>
      </c>
      <c r="G69" s="77">
        <f>D69*各種係数!F69</f>
        <v>0</v>
      </c>
      <c r="H69" s="77">
        <f>G69*各種係数!G69</f>
        <v>0</v>
      </c>
      <c r="I69" s="77">
        <f>D69*各種係数!I69</f>
        <v>0</v>
      </c>
      <c r="J69" s="77">
        <f>D69*各種係数!J69</f>
        <v>0</v>
      </c>
      <c r="K69" s="47">
        <f>E69*各種係数!D69</f>
        <v>0</v>
      </c>
      <c r="L69" s="215">
        <v>0</v>
      </c>
      <c r="M69" s="215">
        <v>0</v>
      </c>
      <c r="N69" s="215">
        <f>L69*各種係数!E69</f>
        <v>0</v>
      </c>
      <c r="O69" s="215">
        <f>L69*各種係数!F69</f>
        <v>0</v>
      </c>
      <c r="P69" s="215">
        <f>O69*各種係数!G69</f>
        <v>0</v>
      </c>
      <c r="Q69" s="215">
        <f>L69*各種係数!I69</f>
        <v>0</v>
      </c>
      <c r="R69" s="215">
        <f>L69*各種係数!J69</f>
        <v>0</v>
      </c>
      <c r="S69" s="47"/>
      <c r="T69" s="47">
        <f>$S$114*各種係数!H69</f>
        <v>0</v>
      </c>
      <c r="U69" s="47">
        <f>T69*各種係数!D69</f>
        <v>0</v>
      </c>
      <c r="V69" s="186">
        <v>0</v>
      </c>
      <c r="W69" s="186">
        <v>0</v>
      </c>
      <c r="X69" s="186">
        <f>V69*各種係数!E69</f>
        <v>0</v>
      </c>
      <c r="Y69" s="186">
        <f>V69*各種係数!F69</f>
        <v>0</v>
      </c>
      <c r="Z69" s="186">
        <f>Y69*各種係数!G69</f>
        <v>0</v>
      </c>
      <c r="AA69" s="186">
        <f>V69*各種係数!I69</f>
        <v>0</v>
      </c>
      <c r="AB69" s="186">
        <f>V69*各種係数!J69</f>
        <v>0</v>
      </c>
      <c r="AC69" s="59" t="str">
        <f t="shared" si="10"/>
        <v>413</v>
      </c>
      <c r="AD69" s="55" t="str">
        <f t="shared" si="10"/>
        <v>公共事業</v>
      </c>
      <c r="AE69" s="47">
        <f t="shared" si="12"/>
        <v>0</v>
      </c>
      <c r="AF69" s="47">
        <f t="shared" si="12"/>
        <v>0</v>
      </c>
      <c r="AG69" s="47">
        <f t="shared" si="12"/>
        <v>0</v>
      </c>
      <c r="AH69" s="47">
        <f t="shared" si="11"/>
        <v>0</v>
      </c>
      <c r="AI69" s="47">
        <f t="shared" si="11"/>
        <v>0</v>
      </c>
      <c r="AJ69" s="47">
        <f t="shared" si="11"/>
        <v>0</v>
      </c>
      <c r="AK69" s="47">
        <f t="shared" si="11"/>
        <v>0</v>
      </c>
      <c r="AL69" s="23"/>
      <c r="AM69" s="23"/>
      <c r="AN69" s="88">
        <f>RANK(AE69,$AE$6:$AE$113)+COUNTIF($AE$6:AE69,AE69)-1</f>
        <v>64</v>
      </c>
      <c r="AO69" s="98" t="str">
        <f t="shared" si="6"/>
        <v>413</v>
      </c>
      <c r="AP69" s="89" t="str">
        <f t="shared" si="6"/>
        <v>公共事業</v>
      </c>
      <c r="AQ69" s="95">
        <v>64</v>
      </c>
      <c r="AR69" s="95" t="str">
        <f t="shared" si="2"/>
        <v>413</v>
      </c>
      <c r="AS69" s="90" t="str">
        <f t="shared" si="3"/>
        <v>公共事業</v>
      </c>
      <c r="AT69" s="77">
        <f t="shared" si="4"/>
        <v>0</v>
      </c>
      <c r="AU69" s="229">
        <f t="shared" si="7"/>
        <v>0</v>
      </c>
      <c r="AV69" s="186">
        <f t="shared" si="8"/>
        <v>0</v>
      </c>
      <c r="AW69" s="47">
        <f t="shared" si="5"/>
        <v>0</v>
      </c>
    </row>
    <row r="70" spans="1:49" s="24" customFormat="1" ht="19.899999999999999" customHeight="1" x14ac:dyDescent="0.15">
      <c r="A70" s="59" t="s">
        <v>446</v>
      </c>
      <c r="B70" s="55" t="s">
        <v>445</v>
      </c>
      <c r="C70" s="46">
        <f>設備投資_入力!F83</f>
        <v>0</v>
      </c>
      <c r="D70" s="77">
        <f>C70*各種係数!D70</f>
        <v>0</v>
      </c>
      <c r="E70" s="77">
        <v>0</v>
      </c>
      <c r="F70" s="77">
        <f>D70*各種係数!E70</f>
        <v>0</v>
      </c>
      <c r="G70" s="77">
        <f>D70*各種係数!F70</f>
        <v>0</v>
      </c>
      <c r="H70" s="77">
        <f>G70*各種係数!G70</f>
        <v>0</v>
      </c>
      <c r="I70" s="77">
        <f>D70*各種係数!I70</f>
        <v>0</v>
      </c>
      <c r="J70" s="77">
        <f>D70*各種係数!J70</f>
        <v>0</v>
      </c>
      <c r="K70" s="47">
        <f>E70*各種係数!D70</f>
        <v>0</v>
      </c>
      <c r="L70" s="215">
        <v>0</v>
      </c>
      <c r="M70" s="215">
        <v>0</v>
      </c>
      <c r="N70" s="215">
        <f>L70*各種係数!E70</f>
        <v>0</v>
      </c>
      <c r="O70" s="215">
        <f>L70*各種係数!F70</f>
        <v>0</v>
      </c>
      <c r="P70" s="215">
        <f>O70*各種係数!G70</f>
        <v>0</v>
      </c>
      <c r="Q70" s="215">
        <f>L70*各種係数!I70</f>
        <v>0</v>
      </c>
      <c r="R70" s="215">
        <f>L70*各種係数!J70</f>
        <v>0</v>
      </c>
      <c r="S70" s="47"/>
      <c r="T70" s="47">
        <f>$S$114*各種係数!H70</f>
        <v>0</v>
      </c>
      <c r="U70" s="47">
        <f>T70*各種係数!D70</f>
        <v>0</v>
      </c>
      <c r="V70" s="186">
        <v>0</v>
      </c>
      <c r="W70" s="186">
        <v>0</v>
      </c>
      <c r="X70" s="186">
        <f>V70*各種係数!E70</f>
        <v>0</v>
      </c>
      <c r="Y70" s="186">
        <f>V70*各種係数!F70</f>
        <v>0</v>
      </c>
      <c r="Z70" s="186">
        <f>Y70*各種係数!G70</f>
        <v>0</v>
      </c>
      <c r="AA70" s="186">
        <f>V70*各種係数!I70</f>
        <v>0</v>
      </c>
      <c r="AB70" s="186">
        <f>V70*各種係数!J70</f>
        <v>0</v>
      </c>
      <c r="AC70" s="59" t="str">
        <f t="shared" ref="AC70:AD101" si="13">A70</f>
        <v>419</v>
      </c>
      <c r="AD70" s="55" t="str">
        <f t="shared" si="13"/>
        <v>その他の土木建設</v>
      </c>
      <c r="AE70" s="47">
        <f t="shared" si="12"/>
        <v>0</v>
      </c>
      <c r="AF70" s="47">
        <f t="shared" si="12"/>
        <v>0</v>
      </c>
      <c r="AG70" s="47">
        <f t="shared" si="12"/>
        <v>0</v>
      </c>
      <c r="AH70" s="47">
        <f t="shared" si="11"/>
        <v>0</v>
      </c>
      <c r="AI70" s="47">
        <f t="shared" si="11"/>
        <v>0</v>
      </c>
      <c r="AJ70" s="47">
        <f t="shared" si="11"/>
        <v>0</v>
      </c>
      <c r="AK70" s="47">
        <f t="shared" si="11"/>
        <v>0</v>
      </c>
      <c r="AL70" s="23"/>
      <c r="AM70" s="23"/>
      <c r="AN70" s="88">
        <f>RANK(AE70,$AE$6:$AE$113)+COUNTIF($AE$6:AE70,AE70)-1</f>
        <v>65</v>
      </c>
      <c r="AO70" s="98" t="str">
        <f t="shared" si="6"/>
        <v>419</v>
      </c>
      <c r="AP70" s="89" t="str">
        <f t="shared" si="6"/>
        <v>その他の土木建設</v>
      </c>
      <c r="AQ70" s="95">
        <v>65</v>
      </c>
      <c r="AR70" s="95" t="str">
        <f t="shared" ref="AR70:AR113" si="14">VLOOKUP(AQ70,$AN:$AO,2,FALSE)</f>
        <v>419</v>
      </c>
      <c r="AS70" s="90" t="str">
        <f t="shared" ref="AS70:AS113" si="15">VLOOKUP(AR70,$AO:$AP,2,FALSE)</f>
        <v>その他の土木建設</v>
      </c>
      <c r="AT70" s="77">
        <f t="shared" ref="AT70:AT113" si="16">VLOOKUP(AS70,$B:$D,3,FALSE)</f>
        <v>0</v>
      </c>
      <c r="AU70" s="229">
        <f t="shared" si="7"/>
        <v>0</v>
      </c>
      <c r="AV70" s="186">
        <f t="shared" si="8"/>
        <v>0</v>
      </c>
      <c r="AW70" s="47">
        <f t="shared" ref="AW70:AW113" si="17">VLOOKUP(AS70,$AD:$AE,2,FALSE)</f>
        <v>0</v>
      </c>
    </row>
    <row r="71" spans="1:49" s="24" customFormat="1" ht="19.899999999999999" customHeight="1" x14ac:dyDescent="0.15">
      <c r="A71" s="59" t="s">
        <v>449</v>
      </c>
      <c r="B71" s="55" t="s">
        <v>954</v>
      </c>
      <c r="C71" s="46">
        <f>設備投資_入力!F84</f>
        <v>0</v>
      </c>
      <c r="D71" s="77">
        <f>C71*各種係数!D71</f>
        <v>0</v>
      </c>
      <c r="E71" s="77">
        <v>0</v>
      </c>
      <c r="F71" s="77">
        <f>D71*各種係数!E71</f>
        <v>0</v>
      </c>
      <c r="G71" s="77">
        <f>D71*各種係数!F71</f>
        <v>0</v>
      </c>
      <c r="H71" s="77">
        <f>G71*各種係数!G71</f>
        <v>0</v>
      </c>
      <c r="I71" s="77">
        <f>D71*各種係数!I71</f>
        <v>0</v>
      </c>
      <c r="J71" s="77">
        <f>D71*各種係数!J71</f>
        <v>0</v>
      </c>
      <c r="K71" s="47">
        <f>E71*各種係数!D71</f>
        <v>0</v>
      </c>
      <c r="L71" s="215">
        <v>0</v>
      </c>
      <c r="M71" s="215">
        <v>0</v>
      </c>
      <c r="N71" s="215">
        <f>L71*各種係数!E71</f>
        <v>0</v>
      </c>
      <c r="O71" s="215">
        <f>L71*各種係数!F71</f>
        <v>0</v>
      </c>
      <c r="P71" s="215">
        <f>O71*各種係数!G71</f>
        <v>0</v>
      </c>
      <c r="Q71" s="215">
        <f>L71*各種係数!I71</f>
        <v>0</v>
      </c>
      <c r="R71" s="215">
        <f>L71*各種係数!J71</f>
        <v>0</v>
      </c>
      <c r="S71" s="47"/>
      <c r="T71" s="47">
        <f>$S$114*各種係数!H71</f>
        <v>0</v>
      </c>
      <c r="U71" s="47">
        <f>T71*各種係数!D71</f>
        <v>0</v>
      </c>
      <c r="V71" s="186">
        <v>0</v>
      </c>
      <c r="W71" s="186">
        <v>0</v>
      </c>
      <c r="X71" s="186">
        <f>V71*各種係数!E71</f>
        <v>0</v>
      </c>
      <c r="Y71" s="186">
        <f>V71*各種係数!F71</f>
        <v>0</v>
      </c>
      <c r="Z71" s="186">
        <f>Y71*各種係数!G71</f>
        <v>0</v>
      </c>
      <c r="AA71" s="186">
        <f>V71*各種係数!I71</f>
        <v>0</v>
      </c>
      <c r="AB71" s="186">
        <f>V71*各種係数!J71</f>
        <v>0</v>
      </c>
      <c r="AC71" s="59" t="str">
        <f t="shared" si="13"/>
        <v>461</v>
      </c>
      <c r="AD71" s="55" t="str">
        <f t="shared" si="13"/>
        <v>電気</v>
      </c>
      <c r="AE71" s="47">
        <f t="shared" si="12"/>
        <v>0</v>
      </c>
      <c r="AF71" s="47">
        <f t="shared" si="12"/>
        <v>0</v>
      </c>
      <c r="AG71" s="47">
        <f t="shared" si="12"/>
        <v>0</v>
      </c>
      <c r="AH71" s="47">
        <f t="shared" si="11"/>
        <v>0</v>
      </c>
      <c r="AI71" s="47">
        <f t="shared" si="11"/>
        <v>0</v>
      </c>
      <c r="AJ71" s="47">
        <f t="shared" si="11"/>
        <v>0</v>
      </c>
      <c r="AK71" s="47">
        <f t="shared" si="11"/>
        <v>0</v>
      </c>
      <c r="AL71" s="23"/>
      <c r="AM71" s="23"/>
      <c r="AN71" s="88">
        <f>RANK(AE71,$AE$6:$AE$113)+COUNTIF($AE$6:AE71,AE71)-1</f>
        <v>66</v>
      </c>
      <c r="AO71" s="98" t="str">
        <f t="shared" ref="AO71:AP113" si="18">AC71</f>
        <v>461</v>
      </c>
      <c r="AP71" s="89" t="str">
        <f t="shared" si="18"/>
        <v>電気</v>
      </c>
      <c r="AQ71" s="95">
        <v>66</v>
      </c>
      <c r="AR71" s="95" t="str">
        <f t="shared" si="14"/>
        <v>461</v>
      </c>
      <c r="AS71" s="90" t="str">
        <f t="shared" si="15"/>
        <v>電気</v>
      </c>
      <c r="AT71" s="77">
        <f t="shared" si="16"/>
        <v>0</v>
      </c>
      <c r="AU71" s="229">
        <f t="shared" ref="AU71:AU113" si="19">VLOOKUP(AS71,$B:$L,11,FALSE)</f>
        <v>0</v>
      </c>
      <c r="AV71" s="186">
        <f t="shared" ref="AV71:AV113" si="20">VLOOKUP(AS71,$B:$V,21,FALSE)</f>
        <v>0</v>
      </c>
      <c r="AW71" s="47">
        <f t="shared" si="17"/>
        <v>0</v>
      </c>
    </row>
    <row r="72" spans="1:49" s="24" customFormat="1" ht="19.899999999999999" customHeight="1" x14ac:dyDescent="0.15">
      <c r="A72" s="59" t="s">
        <v>452</v>
      </c>
      <c r="B72" s="55" t="s">
        <v>453</v>
      </c>
      <c r="C72" s="46">
        <f>設備投資_入力!F85</f>
        <v>0</v>
      </c>
      <c r="D72" s="77">
        <f>C72*各種係数!D72</f>
        <v>0</v>
      </c>
      <c r="E72" s="77">
        <v>0</v>
      </c>
      <c r="F72" s="77">
        <f>D72*各種係数!E72</f>
        <v>0</v>
      </c>
      <c r="G72" s="77">
        <f>D72*各種係数!F72</f>
        <v>0</v>
      </c>
      <c r="H72" s="77">
        <f>G72*各種係数!G72</f>
        <v>0</v>
      </c>
      <c r="I72" s="77">
        <f>D72*各種係数!I72</f>
        <v>0</v>
      </c>
      <c r="J72" s="77">
        <f>D72*各種係数!J72</f>
        <v>0</v>
      </c>
      <c r="K72" s="47">
        <f>E72*各種係数!D72</f>
        <v>0</v>
      </c>
      <c r="L72" s="215">
        <v>0</v>
      </c>
      <c r="M72" s="215">
        <v>0</v>
      </c>
      <c r="N72" s="215">
        <f>L72*各種係数!E72</f>
        <v>0</v>
      </c>
      <c r="O72" s="215">
        <f>L72*各種係数!F72</f>
        <v>0</v>
      </c>
      <c r="P72" s="215">
        <f>O72*各種係数!G72</f>
        <v>0</v>
      </c>
      <c r="Q72" s="215">
        <f>L72*各種係数!I72</f>
        <v>0</v>
      </c>
      <c r="R72" s="215">
        <f>L72*各種係数!J72</f>
        <v>0</v>
      </c>
      <c r="S72" s="47"/>
      <c r="T72" s="47">
        <f>$S$114*各種係数!H72</f>
        <v>0</v>
      </c>
      <c r="U72" s="47">
        <f>T72*各種係数!D72</f>
        <v>0</v>
      </c>
      <c r="V72" s="186">
        <v>0</v>
      </c>
      <c r="W72" s="186">
        <v>0</v>
      </c>
      <c r="X72" s="186">
        <f>V72*各種係数!E72</f>
        <v>0</v>
      </c>
      <c r="Y72" s="186">
        <f>V72*各種係数!F72</f>
        <v>0</v>
      </c>
      <c r="Z72" s="186">
        <f>Y72*各種係数!G72</f>
        <v>0</v>
      </c>
      <c r="AA72" s="186">
        <f>V72*各種係数!I72</f>
        <v>0</v>
      </c>
      <c r="AB72" s="186">
        <f>V72*各種係数!J72</f>
        <v>0</v>
      </c>
      <c r="AC72" s="59" t="str">
        <f t="shared" si="13"/>
        <v>462</v>
      </c>
      <c r="AD72" s="55" t="str">
        <f t="shared" si="13"/>
        <v>ガス・熱供給</v>
      </c>
      <c r="AE72" s="47">
        <f t="shared" si="12"/>
        <v>0</v>
      </c>
      <c r="AF72" s="47">
        <f t="shared" si="12"/>
        <v>0</v>
      </c>
      <c r="AG72" s="47">
        <f t="shared" si="12"/>
        <v>0</v>
      </c>
      <c r="AH72" s="47">
        <f t="shared" si="11"/>
        <v>0</v>
      </c>
      <c r="AI72" s="47">
        <f t="shared" si="11"/>
        <v>0</v>
      </c>
      <c r="AJ72" s="47">
        <f t="shared" si="11"/>
        <v>0</v>
      </c>
      <c r="AK72" s="47">
        <f t="shared" si="11"/>
        <v>0</v>
      </c>
      <c r="AL72" s="23"/>
      <c r="AM72" s="23"/>
      <c r="AN72" s="88">
        <f>RANK(AE72,$AE$6:$AE$113)+COUNTIF($AE$6:AE72,AE72)-1</f>
        <v>67</v>
      </c>
      <c r="AO72" s="98" t="str">
        <f t="shared" si="18"/>
        <v>462</v>
      </c>
      <c r="AP72" s="89" t="str">
        <f t="shared" si="18"/>
        <v>ガス・熱供給</v>
      </c>
      <c r="AQ72" s="95">
        <v>67</v>
      </c>
      <c r="AR72" s="95" t="str">
        <f t="shared" si="14"/>
        <v>462</v>
      </c>
      <c r="AS72" s="90" t="str">
        <f t="shared" si="15"/>
        <v>ガス・熱供給</v>
      </c>
      <c r="AT72" s="77">
        <f t="shared" si="16"/>
        <v>0</v>
      </c>
      <c r="AU72" s="229">
        <f t="shared" si="19"/>
        <v>0</v>
      </c>
      <c r="AV72" s="186">
        <f t="shared" si="20"/>
        <v>0</v>
      </c>
      <c r="AW72" s="47">
        <f t="shared" si="17"/>
        <v>0</v>
      </c>
    </row>
    <row r="73" spans="1:49" s="24" customFormat="1" ht="19.899999999999999" customHeight="1" x14ac:dyDescent="0.15">
      <c r="A73" s="59" t="s">
        <v>457</v>
      </c>
      <c r="B73" s="55" t="s">
        <v>82</v>
      </c>
      <c r="C73" s="46">
        <f>設備投資_入力!F86</f>
        <v>0</v>
      </c>
      <c r="D73" s="77">
        <f>C73*各種係数!D73</f>
        <v>0</v>
      </c>
      <c r="E73" s="77">
        <v>0</v>
      </c>
      <c r="F73" s="77">
        <f>D73*各種係数!E73</f>
        <v>0</v>
      </c>
      <c r="G73" s="77">
        <f>D73*各種係数!F73</f>
        <v>0</v>
      </c>
      <c r="H73" s="77">
        <f>G73*各種係数!G73</f>
        <v>0</v>
      </c>
      <c r="I73" s="77">
        <f>D73*各種係数!I73</f>
        <v>0</v>
      </c>
      <c r="J73" s="77">
        <f>D73*各種係数!J73</f>
        <v>0</v>
      </c>
      <c r="K73" s="47">
        <f>E73*各種係数!D73</f>
        <v>0</v>
      </c>
      <c r="L73" s="215">
        <v>0</v>
      </c>
      <c r="M73" s="215">
        <v>0</v>
      </c>
      <c r="N73" s="215">
        <f>L73*各種係数!E73</f>
        <v>0</v>
      </c>
      <c r="O73" s="215">
        <f>L73*各種係数!F73</f>
        <v>0</v>
      </c>
      <c r="P73" s="215">
        <f>O73*各種係数!G73</f>
        <v>0</v>
      </c>
      <c r="Q73" s="215">
        <f>L73*各種係数!I73</f>
        <v>0</v>
      </c>
      <c r="R73" s="215">
        <f>L73*各種係数!J73</f>
        <v>0</v>
      </c>
      <c r="S73" s="47"/>
      <c r="T73" s="47">
        <f>$S$114*各種係数!H73</f>
        <v>0</v>
      </c>
      <c r="U73" s="47">
        <f>T73*各種係数!D73</f>
        <v>0</v>
      </c>
      <c r="V73" s="186">
        <v>0</v>
      </c>
      <c r="W73" s="186">
        <v>0</v>
      </c>
      <c r="X73" s="186">
        <f>V73*各種係数!E73</f>
        <v>0</v>
      </c>
      <c r="Y73" s="186">
        <f>V73*各種係数!F73</f>
        <v>0</v>
      </c>
      <c r="Z73" s="186">
        <f>Y73*各種係数!G73</f>
        <v>0</v>
      </c>
      <c r="AA73" s="186">
        <f>V73*各種係数!I73</f>
        <v>0</v>
      </c>
      <c r="AB73" s="186">
        <f>V73*各種係数!J73</f>
        <v>0</v>
      </c>
      <c r="AC73" s="59" t="str">
        <f t="shared" si="13"/>
        <v>471</v>
      </c>
      <c r="AD73" s="55" t="str">
        <f t="shared" si="13"/>
        <v>水道</v>
      </c>
      <c r="AE73" s="47">
        <f t="shared" si="12"/>
        <v>0</v>
      </c>
      <c r="AF73" s="47">
        <f t="shared" si="12"/>
        <v>0</v>
      </c>
      <c r="AG73" s="47">
        <f t="shared" si="12"/>
        <v>0</v>
      </c>
      <c r="AH73" s="47">
        <f t="shared" si="11"/>
        <v>0</v>
      </c>
      <c r="AI73" s="47">
        <f t="shared" si="11"/>
        <v>0</v>
      </c>
      <c r="AJ73" s="47">
        <f t="shared" si="11"/>
        <v>0</v>
      </c>
      <c r="AK73" s="47">
        <f t="shared" si="11"/>
        <v>0</v>
      </c>
      <c r="AL73" s="23"/>
      <c r="AM73" s="23"/>
      <c r="AN73" s="88">
        <f>RANK(AE73,$AE$6:$AE$113)+COUNTIF($AE$6:AE73,AE73)-1</f>
        <v>68</v>
      </c>
      <c r="AO73" s="98" t="str">
        <f t="shared" si="18"/>
        <v>471</v>
      </c>
      <c r="AP73" s="89" t="str">
        <f t="shared" si="18"/>
        <v>水道</v>
      </c>
      <c r="AQ73" s="95">
        <v>68</v>
      </c>
      <c r="AR73" s="95" t="str">
        <f t="shared" si="14"/>
        <v>471</v>
      </c>
      <c r="AS73" s="90" t="str">
        <f t="shared" si="15"/>
        <v>水道</v>
      </c>
      <c r="AT73" s="77">
        <f t="shared" si="16"/>
        <v>0</v>
      </c>
      <c r="AU73" s="229">
        <f t="shared" si="19"/>
        <v>0</v>
      </c>
      <c r="AV73" s="186">
        <f t="shared" si="20"/>
        <v>0</v>
      </c>
      <c r="AW73" s="47">
        <f t="shared" si="17"/>
        <v>0</v>
      </c>
    </row>
    <row r="74" spans="1:49" s="24" customFormat="1" ht="19.899999999999999" customHeight="1" x14ac:dyDescent="0.15">
      <c r="A74" s="59" t="s">
        <v>459</v>
      </c>
      <c r="B74" s="55" t="s">
        <v>83</v>
      </c>
      <c r="C74" s="46">
        <f>設備投資_入力!F87</f>
        <v>0</v>
      </c>
      <c r="D74" s="77">
        <f>C74*各種係数!D74</f>
        <v>0</v>
      </c>
      <c r="E74" s="77">
        <v>0</v>
      </c>
      <c r="F74" s="77">
        <f>D74*各種係数!E74</f>
        <v>0</v>
      </c>
      <c r="G74" s="77">
        <f>D74*各種係数!F74</f>
        <v>0</v>
      </c>
      <c r="H74" s="77">
        <f>G74*各種係数!G74</f>
        <v>0</v>
      </c>
      <c r="I74" s="77">
        <f>D74*各種係数!I74</f>
        <v>0</v>
      </c>
      <c r="J74" s="77">
        <f>D74*各種係数!J74</f>
        <v>0</v>
      </c>
      <c r="K74" s="47">
        <f>E74*各種係数!D74</f>
        <v>0</v>
      </c>
      <c r="L74" s="215">
        <v>0</v>
      </c>
      <c r="M74" s="215">
        <v>0</v>
      </c>
      <c r="N74" s="215">
        <f>L74*各種係数!E74</f>
        <v>0</v>
      </c>
      <c r="O74" s="215">
        <f>L74*各種係数!F74</f>
        <v>0</v>
      </c>
      <c r="P74" s="215">
        <f>O74*各種係数!G74</f>
        <v>0</v>
      </c>
      <c r="Q74" s="215">
        <f>L74*各種係数!I74</f>
        <v>0</v>
      </c>
      <c r="R74" s="215">
        <f>L74*各種係数!J74</f>
        <v>0</v>
      </c>
      <c r="S74" s="47"/>
      <c r="T74" s="47">
        <f>$S$114*各種係数!H74</f>
        <v>0</v>
      </c>
      <c r="U74" s="47">
        <f>T74*各種係数!D74</f>
        <v>0</v>
      </c>
      <c r="V74" s="186">
        <v>0</v>
      </c>
      <c r="W74" s="186">
        <v>0</v>
      </c>
      <c r="X74" s="186">
        <f>V74*各種係数!E74</f>
        <v>0</v>
      </c>
      <c r="Y74" s="186">
        <f>V74*各種係数!F74</f>
        <v>0</v>
      </c>
      <c r="Z74" s="186">
        <f>Y74*各種係数!G74</f>
        <v>0</v>
      </c>
      <c r="AA74" s="186">
        <f>V74*各種係数!I74</f>
        <v>0</v>
      </c>
      <c r="AB74" s="186">
        <f>V74*各種係数!J74</f>
        <v>0</v>
      </c>
      <c r="AC74" s="59" t="str">
        <f t="shared" si="13"/>
        <v>481</v>
      </c>
      <c r="AD74" s="55" t="str">
        <f t="shared" si="13"/>
        <v>廃棄物処理</v>
      </c>
      <c r="AE74" s="47">
        <f t="shared" si="12"/>
        <v>0</v>
      </c>
      <c r="AF74" s="47">
        <f t="shared" si="12"/>
        <v>0</v>
      </c>
      <c r="AG74" s="47">
        <f t="shared" si="12"/>
        <v>0</v>
      </c>
      <c r="AH74" s="47">
        <f t="shared" si="11"/>
        <v>0</v>
      </c>
      <c r="AI74" s="47">
        <f t="shared" si="11"/>
        <v>0</v>
      </c>
      <c r="AJ74" s="47">
        <f t="shared" si="11"/>
        <v>0</v>
      </c>
      <c r="AK74" s="47">
        <f t="shared" si="11"/>
        <v>0</v>
      </c>
      <c r="AL74" s="23"/>
      <c r="AM74" s="23"/>
      <c r="AN74" s="88">
        <f>RANK(AE74,$AE$6:$AE$113)+COUNTIF($AE$6:AE74,AE74)-1</f>
        <v>69</v>
      </c>
      <c r="AO74" s="98" t="str">
        <f t="shared" si="18"/>
        <v>481</v>
      </c>
      <c r="AP74" s="89" t="str">
        <f t="shared" si="18"/>
        <v>廃棄物処理</v>
      </c>
      <c r="AQ74" s="95">
        <v>69</v>
      </c>
      <c r="AR74" s="95" t="str">
        <f t="shared" si="14"/>
        <v>481</v>
      </c>
      <c r="AS74" s="90" t="str">
        <f t="shared" si="15"/>
        <v>廃棄物処理</v>
      </c>
      <c r="AT74" s="77">
        <f t="shared" si="16"/>
        <v>0</v>
      </c>
      <c r="AU74" s="229">
        <f t="shared" si="19"/>
        <v>0</v>
      </c>
      <c r="AV74" s="186">
        <f t="shared" si="20"/>
        <v>0</v>
      </c>
      <c r="AW74" s="47">
        <f t="shared" si="17"/>
        <v>0</v>
      </c>
    </row>
    <row r="75" spans="1:49" s="24" customFormat="1" ht="19.899999999999999" customHeight="1" x14ac:dyDescent="0.15">
      <c r="A75" s="59" t="s">
        <v>462</v>
      </c>
      <c r="B75" s="55" t="s">
        <v>84</v>
      </c>
      <c r="C75" s="46">
        <f>設備投資_入力!F88</f>
        <v>0</v>
      </c>
      <c r="D75" s="77">
        <f>C75*各種係数!D75</f>
        <v>0</v>
      </c>
      <c r="E75" s="77">
        <v>0</v>
      </c>
      <c r="F75" s="77">
        <f>D75*各種係数!E75</f>
        <v>0</v>
      </c>
      <c r="G75" s="77">
        <f>D75*各種係数!F75</f>
        <v>0</v>
      </c>
      <c r="H75" s="77">
        <f>G75*各種係数!G75</f>
        <v>0</v>
      </c>
      <c r="I75" s="77">
        <f>D75*各種係数!I75</f>
        <v>0</v>
      </c>
      <c r="J75" s="77">
        <f>D75*各種係数!J75</f>
        <v>0</v>
      </c>
      <c r="K75" s="47">
        <f>E75*各種係数!D75</f>
        <v>0</v>
      </c>
      <c r="L75" s="215">
        <v>0</v>
      </c>
      <c r="M75" s="215">
        <v>0</v>
      </c>
      <c r="N75" s="215">
        <f>L75*各種係数!E75</f>
        <v>0</v>
      </c>
      <c r="O75" s="215">
        <f>L75*各種係数!F75</f>
        <v>0</v>
      </c>
      <c r="P75" s="215">
        <f>O75*各種係数!G75</f>
        <v>0</v>
      </c>
      <c r="Q75" s="215">
        <f>L75*各種係数!I75</f>
        <v>0</v>
      </c>
      <c r="R75" s="215">
        <f>L75*各種係数!J75</f>
        <v>0</v>
      </c>
      <c r="S75" s="47"/>
      <c r="T75" s="47">
        <f>$S$114*各種係数!H75</f>
        <v>0</v>
      </c>
      <c r="U75" s="47">
        <f>T75*各種係数!D75</f>
        <v>0</v>
      </c>
      <c r="V75" s="186">
        <v>0</v>
      </c>
      <c r="W75" s="186">
        <v>0</v>
      </c>
      <c r="X75" s="186">
        <f>V75*各種係数!E75</f>
        <v>0</v>
      </c>
      <c r="Y75" s="186">
        <f>V75*各種係数!F75</f>
        <v>0</v>
      </c>
      <c r="Z75" s="186">
        <f>Y75*各種係数!G75</f>
        <v>0</v>
      </c>
      <c r="AA75" s="186">
        <f>V75*各種係数!I75</f>
        <v>0</v>
      </c>
      <c r="AB75" s="186">
        <f>V75*各種係数!J75</f>
        <v>0</v>
      </c>
      <c r="AC75" s="59" t="str">
        <f t="shared" si="13"/>
        <v>511</v>
      </c>
      <c r="AD75" s="55" t="str">
        <f t="shared" si="13"/>
        <v>商業</v>
      </c>
      <c r="AE75" s="47">
        <f t="shared" si="12"/>
        <v>0</v>
      </c>
      <c r="AF75" s="47">
        <f t="shared" si="12"/>
        <v>0</v>
      </c>
      <c r="AG75" s="47">
        <f t="shared" si="12"/>
        <v>0</v>
      </c>
      <c r="AH75" s="47">
        <f t="shared" si="11"/>
        <v>0</v>
      </c>
      <c r="AI75" s="47">
        <f t="shared" si="11"/>
        <v>0</v>
      </c>
      <c r="AJ75" s="47">
        <f t="shared" si="11"/>
        <v>0</v>
      </c>
      <c r="AK75" s="47">
        <f t="shared" si="11"/>
        <v>0</v>
      </c>
      <c r="AL75" s="23"/>
      <c r="AM75" s="23"/>
      <c r="AN75" s="88">
        <f>RANK(AE75,$AE$6:$AE$113)+COUNTIF($AE$6:AE75,AE75)-1</f>
        <v>70</v>
      </c>
      <c r="AO75" s="98" t="str">
        <f t="shared" si="18"/>
        <v>511</v>
      </c>
      <c r="AP75" s="89" t="str">
        <f t="shared" si="18"/>
        <v>商業</v>
      </c>
      <c r="AQ75" s="95">
        <v>70</v>
      </c>
      <c r="AR75" s="95" t="str">
        <f t="shared" si="14"/>
        <v>511</v>
      </c>
      <c r="AS75" s="90" t="str">
        <f t="shared" si="15"/>
        <v>商業</v>
      </c>
      <c r="AT75" s="77">
        <f t="shared" si="16"/>
        <v>0</v>
      </c>
      <c r="AU75" s="229">
        <f t="shared" si="19"/>
        <v>0</v>
      </c>
      <c r="AV75" s="186">
        <f t="shared" si="20"/>
        <v>0</v>
      </c>
      <c r="AW75" s="47">
        <f t="shared" si="17"/>
        <v>0</v>
      </c>
    </row>
    <row r="76" spans="1:49" s="24" customFormat="1" ht="19.899999999999999" customHeight="1" x14ac:dyDescent="0.15">
      <c r="A76" s="59" t="s">
        <v>467</v>
      </c>
      <c r="B76" s="55" t="s">
        <v>85</v>
      </c>
      <c r="C76" s="46">
        <f>設備投資_入力!F89</f>
        <v>0</v>
      </c>
      <c r="D76" s="77">
        <f>C76*各種係数!D76</f>
        <v>0</v>
      </c>
      <c r="E76" s="77">
        <v>0</v>
      </c>
      <c r="F76" s="77">
        <f>D76*各種係数!E76</f>
        <v>0</v>
      </c>
      <c r="G76" s="77">
        <f>D76*各種係数!F76</f>
        <v>0</v>
      </c>
      <c r="H76" s="77">
        <f>G76*各種係数!G76</f>
        <v>0</v>
      </c>
      <c r="I76" s="77">
        <f>D76*各種係数!I76</f>
        <v>0</v>
      </c>
      <c r="J76" s="77">
        <f>D76*各種係数!J76</f>
        <v>0</v>
      </c>
      <c r="K76" s="47">
        <f>E76*各種係数!D76</f>
        <v>0</v>
      </c>
      <c r="L76" s="215">
        <v>0</v>
      </c>
      <c r="M76" s="215">
        <v>0</v>
      </c>
      <c r="N76" s="215">
        <f>L76*各種係数!E76</f>
        <v>0</v>
      </c>
      <c r="O76" s="215">
        <f>L76*各種係数!F76</f>
        <v>0</v>
      </c>
      <c r="P76" s="215">
        <f>O76*各種係数!G76</f>
        <v>0</v>
      </c>
      <c r="Q76" s="215">
        <f>L76*各種係数!I76</f>
        <v>0</v>
      </c>
      <c r="R76" s="215">
        <f>L76*各種係数!J76</f>
        <v>0</v>
      </c>
      <c r="S76" s="47"/>
      <c r="T76" s="47">
        <f>$S$114*各種係数!H76</f>
        <v>0</v>
      </c>
      <c r="U76" s="47">
        <f>T76*各種係数!D76</f>
        <v>0</v>
      </c>
      <c r="V76" s="186">
        <v>0</v>
      </c>
      <c r="W76" s="186">
        <v>0</v>
      </c>
      <c r="X76" s="186">
        <f>V76*各種係数!E76</f>
        <v>0</v>
      </c>
      <c r="Y76" s="186">
        <f>V76*各種係数!F76</f>
        <v>0</v>
      </c>
      <c r="Z76" s="186">
        <f>Y76*各種係数!G76</f>
        <v>0</v>
      </c>
      <c r="AA76" s="186">
        <f>V76*各種係数!I76</f>
        <v>0</v>
      </c>
      <c r="AB76" s="186">
        <f>V76*各種係数!J76</f>
        <v>0</v>
      </c>
      <c r="AC76" s="59" t="str">
        <f t="shared" si="13"/>
        <v>531</v>
      </c>
      <c r="AD76" s="55" t="str">
        <f t="shared" si="13"/>
        <v>金融・保険</v>
      </c>
      <c r="AE76" s="47">
        <f t="shared" si="12"/>
        <v>0</v>
      </c>
      <c r="AF76" s="47">
        <f t="shared" si="12"/>
        <v>0</v>
      </c>
      <c r="AG76" s="47">
        <f t="shared" si="12"/>
        <v>0</v>
      </c>
      <c r="AH76" s="47">
        <f t="shared" si="11"/>
        <v>0</v>
      </c>
      <c r="AI76" s="47">
        <f t="shared" si="11"/>
        <v>0</v>
      </c>
      <c r="AJ76" s="47">
        <f t="shared" si="11"/>
        <v>0</v>
      </c>
      <c r="AK76" s="47">
        <f t="shared" si="11"/>
        <v>0</v>
      </c>
      <c r="AL76" s="23"/>
      <c r="AM76" s="23"/>
      <c r="AN76" s="88">
        <f>RANK(AE76,$AE$6:$AE$113)+COUNTIF($AE$6:AE76,AE76)-1</f>
        <v>71</v>
      </c>
      <c r="AO76" s="98" t="str">
        <f t="shared" si="18"/>
        <v>531</v>
      </c>
      <c r="AP76" s="89" t="str">
        <f t="shared" si="18"/>
        <v>金融・保険</v>
      </c>
      <c r="AQ76" s="95">
        <v>71</v>
      </c>
      <c r="AR76" s="95" t="str">
        <f t="shared" si="14"/>
        <v>531</v>
      </c>
      <c r="AS76" s="90" t="str">
        <f t="shared" si="15"/>
        <v>金融・保険</v>
      </c>
      <c r="AT76" s="77">
        <f t="shared" si="16"/>
        <v>0</v>
      </c>
      <c r="AU76" s="229">
        <f t="shared" si="19"/>
        <v>0</v>
      </c>
      <c r="AV76" s="186">
        <f t="shared" si="20"/>
        <v>0</v>
      </c>
      <c r="AW76" s="47">
        <f t="shared" si="17"/>
        <v>0</v>
      </c>
    </row>
    <row r="77" spans="1:49" s="24" customFormat="1" ht="19.899999999999999" customHeight="1" x14ac:dyDescent="0.15">
      <c r="A77" s="59" t="s">
        <v>472</v>
      </c>
      <c r="B77" s="55" t="s">
        <v>471</v>
      </c>
      <c r="C77" s="46">
        <f>設備投資_入力!F90</f>
        <v>0</v>
      </c>
      <c r="D77" s="77">
        <f>C77*各種係数!D77</f>
        <v>0</v>
      </c>
      <c r="E77" s="77">
        <v>0</v>
      </c>
      <c r="F77" s="77">
        <f>D77*各種係数!E77</f>
        <v>0</v>
      </c>
      <c r="G77" s="77">
        <f>D77*各種係数!F77</f>
        <v>0</v>
      </c>
      <c r="H77" s="77">
        <f>G77*各種係数!G77</f>
        <v>0</v>
      </c>
      <c r="I77" s="77">
        <f>D77*各種係数!I77</f>
        <v>0</v>
      </c>
      <c r="J77" s="77">
        <f>D77*各種係数!J77</f>
        <v>0</v>
      </c>
      <c r="K77" s="47">
        <f>E77*各種係数!D77</f>
        <v>0</v>
      </c>
      <c r="L77" s="215">
        <v>0</v>
      </c>
      <c r="M77" s="215">
        <v>0</v>
      </c>
      <c r="N77" s="215">
        <f>L77*各種係数!E77</f>
        <v>0</v>
      </c>
      <c r="O77" s="215">
        <f>L77*各種係数!F77</f>
        <v>0</v>
      </c>
      <c r="P77" s="215">
        <f>O77*各種係数!G77</f>
        <v>0</v>
      </c>
      <c r="Q77" s="215">
        <f>L77*各種係数!I77</f>
        <v>0</v>
      </c>
      <c r="R77" s="215">
        <f>L77*各種係数!J77</f>
        <v>0</v>
      </c>
      <c r="S77" s="47"/>
      <c r="T77" s="47">
        <f>$S$114*各種係数!H77</f>
        <v>0</v>
      </c>
      <c r="U77" s="47">
        <f>T77*各種係数!D77</f>
        <v>0</v>
      </c>
      <c r="V77" s="186">
        <v>0</v>
      </c>
      <c r="W77" s="186">
        <v>0</v>
      </c>
      <c r="X77" s="186">
        <f>V77*各種係数!E77</f>
        <v>0</v>
      </c>
      <c r="Y77" s="186">
        <f>V77*各種係数!F77</f>
        <v>0</v>
      </c>
      <c r="Z77" s="186">
        <f>Y77*各種係数!G77</f>
        <v>0</v>
      </c>
      <c r="AA77" s="186">
        <f>V77*各種係数!I77</f>
        <v>0</v>
      </c>
      <c r="AB77" s="186">
        <f>V77*各種係数!J77</f>
        <v>0</v>
      </c>
      <c r="AC77" s="58" t="str">
        <f t="shared" si="13"/>
        <v>551</v>
      </c>
      <c r="AD77" s="55" t="str">
        <f t="shared" si="13"/>
        <v>不動産仲介及び賃貸</v>
      </c>
      <c r="AE77" s="47">
        <f t="shared" si="12"/>
        <v>0</v>
      </c>
      <c r="AF77" s="47">
        <f t="shared" si="12"/>
        <v>0</v>
      </c>
      <c r="AG77" s="47">
        <f t="shared" si="12"/>
        <v>0</v>
      </c>
      <c r="AH77" s="47">
        <f t="shared" si="11"/>
        <v>0</v>
      </c>
      <c r="AI77" s="47">
        <f t="shared" si="11"/>
        <v>0</v>
      </c>
      <c r="AJ77" s="47">
        <f t="shared" si="11"/>
        <v>0</v>
      </c>
      <c r="AK77" s="47">
        <f t="shared" si="11"/>
        <v>0</v>
      </c>
      <c r="AL77" s="23"/>
      <c r="AM77" s="23"/>
      <c r="AN77" s="88">
        <f>RANK(AE77,$AE$6:$AE$113)+COUNTIF($AE$6:AE77,AE77)-1</f>
        <v>72</v>
      </c>
      <c r="AO77" s="98" t="str">
        <f t="shared" si="18"/>
        <v>551</v>
      </c>
      <c r="AP77" s="89" t="str">
        <f t="shared" si="18"/>
        <v>不動産仲介及び賃貸</v>
      </c>
      <c r="AQ77" s="95">
        <v>72</v>
      </c>
      <c r="AR77" s="95" t="str">
        <f t="shared" si="14"/>
        <v>551</v>
      </c>
      <c r="AS77" s="90" t="str">
        <f t="shared" si="15"/>
        <v>不動産仲介及び賃貸</v>
      </c>
      <c r="AT77" s="77">
        <f t="shared" si="16"/>
        <v>0</v>
      </c>
      <c r="AU77" s="229">
        <f t="shared" si="19"/>
        <v>0</v>
      </c>
      <c r="AV77" s="186">
        <f t="shared" si="20"/>
        <v>0</v>
      </c>
      <c r="AW77" s="47">
        <f t="shared" si="17"/>
        <v>0</v>
      </c>
    </row>
    <row r="78" spans="1:49" s="24" customFormat="1" ht="19.899999999999999" customHeight="1" x14ac:dyDescent="0.15">
      <c r="A78" s="59" t="s">
        <v>474</v>
      </c>
      <c r="B78" s="55" t="s">
        <v>475</v>
      </c>
      <c r="C78" s="46">
        <f>設備投資_入力!F91</f>
        <v>0</v>
      </c>
      <c r="D78" s="77">
        <f>C78*各種係数!D78</f>
        <v>0</v>
      </c>
      <c r="E78" s="77">
        <v>0</v>
      </c>
      <c r="F78" s="77">
        <f>D78*各種係数!E78</f>
        <v>0</v>
      </c>
      <c r="G78" s="77">
        <f>D78*各種係数!F78</f>
        <v>0</v>
      </c>
      <c r="H78" s="77">
        <f>G78*各種係数!G78</f>
        <v>0</v>
      </c>
      <c r="I78" s="77">
        <f>D78*各種係数!I78</f>
        <v>0</v>
      </c>
      <c r="J78" s="77">
        <f>D78*各種係数!J78</f>
        <v>0</v>
      </c>
      <c r="K78" s="47">
        <f>E78*各種係数!D78</f>
        <v>0</v>
      </c>
      <c r="L78" s="215">
        <v>0</v>
      </c>
      <c r="M78" s="215">
        <v>0</v>
      </c>
      <c r="N78" s="215">
        <f>L78*各種係数!E78</f>
        <v>0</v>
      </c>
      <c r="O78" s="215">
        <f>L78*各種係数!F78</f>
        <v>0</v>
      </c>
      <c r="P78" s="215">
        <f>O78*各種係数!G78</f>
        <v>0</v>
      </c>
      <c r="Q78" s="215">
        <f>L78*各種係数!I78</f>
        <v>0</v>
      </c>
      <c r="R78" s="215">
        <f>L78*各種係数!J78</f>
        <v>0</v>
      </c>
      <c r="S78" s="47"/>
      <c r="T78" s="47">
        <f>$S$114*各種係数!H78</f>
        <v>0</v>
      </c>
      <c r="U78" s="47">
        <f>T78*各種係数!D78</f>
        <v>0</v>
      </c>
      <c r="V78" s="186">
        <v>0</v>
      </c>
      <c r="W78" s="186">
        <v>0</v>
      </c>
      <c r="X78" s="186">
        <f>V78*各種係数!E78</f>
        <v>0</v>
      </c>
      <c r="Y78" s="186">
        <f>V78*各種係数!F78</f>
        <v>0</v>
      </c>
      <c r="Z78" s="186">
        <f>Y78*各種係数!G78</f>
        <v>0</v>
      </c>
      <c r="AA78" s="186">
        <f>V78*各種係数!I78</f>
        <v>0</v>
      </c>
      <c r="AB78" s="186">
        <f>V78*各種係数!J78</f>
        <v>0</v>
      </c>
      <c r="AC78" s="59" t="str">
        <f t="shared" si="13"/>
        <v>552</v>
      </c>
      <c r="AD78" s="55" t="str">
        <f t="shared" si="13"/>
        <v>住宅賃貸料</v>
      </c>
      <c r="AE78" s="47">
        <f t="shared" si="12"/>
        <v>0</v>
      </c>
      <c r="AF78" s="47">
        <f t="shared" si="12"/>
        <v>0</v>
      </c>
      <c r="AG78" s="47">
        <f t="shared" si="12"/>
        <v>0</v>
      </c>
      <c r="AH78" s="47">
        <f t="shared" si="11"/>
        <v>0</v>
      </c>
      <c r="AI78" s="47">
        <f t="shared" si="11"/>
        <v>0</v>
      </c>
      <c r="AJ78" s="47">
        <f t="shared" si="11"/>
        <v>0</v>
      </c>
      <c r="AK78" s="47">
        <f t="shared" si="11"/>
        <v>0</v>
      </c>
      <c r="AL78" s="23"/>
      <c r="AM78" s="23"/>
      <c r="AN78" s="88">
        <f>RANK(AE78,$AE$6:$AE$113)+COUNTIF($AE$6:AE78,AE78)-1</f>
        <v>73</v>
      </c>
      <c r="AO78" s="98" t="str">
        <f t="shared" si="18"/>
        <v>552</v>
      </c>
      <c r="AP78" s="89" t="str">
        <f t="shared" si="18"/>
        <v>住宅賃貸料</v>
      </c>
      <c r="AQ78" s="95">
        <v>73</v>
      </c>
      <c r="AR78" s="95" t="str">
        <f t="shared" si="14"/>
        <v>552</v>
      </c>
      <c r="AS78" s="90" t="str">
        <f t="shared" si="15"/>
        <v>住宅賃貸料</v>
      </c>
      <c r="AT78" s="77">
        <f t="shared" si="16"/>
        <v>0</v>
      </c>
      <c r="AU78" s="229">
        <f t="shared" si="19"/>
        <v>0</v>
      </c>
      <c r="AV78" s="186">
        <f t="shared" si="20"/>
        <v>0</v>
      </c>
      <c r="AW78" s="47">
        <f t="shared" si="17"/>
        <v>0</v>
      </c>
    </row>
    <row r="79" spans="1:49" s="24" customFormat="1" ht="19.899999999999999" customHeight="1" x14ac:dyDescent="0.15">
      <c r="A79" s="59" t="s">
        <v>477</v>
      </c>
      <c r="B79" s="55" t="s">
        <v>478</v>
      </c>
      <c r="C79" s="46">
        <f>設備投資_入力!F92</f>
        <v>0</v>
      </c>
      <c r="D79" s="77">
        <f>C79*各種係数!D79</f>
        <v>0</v>
      </c>
      <c r="E79" s="77">
        <v>0</v>
      </c>
      <c r="F79" s="77">
        <f>D79*各種係数!E79</f>
        <v>0</v>
      </c>
      <c r="G79" s="77">
        <f>D79*各種係数!F79</f>
        <v>0</v>
      </c>
      <c r="H79" s="77">
        <f>G79*各種係数!G79</f>
        <v>0</v>
      </c>
      <c r="I79" s="77">
        <f>D79*各種係数!I79</f>
        <v>0</v>
      </c>
      <c r="J79" s="77">
        <f>D79*各種係数!J79</f>
        <v>0</v>
      </c>
      <c r="K79" s="47">
        <f>E79*各種係数!D79</f>
        <v>0</v>
      </c>
      <c r="L79" s="215">
        <v>0</v>
      </c>
      <c r="M79" s="215">
        <v>0</v>
      </c>
      <c r="N79" s="215">
        <f>L79*各種係数!E79</f>
        <v>0</v>
      </c>
      <c r="O79" s="215">
        <f>L79*各種係数!F79</f>
        <v>0</v>
      </c>
      <c r="P79" s="215">
        <f>O79*各種係数!G79</f>
        <v>0</v>
      </c>
      <c r="Q79" s="215">
        <f>L79*各種係数!I79</f>
        <v>0</v>
      </c>
      <c r="R79" s="215">
        <f>L79*各種係数!J79</f>
        <v>0</v>
      </c>
      <c r="S79" s="47"/>
      <c r="T79" s="47">
        <f>$S$114*各種係数!H79</f>
        <v>0</v>
      </c>
      <c r="U79" s="47">
        <f>T79*各種係数!D79</f>
        <v>0</v>
      </c>
      <c r="V79" s="186">
        <v>0</v>
      </c>
      <c r="W79" s="186">
        <v>0</v>
      </c>
      <c r="X79" s="186">
        <f>V79*各種係数!E79</f>
        <v>0</v>
      </c>
      <c r="Y79" s="186">
        <f>V79*各種係数!F79</f>
        <v>0</v>
      </c>
      <c r="Z79" s="186">
        <f>Y79*各種係数!G79</f>
        <v>0</v>
      </c>
      <c r="AA79" s="186">
        <f>V79*各種係数!I79</f>
        <v>0</v>
      </c>
      <c r="AB79" s="186">
        <f>V79*各種係数!J79</f>
        <v>0</v>
      </c>
      <c r="AC79" s="59" t="str">
        <f t="shared" si="13"/>
        <v>553</v>
      </c>
      <c r="AD79" s="55" t="str">
        <f t="shared" si="13"/>
        <v>住宅賃貸料（帰属家賃）</v>
      </c>
      <c r="AE79" s="47">
        <f t="shared" si="12"/>
        <v>0</v>
      </c>
      <c r="AF79" s="47">
        <f t="shared" si="12"/>
        <v>0</v>
      </c>
      <c r="AG79" s="47">
        <f t="shared" si="12"/>
        <v>0</v>
      </c>
      <c r="AH79" s="47">
        <f t="shared" si="11"/>
        <v>0</v>
      </c>
      <c r="AI79" s="47">
        <f t="shared" si="11"/>
        <v>0</v>
      </c>
      <c r="AJ79" s="47">
        <f t="shared" si="11"/>
        <v>0</v>
      </c>
      <c r="AK79" s="47">
        <f t="shared" si="11"/>
        <v>0</v>
      </c>
      <c r="AL79" s="23"/>
      <c r="AM79" s="23"/>
      <c r="AN79" s="88">
        <f>RANK(AE79,$AE$6:$AE$113)+COUNTIF($AE$6:AE79,AE79)-1</f>
        <v>74</v>
      </c>
      <c r="AO79" s="98" t="str">
        <f t="shared" si="18"/>
        <v>553</v>
      </c>
      <c r="AP79" s="89" t="str">
        <f t="shared" si="18"/>
        <v>住宅賃貸料（帰属家賃）</v>
      </c>
      <c r="AQ79" s="95">
        <v>74</v>
      </c>
      <c r="AR79" s="95" t="str">
        <f t="shared" si="14"/>
        <v>553</v>
      </c>
      <c r="AS79" s="90" t="str">
        <f t="shared" si="15"/>
        <v>住宅賃貸料（帰属家賃）</v>
      </c>
      <c r="AT79" s="77">
        <f t="shared" si="16"/>
        <v>0</v>
      </c>
      <c r="AU79" s="229">
        <f t="shared" si="19"/>
        <v>0</v>
      </c>
      <c r="AV79" s="186">
        <f t="shared" si="20"/>
        <v>0</v>
      </c>
      <c r="AW79" s="47">
        <f t="shared" si="17"/>
        <v>0</v>
      </c>
    </row>
    <row r="80" spans="1:49" s="24" customFormat="1" ht="19.899999999999999" customHeight="1" x14ac:dyDescent="0.15">
      <c r="A80" s="59" t="s">
        <v>481</v>
      </c>
      <c r="B80" s="55" t="s">
        <v>482</v>
      </c>
      <c r="C80" s="46">
        <f>設備投資_入力!F93</f>
        <v>0</v>
      </c>
      <c r="D80" s="77">
        <f>C80*各種係数!D80</f>
        <v>0</v>
      </c>
      <c r="E80" s="77">
        <v>0</v>
      </c>
      <c r="F80" s="77">
        <f>D80*各種係数!E80</f>
        <v>0</v>
      </c>
      <c r="G80" s="77">
        <f>D80*各種係数!F80</f>
        <v>0</v>
      </c>
      <c r="H80" s="77">
        <f>G80*各種係数!G80</f>
        <v>0</v>
      </c>
      <c r="I80" s="77">
        <f>D80*各種係数!I80</f>
        <v>0</v>
      </c>
      <c r="J80" s="77">
        <f>D80*各種係数!J80</f>
        <v>0</v>
      </c>
      <c r="K80" s="47">
        <f>E80*各種係数!D80</f>
        <v>0</v>
      </c>
      <c r="L80" s="215">
        <v>0</v>
      </c>
      <c r="M80" s="215">
        <v>0</v>
      </c>
      <c r="N80" s="215">
        <f>L80*各種係数!E80</f>
        <v>0</v>
      </c>
      <c r="O80" s="215">
        <f>L80*各種係数!F80</f>
        <v>0</v>
      </c>
      <c r="P80" s="215">
        <f>O80*各種係数!G80</f>
        <v>0</v>
      </c>
      <c r="Q80" s="215">
        <f>L80*各種係数!I80</f>
        <v>0</v>
      </c>
      <c r="R80" s="215">
        <f>L80*各種係数!J80</f>
        <v>0</v>
      </c>
      <c r="S80" s="47"/>
      <c r="T80" s="47">
        <f>$S$114*各種係数!H80</f>
        <v>0</v>
      </c>
      <c r="U80" s="47">
        <f>T80*各種係数!D80</f>
        <v>0</v>
      </c>
      <c r="V80" s="186">
        <v>0</v>
      </c>
      <c r="W80" s="186">
        <v>0</v>
      </c>
      <c r="X80" s="186">
        <f>V80*各種係数!E80</f>
        <v>0</v>
      </c>
      <c r="Y80" s="186">
        <f>V80*各種係数!F80</f>
        <v>0</v>
      </c>
      <c r="Z80" s="186">
        <f>Y80*各種係数!G80</f>
        <v>0</v>
      </c>
      <c r="AA80" s="186">
        <f>V80*各種係数!I80</f>
        <v>0</v>
      </c>
      <c r="AB80" s="186">
        <f>V80*各種係数!J80</f>
        <v>0</v>
      </c>
      <c r="AC80" s="59" t="str">
        <f t="shared" si="13"/>
        <v>571</v>
      </c>
      <c r="AD80" s="55" t="str">
        <f t="shared" si="13"/>
        <v>鉄道輸送</v>
      </c>
      <c r="AE80" s="47">
        <f t="shared" si="12"/>
        <v>0</v>
      </c>
      <c r="AF80" s="47">
        <f t="shared" si="12"/>
        <v>0</v>
      </c>
      <c r="AG80" s="47">
        <f t="shared" si="12"/>
        <v>0</v>
      </c>
      <c r="AH80" s="47">
        <f t="shared" si="11"/>
        <v>0</v>
      </c>
      <c r="AI80" s="47">
        <f t="shared" si="11"/>
        <v>0</v>
      </c>
      <c r="AJ80" s="47">
        <f t="shared" si="11"/>
        <v>0</v>
      </c>
      <c r="AK80" s="47">
        <f t="shared" si="11"/>
        <v>0</v>
      </c>
      <c r="AL80" s="23"/>
      <c r="AM80" s="23"/>
      <c r="AN80" s="88">
        <f>RANK(AE80,$AE$6:$AE$113)+COUNTIF($AE$6:AE80,AE80)-1</f>
        <v>75</v>
      </c>
      <c r="AO80" s="98" t="str">
        <f t="shared" si="18"/>
        <v>571</v>
      </c>
      <c r="AP80" s="89" t="str">
        <f t="shared" si="18"/>
        <v>鉄道輸送</v>
      </c>
      <c r="AQ80" s="95">
        <v>75</v>
      </c>
      <c r="AR80" s="95" t="str">
        <f t="shared" si="14"/>
        <v>571</v>
      </c>
      <c r="AS80" s="90" t="str">
        <f t="shared" si="15"/>
        <v>鉄道輸送</v>
      </c>
      <c r="AT80" s="77">
        <f t="shared" si="16"/>
        <v>0</v>
      </c>
      <c r="AU80" s="229">
        <f t="shared" si="19"/>
        <v>0</v>
      </c>
      <c r="AV80" s="186">
        <f t="shared" si="20"/>
        <v>0</v>
      </c>
      <c r="AW80" s="47">
        <f t="shared" si="17"/>
        <v>0</v>
      </c>
    </row>
    <row r="81" spans="1:49" s="24" customFormat="1" ht="19.899999999999999" customHeight="1" x14ac:dyDescent="0.15">
      <c r="A81" s="59" t="s">
        <v>487</v>
      </c>
      <c r="B81" s="55" t="s">
        <v>488</v>
      </c>
      <c r="C81" s="46">
        <f>設備投資_入力!F94</f>
        <v>0</v>
      </c>
      <c r="D81" s="77">
        <f>C81*各種係数!D81</f>
        <v>0</v>
      </c>
      <c r="E81" s="77">
        <v>0</v>
      </c>
      <c r="F81" s="77">
        <f>D81*各種係数!E81</f>
        <v>0</v>
      </c>
      <c r="G81" s="77">
        <f>D81*各種係数!F81</f>
        <v>0</v>
      </c>
      <c r="H81" s="77">
        <f>G81*各種係数!G81</f>
        <v>0</v>
      </c>
      <c r="I81" s="77">
        <f>D81*各種係数!I81</f>
        <v>0</v>
      </c>
      <c r="J81" s="77">
        <f>D81*各種係数!J81</f>
        <v>0</v>
      </c>
      <c r="K81" s="47">
        <f>E81*各種係数!D81</f>
        <v>0</v>
      </c>
      <c r="L81" s="215">
        <v>0</v>
      </c>
      <c r="M81" s="215">
        <v>0</v>
      </c>
      <c r="N81" s="215">
        <f>L81*各種係数!E81</f>
        <v>0</v>
      </c>
      <c r="O81" s="215">
        <f>L81*各種係数!F81</f>
        <v>0</v>
      </c>
      <c r="P81" s="215">
        <f>O81*各種係数!G81</f>
        <v>0</v>
      </c>
      <c r="Q81" s="215">
        <f>L81*各種係数!I81</f>
        <v>0</v>
      </c>
      <c r="R81" s="215">
        <f>L81*各種係数!J81</f>
        <v>0</v>
      </c>
      <c r="S81" s="47"/>
      <c r="T81" s="47">
        <f>$S$114*各種係数!H81</f>
        <v>0</v>
      </c>
      <c r="U81" s="47">
        <f>T81*各種係数!D81</f>
        <v>0</v>
      </c>
      <c r="V81" s="186">
        <v>0</v>
      </c>
      <c r="W81" s="186">
        <v>0</v>
      </c>
      <c r="X81" s="186">
        <f>V81*各種係数!E81</f>
        <v>0</v>
      </c>
      <c r="Y81" s="186">
        <f>V81*各種係数!F81</f>
        <v>0</v>
      </c>
      <c r="Z81" s="186">
        <f>Y81*各種係数!G81</f>
        <v>0</v>
      </c>
      <c r="AA81" s="186">
        <f>V81*各種係数!I81</f>
        <v>0</v>
      </c>
      <c r="AB81" s="186">
        <f>V81*各種係数!J81</f>
        <v>0</v>
      </c>
      <c r="AC81" s="59" t="str">
        <f t="shared" si="13"/>
        <v>572</v>
      </c>
      <c r="AD81" s="55" t="str">
        <f t="shared" si="13"/>
        <v>道路輸送（自家輸送を除く。）</v>
      </c>
      <c r="AE81" s="47">
        <f t="shared" si="12"/>
        <v>0</v>
      </c>
      <c r="AF81" s="47">
        <f t="shared" si="12"/>
        <v>0</v>
      </c>
      <c r="AG81" s="47">
        <f t="shared" si="12"/>
        <v>0</v>
      </c>
      <c r="AH81" s="47">
        <f t="shared" si="11"/>
        <v>0</v>
      </c>
      <c r="AI81" s="47">
        <f t="shared" si="11"/>
        <v>0</v>
      </c>
      <c r="AJ81" s="47">
        <f t="shared" si="11"/>
        <v>0</v>
      </c>
      <c r="AK81" s="47">
        <f t="shared" si="11"/>
        <v>0</v>
      </c>
      <c r="AL81" s="23"/>
      <c r="AM81" s="23"/>
      <c r="AN81" s="88">
        <f>RANK(AE81,$AE$6:$AE$113)+COUNTIF($AE$6:AE81,AE81)-1</f>
        <v>76</v>
      </c>
      <c r="AO81" s="98" t="str">
        <f t="shared" si="18"/>
        <v>572</v>
      </c>
      <c r="AP81" s="89" t="str">
        <f t="shared" si="18"/>
        <v>道路輸送（自家輸送を除く。）</v>
      </c>
      <c r="AQ81" s="95">
        <v>76</v>
      </c>
      <c r="AR81" s="95" t="str">
        <f t="shared" si="14"/>
        <v>572</v>
      </c>
      <c r="AS81" s="90" t="str">
        <f t="shared" si="15"/>
        <v>道路輸送（自家輸送を除く。）</v>
      </c>
      <c r="AT81" s="77">
        <f t="shared" si="16"/>
        <v>0</v>
      </c>
      <c r="AU81" s="229">
        <f t="shared" si="19"/>
        <v>0</v>
      </c>
      <c r="AV81" s="186">
        <f t="shared" si="20"/>
        <v>0</v>
      </c>
      <c r="AW81" s="47">
        <f t="shared" si="17"/>
        <v>0</v>
      </c>
    </row>
    <row r="82" spans="1:49" s="24" customFormat="1" ht="19.899999999999999" customHeight="1" x14ac:dyDescent="0.15">
      <c r="A82" s="59" t="s">
        <v>493</v>
      </c>
      <c r="B82" s="55" t="s">
        <v>494</v>
      </c>
      <c r="C82" s="46">
        <f>設備投資_入力!F95</f>
        <v>0</v>
      </c>
      <c r="D82" s="77">
        <f>C82*各種係数!D82</f>
        <v>0</v>
      </c>
      <c r="E82" s="77">
        <v>0</v>
      </c>
      <c r="F82" s="77">
        <f>D82*各種係数!E82</f>
        <v>0</v>
      </c>
      <c r="G82" s="77">
        <f>D82*各種係数!F82</f>
        <v>0</v>
      </c>
      <c r="H82" s="77">
        <f>G82*各種係数!G82</f>
        <v>0</v>
      </c>
      <c r="I82" s="77">
        <f>D82*各種係数!I82</f>
        <v>0</v>
      </c>
      <c r="J82" s="77">
        <f>D82*各種係数!J82</f>
        <v>0</v>
      </c>
      <c r="K82" s="47">
        <f>E82*各種係数!D82</f>
        <v>0</v>
      </c>
      <c r="L82" s="215">
        <v>0</v>
      </c>
      <c r="M82" s="215">
        <v>0</v>
      </c>
      <c r="N82" s="215">
        <f>L82*各種係数!E82</f>
        <v>0</v>
      </c>
      <c r="O82" s="215">
        <f>L82*各種係数!F82</f>
        <v>0</v>
      </c>
      <c r="P82" s="215">
        <f>O82*各種係数!G82</f>
        <v>0</v>
      </c>
      <c r="Q82" s="215">
        <f>L82*各種係数!I82</f>
        <v>0</v>
      </c>
      <c r="R82" s="215">
        <f>L82*各種係数!J82</f>
        <v>0</v>
      </c>
      <c r="S82" s="47"/>
      <c r="T82" s="47">
        <f>$S$114*各種係数!H82</f>
        <v>0</v>
      </c>
      <c r="U82" s="47">
        <f>T82*各種係数!D82</f>
        <v>0</v>
      </c>
      <c r="V82" s="186">
        <v>0</v>
      </c>
      <c r="W82" s="186">
        <v>0</v>
      </c>
      <c r="X82" s="186">
        <f>V82*各種係数!E82</f>
        <v>0</v>
      </c>
      <c r="Y82" s="186">
        <f>V82*各種係数!F82</f>
        <v>0</v>
      </c>
      <c r="Z82" s="186">
        <f>Y82*各種係数!G82</f>
        <v>0</v>
      </c>
      <c r="AA82" s="186">
        <f>V82*各種係数!I82</f>
        <v>0</v>
      </c>
      <c r="AB82" s="186">
        <f>V82*各種係数!J82</f>
        <v>0</v>
      </c>
      <c r="AC82" s="59" t="str">
        <f t="shared" si="13"/>
        <v>573</v>
      </c>
      <c r="AD82" s="55" t="str">
        <f t="shared" si="13"/>
        <v>自家輸送</v>
      </c>
      <c r="AE82" s="47">
        <f t="shared" si="12"/>
        <v>0</v>
      </c>
      <c r="AF82" s="47">
        <f t="shared" si="12"/>
        <v>0</v>
      </c>
      <c r="AG82" s="47">
        <f t="shared" si="12"/>
        <v>0</v>
      </c>
      <c r="AH82" s="47">
        <f t="shared" si="11"/>
        <v>0</v>
      </c>
      <c r="AI82" s="47">
        <f t="shared" si="11"/>
        <v>0</v>
      </c>
      <c r="AJ82" s="47">
        <f t="shared" si="11"/>
        <v>0</v>
      </c>
      <c r="AK82" s="47">
        <f t="shared" si="11"/>
        <v>0</v>
      </c>
      <c r="AL82" s="23"/>
      <c r="AM82" s="23"/>
      <c r="AN82" s="88">
        <f>RANK(AE82,$AE$6:$AE$113)+COUNTIF($AE$6:AE82,AE82)-1</f>
        <v>77</v>
      </c>
      <c r="AO82" s="98" t="str">
        <f t="shared" si="18"/>
        <v>573</v>
      </c>
      <c r="AP82" s="89" t="str">
        <f t="shared" si="18"/>
        <v>自家輸送</v>
      </c>
      <c r="AQ82" s="95">
        <v>77</v>
      </c>
      <c r="AR82" s="95" t="str">
        <f t="shared" si="14"/>
        <v>573</v>
      </c>
      <c r="AS82" s="90" t="str">
        <f t="shared" si="15"/>
        <v>自家輸送</v>
      </c>
      <c r="AT82" s="77">
        <f t="shared" si="16"/>
        <v>0</v>
      </c>
      <c r="AU82" s="229">
        <f t="shared" si="19"/>
        <v>0</v>
      </c>
      <c r="AV82" s="186">
        <f t="shared" si="20"/>
        <v>0</v>
      </c>
      <c r="AW82" s="47">
        <f t="shared" si="17"/>
        <v>0</v>
      </c>
    </row>
    <row r="83" spans="1:49" s="24" customFormat="1" ht="19.899999999999999" customHeight="1" x14ac:dyDescent="0.15">
      <c r="A83" s="59" t="s">
        <v>499</v>
      </c>
      <c r="B83" s="55" t="s">
        <v>500</v>
      </c>
      <c r="C83" s="46">
        <f>設備投資_入力!F96</f>
        <v>0</v>
      </c>
      <c r="D83" s="77">
        <f>C83*各種係数!D83</f>
        <v>0</v>
      </c>
      <c r="E83" s="77">
        <v>0</v>
      </c>
      <c r="F83" s="77">
        <f>D83*各種係数!E83</f>
        <v>0</v>
      </c>
      <c r="G83" s="77">
        <f>D83*各種係数!F83</f>
        <v>0</v>
      </c>
      <c r="H83" s="77">
        <f>G83*各種係数!G83</f>
        <v>0</v>
      </c>
      <c r="I83" s="77">
        <f>D83*各種係数!I83</f>
        <v>0</v>
      </c>
      <c r="J83" s="77">
        <f>D83*各種係数!J83</f>
        <v>0</v>
      </c>
      <c r="K83" s="47">
        <f>E83*各種係数!D83</f>
        <v>0</v>
      </c>
      <c r="L83" s="215">
        <v>0</v>
      </c>
      <c r="M83" s="215">
        <v>0</v>
      </c>
      <c r="N83" s="215">
        <f>L83*各種係数!E83</f>
        <v>0</v>
      </c>
      <c r="O83" s="215">
        <f>L83*各種係数!F83</f>
        <v>0</v>
      </c>
      <c r="P83" s="215">
        <f>O83*各種係数!G83</f>
        <v>0</v>
      </c>
      <c r="Q83" s="215">
        <f>L83*各種係数!I83</f>
        <v>0</v>
      </c>
      <c r="R83" s="215">
        <f>L83*各種係数!J83</f>
        <v>0</v>
      </c>
      <c r="S83" s="47"/>
      <c r="T83" s="47">
        <f>$S$114*各種係数!H83</f>
        <v>0</v>
      </c>
      <c r="U83" s="47">
        <f>T83*各種係数!D83</f>
        <v>0</v>
      </c>
      <c r="V83" s="186">
        <v>0</v>
      </c>
      <c r="W83" s="186">
        <v>0</v>
      </c>
      <c r="X83" s="186">
        <f>V83*各種係数!E83</f>
        <v>0</v>
      </c>
      <c r="Y83" s="186">
        <f>V83*各種係数!F83</f>
        <v>0</v>
      </c>
      <c r="Z83" s="186">
        <f>Y83*各種係数!G83</f>
        <v>0</v>
      </c>
      <c r="AA83" s="186">
        <f>V83*各種係数!I83</f>
        <v>0</v>
      </c>
      <c r="AB83" s="186">
        <f>V83*各種係数!J83</f>
        <v>0</v>
      </c>
      <c r="AC83" s="59" t="str">
        <f t="shared" si="13"/>
        <v>574</v>
      </c>
      <c r="AD83" s="55" t="str">
        <f t="shared" si="13"/>
        <v>水運</v>
      </c>
      <c r="AE83" s="47">
        <f t="shared" si="12"/>
        <v>0</v>
      </c>
      <c r="AF83" s="47">
        <f t="shared" si="12"/>
        <v>0</v>
      </c>
      <c r="AG83" s="47">
        <f t="shared" si="12"/>
        <v>0</v>
      </c>
      <c r="AH83" s="47">
        <f t="shared" si="11"/>
        <v>0</v>
      </c>
      <c r="AI83" s="47">
        <f t="shared" si="11"/>
        <v>0</v>
      </c>
      <c r="AJ83" s="47">
        <f t="shared" si="11"/>
        <v>0</v>
      </c>
      <c r="AK83" s="47">
        <f t="shared" si="11"/>
        <v>0</v>
      </c>
      <c r="AL83" s="23"/>
      <c r="AM83" s="23"/>
      <c r="AN83" s="88">
        <f>RANK(AE83,$AE$6:$AE$113)+COUNTIF($AE$6:AE83,AE83)-1</f>
        <v>78</v>
      </c>
      <c r="AO83" s="98" t="str">
        <f t="shared" si="18"/>
        <v>574</v>
      </c>
      <c r="AP83" s="89" t="str">
        <f t="shared" si="18"/>
        <v>水運</v>
      </c>
      <c r="AQ83" s="95">
        <v>78</v>
      </c>
      <c r="AR83" s="95" t="str">
        <f t="shared" si="14"/>
        <v>574</v>
      </c>
      <c r="AS83" s="90" t="str">
        <f t="shared" si="15"/>
        <v>水運</v>
      </c>
      <c r="AT83" s="77">
        <f t="shared" si="16"/>
        <v>0</v>
      </c>
      <c r="AU83" s="229">
        <f t="shared" si="19"/>
        <v>0</v>
      </c>
      <c r="AV83" s="186">
        <f t="shared" si="20"/>
        <v>0</v>
      </c>
      <c r="AW83" s="47">
        <f t="shared" si="17"/>
        <v>0</v>
      </c>
    </row>
    <row r="84" spans="1:49" s="24" customFormat="1" ht="19.899999999999999" customHeight="1" x14ac:dyDescent="0.15">
      <c r="A84" s="59" t="s">
        <v>507</v>
      </c>
      <c r="B84" s="55" t="s">
        <v>505</v>
      </c>
      <c r="C84" s="46">
        <f>設備投資_入力!F97</f>
        <v>0</v>
      </c>
      <c r="D84" s="77">
        <f>C84*各種係数!D84</f>
        <v>0</v>
      </c>
      <c r="E84" s="77">
        <v>0</v>
      </c>
      <c r="F84" s="77">
        <f>D84*各種係数!E84</f>
        <v>0</v>
      </c>
      <c r="G84" s="77">
        <f>D84*各種係数!F84</f>
        <v>0</v>
      </c>
      <c r="H84" s="77">
        <f>G84*各種係数!G84</f>
        <v>0</v>
      </c>
      <c r="I84" s="77">
        <f>D84*各種係数!I84</f>
        <v>0</v>
      </c>
      <c r="J84" s="77">
        <f>D84*各種係数!J84</f>
        <v>0</v>
      </c>
      <c r="K84" s="47">
        <f>E84*各種係数!D84</f>
        <v>0</v>
      </c>
      <c r="L84" s="215">
        <v>0</v>
      </c>
      <c r="M84" s="215">
        <v>0</v>
      </c>
      <c r="N84" s="215">
        <f>L84*各種係数!E84</f>
        <v>0</v>
      </c>
      <c r="O84" s="215">
        <f>L84*各種係数!F84</f>
        <v>0</v>
      </c>
      <c r="P84" s="215">
        <f>O84*各種係数!G84</f>
        <v>0</v>
      </c>
      <c r="Q84" s="215">
        <f>L84*各種係数!I84</f>
        <v>0</v>
      </c>
      <c r="R84" s="215">
        <f>L84*各種係数!J84</f>
        <v>0</v>
      </c>
      <c r="S84" s="47"/>
      <c r="T84" s="47">
        <f>$S$114*各種係数!H84</f>
        <v>0</v>
      </c>
      <c r="U84" s="47">
        <f>T84*各種係数!D84</f>
        <v>0</v>
      </c>
      <c r="V84" s="186">
        <v>0</v>
      </c>
      <c r="W84" s="186">
        <v>0</v>
      </c>
      <c r="X84" s="186">
        <f>V84*各種係数!E84</f>
        <v>0</v>
      </c>
      <c r="Y84" s="186">
        <f>V84*各種係数!F84</f>
        <v>0</v>
      </c>
      <c r="Z84" s="186">
        <f>Y84*各種係数!G84</f>
        <v>0</v>
      </c>
      <c r="AA84" s="186">
        <f>V84*各種係数!I84</f>
        <v>0</v>
      </c>
      <c r="AB84" s="186">
        <f>V84*各種係数!J84</f>
        <v>0</v>
      </c>
      <c r="AC84" s="59" t="str">
        <f t="shared" si="13"/>
        <v>575</v>
      </c>
      <c r="AD84" s="55" t="str">
        <f t="shared" si="13"/>
        <v>航空輸送</v>
      </c>
      <c r="AE84" s="47">
        <f t="shared" si="12"/>
        <v>0</v>
      </c>
      <c r="AF84" s="47">
        <f t="shared" si="12"/>
        <v>0</v>
      </c>
      <c r="AG84" s="47">
        <f t="shared" si="12"/>
        <v>0</v>
      </c>
      <c r="AH84" s="47">
        <f t="shared" si="11"/>
        <v>0</v>
      </c>
      <c r="AI84" s="47">
        <f t="shared" si="11"/>
        <v>0</v>
      </c>
      <c r="AJ84" s="47">
        <f t="shared" si="11"/>
        <v>0</v>
      </c>
      <c r="AK84" s="47">
        <f t="shared" si="11"/>
        <v>0</v>
      </c>
      <c r="AL84" s="23"/>
      <c r="AM84" s="23"/>
      <c r="AN84" s="88">
        <f>RANK(AE84,$AE$6:$AE$113)+COUNTIF($AE$6:AE84,AE84)-1</f>
        <v>79</v>
      </c>
      <c r="AO84" s="98" t="str">
        <f t="shared" si="18"/>
        <v>575</v>
      </c>
      <c r="AP84" s="89" t="str">
        <f t="shared" si="18"/>
        <v>航空輸送</v>
      </c>
      <c r="AQ84" s="95">
        <v>79</v>
      </c>
      <c r="AR84" s="95" t="str">
        <f t="shared" si="14"/>
        <v>575</v>
      </c>
      <c r="AS84" s="90" t="str">
        <f t="shared" si="15"/>
        <v>航空輸送</v>
      </c>
      <c r="AT84" s="77">
        <f t="shared" si="16"/>
        <v>0</v>
      </c>
      <c r="AU84" s="229">
        <f t="shared" si="19"/>
        <v>0</v>
      </c>
      <c r="AV84" s="186">
        <f t="shared" si="20"/>
        <v>0</v>
      </c>
      <c r="AW84" s="47">
        <f t="shared" si="17"/>
        <v>0</v>
      </c>
    </row>
    <row r="85" spans="1:49" s="24" customFormat="1" ht="19.899999999999999" customHeight="1" x14ac:dyDescent="0.15">
      <c r="A85" s="59" t="s">
        <v>510</v>
      </c>
      <c r="B85" s="55" t="s">
        <v>509</v>
      </c>
      <c r="C85" s="46">
        <f>設備投資_入力!F98</f>
        <v>0</v>
      </c>
      <c r="D85" s="77">
        <f>C85*各種係数!D85</f>
        <v>0</v>
      </c>
      <c r="E85" s="77">
        <v>0</v>
      </c>
      <c r="F85" s="77">
        <f>D85*各種係数!E85</f>
        <v>0</v>
      </c>
      <c r="G85" s="77">
        <f>D85*各種係数!F85</f>
        <v>0</v>
      </c>
      <c r="H85" s="77">
        <f>G85*各種係数!G85</f>
        <v>0</v>
      </c>
      <c r="I85" s="77">
        <f>D85*各種係数!I85</f>
        <v>0</v>
      </c>
      <c r="J85" s="77">
        <f>D85*各種係数!J85</f>
        <v>0</v>
      </c>
      <c r="K85" s="47">
        <f>E85*各種係数!D85</f>
        <v>0</v>
      </c>
      <c r="L85" s="215">
        <v>0</v>
      </c>
      <c r="M85" s="215">
        <v>0</v>
      </c>
      <c r="N85" s="215">
        <f>L85*各種係数!E85</f>
        <v>0</v>
      </c>
      <c r="O85" s="215">
        <f>L85*各種係数!F85</f>
        <v>0</v>
      </c>
      <c r="P85" s="215">
        <f>O85*各種係数!G85</f>
        <v>0</v>
      </c>
      <c r="Q85" s="215">
        <f>L85*各種係数!I85</f>
        <v>0</v>
      </c>
      <c r="R85" s="215">
        <f>L85*各種係数!J85</f>
        <v>0</v>
      </c>
      <c r="S85" s="47"/>
      <c r="T85" s="47">
        <f>$S$114*各種係数!H85</f>
        <v>0</v>
      </c>
      <c r="U85" s="47">
        <f>T85*各種係数!D85</f>
        <v>0</v>
      </c>
      <c r="V85" s="186">
        <v>0</v>
      </c>
      <c r="W85" s="186">
        <v>0</v>
      </c>
      <c r="X85" s="186">
        <f>V85*各種係数!E85</f>
        <v>0</v>
      </c>
      <c r="Y85" s="186">
        <f>V85*各種係数!F85</f>
        <v>0</v>
      </c>
      <c r="Z85" s="186">
        <f>Y85*各種係数!G85</f>
        <v>0</v>
      </c>
      <c r="AA85" s="186">
        <f>V85*各種係数!I85</f>
        <v>0</v>
      </c>
      <c r="AB85" s="186">
        <f>V85*各種係数!J85</f>
        <v>0</v>
      </c>
      <c r="AC85" s="59" t="str">
        <f t="shared" si="13"/>
        <v>576</v>
      </c>
      <c r="AD85" s="55" t="str">
        <f t="shared" si="13"/>
        <v>貨物利用運送</v>
      </c>
      <c r="AE85" s="47">
        <f t="shared" si="12"/>
        <v>0</v>
      </c>
      <c r="AF85" s="47">
        <f t="shared" si="12"/>
        <v>0</v>
      </c>
      <c r="AG85" s="47">
        <f t="shared" si="12"/>
        <v>0</v>
      </c>
      <c r="AH85" s="47">
        <f t="shared" si="11"/>
        <v>0</v>
      </c>
      <c r="AI85" s="47">
        <f t="shared" si="11"/>
        <v>0</v>
      </c>
      <c r="AJ85" s="47">
        <f t="shared" si="11"/>
        <v>0</v>
      </c>
      <c r="AK85" s="47">
        <f t="shared" si="11"/>
        <v>0</v>
      </c>
      <c r="AL85" s="23"/>
      <c r="AM85" s="23"/>
      <c r="AN85" s="88">
        <f>RANK(AE85,$AE$6:$AE$113)+COUNTIF($AE$6:AE85,AE85)-1</f>
        <v>80</v>
      </c>
      <c r="AO85" s="98" t="str">
        <f t="shared" si="18"/>
        <v>576</v>
      </c>
      <c r="AP85" s="89" t="str">
        <f t="shared" si="18"/>
        <v>貨物利用運送</v>
      </c>
      <c r="AQ85" s="95">
        <v>80</v>
      </c>
      <c r="AR85" s="95" t="str">
        <f t="shared" si="14"/>
        <v>576</v>
      </c>
      <c r="AS85" s="90" t="str">
        <f t="shared" si="15"/>
        <v>貨物利用運送</v>
      </c>
      <c r="AT85" s="77">
        <f t="shared" si="16"/>
        <v>0</v>
      </c>
      <c r="AU85" s="229">
        <f t="shared" si="19"/>
        <v>0</v>
      </c>
      <c r="AV85" s="186">
        <f t="shared" si="20"/>
        <v>0</v>
      </c>
      <c r="AW85" s="47">
        <f t="shared" si="17"/>
        <v>0</v>
      </c>
    </row>
    <row r="86" spans="1:49" s="24" customFormat="1" ht="19.899999999999999" customHeight="1" x14ac:dyDescent="0.15">
      <c r="A86" s="59" t="s">
        <v>513</v>
      </c>
      <c r="B86" s="55" t="s">
        <v>511</v>
      </c>
      <c r="C86" s="46">
        <f>設備投資_入力!F99</f>
        <v>0</v>
      </c>
      <c r="D86" s="77">
        <f>C86*各種係数!D86</f>
        <v>0</v>
      </c>
      <c r="E86" s="77">
        <v>0</v>
      </c>
      <c r="F86" s="77">
        <f>D86*各種係数!E86</f>
        <v>0</v>
      </c>
      <c r="G86" s="77">
        <f>D86*各種係数!F86</f>
        <v>0</v>
      </c>
      <c r="H86" s="77">
        <f>G86*各種係数!G86</f>
        <v>0</v>
      </c>
      <c r="I86" s="77">
        <f>D86*各種係数!I86</f>
        <v>0</v>
      </c>
      <c r="J86" s="77">
        <f>D86*各種係数!J86</f>
        <v>0</v>
      </c>
      <c r="K86" s="47">
        <f>E86*各種係数!D86</f>
        <v>0</v>
      </c>
      <c r="L86" s="215">
        <v>0</v>
      </c>
      <c r="M86" s="215">
        <v>0</v>
      </c>
      <c r="N86" s="215">
        <f>L86*各種係数!E86</f>
        <v>0</v>
      </c>
      <c r="O86" s="215">
        <f>L86*各種係数!F86</f>
        <v>0</v>
      </c>
      <c r="P86" s="215">
        <f>O86*各種係数!G86</f>
        <v>0</v>
      </c>
      <c r="Q86" s="215">
        <f>L86*各種係数!I86</f>
        <v>0</v>
      </c>
      <c r="R86" s="215">
        <f>L86*各種係数!J86</f>
        <v>0</v>
      </c>
      <c r="S86" s="47"/>
      <c r="T86" s="47">
        <f>$S$114*各種係数!H86</f>
        <v>0</v>
      </c>
      <c r="U86" s="47">
        <f>T86*各種係数!D86</f>
        <v>0</v>
      </c>
      <c r="V86" s="186">
        <v>0</v>
      </c>
      <c r="W86" s="186">
        <v>0</v>
      </c>
      <c r="X86" s="186">
        <f>V86*各種係数!E86</f>
        <v>0</v>
      </c>
      <c r="Y86" s="186">
        <f>V86*各種係数!F86</f>
        <v>0</v>
      </c>
      <c r="Z86" s="186">
        <f>Y86*各種係数!G86</f>
        <v>0</v>
      </c>
      <c r="AA86" s="186">
        <f>V86*各種係数!I86</f>
        <v>0</v>
      </c>
      <c r="AB86" s="186">
        <f>V86*各種係数!J86</f>
        <v>0</v>
      </c>
      <c r="AC86" s="59" t="str">
        <f t="shared" si="13"/>
        <v>577</v>
      </c>
      <c r="AD86" s="55" t="str">
        <f t="shared" si="13"/>
        <v>倉庫</v>
      </c>
      <c r="AE86" s="47">
        <f t="shared" si="12"/>
        <v>0</v>
      </c>
      <c r="AF86" s="47">
        <f t="shared" si="12"/>
        <v>0</v>
      </c>
      <c r="AG86" s="47">
        <f t="shared" si="12"/>
        <v>0</v>
      </c>
      <c r="AH86" s="47">
        <f t="shared" si="11"/>
        <v>0</v>
      </c>
      <c r="AI86" s="47">
        <f t="shared" si="11"/>
        <v>0</v>
      </c>
      <c r="AJ86" s="47">
        <f t="shared" si="11"/>
        <v>0</v>
      </c>
      <c r="AK86" s="47">
        <f t="shared" si="11"/>
        <v>0</v>
      </c>
      <c r="AL86" s="23"/>
      <c r="AM86" s="23"/>
      <c r="AN86" s="88">
        <f>RANK(AE86,$AE$6:$AE$113)+COUNTIF($AE$6:AE86,AE86)-1</f>
        <v>81</v>
      </c>
      <c r="AO86" s="98" t="str">
        <f t="shared" si="18"/>
        <v>577</v>
      </c>
      <c r="AP86" s="89" t="str">
        <f t="shared" si="18"/>
        <v>倉庫</v>
      </c>
      <c r="AQ86" s="95">
        <v>81</v>
      </c>
      <c r="AR86" s="95" t="str">
        <f t="shared" si="14"/>
        <v>577</v>
      </c>
      <c r="AS86" s="90" t="str">
        <f t="shared" si="15"/>
        <v>倉庫</v>
      </c>
      <c r="AT86" s="77">
        <f t="shared" si="16"/>
        <v>0</v>
      </c>
      <c r="AU86" s="229">
        <f t="shared" si="19"/>
        <v>0</v>
      </c>
      <c r="AV86" s="186">
        <f t="shared" si="20"/>
        <v>0</v>
      </c>
      <c r="AW86" s="47">
        <f t="shared" si="17"/>
        <v>0</v>
      </c>
    </row>
    <row r="87" spans="1:49" s="24" customFormat="1" ht="19.899999999999999" customHeight="1" x14ac:dyDescent="0.15">
      <c r="A87" s="59" t="s">
        <v>516</v>
      </c>
      <c r="B87" s="55" t="s">
        <v>517</v>
      </c>
      <c r="C87" s="46">
        <f>設備投資_入力!F100</f>
        <v>0</v>
      </c>
      <c r="D87" s="77">
        <f>C87*各種係数!D87</f>
        <v>0</v>
      </c>
      <c r="E87" s="77">
        <v>0</v>
      </c>
      <c r="F87" s="77">
        <f>D87*各種係数!E87</f>
        <v>0</v>
      </c>
      <c r="G87" s="77">
        <f>D87*各種係数!F87</f>
        <v>0</v>
      </c>
      <c r="H87" s="77">
        <f>G87*各種係数!G87</f>
        <v>0</v>
      </c>
      <c r="I87" s="77">
        <f>D87*各種係数!I87</f>
        <v>0</v>
      </c>
      <c r="J87" s="77">
        <f>D87*各種係数!J87</f>
        <v>0</v>
      </c>
      <c r="K87" s="47">
        <f>E87*各種係数!D87</f>
        <v>0</v>
      </c>
      <c r="L87" s="215">
        <v>0</v>
      </c>
      <c r="M87" s="215">
        <v>0</v>
      </c>
      <c r="N87" s="215">
        <f>L87*各種係数!E87</f>
        <v>0</v>
      </c>
      <c r="O87" s="215">
        <f>L87*各種係数!F87</f>
        <v>0</v>
      </c>
      <c r="P87" s="215">
        <f>O87*各種係数!G87</f>
        <v>0</v>
      </c>
      <c r="Q87" s="215">
        <f>L87*各種係数!I87</f>
        <v>0</v>
      </c>
      <c r="R87" s="215">
        <f>L87*各種係数!J87</f>
        <v>0</v>
      </c>
      <c r="S87" s="47"/>
      <c r="T87" s="47">
        <f>$S$114*各種係数!H87</f>
        <v>0</v>
      </c>
      <c r="U87" s="47">
        <f>T87*各種係数!D87</f>
        <v>0</v>
      </c>
      <c r="V87" s="186">
        <v>0</v>
      </c>
      <c r="W87" s="186">
        <v>0</v>
      </c>
      <c r="X87" s="186">
        <f>V87*各種係数!E87</f>
        <v>0</v>
      </c>
      <c r="Y87" s="186">
        <f>V87*各種係数!F87</f>
        <v>0</v>
      </c>
      <c r="Z87" s="186">
        <f>Y87*各種係数!G87</f>
        <v>0</v>
      </c>
      <c r="AA87" s="186">
        <f>V87*各種係数!I87</f>
        <v>0</v>
      </c>
      <c r="AB87" s="186">
        <f>V87*各種係数!J87</f>
        <v>0</v>
      </c>
      <c r="AC87" s="59" t="str">
        <f t="shared" si="13"/>
        <v>578</v>
      </c>
      <c r="AD87" s="55" t="str">
        <f t="shared" si="13"/>
        <v>運輸附帯サービス</v>
      </c>
      <c r="AE87" s="47">
        <f t="shared" si="12"/>
        <v>0</v>
      </c>
      <c r="AF87" s="47">
        <f t="shared" si="12"/>
        <v>0</v>
      </c>
      <c r="AG87" s="47">
        <f t="shared" si="12"/>
        <v>0</v>
      </c>
      <c r="AH87" s="47">
        <f t="shared" si="11"/>
        <v>0</v>
      </c>
      <c r="AI87" s="47">
        <f t="shared" si="11"/>
        <v>0</v>
      </c>
      <c r="AJ87" s="47">
        <f t="shared" si="11"/>
        <v>0</v>
      </c>
      <c r="AK87" s="47">
        <f t="shared" si="11"/>
        <v>0</v>
      </c>
      <c r="AL87" s="23"/>
      <c r="AM87" s="23"/>
      <c r="AN87" s="88">
        <f>RANK(AE87,$AE$6:$AE$113)+COUNTIF($AE$6:AE87,AE87)-1</f>
        <v>82</v>
      </c>
      <c r="AO87" s="98" t="str">
        <f t="shared" si="18"/>
        <v>578</v>
      </c>
      <c r="AP87" s="89" t="str">
        <f t="shared" si="18"/>
        <v>運輸附帯サービス</v>
      </c>
      <c r="AQ87" s="95">
        <v>82</v>
      </c>
      <c r="AR87" s="95" t="str">
        <f t="shared" si="14"/>
        <v>578</v>
      </c>
      <c r="AS87" s="90" t="str">
        <f t="shared" si="15"/>
        <v>運輸附帯サービス</v>
      </c>
      <c r="AT87" s="77">
        <f t="shared" si="16"/>
        <v>0</v>
      </c>
      <c r="AU87" s="229">
        <f t="shared" si="19"/>
        <v>0</v>
      </c>
      <c r="AV87" s="186">
        <f t="shared" si="20"/>
        <v>0</v>
      </c>
      <c r="AW87" s="47">
        <f t="shared" si="17"/>
        <v>0</v>
      </c>
    </row>
    <row r="88" spans="1:49" s="24" customFormat="1" ht="19.899999999999999" customHeight="1" x14ac:dyDescent="0.15">
      <c r="A88" s="59" t="s">
        <v>522</v>
      </c>
      <c r="B88" s="55" t="s">
        <v>521</v>
      </c>
      <c r="C88" s="46">
        <f>設備投資_入力!F101</f>
        <v>0</v>
      </c>
      <c r="D88" s="77">
        <f>C88*各種係数!D88</f>
        <v>0</v>
      </c>
      <c r="E88" s="77">
        <v>0</v>
      </c>
      <c r="F88" s="77">
        <f>D88*各種係数!E88</f>
        <v>0</v>
      </c>
      <c r="G88" s="77">
        <f>D88*各種係数!F88</f>
        <v>0</v>
      </c>
      <c r="H88" s="77">
        <f>G88*各種係数!G88</f>
        <v>0</v>
      </c>
      <c r="I88" s="77">
        <f>D88*各種係数!I88</f>
        <v>0</v>
      </c>
      <c r="J88" s="77">
        <f>D88*各種係数!J88</f>
        <v>0</v>
      </c>
      <c r="K88" s="47">
        <f>E88*各種係数!D88</f>
        <v>0</v>
      </c>
      <c r="L88" s="215">
        <v>0</v>
      </c>
      <c r="M88" s="215">
        <v>0</v>
      </c>
      <c r="N88" s="215">
        <f>L88*各種係数!E88</f>
        <v>0</v>
      </c>
      <c r="O88" s="215">
        <f>L88*各種係数!F88</f>
        <v>0</v>
      </c>
      <c r="P88" s="215">
        <f>O88*各種係数!G88</f>
        <v>0</v>
      </c>
      <c r="Q88" s="215">
        <f>L88*各種係数!I88</f>
        <v>0</v>
      </c>
      <c r="R88" s="215">
        <f>L88*各種係数!J88</f>
        <v>0</v>
      </c>
      <c r="S88" s="47"/>
      <c r="T88" s="47">
        <f>$S$114*各種係数!H88</f>
        <v>0</v>
      </c>
      <c r="U88" s="47">
        <f>T88*各種係数!D88</f>
        <v>0</v>
      </c>
      <c r="V88" s="186">
        <v>0</v>
      </c>
      <c r="W88" s="186">
        <v>0</v>
      </c>
      <c r="X88" s="186">
        <f>V88*各種係数!E88</f>
        <v>0</v>
      </c>
      <c r="Y88" s="186">
        <f>V88*各種係数!F88</f>
        <v>0</v>
      </c>
      <c r="Z88" s="186">
        <f>Y88*各種係数!G88</f>
        <v>0</v>
      </c>
      <c r="AA88" s="186">
        <f>V88*各種係数!I88</f>
        <v>0</v>
      </c>
      <c r="AB88" s="186">
        <f>V88*各種係数!J88</f>
        <v>0</v>
      </c>
      <c r="AC88" s="59" t="str">
        <f t="shared" si="13"/>
        <v>579</v>
      </c>
      <c r="AD88" s="55" t="str">
        <f t="shared" si="13"/>
        <v>郵便・信書便</v>
      </c>
      <c r="AE88" s="47">
        <f t="shared" si="12"/>
        <v>0</v>
      </c>
      <c r="AF88" s="47">
        <f t="shared" si="12"/>
        <v>0</v>
      </c>
      <c r="AG88" s="47">
        <f t="shared" si="12"/>
        <v>0</v>
      </c>
      <c r="AH88" s="47">
        <f t="shared" si="11"/>
        <v>0</v>
      </c>
      <c r="AI88" s="47">
        <f t="shared" si="11"/>
        <v>0</v>
      </c>
      <c r="AJ88" s="47">
        <f t="shared" si="11"/>
        <v>0</v>
      </c>
      <c r="AK88" s="47">
        <f t="shared" si="11"/>
        <v>0</v>
      </c>
      <c r="AL88" s="23"/>
      <c r="AM88" s="23"/>
      <c r="AN88" s="88">
        <f>RANK(AE88,$AE$6:$AE$113)+COUNTIF($AE$6:AE88,AE88)-1</f>
        <v>83</v>
      </c>
      <c r="AO88" s="98" t="str">
        <f t="shared" si="18"/>
        <v>579</v>
      </c>
      <c r="AP88" s="89" t="str">
        <f t="shared" si="18"/>
        <v>郵便・信書便</v>
      </c>
      <c r="AQ88" s="95">
        <v>83</v>
      </c>
      <c r="AR88" s="95" t="str">
        <f t="shared" si="14"/>
        <v>579</v>
      </c>
      <c r="AS88" s="90" t="str">
        <f t="shared" si="15"/>
        <v>郵便・信書便</v>
      </c>
      <c r="AT88" s="77">
        <f t="shared" si="16"/>
        <v>0</v>
      </c>
      <c r="AU88" s="229">
        <f t="shared" si="19"/>
        <v>0</v>
      </c>
      <c r="AV88" s="186">
        <f t="shared" si="20"/>
        <v>0</v>
      </c>
      <c r="AW88" s="47">
        <f t="shared" si="17"/>
        <v>0</v>
      </c>
    </row>
    <row r="89" spans="1:49" s="24" customFormat="1" ht="19.899999999999999" customHeight="1" x14ac:dyDescent="0.15">
      <c r="A89" s="59" t="s">
        <v>524</v>
      </c>
      <c r="B89" s="55" t="s">
        <v>525</v>
      </c>
      <c r="C89" s="46">
        <f>設備投資_入力!F102</f>
        <v>0</v>
      </c>
      <c r="D89" s="77">
        <f>C89*各種係数!D89</f>
        <v>0</v>
      </c>
      <c r="E89" s="77">
        <v>0</v>
      </c>
      <c r="F89" s="77">
        <f>D89*各種係数!E89</f>
        <v>0</v>
      </c>
      <c r="G89" s="77">
        <f>D89*各種係数!F89</f>
        <v>0</v>
      </c>
      <c r="H89" s="77">
        <f>G89*各種係数!G89</f>
        <v>0</v>
      </c>
      <c r="I89" s="77">
        <f>D89*各種係数!I89</f>
        <v>0</v>
      </c>
      <c r="J89" s="77">
        <f>D89*各種係数!J89</f>
        <v>0</v>
      </c>
      <c r="K89" s="47">
        <f>E89*各種係数!D89</f>
        <v>0</v>
      </c>
      <c r="L89" s="215">
        <v>0</v>
      </c>
      <c r="M89" s="215">
        <v>0</v>
      </c>
      <c r="N89" s="215">
        <f>L89*各種係数!E89</f>
        <v>0</v>
      </c>
      <c r="O89" s="215">
        <f>L89*各種係数!F89</f>
        <v>0</v>
      </c>
      <c r="P89" s="215">
        <f>O89*各種係数!G89</f>
        <v>0</v>
      </c>
      <c r="Q89" s="215">
        <f>L89*各種係数!I89</f>
        <v>0</v>
      </c>
      <c r="R89" s="215">
        <f>L89*各種係数!J89</f>
        <v>0</v>
      </c>
      <c r="S89" s="47"/>
      <c r="T89" s="47">
        <f>$S$114*各種係数!H89</f>
        <v>0</v>
      </c>
      <c r="U89" s="47">
        <f>T89*各種係数!D89</f>
        <v>0</v>
      </c>
      <c r="V89" s="186">
        <v>0</v>
      </c>
      <c r="W89" s="186">
        <v>0</v>
      </c>
      <c r="X89" s="186">
        <f>V89*各種係数!E89</f>
        <v>0</v>
      </c>
      <c r="Y89" s="186">
        <f>V89*各種係数!F89</f>
        <v>0</v>
      </c>
      <c r="Z89" s="186">
        <f>Y89*各種係数!G89</f>
        <v>0</v>
      </c>
      <c r="AA89" s="186">
        <f>V89*各種係数!I89</f>
        <v>0</v>
      </c>
      <c r="AB89" s="186">
        <f>V89*各種係数!J89</f>
        <v>0</v>
      </c>
      <c r="AC89" s="59" t="str">
        <f t="shared" si="13"/>
        <v>591</v>
      </c>
      <c r="AD89" s="55" t="str">
        <f t="shared" si="13"/>
        <v>通信</v>
      </c>
      <c r="AE89" s="47">
        <f t="shared" si="12"/>
        <v>0</v>
      </c>
      <c r="AF89" s="47">
        <f t="shared" si="12"/>
        <v>0</v>
      </c>
      <c r="AG89" s="47">
        <f t="shared" si="12"/>
        <v>0</v>
      </c>
      <c r="AH89" s="47">
        <f t="shared" si="11"/>
        <v>0</v>
      </c>
      <c r="AI89" s="47">
        <f t="shared" si="11"/>
        <v>0</v>
      </c>
      <c r="AJ89" s="47">
        <f t="shared" si="11"/>
        <v>0</v>
      </c>
      <c r="AK89" s="47">
        <f t="shared" si="11"/>
        <v>0</v>
      </c>
      <c r="AL89" s="23"/>
      <c r="AM89" s="23"/>
      <c r="AN89" s="88">
        <f>RANK(AE89,$AE$6:$AE$113)+COUNTIF($AE$6:AE89,AE89)-1</f>
        <v>84</v>
      </c>
      <c r="AO89" s="98" t="str">
        <f t="shared" si="18"/>
        <v>591</v>
      </c>
      <c r="AP89" s="89" t="str">
        <f t="shared" si="18"/>
        <v>通信</v>
      </c>
      <c r="AQ89" s="95">
        <v>84</v>
      </c>
      <c r="AR89" s="95" t="str">
        <f t="shared" si="14"/>
        <v>591</v>
      </c>
      <c r="AS89" s="90" t="str">
        <f t="shared" si="15"/>
        <v>通信</v>
      </c>
      <c r="AT89" s="77">
        <f t="shared" si="16"/>
        <v>0</v>
      </c>
      <c r="AU89" s="229">
        <f t="shared" si="19"/>
        <v>0</v>
      </c>
      <c r="AV89" s="186">
        <f t="shared" si="20"/>
        <v>0</v>
      </c>
      <c r="AW89" s="47">
        <f t="shared" si="17"/>
        <v>0</v>
      </c>
    </row>
    <row r="90" spans="1:49" s="24" customFormat="1" ht="19.899999999999999" customHeight="1" x14ac:dyDescent="0.15">
      <c r="A90" s="59" t="s">
        <v>528</v>
      </c>
      <c r="B90" s="55" t="s">
        <v>527</v>
      </c>
      <c r="C90" s="46">
        <f>設備投資_入力!F103</f>
        <v>0</v>
      </c>
      <c r="D90" s="77">
        <f>C90*各種係数!D90</f>
        <v>0</v>
      </c>
      <c r="E90" s="77">
        <v>0</v>
      </c>
      <c r="F90" s="77">
        <f>D90*各種係数!E90</f>
        <v>0</v>
      </c>
      <c r="G90" s="77">
        <f>D90*各種係数!F90</f>
        <v>0</v>
      </c>
      <c r="H90" s="77">
        <f>G90*各種係数!G90</f>
        <v>0</v>
      </c>
      <c r="I90" s="77">
        <f>D90*各種係数!I90</f>
        <v>0</v>
      </c>
      <c r="J90" s="77">
        <f>D90*各種係数!J90</f>
        <v>0</v>
      </c>
      <c r="K90" s="47">
        <f>E90*各種係数!D90</f>
        <v>0</v>
      </c>
      <c r="L90" s="215">
        <v>0</v>
      </c>
      <c r="M90" s="215">
        <v>0</v>
      </c>
      <c r="N90" s="215">
        <f>L90*各種係数!E90</f>
        <v>0</v>
      </c>
      <c r="O90" s="215">
        <f>L90*各種係数!F90</f>
        <v>0</v>
      </c>
      <c r="P90" s="215">
        <f>O90*各種係数!G90</f>
        <v>0</v>
      </c>
      <c r="Q90" s="215">
        <f>L90*各種係数!I90</f>
        <v>0</v>
      </c>
      <c r="R90" s="215">
        <f>L90*各種係数!J90</f>
        <v>0</v>
      </c>
      <c r="S90" s="47"/>
      <c r="T90" s="47">
        <f>$S$114*各種係数!H90</f>
        <v>0</v>
      </c>
      <c r="U90" s="47">
        <f>T90*各種係数!D90</f>
        <v>0</v>
      </c>
      <c r="V90" s="186">
        <v>0</v>
      </c>
      <c r="W90" s="186">
        <v>0</v>
      </c>
      <c r="X90" s="186">
        <f>V90*各種係数!E90</f>
        <v>0</v>
      </c>
      <c r="Y90" s="186">
        <f>V90*各種係数!F90</f>
        <v>0</v>
      </c>
      <c r="Z90" s="186">
        <f>Y90*各種係数!G90</f>
        <v>0</v>
      </c>
      <c r="AA90" s="186">
        <f>V90*各種係数!I90</f>
        <v>0</v>
      </c>
      <c r="AB90" s="186">
        <f>V90*各種係数!J90</f>
        <v>0</v>
      </c>
      <c r="AC90" s="59" t="str">
        <f t="shared" si="13"/>
        <v>592</v>
      </c>
      <c r="AD90" s="55" t="str">
        <f t="shared" si="13"/>
        <v>放送</v>
      </c>
      <c r="AE90" s="47">
        <f t="shared" si="12"/>
        <v>0</v>
      </c>
      <c r="AF90" s="47">
        <f t="shared" si="12"/>
        <v>0</v>
      </c>
      <c r="AG90" s="47">
        <f t="shared" si="12"/>
        <v>0</v>
      </c>
      <c r="AH90" s="47">
        <f t="shared" si="11"/>
        <v>0</v>
      </c>
      <c r="AI90" s="47">
        <f t="shared" si="11"/>
        <v>0</v>
      </c>
      <c r="AJ90" s="47">
        <f t="shared" si="11"/>
        <v>0</v>
      </c>
      <c r="AK90" s="47">
        <f t="shared" si="11"/>
        <v>0</v>
      </c>
      <c r="AL90" s="23"/>
      <c r="AM90" s="23"/>
      <c r="AN90" s="88">
        <f>RANK(AE90,$AE$6:$AE$113)+COUNTIF($AE$6:AE90,AE90)-1</f>
        <v>85</v>
      </c>
      <c r="AO90" s="98" t="str">
        <f t="shared" si="18"/>
        <v>592</v>
      </c>
      <c r="AP90" s="89" t="str">
        <f t="shared" si="18"/>
        <v>放送</v>
      </c>
      <c r="AQ90" s="95">
        <v>85</v>
      </c>
      <c r="AR90" s="95" t="str">
        <f t="shared" si="14"/>
        <v>592</v>
      </c>
      <c r="AS90" s="90" t="str">
        <f t="shared" si="15"/>
        <v>放送</v>
      </c>
      <c r="AT90" s="77">
        <f t="shared" si="16"/>
        <v>0</v>
      </c>
      <c r="AU90" s="229">
        <f t="shared" si="19"/>
        <v>0</v>
      </c>
      <c r="AV90" s="186">
        <f t="shared" si="20"/>
        <v>0</v>
      </c>
      <c r="AW90" s="47">
        <f t="shared" si="17"/>
        <v>0</v>
      </c>
    </row>
    <row r="91" spans="1:49" s="24" customFormat="1" ht="19.899999999999999" customHeight="1" x14ac:dyDescent="0.15">
      <c r="A91" s="59" t="s">
        <v>531</v>
      </c>
      <c r="B91" s="55" t="s">
        <v>530</v>
      </c>
      <c r="C91" s="46">
        <f>設備投資_入力!F104</f>
        <v>0</v>
      </c>
      <c r="D91" s="77">
        <f>C91*各種係数!D91</f>
        <v>0</v>
      </c>
      <c r="E91" s="77">
        <v>0</v>
      </c>
      <c r="F91" s="77">
        <f>D91*各種係数!E91</f>
        <v>0</v>
      </c>
      <c r="G91" s="77">
        <f>D91*各種係数!F91</f>
        <v>0</v>
      </c>
      <c r="H91" s="77">
        <f>G91*各種係数!G91</f>
        <v>0</v>
      </c>
      <c r="I91" s="77">
        <f>D91*各種係数!I91</f>
        <v>0</v>
      </c>
      <c r="J91" s="77">
        <f>D91*各種係数!J91</f>
        <v>0</v>
      </c>
      <c r="K91" s="47">
        <f>E91*各種係数!D91</f>
        <v>0</v>
      </c>
      <c r="L91" s="215">
        <v>0</v>
      </c>
      <c r="M91" s="215">
        <v>0</v>
      </c>
      <c r="N91" s="215">
        <f>L91*各種係数!E91</f>
        <v>0</v>
      </c>
      <c r="O91" s="215">
        <f>L91*各種係数!F91</f>
        <v>0</v>
      </c>
      <c r="P91" s="215">
        <f>O91*各種係数!G91</f>
        <v>0</v>
      </c>
      <c r="Q91" s="215">
        <f>L91*各種係数!I91</f>
        <v>0</v>
      </c>
      <c r="R91" s="215">
        <f>L91*各種係数!J91</f>
        <v>0</v>
      </c>
      <c r="S91" s="47"/>
      <c r="T91" s="47">
        <f>$S$114*各種係数!H91</f>
        <v>0</v>
      </c>
      <c r="U91" s="47">
        <f>T91*各種係数!D91</f>
        <v>0</v>
      </c>
      <c r="V91" s="186">
        <v>0</v>
      </c>
      <c r="W91" s="186">
        <v>0</v>
      </c>
      <c r="X91" s="186">
        <f>V91*各種係数!E91</f>
        <v>0</v>
      </c>
      <c r="Y91" s="186">
        <f>V91*各種係数!F91</f>
        <v>0</v>
      </c>
      <c r="Z91" s="186">
        <f>Y91*各種係数!G91</f>
        <v>0</v>
      </c>
      <c r="AA91" s="186">
        <f>V91*各種係数!I91</f>
        <v>0</v>
      </c>
      <c r="AB91" s="186">
        <f>V91*各種係数!J91</f>
        <v>0</v>
      </c>
      <c r="AC91" s="59" t="str">
        <f t="shared" si="13"/>
        <v>593</v>
      </c>
      <c r="AD91" s="55" t="str">
        <f t="shared" si="13"/>
        <v>情報サービス</v>
      </c>
      <c r="AE91" s="47">
        <f t="shared" si="12"/>
        <v>0</v>
      </c>
      <c r="AF91" s="47">
        <f t="shared" si="12"/>
        <v>0</v>
      </c>
      <c r="AG91" s="47">
        <f t="shared" si="12"/>
        <v>0</v>
      </c>
      <c r="AH91" s="47">
        <f t="shared" si="11"/>
        <v>0</v>
      </c>
      <c r="AI91" s="47">
        <f t="shared" si="11"/>
        <v>0</v>
      </c>
      <c r="AJ91" s="47">
        <f t="shared" si="11"/>
        <v>0</v>
      </c>
      <c r="AK91" s="47">
        <f t="shared" si="11"/>
        <v>0</v>
      </c>
      <c r="AL91" s="23"/>
      <c r="AM91" s="23"/>
      <c r="AN91" s="88">
        <f>RANK(AE91,$AE$6:$AE$113)+COUNTIF($AE$6:AE91,AE91)-1</f>
        <v>86</v>
      </c>
      <c r="AO91" s="98" t="str">
        <f t="shared" si="18"/>
        <v>593</v>
      </c>
      <c r="AP91" s="89" t="str">
        <f t="shared" si="18"/>
        <v>情報サービス</v>
      </c>
      <c r="AQ91" s="95">
        <v>86</v>
      </c>
      <c r="AR91" s="95" t="str">
        <f t="shared" si="14"/>
        <v>593</v>
      </c>
      <c r="AS91" s="90" t="str">
        <f t="shared" si="15"/>
        <v>情報サービス</v>
      </c>
      <c r="AT91" s="77">
        <f t="shared" si="16"/>
        <v>0</v>
      </c>
      <c r="AU91" s="229">
        <f t="shared" si="19"/>
        <v>0</v>
      </c>
      <c r="AV91" s="186">
        <f t="shared" si="20"/>
        <v>0</v>
      </c>
      <c r="AW91" s="47">
        <f t="shared" si="17"/>
        <v>0</v>
      </c>
    </row>
    <row r="92" spans="1:49" s="24" customFormat="1" ht="19.899999999999999" customHeight="1" x14ac:dyDescent="0.15">
      <c r="A92" s="59" t="s">
        <v>534</v>
      </c>
      <c r="B92" s="55" t="s">
        <v>533</v>
      </c>
      <c r="C92" s="46">
        <f>設備投資_入力!F105</f>
        <v>0</v>
      </c>
      <c r="D92" s="77">
        <f>C92*各種係数!D92</f>
        <v>0</v>
      </c>
      <c r="E92" s="77">
        <v>0</v>
      </c>
      <c r="F92" s="77">
        <f>D92*各種係数!E92</f>
        <v>0</v>
      </c>
      <c r="G92" s="77">
        <f>D92*各種係数!F92</f>
        <v>0</v>
      </c>
      <c r="H92" s="77">
        <f>G92*各種係数!G92</f>
        <v>0</v>
      </c>
      <c r="I92" s="77">
        <f>D92*各種係数!I92</f>
        <v>0</v>
      </c>
      <c r="J92" s="77">
        <f>D92*各種係数!J92</f>
        <v>0</v>
      </c>
      <c r="K92" s="47">
        <f>E92*各種係数!D92</f>
        <v>0</v>
      </c>
      <c r="L92" s="215">
        <v>0</v>
      </c>
      <c r="M92" s="215">
        <v>0</v>
      </c>
      <c r="N92" s="215">
        <f>L92*各種係数!E92</f>
        <v>0</v>
      </c>
      <c r="O92" s="215">
        <f>L92*各種係数!F92</f>
        <v>0</v>
      </c>
      <c r="P92" s="215">
        <f>O92*各種係数!G92</f>
        <v>0</v>
      </c>
      <c r="Q92" s="215">
        <f>L92*各種係数!I92</f>
        <v>0</v>
      </c>
      <c r="R92" s="215">
        <f>L92*各種係数!J92</f>
        <v>0</v>
      </c>
      <c r="S92" s="47"/>
      <c r="T92" s="47">
        <f>$S$114*各種係数!H92</f>
        <v>0</v>
      </c>
      <c r="U92" s="47">
        <f>T92*各種係数!D92</f>
        <v>0</v>
      </c>
      <c r="V92" s="186">
        <v>0</v>
      </c>
      <c r="W92" s="186">
        <v>0</v>
      </c>
      <c r="X92" s="186">
        <f>V92*各種係数!E92</f>
        <v>0</v>
      </c>
      <c r="Y92" s="186">
        <f>V92*各種係数!F92</f>
        <v>0</v>
      </c>
      <c r="Z92" s="186">
        <f>Y92*各種係数!G92</f>
        <v>0</v>
      </c>
      <c r="AA92" s="186">
        <f>V92*各種係数!I92</f>
        <v>0</v>
      </c>
      <c r="AB92" s="186">
        <f>V92*各種係数!J92</f>
        <v>0</v>
      </c>
      <c r="AC92" s="59" t="str">
        <f t="shared" si="13"/>
        <v>594</v>
      </c>
      <c r="AD92" s="55" t="str">
        <f t="shared" si="13"/>
        <v>インターネット附随サービス</v>
      </c>
      <c r="AE92" s="47">
        <f t="shared" si="12"/>
        <v>0</v>
      </c>
      <c r="AF92" s="47">
        <f t="shared" si="12"/>
        <v>0</v>
      </c>
      <c r="AG92" s="47">
        <f t="shared" si="12"/>
        <v>0</v>
      </c>
      <c r="AH92" s="47">
        <f t="shared" si="11"/>
        <v>0</v>
      </c>
      <c r="AI92" s="47">
        <f t="shared" si="11"/>
        <v>0</v>
      </c>
      <c r="AJ92" s="47">
        <f t="shared" si="11"/>
        <v>0</v>
      </c>
      <c r="AK92" s="47">
        <f t="shared" si="11"/>
        <v>0</v>
      </c>
      <c r="AL92" s="23"/>
      <c r="AM92" s="23"/>
      <c r="AN92" s="88">
        <f>RANK(AE92,$AE$6:$AE$113)+COUNTIF($AE$6:AE92,AE92)-1</f>
        <v>87</v>
      </c>
      <c r="AO92" s="98" t="str">
        <f t="shared" si="18"/>
        <v>594</v>
      </c>
      <c r="AP92" s="89" t="str">
        <f t="shared" si="18"/>
        <v>インターネット附随サービス</v>
      </c>
      <c r="AQ92" s="95">
        <v>87</v>
      </c>
      <c r="AR92" s="95" t="str">
        <f t="shared" si="14"/>
        <v>594</v>
      </c>
      <c r="AS92" s="90" t="str">
        <f t="shared" si="15"/>
        <v>インターネット附随サービス</v>
      </c>
      <c r="AT92" s="77">
        <f t="shared" si="16"/>
        <v>0</v>
      </c>
      <c r="AU92" s="229">
        <f t="shared" si="19"/>
        <v>0</v>
      </c>
      <c r="AV92" s="186">
        <f t="shared" si="20"/>
        <v>0</v>
      </c>
      <c r="AW92" s="47">
        <f t="shared" si="17"/>
        <v>0</v>
      </c>
    </row>
    <row r="93" spans="1:49" s="24" customFormat="1" ht="19.899999999999999" customHeight="1" x14ac:dyDescent="0.15">
      <c r="A93" s="59" t="s">
        <v>537</v>
      </c>
      <c r="B93" s="55" t="s">
        <v>536</v>
      </c>
      <c r="C93" s="46">
        <f>設備投資_入力!F106</f>
        <v>0</v>
      </c>
      <c r="D93" s="77">
        <f>C93*各種係数!D93</f>
        <v>0</v>
      </c>
      <c r="E93" s="77">
        <v>0</v>
      </c>
      <c r="F93" s="77">
        <f>D93*各種係数!E93</f>
        <v>0</v>
      </c>
      <c r="G93" s="77">
        <f>D93*各種係数!F93</f>
        <v>0</v>
      </c>
      <c r="H93" s="77">
        <f>G93*各種係数!G93</f>
        <v>0</v>
      </c>
      <c r="I93" s="77">
        <f>D93*各種係数!I93</f>
        <v>0</v>
      </c>
      <c r="J93" s="77">
        <f>D93*各種係数!J93</f>
        <v>0</v>
      </c>
      <c r="K93" s="47">
        <f>E93*各種係数!D93</f>
        <v>0</v>
      </c>
      <c r="L93" s="215">
        <v>0</v>
      </c>
      <c r="M93" s="215">
        <v>0</v>
      </c>
      <c r="N93" s="215">
        <f>L93*各種係数!E93</f>
        <v>0</v>
      </c>
      <c r="O93" s="215">
        <f>L93*各種係数!F93</f>
        <v>0</v>
      </c>
      <c r="P93" s="215">
        <f>O93*各種係数!G93</f>
        <v>0</v>
      </c>
      <c r="Q93" s="215">
        <f>L93*各種係数!I93</f>
        <v>0</v>
      </c>
      <c r="R93" s="215">
        <f>L93*各種係数!J93</f>
        <v>0</v>
      </c>
      <c r="S93" s="47"/>
      <c r="T93" s="47">
        <f>$S$114*各種係数!H93</f>
        <v>0</v>
      </c>
      <c r="U93" s="47">
        <f>T93*各種係数!D93</f>
        <v>0</v>
      </c>
      <c r="V93" s="186">
        <v>0</v>
      </c>
      <c r="W93" s="186">
        <v>0</v>
      </c>
      <c r="X93" s="186">
        <f>V93*各種係数!E93</f>
        <v>0</v>
      </c>
      <c r="Y93" s="186">
        <f>V93*各種係数!F93</f>
        <v>0</v>
      </c>
      <c r="Z93" s="186">
        <f>Y93*各種係数!G93</f>
        <v>0</v>
      </c>
      <c r="AA93" s="186">
        <f>V93*各種係数!I93</f>
        <v>0</v>
      </c>
      <c r="AB93" s="186">
        <f>V93*各種係数!J93</f>
        <v>0</v>
      </c>
      <c r="AC93" s="59" t="str">
        <f t="shared" si="13"/>
        <v>595</v>
      </c>
      <c r="AD93" s="55" t="str">
        <f t="shared" si="13"/>
        <v>映像・音声・文字情報制作</v>
      </c>
      <c r="AE93" s="47">
        <f t="shared" si="12"/>
        <v>0</v>
      </c>
      <c r="AF93" s="47">
        <f t="shared" si="12"/>
        <v>0</v>
      </c>
      <c r="AG93" s="47">
        <f t="shared" si="12"/>
        <v>0</v>
      </c>
      <c r="AH93" s="47">
        <f t="shared" si="11"/>
        <v>0</v>
      </c>
      <c r="AI93" s="47">
        <f t="shared" si="11"/>
        <v>0</v>
      </c>
      <c r="AJ93" s="47">
        <f t="shared" si="11"/>
        <v>0</v>
      </c>
      <c r="AK93" s="47">
        <f t="shared" si="11"/>
        <v>0</v>
      </c>
      <c r="AL93" s="23"/>
      <c r="AM93" s="23"/>
      <c r="AN93" s="88">
        <f>RANK(AE93,$AE$6:$AE$113)+COUNTIF($AE$6:AE93,AE93)-1</f>
        <v>88</v>
      </c>
      <c r="AO93" s="98" t="str">
        <f t="shared" si="18"/>
        <v>595</v>
      </c>
      <c r="AP93" s="89" t="str">
        <f t="shared" si="18"/>
        <v>映像・音声・文字情報制作</v>
      </c>
      <c r="AQ93" s="95">
        <v>88</v>
      </c>
      <c r="AR93" s="95" t="str">
        <f t="shared" si="14"/>
        <v>595</v>
      </c>
      <c r="AS93" s="90" t="str">
        <f t="shared" si="15"/>
        <v>映像・音声・文字情報制作</v>
      </c>
      <c r="AT93" s="77">
        <f t="shared" si="16"/>
        <v>0</v>
      </c>
      <c r="AU93" s="229">
        <f t="shared" si="19"/>
        <v>0</v>
      </c>
      <c r="AV93" s="186">
        <f t="shared" si="20"/>
        <v>0</v>
      </c>
      <c r="AW93" s="47">
        <f t="shared" si="17"/>
        <v>0</v>
      </c>
    </row>
    <row r="94" spans="1:49" s="24" customFormat="1" ht="19.899999999999999" customHeight="1" x14ac:dyDescent="0.15">
      <c r="A94" s="59" t="s">
        <v>541</v>
      </c>
      <c r="B94" s="55" t="s">
        <v>89</v>
      </c>
      <c r="C94" s="46">
        <f>設備投資_入力!F107</f>
        <v>0</v>
      </c>
      <c r="D94" s="77">
        <f>C94*各種係数!D94</f>
        <v>0</v>
      </c>
      <c r="E94" s="77">
        <v>0</v>
      </c>
      <c r="F94" s="77">
        <f>D94*各種係数!E94</f>
        <v>0</v>
      </c>
      <c r="G94" s="77">
        <f>D94*各種係数!F94</f>
        <v>0</v>
      </c>
      <c r="H94" s="77">
        <f>G94*各種係数!G94</f>
        <v>0</v>
      </c>
      <c r="I94" s="77">
        <f>D94*各種係数!I94</f>
        <v>0</v>
      </c>
      <c r="J94" s="77">
        <f>D94*各種係数!J94</f>
        <v>0</v>
      </c>
      <c r="K94" s="47">
        <f>E94*各種係数!D94</f>
        <v>0</v>
      </c>
      <c r="L94" s="215">
        <v>0</v>
      </c>
      <c r="M94" s="215">
        <v>0</v>
      </c>
      <c r="N94" s="215">
        <f>L94*各種係数!E94</f>
        <v>0</v>
      </c>
      <c r="O94" s="215">
        <f>L94*各種係数!F94</f>
        <v>0</v>
      </c>
      <c r="P94" s="215">
        <f>O94*各種係数!G94</f>
        <v>0</v>
      </c>
      <c r="Q94" s="215">
        <f>L94*各種係数!I94</f>
        <v>0</v>
      </c>
      <c r="R94" s="215">
        <f>L94*各種係数!J94</f>
        <v>0</v>
      </c>
      <c r="S94" s="47"/>
      <c r="T94" s="47">
        <f>$S$114*各種係数!H94</f>
        <v>0</v>
      </c>
      <c r="U94" s="47">
        <f>T94*各種係数!D94</f>
        <v>0</v>
      </c>
      <c r="V94" s="186">
        <v>0</v>
      </c>
      <c r="W94" s="186">
        <v>0</v>
      </c>
      <c r="X94" s="186">
        <f>V94*各種係数!E94</f>
        <v>0</v>
      </c>
      <c r="Y94" s="186">
        <f>V94*各種係数!F94</f>
        <v>0</v>
      </c>
      <c r="Z94" s="186">
        <f>Y94*各種係数!G94</f>
        <v>0</v>
      </c>
      <c r="AA94" s="186">
        <f>V94*各種係数!I94</f>
        <v>0</v>
      </c>
      <c r="AB94" s="186">
        <f>V94*各種係数!J94</f>
        <v>0</v>
      </c>
      <c r="AC94" s="59" t="str">
        <f t="shared" si="13"/>
        <v>611</v>
      </c>
      <c r="AD94" s="55" t="str">
        <f t="shared" si="13"/>
        <v>公務</v>
      </c>
      <c r="AE94" s="47">
        <f t="shared" si="12"/>
        <v>0</v>
      </c>
      <c r="AF94" s="47">
        <f t="shared" si="12"/>
        <v>0</v>
      </c>
      <c r="AG94" s="47">
        <f t="shared" si="12"/>
        <v>0</v>
      </c>
      <c r="AH94" s="47">
        <f t="shared" si="11"/>
        <v>0</v>
      </c>
      <c r="AI94" s="47">
        <f t="shared" si="11"/>
        <v>0</v>
      </c>
      <c r="AJ94" s="47">
        <f t="shared" si="11"/>
        <v>0</v>
      </c>
      <c r="AK94" s="47">
        <f t="shared" si="11"/>
        <v>0</v>
      </c>
      <c r="AL94" s="23"/>
      <c r="AM94" s="23"/>
      <c r="AN94" s="88">
        <f>RANK(AE94,$AE$6:$AE$113)+COUNTIF($AE$6:AE94,AE94)-1</f>
        <v>89</v>
      </c>
      <c r="AO94" s="98" t="str">
        <f t="shared" si="18"/>
        <v>611</v>
      </c>
      <c r="AP94" s="89" t="str">
        <f t="shared" si="18"/>
        <v>公務</v>
      </c>
      <c r="AQ94" s="95">
        <v>89</v>
      </c>
      <c r="AR94" s="95" t="str">
        <f t="shared" si="14"/>
        <v>611</v>
      </c>
      <c r="AS94" s="90" t="str">
        <f t="shared" si="15"/>
        <v>公務</v>
      </c>
      <c r="AT94" s="77">
        <f t="shared" si="16"/>
        <v>0</v>
      </c>
      <c r="AU94" s="229">
        <f t="shared" si="19"/>
        <v>0</v>
      </c>
      <c r="AV94" s="186">
        <f t="shared" si="20"/>
        <v>0</v>
      </c>
      <c r="AW94" s="47">
        <f t="shared" si="17"/>
        <v>0</v>
      </c>
    </row>
    <row r="95" spans="1:49" s="24" customFormat="1" ht="19.899999999999999" customHeight="1" x14ac:dyDescent="0.15">
      <c r="A95" s="59" t="s">
        <v>547</v>
      </c>
      <c r="B95" s="55" t="s">
        <v>548</v>
      </c>
      <c r="C95" s="46">
        <f>設備投資_入力!F108</f>
        <v>0</v>
      </c>
      <c r="D95" s="77">
        <f>C95*各種係数!D95</f>
        <v>0</v>
      </c>
      <c r="E95" s="77">
        <v>0</v>
      </c>
      <c r="F95" s="77">
        <f>D95*各種係数!E95</f>
        <v>0</v>
      </c>
      <c r="G95" s="77">
        <f>D95*各種係数!F95</f>
        <v>0</v>
      </c>
      <c r="H95" s="77">
        <f>G95*各種係数!G95</f>
        <v>0</v>
      </c>
      <c r="I95" s="77">
        <f>D95*各種係数!I95</f>
        <v>0</v>
      </c>
      <c r="J95" s="77">
        <f>D95*各種係数!J95</f>
        <v>0</v>
      </c>
      <c r="K95" s="47">
        <f>E95*各種係数!D95</f>
        <v>0</v>
      </c>
      <c r="L95" s="215">
        <v>0</v>
      </c>
      <c r="M95" s="215">
        <v>0</v>
      </c>
      <c r="N95" s="215">
        <f>L95*各種係数!E95</f>
        <v>0</v>
      </c>
      <c r="O95" s="215">
        <f>L95*各種係数!F95</f>
        <v>0</v>
      </c>
      <c r="P95" s="215">
        <f>O95*各種係数!G95</f>
        <v>0</v>
      </c>
      <c r="Q95" s="215">
        <f>L95*各種係数!I95</f>
        <v>0</v>
      </c>
      <c r="R95" s="215">
        <f>L95*各種係数!J95</f>
        <v>0</v>
      </c>
      <c r="S95" s="47"/>
      <c r="T95" s="47">
        <f>$S$114*各種係数!H95</f>
        <v>0</v>
      </c>
      <c r="U95" s="47">
        <f>T95*各種係数!D95</f>
        <v>0</v>
      </c>
      <c r="V95" s="186">
        <v>0</v>
      </c>
      <c r="W95" s="186">
        <v>0</v>
      </c>
      <c r="X95" s="186">
        <f>V95*各種係数!E95</f>
        <v>0</v>
      </c>
      <c r="Y95" s="186">
        <f>V95*各種係数!F95</f>
        <v>0</v>
      </c>
      <c r="Z95" s="186">
        <f>Y95*各種係数!G95</f>
        <v>0</v>
      </c>
      <c r="AA95" s="186">
        <f>V95*各種係数!I95</f>
        <v>0</v>
      </c>
      <c r="AB95" s="186">
        <f>V95*各種係数!J95</f>
        <v>0</v>
      </c>
      <c r="AC95" s="59" t="str">
        <f t="shared" si="13"/>
        <v>631</v>
      </c>
      <c r="AD95" s="55" t="str">
        <f t="shared" si="13"/>
        <v>教育</v>
      </c>
      <c r="AE95" s="47">
        <f t="shared" si="12"/>
        <v>0</v>
      </c>
      <c r="AF95" s="47">
        <f t="shared" si="12"/>
        <v>0</v>
      </c>
      <c r="AG95" s="47">
        <f t="shared" si="12"/>
        <v>0</v>
      </c>
      <c r="AH95" s="47">
        <f t="shared" si="11"/>
        <v>0</v>
      </c>
      <c r="AI95" s="47">
        <f t="shared" si="11"/>
        <v>0</v>
      </c>
      <c r="AJ95" s="47">
        <f t="shared" si="11"/>
        <v>0</v>
      </c>
      <c r="AK95" s="47">
        <f t="shared" si="11"/>
        <v>0</v>
      </c>
      <c r="AL95" s="23"/>
      <c r="AM95" s="23"/>
      <c r="AN95" s="88">
        <f>RANK(AE95,$AE$6:$AE$113)+COUNTIF($AE$6:AE95,AE95)-1</f>
        <v>90</v>
      </c>
      <c r="AO95" s="98" t="str">
        <f t="shared" si="18"/>
        <v>631</v>
      </c>
      <c r="AP95" s="89" t="str">
        <f t="shared" si="18"/>
        <v>教育</v>
      </c>
      <c r="AQ95" s="95">
        <v>90</v>
      </c>
      <c r="AR95" s="95" t="str">
        <f t="shared" si="14"/>
        <v>631</v>
      </c>
      <c r="AS95" s="90" t="str">
        <f t="shared" si="15"/>
        <v>教育</v>
      </c>
      <c r="AT95" s="77">
        <f t="shared" si="16"/>
        <v>0</v>
      </c>
      <c r="AU95" s="229">
        <f t="shared" si="19"/>
        <v>0</v>
      </c>
      <c r="AV95" s="186">
        <f t="shared" si="20"/>
        <v>0</v>
      </c>
      <c r="AW95" s="47">
        <f t="shared" si="17"/>
        <v>0</v>
      </c>
    </row>
    <row r="96" spans="1:49" s="24" customFormat="1" ht="19.899999999999999" customHeight="1" x14ac:dyDescent="0.15">
      <c r="A96" s="59" t="s">
        <v>668</v>
      </c>
      <c r="B96" s="55" t="s">
        <v>842</v>
      </c>
      <c r="C96" s="46">
        <f>設備投資_入力!F109</f>
        <v>0</v>
      </c>
      <c r="D96" s="77">
        <f>C96*各種係数!D96</f>
        <v>0</v>
      </c>
      <c r="E96" s="77">
        <v>0</v>
      </c>
      <c r="F96" s="77">
        <f>D96*各種係数!E96</f>
        <v>0</v>
      </c>
      <c r="G96" s="77">
        <f>D96*各種係数!F96</f>
        <v>0</v>
      </c>
      <c r="H96" s="77">
        <f>G96*各種係数!G96</f>
        <v>0</v>
      </c>
      <c r="I96" s="77">
        <f>D96*各種係数!I96</f>
        <v>0</v>
      </c>
      <c r="J96" s="77">
        <f>D96*各種係数!J96</f>
        <v>0</v>
      </c>
      <c r="K96" s="47">
        <f>E96*各種係数!D96</f>
        <v>0</v>
      </c>
      <c r="L96" s="215">
        <v>0</v>
      </c>
      <c r="M96" s="215">
        <v>0</v>
      </c>
      <c r="N96" s="215">
        <f>L96*各種係数!E96</f>
        <v>0</v>
      </c>
      <c r="O96" s="215">
        <f>L96*各種係数!F96</f>
        <v>0</v>
      </c>
      <c r="P96" s="215">
        <f>O96*各種係数!G96</f>
        <v>0</v>
      </c>
      <c r="Q96" s="215">
        <f>L96*各種係数!I96</f>
        <v>0</v>
      </c>
      <c r="R96" s="215">
        <f>L96*各種係数!J96</f>
        <v>0</v>
      </c>
      <c r="S96" s="47"/>
      <c r="T96" s="47">
        <f>$S$114*各種係数!H96</f>
        <v>0</v>
      </c>
      <c r="U96" s="47">
        <f>T96*各種係数!D96</f>
        <v>0</v>
      </c>
      <c r="V96" s="186">
        <v>0</v>
      </c>
      <c r="W96" s="186">
        <v>0</v>
      </c>
      <c r="X96" s="186">
        <f>V96*各種係数!E96</f>
        <v>0</v>
      </c>
      <c r="Y96" s="186">
        <f>V96*各種係数!F96</f>
        <v>0</v>
      </c>
      <c r="Z96" s="186">
        <f>Y96*各種係数!G96</f>
        <v>0</v>
      </c>
      <c r="AA96" s="186">
        <f>V96*各種係数!I96</f>
        <v>0</v>
      </c>
      <c r="AB96" s="186">
        <f>V96*各種係数!J96</f>
        <v>0</v>
      </c>
      <c r="AC96" s="59" t="str">
        <f t="shared" si="13"/>
        <v>632</v>
      </c>
      <c r="AD96" s="55" t="str">
        <f t="shared" si="13"/>
        <v>研究</v>
      </c>
      <c r="AE96" s="47">
        <f t="shared" si="12"/>
        <v>0</v>
      </c>
      <c r="AF96" s="47">
        <f t="shared" si="12"/>
        <v>0</v>
      </c>
      <c r="AG96" s="47">
        <f t="shared" si="12"/>
        <v>0</v>
      </c>
      <c r="AH96" s="47">
        <f t="shared" si="11"/>
        <v>0</v>
      </c>
      <c r="AI96" s="47">
        <f t="shared" si="11"/>
        <v>0</v>
      </c>
      <c r="AJ96" s="47">
        <f t="shared" si="11"/>
        <v>0</v>
      </c>
      <c r="AK96" s="47">
        <f t="shared" si="11"/>
        <v>0</v>
      </c>
      <c r="AL96" s="23"/>
      <c r="AM96" s="23"/>
      <c r="AN96" s="88">
        <f>RANK(AE96,$AE$6:$AE$113)+COUNTIF($AE$6:AE96,AE96)-1</f>
        <v>91</v>
      </c>
      <c r="AO96" s="98" t="str">
        <f t="shared" si="18"/>
        <v>632</v>
      </c>
      <c r="AP96" s="89" t="str">
        <f t="shared" si="18"/>
        <v>研究</v>
      </c>
      <c r="AQ96" s="95">
        <v>91</v>
      </c>
      <c r="AR96" s="95" t="str">
        <f t="shared" si="14"/>
        <v>632</v>
      </c>
      <c r="AS96" s="90" t="str">
        <f t="shared" si="15"/>
        <v>研究</v>
      </c>
      <c r="AT96" s="77">
        <f t="shared" si="16"/>
        <v>0</v>
      </c>
      <c r="AU96" s="229">
        <f t="shared" si="19"/>
        <v>0</v>
      </c>
      <c r="AV96" s="186">
        <f t="shared" si="20"/>
        <v>0</v>
      </c>
      <c r="AW96" s="47">
        <f t="shared" si="17"/>
        <v>0</v>
      </c>
    </row>
    <row r="97" spans="1:49" s="24" customFormat="1" ht="19.899999999999999" customHeight="1" x14ac:dyDescent="0.15">
      <c r="A97" s="59" t="s">
        <v>558</v>
      </c>
      <c r="B97" s="55" t="s">
        <v>557</v>
      </c>
      <c r="C97" s="46">
        <f>設備投資_入力!F110</f>
        <v>0</v>
      </c>
      <c r="D97" s="77">
        <f>C97*各種係数!D97</f>
        <v>0</v>
      </c>
      <c r="E97" s="77">
        <v>0</v>
      </c>
      <c r="F97" s="77">
        <f>D97*各種係数!E97</f>
        <v>0</v>
      </c>
      <c r="G97" s="77">
        <f>D97*各種係数!F97</f>
        <v>0</v>
      </c>
      <c r="H97" s="77">
        <f>G97*各種係数!G97</f>
        <v>0</v>
      </c>
      <c r="I97" s="77">
        <f>D97*各種係数!I97</f>
        <v>0</v>
      </c>
      <c r="J97" s="77">
        <f>D97*各種係数!J97</f>
        <v>0</v>
      </c>
      <c r="K97" s="47">
        <f>E97*各種係数!D97</f>
        <v>0</v>
      </c>
      <c r="L97" s="215">
        <v>0</v>
      </c>
      <c r="M97" s="215">
        <v>0</v>
      </c>
      <c r="N97" s="215">
        <f>L97*各種係数!E97</f>
        <v>0</v>
      </c>
      <c r="O97" s="215">
        <f>L97*各種係数!F97</f>
        <v>0</v>
      </c>
      <c r="P97" s="215">
        <f>O97*各種係数!G97</f>
        <v>0</v>
      </c>
      <c r="Q97" s="215">
        <f>L97*各種係数!I97</f>
        <v>0</v>
      </c>
      <c r="R97" s="215">
        <f>L97*各種係数!J97</f>
        <v>0</v>
      </c>
      <c r="S97" s="47"/>
      <c r="T97" s="47">
        <f>$S$114*各種係数!H97</f>
        <v>0</v>
      </c>
      <c r="U97" s="47">
        <f>T97*各種係数!D97</f>
        <v>0</v>
      </c>
      <c r="V97" s="186">
        <v>0</v>
      </c>
      <c r="W97" s="186">
        <v>0</v>
      </c>
      <c r="X97" s="186">
        <f>V97*各種係数!E97</f>
        <v>0</v>
      </c>
      <c r="Y97" s="186">
        <f>V97*各種係数!F97</f>
        <v>0</v>
      </c>
      <c r="Z97" s="186">
        <f>Y97*各種係数!G97</f>
        <v>0</v>
      </c>
      <c r="AA97" s="186">
        <f>V97*各種係数!I97</f>
        <v>0</v>
      </c>
      <c r="AB97" s="186">
        <f>V97*各種係数!J97</f>
        <v>0</v>
      </c>
      <c r="AC97" s="59" t="str">
        <f t="shared" si="13"/>
        <v>641</v>
      </c>
      <c r="AD97" s="55" t="str">
        <f t="shared" si="13"/>
        <v>医療</v>
      </c>
      <c r="AE97" s="47">
        <f t="shared" si="12"/>
        <v>0</v>
      </c>
      <c r="AF97" s="47">
        <f t="shared" si="12"/>
        <v>0</v>
      </c>
      <c r="AG97" s="47">
        <f t="shared" si="12"/>
        <v>0</v>
      </c>
      <c r="AH97" s="47">
        <f t="shared" si="11"/>
        <v>0</v>
      </c>
      <c r="AI97" s="47">
        <f t="shared" si="11"/>
        <v>0</v>
      </c>
      <c r="AJ97" s="47">
        <f t="shared" si="11"/>
        <v>0</v>
      </c>
      <c r="AK97" s="47">
        <f t="shared" si="11"/>
        <v>0</v>
      </c>
      <c r="AL97" s="23"/>
      <c r="AM97" s="23"/>
      <c r="AN97" s="88">
        <f>RANK(AE97,$AE$6:$AE$113)+COUNTIF($AE$6:AE97,AE97)-1</f>
        <v>92</v>
      </c>
      <c r="AO97" s="98" t="str">
        <f t="shared" si="18"/>
        <v>641</v>
      </c>
      <c r="AP97" s="89" t="str">
        <f t="shared" si="18"/>
        <v>医療</v>
      </c>
      <c r="AQ97" s="95">
        <v>92</v>
      </c>
      <c r="AR97" s="95" t="str">
        <f t="shared" si="14"/>
        <v>641</v>
      </c>
      <c r="AS97" s="90" t="str">
        <f t="shared" si="15"/>
        <v>医療</v>
      </c>
      <c r="AT97" s="77">
        <f t="shared" si="16"/>
        <v>0</v>
      </c>
      <c r="AU97" s="229">
        <f t="shared" si="19"/>
        <v>0</v>
      </c>
      <c r="AV97" s="186">
        <f t="shared" si="20"/>
        <v>0</v>
      </c>
      <c r="AW97" s="47">
        <f t="shared" si="17"/>
        <v>0</v>
      </c>
    </row>
    <row r="98" spans="1:49" s="24" customFormat="1" ht="19.899999999999999" customHeight="1" x14ac:dyDescent="0.15">
      <c r="A98" s="59" t="s">
        <v>561</v>
      </c>
      <c r="B98" s="55" t="s">
        <v>560</v>
      </c>
      <c r="C98" s="46">
        <f>設備投資_入力!F111</f>
        <v>0</v>
      </c>
      <c r="D98" s="77">
        <f>C98*各種係数!D98</f>
        <v>0</v>
      </c>
      <c r="E98" s="77">
        <v>0</v>
      </c>
      <c r="F98" s="77">
        <f>D98*各種係数!E98</f>
        <v>0</v>
      </c>
      <c r="G98" s="77">
        <f>D98*各種係数!F98</f>
        <v>0</v>
      </c>
      <c r="H98" s="77">
        <f>G98*各種係数!G98</f>
        <v>0</v>
      </c>
      <c r="I98" s="77">
        <f>D98*各種係数!I98</f>
        <v>0</v>
      </c>
      <c r="J98" s="77">
        <f>D98*各種係数!J98</f>
        <v>0</v>
      </c>
      <c r="K98" s="47">
        <f>E98*各種係数!D98</f>
        <v>0</v>
      </c>
      <c r="L98" s="215">
        <v>0</v>
      </c>
      <c r="M98" s="215">
        <v>0</v>
      </c>
      <c r="N98" s="215">
        <f>L98*各種係数!E98</f>
        <v>0</v>
      </c>
      <c r="O98" s="215">
        <f>L98*各種係数!F98</f>
        <v>0</v>
      </c>
      <c r="P98" s="215">
        <f>O98*各種係数!G98</f>
        <v>0</v>
      </c>
      <c r="Q98" s="215">
        <f>L98*各種係数!I98</f>
        <v>0</v>
      </c>
      <c r="R98" s="215">
        <f>L98*各種係数!J98</f>
        <v>0</v>
      </c>
      <c r="S98" s="47"/>
      <c r="T98" s="47">
        <f>$S$114*各種係数!H98</f>
        <v>0</v>
      </c>
      <c r="U98" s="47">
        <f>T98*各種係数!D98</f>
        <v>0</v>
      </c>
      <c r="V98" s="186">
        <v>0</v>
      </c>
      <c r="W98" s="186">
        <v>0</v>
      </c>
      <c r="X98" s="186">
        <f>V98*各種係数!E98</f>
        <v>0</v>
      </c>
      <c r="Y98" s="186">
        <f>V98*各種係数!F98</f>
        <v>0</v>
      </c>
      <c r="Z98" s="186">
        <f>Y98*各種係数!G98</f>
        <v>0</v>
      </c>
      <c r="AA98" s="186">
        <f>V98*各種係数!I98</f>
        <v>0</v>
      </c>
      <c r="AB98" s="186">
        <f>V98*各種係数!J98</f>
        <v>0</v>
      </c>
      <c r="AC98" s="59" t="str">
        <f t="shared" si="13"/>
        <v>642</v>
      </c>
      <c r="AD98" s="55" t="str">
        <f t="shared" si="13"/>
        <v>保健衛生</v>
      </c>
      <c r="AE98" s="47">
        <f t="shared" si="12"/>
        <v>0</v>
      </c>
      <c r="AF98" s="47">
        <f t="shared" si="12"/>
        <v>0</v>
      </c>
      <c r="AG98" s="47">
        <f t="shared" si="12"/>
        <v>0</v>
      </c>
      <c r="AH98" s="47">
        <f t="shared" si="11"/>
        <v>0</v>
      </c>
      <c r="AI98" s="47">
        <f t="shared" si="11"/>
        <v>0</v>
      </c>
      <c r="AJ98" s="47">
        <f t="shared" si="11"/>
        <v>0</v>
      </c>
      <c r="AK98" s="47">
        <f t="shared" si="11"/>
        <v>0</v>
      </c>
      <c r="AL98" s="23"/>
      <c r="AM98" s="23"/>
      <c r="AN98" s="88">
        <f>RANK(AE98,$AE$6:$AE$113)+COUNTIF($AE$6:AE98,AE98)-1</f>
        <v>93</v>
      </c>
      <c r="AO98" s="98" t="str">
        <f t="shared" si="18"/>
        <v>642</v>
      </c>
      <c r="AP98" s="89" t="str">
        <f t="shared" si="18"/>
        <v>保健衛生</v>
      </c>
      <c r="AQ98" s="95">
        <v>93</v>
      </c>
      <c r="AR98" s="95" t="str">
        <f t="shared" si="14"/>
        <v>642</v>
      </c>
      <c r="AS98" s="90" t="str">
        <f t="shared" si="15"/>
        <v>保健衛生</v>
      </c>
      <c r="AT98" s="77">
        <f t="shared" si="16"/>
        <v>0</v>
      </c>
      <c r="AU98" s="229">
        <f t="shared" si="19"/>
        <v>0</v>
      </c>
      <c r="AV98" s="186">
        <f t="shared" si="20"/>
        <v>0</v>
      </c>
      <c r="AW98" s="47">
        <f t="shared" si="17"/>
        <v>0</v>
      </c>
    </row>
    <row r="99" spans="1:49" s="24" customFormat="1" ht="19.899999999999999" customHeight="1" x14ac:dyDescent="0.15">
      <c r="A99" s="59" t="s">
        <v>564</v>
      </c>
      <c r="B99" s="55" t="s">
        <v>563</v>
      </c>
      <c r="C99" s="46">
        <f>設備投資_入力!F112</f>
        <v>0</v>
      </c>
      <c r="D99" s="77">
        <f>C99*各種係数!D99</f>
        <v>0</v>
      </c>
      <c r="E99" s="77">
        <v>0</v>
      </c>
      <c r="F99" s="77">
        <f>D99*各種係数!E99</f>
        <v>0</v>
      </c>
      <c r="G99" s="77">
        <f>D99*各種係数!F99</f>
        <v>0</v>
      </c>
      <c r="H99" s="77">
        <f>G99*各種係数!G99</f>
        <v>0</v>
      </c>
      <c r="I99" s="77">
        <f>D99*各種係数!I99</f>
        <v>0</v>
      </c>
      <c r="J99" s="77">
        <f>D99*各種係数!J99</f>
        <v>0</v>
      </c>
      <c r="K99" s="47">
        <f>E99*各種係数!D99</f>
        <v>0</v>
      </c>
      <c r="L99" s="215">
        <v>0</v>
      </c>
      <c r="M99" s="215">
        <v>0</v>
      </c>
      <c r="N99" s="215">
        <f>L99*各種係数!E99</f>
        <v>0</v>
      </c>
      <c r="O99" s="215">
        <f>L99*各種係数!F99</f>
        <v>0</v>
      </c>
      <c r="P99" s="215">
        <f>O99*各種係数!G99</f>
        <v>0</v>
      </c>
      <c r="Q99" s="215">
        <f>L99*各種係数!I99</f>
        <v>0</v>
      </c>
      <c r="R99" s="215">
        <f>L99*各種係数!J99</f>
        <v>0</v>
      </c>
      <c r="S99" s="47"/>
      <c r="T99" s="47">
        <f>$S$114*各種係数!H99</f>
        <v>0</v>
      </c>
      <c r="U99" s="47">
        <f>T99*各種係数!D99</f>
        <v>0</v>
      </c>
      <c r="V99" s="186">
        <v>0</v>
      </c>
      <c r="W99" s="186">
        <v>0</v>
      </c>
      <c r="X99" s="186">
        <f>V99*各種係数!E99</f>
        <v>0</v>
      </c>
      <c r="Y99" s="186">
        <f>V99*各種係数!F99</f>
        <v>0</v>
      </c>
      <c r="Z99" s="186">
        <f>Y99*各種係数!G99</f>
        <v>0</v>
      </c>
      <c r="AA99" s="186">
        <f>V99*各種係数!I99</f>
        <v>0</v>
      </c>
      <c r="AB99" s="186">
        <f>V99*各種係数!J99</f>
        <v>0</v>
      </c>
      <c r="AC99" s="59" t="str">
        <f t="shared" si="13"/>
        <v>643</v>
      </c>
      <c r="AD99" s="55" t="str">
        <f t="shared" si="13"/>
        <v>社会保険・社会福祉</v>
      </c>
      <c r="AE99" s="47">
        <f t="shared" si="12"/>
        <v>0</v>
      </c>
      <c r="AF99" s="47">
        <f t="shared" si="12"/>
        <v>0</v>
      </c>
      <c r="AG99" s="47">
        <f t="shared" si="12"/>
        <v>0</v>
      </c>
      <c r="AH99" s="47">
        <f t="shared" si="11"/>
        <v>0</v>
      </c>
      <c r="AI99" s="47">
        <f t="shared" si="11"/>
        <v>0</v>
      </c>
      <c r="AJ99" s="47">
        <f t="shared" si="11"/>
        <v>0</v>
      </c>
      <c r="AK99" s="47">
        <f t="shared" si="11"/>
        <v>0</v>
      </c>
      <c r="AL99" s="23"/>
      <c r="AM99" s="23"/>
      <c r="AN99" s="88">
        <f>RANK(AE99,$AE$6:$AE$113)+COUNTIF($AE$6:AE99,AE99)-1</f>
        <v>94</v>
      </c>
      <c r="AO99" s="98" t="str">
        <f t="shared" si="18"/>
        <v>643</v>
      </c>
      <c r="AP99" s="89" t="str">
        <f t="shared" si="18"/>
        <v>社会保険・社会福祉</v>
      </c>
      <c r="AQ99" s="95">
        <v>94</v>
      </c>
      <c r="AR99" s="95" t="str">
        <f t="shared" si="14"/>
        <v>643</v>
      </c>
      <c r="AS99" s="90" t="str">
        <f t="shared" si="15"/>
        <v>社会保険・社会福祉</v>
      </c>
      <c r="AT99" s="77">
        <f t="shared" si="16"/>
        <v>0</v>
      </c>
      <c r="AU99" s="229">
        <f t="shared" si="19"/>
        <v>0</v>
      </c>
      <c r="AV99" s="186">
        <f t="shared" si="20"/>
        <v>0</v>
      </c>
      <c r="AW99" s="47">
        <f t="shared" si="17"/>
        <v>0</v>
      </c>
    </row>
    <row r="100" spans="1:49" s="24" customFormat="1" ht="19.899999999999999" customHeight="1" x14ac:dyDescent="0.15">
      <c r="A100" s="59" t="s">
        <v>567</v>
      </c>
      <c r="B100" s="55" t="s">
        <v>566</v>
      </c>
      <c r="C100" s="46">
        <f>設備投資_入力!F113</f>
        <v>0</v>
      </c>
      <c r="D100" s="77">
        <f>C100*各種係数!D100</f>
        <v>0</v>
      </c>
      <c r="E100" s="77">
        <v>0</v>
      </c>
      <c r="F100" s="77">
        <f>D100*各種係数!E100</f>
        <v>0</v>
      </c>
      <c r="G100" s="77">
        <f>D100*各種係数!F100</f>
        <v>0</v>
      </c>
      <c r="H100" s="77">
        <f>G100*各種係数!G100</f>
        <v>0</v>
      </c>
      <c r="I100" s="77">
        <f>D100*各種係数!I100</f>
        <v>0</v>
      </c>
      <c r="J100" s="77">
        <f>D100*各種係数!J100</f>
        <v>0</v>
      </c>
      <c r="K100" s="47">
        <f>E100*各種係数!D100</f>
        <v>0</v>
      </c>
      <c r="L100" s="215">
        <v>0</v>
      </c>
      <c r="M100" s="215">
        <v>0</v>
      </c>
      <c r="N100" s="215">
        <f>L100*各種係数!E100</f>
        <v>0</v>
      </c>
      <c r="O100" s="215">
        <f>L100*各種係数!F100</f>
        <v>0</v>
      </c>
      <c r="P100" s="215">
        <f>O100*各種係数!G100</f>
        <v>0</v>
      </c>
      <c r="Q100" s="215">
        <f>L100*各種係数!I100</f>
        <v>0</v>
      </c>
      <c r="R100" s="215">
        <f>L100*各種係数!J100</f>
        <v>0</v>
      </c>
      <c r="S100" s="47"/>
      <c r="T100" s="47">
        <f>$S$114*各種係数!H100</f>
        <v>0</v>
      </c>
      <c r="U100" s="47">
        <f>T100*各種係数!D100</f>
        <v>0</v>
      </c>
      <c r="V100" s="186">
        <v>0</v>
      </c>
      <c r="W100" s="186">
        <v>0</v>
      </c>
      <c r="X100" s="186">
        <f>V100*各種係数!E100</f>
        <v>0</v>
      </c>
      <c r="Y100" s="186">
        <f>V100*各種係数!F100</f>
        <v>0</v>
      </c>
      <c r="Z100" s="186">
        <f>Y100*各種係数!G100</f>
        <v>0</v>
      </c>
      <c r="AA100" s="186">
        <f>V100*各種係数!I100</f>
        <v>0</v>
      </c>
      <c r="AB100" s="186">
        <f>V100*各種係数!J100</f>
        <v>0</v>
      </c>
      <c r="AC100" s="59" t="str">
        <f t="shared" si="13"/>
        <v>644</v>
      </c>
      <c r="AD100" s="55" t="str">
        <f t="shared" si="13"/>
        <v>介護</v>
      </c>
      <c r="AE100" s="47">
        <f t="shared" si="12"/>
        <v>0</v>
      </c>
      <c r="AF100" s="47">
        <f t="shared" si="12"/>
        <v>0</v>
      </c>
      <c r="AG100" s="47">
        <f t="shared" si="12"/>
        <v>0</v>
      </c>
      <c r="AH100" s="47">
        <f t="shared" si="11"/>
        <v>0</v>
      </c>
      <c r="AI100" s="47">
        <f t="shared" si="11"/>
        <v>0</v>
      </c>
      <c r="AJ100" s="47">
        <f t="shared" si="11"/>
        <v>0</v>
      </c>
      <c r="AK100" s="47">
        <f t="shared" si="11"/>
        <v>0</v>
      </c>
      <c r="AL100" s="23"/>
      <c r="AM100" s="23"/>
      <c r="AN100" s="88">
        <f>RANK(AE100,$AE$6:$AE$113)+COUNTIF($AE$6:AE100,AE100)-1</f>
        <v>95</v>
      </c>
      <c r="AO100" s="98" t="str">
        <f t="shared" si="18"/>
        <v>644</v>
      </c>
      <c r="AP100" s="89" t="str">
        <f t="shared" si="18"/>
        <v>介護</v>
      </c>
      <c r="AQ100" s="95">
        <v>95</v>
      </c>
      <c r="AR100" s="95" t="str">
        <f t="shared" si="14"/>
        <v>644</v>
      </c>
      <c r="AS100" s="90" t="str">
        <f t="shared" si="15"/>
        <v>介護</v>
      </c>
      <c r="AT100" s="77">
        <f t="shared" si="16"/>
        <v>0</v>
      </c>
      <c r="AU100" s="229">
        <f t="shared" si="19"/>
        <v>0</v>
      </c>
      <c r="AV100" s="186">
        <f t="shared" si="20"/>
        <v>0</v>
      </c>
      <c r="AW100" s="47">
        <f t="shared" si="17"/>
        <v>0</v>
      </c>
    </row>
    <row r="101" spans="1:49" s="24" customFormat="1" ht="19.899999999999999" customHeight="1" x14ac:dyDescent="0.15">
      <c r="A101" s="59" t="s">
        <v>569</v>
      </c>
      <c r="B101" s="55" t="s">
        <v>92</v>
      </c>
      <c r="C101" s="46">
        <f>設備投資_入力!F114</f>
        <v>0</v>
      </c>
      <c r="D101" s="77">
        <f>C101*各種係数!D101</f>
        <v>0</v>
      </c>
      <c r="E101" s="77">
        <v>0</v>
      </c>
      <c r="F101" s="77">
        <f>D101*各種係数!E101</f>
        <v>0</v>
      </c>
      <c r="G101" s="77">
        <f>D101*各種係数!F101</f>
        <v>0</v>
      </c>
      <c r="H101" s="77">
        <f>G101*各種係数!G101</f>
        <v>0</v>
      </c>
      <c r="I101" s="77">
        <f>D101*各種係数!I101</f>
        <v>0</v>
      </c>
      <c r="J101" s="77">
        <f>D101*各種係数!J101</f>
        <v>0</v>
      </c>
      <c r="K101" s="47">
        <f>E101*各種係数!D101</f>
        <v>0</v>
      </c>
      <c r="L101" s="215">
        <v>0</v>
      </c>
      <c r="M101" s="215">
        <v>0</v>
      </c>
      <c r="N101" s="215">
        <f>L101*各種係数!E101</f>
        <v>0</v>
      </c>
      <c r="O101" s="215">
        <f>L101*各種係数!F101</f>
        <v>0</v>
      </c>
      <c r="P101" s="215">
        <f>O101*各種係数!G101</f>
        <v>0</v>
      </c>
      <c r="Q101" s="215">
        <f>L101*各種係数!I101</f>
        <v>0</v>
      </c>
      <c r="R101" s="215">
        <f>L101*各種係数!J101</f>
        <v>0</v>
      </c>
      <c r="S101" s="47"/>
      <c r="T101" s="47">
        <f>$S$114*各種係数!H101</f>
        <v>0</v>
      </c>
      <c r="U101" s="47">
        <f>T101*各種係数!D101</f>
        <v>0</v>
      </c>
      <c r="V101" s="186">
        <v>0</v>
      </c>
      <c r="W101" s="186">
        <v>0</v>
      </c>
      <c r="X101" s="186">
        <f>V101*各種係数!E101</f>
        <v>0</v>
      </c>
      <c r="Y101" s="186">
        <f>V101*各種係数!F101</f>
        <v>0</v>
      </c>
      <c r="Z101" s="186">
        <f>Y101*各種係数!G101</f>
        <v>0</v>
      </c>
      <c r="AA101" s="186">
        <f>V101*各種係数!I101</f>
        <v>0</v>
      </c>
      <c r="AB101" s="186">
        <f>V101*各種係数!J101</f>
        <v>0</v>
      </c>
      <c r="AC101" s="59" t="str">
        <f t="shared" si="13"/>
        <v>659</v>
      </c>
      <c r="AD101" s="55" t="str">
        <f t="shared" si="13"/>
        <v>他に分類されない会員制団体</v>
      </c>
      <c r="AE101" s="47">
        <f t="shared" si="12"/>
        <v>0</v>
      </c>
      <c r="AF101" s="47">
        <f t="shared" si="12"/>
        <v>0</v>
      </c>
      <c r="AG101" s="47">
        <f t="shared" si="12"/>
        <v>0</v>
      </c>
      <c r="AH101" s="47">
        <f t="shared" si="11"/>
        <v>0</v>
      </c>
      <c r="AI101" s="47">
        <f t="shared" si="11"/>
        <v>0</v>
      </c>
      <c r="AJ101" s="47">
        <f t="shared" si="11"/>
        <v>0</v>
      </c>
      <c r="AK101" s="47">
        <f t="shared" si="11"/>
        <v>0</v>
      </c>
      <c r="AL101" s="23"/>
      <c r="AM101" s="23"/>
      <c r="AN101" s="88">
        <f>RANK(AE101,$AE$6:$AE$113)+COUNTIF($AE$6:AE101,AE101)-1</f>
        <v>96</v>
      </c>
      <c r="AO101" s="98" t="str">
        <f t="shared" si="18"/>
        <v>659</v>
      </c>
      <c r="AP101" s="89" t="str">
        <f t="shared" si="18"/>
        <v>他に分類されない会員制団体</v>
      </c>
      <c r="AQ101" s="95">
        <v>96</v>
      </c>
      <c r="AR101" s="95" t="str">
        <f t="shared" si="14"/>
        <v>659</v>
      </c>
      <c r="AS101" s="90" t="str">
        <f t="shared" si="15"/>
        <v>他に分類されない会員制団体</v>
      </c>
      <c r="AT101" s="77">
        <f t="shared" si="16"/>
        <v>0</v>
      </c>
      <c r="AU101" s="229">
        <f t="shared" si="19"/>
        <v>0</v>
      </c>
      <c r="AV101" s="186">
        <f t="shared" si="20"/>
        <v>0</v>
      </c>
      <c r="AW101" s="47">
        <f t="shared" si="17"/>
        <v>0</v>
      </c>
    </row>
    <row r="102" spans="1:49" s="24" customFormat="1" ht="19.899999999999999" customHeight="1" x14ac:dyDescent="0.15">
      <c r="A102" s="59" t="s">
        <v>571</v>
      </c>
      <c r="B102" s="55" t="s">
        <v>572</v>
      </c>
      <c r="C102" s="46">
        <f>設備投資_入力!F115</f>
        <v>0</v>
      </c>
      <c r="D102" s="77">
        <f>C102*各種係数!D102</f>
        <v>0</v>
      </c>
      <c r="E102" s="77">
        <v>0</v>
      </c>
      <c r="F102" s="77">
        <f>D102*各種係数!E102</f>
        <v>0</v>
      </c>
      <c r="G102" s="77">
        <f>D102*各種係数!F102</f>
        <v>0</v>
      </c>
      <c r="H102" s="77">
        <f>G102*各種係数!G102</f>
        <v>0</v>
      </c>
      <c r="I102" s="77">
        <f>D102*各種係数!I102</f>
        <v>0</v>
      </c>
      <c r="J102" s="77">
        <f>D102*各種係数!J102</f>
        <v>0</v>
      </c>
      <c r="K102" s="47">
        <f>E102*各種係数!D102</f>
        <v>0</v>
      </c>
      <c r="L102" s="215">
        <v>0</v>
      </c>
      <c r="M102" s="215">
        <v>0</v>
      </c>
      <c r="N102" s="215">
        <f>L102*各種係数!E102</f>
        <v>0</v>
      </c>
      <c r="O102" s="215">
        <f>L102*各種係数!F102</f>
        <v>0</v>
      </c>
      <c r="P102" s="215">
        <f>O102*各種係数!G102</f>
        <v>0</v>
      </c>
      <c r="Q102" s="215">
        <f>L102*各種係数!I102</f>
        <v>0</v>
      </c>
      <c r="R102" s="215">
        <f>L102*各種係数!J102</f>
        <v>0</v>
      </c>
      <c r="S102" s="47"/>
      <c r="T102" s="47">
        <f>$S$114*各種係数!H102</f>
        <v>0</v>
      </c>
      <c r="U102" s="47">
        <f>T102*各種係数!D102</f>
        <v>0</v>
      </c>
      <c r="V102" s="186">
        <v>0</v>
      </c>
      <c r="W102" s="186">
        <v>0</v>
      </c>
      <c r="X102" s="186">
        <f>V102*各種係数!E102</f>
        <v>0</v>
      </c>
      <c r="Y102" s="186">
        <f>V102*各種係数!F102</f>
        <v>0</v>
      </c>
      <c r="Z102" s="186">
        <f>Y102*各種係数!G102</f>
        <v>0</v>
      </c>
      <c r="AA102" s="186">
        <f>V102*各種係数!I102</f>
        <v>0</v>
      </c>
      <c r="AB102" s="186">
        <f>V102*各種係数!J102</f>
        <v>0</v>
      </c>
      <c r="AC102" s="59" t="str">
        <f t="shared" ref="AC102:AD113" si="21">A102</f>
        <v>661</v>
      </c>
      <c r="AD102" s="55" t="str">
        <f t="shared" si="21"/>
        <v>物品賃貸サービス</v>
      </c>
      <c r="AE102" s="47">
        <f t="shared" si="12"/>
        <v>0</v>
      </c>
      <c r="AF102" s="47">
        <f t="shared" si="12"/>
        <v>0</v>
      </c>
      <c r="AG102" s="47">
        <f t="shared" si="12"/>
        <v>0</v>
      </c>
      <c r="AH102" s="47">
        <f t="shared" si="11"/>
        <v>0</v>
      </c>
      <c r="AI102" s="47">
        <f t="shared" si="11"/>
        <v>0</v>
      </c>
      <c r="AJ102" s="47">
        <f t="shared" si="11"/>
        <v>0</v>
      </c>
      <c r="AK102" s="47">
        <f t="shared" si="11"/>
        <v>0</v>
      </c>
      <c r="AL102" s="23"/>
      <c r="AM102" s="23"/>
      <c r="AN102" s="88">
        <f>RANK(AE102,$AE$6:$AE$113)+COUNTIF($AE$6:AE102,AE102)-1</f>
        <v>97</v>
      </c>
      <c r="AO102" s="98" t="str">
        <f t="shared" si="18"/>
        <v>661</v>
      </c>
      <c r="AP102" s="89" t="str">
        <f t="shared" si="18"/>
        <v>物品賃貸サービス</v>
      </c>
      <c r="AQ102" s="95">
        <v>97</v>
      </c>
      <c r="AR102" s="95" t="str">
        <f t="shared" si="14"/>
        <v>661</v>
      </c>
      <c r="AS102" s="90" t="str">
        <f t="shared" si="15"/>
        <v>物品賃貸サービス</v>
      </c>
      <c r="AT102" s="77">
        <f t="shared" si="16"/>
        <v>0</v>
      </c>
      <c r="AU102" s="229">
        <f t="shared" si="19"/>
        <v>0</v>
      </c>
      <c r="AV102" s="186">
        <f t="shared" si="20"/>
        <v>0</v>
      </c>
      <c r="AW102" s="47">
        <f t="shared" si="17"/>
        <v>0</v>
      </c>
    </row>
    <row r="103" spans="1:49" s="24" customFormat="1" ht="19.899999999999999" customHeight="1" x14ac:dyDescent="0.15">
      <c r="A103" s="59" t="s">
        <v>577</v>
      </c>
      <c r="B103" s="55" t="s">
        <v>576</v>
      </c>
      <c r="C103" s="46">
        <f>設備投資_入力!F116</f>
        <v>0</v>
      </c>
      <c r="D103" s="77">
        <f>C103*各種係数!D103</f>
        <v>0</v>
      </c>
      <c r="E103" s="77">
        <v>0</v>
      </c>
      <c r="F103" s="77">
        <f>D103*各種係数!E103</f>
        <v>0</v>
      </c>
      <c r="G103" s="77">
        <f>D103*各種係数!F103</f>
        <v>0</v>
      </c>
      <c r="H103" s="77">
        <f>G103*各種係数!G103</f>
        <v>0</v>
      </c>
      <c r="I103" s="77">
        <f>D103*各種係数!I103</f>
        <v>0</v>
      </c>
      <c r="J103" s="77">
        <f>D103*各種係数!J103</f>
        <v>0</v>
      </c>
      <c r="K103" s="47">
        <f>E103*各種係数!D103</f>
        <v>0</v>
      </c>
      <c r="L103" s="215">
        <v>0</v>
      </c>
      <c r="M103" s="215">
        <v>0</v>
      </c>
      <c r="N103" s="215">
        <f>L103*各種係数!E103</f>
        <v>0</v>
      </c>
      <c r="O103" s="215">
        <f>L103*各種係数!F103</f>
        <v>0</v>
      </c>
      <c r="P103" s="215">
        <f>O103*各種係数!G103</f>
        <v>0</v>
      </c>
      <c r="Q103" s="215">
        <f>L103*各種係数!I103</f>
        <v>0</v>
      </c>
      <c r="R103" s="215">
        <f>L103*各種係数!J103</f>
        <v>0</v>
      </c>
      <c r="S103" s="47"/>
      <c r="T103" s="47">
        <f>$S$114*各種係数!H103</f>
        <v>0</v>
      </c>
      <c r="U103" s="47">
        <f>T103*各種係数!D103</f>
        <v>0</v>
      </c>
      <c r="V103" s="186">
        <v>0</v>
      </c>
      <c r="W103" s="186">
        <v>0</v>
      </c>
      <c r="X103" s="186">
        <f>V103*各種係数!E103</f>
        <v>0</v>
      </c>
      <c r="Y103" s="186">
        <f>V103*各種係数!F103</f>
        <v>0</v>
      </c>
      <c r="Z103" s="186">
        <f>Y103*各種係数!G103</f>
        <v>0</v>
      </c>
      <c r="AA103" s="186">
        <f>V103*各種係数!I103</f>
        <v>0</v>
      </c>
      <c r="AB103" s="186">
        <f>V103*各種係数!J103</f>
        <v>0</v>
      </c>
      <c r="AC103" s="59" t="str">
        <f t="shared" si="21"/>
        <v>662</v>
      </c>
      <c r="AD103" s="55" t="str">
        <f t="shared" si="21"/>
        <v>広告</v>
      </c>
      <c r="AE103" s="47">
        <f t="shared" si="12"/>
        <v>0</v>
      </c>
      <c r="AF103" s="47">
        <f t="shared" si="12"/>
        <v>0</v>
      </c>
      <c r="AG103" s="47">
        <f t="shared" si="12"/>
        <v>0</v>
      </c>
      <c r="AH103" s="47">
        <f t="shared" si="11"/>
        <v>0</v>
      </c>
      <c r="AI103" s="47">
        <f t="shared" si="11"/>
        <v>0</v>
      </c>
      <c r="AJ103" s="47">
        <f t="shared" si="11"/>
        <v>0</v>
      </c>
      <c r="AK103" s="47">
        <f t="shared" si="11"/>
        <v>0</v>
      </c>
      <c r="AL103" s="23"/>
      <c r="AM103" s="23"/>
      <c r="AN103" s="88">
        <f>RANK(AE103,$AE$6:$AE$113)+COUNTIF($AE$6:AE103,AE103)-1</f>
        <v>98</v>
      </c>
      <c r="AO103" s="98" t="str">
        <f t="shared" si="18"/>
        <v>662</v>
      </c>
      <c r="AP103" s="89" t="str">
        <f t="shared" si="18"/>
        <v>広告</v>
      </c>
      <c r="AQ103" s="95">
        <v>98</v>
      </c>
      <c r="AR103" s="95" t="str">
        <f t="shared" si="14"/>
        <v>662</v>
      </c>
      <c r="AS103" s="90" t="str">
        <f t="shared" si="15"/>
        <v>広告</v>
      </c>
      <c r="AT103" s="77">
        <f t="shared" si="16"/>
        <v>0</v>
      </c>
      <c r="AU103" s="229">
        <f t="shared" si="19"/>
        <v>0</v>
      </c>
      <c r="AV103" s="186">
        <f t="shared" si="20"/>
        <v>0</v>
      </c>
      <c r="AW103" s="47">
        <f t="shared" si="17"/>
        <v>0</v>
      </c>
    </row>
    <row r="104" spans="1:49" s="24" customFormat="1" ht="19.899999999999999" customHeight="1" x14ac:dyDescent="0.15">
      <c r="A104" s="59" t="s">
        <v>580</v>
      </c>
      <c r="B104" s="55" t="s">
        <v>581</v>
      </c>
      <c r="C104" s="46">
        <f>設備投資_入力!F117</f>
        <v>0</v>
      </c>
      <c r="D104" s="77">
        <f>C104*各種係数!D104</f>
        <v>0</v>
      </c>
      <c r="E104" s="77">
        <v>0</v>
      </c>
      <c r="F104" s="77">
        <f>D104*各種係数!E104</f>
        <v>0</v>
      </c>
      <c r="G104" s="77">
        <f>D104*各種係数!F104</f>
        <v>0</v>
      </c>
      <c r="H104" s="77">
        <f>G104*各種係数!G104</f>
        <v>0</v>
      </c>
      <c r="I104" s="77">
        <f>D104*各種係数!I104</f>
        <v>0</v>
      </c>
      <c r="J104" s="77">
        <f>D104*各種係数!J104</f>
        <v>0</v>
      </c>
      <c r="K104" s="47">
        <f>E104*各種係数!D104</f>
        <v>0</v>
      </c>
      <c r="L104" s="215">
        <v>0</v>
      </c>
      <c r="M104" s="215">
        <v>0</v>
      </c>
      <c r="N104" s="215">
        <f>L104*各種係数!E104</f>
        <v>0</v>
      </c>
      <c r="O104" s="215">
        <f>L104*各種係数!F104</f>
        <v>0</v>
      </c>
      <c r="P104" s="215">
        <f>O104*各種係数!G104</f>
        <v>0</v>
      </c>
      <c r="Q104" s="215">
        <f>L104*各種係数!I104</f>
        <v>0</v>
      </c>
      <c r="R104" s="215">
        <f>L104*各種係数!J104</f>
        <v>0</v>
      </c>
      <c r="S104" s="47"/>
      <c r="T104" s="47">
        <f>$S$114*各種係数!H104</f>
        <v>0</v>
      </c>
      <c r="U104" s="47">
        <f>T104*各種係数!D104</f>
        <v>0</v>
      </c>
      <c r="V104" s="186">
        <v>0</v>
      </c>
      <c r="W104" s="186">
        <v>0</v>
      </c>
      <c r="X104" s="186">
        <f>V104*各種係数!E104</f>
        <v>0</v>
      </c>
      <c r="Y104" s="186">
        <f>V104*各種係数!F104</f>
        <v>0</v>
      </c>
      <c r="Z104" s="186">
        <f>Y104*各種係数!G104</f>
        <v>0</v>
      </c>
      <c r="AA104" s="186">
        <f>V104*各種係数!I104</f>
        <v>0</v>
      </c>
      <c r="AB104" s="186">
        <f>V104*各種係数!J104</f>
        <v>0</v>
      </c>
      <c r="AC104" s="59" t="str">
        <f t="shared" si="21"/>
        <v>663</v>
      </c>
      <c r="AD104" s="55" t="str">
        <f t="shared" si="21"/>
        <v>自動車整備・機械修理</v>
      </c>
      <c r="AE104" s="47">
        <f t="shared" si="12"/>
        <v>0</v>
      </c>
      <c r="AF104" s="47">
        <f t="shared" si="12"/>
        <v>0</v>
      </c>
      <c r="AG104" s="47">
        <f t="shared" si="12"/>
        <v>0</v>
      </c>
      <c r="AH104" s="47">
        <f t="shared" si="11"/>
        <v>0</v>
      </c>
      <c r="AI104" s="47">
        <f t="shared" si="11"/>
        <v>0</v>
      </c>
      <c r="AJ104" s="47">
        <f t="shared" si="11"/>
        <v>0</v>
      </c>
      <c r="AK104" s="47">
        <f t="shared" si="11"/>
        <v>0</v>
      </c>
      <c r="AL104" s="23"/>
      <c r="AM104" s="23"/>
      <c r="AN104" s="88">
        <f>RANK(AE104,$AE$6:$AE$113)+COUNTIF($AE$6:AE104,AE104)-1</f>
        <v>99</v>
      </c>
      <c r="AO104" s="98" t="str">
        <f t="shared" si="18"/>
        <v>663</v>
      </c>
      <c r="AP104" s="89" t="str">
        <f t="shared" si="18"/>
        <v>自動車整備・機械修理</v>
      </c>
      <c r="AQ104" s="95">
        <v>99</v>
      </c>
      <c r="AR104" s="95" t="str">
        <f t="shared" si="14"/>
        <v>663</v>
      </c>
      <c r="AS104" s="90" t="str">
        <f t="shared" si="15"/>
        <v>自動車整備・機械修理</v>
      </c>
      <c r="AT104" s="77">
        <f t="shared" si="16"/>
        <v>0</v>
      </c>
      <c r="AU104" s="229">
        <f t="shared" si="19"/>
        <v>0</v>
      </c>
      <c r="AV104" s="186">
        <f t="shared" si="20"/>
        <v>0</v>
      </c>
      <c r="AW104" s="47">
        <f t="shared" si="17"/>
        <v>0</v>
      </c>
    </row>
    <row r="105" spans="1:49" s="24" customFormat="1" ht="19.899999999999999" customHeight="1" x14ac:dyDescent="0.15">
      <c r="A105" s="59" t="s">
        <v>585</v>
      </c>
      <c r="B105" s="55" t="s">
        <v>586</v>
      </c>
      <c r="C105" s="46">
        <f>設備投資_入力!F118</f>
        <v>0</v>
      </c>
      <c r="D105" s="77">
        <f>C105*各種係数!D105</f>
        <v>0</v>
      </c>
      <c r="E105" s="77">
        <v>0</v>
      </c>
      <c r="F105" s="77">
        <f>D105*各種係数!E105</f>
        <v>0</v>
      </c>
      <c r="G105" s="77">
        <f>D105*各種係数!F105</f>
        <v>0</v>
      </c>
      <c r="H105" s="77">
        <f>G105*各種係数!G105</f>
        <v>0</v>
      </c>
      <c r="I105" s="77">
        <f>D105*各種係数!I105</f>
        <v>0</v>
      </c>
      <c r="J105" s="77">
        <f>D105*各種係数!J105</f>
        <v>0</v>
      </c>
      <c r="K105" s="47">
        <f>E105*各種係数!D105</f>
        <v>0</v>
      </c>
      <c r="L105" s="215">
        <v>0</v>
      </c>
      <c r="M105" s="215">
        <v>0</v>
      </c>
      <c r="N105" s="215">
        <f>L105*各種係数!E105</f>
        <v>0</v>
      </c>
      <c r="O105" s="215">
        <f>L105*各種係数!F105</f>
        <v>0</v>
      </c>
      <c r="P105" s="215">
        <f>O105*各種係数!G105</f>
        <v>0</v>
      </c>
      <c r="Q105" s="215">
        <f>L105*各種係数!I105</f>
        <v>0</v>
      </c>
      <c r="R105" s="215">
        <f>L105*各種係数!J105</f>
        <v>0</v>
      </c>
      <c r="S105" s="47"/>
      <c r="T105" s="47">
        <f>$S$114*各種係数!H105</f>
        <v>0</v>
      </c>
      <c r="U105" s="47">
        <f>T105*各種係数!D105</f>
        <v>0</v>
      </c>
      <c r="V105" s="186">
        <v>0</v>
      </c>
      <c r="W105" s="186">
        <v>0</v>
      </c>
      <c r="X105" s="186">
        <f>V105*各種係数!E105</f>
        <v>0</v>
      </c>
      <c r="Y105" s="186">
        <f>V105*各種係数!F105</f>
        <v>0</v>
      </c>
      <c r="Z105" s="186">
        <f>Y105*各種係数!G105</f>
        <v>0</v>
      </c>
      <c r="AA105" s="186">
        <f>V105*各種係数!I105</f>
        <v>0</v>
      </c>
      <c r="AB105" s="186">
        <f>V105*各種係数!J105</f>
        <v>0</v>
      </c>
      <c r="AC105" s="59" t="str">
        <f t="shared" si="21"/>
        <v>669</v>
      </c>
      <c r="AD105" s="55" t="str">
        <f t="shared" si="21"/>
        <v>その他の対事業所サービス</v>
      </c>
      <c r="AE105" s="47">
        <f t="shared" si="12"/>
        <v>0</v>
      </c>
      <c r="AF105" s="47">
        <f t="shared" si="12"/>
        <v>0</v>
      </c>
      <c r="AG105" s="47">
        <f t="shared" si="12"/>
        <v>0</v>
      </c>
      <c r="AH105" s="47">
        <f t="shared" si="11"/>
        <v>0</v>
      </c>
      <c r="AI105" s="47">
        <f t="shared" si="11"/>
        <v>0</v>
      </c>
      <c r="AJ105" s="47">
        <f t="shared" si="11"/>
        <v>0</v>
      </c>
      <c r="AK105" s="47">
        <f t="shared" si="11"/>
        <v>0</v>
      </c>
      <c r="AL105" s="23"/>
      <c r="AM105" s="23"/>
      <c r="AN105" s="88">
        <f>RANK(AE105,$AE$6:$AE$113)+COUNTIF($AE$6:AE105,AE105)-1</f>
        <v>100</v>
      </c>
      <c r="AO105" s="98" t="str">
        <f t="shared" si="18"/>
        <v>669</v>
      </c>
      <c r="AP105" s="89" t="str">
        <f t="shared" si="18"/>
        <v>その他の対事業所サービス</v>
      </c>
      <c r="AQ105" s="95">
        <v>100</v>
      </c>
      <c r="AR105" s="95" t="str">
        <f t="shared" si="14"/>
        <v>669</v>
      </c>
      <c r="AS105" s="90" t="str">
        <f t="shared" si="15"/>
        <v>その他の対事業所サービス</v>
      </c>
      <c r="AT105" s="77">
        <f t="shared" si="16"/>
        <v>0</v>
      </c>
      <c r="AU105" s="229">
        <f t="shared" si="19"/>
        <v>0</v>
      </c>
      <c r="AV105" s="186">
        <f t="shared" si="20"/>
        <v>0</v>
      </c>
      <c r="AW105" s="47">
        <f t="shared" si="17"/>
        <v>0</v>
      </c>
    </row>
    <row r="106" spans="1:49" s="24" customFormat="1" ht="19.899999999999999" customHeight="1" x14ac:dyDescent="0.15">
      <c r="A106" s="59" t="s">
        <v>589</v>
      </c>
      <c r="B106" s="55" t="s">
        <v>588</v>
      </c>
      <c r="C106" s="46">
        <f>設備投資_入力!F119</f>
        <v>0</v>
      </c>
      <c r="D106" s="77">
        <f>C106*各種係数!D106</f>
        <v>0</v>
      </c>
      <c r="E106" s="77">
        <v>0</v>
      </c>
      <c r="F106" s="77">
        <f>D106*各種係数!E106</f>
        <v>0</v>
      </c>
      <c r="G106" s="77">
        <f>D106*各種係数!F106</f>
        <v>0</v>
      </c>
      <c r="H106" s="77">
        <f>G106*各種係数!G106</f>
        <v>0</v>
      </c>
      <c r="I106" s="77">
        <f>D106*各種係数!I106</f>
        <v>0</v>
      </c>
      <c r="J106" s="77">
        <f>D106*各種係数!J106</f>
        <v>0</v>
      </c>
      <c r="K106" s="47">
        <f>E106*各種係数!D106</f>
        <v>0</v>
      </c>
      <c r="L106" s="215">
        <v>0</v>
      </c>
      <c r="M106" s="215">
        <v>0</v>
      </c>
      <c r="N106" s="215">
        <f>L106*各種係数!E106</f>
        <v>0</v>
      </c>
      <c r="O106" s="215">
        <f>L106*各種係数!F106</f>
        <v>0</v>
      </c>
      <c r="P106" s="215">
        <f>O106*各種係数!G106</f>
        <v>0</v>
      </c>
      <c r="Q106" s="215">
        <f>L106*各種係数!I106</f>
        <v>0</v>
      </c>
      <c r="R106" s="215">
        <f>L106*各種係数!J106</f>
        <v>0</v>
      </c>
      <c r="S106" s="47"/>
      <c r="T106" s="47">
        <f>$S$114*各種係数!H106</f>
        <v>0</v>
      </c>
      <c r="U106" s="47">
        <f>T106*各種係数!D106</f>
        <v>0</v>
      </c>
      <c r="V106" s="186">
        <v>0</v>
      </c>
      <c r="W106" s="186">
        <v>0</v>
      </c>
      <c r="X106" s="186">
        <f>V106*各種係数!E106</f>
        <v>0</v>
      </c>
      <c r="Y106" s="186">
        <f>V106*各種係数!F106</f>
        <v>0</v>
      </c>
      <c r="Z106" s="186">
        <f>Y106*各種係数!G106</f>
        <v>0</v>
      </c>
      <c r="AA106" s="186">
        <f>V106*各種係数!I106</f>
        <v>0</v>
      </c>
      <c r="AB106" s="186">
        <f>V106*各種係数!J106</f>
        <v>0</v>
      </c>
      <c r="AC106" s="59" t="str">
        <f t="shared" si="21"/>
        <v>671</v>
      </c>
      <c r="AD106" s="55" t="str">
        <f t="shared" si="21"/>
        <v>宿泊業</v>
      </c>
      <c r="AE106" s="47">
        <f t="shared" si="12"/>
        <v>0</v>
      </c>
      <c r="AF106" s="47">
        <f t="shared" si="12"/>
        <v>0</v>
      </c>
      <c r="AG106" s="47">
        <f t="shared" si="12"/>
        <v>0</v>
      </c>
      <c r="AH106" s="47">
        <f t="shared" si="11"/>
        <v>0</v>
      </c>
      <c r="AI106" s="47">
        <f t="shared" si="11"/>
        <v>0</v>
      </c>
      <c r="AJ106" s="47">
        <f t="shared" si="11"/>
        <v>0</v>
      </c>
      <c r="AK106" s="47">
        <f t="shared" si="11"/>
        <v>0</v>
      </c>
      <c r="AL106" s="23"/>
      <c r="AM106" s="23"/>
      <c r="AN106" s="88">
        <f>RANK(AE106,$AE$6:$AE$113)+COUNTIF($AE$6:AE106,AE106)-1</f>
        <v>101</v>
      </c>
      <c r="AO106" s="98" t="str">
        <f t="shared" si="18"/>
        <v>671</v>
      </c>
      <c r="AP106" s="89" t="str">
        <f t="shared" si="18"/>
        <v>宿泊業</v>
      </c>
      <c r="AQ106" s="95">
        <v>101</v>
      </c>
      <c r="AR106" s="95" t="str">
        <f t="shared" si="14"/>
        <v>671</v>
      </c>
      <c r="AS106" s="90" t="str">
        <f t="shared" si="15"/>
        <v>宿泊業</v>
      </c>
      <c r="AT106" s="77">
        <f t="shared" si="16"/>
        <v>0</v>
      </c>
      <c r="AU106" s="229">
        <f t="shared" si="19"/>
        <v>0</v>
      </c>
      <c r="AV106" s="186">
        <f t="shared" si="20"/>
        <v>0</v>
      </c>
      <c r="AW106" s="47">
        <f t="shared" si="17"/>
        <v>0</v>
      </c>
    </row>
    <row r="107" spans="1:49" s="24" customFormat="1" ht="19.899999999999999" customHeight="1" x14ac:dyDescent="0.15">
      <c r="A107" s="59" t="s">
        <v>592</v>
      </c>
      <c r="B107" s="55" t="s">
        <v>591</v>
      </c>
      <c r="C107" s="46">
        <f>設備投資_入力!F120</f>
        <v>0</v>
      </c>
      <c r="D107" s="77">
        <f>C107*各種係数!D107</f>
        <v>0</v>
      </c>
      <c r="E107" s="77">
        <v>0</v>
      </c>
      <c r="F107" s="77">
        <f>D107*各種係数!E107</f>
        <v>0</v>
      </c>
      <c r="G107" s="77">
        <f>D107*各種係数!F107</f>
        <v>0</v>
      </c>
      <c r="H107" s="77">
        <f>G107*各種係数!G107</f>
        <v>0</v>
      </c>
      <c r="I107" s="77">
        <f>D107*各種係数!I107</f>
        <v>0</v>
      </c>
      <c r="J107" s="77">
        <f>D107*各種係数!J107</f>
        <v>0</v>
      </c>
      <c r="K107" s="47">
        <f>E107*各種係数!D107</f>
        <v>0</v>
      </c>
      <c r="L107" s="215">
        <v>0</v>
      </c>
      <c r="M107" s="215">
        <v>0</v>
      </c>
      <c r="N107" s="215">
        <f>L107*各種係数!E107</f>
        <v>0</v>
      </c>
      <c r="O107" s="215">
        <f>L107*各種係数!F107</f>
        <v>0</v>
      </c>
      <c r="P107" s="215">
        <f>O107*各種係数!G107</f>
        <v>0</v>
      </c>
      <c r="Q107" s="215">
        <f>L107*各種係数!I107</f>
        <v>0</v>
      </c>
      <c r="R107" s="215">
        <f>L107*各種係数!J107</f>
        <v>0</v>
      </c>
      <c r="S107" s="47"/>
      <c r="T107" s="47">
        <f>$S$114*各種係数!H107</f>
        <v>0</v>
      </c>
      <c r="U107" s="47">
        <f>T107*各種係数!D107</f>
        <v>0</v>
      </c>
      <c r="V107" s="186">
        <v>0</v>
      </c>
      <c r="W107" s="186">
        <v>0</v>
      </c>
      <c r="X107" s="186">
        <f>V107*各種係数!E107</f>
        <v>0</v>
      </c>
      <c r="Y107" s="186">
        <f>V107*各種係数!F107</f>
        <v>0</v>
      </c>
      <c r="Z107" s="186">
        <f>Y107*各種係数!G107</f>
        <v>0</v>
      </c>
      <c r="AA107" s="186">
        <f>V107*各種係数!I107</f>
        <v>0</v>
      </c>
      <c r="AB107" s="186">
        <f>V107*各種係数!J107</f>
        <v>0</v>
      </c>
      <c r="AC107" s="59" t="str">
        <f t="shared" si="21"/>
        <v>672</v>
      </c>
      <c r="AD107" s="55" t="str">
        <f t="shared" si="21"/>
        <v>飲食サービス</v>
      </c>
      <c r="AE107" s="47">
        <f t="shared" si="12"/>
        <v>0</v>
      </c>
      <c r="AF107" s="47">
        <f t="shared" si="12"/>
        <v>0</v>
      </c>
      <c r="AG107" s="47">
        <f t="shared" si="12"/>
        <v>0</v>
      </c>
      <c r="AH107" s="47">
        <f t="shared" si="11"/>
        <v>0</v>
      </c>
      <c r="AI107" s="47">
        <f t="shared" si="11"/>
        <v>0</v>
      </c>
      <c r="AJ107" s="47">
        <f t="shared" si="11"/>
        <v>0</v>
      </c>
      <c r="AK107" s="47">
        <f t="shared" si="11"/>
        <v>0</v>
      </c>
      <c r="AL107" s="23"/>
      <c r="AM107" s="23"/>
      <c r="AN107" s="88">
        <f>RANK(AE107,$AE$6:$AE$113)+COUNTIF($AE$6:AE107,AE107)-1</f>
        <v>102</v>
      </c>
      <c r="AO107" s="98" t="str">
        <f t="shared" si="18"/>
        <v>672</v>
      </c>
      <c r="AP107" s="89" t="str">
        <f t="shared" si="18"/>
        <v>飲食サービス</v>
      </c>
      <c r="AQ107" s="95">
        <v>102</v>
      </c>
      <c r="AR107" s="95" t="str">
        <f t="shared" si="14"/>
        <v>672</v>
      </c>
      <c r="AS107" s="90" t="str">
        <f t="shared" si="15"/>
        <v>飲食サービス</v>
      </c>
      <c r="AT107" s="77">
        <f t="shared" si="16"/>
        <v>0</v>
      </c>
      <c r="AU107" s="229">
        <f t="shared" si="19"/>
        <v>0</v>
      </c>
      <c r="AV107" s="186">
        <f t="shared" si="20"/>
        <v>0</v>
      </c>
      <c r="AW107" s="47">
        <f t="shared" si="17"/>
        <v>0</v>
      </c>
    </row>
    <row r="108" spans="1:49" s="24" customFormat="1" ht="19.899999999999999" customHeight="1" x14ac:dyDescent="0.15">
      <c r="A108" s="59" t="s">
        <v>595</v>
      </c>
      <c r="B108" s="55" t="s">
        <v>594</v>
      </c>
      <c r="C108" s="46">
        <f>設備投資_入力!F121</f>
        <v>0</v>
      </c>
      <c r="D108" s="77">
        <f>C108*各種係数!D108</f>
        <v>0</v>
      </c>
      <c r="E108" s="77">
        <v>0</v>
      </c>
      <c r="F108" s="77">
        <f>D108*各種係数!E108</f>
        <v>0</v>
      </c>
      <c r="G108" s="77">
        <f>D108*各種係数!F108</f>
        <v>0</v>
      </c>
      <c r="H108" s="77">
        <f>G108*各種係数!G108</f>
        <v>0</v>
      </c>
      <c r="I108" s="77">
        <f>D108*各種係数!I108</f>
        <v>0</v>
      </c>
      <c r="J108" s="77">
        <f>D108*各種係数!J108</f>
        <v>0</v>
      </c>
      <c r="K108" s="47">
        <f>E108*各種係数!D108</f>
        <v>0</v>
      </c>
      <c r="L108" s="215">
        <v>0</v>
      </c>
      <c r="M108" s="215">
        <v>0</v>
      </c>
      <c r="N108" s="215">
        <f>L108*各種係数!E108</f>
        <v>0</v>
      </c>
      <c r="O108" s="215">
        <f>L108*各種係数!F108</f>
        <v>0</v>
      </c>
      <c r="P108" s="215">
        <f>O108*各種係数!G108</f>
        <v>0</v>
      </c>
      <c r="Q108" s="215">
        <f>L108*各種係数!I108</f>
        <v>0</v>
      </c>
      <c r="R108" s="215">
        <f>L108*各種係数!J108</f>
        <v>0</v>
      </c>
      <c r="S108" s="47"/>
      <c r="T108" s="47">
        <f>$S$114*各種係数!H108</f>
        <v>0</v>
      </c>
      <c r="U108" s="47">
        <f>T108*各種係数!D108</f>
        <v>0</v>
      </c>
      <c r="V108" s="186">
        <v>0</v>
      </c>
      <c r="W108" s="186">
        <v>0</v>
      </c>
      <c r="X108" s="186">
        <f>V108*各種係数!E108</f>
        <v>0</v>
      </c>
      <c r="Y108" s="186">
        <f>V108*各種係数!F108</f>
        <v>0</v>
      </c>
      <c r="Z108" s="186">
        <f>Y108*各種係数!G108</f>
        <v>0</v>
      </c>
      <c r="AA108" s="186">
        <f>V108*各種係数!I108</f>
        <v>0</v>
      </c>
      <c r="AB108" s="186">
        <f>V108*各種係数!J108</f>
        <v>0</v>
      </c>
      <c r="AC108" s="59" t="str">
        <f t="shared" si="21"/>
        <v>673</v>
      </c>
      <c r="AD108" s="55" t="str">
        <f t="shared" si="21"/>
        <v>洗濯・理容・美容・浴場業</v>
      </c>
      <c r="AE108" s="47">
        <f t="shared" si="12"/>
        <v>0</v>
      </c>
      <c r="AF108" s="47">
        <f t="shared" si="12"/>
        <v>0</v>
      </c>
      <c r="AG108" s="47">
        <f t="shared" si="12"/>
        <v>0</v>
      </c>
      <c r="AH108" s="47">
        <f t="shared" si="11"/>
        <v>0</v>
      </c>
      <c r="AI108" s="47">
        <f t="shared" si="11"/>
        <v>0</v>
      </c>
      <c r="AJ108" s="47">
        <f t="shared" si="11"/>
        <v>0</v>
      </c>
      <c r="AK108" s="47">
        <f t="shared" si="11"/>
        <v>0</v>
      </c>
      <c r="AL108" s="23"/>
      <c r="AM108" s="23"/>
      <c r="AN108" s="88">
        <f>RANK(AE108,$AE$6:$AE$113)+COUNTIF($AE$6:AE108,AE108)-1</f>
        <v>103</v>
      </c>
      <c r="AO108" s="98" t="str">
        <f t="shared" si="18"/>
        <v>673</v>
      </c>
      <c r="AP108" s="89" t="str">
        <f t="shared" si="18"/>
        <v>洗濯・理容・美容・浴場業</v>
      </c>
      <c r="AQ108" s="95">
        <v>103</v>
      </c>
      <c r="AR108" s="95" t="str">
        <f t="shared" si="14"/>
        <v>673</v>
      </c>
      <c r="AS108" s="90" t="str">
        <f t="shared" si="15"/>
        <v>洗濯・理容・美容・浴場業</v>
      </c>
      <c r="AT108" s="77">
        <f t="shared" si="16"/>
        <v>0</v>
      </c>
      <c r="AU108" s="229">
        <f t="shared" si="19"/>
        <v>0</v>
      </c>
      <c r="AV108" s="186">
        <f t="shared" si="20"/>
        <v>0</v>
      </c>
      <c r="AW108" s="47">
        <f t="shared" si="17"/>
        <v>0</v>
      </c>
    </row>
    <row r="109" spans="1:49" s="24" customFormat="1" ht="19.899999999999999" customHeight="1" x14ac:dyDescent="0.15">
      <c r="A109" s="59" t="s">
        <v>598</v>
      </c>
      <c r="B109" s="55" t="s">
        <v>597</v>
      </c>
      <c r="C109" s="46">
        <f>設備投資_入力!F122</f>
        <v>0</v>
      </c>
      <c r="D109" s="77">
        <f>C109*各種係数!D109</f>
        <v>0</v>
      </c>
      <c r="E109" s="77">
        <v>0</v>
      </c>
      <c r="F109" s="77">
        <f>D109*各種係数!E109</f>
        <v>0</v>
      </c>
      <c r="G109" s="77">
        <f>D109*各種係数!F109</f>
        <v>0</v>
      </c>
      <c r="H109" s="77">
        <f>G109*各種係数!G109</f>
        <v>0</v>
      </c>
      <c r="I109" s="77">
        <f>D109*各種係数!I109</f>
        <v>0</v>
      </c>
      <c r="J109" s="77">
        <f>D109*各種係数!J109</f>
        <v>0</v>
      </c>
      <c r="K109" s="47">
        <f>E109*各種係数!D109</f>
        <v>0</v>
      </c>
      <c r="L109" s="215">
        <v>0</v>
      </c>
      <c r="M109" s="215">
        <v>0</v>
      </c>
      <c r="N109" s="215">
        <f>L109*各種係数!E109</f>
        <v>0</v>
      </c>
      <c r="O109" s="215">
        <f>L109*各種係数!F109</f>
        <v>0</v>
      </c>
      <c r="P109" s="215">
        <f>O109*各種係数!G109</f>
        <v>0</v>
      </c>
      <c r="Q109" s="215">
        <f>L109*各種係数!I109</f>
        <v>0</v>
      </c>
      <c r="R109" s="215">
        <f>L109*各種係数!J109</f>
        <v>0</v>
      </c>
      <c r="S109" s="47"/>
      <c r="T109" s="47">
        <f>$S$114*各種係数!H109</f>
        <v>0</v>
      </c>
      <c r="U109" s="47">
        <f>T109*各種係数!D109</f>
        <v>0</v>
      </c>
      <c r="V109" s="186">
        <v>0</v>
      </c>
      <c r="W109" s="186">
        <v>0</v>
      </c>
      <c r="X109" s="186">
        <f>V109*各種係数!E109</f>
        <v>0</v>
      </c>
      <c r="Y109" s="186">
        <f>V109*各種係数!F109</f>
        <v>0</v>
      </c>
      <c r="Z109" s="186">
        <f>Y109*各種係数!G109</f>
        <v>0</v>
      </c>
      <c r="AA109" s="186">
        <f>V109*各種係数!I109</f>
        <v>0</v>
      </c>
      <c r="AB109" s="186">
        <f>V109*各種係数!J109</f>
        <v>0</v>
      </c>
      <c r="AC109" s="59" t="str">
        <f t="shared" si="21"/>
        <v>674</v>
      </c>
      <c r="AD109" s="55" t="str">
        <f t="shared" si="21"/>
        <v>娯楽サービス</v>
      </c>
      <c r="AE109" s="47">
        <f t="shared" si="12"/>
        <v>0</v>
      </c>
      <c r="AF109" s="47">
        <f t="shared" si="12"/>
        <v>0</v>
      </c>
      <c r="AG109" s="47">
        <f t="shared" si="12"/>
        <v>0</v>
      </c>
      <c r="AH109" s="47">
        <f t="shared" si="11"/>
        <v>0</v>
      </c>
      <c r="AI109" s="47">
        <f t="shared" si="11"/>
        <v>0</v>
      </c>
      <c r="AJ109" s="47">
        <f t="shared" si="11"/>
        <v>0</v>
      </c>
      <c r="AK109" s="47">
        <f t="shared" si="11"/>
        <v>0</v>
      </c>
      <c r="AL109" s="23"/>
      <c r="AM109" s="23"/>
      <c r="AN109" s="88">
        <f>RANK(AE109,$AE$6:$AE$113)+COUNTIF($AE$6:AE109,AE109)-1</f>
        <v>104</v>
      </c>
      <c r="AO109" s="98" t="str">
        <f t="shared" si="18"/>
        <v>674</v>
      </c>
      <c r="AP109" s="89" t="str">
        <f t="shared" si="18"/>
        <v>娯楽サービス</v>
      </c>
      <c r="AQ109" s="95">
        <v>104</v>
      </c>
      <c r="AR109" s="95" t="str">
        <f t="shared" si="14"/>
        <v>674</v>
      </c>
      <c r="AS109" s="90" t="str">
        <f t="shared" si="15"/>
        <v>娯楽サービス</v>
      </c>
      <c r="AT109" s="77">
        <f t="shared" si="16"/>
        <v>0</v>
      </c>
      <c r="AU109" s="229">
        <f t="shared" si="19"/>
        <v>0</v>
      </c>
      <c r="AV109" s="186">
        <f t="shared" si="20"/>
        <v>0</v>
      </c>
      <c r="AW109" s="47">
        <f t="shared" si="17"/>
        <v>0</v>
      </c>
    </row>
    <row r="110" spans="1:49" s="24" customFormat="1" ht="19.899999999999999" customHeight="1" x14ac:dyDescent="0.15">
      <c r="A110" s="59" t="s">
        <v>951</v>
      </c>
      <c r="B110" s="55" t="s">
        <v>955</v>
      </c>
      <c r="C110" s="46">
        <f>設備投資_入力!F123</f>
        <v>0</v>
      </c>
      <c r="D110" s="77">
        <f>C110*各種係数!D110</f>
        <v>0</v>
      </c>
      <c r="E110" s="77">
        <v>0</v>
      </c>
      <c r="F110" s="77">
        <f>D110*各種係数!E110</f>
        <v>0</v>
      </c>
      <c r="G110" s="77">
        <f>D110*各種係数!F110</f>
        <v>0</v>
      </c>
      <c r="H110" s="77">
        <f>G110*各種係数!G110</f>
        <v>0</v>
      </c>
      <c r="I110" s="77">
        <f>D110*各種係数!I110</f>
        <v>0</v>
      </c>
      <c r="J110" s="77">
        <f>D110*各種係数!J110</f>
        <v>0</v>
      </c>
      <c r="K110" s="47">
        <f>E110*各種係数!D110</f>
        <v>0</v>
      </c>
      <c r="L110" s="215">
        <v>0</v>
      </c>
      <c r="M110" s="215">
        <v>0</v>
      </c>
      <c r="N110" s="215">
        <f>L110*各種係数!E110</f>
        <v>0</v>
      </c>
      <c r="O110" s="215">
        <f>L110*各種係数!F110</f>
        <v>0</v>
      </c>
      <c r="P110" s="215">
        <f>O110*各種係数!G110</f>
        <v>0</v>
      </c>
      <c r="Q110" s="215">
        <f>L110*各種係数!I110</f>
        <v>0</v>
      </c>
      <c r="R110" s="215">
        <f>L110*各種係数!J110</f>
        <v>0</v>
      </c>
      <c r="S110" s="47"/>
      <c r="T110" s="47">
        <f>$S$114*各種係数!H110</f>
        <v>0</v>
      </c>
      <c r="U110" s="47">
        <f>T110*各種係数!D110</f>
        <v>0</v>
      </c>
      <c r="V110" s="186">
        <v>0</v>
      </c>
      <c r="W110" s="186">
        <v>0</v>
      </c>
      <c r="X110" s="186">
        <f>V110*各種係数!E110</f>
        <v>0</v>
      </c>
      <c r="Y110" s="186">
        <f>V110*各種係数!F110</f>
        <v>0</v>
      </c>
      <c r="Z110" s="186">
        <f>Y110*各種係数!G110</f>
        <v>0</v>
      </c>
      <c r="AA110" s="186">
        <f>V110*各種係数!I110</f>
        <v>0</v>
      </c>
      <c r="AB110" s="186">
        <f>V110*各種係数!J110</f>
        <v>0</v>
      </c>
      <c r="AC110" s="59" t="str">
        <f t="shared" si="21"/>
        <v>675</v>
      </c>
      <c r="AD110" s="55" t="str">
        <f t="shared" si="21"/>
        <v>獣医業</v>
      </c>
      <c r="AE110" s="47">
        <f t="shared" si="12"/>
        <v>0</v>
      </c>
      <c r="AF110" s="47">
        <f t="shared" si="12"/>
        <v>0</v>
      </c>
      <c r="AG110" s="47">
        <f t="shared" si="12"/>
        <v>0</v>
      </c>
      <c r="AH110" s="47">
        <f t="shared" si="11"/>
        <v>0</v>
      </c>
      <c r="AI110" s="47">
        <f t="shared" si="11"/>
        <v>0</v>
      </c>
      <c r="AJ110" s="47">
        <f t="shared" si="11"/>
        <v>0</v>
      </c>
      <c r="AK110" s="47">
        <f t="shared" si="11"/>
        <v>0</v>
      </c>
      <c r="AL110" s="23"/>
      <c r="AM110" s="23"/>
      <c r="AN110" s="88">
        <f>RANK(AE110,$AE$6:$AE$113)+COUNTIF($AE$6:AE110,AE110)-1</f>
        <v>105</v>
      </c>
      <c r="AO110" s="98" t="str">
        <f t="shared" si="18"/>
        <v>675</v>
      </c>
      <c r="AP110" s="89" t="str">
        <f t="shared" si="18"/>
        <v>獣医業</v>
      </c>
      <c r="AQ110" s="95">
        <v>105</v>
      </c>
      <c r="AR110" s="95" t="str">
        <f t="shared" si="14"/>
        <v>675</v>
      </c>
      <c r="AS110" s="90" t="str">
        <f t="shared" si="15"/>
        <v>獣医業</v>
      </c>
      <c r="AT110" s="77">
        <f t="shared" si="16"/>
        <v>0</v>
      </c>
      <c r="AU110" s="229">
        <f t="shared" si="19"/>
        <v>0</v>
      </c>
      <c r="AV110" s="186">
        <f t="shared" si="20"/>
        <v>0</v>
      </c>
      <c r="AW110" s="47">
        <f t="shared" si="17"/>
        <v>0</v>
      </c>
    </row>
    <row r="111" spans="1:49" s="24" customFormat="1" ht="19.899999999999999" customHeight="1" x14ac:dyDescent="0.15">
      <c r="A111" s="59" t="s">
        <v>601</v>
      </c>
      <c r="B111" s="55" t="s">
        <v>600</v>
      </c>
      <c r="C111" s="46">
        <f>設備投資_入力!F124</f>
        <v>0</v>
      </c>
      <c r="D111" s="77">
        <f>C111*各種係数!D111</f>
        <v>0</v>
      </c>
      <c r="E111" s="77">
        <v>0</v>
      </c>
      <c r="F111" s="77">
        <f>D111*各種係数!E111</f>
        <v>0</v>
      </c>
      <c r="G111" s="77">
        <f>D111*各種係数!F111</f>
        <v>0</v>
      </c>
      <c r="H111" s="77">
        <f>G111*各種係数!G111</f>
        <v>0</v>
      </c>
      <c r="I111" s="77">
        <f>D111*各種係数!I111</f>
        <v>0</v>
      </c>
      <c r="J111" s="77">
        <f>D111*各種係数!J111</f>
        <v>0</v>
      </c>
      <c r="K111" s="47">
        <f>E111*各種係数!D111</f>
        <v>0</v>
      </c>
      <c r="L111" s="215">
        <v>0</v>
      </c>
      <c r="M111" s="215">
        <v>0</v>
      </c>
      <c r="N111" s="215">
        <f>L111*各種係数!E111</f>
        <v>0</v>
      </c>
      <c r="O111" s="215">
        <f>L111*各種係数!F111</f>
        <v>0</v>
      </c>
      <c r="P111" s="215">
        <f>O111*各種係数!G111</f>
        <v>0</v>
      </c>
      <c r="Q111" s="215">
        <f>L111*各種係数!I111</f>
        <v>0</v>
      </c>
      <c r="R111" s="215">
        <f>L111*各種係数!J111</f>
        <v>0</v>
      </c>
      <c r="S111" s="47"/>
      <c r="T111" s="47">
        <f>$S$114*各種係数!H111</f>
        <v>0</v>
      </c>
      <c r="U111" s="47">
        <f>T111*各種係数!D111</f>
        <v>0</v>
      </c>
      <c r="V111" s="186">
        <v>0</v>
      </c>
      <c r="W111" s="186">
        <v>0</v>
      </c>
      <c r="X111" s="186">
        <f>V111*各種係数!E111</f>
        <v>0</v>
      </c>
      <c r="Y111" s="186">
        <f>V111*各種係数!F111</f>
        <v>0</v>
      </c>
      <c r="Z111" s="186">
        <f>Y111*各種係数!G111</f>
        <v>0</v>
      </c>
      <c r="AA111" s="186">
        <f>V111*各種係数!I111</f>
        <v>0</v>
      </c>
      <c r="AB111" s="186">
        <f>V111*各種係数!J111</f>
        <v>0</v>
      </c>
      <c r="AC111" s="59" t="str">
        <f t="shared" si="21"/>
        <v>679</v>
      </c>
      <c r="AD111" s="55" t="str">
        <f t="shared" si="21"/>
        <v>その他の対個人サービス</v>
      </c>
      <c r="AE111" s="47">
        <f t="shared" si="12"/>
        <v>0</v>
      </c>
      <c r="AF111" s="47">
        <f t="shared" si="12"/>
        <v>0</v>
      </c>
      <c r="AG111" s="47">
        <f t="shared" si="12"/>
        <v>0</v>
      </c>
      <c r="AH111" s="47">
        <f t="shared" si="11"/>
        <v>0</v>
      </c>
      <c r="AI111" s="47">
        <f t="shared" si="11"/>
        <v>0</v>
      </c>
      <c r="AJ111" s="47">
        <f t="shared" si="11"/>
        <v>0</v>
      </c>
      <c r="AK111" s="47">
        <f t="shared" si="11"/>
        <v>0</v>
      </c>
      <c r="AL111" s="23"/>
      <c r="AM111" s="23"/>
      <c r="AN111" s="88">
        <f>RANK(AE111,$AE$6:$AE$113)+COUNTIF($AE$6:AE111,AE111)-1</f>
        <v>106</v>
      </c>
      <c r="AO111" s="98" t="str">
        <f t="shared" si="18"/>
        <v>679</v>
      </c>
      <c r="AP111" s="89" t="str">
        <f t="shared" si="18"/>
        <v>その他の対個人サービス</v>
      </c>
      <c r="AQ111" s="95">
        <v>106</v>
      </c>
      <c r="AR111" s="95" t="str">
        <f t="shared" si="14"/>
        <v>679</v>
      </c>
      <c r="AS111" s="90" t="str">
        <f t="shared" si="15"/>
        <v>その他の対個人サービス</v>
      </c>
      <c r="AT111" s="77">
        <f t="shared" si="16"/>
        <v>0</v>
      </c>
      <c r="AU111" s="229">
        <f t="shared" si="19"/>
        <v>0</v>
      </c>
      <c r="AV111" s="186">
        <f t="shared" si="20"/>
        <v>0</v>
      </c>
      <c r="AW111" s="47">
        <f t="shared" si="17"/>
        <v>0</v>
      </c>
    </row>
    <row r="112" spans="1:49" s="24" customFormat="1" ht="19.899999999999999" customHeight="1" x14ac:dyDescent="0.15">
      <c r="A112" s="59" t="s">
        <v>669</v>
      </c>
      <c r="B112" s="55" t="s">
        <v>95</v>
      </c>
      <c r="C112" s="46">
        <f>設備投資_入力!F125</f>
        <v>0</v>
      </c>
      <c r="D112" s="77">
        <f>C112*各種係数!D112</f>
        <v>0</v>
      </c>
      <c r="E112" s="77">
        <v>0</v>
      </c>
      <c r="F112" s="77">
        <f>D112*各種係数!E112</f>
        <v>0</v>
      </c>
      <c r="G112" s="77">
        <f>D112*各種係数!F112</f>
        <v>0</v>
      </c>
      <c r="H112" s="77">
        <f>G112*各種係数!G112</f>
        <v>0</v>
      </c>
      <c r="I112" s="77">
        <f>D112*各種係数!I112</f>
        <v>0</v>
      </c>
      <c r="J112" s="77">
        <f>D112*各種係数!J112</f>
        <v>0</v>
      </c>
      <c r="K112" s="47">
        <f>E112*各種係数!D112</f>
        <v>0</v>
      </c>
      <c r="L112" s="215">
        <v>0</v>
      </c>
      <c r="M112" s="215">
        <v>0</v>
      </c>
      <c r="N112" s="215">
        <f>L112*各種係数!E112</f>
        <v>0</v>
      </c>
      <c r="O112" s="215">
        <f>L112*各種係数!F112</f>
        <v>0</v>
      </c>
      <c r="P112" s="215">
        <f>O112*各種係数!G112</f>
        <v>0</v>
      </c>
      <c r="Q112" s="215">
        <f>L112*各種係数!I112</f>
        <v>0</v>
      </c>
      <c r="R112" s="215">
        <f>L112*各種係数!J112</f>
        <v>0</v>
      </c>
      <c r="S112" s="47"/>
      <c r="T112" s="47">
        <f>$S$114*各種係数!H112</f>
        <v>0</v>
      </c>
      <c r="U112" s="47">
        <f>T112*各種係数!D112</f>
        <v>0</v>
      </c>
      <c r="V112" s="186">
        <v>0</v>
      </c>
      <c r="W112" s="186">
        <v>0</v>
      </c>
      <c r="X112" s="186">
        <f>V112*各種係数!E112</f>
        <v>0</v>
      </c>
      <c r="Y112" s="186">
        <f>V112*各種係数!F112</f>
        <v>0</v>
      </c>
      <c r="Z112" s="186">
        <f>Y112*各種係数!G112</f>
        <v>0</v>
      </c>
      <c r="AA112" s="186">
        <f>V112*各種係数!I112</f>
        <v>0</v>
      </c>
      <c r="AB112" s="186">
        <f>V112*各種係数!J112</f>
        <v>0</v>
      </c>
      <c r="AC112" s="59" t="str">
        <f t="shared" si="21"/>
        <v>681</v>
      </c>
      <c r="AD112" s="55" t="str">
        <f t="shared" si="21"/>
        <v>事務用品</v>
      </c>
      <c r="AE112" s="47">
        <f t="shared" si="12"/>
        <v>0</v>
      </c>
      <c r="AF112" s="47">
        <f t="shared" si="12"/>
        <v>0</v>
      </c>
      <c r="AG112" s="47">
        <f t="shared" si="12"/>
        <v>0</v>
      </c>
      <c r="AH112" s="47">
        <f t="shared" si="11"/>
        <v>0</v>
      </c>
      <c r="AI112" s="47">
        <f t="shared" si="11"/>
        <v>0</v>
      </c>
      <c r="AJ112" s="47">
        <f t="shared" si="11"/>
        <v>0</v>
      </c>
      <c r="AK112" s="47">
        <f t="shared" si="11"/>
        <v>0</v>
      </c>
      <c r="AL112" s="23"/>
      <c r="AM112" s="23"/>
      <c r="AN112" s="88">
        <f>RANK(AE112,$AE$6:$AE$113)+COUNTIF($AE$6:AE112,AE112)-1</f>
        <v>107</v>
      </c>
      <c r="AO112" s="98" t="str">
        <f t="shared" si="18"/>
        <v>681</v>
      </c>
      <c r="AP112" s="89" t="str">
        <f t="shared" si="18"/>
        <v>事務用品</v>
      </c>
      <c r="AQ112" s="95">
        <v>107</v>
      </c>
      <c r="AR112" s="95" t="str">
        <f t="shared" si="14"/>
        <v>681</v>
      </c>
      <c r="AS112" s="90" t="str">
        <f t="shared" si="15"/>
        <v>事務用品</v>
      </c>
      <c r="AT112" s="77">
        <f t="shared" si="16"/>
        <v>0</v>
      </c>
      <c r="AU112" s="229">
        <f t="shared" si="19"/>
        <v>0</v>
      </c>
      <c r="AV112" s="186">
        <f t="shared" si="20"/>
        <v>0</v>
      </c>
      <c r="AW112" s="47">
        <f t="shared" si="17"/>
        <v>0</v>
      </c>
    </row>
    <row r="113" spans="1:49" s="24" customFormat="1" ht="19.899999999999999" customHeight="1" thickBot="1" x14ac:dyDescent="0.2">
      <c r="A113" s="60" t="s">
        <v>671</v>
      </c>
      <c r="B113" s="56" t="s">
        <v>96</v>
      </c>
      <c r="C113" s="48">
        <f>設備投資_入力!F126</f>
        <v>0</v>
      </c>
      <c r="D113" s="78">
        <f>C113*各種係数!D113</f>
        <v>0</v>
      </c>
      <c r="E113" s="78">
        <v>0</v>
      </c>
      <c r="F113" s="78">
        <f>D113*各種係数!E113</f>
        <v>0</v>
      </c>
      <c r="G113" s="78">
        <f>D113*各種係数!F113</f>
        <v>0</v>
      </c>
      <c r="H113" s="78">
        <f>G113*各種係数!G113</f>
        <v>0</v>
      </c>
      <c r="I113" s="78">
        <f>D113*各種係数!I113</f>
        <v>0</v>
      </c>
      <c r="J113" s="78">
        <f>D113*各種係数!J113</f>
        <v>0</v>
      </c>
      <c r="K113" s="49">
        <f>E113*各種係数!D113</f>
        <v>0</v>
      </c>
      <c r="L113" s="216">
        <v>0</v>
      </c>
      <c r="M113" s="216">
        <v>0</v>
      </c>
      <c r="N113" s="216">
        <f>L113*各種係数!E113</f>
        <v>0</v>
      </c>
      <c r="O113" s="216">
        <f>L113*各種係数!F113</f>
        <v>0</v>
      </c>
      <c r="P113" s="216">
        <f>O113*各種係数!G113</f>
        <v>0</v>
      </c>
      <c r="Q113" s="216">
        <f>L113*各種係数!I113</f>
        <v>0</v>
      </c>
      <c r="R113" s="216">
        <f>L113*各種係数!J113</f>
        <v>0</v>
      </c>
      <c r="S113" s="49"/>
      <c r="T113" s="49">
        <f>$S$114*各種係数!H113</f>
        <v>0</v>
      </c>
      <c r="U113" s="49">
        <f>T113*各種係数!D113</f>
        <v>0</v>
      </c>
      <c r="V113" s="223">
        <v>0</v>
      </c>
      <c r="W113" s="223">
        <v>0</v>
      </c>
      <c r="X113" s="223">
        <f>V113*各種係数!E113</f>
        <v>0</v>
      </c>
      <c r="Y113" s="223">
        <f>V113*各種係数!F113</f>
        <v>0</v>
      </c>
      <c r="Z113" s="223">
        <f>Y113*各種係数!G113</f>
        <v>0</v>
      </c>
      <c r="AA113" s="223">
        <f>V113*各種係数!I113</f>
        <v>0</v>
      </c>
      <c r="AB113" s="223">
        <f>V113*各種係数!J113</f>
        <v>0</v>
      </c>
      <c r="AC113" s="60" t="str">
        <f t="shared" si="21"/>
        <v>691</v>
      </c>
      <c r="AD113" s="56" t="str">
        <f t="shared" si="21"/>
        <v>分類不明</v>
      </c>
      <c r="AE113" s="49">
        <f t="shared" si="12"/>
        <v>0</v>
      </c>
      <c r="AF113" s="49">
        <f t="shared" si="12"/>
        <v>0</v>
      </c>
      <c r="AG113" s="49">
        <f t="shared" si="12"/>
        <v>0</v>
      </c>
      <c r="AH113" s="49">
        <f t="shared" si="11"/>
        <v>0</v>
      </c>
      <c r="AI113" s="49">
        <f t="shared" si="11"/>
        <v>0</v>
      </c>
      <c r="AJ113" s="49">
        <f t="shared" si="11"/>
        <v>0</v>
      </c>
      <c r="AK113" s="49">
        <f t="shared" si="11"/>
        <v>0</v>
      </c>
      <c r="AL113" s="23"/>
      <c r="AM113" s="23"/>
      <c r="AN113" s="91">
        <f>RANK(AE113,$AE$6:$AE$113)+COUNTIF($AE$6:AE113,AE113)-1</f>
        <v>108</v>
      </c>
      <c r="AO113" s="99" t="str">
        <f t="shared" si="18"/>
        <v>691</v>
      </c>
      <c r="AP113" s="92" t="str">
        <f t="shared" si="18"/>
        <v>分類不明</v>
      </c>
      <c r="AQ113" s="96">
        <v>108</v>
      </c>
      <c r="AR113" s="96" t="str">
        <f t="shared" si="14"/>
        <v>691</v>
      </c>
      <c r="AS113" s="93" t="str">
        <f t="shared" si="15"/>
        <v>分類不明</v>
      </c>
      <c r="AT113" s="102">
        <f t="shared" si="16"/>
        <v>0</v>
      </c>
      <c r="AU113" s="230">
        <f t="shared" si="19"/>
        <v>0</v>
      </c>
      <c r="AV113" s="187">
        <f t="shared" si="20"/>
        <v>0</v>
      </c>
      <c r="AW113" s="263">
        <f t="shared" si="17"/>
        <v>0</v>
      </c>
    </row>
    <row r="114" spans="1:49" s="24" customFormat="1" ht="19.899999999999999" customHeight="1" thickTop="1" x14ac:dyDescent="0.15">
      <c r="A114" s="50" t="s">
        <v>868</v>
      </c>
      <c r="B114" s="51"/>
      <c r="C114" s="52">
        <f t="shared" ref="C114:R114" si="22">SUM(C6:C113)</f>
        <v>0</v>
      </c>
      <c r="D114" s="79">
        <f t="shared" si="22"/>
        <v>0</v>
      </c>
      <c r="E114" s="79">
        <f t="shared" si="22"/>
        <v>0</v>
      </c>
      <c r="F114" s="79">
        <f t="shared" si="22"/>
        <v>0</v>
      </c>
      <c r="G114" s="79">
        <f>SUM(G6:G113)</f>
        <v>0</v>
      </c>
      <c r="H114" s="79">
        <f>SUM(H6:H113)</f>
        <v>0</v>
      </c>
      <c r="I114" s="79">
        <f>SUM(I6:I113)</f>
        <v>0</v>
      </c>
      <c r="J114" s="79">
        <f t="shared" si="22"/>
        <v>0</v>
      </c>
      <c r="K114" s="53">
        <f t="shared" si="22"/>
        <v>0</v>
      </c>
      <c r="L114" s="217">
        <f t="shared" si="22"/>
        <v>0</v>
      </c>
      <c r="M114" s="217">
        <f t="shared" si="22"/>
        <v>0</v>
      </c>
      <c r="N114" s="217">
        <f t="shared" si="22"/>
        <v>0</v>
      </c>
      <c r="O114" s="217">
        <f t="shared" si="22"/>
        <v>0</v>
      </c>
      <c r="P114" s="217">
        <f t="shared" si="22"/>
        <v>0</v>
      </c>
      <c r="Q114" s="217">
        <f t="shared" si="22"/>
        <v>0</v>
      </c>
      <c r="R114" s="217">
        <f t="shared" si="22"/>
        <v>0</v>
      </c>
      <c r="S114" s="53">
        <f>(H114+P114)*各種係数!O18</f>
        <v>0</v>
      </c>
      <c r="T114" s="53">
        <f t="shared" ref="T114:AK114" si="23">SUM(T6:T113)</f>
        <v>0</v>
      </c>
      <c r="U114" s="53">
        <f t="shared" si="23"/>
        <v>0</v>
      </c>
      <c r="V114" s="188">
        <f t="shared" si="23"/>
        <v>0</v>
      </c>
      <c r="W114" s="188">
        <f t="shared" si="23"/>
        <v>0</v>
      </c>
      <c r="X114" s="188">
        <f t="shared" si="23"/>
        <v>0</v>
      </c>
      <c r="Y114" s="188">
        <f t="shared" si="23"/>
        <v>0</v>
      </c>
      <c r="Z114" s="188">
        <f t="shared" si="23"/>
        <v>0</v>
      </c>
      <c r="AA114" s="188">
        <f t="shared" si="23"/>
        <v>0</v>
      </c>
      <c r="AB114" s="188">
        <f t="shared" si="23"/>
        <v>0</v>
      </c>
      <c r="AC114" s="50" t="str">
        <f>A114</f>
        <v>　　　産　　　　　　　　業　　　　　　　　計</v>
      </c>
      <c r="AD114" s="51" t="str">
        <f>A114</f>
        <v>　　　産　　　　　　　　業　　　　　　　　計</v>
      </c>
      <c r="AE114" s="53">
        <f t="shared" si="23"/>
        <v>0</v>
      </c>
      <c r="AF114" s="53">
        <f t="shared" si="23"/>
        <v>0</v>
      </c>
      <c r="AG114" s="53">
        <f t="shared" si="23"/>
        <v>0</v>
      </c>
      <c r="AH114" s="53">
        <f t="shared" si="23"/>
        <v>0</v>
      </c>
      <c r="AI114" s="53">
        <f t="shared" si="23"/>
        <v>0</v>
      </c>
      <c r="AJ114" s="53">
        <f t="shared" si="23"/>
        <v>0</v>
      </c>
      <c r="AK114" s="53">
        <f t="shared" si="23"/>
        <v>0</v>
      </c>
      <c r="AN114" s="137" t="s">
        <v>853</v>
      </c>
    </row>
    <row r="115" spans="1:49" ht="19.899999999999999" customHeight="1" x14ac:dyDescent="0.15">
      <c r="A115" s="255"/>
      <c r="B115" s="35"/>
      <c r="C115" s="254"/>
    </row>
    <row r="116" spans="1:49" ht="19.899999999999999" customHeight="1" x14ac:dyDescent="0.15"/>
  </sheetData>
  <mergeCells count="15">
    <mergeCell ref="AN3:AP3"/>
    <mergeCell ref="AQ3:AS3"/>
    <mergeCell ref="A4:A5"/>
    <mergeCell ref="B4:B5"/>
    <mergeCell ref="AC4:AC5"/>
    <mergeCell ref="AD4:AD5"/>
    <mergeCell ref="AO4:AO5"/>
    <mergeCell ref="AP4:AP5"/>
    <mergeCell ref="AR4:AR5"/>
    <mergeCell ref="AS4:AS5"/>
    <mergeCell ref="C2:C3"/>
    <mergeCell ref="D2:J2"/>
    <mergeCell ref="L2:R2"/>
    <mergeCell ref="V2:AB2"/>
    <mergeCell ref="AE2:AK2"/>
  </mergeCells>
  <phoneticPr fontId="1"/>
  <pageMargins left="0.78700000000000003" right="0.78700000000000003" top="0.98399999999999999" bottom="0.98399999999999999" header="0.51200000000000001" footer="0.51200000000000001"/>
  <pageSetup paperSize="8" scale="33" fitToWidth="2" orientation="landscape" r:id="rId1"/>
  <headerFooter alignWithMargins="0">
    <oddHeader>&amp;C&amp;A</oddHeader>
    <oddFooter>&amp;C&amp;P</oddFooter>
  </headerFooter>
  <colBreaks count="1" manualBreakCount="1">
    <brk id="2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A5995-71E1-444F-9DAC-CD54CB31BD06}">
  <sheetPr codeName="Sheet21">
    <tabColor theme="2" tint="-0.499984740745262"/>
  </sheetPr>
  <dimension ref="A1:V86"/>
  <sheetViews>
    <sheetView showGridLines="0" view="pageBreakPreview" zoomScaleNormal="100" zoomScaleSheetLayoutView="100" workbookViewId="0">
      <pane ySplit="14" topLeftCell="A74" activePane="bottomLeft" state="frozen"/>
      <selection activeCell="E18" sqref="E18:G18"/>
      <selection pane="bottomLeft"/>
    </sheetView>
  </sheetViews>
  <sheetFormatPr defaultRowHeight="13.5" x14ac:dyDescent="0.15"/>
  <cols>
    <col min="1" max="1" width="0.5" style="431" customWidth="1"/>
    <col min="2" max="2" width="3.125" style="431" customWidth="1"/>
    <col min="3" max="9" width="5.625" style="431" customWidth="1"/>
    <col min="10" max="10" width="25.625" style="431" customWidth="1"/>
    <col min="11" max="11" width="14" style="431" customWidth="1"/>
    <col min="12" max="18" width="12.625" style="431" customWidth="1"/>
    <col min="19" max="16384" width="9" style="431"/>
  </cols>
  <sheetData>
    <row r="1" spans="1:18" s="429" customFormat="1" ht="5.0999999999999996" customHeight="1" x14ac:dyDescent="0.15"/>
    <row r="2" spans="1:18" s="429" customFormat="1" ht="21" x14ac:dyDescent="0.15">
      <c r="A2" s="631"/>
      <c r="B2" s="863" t="s">
        <v>2315</v>
      </c>
      <c r="C2" s="863"/>
      <c r="D2" s="863"/>
      <c r="E2" s="863"/>
      <c r="F2" s="863"/>
      <c r="G2" s="863"/>
      <c r="H2" s="863"/>
      <c r="I2" s="863"/>
      <c r="J2" s="863"/>
      <c r="K2" s="863"/>
      <c r="L2" s="863"/>
      <c r="M2" s="863"/>
      <c r="N2" s="863"/>
      <c r="O2" s="863"/>
      <c r="P2" s="863"/>
      <c r="Q2" s="863"/>
      <c r="R2" s="863"/>
    </row>
    <row r="3" spans="1:18" s="429" customFormat="1" ht="5.0999999999999996" customHeight="1" x14ac:dyDescent="0.15"/>
    <row r="4" spans="1:18" s="429" customFormat="1" ht="15" customHeight="1" x14ac:dyDescent="0.15">
      <c r="B4" s="430"/>
      <c r="C4" s="430" t="s">
        <v>2316</v>
      </c>
      <c r="D4" s="430"/>
    </row>
    <row r="5" spans="1:18" s="429" customFormat="1" ht="5.0999999999999996" customHeight="1" x14ac:dyDescent="0.15">
      <c r="C5" s="429" t="s">
        <v>2047</v>
      </c>
    </row>
    <row r="6" spans="1:18" s="429" customFormat="1" ht="15" customHeight="1" x14ac:dyDescent="0.15">
      <c r="B6" s="40"/>
      <c r="C6" s="40" t="s">
        <v>2317</v>
      </c>
      <c r="D6" s="40"/>
    </row>
    <row r="7" spans="1:18" ht="5.0999999999999996" customHeight="1" x14ac:dyDescent="0.15"/>
    <row r="8" spans="1:18" ht="15" customHeight="1" x14ac:dyDescent="0.15">
      <c r="B8" s="40"/>
      <c r="C8" s="40" t="s">
        <v>2616</v>
      </c>
      <c r="D8" s="40"/>
    </row>
    <row r="9" spans="1:18" ht="5.0999999999999996" customHeight="1" x14ac:dyDescent="0.15"/>
    <row r="10" spans="1:18" ht="5.0999999999999996" customHeight="1" x14ac:dyDescent="0.15"/>
    <row r="11" spans="1:18" ht="5.0999999999999996" customHeight="1" x14ac:dyDescent="0.15">
      <c r="C11" s="429"/>
      <c r="D11" s="429"/>
      <c r="E11" s="429"/>
      <c r="F11" s="429"/>
      <c r="G11" s="429"/>
      <c r="H11" s="429"/>
      <c r="I11" s="429"/>
      <c r="J11" s="429"/>
      <c r="K11" s="433"/>
    </row>
    <row r="12" spans="1:18" ht="15" customHeight="1" x14ac:dyDescent="0.15">
      <c r="C12" s="567" t="s">
        <v>2314</v>
      </c>
      <c r="D12" s="432"/>
      <c r="E12" s="432"/>
      <c r="F12" s="432"/>
      <c r="G12" s="432"/>
      <c r="H12" s="432"/>
      <c r="I12" s="432"/>
      <c r="J12" s="432"/>
      <c r="K12" s="433"/>
    </row>
    <row r="13" spans="1:18" ht="15" customHeight="1" x14ac:dyDescent="0.15">
      <c r="C13" s="864" t="s">
        <v>2048</v>
      </c>
      <c r="D13" s="865"/>
      <c r="E13" s="865"/>
      <c r="F13" s="865"/>
      <c r="G13" s="865"/>
      <c r="H13" s="865"/>
      <c r="I13" s="865"/>
      <c r="J13" s="865"/>
      <c r="K13" s="434" t="s">
        <v>2049</v>
      </c>
      <c r="L13" s="868" t="s">
        <v>2050</v>
      </c>
      <c r="M13" s="869"/>
      <c r="N13" s="869"/>
      <c r="O13" s="869"/>
      <c r="P13" s="869"/>
      <c r="Q13" s="869"/>
      <c r="R13" s="870"/>
    </row>
    <row r="14" spans="1:18" s="435" customFormat="1" ht="15" customHeight="1" x14ac:dyDescent="0.15">
      <c r="C14" s="866"/>
      <c r="D14" s="867"/>
      <c r="E14" s="867"/>
      <c r="F14" s="867"/>
      <c r="G14" s="867"/>
      <c r="H14" s="867"/>
      <c r="I14" s="867"/>
      <c r="J14" s="867"/>
      <c r="K14" s="436" t="s">
        <v>2051</v>
      </c>
      <c r="L14" s="871"/>
      <c r="M14" s="872"/>
      <c r="N14" s="872"/>
      <c r="O14" s="872"/>
      <c r="P14" s="872"/>
      <c r="Q14" s="872"/>
      <c r="R14" s="873"/>
    </row>
    <row r="15" spans="1:18" ht="30" customHeight="1" x14ac:dyDescent="0.15">
      <c r="C15" s="437" t="s">
        <v>2052</v>
      </c>
      <c r="D15" s="438"/>
      <c r="E15" s="438"/>
      <c r="F15" s="438"/>
      <c r="G15" s="438"/>
      <c r="H15" s="438"/>
      <c r="I15" s="438"/>
      <c r="J15" s="438"/>
      <c r="K15" s="439"/>
      <c r="L15" s="862"/>
      <c r="M15" s="862"/>
      <c r="N15" s="862"/>
      <c r="O15" s="862"/>
      <c r="P15" s="862"/>
      <c r="Q15" s="862"/>
      <c r="R15" s="862"/>
    </row>
    <row r="16" spans="1:18" ht="30" customHeight="1" x14ac:dyDescent="0.15">
      <c r="C16" s="440"/>
      <c r="D16" s="437" t="s">
        <v>2053</v>
      </c>
      <c r="E16" s="438"/>
      <c r="F16" s="438"/>
      <c r="G16" s="438"/>
      <c r="H16" s="438"/>
      <c r="I16" s="438"/>
      <c r="J16" s="438"/>
      <c r="K16" s="441"/>
      <c r="L16" s="862"/>
      <c r="M16" s="862"/>
      <c r="N16" s="862"/>
      <c r="O16" s="862"/>
      <c r="P16" s="862"/>
      <c r="Q16" s="862"/>
      <c r="R16" s="862"/>
    </row>
    <row r="17" spans="3:21" ht="30" customHeight="1" x14ac:dyDescent="0.15">
      <c r="C17" s="440"/>
      <c r="D17" s="440"/>
      <c r="E17" s="437" t="s">
        <v>2054</v>
      </c>
      <c r="F17" s="438"/>
      <c r="G17" s="438"/>
      <c r="H17" s="438"/>
      <c r="I17" s="438"/>
      <c r="J17" s="438"/>
      <c r="K17" s="441"/>
      <c r="L17" s="862"/>
      <c r="M17" s="862"/>
      <c r="N17" s="862"/>
      <c r="O17" s="862"/>
      <c r="P17" s="862"/>
      <c r="Q17" s="862"/>
      <c r="R17" s="862"/>
    </row>
    <row r="18" spans="3:21" ht="30" customHeight="1" x14ac:dyDescent="0.15">
      <c r="C18" s="440"/>
      <c r="D18" s="440"/>
      <c r="E18" s="440"/>
      <c r="F18" s="442" t="s">
        <v>2055</v>
      </c>
      <c r="G18" s="438"/>
      <c r="H18" s="438"/>
      <c r="I18" s="438"/>
      <c r="J18" s="438"/>
      <c r="K18" s="441"/>
      <c r="L18" s="852" t="s">
        <v>2056</v>
      </c>
      <c r="M18" s="852" t="s">
        <v>2057</v>
      </c>
      <c r="N18" s="852" t="s">
        <v>2057</v>
      </c>
      <c r="O18" s="852" t="s">
        <v>2057</v>
      </c>
      <c r="P18" s="852" t="s">
        <v>2057</v>
      </c>
      <c r="Q18" s="852" t="s">
        <v>2057</v>
      </c>
      <c r="R18" s="852" t="s">
        <v>2057</v>
      </c>
    </row>
    <row r="19" spans="3:21" ht="30" customHeight="1" x14ac:dyDescent="0.15">
      <c r="C19" s="440"/>
      <c r="D19" s="440"/>
      <c r="E19" s="440"/>
      <c r="F19" s="440"/>
      <c r="G19" s="443" t="s">
        <v>2058</v>
      </c>
      <c r="H19" s="444"/>
      <c r="I19" s="444"/>
      <c r="J19" s="444"/>
      <c r="K19" s="441"/>
      <c r="L19" s="852" t="s">
        <v>2059</v>
      </c>
      <c r="M19" s="852" t="s">
        <v>2059</v>
      </c>
      <c r="N19" s="852" t="s">
        <v>2059</v>
      </c>
      <c r="O19" s="852" t="s">
        <v>2059</v>
      </c>
      <c r="P19" s="852" t="s">
        <v>2059</v>
      </c>
      <c r="Q19" s="852" t="s">
        <v>2059</v>
      </c>
      <c r="R19" s="852" t="s">
        <v>2059</v>
      </c>
    </row>
    <row r="20" spans="3:21" ht="30" customHeight="1" x14ac:dyDescent="0.15">
      <c r="C20" s="440"/>
      <c r="D20" s="440"/>
      <c r="E20" s="440"/>
      <c r="F20" s="445"/>
      <c r="G20" s="445" t="s">
        <v>2060</v>
      </c>
      <c r="H20" s="446"/>
      <c r="I20" s="446"/>
      <c r="J20" s="446"/>
      <c r="K20" s="441"/>
      <c r="L20" s="852" t="s">
        <v>2061</v>
      </c>
      <c r="M20" s="852" t="s">
        <v>2061</v>
      </c>
      <c r="N20" s="852" t="s">
        <v>2061</v>
      </c>
      <c r="O20" s="852" t="s">
        <v>2061</v>
      </c>
      <c r="P20" s="852" t="s">
        <v>2061</v>
      </c>
      <c r="Q20" s="852" t="s">
        <v>2061</v>
      </c>
      <c r="R20" s="852" t="s">
        <v>2061</v>
      </c>
    </row>
    <row r="21" spans="3:21" ht="30" customHeight="1" x14ac:dyDescent="0.15">
      <c r="C21" s="440"/>
      <c r="D21" s="440"/>
      <c r="E21" s="440"/>
      <c r="F21" s="437" t="s">
        <v>2062</v>
      </c>
      <c r="G21" s="438"/>
      <c r="H21" s="438"/>
      <c r="I21" s="438"/>
      <c r="J21" s="438"/>
      <c r="K21" s="441"/>
      <c r="L21" s="852" t="s">
        <v>2063</v>
      </c>
      <c r="M21" s="852" t="s">
        <v>2063</v>
      </c>
      <c r="N21" s="852" t="s">
        <v>2063</v>
      </c>
      <c r="O21" s="852" t="s">
        <v>2063</v>
      </c>
      <c r="P21" s="852" t="s">
        <v>2063</v>
      </c>
      <c r="Q21" s="852" t="s">
        <v>2063</v>
      </c>
      <c r="R21" s="852" t="s">
        <v>2063</v>
      </c>
    </row>
    <row r="22" spans="3:21" ht="30" customHeight="1" x14ac:dyDescent="0.15">
      <c r="C22" s="440"/>
      <c r="D22" s="440"/>
      <c r="E22" s="440"/>
      <c r="F22" s="440" t="s">
        <v>1248</v>
      </c>
      <c r="G22" s="443" t="s">
        <v>2064</v>
      </c>
      <c r="H22" s="444"/>
      <c r="I22" s="444"/>
      <c r="J22" s="444"/>
      <c r="K22" s="441"/>
      <c r="L22" s="852" t="s">
        <v>2065</v>
      </c>
      <c r="M22" s="852" t="s">
        <v>2065</v>
      </c>
      <c r="N22" s="852" t="s">
        <v>2065</v>
      </c>
      <c r="O22" s="852" t="s">
        <v>2065</v>
      </c>
      <c r="P22" s="852" t="s">
        <v>2065</v>
      </c>
      <c r="Q22" s="852" t="s">
        <v>2065</v>
      </c>
      <c r="R22" s="852" t="s">
        <v>2065</v>
      </c>
    </row>
    <row r="23" spans="3:21" ht="30" customHeight="1" x14ac:dyDescent="0.15">
      <c r="C23" s="440"/>
      <c r="D23" s="440"/>
      <c r="E23" s="440"/>
      <c r="F23" s="440" t="s">
        <v>1248</v>
      </c>
      <c r="G23" s="437" t="s">
        <v>2066</v>
      </c>
      <c r="H23" s="438"/>
      <c r="I23" s="438"/>
      <c r="J23" s="438"/>
      <c r="K23" s="441"/>
      <c r="L23" s="852" t="s">
        <v>2067</v>
      </c>
      <c r="M23" s="852" t="s">
        <v>2067</v>
      </c>
      <c r="N23" s="852" t="s">
        <v>2067</v>
      </c>
      <c r="O23" s="852" t="s">
        <v>2067</v>
      </c>
      <c r="P23" s="852" t="s">
        <v>2067</v>
      </c>
      <c r="Q23" s="852" t="s">
        <v>2067</v>
      </c>
      <c r="R23" s="852" t="s">
        <v>2067</v>
      </c>
    </row>
    <row r="24" spans="3:21" ht="30" customHeight="1" x14ac:dyDescent="0.15">
      <c r="C24" s="440"/>
      <c r="D24" s="440"/>
      <c r="E24" s="440"/>
      <c r="F24" s="440"/>
      <c r="G24" s="440"/>
      <c r="H24" s="443" t="s">
        <v>2068</v>
      </c>
      <c r="I24" s="444"/>
      <c r="J24" s="444"/>
      <c r="K24" s="441"/>
      <c r="L24" s="852" t="s">
        <v>2069</v>
      </c>
      <c r="M24" s="852" t="s">
        <v>2069</v>
      </c>
      <c r="N24" s="852" t="s">
        <v>2069</v>
      </c>
      <c r="O24" s="852" t="s">
        <v>2069</v>
      </c>
      <c r="P24" s="852" t="s">
        <v>2069</v>
      </c>
      <c r="Q24" s="852" t="s">
        <v>2069</v>
      </c>
      <c r="R24" s="852" t="s">
        <v>2069</v>
      </c>
      <c r="U24" s="447"/>
    </row>
    <row r="25" spans="3:21" ht="30" customHeight="1" x14ac:dyDescent="0.15">
      <c r="C25" s="440"/>
      <c r="D25" s="440"/>
      <c r="E25" s="440"/>
      <c r="F25" s="440"/>
      <c r="G25" s="445"/>
      <c r="H25" s="445" t="s">
        <v>2070</v>
      </c>
      <c r="I25" s="446"/>
      <c r="J25" s="446"/>
      <c r="K25" s="448"/>
      <c r="L25" s="852" t="s">
        <v>2071</v>
      </c>
      <c r="M25" s="852" t="s">
        <v>2071</v>
      </c>
      <c r="N25" s="852" t="s">
        <v>2071</v>
      </c>
      <c r="O25" s="852" t="s">
        <v>2071</v>
      </c>
      <c r="P25" s="852" t="s">
        <v>2071</v>
      </c>
      <c r="Q25" s="852" t="s">
        <v>2071</v>
      </c>
      <c r="R25" s="852" t="s">
        <v>2071</v>
      </c>
      <c r="U25" s="447"/>
    </row>
    <row r="26" spans="3:21" ht="30" customHeight="1" x14ac:dyDescent="0.15">
      <c r="C26" s="440"/>
      <c r="D26" s="440"/>
      <c r="E26" s="440"/>
      <c r="F26" s="440"/>
      <c r="G26" s="440" t="s">
        <v>2072</v>
      </c>
      <c r="H26" s="449"/>
      <c r="I26" s="449"/>
      <c r="J26" s="449"/>
      <c r="K26" s="441"/>
      <c r="L26" s="852" t="s">
        <v>2073</v>
      </c>
      <c r="M26" s="852" t="s">
        <v>2073</v>
      </c>
      <c r="N26" s="852" t="s">
        <v>2073</v>
      </c>
      <c r="O26" s="852" t="s">
        <v>2073</v>
      </c>
      <c r="P26" s="852" t="s">
        <v>2073</v>
      </c>
      <c r="Q26" s="852" t="s">
        <v>2073</v>
      </c>
      <c r="R26" s="852" t="s">
        <v>2073</v>
      </c>
    </row>
    <row r="27" spans="3:21" ht="30" customHeight="1" x14ac:dyDescent="0.15">
      <c r="C27" s="440"/>
      <c r="D27" s="440"/>
      <c r="E27" s="440"/>
      <c r="F27" s="440"/>
      <c r="G27" s="440"/>
      <c r="H27" s="443" t="s">
        <v>2074</v>
      </c>
      <c r="I27" s="444"/>
      <c r="J27" s="444"/>
      <c r="K27" s="441"/>
      <c r="L27" s="852" t="s">
        <v>2075</v>
      </c>
      <c r="M27" s="852" t="s">
        <v>2075</v>
      </c>
      <c r="N27" s="852" t="s">
        <v>2075</v>
      </c>
      <c r="O27" s="852" t="s">
        <v>2075</v>
      </c>
      <c r="P27" s="852" t="s">
        <v>2075</v>
      </c>
      <c r="Q27" s="852" t="s">
        <v>2075</v>
      </c>
      <c r="R27" s="852" t="s">
        <v>2075</v>
      </c>
    </row>
    <row r="28" spans="3:21" ht="30" customHeight="1" x14ac:dyDescent="0.15">
      <c r="C28" s="440"/>
      <c r="D28" s="440"/>
      <c r="E28" s="440"/>
      <c r="F28" s="440"/>
      <c r="G28" s="440"/>
      <c r="H28" s="440" t="s">
        <v>2076</v>
      </c>
      <c r="I28" s="449"/>
      <c r="J28" s="449"/>
      <c r="K28" s="441"/>
      <c r="L28" s="852" t="s">
        <v>2071</v>
      </c>
      <c r="M28" s="852" t="s">
        <v>2071</v>
      </c>
      <c r="N28" s="852" t="s">
        <v>2071</v>
      </c>
      <c r="O28" s="852" t="s">
        <v>2071</v>
      </c>
      <c r="P28" s="852" t="s">
        <v>2071</v>
      </c>
      <c r="Q28" s="852" t="s">
        <v>2071</v>
      </c>
      <c r="R28" s="852" t="s">
        <v>2071</v>
      </c>
    </row>
    <row r="29" spans="3:21" ht="30" customHeight="1" x14ac:dyDescent="0.15">
      <c r="C29" s="440"/>
      <c r="D29" s="440"/>
      <c r="E29" s="445"/>
      <c r="F29" s="445"/>
      <c r="G29" s="443" t="s">
        <v>2077</v>
      </c>
      <c r="H29" s="444"/>
      <c r="I29" s="444"/>
      <c r="J29" s="444"/>
      <c r="K29" s="441"/>
      <c r="L29" s="852" t="s">
        <v>2078</v>
      </c>
      <c r="M29" s="852" t="s">
        <v>2078</v>
      </c>
      <c r="N29" s="852" t="s">
        <v>2078</v>
      </c>
      <c r="O29" s="852" t="s">
        <v>2078</v>
      </c>
      <c r="P29" s="852" t="s">
        <v>2078</v>
      </c>
      <c r="Q29" s="852" t="s">
        <v>2078</v>
      </c>
      <c r="R29" s="852" t="s">
        <v>2078</v>
      </c>
    </row>
    <row r="30" spans="3:21" ht="30" customHeight="1" x14ac:dyDescent="0.15">
      <c r="C30" s="440"/>
      <c r="D30" s="440"/>
      <c r="E30" s="437" t="s">
        <v>2079</v>
      </c>
      <c r="F30" s="438"/>
      <c r="G30" s="438"/>
      <c r="H30" s="438"/>
      <c r="I30" s="438"/>
      <c r="J30" s="438"/>
      <c r="K30" s="441"/>
      <c r="L30" s="852"/>
      <c r="M30" s="852"/>
      <c r="N30" s="852"/>
      <c r="O30" s="852"/>
      <c r="P30" s="852"/>
      <c r="Q30" s="852"/>
      <c r="R30" s="852"/>
    </row>
    <row r="31" spans="3:21" ht="30" customHeight="1" x14ac:dyDescent="0.15">
      <c r="C31" s="440"/>
      <c r="D31" s="440"/>
      <c r="E31" s="440"/>
      <c r="F31" s="437" t="s">
        <v>2080</v>
      </c>
      <c r="G31" s="438"/>
      <c r="H31" s="438"/>
      <c r="I31" s="438"/>
      <c r="J31" s="438"/>
      <c r="K31" s="441"/>
      <c r="L31" s="852" t="s">
        <v>2081</v>
      </c>
      <c r="M31" s="852" t="s">
        <v>2081</v>
      </c>
      <c r="N31" s="852" t="s">
        <v>2081</v>
      </c>
      <c r="O31" s="852" t="s">
        <v>2081</v>
      </c>
      <c r="P31" s="852" t="s">
        <v>2081</v>
      </c>
      <c r="Q31" s="852" t="s">
        <v>2081</v>
      </c>
      <c r="R31" s="852" t="s">
        <v>2081</v>
      </c>
      <c r="U31" s="447"/>
    </row>
    <row r="32" spans="3:21" ht="30" customHeight="1" x14ac:dyDescent="0.15">
      <c r="C32" s="440"/>
      <c r="D32" s="440"/>
      <c r="E32" s="440"/>
      <c r="F32" s="440"/>
      <c r="G32" s="443" t="s">
        <v>2082</v>
      </c>
      <c r="H32" s="444"/>
      <c r="I32" s="444"/>
      <c r="J32" s="444"/>
      <c r="K32" s="441"/>
      <c r="L32" s="852" t="s">
        <v>2083</v>
      </c>
      <c r="M32" s="852" t="s">
        <v>2083</v>
      </c>
      <c r="N32" s="852" t="s">
        <v>2083</v>
      </c>
      <c r="O32" s="852" t="s">
        <v>2083</v>
      </c>
      <c r="P32" s="852" t="s">
        <v>2083</v>
      </c>
      <c r="Q32" s="852" t="s">
        <v>2083</v>
      </c>
      <c r="R32" s="852" t="s">
        <v>2083</v>
      </c>
    </row>
    <row r="33" spans="3:22" ht="30" customHeight="1" x14ac:dyDescent="0.15">
      <c r="C33" s="440"/>
      <c r="D33" s="440"/>
      <c r="E33" s="440"/>
      <c r="F33" s="440"/>
      <c r="G33" s="445" t="s">
        <v>2084</v>
      </c>
      <c r="H33" s="446"/>
      <c r="I33" s="446"/>
      <c r="J33" s="446"/>
      <c r="K33" s="441"/>
      <c r="L33" s="852" t="s">
        <v>2085</v>
      </c>
      <c r="M33" s="852" t="s">
        <v>2085</v>
      </c>
      <c r="N33" s="852" t="s">
        <v>2085</v>
      </c>
      <c r="O33" s="852" t="s">
        <v>2085</v>
      </c>
      <c r="P33" s="852" t="s">
        <v>2085</v>
      </c>
      <c r="Q33" s="852" t="s">
        <v>2085</v>
      </c>
      <c r="R33" s="852" t="s">
        <v>2085</v>
      </c>
    </row>
    <row r="34" spans="3:22" ht="30" customHeight="1" x14ac:dyDescent="0.15">
      <c r="C34" s="440"/>
      <c r="D34" s="440"/>
      <c r="E34" s="440"/>
      <c r="F34" s="437" t="s">
        <v>2086</v>
      </c>
      <c r="G34" s="438"/>
      <c r="H34" s="438"/>
      <c r="I34" s="438"/>
      <c r="J34" s="438"/>
      <c r="K34" s="441"/>
      <c r="L34" s="852" t="s">
        <v>2087</v>
      </c>
      <c r="M34" s="852" t="s">
        <v>2087</v>
      </c>
      <c r="N34" s="852" t="s">
        <v>2087</v>
      </c>
      <c r="O34" s="852" t="s">
        <v>2087</v>
      </c>
      <c r="P34" s="852" t="s">
        <v>2087</v>
      </c>
      <c r="Q34" s="852" t="s">
        <v>2087</v>
      </c>
      <c r="R34" s="852" t="s">
        <v>2087</v>
      </c>
    </row>
    <row r="35" spans="3:22" ht="30" customHeight="1" x14ac:dyDescent="0.15">
      <c r="C35" s="440"/>
      <c r="D35" s="440"/>
      <c r="E35" s="440"/>
      <c r="F35" s="440"/>
      <c r="G35" s="437" t="s">
        <v>2088</v>
      </c>
      <c r="H35" s="438"/>
      <c r="I35" s="438"/>
      <c r="J35" s="438"/>
      <c r="K35" s="450"/>
      <c r="L35" s="852" t="s">
        <v>2089</v>
      </c>
      <c r="M35" s="852" t="s">
        <v>2089</v>
      </c>
      <c r="N35" s="852" t="s">
        <v>2089</v>
      </c>
      <c r="O35" s="852" t="s">
        <v>2089</v>
      </c>
      <c r="P35" s="852" t="s">
        <v>2089</v>
      </c>
      <c r="Q35" s="852" t="s">
        <v>2089</v>
      </c>
      <c r="R35" s="852" t="s">
        <v>2089</v>
      </c>
    </row>
    <row r="36" spans="3:22" ht="30" customHeight="1" x14ac:dyDescent="0.15">
      <c r="C36" s="440"/>
      <c r="D36" s="440"/>
      <c r="E36" s="440"/>
      <c r="F36" s="440"/>
      <c r="G36" s="443" t="s">
        <v>2090</v>
      </c>
      <c r="H36" s="444"/>
      <c r="I36" s="444"/>
      <c r="J36" s="444"/>
      <c r="K36" s="441"/>
      <c r="L36" s="852" t="s">
        <v>2091</v>
      </c>
      <c r="M36" s="852" t="s">
        <v>2091</v>
      </c>
      <c r="N36" s="852" t="s">
        <v>2091</v>
      </c>
      <c r="O36" s="852" t="s">
        <v>2091</v>
      </c>
      <c r="P36" s="852" t="s">
        <v>2091</v>
      </c>
      <c r="Q36" s="852" t="s">
        <v>2091</v>
      </c>
      <c r="R36" s="852" t="s">
        <v>2091</v>
      </c>
      <c r="U36" s="447"/>
    </row>
    <row r="37" spans="3:22" ht="30" customHeight="1" x14ac:dyDescent="0.15">
      <c r="C37" s="440"/>
      <c r="D37" s="440"/>
      <c r="E37" s="440"/>
      <c r="F37" s="440"/>
      <c r="G37" s="440" t="s">
        <v>2092</v>
      </c>
      <c r="H37" s="449"/>
      <c r="I37" s="449"/>
      <c r="J37" s="449"/>
      <c r="K37" s="448"/>
      <c r="L37" s="852" t="s">
        <v>2093</v>
      </c>
      <c r="M37" s="852" t="s">
        <v>2093</v>
      </c>
      <c r="N37" s="852" t="s">
        <v>2093</v>
      </c>
      <c r="O37" s="852" t="s">
        <v>2093</v>
      </c>
      <c r="P37" s="852" t="s">
        <v>2093</v>
      </c>
      <c r="Q37" s="852" t="s">
        <v>2093</v>
      </c>
      <c r="R37" s="852" t="s">
        <v>2093</v>
      </c>
    </row>
    <row r="38" spans="3:22" ht="30" customHeight="1" x14ac:dyDescent="0.15">
      <c r="C38" s="440"/>
      <c r="D38" s="440"/>
      <c r="E38" s="440"/>
      <c r="F38" s="440"/>
      <c r="G38" s="443" t="s">
        <v>2094</v>
      </c>
      <c r="H38" s="444"/>
      <c r="I38" s="444"/>
      <c r="J38" s="444"/>
      <c r="K38" s="441"/>
      <c r="L38" s="852" t="s">
        <v>2095</v>
      </c>
      <c r="M38" s="852" t="s">
        <v>2095</v>
      </c>
      <c r="N38" s="852" t="s">
        <v>2095</v>
      </c>
      <c r="O38" s="852" t="s">
        <v>2095</v>
      </c>
      <c r="P38" s="852" t="s">
        <v>2095</v>
      </c>
      <c r="Q38" s="852" t="s">
        <v>2095</v>
      </c>
      <c r="R38" s="852" t="s">
        <v>2095</v>
      </c>
    </row>
    <row r="39" spans="3:22" ht="30" customHeight="1" x14ac:dyDescent="0.15">
      <c r="C39" s="440"/>
      <c r="D39" s="440"/>
      <c r="E39" s="440"/>
      <c r="F39" s="440"/>
      <c r="G39" s="440" t="s">
        <v>2096</v>
      </c>
      <c r="H39" s="449"/>
      <c r="I39" s="449"/>
      <c r="J39" s="449"/>
      <c r="K39" s="441"/>
      <c r="L39" s="852" t="s">
        <v>2097</v>
      </c>
      <c r="M39" s="852" t="s">
        <v>2097</v>
      </c>
      <c r="N39" s="852" t="s">
        <v>2097</v>
      </c>
      <c r="O39" s="852" t="s">
        <v>2097</v>
      </c>
      <c r="P39" s="852" t="s">
        <v>2097</v>
      </c>
      <c r="Q39" s="852" t="s">
        <v>2097</v>
      </c>
      <c r="R39" s="852" t="s">
        <v>2097</v>
      </c>
    </row>
    <row r="40" spans="3:22" ht="30" customHeight="1" x14ac:dyDescent="0.15">
      <c r="C40" s="440"/>
      <c r="D40" s="440"/>
      <c r="E40" s="440"/>
      <c r="F40" s="440"/>
      <c r="G40" s="443" t="s">
        <v>2098</v>
      </c>
      <c r="H40" s="444"/>
      <c r="I40" s="444"/>
      <c r="J40" s="444"/>
      <c r="K40" s="441"/>
      <c r="L40" s="852" t="s">
        <v>2099</v>
      </c>
      <c r="M40" s="852" t="s">
        <v>2099</v>
      </c>
      <c r="N40" s="852" t="s">
        <v>2099</v>
      </c>
      <c r="O40" s="852" t="s">
        <v>2099</v>
      </c>
      <c r="P40" s="852" t="s">
        <v>2099</v>
      </c>
      <c r="Q40" s="852" t="s">
        <v>2099</v>
      </c>
      <c r="R40" s="852" t="s">
        <v>2099</v>
      </c>
    </row>
    <row r="41" spans="3:22" ht="30" customHeight="1" x14ac:dyDescent="0.15">
      <c r="C41" s="440"/>
      <c r="D41" s="440"/>
      <c r="E41" s="440"/>
      <c r="F41" s="440"/>
      <c r="G41" s="443" t="s">
        <v>2100</v>
      </c>
      <c r="H41" s="444"/>
      <c r="I41" s="444"/>
      <c r="J41" s="444"/>
      <c r="K41" s="441"/>
      <c r="L41" s="852" t="s">
        <v>2101</v>
      </c>
      <c r="M41" s="852" t="s">
        <v>2101</v>
      </c>
      <c r="N41" s="852" t="s">
        <v>2101</v>
      </c>
      <c r="O41" s="852" t="s">
        <v>2101</v>
      </c>
      <c r="P41" s="852" t="s">
        <v>2101</v>
      </c>
      <c r="Q41" s="852" t="s">
        <v>2101</v>
      </c>
      <c r="R41" s="852" t="s">
        <v>2101</v>
      </c>
    </row>
    <row r="42" spans="3:22" ht="30" customHeight="1" x14ac:dyDescent="0.15">
      <c r="C42" s="440"/>
      <c r="D42" s="445"/>
      <c r="E42" s="445"/>
      <c r="F42" s="445"/>
      <c r="G42" s="445" t="s">
        <v>2102</v>
      </c>
      <c r="H42" s="446"/>
      <c r="I42" s="446"/>
      <c r="J42" s="446"/>
      <c r="K42" s="441"/>
      <c r="L42" s="852" t="s">
        <v>2103</v>
      </c>
      <c r="M42" s="852" t="s">
        <v>2103</v>
      </c>
      <c r="N42" s="852" t="s">
        <v>2103</v>
      </c>
      <c r="O42" s="852" t="s">
        <v>2103</v>
      </c>
      <c r="P42" s="852" t="s">
        <v>2103</v>
      </c>
      <c r="Q42" s="852" t="s">
        <v>2103</v>
      </c>
      <c r="R42" s="852" t="s">
        <v>2103</v>
      </c>
    </row>
    <row r="43" spans="3:22" s="456" customFormat="1" ht="30" customHeight="1" x14ac:dyDescent="0.15">
      <c r="C43" s="451"/>
      <c r="D43" s="452" t="s">
        <v>2104</v>
      </c>
      <c r="E43" s="453"/>
      <c r="F43" s="454"/>
      <c r="G43" s="453" t="s">
        <v>2105</v>
      </c>
      <c r="H43" s="453"/>
      <c r="I43" s="453"/>
      <c r="J43" s="453"/>
      <c r="K43" s="455"/>
      <c r="L43" s="852" t="s">
        <v>2106</v>
      </c>
      <c r="M43" s="852" t="s">
        <v>2106</v>
      </c>
      <c r="N43" s="852" t="s">
        <v>2106</v>
      </c>
      <c r="O43" s="852" t="s">
        <v>2106</v>
      </c>
      <c r="P43" s="852" t="s">
        <v>2106</v>
      </c>
      <c r="Q43" s="852" t="s">
        <v>2106</v>
      </c>
      <c r="R43" s="852" t="s">
        <v>2106</v>
      </c>
      <c r="T43" s="433"/>
      <c r="V43" s="431"/>
    </row>
    <row r="44" spans="3:22" ht="30" customHeight="1" x14ac:dyDescent="0.15">
      <c r="C44" s="440"/>
      <c r="D44" s="451" t="s">
        <v>2107</v>
      </c>
      <c r="E44" s="457"/>
      <c r="F44" s="457"/>
      <c r="G44" s="457"/>
      <c r="H44" s="457"/>
      <c r="I44" s="457"/>
      <c r="J44" s="457"/>
      <c r="K44" s="441"/>
      <c r="L44" s="852" t="s">
        <v>2108</v>
      </c>
      <c r="M44" s="852" t="s">
        <v>2108</v>
      </c>
      <c r="N44" s="852" t="s">
        <v>2108</v>
      </c>
      <c r="O44" s="852" t="s">
        <v>2108</v>
      </c>
      <c r="P44" s="852" t="s">
        <v>2108</v>
      </c>
      <c r="Q44" s="852" t="s">
        <v>2108</v>
      </c>
      <c r="R44" s="852" t="s">
        <v>2108</v>
      </c>
    </row>
    <row r="45" spans="3:22" ht="30" customHeight="1" x14ac:dyDescent="0.15">
      <c r="C45" s="440"/>
      <c r="D45" s="440"/>
      <c r="E45" s="437" t="s">
        <v>2109</v>
      </c>
      <c r="F45" s="438"/>
      <c r="G45" s="438"/>
      <c r="H45" s="438"/>
      <c r="I45" s="438"/>
      <c r="J45" s="438"/>
      <c r="K45" s="441"/>
      <c r="L45" s="852"/>
      <c r="M45" s="852"/>
      <c r="N45" s="852"/>
      <c r="O45" s="852"/>
      <c r="P45" s="852"/>
      <c r="Q45" s="852"/>
      <c r="R45" s="852"/>
    </row>
    <row r="46" spans="3:22" ht="30" customHeight="1" x14ac:dyDescent="0.15">
      <c r="C46" s="440"/>
      <c r="D46" s="440"/>
      <c r="E46" s="440"/>
      <c r="F46" s="437" t="s">
        <v>2110</v>
      </c>
      <c r="G46" s="438"/>
      <c r="H46" s="438"/>
      <c r="I46" s="438"/>
      <c r="J46" s="438"/>
      <c r="K46" s="441"/>
      <c r="L46" s="852"/>
      <c r="M46" s="852"/>
      <c r="N46" s="852"/>
      <c r="O46" s="852"/>
      <c r="P46" s="852"/>
      <c r="Q46" s="852"/>
      <c r="R46" s="852"/>
      <c r="U46" s="447"/>
    </row>
    <row r="47" spans="3:22" ht="30" customHeight="1" x14ac:dyDescent="0.15">
      <c r="C47" s="440"/>
      <c r="D47" s="440"/>
      <c r="E47" s="440"/>
      <c r="F47" s="440"/>
      <c r="G47" s="437" t="s">
        <v>2111</v>
      </c>
      <c r="H47" s="438"/>
      <c r="I47" s="438"/>
      <c r="J47" s="438"/>
      <c r="K47" s="441"/>
      <c r="L47" s="852"/>
      <c r="M47" s="852"/>
      <c r="N47" s="852"/>
      <c r="O47" s="852"/>
      <c r="P47" s="852"/>
      <c r="Q47" s="852"/>
      <c r="R47" s="852"/>
    </row>
    <row r="48" spans="3:22" ht="30" customHeight="1" x14ac:dyDescent="0.15">
      <c r="C48" s="440"/>
      <c r="D48" s="440"/>
      <c r="E48" s="440"/>
      <c r="F48" s="440"/>
      <c r="G48" s="440"/>
      <c r="H48" s="437" t="s">
        <v>2112</v>
      </c>
      <c r="I48" s="438"/>
      <c r="J48" s="438"/>
      <c r="K48" s="441"/>
      <c r="L48" s="852"/>
      <c r="M48" s="852"/>
      <c r="N48" s="852"/>
      <c r="O48" s="852"/>
      <c r="P48" s="852"/>
      <c r="Q48" s="852"/>
      <c r="R48" s="852"/>
    </row>
    <row r="49" spans="3:21" ht="30" customHeight="1" x14ac:dyDescent="0.15">
      <c r="C49" s="440"/>
      <c r="D49" s="440"/>
      <c r="E49" s="440"/>
      <c r="F49" s="440"/>
      <c r="G49" s="440"/>
      <c r="H49" s="440"/>
      <c r="I49" s="443" t="s">
        <v>2113</v>
      </c>
      <c r="J49" s="444"/>
      <c r="K49" s="441"/>
      <c r="L49" s="852" t="s">
        <v>2114</v>
      </c>
      <c r="M49" s="852" t="s">
        <v>2114</v>
      </c>
      <c r="N49" s="852" t="s">
        <v>2114</v>
      </c>
      <c r="O49" s="852" t="s">
        <v>2114</v>
      </c>
      <c r="P49" s="852" t="s">
        <v>2114</v>
      </c>
      <c r="Q49" s="852" t="s">
        <v>2114</v>
      </c>
      <c r="R49" s="852" t="s">
        <v>2114</v>
      </c>
    </row>
    <row r="50" spans="3:21" ht="30" customHeight="1" x14ac:dyDescent="0.15">
      <c r="C50" s="440"/>
      <c r="D50" s="440"/>
      <c r="E50" s="440"/>
      <c r="F50" s="440"/>
      <c r="G50" s="440"/>
      <c r="H50" s="440"/>
      <c r="I50" s="440" t="s">
        <v>2115</v>
      </c>
      <c r="J50" s="449"/>
      <c r="K50" s="441"/>
      <c r="L50" s="852" t="s">
        <v>2116</v>
      </c>
      <c r="M50" s="852" t="s">
        <v>2116</v>
      </c>
      <c r="N50" s="852" t="s">
        <v>2116</v>
      </c>
      <c r="O50" s="852" t="s">
        <v>2116</v>
      </c>
      <c r="P50" s="852" t="s">
        <v>2116</v>
      </c>
      <c r="Q50" s="852" t="s">
        <v>2116</v>
      </c>
      <c r="R50" s="852" t="s">
        <v>2116</v>
      </c>
    </row>
    <row r="51" spans="3:21" ht="30" customHeight="1" x14ac:dyDescent="0.15">
      <c r="C51" s="440"/>
      <c r="D51" s="440"/>
      <c r="E51" s="440"/>
      <c r="F51" s="440"/>
      <c r="G51" s="440"/>
      <c r="H51" s="440"/>
      <c r="I51" s="443" t="s">
        <v>2117</v>
      </c>
      <c r="J51" s="444"/>
      <c r="K51" s="441"/>
      <c r="L51" s="852" t="s">
        <v>2118</v>
      </c>
      <c r="M51" s="852" t="s">
        <v>2118</v>
      </c>
      <c r="N51" s="852" t="s">
        <v>2118</v>
      </c>
      <c r="O51" s="852" t="s">
        <v>2118</v>
      </c>
      <c r="P51" s="852" t="s">
        <v>2118</v>
      </c>
      <c r="Q51" s="852" t="s">
        <v>2118</v>
      </c>
      <c r="R51" s="852" t="s">
        <v>2118</v>
      </c>
    </row>
    <row r="52" spans="3:21" ht="30" customHeight="1" x14ac:dyDescent="0.15">
      <c r="C52" s="440"/>
      <c r="D52" s="440"/>
      <c r="E52" s="440"/>
      <c r="F52" s="440"/>
      <c r="G52" s="440"/>
      <c r="H52" s="440"/>
      <c r="I52" s="440" t="s">
        <v>2119</v>
      </c>
      <c r="J52" s="449"/>
      <c r="K52" s="441"/>
      <c r="L52" s="852" t="s">
        <v>2120</v>
      </c>
      <c r="M52" s="852" t="s">
        <v>2120</v>
      </c>
      <c r="N52" s="852" t="s">
        <v>2120</v>
      </c>
      <c r="O52" s="852" t="s">
        <v>2120</v>
      </c>
      <c r="P52" s="852" t="s">
        <v>2120</v>
      </c>
      <c r="Q52" s="852" t="s">
        <v>2120</v>
      </c>
      <c r="R52" s="852" t="s">
        <v>2120</v>
      </c>
    </row>
    <row r="53" spans="3:21" ht="30" customHeight="1" x14ac:dyDescent="0.15">
      <c r="C53" s="440"/>
      <c r="D53" s="440"/>
      <c r="E53" s="440"/>
      <c r="F53" s="440"/>
      <c r="G53" s="440"/>
      <c r="H53" s="440"/>
      <c r="I53" s="443" t="s">
        <v>2121</v>
      </c>
      <c r="J53" s="444"/>
      <c r="K53" s="441"/>
      <c r="L53" s="852" t="s">
        <v>2122</v>
      </c>
      <c r="M53" s="852" t="s">
        <v>2122</v>
      </c>
      <c r="N53" s="852" t="s">
        <v>2122</v>
      </c>
      <c r="O53" s="852" t="s">
        <v>2122</v>
      </c>
      <c r="P53" s="852" t="s">
        <v>2122</v>
      </c>
      <c r="Q53" s="852" t="s">
        <v>2122</v>
      </c>
      <c r="R53" s="852" t="s">
        <v>2122</v>
      </c>
    </row>
    <row r="54" spans="3:21" ht="30" customHeight="1" x14ac:dyDescent="0.15">
      <c r="C54" s="440"/>
      <c r="D54" s="440"/>
      <c r="E54" s="440"/>
      <c r="F54" s="440"/>
      <c r="G54" s="440"/>
      <c r="H54" s="440"/>
      <c r="I54" s="443" t="s">
        <v>2123</v>
      </c>
      <c r="J54" s="444"/>
      <c r="K54" s="441"/>
      <c r="L54" s="852" t="s">
        <v>2124</v>
      </c>
      <c r="M54" s="852" t="s">
        <v>2124</v>
      </c>
      <c r="N54" s="852" t="s">
        <v>2124</v>
      </c>
      <c r="O54" s="852" t="s">
        <v>2124</v>
      </c>
      <c r="P54" s="852" t="s">
        <v>2124</v>
      </c>
      <c r="Q54" s="852" t="s">
        <v>2124</v>
      </c>
      <c r="R54" s="852" t="s">
        <v>2124</v>
      </c>
    </row>
    <row r="55" spans="3:21" ht="30" customHeight="1" x14ac:dyDescent="0.15">
      <c r="C55" s="440"/>
      <c r="D55" s="440"/>
      <c r="E55" s="440"/>
      <c r="F55" s="440"/>
      <c r="G55" s="440"/>
      <c r="H55" s="440"/>
      <c r="I55" s="445" t="s">
        <v>2125</v>
      </c>
      <c r="J55" s="446"/>
      <c r="K55" s="441"/>
      <c r="L55" s="852" t="s">
        <v>2126</v>
      </c>
      <c r="M55" s="852" t="s">
        <v>2126</v>
      </c>
      <c r="N55" s="852" t="s">
        <v>2126</v>
      </c>
      <c r="O55" s="852" t="s">
        <v>2126</v>
      </c>
      <c r="P55" s="852" t="s">
        <v>2126</v>
      </c>
      <c r="Q55" s="852" t="s">
        <v>2126</v>
      </c>
      <c r="R55" s="852" t="s">
        <v>2126</v>
      </c>
    </row>
    <row r="56" spans="3:21" ht="30" customHeight="1" x14ac:dyDescent="0.15">
      <c r="C56" s="440"/>
      <c r="D56" s="440"/>
      <c r="E56" s="440"/>
      <c r="F56" s="440"/>
      <c r="G56" s="440"/>
      <c r="H56" s="437" t="s">
        <v>2127</v>
      </c>
      <c r="I56" s="438"/>
      <c r="J56" s="438"/>
      <c r="K56" s="441"/>
      <c r="L56" s="852"/>
      <c r="M56" s="852"/>
      <c r="N56" s="852"/>
      <c r="O56" s="852"/>
      <c r="P56" s="852"/>
      <c r="Q56" s="852"/>
      <c r="R56" s="852"/>
    </row>
    <row r="57" spans="3:21" ht="30" customHeight="1" x14ac:dyDescent="0.15">
      <c r="C57" s="440"/>
      <c r="D57" s="440"/>
      <c r="E57" s="440"/>
      <c r="F57" s="440"/>
      <c r="G57" s="440"/>
      <c r="H57" s="440"/>
      <c r="I57" s="437" t="s">
        <v>2128</v>
      </c>
      <c r="J57" s="438"/>
      <c r="K57" s="441"/>
      <c r="L57" s="852" t="s">
        <v>2129</v>
      </c>
      <c r="M57" s="852" t="s">
        <v>2129</v>
      </c>
      <c r="N57" s="852" t="s">
        <v>2129</v>
      </c>
      <c r="O57" s="852" t="s">
        <v>2129</v>
      </c>
      <c r="P57" s="852" t="s">
        <v>2129</v>
      </c>
      <c r="Q57" s="852" t="s">
        <v>2129</v>
      </c>
      <c r="R57" s="852" t="s">
        <v>2129</v>
      </c>
      <c r="U57" s="447"/>
    </row>
    <row r="58" spans="3:21" ht="30" customHeight="1" x14ac:dyDescent="0.15">
      <c r="C58" s="440"/>
      <c r="D58" s="440"/>
      <c r="E58" s="440"/>
      <c r="F58" s="440"/>
      <c r="G58" s="440"/>
      <c r="H58" s="440"/>
      <c r="I58" s="440"/>
      <c r="J58" s="458" t="s">
        <v>2130</v>
      </c>
      <c r="K58" s="441"/>
      <c r="L58" s="852"/>
      <c r="M58" s="852"/>
      <c r="N58" s="852"/>
      <c r="O58" s="852"/>
      <c r="P58" s="852"/>
      <c r="Q58" s="852"/>
      <c r="R58" s="852"/>
      <c r="U58" s="447"/>
    </row>
    <row r="59" spans="3:21" ht="30" customHeight="1" x14ac:dyDescent="0.15">
      <c r="C59" s="440"/>
      <c r="D59" s="440"/>
      <c r="E59" s="440"/>
      <c r="F59" s="440"/>
      <c r="G59" s="440"/>
      <c r="H59" s="440"/>
      <c r="I59" s="440"/>
      <c r="J59" s="459" t="s">
        <v>2131</v>
      </c>
      <c r="K59" s="441"/>
      <c r="L59" s="852"/>
      <c r="M59" s="852"/>
      <c r="N59" s="852"/>
      <c r="O59" s="852"/>
      <c r="P59" s="852"/>
      <c r="Q59" s="852"/>
      <c r="R59" s="852"/>
      <c r="U59" s="447"/>
    </row>
    <row r="60" spans="3:21" ht="30" customHeight="1" x14ac:dyDescent="0.15">
      <c r="C60" s="440"/>
      <c r="D60" s="440"/>
      <c r="E60" s="440"/>
      <c r="F60" s="440"/>
      <c r="G60" s="440"/>
      <c r="H60" s="440"/>
      <c r="I60" s="440"/>
      <c r="J60" s="459" t="s">
        <v>2132</v>
      </c>
      <c r="K60" s="441"/>
      <c r="L60" s="852"/>
      <c r="M60" s="852"/>
      <c r="N60" s="852"/>
      <c r="O60" s="852"/>
      <c r="P60" s="852"/>
      <c r="Q60" s="852"/>
      <c r="R60" s="852"/>
      <c r="U60" s="447"/>
    </row>
    <row r="61" spans="3:21" ht="30" customHeight="1" x14ac:dyDescent="0.15">
      <c r="C61" s="440"/>
      <c r="D61" s="440"/>
      <c r="E61" s="440"/>
      <c r="F61" s="440"/>
      <c r="G61" s="440"/>
      <c r="H61" s="440"/>
      <c r="I61" s="445"/>
      <c r="J61" s="459" t="s">
        <v>2133</v>
      </c>
      <c r="K61" s="441"/>
      <c r="L61" s="852"/>
      <c r="M61" s="852"/>
      <c r="N61" s="852"/>
      <c r="O61" s="852"/>
      <c r="P61" s="852"/>
      <c r="Q61" s="852"/>
      <c r="R61" s="852"/>
      <c r="U61" s="447"/>
    </row>
    <row r="62" spans="3:21" ht="30" customHeight="1" x14ac:dyDescent="0.15">
      <c r="C62" s="440"/>
      <c r="D62" s="440"/>
      <c r="E62" s="440"/>
      <c r="F62" s="440"/>
      <c r="G62" s="440"/>
      <c r="H62" s="440"/>
      <c r="I62" s="460" t="s">
        <v>2134</v>
      </c>
      <c r="J62" s="449"/>
      <c r="K62" s="441"/>
      <c r="L62" s="852"/>
      <c r="M62" s="852"/>
      <c r="N62" s="852"/>
      <c r="O62" s="852"/>
      <c r="P62" s="852"/>
      <c r="Q62" s="852"/>
      <c r="R62" s="852"/>
      <c r="U62" s="447"/>
    </row>
    <row r="63" spans="3:21" ht="30" customHeight="1" x14ac:dyDescent="0.15">
      <c r="C63" s="440"/>
      <c r="D63" s="440"/>
      <c r="E63" s="440"/>
      <c r="F63" s="440"/>
      <c r="G63" s="440"/>
      <c r="H63" s="440"/>
      <c r="I63" s="440"/>
      <c r="J63" s="461" t="s">
        <v>2135</v>
      </c>
      <c r="K63" s="441"/>
      <c r="L63" s="859" t="s">
        <v>2136</v>
      </c>
      <c r="M63" s="860" t="s">
        <v>2136</v>
      </c>
      <c r="N63" s="860" t="s">
        <v>2136</v>
      </c>
      <c r="O63" s="860" t="s">
        <v>2136</v>
      </c>
      <c r="P63" s="860" t="s">
        <v>2136</v>
      </c>
      <c r="Q63" s="860" t="s">
        <v>2136</v>
      </c>
      <c r="R63" s="861" t="s">
        <v>2136</v>
      </c>
      <c r="U63" s="447"/>
    </row>
    <row r="64" spans="3:21" ht="30" customHeight="1" x14ac:dyDescent="0.15">
      <c r="C64" s="440"/>
      <c r="D64" s="440"/>
      <c r="E64" s="440"/>
      <c r="F64" s="440"/>
      <c r="G64" s="440"/>
      <c r="H64" s="445"/>
      <c r="I64" s="445"/>
      <c r="J64" s="462" t="s">
        <v>2137</v>
      </c>
      <c r="K64" s="441"/>
      <c r="L64" s="859" t="s">
        <v>2138</v>
      </c>
      <c r="M64" s="860" t="s">
        <v>2138</v>
      </c>
      <c r="N64" s="860" t="s">
        <v>2138</v>
      </c>
      <c r="O64" s="860" t="s">
        <v>2138</v>
      </c>
      <c r="P64" s="860" t="s">
        <v>2138</v>
      </c>
      <c r="Q64" s="860" t="s">
        <v>2138</v>
      </c>
      <c r="R64" s="861" t="s">
        <v>2138</v>
      </c>
    </row>
    <row r="65" spans="3:21" ht="30" customHeight="1" x14ac:dyDescent="0.15">
      <c r="C65" s="440"/>
      <c r="D65" s="440"/>
      <c r="E65" s="440"/>
      <c r="F65" s="445"/>
      <c r="G65" s="459" t="s">
        <v>2139</v>
      </c>
      <c r="H65" s="444"/>
      <c r="I65" s="444"/>
      <c r="J65" s="444"/>
      <c r="K65" s="441"/>
      <c r="L65" s="859" t="s">
        <v>2140</v>
      </c>
      <c r="M65" s="860" t="s">
        <v>2140</v>
      </c>
      <c r="N65" s="860" t="s">
        <v>2140</v>
      </c>
      <c r="O65" s="860" t="s">
        <v>2140</v>
      </c>
      <c r="P65" s="860" t="s">
        <v>2140</v>
      </c>
      <c r="Q65" s="860" t="s">
        <v>2140</v>
      </c>
      <c r="R65" s="861" t="s">
        <v>2140</v>
      </c>
    </row>
    <row r="66" spans="3:21" ht="30" customHeight="1" x14ac:dyDescent="0.15">
      <c r="C66" s="440"/>
      <c r="D66" s="440"/>
      <c r="E66" s="440"/>
      <c r="F66" s="442" t="s">
        <v>2141</v>
      </c>
      <c r="G66" s="438"/>
      <c r="H66" s="438"/>
      <c r="I66" s="438"/>
      <c r="J66" s="438"/>
      <c r="K66" s="441"/>
      <c r="L66" s="852"/>
      <c r="M66" s="852"/>
      <c r="N66" s="852"/>
      <c r="O66" s="852"/>
      <c r="P66" s="852"/>
      <c r="Q66" s="852"/>
      <c r="R66" s="852"/>
    </row>
    <row r="67" spans="3:21" ht="30" customHeight="1" x14ac:dyDescent="0.15">
      <c r="C67" s="440"/>
      <c r="D67" s="440"/>
      <c r="E67" s="440"/>
      <c r="F67" s="440"/>
      <c r="G67" s="442" t="s">
        <v>2142</v>
      </c>
      <c r="H67" s="438"/>
      <c r="I67" s="438"/>
      <c r="J67" s="438"/>
      <c r="K67" s="441"/>
      <c r="L67" s="852"/>
      <c r="M67" s="852"/>
      <c r="N67" s="852"/>
      <c r="O67" s="852"/>
      <c r="P67" s="852"/>
      <c r="Q67" s="852"/>
      <c r="R67" s="852"/>
    </row>
    <row r="68" spans="3:21" ht="30" customHeight="1" x14ac:dyDescent="0.15">
      <c r="C68" s="440"/>
      <c r="D68" s="440"/>
      <c r="E68" s="440"/>
      <c r="F68" s="440"/>
      <c r="G68" s="440"/>
      <c r="H68" s="442" t="s">
        <v>2143</v>
      </c>
      <c r="I68" s="438"/>
      <c r="J68" s="438"/>
      <c r="K68" s="441"/>
      <c r="L68" s="853" t="s">
        <v>2144</v>
      </c>
      <c r="M68" s="853" t="s">
        <v>2144</v>
      </c>
      <c r="N68" s="853" t="s">
        <v>2144</v>
      </c>
      <c r="O68" s="853" t="s">
        <v>2144</v>
      </c>
      <c r="P68" s="853" t="s">
        <v>2144</v>
      </c>
      <c r="Q68" s="853" t="s">
        <v>2144</v>
      </c>
      <c r="R68" s="853" t="s">
        <v>2144</v>
      </c>
    </row>
    <row r="69" spans="3:21" ht="30" customHeight="1" x14ac:dyDescent="0.15">
      <c r="C69" s="440"/>
      <c r="D69" s="440"/>
      <c r="E69" s="440"/>
      <c r="F69" s="440"/>
      <c r="G69" s="440"/>
      <c r="H69" s="459" t="s">
        <v>2145</v>
      </c>
      <c r="I69" s="444"/>
      <c r="J69" s="444"/>
      <c r="K69" s="441"/>
      <c r="L69" s="856" t="s">
        <v>2146</v>
      </c>
      <c r="M69" s="857" t="s">
        <v>2146</v>
      </c>
      <c r="N69" s="857" t="s">
        <v>2146</v>
      </c>
      <c r="O69" s="857" t="s">
        <v>2146</v>
      </c>
      <c r="P69" s="857" t="s">
        <v>2146</v>
      </c>
      <c r="Q69" s="857" t="s">
        <v>2146</v>
      </c>
      <c r="R69" s="858" t="s">
        <v>2146</v>
      </c>
    </row>
    <row r="70" spans="3:21" ht="30" customHeight="1" x14ac:dyDescent="0.15">
      <c r="C70" s="440"/>
      <c r="D70" s="440"/>
      <c r="E70" s="440"/>
      <c r="F70" s="440"/>
      <c r="G70" s="440"/>
      <c r="H70" s="459" t="s">
        <v>2147</v>
      </c>
      <c r="I70" s="444"/>
      <c r="J70" s="444"/>
      <c r="K70" s="441"/>
      <c r="L70" s="856" t="s">
        <v>2148</v>
      </c>
      <c r="M70" s="857" t="s">
        <v>2148</v>
      </c>
      <c r="N70" s="857" t="s">
        <v>2148</v>
      </c>
      <c r="O70" s="857" t="s">
        <v>2148</v>
      </c>
      <c r="P70" s="857" t="s">
        <v>2148</v>
      </c>
      <c r="Q70" s="857" t="s">
        <v>2148</v>
      </c>
      <c r="R70" s="858" t="s">
        <v>2148</v>
      </c>
    </row>
    <row r="71" spans="3:21" ht="30" customHeight="1" x14ac:dyDescent="0.15">
      <c r="C71" s="440"/>
      <c r="D71" s="440"/>
      <c r="E71" s="440"/>
      <c r="F71" s="440"/>
      <c r="G71" s="440"/>
      <c r="H71" s="462" t="s">
        <v>2149</v>
      </c>
      <c r="I71" s="446"/>
      <c r="J71" s="446"/>
      <c r="K71" s="441"/>
      <c r="L71" s="856" t="s">
        <v>2150</v>
      </c>
      <c r="M71" s="857" t="s">
        <v>2150</v>
      </c>
      <c r="N71" s="857" t="s">
        <v>2150</v>
      </c>
      <c r="O71" s="857" t="s">
        <v>2150</v>
      </c>
      <c r="P71" s="857" t="s">
        <v>2150</v>
      </c>
      <c r="Q71" s="857" t="s">
        <v>2150</v>
      </c>
      <c r="R71" s="858" t="s">
        <v>2150</v>
      </c>
    </row>
    <row r="72" spans="3:21" ht="30" customHeight="1" x14ac:dyDescent="0.15">
      <c r="C72" s="440"/>
      <c r="D72" s="440"/>
      <c r="E72" s="440"/>
      <c r="F72" s="440"/>
      <c r="G72" s="459" t="s">
        <v>2151</v>
      </c>
      <c r="H72" s="444"/>
      <c r="I72" s="444"/>
      <c r="J72" s="444"/>
      <c r="K72" s="441"/>
      <c r="L72" s="856" t="s">
        <v>2152</v>
      </c>
      <c r="M72" s="857" t="s">
        <v>2152</v>
      </c>
      <c r="N72" s="857" t="s">
        <v>2152</v>
      </c>
      <c r="O72" s="857" t="s">
        <v>2152</v>
      </c>
      <c r="P72" s="857" t="s">
        <v>2152</v>
      </c>
      <c r="Q72" s="857" t="s">
        <v>2152</v>
      </c>
      <c r="R72" s="858" t="s">
        <v>2152</v>
      </c>
    </row>
    <row r="73" spans="3:21" ht="30" customHeight="1" x14ac:dyDescent="0.15">
      <c r="C73" s="440"/>
      <c r="D73" s="440"/>
      <c r="E73" s="440"/>
      <c r="F73" s="440"/>
      <c r="G73" s="460" t="s">
        <v>2153</v>
      </c>
      <c r="H73" s="449"/>
      <c r="I73" s="449"/>
      <c r="J73" s="449"/>
      <c r="K73" s="441"/>
      <c r="L73" s="856" t="s">
        <v>2154</v>
      </c>
      <c r="M73" s="857" t="s">
        <v>2154</v>
      </c>
      <c r="N73" s="857" t="s">
        <v>2154</v>
      </c>
      <c r="O73" s="857" t="s">
        <v>2154</v>
      </c>
      <c r="P73" s="857" t="s">
        <v>2154</v>
      </c>
      <c r="Q73" s="857" t="s">
        <v>2154</v>
      </c>
      <c r="R73" s="858" t="s">
        <v>2154</v>
      </c>
    </row>
    <row r="74" spans="3:21" ht="30" customHeight="1" x14ac:dyDescent="0.15">
      <c r="C74" s="440"/>
      <c r="D74" s="440"/>
      <c r="E74" s="440"/>
      <c r="F74" s="440"/>
      <c r="G74" s="459" t="s">
        <v>2155</v>
      </c>
      <c r="H74" s="444"/>
      <c r="I74" s="444"/>
      <c r="J74" s="444"/>
      <c r="K74" s="441"/>
      <c r="L74" s="856" t="s">
        <v>2156</v>
      </c>
      <c r="M74" s="857" t="s">
        <v>2156</v>
      </c>
      <c r="N74" s="857" t="s">
        <v>2156</v>
      </c>
      <c r="O74" s="857" t="s">
        <v>2156</v>
      </c>
      <c r="P74" s="857" t="s">
        <v>2156</v>
      </c>
      <c r="Q74" s="857" t="s">
        <v>2156</v>
      </c>
      <c r="R74" s="858" t="s">
        <v>2156</v>
      </c>
    </row>
    <row r="75" spans="3:21" ht="30" customHeight="1" x14ac:dyDescent="0.15">
      <c r="C75" s="440"/>
      <c r="D75" s="440"/>
      <c r="E75" s="440"/>
      <c r="F75" s="440"/>
      <c r="G75" s="460" t="s">
        <v>2157</v>
      </c>
      <c r="H75" s="449"/>
      <c r="I75" s="449"/>
      <c r="J75" s="449"/>
      <c r="K75" s="441"/>
      <c r="L75" s="856" t="s">
        <v>2158</v>
      </c>
      <c r="M75" s="857" t="s">
        <v>2158</v>
      </c>
      <c r="N75" s="857" t="s">
        <v>2158</v>
      </c>
      <c r="O75" s="857" t="s">
        <v>2158</v>
      </c>
      <c r="P75" s="857" t="s">
        <v>2158</v>
      </c>
      <c r="Q75" s="857" t="s">
        <v>2158</v>
      </c>
      <c r="R75" s="858" t="s">
        <v>2158</v>
      </c>
    </row>
    <row r="76" spans="3:21" ht="30" customHeight="1" x14ac:dyDescent="0.15">
      <c r="C76" s="440"/>
      <c r="D76" s="440"/>
      <c r="E76" s="440"/>
      <c r="F76" s="440"/>
      <c r="G76" s="459" t="s">
        <v>2159</v>
      </c>
      <c r="H76" s="444"/>
      <c r="I76" s="444"/>
      <c r="J76" s="444"/>
      <c r="K76" s="441"/>
      <c r="L76" s="856" t="s">
        <v>2160</v>
      </c>
      <c r="M76" s="857" t="s">
        <v>2160</v>
      </c>
      <c r="N76" s="857" t="s">
        <v>2160</v>
      </c>
      <c r="O76" s="857" t="s">
        <v>2160</v>
      </c>
      <c r="P76" s="857" t="s">
        <v>2160</v>
      </c>
      <c r="Q76" s="857" t="s">
        <v>2160</v>
      </c>
      <c r="R76" s="858" t="s">
        <v>2160</v>
      </c>
    </row>
    <row r="77" spans="3:21" ht="30" customHeight="1" x14ac:dyDescent="0.15">
      <c r="C77" s="440"/>
      <c r="D77" s="440"/>
      <c r="E77" s="440"/>
      <c r="F77" s="445"/>
      <c r="G77" s="462" t="s">
        <v>2161</v>
      </c>
      <c r="H77" s="446"/>
      <c r="I77" s="446"/>
      <c r="J77" s="446"/>
      <c r="K77" s="441"/>
      <c r="L77" s="856" t="s">
        <v>2162</v>
      </c>
      <c r="M77" s="857" t="s">
        <v>2162</v>
      </c>
      <c r="N77" s="857" t="s">
        <v>2162</v>
      </c>
      <c r="O77" s="857" t="s">
        <v>2162</v>
      </c>
      <c r="P77" s="857" t="s">
        <v>2162</v>
      </c>
      <c r="Q77" s="857" t="s">
        <v>2162</v>
      </c>
      <c r="R77" s="858" t="s">
        <v>2162</v>
      </c>
    </row>
    <row r="78" spans="3:21" ht="30" customHeight="1" x14ac:dyDescent="0.15">
      <c r="C78" s="440"/>
      <c r="D78" s="440"/>
      <c r="E78" s="445"/>
      <c r="F78" s="462" t="s">
        <v>2163</v>
      </c>
      <c r="G78" s="446"/>
      <c r="H78" s="446"/>
      <c r="I78" s="446"/>
      <c r="J78" s="446"/>
      <c r="K78" s="441"/>
      <c r="L78" s="856" t="s">
        <v>2164</v>
      </c>
      <c r="M78" s="857" t="s">
        <v>2164</v>
      </c>
      <c r="N78" s="857" t="s">
        <v>2164</v>
      </c>
      <c r="O78" s="857" t="s">
        <v>2164</v>
      </c>
      <c r="P78" s="857" t="s">
        <v>2164</v>
      </c>
      <c r="Q78" s="857" t="s">
        <v>2164</v>
      </c>
      <c r="R78" s="858" t="s">
        <v>2164</v>
      </c>
      <c r="U78" s="447"/>
    </row>
    <row r="79" spans="3:21" ht="30" customHeight="1" x14ac:dyDescent="0.15">
      <c r="C79" s="440"/>
      <c r="D79" s="440"/>
      <c r="E79" s="442" t="s">
        <v>2165</v>
      </c>
      <c r="F79" s="438"/>
      <c r="G79" s="438"/>
      <c r="H79" s="438"/>
      <c r="I79" s="438"/>
      <c r="J79" s="438"/>
      <c r="K79" s="441"/>
      <c r="L79" s="852"/>
      <c r="M79" s="852"/>
      <c r="N79" s="852"/>
      <c r="O79" s="852"/>
      <c r="P79" s="852"/>
      <c r="Q79" s="852"/>
      <c r="R79" s="852"/>
      <c r="U79" s="447"/>
    </row>
    <row r="80" spans="3:21" ht="30" customHeight="1" x14ac:dyDescent="0.15">
      <c r="C80" s="440"/>
      <c r="D80" s="440"/>
      <c r="E80" s="440"/>
      <c r="F80" s="437" t="s">
        <v>2166</v>
      </c>
      <c r="G80" s="438"/>
      <c r="H80" s="438"/>
      <c r="I80" s="438"/>
      <c r="J80" s="438"/>
      <c r="K80" s="441"/>
      <c r="L80" s="852" t="s">
        <v>2167</v>
      </c>
      <c r="M80" s="852" t="s">
        <v>2167</v>
      </c>
      <c r="N80" s="852" t="s">
        <v>2167</v>
      </c>
      <c r="O80" s="852" t="s">
        <v>2167</v>
      </c>
      <c r="P80" s="852" t="s">
        <v>2167</v>
      </c>
      <c r="Q80" s="852" t="s">
        <v>2167</v>
      </c>
      <c r="R80" s="852" t="s">
        <v>2167</v>
      </c>
      <c r="U80" s="447"/>
    </row>
    <row r="81" spans="3:21" ht="30" customHeight="1" x14ac:dyDescent="0.15">
      <c r="C81" s="440"/>
      <c r="D81" s="440"/>
      <c r="E81" s="440"/>
      <c r="F81" s="443" t="s">
        <v>2168</v>
      </c>
      <c r="G81" s="444"/>
      <c r="H81" s="444"/>
      <c r="I81" s="444"/>
      <c r="J81" s="444"/>
      <c r="K81" s="441"/>
      <c r="L81" s="856" t="s">
        <v>2169</v>
      </c>
      <c r="M81" s="857" t="s">
        <v>2169</v>
      </c>
      <c r="N81" s="857" t="s">
        <v>2169</v>
      </c>
      <c r="O81" s="857" t="s">
        <v>2169</v>
      </c>
      <c r="P81" s="857" t="s">
        <v>2169</v>
      </c>
      <c r="Q81" s="857" t="s">
        <v>2169</v>
      </c>
      <c r="R81" s="858" t="s">
        <v>2169</v>
      </c>
      <c r="U81" s="447"/>
    </row>
    <row r="82" spans="3:21" ht="30" customHeight="1" x14ac:dyDescent="0.15">
      <c r="C82" s="440"/>
      <c r="D82" s="440"/>
      <c r="E82" s="440"/>
      <c r="F82" s="440" t="s">
        <v>2170</v>
      </c>
      <c r="G82" s="449"/>
      <c r="H82" s="449"/>
      <c r="I82" s="449"/>
      <c r="J82" s="449"/>
      <c r="K82" s="441"/>
      <c r="L82" s="856" t="s">
        <v>2171</v>
      </c>
      <c r="M82" s="857" t="s">
        <v>2171</v>
      </c>
      <c r="N82" s="857" t="s">
        <v>2171</v>
      </c>
      <c r="O82" s="857" t="s">
        <v>2171</v>
      </c>
      <c r="P82" s="857" t="s">
        <v>2171</v>
      </c>
      <c r="Q82" s="857" t="s">
        <v>2171</v>
      </c>
      <c r="R82" s="858" t="s">
        <v>2171</v>
      </c>
      <c r="U82" s="447"/>
    </row>
    <row r="83" spans="3:21" ht="30" customHeight="1" x14ac:dyDescent="0.15">
      <c r="C83" s="440"/>
      <c r="D83" s="440"/>
      <c r="E83" s="440"/>
      <c r="F83" s="443" t="s">
        <v>2172</v>
      </c>
      <c r="G83" s="444"/>
      <c r="H83" s="444"/>
      <c r="I83" s="444"/>
      <c r="J83" s="444"/>
      <c r="K83" s="441"/>
      <c r="L83" s="852" t="s">
        <v>2173</v>
      </c>
      <c r="M83" s="852" t="s">
        <v>2173</v>
      </c>
      <c r="N83" s="852" t="s">
        <v>2173</v>
      </c>
      <c r="O83" s="852" t="s">
        <v>2173</v>
      </c>
      <c r="P83" s="852" t="s">
        <v>2173</v>
      </c>
      <c r="Q83" s="852" t="s">
        <v>2173</v>
      </c>
      <c r="R83" s="852" t="s">
        <v>2173</v>
      </c>
      <c r="U83" s="447"/>
    </row>
    <row r="84" spans="3:21" ht="30" customHeight="1" x14ac:dyDescent="0.15">
      <c r="C84" s="440"/>
      <c r="D84" s="440"/>
      <c r="E84" s="440"/>
      <c r="F84" s="443" t="s">
        <v>2174</v>
      </c>
      <c r="G84" s="444"/>
      <c r="H84" s="444"/>
      <c r="I84" s="444"/>
      <c r="J84" s="444"/>
      <c r="K84" s="441"/>
      <c r="L84" s="852" t="s">
        <v>2175</v>
      </c>
      <c r="M84" s="852" t="s">
        <v>2175</v>
      </c>
      <c r="N84" s="852" t="s">
        <v>2175</v>
      </c>
      <c r="O84" s="852" t="s">
        <v>2175</v>
      </c>
      <c r="P84" s="852" t="s">
        <v>2175</v>
      </c>
      <c r="Q84" s="852" t="s">
        <v>2175</v>
      </c>
      <c r="R84" s="852" t="s">
        <v>2175</v>
      </c>
    </row>
    <row r="85" spans="3:21" ht="30" customHeight="1" x14ac:dyDescent="0.15">
      <c r="C85" s="445"/>
      <c r="D85" s="440"/>
      <c r="E85" s="440"/>
      <c r="F85" s="445" t="s">
        <v>2176</v>
      </c>
      <c r="G85" s="446"/>
      <c r="H85" s="446"/>
      <c r="I85" s="446"/>
      <c r="J85" s="446"/>
      <c r="K85" s="441"/>
      <c r="L85" s="853" t="s">
        <v>2177</v>
      </c>
      <c r="M85" s="853" t="s">
        <v>2177</v>
      </c>
      <c r="N85" s="853" t="s">
        <v>2177</v>
      </c>
      <c r="O85" s="853" t="s">
        <v>2177</v>
      </c>
      <c r="P85" s="853" t="s">
        <v>2177</v>
      </c>
      <c r="Q85" s="853" t="s">
        <v>2177</v>
      </c>
      <c r="R85" s="853" t="s">
        <v>2177</v>
      </c>
      <c r="U85" s="447"/>
    </row>
    <row r="86" spans="3:21" ht="30" customHeight="1" x14ac:dyDescent="0.15">
      <c r="C86" s="854" t="s">
        <v>2178</v>
      </c>
      <c r="D86" s="855"/>
      <c r="E86" s="855"/>
      <c r="F86" s="855"/>
      <c r="G86" s="855"/>
      <c r="H86" s="855"/>
      <c r="I86" s="855"/>
      <c r="J86" s="855"/>
      <c r="K86" s="463">
        <f>SUM(K15:K85)</f>
        <v>0</v>
      </c>
      <c r="L86" s="464"/>
      <c r="M86" s="464"/>
      <c r="N86" s="464"/>
      <c r="O86" s="464"/>
      <c r="P86" s="464"/>
      <c r="Q86" s="464"/>
      <c r="R86" s="465"/>
    </row>
  </sheetData>
  <mergeCells count="75">
    <mergeCell ref="B2:R2"/>
    <mergeCell ref="C13:J14"/>
    <mergeCell ref="L13:R14"/>
    <mergeCell ref="L15:R15"/>
    <mergeCell ref="L16:R16"/>
    <mergeCell ref="L28:R28"/>
    <mergeCell ref="L17:R17"/>
    <mergeCell ref="L18:R18"/>
    <mergeCell ref="L19:R19"/>
    <mergeCell ref="L20:R20"/>
    <mergeCell ref="L21:R21"/>
    <mergeCell ref="L22:R22"/>
    <mergeCell ref="L23:R23"/>
    <mergeCell ref="L24:R24"/>
    <mergeCell ref="L25:R25"/>
    <mergeCell ref="L26:R26"/>
    <mergeCell ref="L27:R27"/>
    <mergeCell ref="L40:R40"/>
    <mergeCell ref="L29:R29"/>
    <mergeCell ref="L30:R30"/>
    <mergeCell ref="L31:R31"/>
    <mergeCell ref="L32:R32"/>
    <mergeCell ref="L33:R33"/>
    <mergeCell ref="L34:R34"/>
    <mergeCell ref="L35:R35"/>
    <mergeCell ref="L36:R36"/>
    <mergeCell ref="L37:R37"/>
    <mergeCell ref="L38:R38"/>
    <mergeCell ref="L39:R39"/>
    <mergeCell ref="L52:R52"/>
    <mergeCell ref="L41:R41"/>
    <mergeCell ref="L42:R42"/>
    <mergeCell ref="L43:R43"/>
    <mergeCell ref="L44:R44"/>
    <mergeCell ref="L45:R45"/>
    <mergeCell ref="L46:R46"/>
    <mergeCell ref="L47:R47"/>
    <mergeCell ref="L48:R48"/>
    <mergeCell ref="L49:R49"/>
    <mergeCell ref="L50:R50"/>
    <mergeCell ref="L51:R51"/>
    <mergeCell ref="L64:R64"/>
    <mergeCell ref="L53:R53"/>
    <mergeCell ref="L54:R54"/>
    <mergeCell ref="L55:R55"/>
    <mergeCell ref="L56:R56"/>
    <mergeCell ref="L57:R57"/>
    <mergeCell ref="L58:R58"/>
    <mergeCell ref="L59:R59"/>
    <mergeCell ref="L60:R60"/>
    <mergeCell ref="L61:R61"/>
    <mergeCell ref="L62:R62"/>
    <mergeCell ref="L63:R63"/>
    <mergeCell ref="L76:R76"/>
    <mergeCell ref="L65:R65"/>
    <mergeCell ref="L66:R66"/>
    <mergeCell ref="L67:R67"/>
    <mergeCell ref="L68:R68"/>
    <mergeCell ref="L69:R69"/>
    <mergeCell ref="L70:R70"/>
    <mergeCell ref="L71:R71"/>
    <mergeCell ref="L72:R72"/>
    <mergeCell ref="L73:R73"/>
    <mergeCell ref="L74:R74"/>
    <mergeCell ref="L75:R75"/>
    <mergeCell ref="L83:R83"/>
    <mergeCell ref="L84:R84"/>
    <mergeCell ref="L85:R85"/>
    <mergeCell ref="C86:J86"/>
    <mergeCell ref="L77:R77"/>
    <mergeCell ref="L78:R78"/>
    <mergeCell ref="L79:R79"/>
    <mergeCell ref="L80:R80"/>
    <mergeCell ref="L81:R81"/>
    <mergeCell ref="L82:R82"/>
  </mergeCells>
  <phoneticPr fontId="1"/>
  <pageMargins left="0.74803149606299213" right="0.74803149606299213" top="0.98425196850393704" bottom="0.98425196850393704" header="0.51181102362204722" footer="0.51181102362204722"/>
  <pageSetup paperSize="9" scale="41" orientation="portrait" verticalDpi="1200" r:id="rId1"/>
  <headerFooter alignWithMargins="0"/>
  <rowBreaks count="1" manualBreakCount="1">
    <brk id="50"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15531-30B7-42D7-95A3-AE157C1EF6E0}">
  <sheetPr codeName="Sheet22">
    <tabColor theme="2" tint="-0.499984740745262"/>
  </sheetPr>
  <dimension ref="A1:L73"/>
  <sheetViews>
    <sheetView showGridLines="0" view="pageBreakPreview" zoomScaleNormal="100" zoomScaleSheetLayoutView="100" workbookViewId="0"/>
  </sheetViews>
  <sheetFormatPr defaultColWidth="8.875" defaultRowHeight="12" x14ac:dyDescent="0.15"/>
  <cols>
    <col min="1" max="1" width="0.5" style="140" customWidth="1"/>
    <col min="2" max="2" width="3.375" style="140" customWidth="1"/>
    <col min="3" max="3" width="2.75" style="140" customWidth="1"/>
    <col min="4" max="4" width="3.5" style="140" customWidth="1"/>
    <col min="5" max="5" width="21.5" style="140" customWidth="1"/>
    <col min="6" max="8" width="12.75" style="140" customWidth="1"/>
    <col min="9" max="10" width="11.75" style="140" customWidth="1"/>
    <col min="11" max="11" width="2.75" style="140" customWidth="1"/>
    <col min="12" max="12" width="1.75" style="140" customWidth="1"/>
    <col min="13" max="16384" width="8.875" style="140"/>
  </cols>
  <sheetData>
    <row r="1" spans="1:12" s="466" customFormat="1" ht="3" customHeight="1" x14ac:dyDescent="0.15"/>
    <row r="2" spans="1:12" s="466" customFormat="1" ht="15" customHeight="1" x14ac:dyDescent="0.15">
      <c r="A2" s="613"/>
      <c r="B2" s="613"/>
      <c r="C2" s="877" t="str">
        <f>はじめに!B2&amp;"による
経済波及効果分析結果（統合中分類）"</f>
        <v>令和2（2020）年神奈川県産業連関表による
経済波及効果分析結果（統合中分類）</v>
      </c>
      <c r="D2" s="877"/>
      <c r="E2" s="877"/>
      <c r="F2" s="877"/>
      <c r="G2" s="877"/>
      <c r="H2" s="877"/>
      <c r="I2" s="877"/>
      <c r="J2" s="877"/>
      <c r="K2" s="613"/>
      <c r="L2" s="613"/>
    </row>
    <row r="3" spans="1:12" s="466" customFormat="1" ht="15" customHeight="1" x14ac:dyDescent="0.15">
      <c r="A3" s="613"/>
      <c r="B3" s="613"/>
      <c r="C3" s="877"/>
      <c r="D3" s="877"/>
      <c r="E3" s="877"/>
      <c r="F3" s="877"/>
      <c r="G3" s="877"/>
      <c r="H3" s="877"/>
      <c r="I3" s="877"/>
      <c r="J3" s="877"/>
      <c r="K3" s="613"/>
      <c r="L3" s="613"/>
    </row>
    <row r="4" spans="1:12" ht="4.9000000000000004" customHeight="1" x14ac:dyDescent="0.15">
      <c r="J4" s="764"/>
      <c r="K4" s="764"/>
    </row>
    <row r="5" spans="1:12" ht="15" customHeight="1" x14ac:dyDescent="0.15">
      <c r="C5" s="164" t="s">
        <v>641</v>
      </c>
      <c r="J5" s="764"/>
      <c r="K5" s="764"/>
    </row>
    <row r="6" spans="1:12" s="466" customFormat="1" ht="1.1499999999999999" customHeight="1" thickBot="1" x14ac:dyDescent="0.2"/>
    <row r="7" spans="1:12" ht="12" customHeight="1" x14ac:dyDescent="0.15">
      <c r="D7" s="749" t="str">
        <f>IF(基本設定!D22="","",基本設定!D22)</f>
        <v/>
      </c>
      <c r="E7" s="750"/>
      <c r="F7" s="750"/>
      <c r="G7" s="750"/>
      <c r="H7" s="750"/>
      <c r="I7" s="750"/>
      <c r="J7" s="751"/>
    </row>
    <row r="8" spans="1:12" ht="12" customHeight="1" thickBot="1" x14ac:dyDescent="0.2">
      <c r="D8" s="752"/>
      <c r="E8" s="753"/>
      <c r="F8" s="753"/>
      <c r="G8" s="753"/>
      <c r="H8" s="753"/>
      <c r="I8" s="753"/>
      <c r="J8" s="754"/>
    </row>
    <row r="9" spans="1:12" ht="3" customHeight="1" x14ac:dyDescent="0.15"/>
    <row r="10" spans="1:12" ht="15" customHeight="1" x14ac:dyDescent="0.15">
      <c r="C10" s="164" t="s">
        <v>642</v>
      </c>
    </row>
    <row r="11" spans="1:12" s="466" customFormat="1" ht="1.1499999999999999" customHeight="1" thickBot="1" x14ac:dyDescent="0.2"/>
    <row r="12" spans="1:12" ht="15" customHeight="1" x14ac:dyDescent="0.15">
      <c r="D12" s="755" t="str">
        <f>IF(基本設定!D23="","",基本設定!D23)</f>
        <v/>
      </c>
      <c r="E12" s="756"/>
      <c r="F12" s="756"/>
      <c r="G12" s="756"/>
      <c r="H12" s="756"/>
      <c r="I12" s="756"/>
      <c r="J12" s="757"/>
    </row>
    <row r="13" spans="1:12" ht="15" customHeight="1" x14ac:dyDescent="0.15">
      <c r="D13" s="758"/>
      <c r="E13" s="759"/>
      <c r="F13" s="759"/>
      <c r="G13" s="759"/>
      <c r="H13" s="759"/>
      <c r="I13" s="759"/>
      <c r="J13" s="760"/>
    </row>
    <row r="14" spans="1:12" ht="15" customHeight="1" x14ac:dyDescent="0.15">
      <c r="D14" s="758"/>
      <c r="E14" s="759"/>
      <c r="F14" s="759"/>
      <c r="G14" s="759"/>
      <c r="H14" s="759"/>
      <c r="I14" s="759"/>
      <c r="J14" s="760"/>
    </row>
    <row r="15" spans="1:12" ht="15" customHeight="1" thickBot="1" x14ac:dyDescent="0.2">
      <c r="D15" s="761"/>
      <c r="E15" s="762"/>
      <c r="F15" s="762"/>
      <c r="G15" s="762"/>
      <c r="H15" s="762"/>
      <c r="I15" s="762"/>
      <c r="J15" s="763"/>
    </row>
    <row r="16" spans="1:12" ht="3" customHeight="1" x14ac:dyDescent="0.15"/>
    <row r="17" spans="3:10" ht="15" customHeight="1" x14ac:dyDescent="0.15">
      <c r="C17" s="164" t="s">
        <v>2179</v>
      </c>
      <c r="H17" s="141" t="s">
        <v>1655</v>
      </c>
      <c r="J17" s="140" t="s">
        <v>615</v>
      </c>
    </row>
    <row r="18" spans="3:10" s="466" customFormat="1" ht="1.1499999999999999" customHeight="1" thickBot="1" x14ac:dyDescent="0.2"/>
    <row r="19" spans="3:10" ht="15" customHeight="1" x14ac:dyDescent="0.15">
      <c r="D19" s="878" t="s">
        <v>2180</v>
      </c>
      <c r="E19" s="878"/>
      <c r="F19" s="878"/>
      <c r="G19" s="878"/>
      <c r="H19" s="651">
        <f>企業建設_計算!C114</f>
        <v>0</v>
      </c>
      <c r="J19" s="468">
        <f>各種係数!O18</f>
        <v>0.53454449513302649</v>
      </c>
    </row>
    <row r="20" spans="3:10" ht="12" customHeight="1" x14ac:dyDescent="0.15">
      <c r="D20" s="652"/>
      <c r="E20" s="874" t="s">
        <v>2181</v>
      </c>
      <c r="F20" s="875"/>
      <c r="G20" s="875"/>
      <c r="H20" s="467">
        <f>企業建設_計算!C114</f>
        <v>0</v>
      </c>
    </row>
    <row r="21" spans="3:10" ht="12" customHeight="1" thickBot="1" x14ac:dyDescent="0.2">
      <c r="D21" s="653"/>
      <c r="E21" s="843" t="s">
        <v>2182</v>
      </c>
      <c r="F21" s="844"/>
      <c r="G21" s="844"/>
      <c r="H21" s="427">
        <f>H19-H20</f>
        <v>0</v>
      </c>
      <c r="J21" s="469"/>
    </row>
    <row r="22" spans="3:10" ht="3" customHeight="1" x14ac:dyDescent="0.15">
      <c r="E22" s="143"/>
      <c r="F22" s="143"/>
      <c r="G22" s="143"/>
      <c r="H22" s="144"/>
    </row>
    <row r="23" spans="3:10" ht="15" customHeight="1" x14ac:dyDescent="0.15">
      <c r="C23" s="164" t="s">
        <v>643</v>
      </c>
      <c r="J23" s="141" t="s">
        <v>1656</v>
      </c>
    </row>
    <row r="24" spans="3:10" s="466" customFormat="1" ht="1.1499999999999999" customHeight="1" thickBot="1" x14ac:dyDescent="0.2"/>
    <row r="25" spans="3:10" ht="15" customHeight="1" x14ac:dyDescent="0.15">
      <c r="D25" s="145"/>
      <c r="E25" s="145"/>
      <c r="F25" s="146" t="s">
        <v>24</v>
      </c>
      <c r="G25" s="145"/>
      <c r="H25" s="145"/>
      <c r="I25" s="146" t="s">
        <v>15</v>
      </c>
      <c r="J25" s="145"/>
    </row>
    <row r="26" spans="3:10" ht="15" customHeight="1" x14ac:dyDescent="0.15">
      <c r="F26" s="147"/>
      <c r="G26" s="148" t="s">
        <v>13</v>
      </c>
      <c r="H26" s="149"/>
      <c r="I26" s="147"/>
      <c r="J26" s="747" t="s">
        <v>646</v>
      </c>
    </row>
    <row r="27" spans="3:10" ht="28.15" customHeight="1" x14ac:dyDescent="0.15">
      <c r="D27" s="150"/>
      <c r="E27" s="150"/>
      <c r="F27" s="151"/>
      <c r="G27" s="151"/>
      <c r="H27" s="470" t="s">
        <v>2183</v>
      </c>
      <c r="I27" s="151"/>
      <c r="J27" s="876"/>
    </row>
    <row r="28" spans="3:10" ht="15" customHeight="1" x14ac:dyDescent="0.15">
      <c r="D28" s="654" t="s">
        <v>23</v>
      </c>
      <c r="E28" s="655"/>
      <c r="F28" s="656">
        <f>SUM(F29:F31)</f>
        <v>0</v>
      </c>
      <c r="G28" s="657">
        <f>SUM(G29:G31)</f>
        <v>0</v>
      </c>
      <c r="H28" s="657">
        <f>SUM(H29:H31)</f>
        <v>0</v>
      </c>
      <c r="I28" s="657">
        <f>SUM(I29:I31)</f>
        <v>0</v>
      </c>
      <c r="J28" s="657">
        <f>SUM(J29:J31)</f>
        <v>0</v>
      </c>
    </row>
    <row r="29" spans="3:10" ht="12" customHeight="1" x14ac:dyDescent="0.15">
      <c r="D29" s="652"/>
      <c r="E29" s="153" t="s">
        <v>869</v>
      </c>
      <c r="F29" s="154">
        <f>企業建設_計算!C114</f>
        <v>0</v>
      </c>
      <c r="G29" s="154">
        <f>企業建設_計算!E114</f>
        <v>0</v>
      </c>
      <c r="H29" s="154">
        <f>企業建設_計算!G114</f>
        <v>0</v>
      </c>
      <c r="I29" s="154">
        <f>企業建設_計算!H114</f>
        <v>0</v>
      </c>
      <c r="J29" s="154">
        <f>企業建設_計算!I114</f>
        <v>0</v>
      </c>
    </row>
    <row r="30" spans="3:10" ht="12" customHeight="1" x14ac:dyDescent="0.15">
      <c r="D30" s="652"/>
      <c r="E30" s="224" t="s">
        <v>2577</v>
      </c>
      <c r="F30" s="225">
        <f>企業建設_計算!K114</f>
        <v>0</v>
      </c>
      <c r="G30" s="225">
        <f>企業建設_計算!M114</f>
        <v>0</v>
      </c>
      <c r="H30" s="225">
        <f>企業建設_計算!O114</f>
        <v>0</v>
      </c>
      <c r="I30" s="225">
        <f>企業建設_計算!P114</f>
        <v>0</v>
      </c>
      <c r="J30" s="225">
        <f>企業建設_計算!Q114</f>
        <v>0</v>
      </c>
    </row>
    <row r="31" spans="3:10" ht="12" customHeight="1" thickBot="1" x14ac:dyDescent="0.2">
      <c r="D31" s="653"/>
      <c r="E31" s="178" t="s">
        <v>2584</v>
      </c>
      <c r="F31" s="179">
        <f>企業建設_計算!U114</f>
        <v>0</v>
      </c>
      <c r="G31" s="179">
        <f>企業建設_計算!W114</f>
        <v>0</v>
      </c>
      <c r="H31" s="179">
        <f>企業建設_計算!Y114</f>
        <v>0</v>
      </c>
      <c r="I31" s="179">
        <f>企業建設_計算!Z114</f>
        <v>0</v>
      </c>
      <c r="J31" s="179">
        <f>企業建設_計算!AA114</f>
        <v>0</v>
      </c>
    </row>
    <row r="32" spans="3:10" ht="12" customHeight="1" x14ac:dyDescent="0.15">
      <c r="E32" s="145" t="s">
        <v>2184</v>
      </c>
      <c r="F32" s="155"/>
      <c r="H32" s="156">
        <f>IF(H19=0,0,F28/H19)</f>
        <v>0</v>
      </c>
      <c r="I32" s="155" t="s">
        <v>849</v>
      </c>
      <c r="J32" s="144"/>
    </row>
    <row r="33" spans="3:10" ht="5.0999999999999996" customHeight="1" x14ac:dyDescent="0.15">
      <c r="F33" s="144"/>
      <c r="H33" s="428"/>
      <c r="I33" s="144"/>
      <c r="J33" s="144"/>
    </row>
    <row r="34" spans="3:10" ht="3" customHeight="1" x14ac:dyDescent="0.15"/>
    <row r="35" spans="3:10" ht="15" customHeight="1" x14ac:dyDescent="0.15">
      <c r="C35" s="164" t="s">
        <v>870</v>
      </c>
      <c r="I35" s="141" t="s">
        <v>1655</v>
      </c>
    </row>
    <row r="36" spans="3:10" s="466" customFormat="1" ht="1.1499999999999999" customHeight="1" thickBot="1" x14ac:dyDescent="0.2"/>
    <row r="37" spans="3:10" ht="15" customHeight="1" x14ac:dyDescent="0.15">
      <c r="D37" s="157" t="s">
        <v>649</v>
      </c>
      <c r="E37" s="157" t="s">
        <v>947</v>
      </c>
      <c r="F37" s="158" t="s">
        <v>14</v>
      </c>
      <c r="G37" s="226" t="s">
        <v>2578</v>
      </c>
      <c r="H37" s="180" t="s">
        <v>2585</v>
      </c>
      <c r="I37" s="471" t="s">
        <v>634</v>
      </c>
    </row>
    <row r="38" spans="3:10" ht="12" customHeight="1" x14ac:dyDescent="0.15">
      <c r="D38" s="159" t="str">
        <f>IF($F$28=0,"",企業建設_計算!AQ6)</f>
        <v/>
      </c>
      <c r="E38" s="160" t="str">
        <f>IF($F$28=0,"",企業建設_計算!AR6)</f>
        <v/>
      </c>
      <c r="F38" s="472" t="str">
        <f>IF($F$28=0,"",企業建設_計算!AS6)</f>
        <v/>
      </c>
      <c r="G38" s="473" t="str">
        <f>IF($F$28=0,"",企業建設_計算!AT6)</f>
        <v/>
      </c>
      <c r="H38" s="474" t="str">
        <f>IF($F$28=0,"",企業建設_計算!AU6)</f>
        <v/>
      </c>
      <c r="I38" s="475" t="str">
        <f>IF($F$28=0,"",企業建設_計算!AV6)</f>
        <v/>
      </c>
    </row>
    <row r="39" spans="3:10" ht="12" customHeight="1" x14ac:dyDescent="0.15">
      <c r="D39" s="159" t="str">
        <f>IF($F$28=0,"",企業建設_計算!AQ7)</f>
        <v/>
      </c>
      <c r="E39" s="160" t="str">
        <f>IF($F$28=0,"",企業建設_計算!AR7)</f>
        <v/>
      </c>
      <c r="F39" s="472" t="str">
        <f>IF($F$28=0,"",企業建設_計算!AS7)</f>
        <v/>
      </c>
      <c r="G39" s="473" t="str">
        <f>IF($F$28=0,"",企業建設_計算!AT7)</f>
        <v/>
      </c>
      <c r="H39" s="474" t="str">
        <f>IF($F$28=0,"",企業建設_計算!AU7)</f>
        <v/>
      </c>
      <c r="I39" s="475" t="str">
        <f>IF($F$28=0,"",企業建設_計算!AV7)</f>
        <v/>
      </c>
    </row>
    <row r="40" spans="3:10" ht="12" customHeight="1" x14ac:dyDescent="0.15">
      <c r="D40" s="159" t="str">
        <f>IF($F$28=0,"",企業建設_計算!AQ8)</f>
        <v/>
      </c>
      <c r="E40" s="160" t="str">
        <f>IF($F$28=0,"",企業建設_計算!AR8)</f>
        <v/>
      </c>
      <c r="F40" s="472" t="str">
        <f>IF($F$28=0,"",企業建設_計算!AS8)</f>
        <v/>
      </c>
      <c r="G40" s="473" t="str">
        <f>IF($F$28=0,"",企業建設_計算!AT8)</f>
        <v/>
      </c>
      <c r="H40" s="474" t="str">
        <f>IF($F$28=0,"",企業建設_計算!AU8)</f>
        <v/>
      </c>
      <c r="I40" s="475" t="str">
        <f>IF($F$28=0,"",企業建設_計算!AV8)</f>
        <v/>
      </c>
    </row>
    <row r="41" spans="3:10" ht="12" customHeight="1" x14ac:dyDescent="0.15">
      <c r="D41" s="159" t="str">
        <f>IF($F$28=0,"",企業建設_計算!AQ9)</f>
        <v/>
      </c>
      <c r="E41" s="160" t="str">
        <f>IF($F$28=0,"",企業建設_計算!AR9)</f>
        <v/>
      </c>
      <c r="F41" s="472" t="str">
        <f>IF($F$28=0,"",企業建設_計算!AS9)</f>
        <v/>
      </c>
      <c r="G41" s="473" t="str">
        <f>IF($F$28=0,"",企業建設_計算!AT9)</f>
        <v/>
      </c>
      <c r="H41" s="474" t="str">
        <f>IF($F$28=0,"",企業建設_計算!AU9)</f>
        <v/>
      </c>
      <c r="I41" s="475" t="str">
        <f>IF($F$28=0,"",企業建設_計算!AV9)</f>
        <v/>
      </c>
    </row>
    <row r="42" spans="3:10" ht="12" customHeight="1" x14ac:dyDescent="0.15">
      <c r="D42" s="159" t="str">
        <f>IF($F$28=0,"",企業建設_計算!AQ10)</f>
        <v/>
      </c>
      <c r="E42" s="160" t="str">
        <f>IF($F$28=0,"",企業建設_計算!AR10)</f>
        <v/>
      </c>
      <c r="F42" s="472" t="str">
        <f>IF($F$28=0,"",企業建設_計算!AS10)</f>
        <v/>
      </c>
      <c r="G42" s="473" t="str">
        <f>IF($F$28=0,"",企業建設_計算!AT10)</f>
        <v/>
      </c>
      <c r="H42" s="474" t="str">
        <f>IF($F$28=0,"",企業建設_計算!AU10)</f>
        <v/>
      </c>
      <c r="I42" s="475" t="str">
        <f>IF($F$28=0,"",企業建設_計算!AV10)</f>
        <v/>
      </c>
    </row>
    <row r="43" spans="3:10" ht="12" customHeight="1" x14ac:dyDescent="0.15">
      <c r="D43" s="159" t="str">
        <f>IF($F$28=0,"",企業建設_計算!AQ11)</f>
        <v/>
      </c>
      <c r="E43" s="160" t="str">
        <f>IF($F$28=0,"",企業建設_計算!AR11)</f>
        <v/>
      </c>
      <c r="F43" s="472" t="str">
        <f>IF($F$28=0,"",企業建設_計算!AS11)</f>
        <v/>
      </c>
      <c r="G43" s="473" t="str">
        <f>IF($F$28=0,"",企業建設_計算!AT11)</f>
        <v/>
      </c>
      <c r="H43" s="474" t="str">
        <f>IF($F$28=0,"",企業建設_計算!AU11)</f>
        <v/>
      </c>
      <c r="I43" s="475" t="str">
        <f>IF($F$28=0,"",企業建設_計算!AV11)</f>
        <v/>
      </c>
    </row>
    <row r="44" spans="3:10" ht="12" customHeight="1" x14ac:dyDescent="0.15">
      <c r="D44" s="159" t="str">
        <f>IF($F$28=0,"",企業建設_計算!AQ12)</f>
        <v/>
      </c>
      <c r="E44" s="160" t="str">
        <f>IF($F$28=0,"",企業建設_計算!AR12)</f>
        <v/>
      </c>
      <c r="F44" s="472" t="str">
        <f>IF($F$28=0,"",企業建設_計算!AS12)</f>
        <v/>
      </c>
      <c r="G44" s="473" t="str">
        <f>IF($F$28=0,"",企業建設_計算!AT12)</f>
        <v/>
      </c>
      <c r="H44" s="474" t="str">
        <f>IF($F$28=0,"",企業建設_計算!AU12)</f>
        <v/>
      </c>
      <c r="I44" s="475" t="str">
        <f>IF($F$28=0,"",企業建設_計算!AV12)</f>
        <v/>
      </c>
    </row>
    <row r="45" spans="3:10" ht="12" customHeight="1" x14ac:dyDescent="0.15">
      <c r="D45" s="159" t="str">
        <f>IF($F$28=0,"",企業建設_計算!AQ13)</f>
        <v/>
      </c>
      <c r="E45" s="160" t="str">
        <f>IF($F$28=0,"",企業建設_計算!AR13)</f>
        <v/>
      </c>
      <c r="F45" s="472" t="str">
        <f>IF($F$28=0,"",企業建設_計算!AS13)</f>
        <v/>
      </c>
      <c r="G45" s="473" t="str">
        <f>IF($F$28=0,"",企業建設_計算!AT13)</f>
        <v/>
      </c>
      <c r="H45" s="474" t="str">
        <f>IF($F$28=0,"",企業建設_計算!AU13)</f>
        <v/>
      </c>
      <c r="I45" s="475" t="str">
        <f>IF($F$28=0,"",企業建設_計算!AV13)</f>
        <v/>
      </c>
    </row>
    <row r="46" spans="3:10" ht="12" customHeight="1" x14ac:dyDescent="0.15">
      <c r="D46" s="159" t="str">
        <f>IF($F$28=0,"",企業建設_計算!AQ14)</f>
        <v/>
      </c>
      <c r="E46" s="160" t="str">
        <f>IF($F$28=0,"",企業建設_計算!AR14)</f>
        <v/>
      </c>
      <c r="F46" s="472" t="str">
        <f>IF($F$28=0,"",企業建設_計算!AS14)</f>
        <v/>
      </c>
      <c r="G46" s="473" t="str">
        <f>IF($F$28=0,"",企業建設_計算!AT14)</f>
        <v/>
      </c>
      <c r="H46" s="474" t="str">
        <f>IF($F$28=0,"",企業建設_計算!AU14)</f>
        <v/>
      </c>
      <c r="I46" s="475" t="str">
        <f>IF($F$28=0,"",企業建設_計算!AV14)</f>
        <v/>
      </c>
    </row>
    <row r="47" spans="3:10" ht="12" customHeight="1" x14ac:dyDescent="0.15">
      <c r="D47" s="159" t="str">
        <f>IF($F$28=0,"",企業建設_計算!AQ15)</f>
        <v/>
      </c>
      <c r="E47" s="160" t="str">
        <f>IF($F$28=0,"",企業建設_計算!AR15)</f>
        <v/>
      </c>
      <c r="F47" s="472" t="str">
        <f>IF($F$28=0,"",企業建設_計算!AS15)</f>
        <v/>
      </c>
      <c r="G47" s="473" t="str">
        <f>IF($F$28=0,"",企業建設_計算!AT15)</f>
        <v/>
      </c>
      <c r="H47" s="474" t="str">
        <f>IF($F$28=0,"",企業建設_計算!AU15)</f>
        <v/>
      </c>
      <c r="I47" s="475" t="str">
        <f>IF($F$28=0,"",企業建設_計算!AV15)</f>
        <v/>
      </c>
    </row>
    <row r="48" spans="3:10" ht="15" customHeight="1" thickBot="1" x14ac:dyDescent="0.2">
      <c r="D48" s="746" t="s">
        <v>644</v>
      </c>
      <c r="E48" s="746"/>
      <c r="F48" s="476">
        <f>SUM(F38:F47)</f>
        <v>0</v>
      </c>
      <c r="G48" s="477">
        <f>SUM(G38:G47)</f>
        <v>0</v>
      </c>
      <c r="H48" s="478">
        <f>SUM(H38:H47)</f>
        <v>0</v>
      </c>
      <c r="I48" s="479">
        <f>SUM(I38:I47)</f>
        <v>0</v>
      </c>
    </row>
    <row r="49" spans="3:11" ht="3" customHeight="1" x14ac:dyDescent="0.15"/>
    <row r="50" spans="3:11" ht="15" customHeight="1" x14ac:dyDescent="0.15">
      <c r="C50" s="164" t="s">
        <v>871</v>
      </c>
      <c r="G50" s="141"/>
      <c r="K50" s="141" t="s">
        <v>1656</v>
      </c>
    </row>
    <row r="51" spans="3:11" s="466" customFormat="1" ht="1.1499999999999999" customHeight="1" x14ac:dyDescent="0.15"/>
    <row r="52" spans="3:11" ht="0.6" customHeight="1" x14ac:dyDescent="0.15">
      <c r="E52" s="144">
        <f>ROUND(I29,0)</f>
        <v>0</v>
      </c>
      <c r="F52" s="144">
        <f>ROUND(J29,0)</f>
        <v>0</v>
      </c>
      <c r="G52" s="144">
        <f>ROUND(I30,0)</f>
        <v>0</v>
      </c>
      <c r="H52" s="144">
        <f>ROUND(J30,0)</f>
        <v>0</v>
      </c>
      <c r="I52" s="144">
        <f>ROUND(I31,0)</f>
        <v>0</v>
      </c>
      <c r="J52" s="144">
        <f>ROUND(J31,0)</f>
        <v>0</v>
      </c>
    </row>
    <row r="53" spans="3:11" ht="13.15" customHeight="1" x14ac:dyDescent="0.15"/>
    <row r="54" spans="3:11" ht="13.15" customHeight="1" x14ac:dyDescent="0.15"/>
    <row r="55" spans="3:11" ht="13.15" customHeight="1" x14ac:dyDescent="0.15"/>
    <row r="56" spans="3:11" ht="13.15" customHeight="1" x14ac:dyDescent="0.15"/>
    <row r="57" spans="3:11" ht="13.15" customHeight="1" x14ac:dyDescent="0.15"/>
    <row r="58" spans="3:11" ht="13.15" customHeight="1" x14ac:dyDescent="0.15"/>
    <row r="59" spans="3:11" ht="13.15" customHeight="1" x14ac:dyDescent="0.15"/>
    <row r="60" spans="3:11" ht="13.15" customHeight="1" x14ac:dyDescent="0.15"/>
    <row r="61" spans="3:11" ht="13.15" customHeight="1" x14ac:dyDescent="0.15"/>
    <row r="62" spans="3:11" ht="13.15" customHeight="1" x14ac:dyDescent="0.15"/>
    <row r="63" spans="3:11" ht="13.15" customHeight="1" x14ac:dyDescent="0.15"/>
    <row r="64" spans="3:11" ht="13.15" customHeight="1" x14ac:dyDescent="0.15"/>
    <row r="65" spans="2:2" ht="13.15" customHeight="1" x14ac:dyDescent="0.15"/>
    <row r="66" spans="2:2" ht="13.15" customHeight="1" x14ac:dyDescent="0.15"/>
    <row r="67" spans="2:2" ht="13.15" customHeight="1" x14ac:dyDescent="0.15"/>
    <row r="68" spans="2:2" ht="13.15" customHeight="1" x14ac:dyDescent="0.15"/>
    <row r="69" spans="2:2" ht="13.15" customHeight="1" x14ac:dyDescent="0.15"/>
    <row r="70" spans="2:2" ht="3" customHeight="1" x14ac:dyDescent="0.15"/>
    <row r="71" spans="2:2" ht="10.9" customHeight="1" x14ac:dyDescent="0.15">
      <c r="B71" s="140" t="s">
        <v>862</v>
      </c>
    </row>
    <row r="72" spans="2:2" ht="10.9" customHeight="1" x14ac:dyDescent="0.15"/>
    <row r="73" spans="2:2" ht="3" customHeight="1" x14ac:dyDescent="0.15"/>
  </sheetData>
  <mergeCells count="10">
    <mergeCell ref="E20:G20"/>
    <mergeCell ref="E21:G21"/>
    <mergeCell ref="J26:J27"/>
    <mergeCell ref="D48:E48"/>
    <mergeCell ref="C2:J3"/>
    <mergeCell ref="J4:K4"/>
    <mergeCell ref="J5:K5"/>
    <mergeCell ref="D7:J8"/>
    <mergeCell ref="D12:J15"/>
    <mergeCell ref="D19:G19"/>
  </mergeCells>
  <phoneticPr fontId="1"/>
  <printOptions horizontalCentered="1" verticalCentered="1"/>
  <pageMargins left="0.51181102362204722" right="0.51181102362204722" top="0.59055118110236227" bottom="0.59055118110236227" header="0" footer="0"/>
  <pageSetup paperSize="9" scale="7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FA56-4222-4DEF-9DA5-1E3D21FCF7D5}">
  <sheetPr codeName="Sheet23">
    <tabColor theme="2" tint="-0.499984740745262"/>
    <pageSetUpPr fitToPage="1"/>
  </sheetPr>
  <dimension ref="A2:I116"/>
  <sheetViews>
    <sheetView showGridLines="0" view="pageBreakPreview" zoomScaleNormal="100" zoomScaleSheetLayoutView="100" workbookViewId="0">
      <pane ySplit="6" topLeftCell="A7" activePane="bottomLeft" state="frozen"/>
      <selection activeCell="E18" sqref="E18:G18"/>
      <selection pane="bottomLeft"/>
    </sheetView>
  </sheetViews>
  <sheetFormatPr defaultRowHeight="13.5" x14ac:dyDescent="0.15"/>
  <cols>
    <col min="1" max="1" width="0.5" style="24" customWidth="1"/>
    <col min="2" max="2" width="5.75" style="24" customWidth="1"/>
    <col min="3" max="3" width="5.75" style="480" customWidth="1"/>
    <col min="4" max="4" width="56.75" style="20" customWidth="1"/>
    <col min="5" max="8" width="16.75" style="24" customWidth="1"/>
    <col min="9" max="9" width="2.75" style="24" customWidth="1"/>
    <col min="10" max="154" width="9" style="24"/>
    <col min="155" max="155" width="4" style="24" bestFit="1" customWidth="1"/>
    <col min="156" max="156" width="26.75" style="24" customWidth="1"/>
    <col min="157" max="194" width="12.75" style="24" customWidth="1"/>
    <col min="195" max="196" width="12.375" style="24" bestFit="1" customWidth="1"/>
    <col min="197" max="410" width="9" style="24"/>
    <col min="411" max="411" width="4" style="24" bestFit="1" customWidth="1"/>
    <col min="412" max="412" width="26.75" style="24" customWidth="1"/>
    <col min="413" max="450" width="12.75" style="24" customWidth="1"/>
    <col min="451" max="452" width="12.375" style="24" bestFit="1" customWidth="1"/>
    <col min="453" max="666" width="9" style="24"/>
    <col min="667" max="667" width="4" style="24" bestFit="1" customWidth="1"/>
    <col min="668" max="668" width="26.75" style="24" customWidth="1"/>
    <col min="669" max="706" width="12.75" style="24" customWidth="1"/>
    <col min="707" max="708" width="12.375" style="24" bestFit="1" customWidth="1"/>
    <col min="709" max="922" width="9" style="24"/>
    <col min="923" max="923" width="4" style="24" bestFit="1" customWidth="1"/>
    <col min="924" max="924" width="26.75" style="24" customWidth="1"/>
    <col min="925" max="962" width="12.75" style="24" customWidth="1"/>
    <col min="963" max="964" width="12.375" style="24" bestFit="1" customWidth="1"/>
    <col min="965" max="1178" width="9" style="24"/>
    <col min="1179" max="1179" width="4" style="24" bestFit="1" customWidth="1"/>
    <col min="1180" max="1180" width="26.75" style="24" customWidth="1"/>
    <col min="1181" max="1218" width="12.75" style="24" customWidth="1"/>
    <col min="1219" max="1220" width="12.375" style="24" bestFit="1" customWidth="1"/>
    <col min="1221" max="1434" width="9" style="24"/>
    <col min="1435" max="1435" width="4" style="24" bestFit="1" customWidth="1"/>
    <col min="1436" max="1436" width="26.75" style="24" customWidth="1"/>
    <col min="1437" max="1474" width="12.75" style="24" customWidth="1"/>
    <col min="1475" max="1476" width="12.375" style="24" bestFit="1" customWidth="1"/>
    <col min="1477" max="1690" width="9" style="24"/>
    <col min="1691" max="1691" width="4" style="24" bestFit="1" customWidth="1"/>
    <col min="1692" max="1692" width="26.75" style="24" customWidth="1"/>
    <col min="1693" max="1730" width="12.75" style="24" customWidth="1"/>
    <col min="1731" max="1732" width="12.375" style="24" bestFit="1" customWidth="1"/>
    <col min="1733" max="1946" width="9" style="24"/>
    <col min="1947" max="1947" width="4" style="24" bestFit="1" customWidth="1"/>
    <col min="1948" max="1948" width="26.75" style="24" customWidth="1"/>
    <col min="1949" max="1986" width="12.75" style="24" customWidth="1"/>
    <col min="1987" max="1988" width="12.375" style="24" bestFit="1" customWidth="1"/>
    <col min="1989" max="2202" width="9" style="24"/>
    <col min="2203" max="2203" width="4" style="24" bestFit="1" customWidth="1"/>
    <col min="2204" max="2204" width="26.75" style="24" customWidth="1"/>
    <col min="2205" max="2242" width="12.75" style="24" customWidth="1"/>
    <col min="2243" max="2244" width="12.375" style="24" bestFit="1" customWidth="1"/>
    <col min="2245" max="2458" width="9" style="24"/>
    <col min="2459" max="2459" width="4" style="24" bestFit="1" customWidth="1"/>
    <col min="2460" max="2460" width="26.75" style="24" customWidth="1"/>
    <col min="2461" max="2498" width="12.75" style="24" customWidth="1"/>
    <col min="2499" max="2500" width="12.375" style="24" bestFit="1" customWidth="1"/>
    <col min="2501" max="2714" width="9" style="24"/>
    <col min="2715" max="2715" width="4" style="24" bestFit="1" customWidth="1"/>
    <col min="2716" max="2716" width="26.75" style="24" customWidth="1"/>
    <col min="2717" max="2754" width="12.75" style="24" customWidth="1"/>
    <col min="2755" max="2756" width="12.375" style="24" bestFit="1" customWidth="1"/>
    <col min="2757" max="2970" width="9" style="24"/>
    <col min="2971" max="2971" width="4" style="24" bestFit="1" customWidth="1"/>
    <col min="2972" max="2972" width="26.75" style="24" customWidth="1"/>
    <col min="2973" max="3010" width="12.75" style="24" customWidth="1"/>
    <col min="3011" max="3012" width="12.375" style="24" bestFit="1" customWidth="1"/>
    <col min="3013" max="3226" width="9" style="24"/>
    <col min="3227" max="3227" width="4" style="24" bestFit="1" customWidth="1"/>
    <col min="3228" max="3228" width="26.75" style="24" customWidth="1"/>
    <col min="3229" max="3266" width="12.75" style="24" customWidth="1"/>
    <col min="3267" max="3268" width="12.375" style="24" bestFit="1" customWidth="1"/>
    <col min="3269" max="3482" width="9" style="24"/>
    <col min="3483" max="3483" width="4" style="24" bestFit="1" customWidth="1"/>
    <col min="3484" max="3484" width="26.75" style="24" customWidth="1"/>
    <col min="3485" max="3522" width="12.75" style="24" customWidth="1"/>
    <col min="3523" max="3524" width="12.375" style="24" bestFit="1" customWidth="1"/>
    <col min="3525" max="3738" width="9" style="24"/>
    <col min="3739" max="3739" width="4" style="24" bestFit="1" customWidth="1"/>
    <col min="3740" max="3740" width="26.75" style="24" customWidth="1"/>
    <col min="3741" max="3778" width="12.75" style="24" customWidth="1"/>
    <col min="3779" max="3780" width="12.375" style="24" bestFit="1" customWidth="1"/>
    <col min="3781" max="3994" width="9" style="24"/>
    <col min="3995" max="3995" width="4" style="24" bestFit="1" customWidth="1"/>
    <col min="3996" max="3996" width="26.75" style="24" customWidth="1"/>
    <col min="3997" max="4034" width="12.75" style="24" customWidth="1"/>
    <col min="4035" max="4036" width="12.375" style="24" bestFit="1" customWidth="1"/>
    <col min="4037" max="4250" width="9" style="24"/>
    <col min="4251" max="4251" width="4" style="24" bestFit="1" customWidth="1"/>
    <col min="4252" max="4252" width="26.75" style="24" customWidth="1"/>
    <col min="4253" max="4290" width="12.75" style="24" customWidth="1"/>
    <col min="4291" max="4292" width="12.375" style="24" bestFit="1" customWidth="1"/>
    <col min="4293" max="4506" width="9" style="24"/>
    <col min="4507" max="4507" width="4" style="24" bestFit="1" customWidth="1"/>
    <col min="4508" max="4508" width="26.75" style="24" customWidth="1"/>
    <col min="4509" max="4546" width="12.75" style="24" customWidth="1"/>
    <col min="4547" max="4548" width="12.375" style="24" bestFit="1" customWidth="1"/>
    <col min="4549" max="4762" width="9" style="24"/>
    <col min="4763" max="4763" width="4" style="24" bestFit="1" customWidth="1"/>
    <col min="4764" max="4764" width="26.75" style="24" customWidth="1"/>
    <col min="4765" max="4802" width="12.75" style="24" customWidth="1"/>
    <col min="4803" max="4804" width="12.375" style="24" bestFit="1" customWidth="1"/>
    <col min="4805" max="5018" width="9" style="24"/>
    <col min="5019" max="5019" width="4" style="24" bestFit="1" customWidth="1"/>
    <col min="5020" max="5020" width="26.75" style="24" customWidth="1"/>
    <col min="5021" max="5058" width="12.75" style="24" customWidth="1"/>
    <col min="5059" max="5060" width="12.375" style="24" bestFit="1" customWidth="1"/>
    <col min="5061" max="5274" width="9" style="24"/>
    <col min="5275" max="5275" width="4" style="24" bestFit="1" customWidth="1"/>
    <col min="5276" max="5276" width="26.75" style="24" customWidth="1"/>
    <col min="5277" max="5314" width="12.75" style="24" customWidth="1"/>
    <col min="5315" max="5316" width="12.375" style="24" bestFit="1" customWidth="1"/>
    <col min="5317" max="5530" width="9" style="24"/>
    <col min="5531" max="5531" width="4" style="24" bestFit="1" customWidth="1"/>
    <col min="5532" max="5532" width="26.75" style="24" customWidth="1"/>
    <col min="5533" max="5570" width="12.75" style="24" customWidth="1"/>
    <col min="5571" max="5572" width="12.375" style="24" bestFit="1" customWidth="1"/>
    <col min="5573" max="5786" width="9" style="24"/>
    <col min="5787" max="5787" width="4" style="24" bestFit="1" customWidth="1"/>
    <col min="5788" max="5788" width="26.75" style="24" customWidth="1"/>
    <col min="5789" max="5826" width="12.75" style="24" customWidth="1"/>
    <col min="5827" max="5828" width="12.375" style="24" bestFit="1" customWidth="1"/>
    <col min="5829" max="6042" width="9" style="24"/>
    <col min="6043" max="6043" width="4" style="24" bestFit="1" customWidth="1"/>
    <col min="6044" max="6044" width="26.75" style="24" customWidth="1"/>
    <col min="6045" max="6082" width="12.75" style="24" customWidth="1"/>
    <col min="6083" max="6084" width="12.375" style="24" bestFit="1" customWidth="1"/>
    <col min="6085" max="6298" width="9" style="24"/>
    <col min="6299" max="6299" width="4" style="24" bestFit="1" customWidth="1"/>
    <col min="6300" max="6300" width="26.75" style="24" customWidth="1"/>
    <col min="6301" max="6338" width="12.75" style="24" customWidth="1"/>
    <col min="6339" max="6340" width="12.375" style="24" bestFit="1" customWidth="1"/>
    <col min="6341" max="6554" width="9" style="24"/>
    <col min="6555" max="6555" width="4" style="24" bestFit="1" customWidth="1"/>
    <col min="6556" max="6556" width="26.75" style="24" customWidth="1"/>
    <col min="6557" max="6594" width="12.75" style="24" customWidth="1"/>
    <col min="6595" max="6596" width="12.375" style="24" bestFit="1" customWidth="1"/>
    <col min="6597" max="6810" width="9" style="24"/>
    <col min="6811" max="6811" width="4" style="24" bestFit="1" customWidth="1"/>
    <col min="6812" max="6812" width="26.75" style="24" customWidth="1"/>
    <col min="6813" max="6850" width="12.75" style="24" customWidth="1"/>
    <col min="6851" max="6852" width="12.375" style="24" bestFit="1" customWidth="1"/>
    <col min="6853" max="7066" width="9" style="24"/>
    <col min="7067" max="7067" width="4" style="24" bestFit="1" customWidth="1"/>
    <col min="7068" max="7068" width="26.75" style="24" customWidth="1"/>
    <col min="7069" max="7106" width="12.75" style="24" customWidth="1"/>
    <col min="7107" max="7108" width="12.375" style="24" bestFit="1" customWidth="1"/>
    <col min="7109" max="7322" width="9" style="24"/>
    <col min="7323" max="7323" width="4" style="24" bestFit="1" customWidth="1"/>
    <col min="7324" max="7324" width="26.75" style="24" customWidth="1"/>
    <col min="7325" max="7362" width="12.75" style="24" customWidth="1"/>
    <col min="7363" max="7364" width="12.375" style="24" bestFit="1" customWidth="1"/>
    <col min="7365" max="7578" width="9" style="24"/>
    <col min="7579" max="7579" width="4" style="24" bestFit="1" customWidth="1"/>
    <col min="7580" max="7580" width="26.75" style="24" customWidth="1"/>
    <col min="7581" max="7618" width="12.75" style="24" customWidth="1"/>
    <col min="7619" max="7620" width="12.375" style="24" bestFit="1" customWidth="1"/>
    <col min="7621" max="7834" width="9" style="24"/>
    <col min="7835" max="7835" width="4" style="24" bestFit="1" customWidth="1"/>
    <col min="7836" max="7836" width="26.75" style="24" customWidth="1"/>
    <col min="7837" max="7874" width="12.75" style="24" customWidth="1"/>
    <col min="7875" max="7876" width="12.375" style="24" bestFit="1" customWidth="1"/>
    <col min="7877" max="8090" width="9" style="24"/>
    <col min="8091" max="8091" width="4" style="24" bestFit="1" customWidth="1"/>
    <col min="8092" max="8092" width="26.75" style="24" customWidth="1"/>
    <col min="8093" max="8130" width="12.75" style="24" customWidth="1"/>
    <col min="8131" max="8132" width="12.375" style="24" bestFit="1" customWidth="1"/>
    <col min="8133" max="8346" width="9" style="24"/>
    <col min="8347" max="8347" width="4" style="24" bestFit="1" customWidth="1"/>
    <col min="8348" max="8348" width="26.75" style="24" customWidth="1"/>
    <col min="8349" max="8386" width="12.75" style="24" customWidth="1"/>
    <col min="8387" max="8388" width="12.375" style="24" bestFit="1" customWidth="1"/>
    <col min="8389" max="8602" width="9" style="24"/>
    <col min="8603" max="8603" width="4" style="24" bestFit="1" customWidth="1"/>
    <col min="8604" max="8604" width="26.75" style="24" customWidth="1"/>
    <col min="8605" max="8642" width="12.75" style="24" customWidth="1"/>
    <col min="8643" max="8644" width="12.375" style="24" bestFit="1" customWidth="1"/>
    <col min="8645" max="8858" width="9" style="24"/>
    <col min="8859" max="8859" width="4" style="24" bestFit="1" customWidth="1"/>
    <col min="8860" max="8860" width="26.75" style="24" customWidth="1"/>
    <col min="8861" max="8898" width="12.75" style="24" customWidth="1"/>
    <col min="8899" max="8900" width="12.375" style="24" bestFit="1" customWidth="1"/>
    <col min="8901" max="9114" width="9" style="24"/>
    <col min="9115" max="9115" width="4" style="24" bestFit="1" customWidth="1"/>
    <col min="9116" max="9116" width="26.75" style="24" customWidth="1"/>
    <col min="9117" max="9154" width="12.75" style="24" customWidth="1"/>
    <col min="9155" max="9156" width="12.375" style="24" bestFit="1" customWidth="1"/>
    <col min="9157" max="9370" width="9" style="24"/>
    <col min="9371" max="9371" width="4" style="24" bestFit="1" customWidth="1"/>
    <col min="9372" max="9372" width="26.75" style="24" customWidth="1"/>
    <col min="9373" max="9410" width="12.75" style="24" customWidth="1"/>
    <col min="9411" max="9412" width="12.375" style="24" bestFit="1" customWidth="1"/>
    <col min="9413" max="9626" width="9" style="24"/>
    <col min="9627" max="9627" width="4" style="24" bestFit="1" customWidth="1"/>
    <col min="9628" max="9628" width="26.75" style="24" customWidth="1"/>
    <col min="9629" max="9666" width="12.75" style="24" customWidth="1"/>
    <col min="9667" max="9668" width="12.375" style="24" bestFit="1" customWidth="1"/>
    <col min="9669" max="9882" width="9" style="24"/>
    <col min="9883" max="9883" width="4" style="24" bestFit="1" customWidth="1"/>
    <col min="9884" max="9884" width="26.75" style="24" customWidth="1"/>
    <col min="9885" max="9922" width="12.75" style="24" customWidth="1"/>
    <col min="9923" max="9924" width="12.375" style="24" bestFit="1" customWidth="1"/>
    <col min="9925" max="10138" width="9" style="24"/>
    <col min="10139" max="10139" width="4" style="24" bestFit="1" customWidth="1"/>
    <col min="10140" max="10140" width="26.75" style="24" customWidth="1"/>
    <col min="10141" max="10178" width="12.75" style="24" customWidth="1"/>
    <col min="10179" max="10180" width="12.375" style="24" bestFit="1" customWidth="1"/>
    <col min="10181" max="10394" width="9" style="24"/>
    <col min="10395" max="10395" width="4" style="24" bestFit="1" customWidth="1"/>
    <col min="10396" max="10396" width="26.75" style="24" customWidth="1"/>
    <col min="10397" max="10434" width="12.75" style="24" customWidth="1"/>
    <col min="10435" max="10436" width="12.375" style="24" bestFit="1" customWidth="1"/>
    <col min="10437" max="10650" width="9" style="24"/>
    <col min="10651" max="10651" width="4" style="24" bestFit="1" customWidth="1"/>
    <col min="10652" max="10652" width="26.75" style="24" customWidth="1"/>
    <col min="10653" max="10690" width="12.75" style="24" customWidth="1"/>
    <col min="10691" max="10692" width="12.375" style="24" bestFit="1" customWidth="1"/>
    <col min="10693" max="10906" width="9" style="24"/>
    <col min="10907" max="10907" width="4" style="24" bestFit="1" customWidth="1"/>
    <col min="10908" max="10908" width="26.75" style="24" customWidth="1"/>
    <col min="10909" max="10946" width="12.75" style="24" customWidth="1"/>
    <col min="10947" max="10948" width="12.375" style="24" bestFit="1" customWidth="1"/>
    <col min="10949" max="11162" width="9" style="24"/>
    <col min="11163" max="11163" width="4" style="24" bestFit="1" customWidth="1"/>
    <col min="11164" max="11164" width="26.75" style="24" customWidth="1"/>
    <col min="11165" max="11202" width="12.75" style="24" customWidth="1"/>
    <col min="11203" max="11204" width="12.375" style="24" bestFit="1" customWidth="1"/>
    <col min="11205" max="11418" width="9" style="24"/>
    <col min="11419" max="11419" width="4" style="24" bestFit="1" customWidth="1"/>
    <col min="11420" max="11420" width="26.75" style="24" customWidth="1"/>
    <col min="11421" max="11458" width="12.75" style="24" customWidth="1"/>
    <col min="11459" max="11460" width="12.375" style="24" bestFit="1" customWidth="1"/>
    <col min="11461" max="11674" width="9" style="24"/>
    <col min="11675" max="11675" width="4" style="24" bestFit="1" customWidth="1"/>
    <col min="11676" max="11676" width="26.75" style="24" customWidth="1"/>
    <col min="11677" max="11714" width="12.75" style="24" customWidth="1"/>
    <col min="11715" max="11716" width="12.375" style="24" bestFit="1" customWidth="1"/>
    <col min="11717" max="11930" width="9" style="24"/>
    <col min="11931" max="11931" width="4" style="24" bestFit="1" customWidth="1"/>
    <col min="11932" max="11932" width="26.75" style="24" customWidth="1"/>
    <col min="11933" max="11970" width="12.75" style="24" customWidth="1"/>
    <col min="11971" max="11972" width="12.375" style="24" bestFit="1" customWidth="1"/>
    <col min="11973" max="12186" width="9" style="24"/>
    <col min="12187" max="12187" width="4" style="24" bestFit="1" customWidth="1"/>
    <col min="12188" max="12188" width="26.75" style="24" customWidth="1"/>
    <col min="12189" max="12226" width="12.75" style="24" customWidth="1"/>
    <col min="12227" max="12228" width="12.375" style="24" bestFit="1" customWidth="1"/>
    <col min="12229" max="12442" width="9" style="24"/>
    <col min="12443" max="12443" width="4" style="24" bestFit="1" customWidth="1"/>
    <col min="12444" max="12444" width="26.75" style="24" customWidth="1"/>
    <col min="12445" max="12482" width="12.75" style="24" customWidth="1"/>
    <col min="12483" max="12484" width="12.375" style="24" bestFit="1" customWidth="1"/>
    <col min="12485" max="12698" width="9" style="24"/>
    <col min="12699" max="12699" width="4" style="24" bestFit="1" customWidth="1"/>
    <col min="12700" max="12700" width="26.75" style="24" customWidth="1"/>
    <col min="12701" max="12738" width="12.75" style="24" customWidth="1"/>
    <col min="12739" max="12740" width="12.375" style="24" bestFit="1" customWidth="1"/>
    <col min="12741" max="12954" width="9" style="24"/>
    <col min="12955" max="12955" width="4" style="24" bestFit="1" customWidth="1"/>
    <col min="12956" max="12956" width="26.75" style="24" customWidth="1"/>
    <col min="12957" max="12994" width="12.75" style="24" customWidth="1"/>
    <col min="12995" max="12996" width="12.375" style="24" bestFit="1" customWidth="1"/>
    <col min="12997" max="13210" width="9" style="24"/>
    <col min="13211" max="13211" width="4" style="24" bestFit="1" customWidth="1"/>
    <col min="13212" max="13212" width="26.75" style="24" customWidth="1"/>
    <col min="13213" max="13250" width="12.75" style="24" customWidth="1"/>
    <col min="13251" max="13252" width="12.375" style="24" bestFit="1" customWidth="1"/>
    <col min="13253" max="13466" width="9" style="24"/>
    <col min="13467" max="13467" width="4" style="24" bestFit="1" customWidth="1"/>
    <col min="13468" max="13468" width="26.75" style="24" customWidth="1"/>
    <col min="13469" max="13506" width="12.75" style="24" customWidth="1"/>
    <col min="13507" max="13508" width="12.375" style="24" bestFit="1" customWidth="1"/>
    <col min="13509" max="13722" width="9" style="24"/>
    <col min="13723" max="13723" width="4" style="24" bestFit="1" customWidth="1"/>
    <col min="13724" max="13724" width="26.75" style="24" customWidth="1"/>
    <col min="13725" max="13762" width="12.75" style="24" customWidth="1"/>
    <col min="13763" max="13764" width="12.375" style="24" bestFit="1" customWidth="1"/>
    <col min="13765" max="13978" width="9" style="24"/>
    <col min="13979" max="13979" width="4" style="24" bestFit="1" customWidth="1"/>
    <col min="13980" max="13980" width="26.75" style="24" customWidth="1"/>
    <col min="13981" max="14018" width="12.75" style="24" customWidth="1"/>
    <col min="14019" max="14020" width="12.375" style="24" bestFit="1" customWidth="1"/>
    <col min="14021" max="14234" width="9" style="24"/>
    <col min="14235" max="14235" width="4" style="24" bestFit="1" customWidth="1"/>
    <col min="14236" max="14236" width="26.75" style="24" customWidth="1"/>
    <col min="14237" max="14274" width="12.75" style="24" customWidth="1"/>
    <col min="14275" max="14276" width="12.375" style="24" bestFit="1" customWidth="1"/>
    <col min="14277" max="14490" width="9" style="24"/>
    <col min="14491" max="14491" width="4" style="24" bestFit="1" customWidth="1"/>
    <col min="14492" max="14492" width="26.75" style="24" customWidth="1"/>
    <col min="14493" max="14530" width="12.75" style="24" customWidth="1"/>
    <col min="14531" max="14532" width="12.375" style="24" bestFit="1" customWidth="1"/>
    <col min="14533" max="14746" width="9" style="24"/>
    <col min="14747" max="14747" width="4" style="24" bestFit="1" customWidth="1"/>
    <col min="14748" max="14748" width="26.75" style="24" customWidth="1"/>
    <col min="14749" max="14786" width="12.75" style="24" customWidth="1"/>
    <col min="14787" max="14788" width="12.375" style="24" bestFit="1" customWidth="1"/>
    <col min="14789" max="15002" width="9" style="24"/>
    <col min="15003" max="15003" width="4" style="24" bestFit="1" customWidth="1"/>
    <col min="15004" max="15004" width="26.75" style="24" customWidth="1"/>
    <col min="15005" max="15042" width="12.75" style="24" customWidth="1"/>
    <col min="15043" max="15044" width="12.375" style="24" bestFit="1" customWidth="1"/>
    <col min="15045" max="15258" width="9" style="24"/>
    <col min="15259" max="15259" width="4" style="24" bestFit="1" customWidth="1"/>
    <col min="15260" max="15260" width="26.75" style="24" customWidth="1"/>
    <col min="15261" max="15298" width="12.75" style="24" customWidth="1"/>
    <col min="15299" max="15300" width="12.375" style="24" bestFit="1" customWidth="1"/>
    <col min="15301" max="15514" width="9" style="24"/>
    <col min="15515" max="15515" width="4" style="24" bestFit="1" customWidth="1"/>
    <col min="15516" max="15516" width="26.75" style="24" customWidth="1"/>
    <col min="15517" max="15554" width="12.75" style="24" customWidth="1"/>
    <col min="15555" max="15556" width="12.375" style="24" bestFit="1" customWidth="1"/>
    <col min="15557" max="15770" width="9" style="24"/>
    <col min="15771" max="15771" width="4" style="24" bestFit="1" customWidth="1"/>
    <col min="15772" max="15772" width="26.75" style="24" customWidth="1"/>
    <col min="15773" max="15810" width="12.75" style="24" customWidth="1"/>
    <col min="15811" max="15812" width="12.375" style="24" bestFit="1" customWidth="1"/>
    <col min="15813" max="16026" width="9" style="24"/>
    <col min="16027" max="16027" width="4" style="24" bestFit="1" customWidth="1"/>
    <col min="16028" max="16028" width="26.75" style="24" customWidth="1"/>
    <col min="16029" max="16066" width="12.75" style="24" customWidth="1"/>
    <col min="16067" max="16068" width="12.375" style="24" bestFit="1" customWidth="1"/>
    <col min="16069" max="16384" width="9" style="24"/>
  </cols>
  <sheetData>
    <row r="2" spans="1:9" ht="35.450000000000003" customHeight="1" x14ac:dyDescent="0.15">
      <c r="A2" s="632"/>
      <c r="B2" s="879" t="s">
        <v>867</v>
      </c>
      <c r="C2" s="879"/>
      <c r="D2" s="879"/>
      <c r="E2" s="879"/>
      <c r="F2" s="879"/>
      <c r="G2" s="879"/>
      <c r="H2" s="879"/>
      <c r="I2" s="632"/>
    </row>
    <row r="3" spans="1:9" ht="4.9000000000000004" customHeight="1" x14ac:dyDescent="0.15">
      <c r="E3" s="264"/>
      <c r="F3" s="264"/>
      <c r="G3" s="264"/>
      <c r="H3" s="264"/>
    </row>
    <row r="4" spans="1:9" ht="16.350000000000001" customHeight="1" x14ac:dyDescent="0.15">
      <c r="E4" s="130"/>
      <c r="F4" s="130"/>
      <c r="G4" s="130"/>
      <c r="H4" s="130" t="s">
        <v>1655</v>
      </c>
    </row>
    <row r="5" spans="1:9" s="22" customFormat="1" ht="16.149999999999999" customHeight="1" x14ac:dyDescent="0.15">
      <c r="B5" s="775" t="s">
        <v>866</v>
      </c>
      <c r="C5" s="775" t="s">
        <v>639</v>
      </c>
      <c r="D5" s="776" t="s">
        <v>948</v>
      </c>
      <c r="E5" s="777" t="s">
        <v>14</v>
      </c>
      <c r="F5" s="769" t="s">
        <v>2586</v>
      </c>
      <c r="G5" s="771" t="s">
        <v>2587</v>
      </c>
      <c r="H5" s="773" t="s">
        <v>634</v>
      </c>
    </row>
    <row r="6" spans="1:9" s="22" customFormat="1" ht="16.149999999999999" customHeight="1" x14ac:dyDescent="0.15">
      <c r="B6" s="775"/>
      <c r="C6" s="775"/>
      <c r="D6" s="776"/>
      <c r="E6" s="778"/>
      <c r="F6" s="770"/>
      <c r="G6" s="772"/>
      <c r="H6" s="774"/>
    </row>
    <row r="7" spans="1:9" ht="22.15" customHeight="1" x14ac:dyDescent="0.15">
      <c r="B7" s="57">
        <f>企業建設_計算!AP6</f>
        <v>1</v>
      </c>
      <c r="C7" s="57" t="str">
        <f>企業建設_計算!AQ6</f>
        <v>011</v>
      </c>
      <c r="D7" s="481" t="str">
        <f>企業建設_計算!AR6</f>
        <v>耕種農業</v>
      </c>
      <c r="E7" s="482">
        <f>企業建設_計算!AS6</f>
        <v>0</v>
      </c>
      <c r="F7" s="483">
        <f>企業建設_計算!AT6</f>
        <v>0</v>
      </c>
      <c r="G7" s="484">
        <f>企業建設_計算!AU6</f>
        <v>0</v>
      </c>
      <c r="H7" s="485">
        <f>企業建設_計算!AV6</f>
        <v>0</v>
      </c>
    </row>
    <row r="8" spans="1:9" ht="22.15" customHeight="1" x14ac:dyDescent="0.15">
      <c r="B8" s="57">
        <f>企業建設_計算!AP7</f>
        <v>2</v>
      </c>
      <c r="C8" s="57" t="str">
        <f>企業建設_計算!AQ7</f>
        <v>012</v>
      </c>
      <c r="D8" s="481" t="str">
        <f>企業建設_計算!AR7</f>
        <v>畜産</v>
      </c>
      <c r="E8" s="482">
        <f>企業建設_計算!AS7</f>
        <v>0</v>
      </c>
      <c r="F8" s="483">
        <f>企業建設_計算!AT7</f>
        <v>0</v>
      </c>
      <c r="G8" s="484">
        <f>企業建設_計算!AU7</f>
        <v>0</v>
      </c>
      <c r="H8" s="485">
        <f>企業建設_計算!AV7</f>
        <v>0</v>
      </c>
    </row>
    <row r="9" spans="1:9" ht="22.15" customHeight="1" x14ac:dyDescent="0.15">
      <c r="B9" s="57">
        <f>企業建設_計算!AP8</f>
        <v>3</v>
      </c>
      <c r="C9" s="57" t="str">
        <f>企業建設_計算!AQ8</f>
        <v>013</v>
      </c>
      <c r="D9" s="481" t="str">
        <f>企業建設_計算!AR8</f>
        <v>農業サービス</v>
      </c>
      <c r="E9" s="482">
        <f>企業建設_計算!AS8</f>
        <v>0</v>
      </c>
      <c r="F9" s="483">
        <f>企業建設_計算!AT8</f>
        <v>0</v>
      </c>
      <c r="G9" s="484">
        <f>企業建設_計算!AU8</f>
        <v>0</v>
      </c>
      <c r="H9" s="485">
        <f>企業建設_計算!AV8</f>
        <v>0</v>
      </c>
    </row>
    <row r="10" spans="1:9" ht="22.15" customHeight="1" x14ac:dyDescent="0.15">
      <c r="B10" s="57">
        <f>企業建設_計算!AP9</f>
        <v>4</v>
      </c>
      <c r="C10" s="57" t="str">
        <f>企業建設_計算!AQ9</f>
        <v>015</v>
      </c>
      <c r="D10" s="481" t="str">
        <f>企業建設_計算!AR9</f>
        <v>林業</v>
      </c>
      <c r="E10" s="482">
        <f>企業建設_計算!AS9</f>
        <v>0</v>
      </c>
      <c r="F10" s="483">
        <f>企業建設_計算!AT9</f>
        <v>0</v>
      </c>
      <c r="G10" s="484">
        <f>企業建設_計算!AU9</f>
        <v>0</v>
      </c>
      <c r="H10" s="485">
        <f>企業建設_計算!AV9</f>
        <v>0</v>
      </c>
    </row>
    <row r="11" spans="1:9" ht="22.15" customHeight="1" x14ac:dyDescent="0.15">
      <c r="B11" s="57">
        <f>企業建設_計算!AP10</f>
        <v>5</v>
      </c>
      <c r="C11" s="57" t="str">
        <f>企業建設_計算!AQ10</f>
        <v>017</v>
      </c>
      <c r="D11" s="481" t="str">
        <f>企業建設_計算!AR10</f>
        <v>漁業</v>
      </c>
      <c r="E11" s="482">
        <f>企業建設_計算!AS10</f>
        <v>0</v>
      </c>
      <c r="F11" s="483">
        <f>企業建設_計算!AT10</f>
        <v>0</v>
      </c>
      <c r="G11" s="484">
        <f>企業建設_計算!AU10</f>
        <v>0</v>
      </c>
      <c r="H11" s="485">
        <f>企業建設_計算!AV10</f>
        <v>0</v>
      </c>
    </row>
    <row r="12" spans="1:9" ht="22.15" customHeight="1" x14ac:dyDescent="0.15">
      <c r="B12" s="57">
        <f>企業建設_計算!AP11</f>
        <v>6</v>
      </c>
      <c r="C12" s="57" t="str">
        <f>企業建設_計算!AQ11</f>
        <v>061</v>
      </c>
      <c r="D12" s="481" t="str">
        <f>企業建設_計算!AR11</f>
        <v>石炭・原油・天然ガス</v>
      </c>
      <c r="E12" s="482">
        <f>企業建設_計算!AS11</f>
        <v>0</v>
      </c>
      <c r="F12" s="483">
        <f>企業建設_計算!AT11</f>
        <v>0</v>
      </c>
      <c r="G12" s="484">
        <f>企業建設_計算!AU11</f>
        <v>0</v>
      </c>
      <c r="H12" s="485">
        <f>企業建設_計算!AV11</f>
        <v>0</v>
      </c>
    </row>
    <row r="13" spans="1:9" ht="22.15" customHeight="1" x14ac:dyDescent="0.15">
      <c r="B13" s="57">
        <f>企業建設_計算!AP12</f>
        <v>7</v>
      </c>
      <c r="C13" s="57" t="str">
        <f>企業建設_計算!AQ12</f>
        <v>062</v>
      </c>
      <c r="D13" s="481" t="str">
        <f>企業建設_計算!AR12</f>
        <v>その他の鉱業</v>
      </c>
      <c r="E13" s="482">
        <f>企業建設_計算!AS12</f>
        <v>0</v>
      </c>
      <c r="F13" s="483">
        <f>企業建設_計算!AT12</f>
        <v>0</v>
      </c>
      <c r="G13" s="484">
        <f>企業建設_計算!AU12</f>
        <v>0</v>
      </c>
      <c r="H13" s="485">
        <f>企業建設_計算!AV12</f>
        <v>0</v>
      </c>
    </row>
    <row r="14" spans="1:9" ht="22.15" customHeight="1" x14ac:dyDescent="0.15">
      <c r="B14" s="57">
        <f>企業建設_計算!AP13</f>
        <v>8</v>
      </c>
      <c r="C14" s="57" t="str">
        <f>企業建設_計算!AQ13</f>
        <v>111</v>
      </c>
      <c r="D14" s="481" t="str">
        <f>企業建設_計算!AR13</f>
        <v>食料品</v>
      </c>
      <c r="E14" s="482">
        <f>企業建設_計算!AS13</f>
        <v>0</v>
      </c>
      <c r="F14" s="483">
        <f>企業建設_計算!AT13</f>
        <v>0</v>
      </c>
      <c r="G14" s="484">
        <f>企業建設_計算!AU13</f>
        <v>0</v>
      </c>
      <c r="H14" s="485">
        <f>企業建設_計算!AV13</f>
        <v>0</v>
      </c>
    </row>
    <row r="15" spans="1:9" ht="22.15" customHeight="1" x14ac:dyDescent="0.15">
      <c r="B15" s="57">
        <f>企業建設_計算!AP14</f>
        <v>9</v>
      </c>
      <c r="C15" s="57" t="str">
        <f>企業建設_計算!AQ14</f>
        <v>112</v>
      </c>
      <c r="D15" s="481" t="str">
        <f>企業建設_計算!AR14</f>
        <v>飲料</v>
      </c>
      <c r="E15" s="482">
        <f>企業建設_計算!AS14</f>
        <v>0</v>
      </c>
      <c r="F15" s="483">
        <f>企業建設_計算!AT14</f>
        <v>0</v>
      </c>
      <c r="G15" s="484">
        <f>企業建設_計算!AU14</f>
        <v>0</v>
      </c>
      <c r="H15" s="485">
        <f>企業建設_計算!AV14</f>
        <v>0</v>
      </c>
    </row>
    <row r="16" spans="1:9" ht="22.15" customHeight="1" x14ac:dyDescent="0.15">
      <c r="B16" s="57">
        <f>企業建設_計算!AP15</f>
        <v>10</v>
      </c>
      <c r="C16" s="57" t="str">
        <f>企業建設_計算!AQ15</f>
        <v>113</v>
      </c>
      <c r="D16" s="481" t="str">
        <f>企業建設_計算!AR15</f>
        <v>飼料・有機質肥料（別掲を除く。）</v>
      </c>
      <c r="E16" s="482">
        <f>企業建設_計算!AS15</f>
        <v>0</v>
      </c>
      <c r="F16" s="483">
        <f>企業建設_計算!AT15</f>
        <v>0</v>
      </c>
      <c r="G16" s="484">
        <f>企業建設_計算!AU15</f>
        <v>0</v>
      </c>
      <c r="H16" s="485">
        <f>企業建設_計算!AV15</f>
        <v>0</v>
      </c>
    </row>
    <row r="17" spans="2:8" ht="22.15" customHeight="1" x14ac:dyDescent="0.15">
      <c r="B17" s="57">
        <f>企業建設_計算!AP16</f>
        <v>11</v>
      </c>
      <c r="C17" s="57" t="str">
        <f>企業建設_計算!AQ16</f>
        <v>114</v>
      </c>
      <c r="D17" s="481" t="str">
        <f>企業建設_計算!AR16</f>
        <v>たばこ</v>
      </c>
      <c r="E17" s="482">
        <f>企業建設_計算!AS16</f>
        <v>0</v>
      </c>
      <c r="F17" s="483">
        <f>企業建設_計算!AT16</f>
        <v>0</v>
      </c>
      <c r="G17" s="484">
        <f>企業建設_計算!AU16</f>
        <v>0</v>
      </c>
      <c r="H17" s="485">
        <f>企業建設_計算!AV16</f>
        <v>0</v>
      </c>
    </row>
    <row r="18" spans="2:8" ht="22.15" customHeight="1" x14ac:dyDescent="0.15">
      <c r="B18" s="57">
        <f>企業建設_計算!AP17</f>
        <v>12</v>
      </c>
      <c r="C18" s="57" t="str">
        <f>企業建設_計算!AQ17</f>
        <v>151</v>
      </c>
      <c r="D18" s="481" t="str">
        <f>企業建設_計算!AR17</f>
        <v>繊維工業製品</v>
      </c>
      <c r="E18" s="482">
        <f>企業建設_計算!AS17</f>
        <v>0</v>
      </c>
      <c r="F18" s="483">
        <f>企業建設_計算!AT17</f>
        <v>0</v>
      </c>
      <c r="G18" s="484">
        <f>企業建設_計算!AU17</f>
        <v>0</v>
      </c>
      <c r="H18" s="485">
        <f>企業建設_計算!AV17</f>
        <v>0</v>
      </c>
    </row>
    <row r="19" spans="2:8" ht="22.15" customHeight="1" x14ac:dyDescent="0.15">
      <c r="B19" s="57">
        <f>企業建設_計算!AP18</f>
        <v>13</v>
      </c>
      <c r="C19" s="57" t="str">
        <f>企業建設_計算!AQ18</f>
        <v>152</v>
      </c>
      <c r="D19" s="481" t="str">
        <f>企業建設_計算!AR18</f>
        <v>衣服・その他の繊維既製品</v>
      </c>
      <c r="E19" s="482">
        <f>企業建設_計算!AS18</f>
        <v>0</v>
      </c>
      <c r="F19" s="483">
        <f>企業建設_計算!AT18</f>
        <v>0</v>
      </c>
      <c r="G19" s="484">
        <f>企業建設_計算!AU18</f>
        <v>0</v>
      </c>
      <c r="H19" s="485">
        <f>企業建設_計算!AV18</f>
        <v>0</v>
      </c>
    </row>
    <row r="20" spans="2:8" ht="22.15" customHeight="1" x14ac:dyDescent="0.15">
      <c r="B20" s="57">
        <f>企業建設_計算!AP19</f>
        <v>14</v>
      </c>
      <c r="C20" s="57" t="str">
        <f>企業建設_計算!AQ19</f>
        <v>161</v>
      </c>
      <c r="D20" s="481" t="str">
        <f>企業建設_計算!AR19</f>
        <v>木材・木製品</v>
      </c>
      <c r="E20" s="482">
        <f>企業建設_計算!AS19</f>
        <v>0</v>
      </c>
      <c r="F20" s="483">
        <f>企業建設_計算!AT19</f>
        <v>0</v>
      </c>
      <c r="G20" s="484">
        <f>企業建設_計算!AU19</f>
        <v>0</v>
      </c>
      <c r="H20" s="485">
        <f>企業建設_計算!AV19</f>
        <v>0</v>
      </c>
    </row>
    <row r="21" spans="2:8" ht="22.15" customHeight="1" x14ac:dyDescent="0.15">
      <c r="B21" s="57">
        <f>企業建設_計算!AP20</f>
        <v>15</v>
      </c>
      <c r="C21" s="57" t="str">
        <f>企業建設_計算!AQ20</f>
        <v>162</v>
      </c>
      <c r="D21" s="481" t="str">
        <f>企業建設_計算!AR20</f>
        <v>家具・装備品</v>
      </c>
      <c r="E21" s="482">
        <f>企業建設_計算!AS20</f>
        <v>0</v>
      </c>
      <c r="F21" s="483">
        <f>企業建設_計算!AT20</f>
        <v>0</v>
      </c>
      <c r="G21" s="484">
        <f>企業建設_計算!AU20</f>
        <v>0</v>
      </c>
      <c r="H21" s="485">
        <f>企業建設_計算!AV20</f>
        <v>0</v>
      </c>
    </row>
    <row r="22" spans="2:8" ht="22.15" customHeight="1" x14ac:dyDescent="0.15">
      <c r="B22" s="57">
        <f>企業建設_計算!AP21</f>
        <v>16</v>
      </c>
      <c r="C22" s="57" t="str">
        <f>企業建設_計算!AQ21</f>
        <v>163</v>
      </c>
      <c r="D22" s="481" t="str">
        <f>企業建設_計算!AR21</f>
        <v>パルプ・紙・板紙・加工紙</v>
      </c>
      <c r="E22" s="482">
        <f>企業建設_計算!AS21</f>
        <v>0</v>
      </c>
      <c r="F22" s="483">
        <f>企業建設_計算!AT21</f>
        <v>0</v>
      </c>
      <c r="G22" s="484">
        <f>企業建設_計算!AU21</f>
        <v>0</v>
      </c>
      <c r="H22" s="485">
        <f>企業建設_計算!AV21</f>
        <v>0</v>
      </c>
    </row>
    <row r="23" spans="2:8" ht="22.15" customHeight="1" x14ac:dyDescent="0.15">
      <c r="B23" s="57">
        <f>企業建設_計算!AP22</f>
        <v>17</v>
      </c>
      <c r="C23" s="57" t="str">
        <f>企業建設_計算!AQ22</f>
        <v>164</v>
      </c>
      <c r="D23" s="481" t="str">
        <f>企業建設_計算!AR22</f>
        <v>紙加工品</v>
      </c>
      <c r="E23" s="482">
        <f>企業建設_計算!AS22</f>
        <v>0</v>
      </c>
      <c r="F23" s="483">
        <f>企業建設_計算!AT22</f>
        <v>0</v>
      </c>
      <c r="G23" s="484">
        <f>企業建設_計算!AU22</f>
        <v>0</v>
      </c>
      <c r="H23" s="485">
        <f>企業建設_計算!AV22</f>
        <v>0</v>
      </c>
    </row>
    <row r="24" spans="2:8" ht="22.15" customHeight="1" x14ac:dyDescent="0.15">
      <c r="B24" s="57">
        <f>企業建設_計算!AP23</f>
        <v>18</v>
      </c>
      <c r="C24" s="57" t="str">
        <f>企業建設_計算!AQ23</f>
        <v>191</v>
      </c>
      <c r="D24" s="481" t="str">
        <f>企業建設_計算!AR23</f>
        <v>印刷・製版・製本</v>
      </c>
      <c r="E24" s="482">
        <f>企業建設_計算!AS23</f>
        <v>0</v>
      </c>
      <c r="F24" s="483">
        <f>企業建設_計算!AT23</f>
        <v>0</v>
      </c>
      <c r="G24" s="484">
        <f>企業建設_計算!AU23</f>
        <v>0</v>
      </c>
      <c r="H24" s="485">
        <f>企業建設_計算!AV23</f>
        <v>0</v>
      </c>
    </row>
    <row r="25" spans="2:8" ht="22.15" customHeight="1" x14ac:dyDescent="0.15">
      <c r="B25" s="57">
        <f>企業建設_計算!AP24</f>
        <v>19</v>
      </c>
      <c r="C25" s="57" t="str">
        <f>企業建設_計算!AQ24</f>
        <v>201</v>
      </c>
      <c r="D25" s="481" t="str">
        <f>企業建設_計算!AR24</f>
        <v>化学肥料</v>
      </c>
      <c r="E25" s="482">
        <f>企業建設_計算!AS24</f>
        <v>0</v>
      </c>
      <c r="F25" s="483">
        <f>企業建設_計算!AT24</f>
        <v>0</v>
      </c>
      <c r="G25" s="484">
        <f>企業建設_計算!AU24</f>
        <v>0</v>
      </c>
      <c r="H25" s="485">
        <f>企業建設_計算!AV24</f>
        <v>0</v>
      </c>
    </row>
    <row r="26" spans="2:8" ht="22.15" customHeight="1" x14ac:dyDescent="0.15">
      <c r="B26" s="57">
        <f>企業建設_計算!AP25</f>
        <v>20</v>
      </c>
      <c r="C26" s="57" t="str">
        <f>企業建設_計算!AQ25</f>
        <v>202</v>
      </c>
      <c r="D26" s="481" t="str">
        <f>企業建設_計算!AR25</f>
        <v>無機化学工業製品</v>
      </c>
      <c r="E26" s="482">
        <f>企業建設_計算!AS25</f>
        <v>0</v>
      </c>
      <c r="F26" s="483">
        <f>企業建設_計算!AT25</f>
        <v>0</v>
      </c>
      <c r="G26" s="484">
        <f>企業建設_計算!AU25</f>
        <v>0</v>
      </c>
      <c r="H26" s="485">
        <f>企業建設_計算!AV25</f>
        <v>0</v>
      </c>
    </row>
    <row r="27" spans="2:8" ht="22.15" customHeight="1" x14ac:dyDescent="0.15">
      <c r="B27" s="57">
        <f>企業建設_計算!AP26</f>
        <v>21</v>
      </c>
      <c r="C27" s="57" t="str">
        <f>企業建設_計算!AQ26</f>
        <v>203</v>
      </c>
      <c r="D27" s="481" t="str">
        <f>企業建設_計算!AR26</f>
        <v>石油化学系基礎製品</v>
      </c>
      <c r="E27" s="482">
        <f>企業建設_計算!AS26</f>
        <v>0</v>
      </c>
      <c r="F27" s="483">
        <f>企業建設_計算!AT26</f>
        <v>0</v>
      </c>
      <c r="G27" s="484">
        <f>企業建設_計算!AU26</f>
        <v>0</v>
      </c>
      <c r="H27" s="485">
        <f>企業建設_計算!AV26</f>
        <v>0</v>
      </c>
    </row>
    <row r="28" spans="2:8" ht="22.15" customHeight="1" x14ac:dyDescent="0.15">
      <c r="B28" s="57">
        <f>企業建設_計算!AP27</f>
        <v>22</v>
      </c>
      <c r="C28" s="57" t="str">
        <f>企業建設_計算!AQ27</f>
        <v>204</v>
      </c>
      <c r="D28" s="481" t="str">
        <f>企業建設_計算!AR27</f>
        <v>有機化学工業製品（石油化学系基礎製品・合成樹脂を除く。）</v>
      </c>
      <c r="E28" s="482">
        <f>企業建設_計算!AS27</f>
        <v>0</v>
      </c>
      <c r="F28" s="483">
        <f>企業建設_計算!AT27</f>
        <v>0</v>
      </c>
      <c r="G28" s="484">
        <f>企業建設_計算!AU27</f>
        <v>0</v>
      </c>
      <c r="H28" s="485">
        <f>企業建設_計算!AV27</f>
        <v>0</v>
      </c>
    </row>
    <row r="29" spans="2:8" ht="22.15" customHeight="1" x14ac:dyDescent="0.15">
      <c r="B29" s="57">
        <f>企業建設_計算!AP28</f>
        <v>23</v>
      </c>
      <c r="C29" s="57" t="str">
        <f>企業建設_計算!AQ28</f>
        <v>205</v>
      </c>
      <c r="D29" s="481" t="str">
        <f>企業建設_計算!AR28</f>
        <v>合成樹脂</v>
      </c>
      <c r="E29" s="482">
        <f>企業建設_計算!AS28</f>
        <v>0</v>
      </c>
      <c r="F29" s="483">
        <f>企業建設_計算!AT28</f>
        <v>0</v>
      </c>
      <c r="G29" s="484">
        <f>企業建設_計算!AU28</f>
        <v>0</v>
      </c>
      <c r="H29" s="485">
        <f>企業建設_計算!AV28</f>
        <v>0</v>
      </c>
    </row>
    <row r="30" spans="2:8" ht="22.15" customHeight="1" x14ac:dyDescent="0.15">
      <c r="B30" s="57">
        <f>企業建設_計算!AP29</f>
        <v>24</v>
      </c>
      <c r="C30" s="57" t="str">
        <f>企業建設_計算!AQ29</f>
        <v>206</v>
      </c>
      <c r="D30" s="481" t="str">
        <f>企業建設_計算!AR29</f>
        <v>化学繊維</v>
      </c>
      <c r="E30" s="482">
        <f>企業建設_計算!AS29</f>
        <v>0</v>
      </c>
      <c r="F30" s="483">
        <f>企業建設_計算!AT29</f>
        <v>0</v>
      </c>
      <c r="G30" s="484">
        <f>企業建設_計算!AU29</f>
        <v>0</v>
      </c>
      <c r="H30" s="485">
        <f>企業建設_計算!AV29</f>
        <v>0</v>
      </c>
    </row>
    <row r="31" spans="2:8" ht="22.15" customHeight="1" x14ac:dyDescent="0.15">
      <c r="B31" s="57">
        <f>企業建設_計算!AP30</f>
        <v>25</v>
      </c>
      <c r="C31" s="57" t="str">
        <f>企業建設_計算!AQ30</f>
        <v>207</v>
      </c>
      <c r="D31" s="481" t="str">
        <f>企業建設_計算!AR30</f>
        <v>医薬品</v>
      </c>
      <c r="E31" s="482">
        <f>企業建設_計算!AS30</f>
        <v>0</v>
      </c>
      <c r="F31" s="483">
        <f>企業建設_計算!AT30</f>
        <v>0</v>
      </c>
      <c r="G31" s="484">
        <f>企業建設_計算!AU30</f>
        <v>0</v>
      </c>
      <c r="H31" s="485">
        <f>企業建設_計算!AV30</f>
        <v>0</v>
      </c>
    </row>
    <row r="32" spans="2:8" ht="22.15" customHeight="1" x14ac:dyDescent="0.15">
      <c r="B32" s="57">
        <f>企業建設_計算!AP31</f>
        <v>26</v>
      </c>
      <c r="C32" s="57" t="str">
        <f>企業建設_計算!AQ31</f>
        <v>208</v>
      </c>
      <c r="D32" s="481" t="str">
        <f>企業建設_計算!AR31</f>
        <v>化学最終製品（医薬品を除く。）</v>
      </c>
      <c r="E32" s="482">
        <f>企業建設_計算!AS31</f>
        <v>0</v>
      </c>
      <c r="F32" s="483">
        <f>企業建設_計算!AT31</f>
        <v>0</v>
      </c>
      <c r="G32" s="484">
        <f>企業建設_計算!AU31</f>
        <v>0</v>
      </c>
      <c r="H32" s="485">
        <f>企業建設_計算!AV31</f>
        <v>0</v>
      </c>
    </row>
    <row r="33" spans="2:8" ht="22.15" customHeight="1" x14ac:dyDescent="0.15">
      <c r="B33" s="57">
        <f>企業建設_計算!AP32</f>
        <v>27</v>
      </c>
      <c r="C33" s="57" t="str">
        <f>企業建設_計算!AQ32</f>
        <v>211</v>
      </c>
      <c r="D33" s="481" t="str">
        <f>企業建設_計算!AR32</f>
        <v>石油製品</v>
      </c>
      <c r="E33" s="482">
        <f>企業建設_計算!AS32</f>
        <v>0</v>
      </c>
      <c r="F33" s="483">
        <f>企業建設_計算!AT32</f>
        <v>0</v>
      </c>
      <c r="G33" s="484">
        <f>企業建設_計算!AU32</f>
        <v>0</v>
      </c>
      <c r="H33" s="485">
        <f>企業建設_計算!AV32</f>
        <v>0</v>
      </c>
    </row>
    <row r="34" spans="2:8" ht="22.15" customHeight="1" x14ac:dyDescent="0.15">
      <c r="B34" s="57">
        <f>企業建設_計算!AP33</f>
        <v>28</v>
      </c>
      <c r="C34" s="57" t="str">
        <f>企業建設_計算!AQ33</f>
        <v>212</v>
      </c>
      <c r="D34" s="481" t="str">
        <f>企業建設_計算!AR33</f>
        <v>石炭製品</v>
      </c>
      <c r="E34" s="482">
        <f>企業建設_計算!AS33</f>
        <v>0</v>
      </c>
      <c r="F34" s="483">
        <f>企業建設_計算!AT33</f>
        <v>0</v>
      </c>
      <c r="G34" s="484">
        <f>企業建設_計算!AU33</f>
        <v>0</v>
      </c>
      <c r="H34" s="485">
        <f>企業建設_計算!AV33</f>
        <v>0</v>
      </c>
    </row>
    <row r="35" spans="2:8" ht="22.15" customHeight="1" x14ac:dyDescent="0.15">
      <c r="B35" s="57">
        <f>企業建設_計算!AP34</f>
        <v>29</v>
      </c>
      <c r="C35" s="57" t="str">
        <f>企業建設_計算!AQ34</f>
        <v>221</v>
      </c>
      <c r="D35" s="481" t="str">
        <f>企業建設_計算!AR34</f>
        <v>プラスチック製品</v>
      </c>
      <c r="E35" s="482">
        <f>企業建設_計算!AS34</f>
        <v>0</v>
      </c>
      <c r="F35" s="483">
        <f>企業建設_計算!AT34</f>
        <v>0</v>
      </c>
      <c r="G35" s="484">
        <f>企業建設_計算!AU34</f>
        <v>0</v>
      </c>
      <c r="H35" s="485">
        <f>企業建設_計算!AV34</f>
        <v>0</v>
      </c>
    </row>
    <row r="36" spans="2:8" ht="22.15" customHeight="1" x14ac:dyDescent="0.15">
      <c r="B36" s="57">
        <f>企業建設_計算!AP35</f>
        <v>30</v>
      </c>
      <c r="C36" s="57" t="str">
        <f>企業建設_計算!AQ35</f>
        <v>222</v>
      </c>
      <c r="D36" s="481" t="str">
        <f>企業建設_計算!AR35</f>
        <v>ゴム製品</v>
      </c>
      <c r="E36" s="482">
        <f>企業建設_計算!AS35</f>
        <v>0</v>
      </c>
      <c r="F36" s="483">
        <f>企業建設_計算!AT35</f>
        <v>0</v>
      </c>
      <c r="G36" s="484">
        <f>企業建設_計算!AU35</f>
        <v>0</v>
      </c>
      <c r="H36" s="485">
        <f>企業建設_計算!AV35</f>
        <v>0</v>
      </c>
    </row>
    <row r="37" spans="2:8" ht="22.15" customHeight="1" x14ac:dyDescent="0.15">
      <c r="B37" s="57">
        <f>企業建設_計算!AP36</f>
        <v>31</v>
      </c>
      <c r="C37" s="57" t="str">
        <f>企業建設_計算!AQ36</f>
        <v>231</v>
      </c>
      <c r="D37" s="481" t="str">
        <f>企業建設_計算!AR36</f>
        <v>なめし革・革製品・毛皮</v>
      </c>
      <c r="E37" s="482">
        <f>企業建設_計算!AS36</f>
        <v>0</v>
      </c>
      <c r="F37" s="483">
        <f>企業建設_計算!AT36</f>
        <v>0</v>
      </c>
      <c r="G37" s="484">
        <f>企業建設_計算!AU36</f>
        <v>0</v>
      </c>
      <c r="H37" s="485">
        <f>企業建設_計算!AV36</f>
        <v>0</v>
      </c>
    </row>
    <row r="38" spans="2:8" ht="22.15" customHeight="1" x14ac:dyDescent="0.15">
      <c r="B38" s="57">
        <f>企業建設_計算!AP37</f>
        <v>32</v>
      </c>
      <c r="C38" s="57" t="str">
        <f>企業建設_計算!AQ37</f>
        <v>251</v>
      </c>
      <c r="D38" s="481" t="str">
        <f>企業建設_計算!AR37</f>
        <v>ガラス・ガラス製品</v>
      </c>
      <c r="E38" s="482">
        <f>企業建設_計算!AS37</f>
        <v>0</v>
      </c>
      <c r="F38" s="483">
        <f>企業建設_計算!AT37</f>
        <v>0</v>
      </c>
      <c r="G38" s="484">
        <f>企業建設_計算!AU37</f>
        <v>0</v>
      </c>
      <c r="H38" s="485">
        <f>企業建設_計算!AV37</f>
        <v>0</v>
      </c>
    </row>
    <row r="39" spans="2:8" ht="22.15" customHeight="1" x14ac:dyDescent="0.15">
      <c r="B39" s="57">
        <f>企業建設_計算!AP38</f>
        <v>33</v>
      </c>
      <c r="C39" s="57" t="str">
        <f>企業建設_計算!AQ38</f>
        <v>252</v>
      </c>
      <c r="D39" s="481" t="str">
        <f>企業建設_計算!AR38</f>
        <v>セメント・セメント製品</v>
      </c>
      <c r="E39" s="482">
        <f>企業建設_計算!AS38</f>
        <v>0</v>
      </c>
      <c r="F39" s="483">
        <f>企業建設_計算!AT38</f>
        <v>0</v>
      </c>
      <c r="G39" s="484">
        <f>企業建設_計算!AU38</f>
        <v>0</v>
      </c>
      <c r="H39" s="485">
        <f>企業建設_計算!AV38</f>
        <v>0</v>
      </c>
    </row>
    <row r="40" spans="2:8" ht="22.15" customHeight="1" x14ac:dyDescent="0.15">
      <c r="B40" s="57">
        <f>企業建設_計算!AP39</f>
        <v>34</v>
      </c>
      <c r="C40" s="57" t="str">
        <f>企業建設_計算!AQ39</f>
        <v>253</v>
      </c>
      <c r="D40" s="481" t="str">
        <f>企業建設_計算!AR39</f>
        <v>陶磁器</v>
      </c>
      <c r="E40" s="482">
        <f>企業建設_計算!AS39</f>
        <v>0</v>
      </c>
      <c r="F40" s="483">
        <f>企業建設_計算!AT39</f>
        <v>0</v>
      </c>
      <c r="G40" s="484">
        <f>企業建設_計算!AU39</f>
        <v>0</v>
      </c>
      <c r="H40" s="485">
        <f>企業建設_計算!AV39</f>
        <v>0</v>
      </c>
    </row>
    <row r="41" spans="2:8" ht="22.15" customHeight="1" x14ac:dyDescent="0.15">
      <c r="B41" s="57">
        <f>企業建設_計算!AP40</f>
        <v>35</v>
      </c>
      <c r="C41" s="57" t="str">
        <f>企業建設_計算!AQ40</f>
        <v>259</v>
      </c>
      <c r="D41" s="481" t="str">
        <f>企業建設_計算!AR40</f>
        <v>その他の窯業・土石製品</v>
      </c>
      <c r="E41" s="482">
        <f>企業建設_計算!AS40</f>
        <v>0</v>
      </c>
      <c r="F41" s="483">
        <f>企業建設_計算!AT40</f>
        <v>0</v>
      </c>
      <c r="G41" s="484">
        <f>企業建設_計算!AU40</f>
        <v>0</v>
      </c>
      <c r="H41" s="485">
        <f>企業建設_計算!AV40</f>
        <v>0</v>
      </c>
    </row>
    <row r="42" spans="2:8" ht="22.15" customHeight="1" x14ac:dyDescent="0.15">
      <c r="B42" s="57">
        <f>企業建設_計算!AP41</f>
        <v>36</v>
      </c>
      <c r="C42" s="57" t="str">
        <f>企業建設_計算!AQ41</f>
        <v>261</v>
      </c>
      <c r="D42" s="481" t="str">
        <f>企業建設_計算!AR41</f>
        <v>銑鉄・粗鋼</v>
      </c>
      <c r="E42" s="482">
        <f>企業建設_計算!AS41</f>
        <v>0</v>
      </c>
      <c r="F42" s="483">
        <f>企業建設_計算!AT41</f>
        <v>0</v>
      </c>
      <c r="G42" s="484">
        <f>企業建設_計算!AU41</f>
        <v>0</v>
      </c>
      <c r="H42" s="485">
        <f>企業建設_計算!AV41</f>
        <v>0</v>
      </c>
    </row>
    <row r="43" spans="2:8" ht="22.15" customHeight="1" x14ac:dyDescent="0.15">
      <c r="B43" s="57">
        <f>企業建設_計算!AP42</f>
        <v>37</v>
      </c>
      <c r="C43" s="57" t="str">
        <f>企業建設_計算!AQ42</f>
        <v>262</v>
      </c>
      <c r="D43" s="481" t="str">
        <f>企業建設_計算!AR42</f>
        <v>鋼材</v>
      </c>
      <c r="E43" s="482">
        <f>企業建設_計算!AS42</f>
        <v>0</v>
      </c>
      <c r="F43" s="483">
        <f>企業建設_計算!AT42</f>
        <v>0</v>
      </c>
      <c r="G43" s="484">
        <f>企業建設_計算!AU42</f>
        <v>0</v>
      </c>
      <c r="H43" s="485">
        <f>企業建設_計算!AV42</f>
        <v>0</v>
      </c>
    </row>
    <row r="44" spans="2:8" ht="22.15" customHeight="1" x14ac:dyDescent="0.15">
      <c r="B44" s="57">
        <f>企業建設_計算!AP43</f>
        <v>38</v>
      </c>
      <c r="C44" s="57" t="str">
        <f>企業建設_計算!AQ43</f>
        <v>263</v>
      </c>
      <c r="D44" s="481" t="str">
        <f>企業建設_計算!AR43</f>
        <v>鋳鍛造品（鉄）</v>
      </c>
      <c r="E44" s="482">
        <f>企業建設_計算!AS43</f>
        <v>0</v>
      </c>
      <c r="F44" s="483">
        <f>企業建設_計算!AT43</f>
        <v>0</v>
      </c>
      <c r="G44" s="484">
        <f>企業建設_計算!AU43</f>
        <v>0</v>
      </c>
      <c r="H44" s="485">
        <f>企業建設_計算!AV43</f>
        <v>0</v>
      </c>
    </row>
    <row r="45" spans="2:8" ht="22.15" customHeight="1" x14ac:dyDescent="0.15">
      <c r="B45" s="57">
        <f>企業建設_計算!AP44</f>
        <v>39</v>
      </c>
      <c r="C45" s="57" t="str">
        <f>企業建設_計算!AQ44</f>
        <v>269</v>
      </c>
      <c r="D45" s="481" t="str">
        <f>企業建設_計算!AR44</f>
        <v>その他の鉄鋼製品</v>
      </c>
      <c r="E45" s="482">
        <f>企業建設_計算!AS44</f>
        <v>0</v>
      </c>
      <c r="F45" s="483">
        <f>企業建設_計算!AT44</f>
        <v>0</v>
      </c>
      <c r="G45" s="484">
        <f>企業建設_計算!AU44</f>
        <v>0</v>
      </c>
      <c r="H45" s="485">
        <f>企業建設_計算!AV44</f>
        <v>0</v>
      </c>
    </row>
    <row r="46" spans="2:8" ht="22.15" customHeight="1" x14ac:dyDescent="0.15">
      <c r="B46" s="57">
        <f>企業建設_計算!AP45</f>
        <v>40</v>
      </c>
      <c r="C46" s="57" t="str">
        <f>企業建設_計算!AQ45</f>
        <v>271</v>
      </c>
      <c r="D46" s="481" t="str">
        <f>企業建設_計算!AR45</f>
        <v>非鉄金属製錬・精製</v>
      </c>
      <c r="E46" s="482">
        <f>企業建設_計算!AS45</f>
        <v>0</v>
      </c>
      <c r="F46" s="483">
        <f>企業建設_計算!AT45</f>
        <v>0</v>
      </c>
      <c r="G46" s="484">
        <f>企業建設_計算!AU45</f>
        <v>0</v>
      </c>
      <c r="H46" s="485">
        <f>企業建設_計算!AV45</f>
        <v>0</v>
      </c>
    </row>
    <row r="47" spans="2:8" ht="22.15" customHeight="1" x14ac:dyDescent="0.15">
      <c r="B47" s="57">
        <f>企業建設_計算!AP46</f>
        <v>41</v>
      </c>
      <c r="C47" s="57" t="str">
        <f>企業建設_計算!AQ46</f>
        <v>272</v>
      </c>
      <c r="D47" s="481" t="str">
        <f>企業建設_計算!AR46</f>
        <v>非鉄金属加工製品</v>
      </c>
      <c r="E47" s="482">
        <f>企業建設_計算!AS46</f>
        <v>0</v>
      </c>
      <c r="F47" s="483">
        <f>企業建設_計算!AT46</f>
        <v>0</v>
      </c>
      <c r="G47" s="484">
        <f>企業建設_計算!AU46</f>
        <v>0</v>
      </c>
      <c r="H47" s="485">
        <f>企業建設_計算!AV46</f>
        <v>0</v>
      </c>
    </row>
    <row r="48" spans="2:8" ht="22.15" customHeight="1" x14ac:dyDescent="0.15">
      <c r="B48" s="57">
        <f>企業建設_計算!AP47</f>
        <v>42</v>
      </c>
      <c r="C48" s="57" t="str">
        <f>企業建設_計算!AQ47</f>
        <v>281</v>
      </c>
      <c r="D48" s="481" t="str">
        <f>企業建設_計算!AR47</f>
        <v>建設用・建築用金属製品</v>
      </c>
      <c r="E48" s="482">
        <f>企業建設_計算!AS47</f>
        <v>0</v>
      </c>
      <c r="F48" s="483">
        <f>企業建設_計算!AT47</f>
        <v>0</v>
      </c>
      <c r="G48" s="484">
        <f>企業建設_計算!AU47</f>
        <v>0</v>
      </c>
      <c r="H48" s="485">
        <f>企業建設_計算!AV47</f>
        <v>0</v>
      </c>
    </row>
    <row r="49" spans="2:8" ht="22.15" customHeight="1" x14ac:dyDescent="0.15">
      <c r="B49" s="57">
        <f>企業建設_計算!AP48</f>
        <v>43</v>
      </c>
      <c r="C49" s="57" t="str">
        <f>企業建設_計算!AQ48</f>
        <v>289</v>
      </c>
      <c r="D49" s="481" t="str">
        <f>企業建設_計算!AR48</f>
        <v>その他の金属製品</v>
      </c>
      <c r="E49" s="482">
        <f>企業建設_計算!AS48</f>
        <v>0</v>
      </c>
      <c r="F49" s="483">
        <f>企業建設_計算!AT48</f>
        <v>0</v>
      </c>
      <c r="G49" s="484">
        <f>企業建設_計算!AU48</f>
        <v>0</v>
      </c>
      <c r="H49" s="485">
        <f>企業建設_計算!AV48</f>
        <v>0</v>
      </c>
    </row>
    <row r="50" spans="2:8" ht="22.15" customHeight="1" x14ac:dyDescent="0.15">
      <c r="B50" s="57">
        <f>企業建設_計算!AP49</f>
        <v>44</v>
      </c>
      <c r="C50" s="57" t="str">
        <f>企業建設_計算!AQ49</f>
        <v>291</v>
      </c>
      <c r="D50" s="481" t="str">
        <f>企業建設_計算!AR49</f>
        <v>はん用機械</v>
      </c>
      <c r="E50" s="482">
        <f>企業建設_計算!AS49</f>
        <v>0</v>
      </c>
      <c r="F50" s="483">
        <f>企業建設_計算!AT49</f>
        <v>0</v>
      </c>
      <c r="G50" s="484">
        <f>企業建設_計算!AU49</f>
        <v>0</v>
      </c>
      <c r="H50" s="485">
        <f>企業建設_計算!AV49</f>
        <v>0</v>
      </c>
    </row>
    <row r="51" spans="2:8" ht="22.15" customHeight="1" x14ac:dyDescent="0.15">
      <c r="B51" s="57">
        <f>企業建設_計算!AP50</f>
        <v>45</v>
      </c>
      <c r="C51" s="57" t="str">
        <f>企業建設_計算!AQ50</f>
        <v>301</v>
      </c>
      <c r="D51" s="481" t="str">
        <f>企業建設_計算!AR50</f>
        <v>生産用機械</v>
      </c>
      <c r="E51" s="482">
        <f>企業建設_計算!AS50</f>
        <v>0</v>
      </c>
      <c r="F51" s="483">
        <f>企業建設_計算!AT50</f>
        <v>0</v>
      </c>
      <c r="G51" s="484">
        <f>企業建設_計算!AU50</f>
        <v>0</v>
      </c>
      <c r="H51" s="485">
        <f>企業建設_計算!AV50</f>
        <v>0</v>
      </c>
    </row>
    <row r="52" spans="2:8" ht="22.15" customHeight="1" x14ac:dyDescent="0.15">
      <c r="B52" s="57">
        <f>企業建設_計算!AP51</f>
        <v>46</v>
      </c>
      <c r="C52" s="57" t="str">
        <f>企業建設_計算!AQ51</f>
        <v>311</v>
      </c>
      <c r="D52" s="481" t="str">
        <f>企業建設_計算!AR51</f>
        <v>業務用機械</v>
      </c>
      <c r="E52" s="482">
        <f>企業建設_計算!AS51</f>
        <v>0</v>
      </c>
      <c r="F52" s="483">
        <f>企業建設_計算!AT51</f>
        <v>0</v>
      </c>
      <c r="G52" s="484">
        <f>企業建設_計算!AU51</f>
        <v>0</v>
      </c>
      <c r="H52" s="485">
        <f>企業建設_計算!AV51</f>
        <v>0</v>
      </c>
    </row>
    <row r="53" spans="2:8" ht="22.15" customHeight="1" x14ac:dyDescent="0.15">
      <c r="B53" s="57">
        <f>企業建設_計算!AP52</f>
        <v>47</v>
      </c>
      <c r="C53" s="57" t="str">
        <f>企業建設_計算!AQ52</f>
        <v>321</v>
      </c>
      <c r="D53" s="481" t="str">
        <f>企業建設_計算!AR52</f>
        <v>電子デバイス</v>
      </c>
      <c r="E53" s="482">
        <f>企業建設_計算!AS52</f>
        <v>0</v>
      </c>
      <c r="F53" s="483">
        <f>企業建設_計算!AT52</f>
        <v>0</v>
      </c>
      <c r="G53" s="484">
        <f>企業建設_計算!AU52</f>
        <v>0</v>
      </c>
      <c r="H53" s="485">
        <f>企業建設_計算!AV52</f>
        <v>0</v>
      </c>
    </row>
    <row r="54" spans="2:8" ht="22.15" customHeight="1" x14ac:dyDescent="0.15">
      <c r="B54" s="57">
        <f>企業建設_計算!AP53</f>
        <v>48</v>
      </c>
      <c r="C54" s="57" t="str">
        <f>企業建設_計算!AQ53</f>
        <v>329</v>
      </c>
      <c r="D54" s="481" t="str">
        <f>企業建設_計算!AR53</f>
        <v>その他の電子部品</v>
      </c>
      <c r="E54" s="482">
        <f>企業建設_計算!AS53</f>
        <v>0</v>
      </c>
      <c r="F54" s="483">
        <f>企業建設_計算!AT53</f>
        <v>0</v>
      </c>
      <c r="G54" s="484">
        <f>企業建設_計算!AU53</f>
        <v>0</v>
      </c>
      <c r="H54" s="485">
        <f>企業建設_計算!AV53</f>
        <v>0</v>
      </c>
    </row>
    <row r="55" spans="2:8" ht="22.15" customHeight="1" x14ac:dyDescent="0.15">
      <c r="B55" s="57">
        <f>企業建設_計算!AP54</f>
        <v>49</v>
      </c>
      <c r="C55" s="57" t="str">
        <f>企業建設_計算!AQ54</f>
        <v>331</v>
      </c>
      <c r="D55" s="481" t="str">
        <f>企業建設_計算!AR54</f>
        <v>産業用電気機器</v>
      </c>
      <c r="E55" s="482">
        <f>企業建設_計算!AS54</f>
        <v>0</v>
      </c>
      <c r="F55" s="483">
        <f>企業建設_計算!AT54</f>
        <v>0</v>
      </c>
      <c r="G55" s="484">
        <f>企業建設_計算!AU54</f>
        <v>0</v>
      </c>
      <c r="H55" s="485">
        <f>企業建設_計算!AV54</f>
        <v>0</v>
      </c>
    </row>
    <row r="56" spans="2:8" ht="22.15" customHeight="1" x14ac:dyDescent="0.15">
      <c r="B56" s="57">
        <f>企業建設_計算!AP55</f>
        <v>50</v>
      </c>
      <c r="C56" s="57" t="str">
        <f>企業建設_計算!AQ55</f>
        <v>332</v>
      </c>
      <c r="D56" s="481" t="str">
        <f>企業建設_計算!AR55</f>
        <v>民生用電気機器</v>
      </c>
      <c r="E56" s="482">
        <f>企業建設_計算!AS55</f>
        <v>0</v>
      </c>
      <c r="F56" s="483">
        <f>企業建設_計算!AT55</f>
        <v>0</v>
      </c>
      <c r="G56" s="484">
        <f>企業建設_計算!AU55</f>
        <v>0</v>
      </c>
      <c r="H56" s="485">
        <f>企業建設_計算!AV55</f>
        <v>0</v>
      </c>
    </row>
    <row r="57" spans="2:8" ht="22.15" customHeight="1" x14ac:dyDescent="0.15">
      <c r="B57" s="57">
        <f>企業建設_計算!AP56</f>
        <v>51</v>
      </c>
      <c r="C57" s="57" t="str">
        <f>企業建設_計算!AQ56</f>
        <v>333</v>
      </c>
      <c r="D57" s="481" t="str">
        <f>企業建設_計算!AR56</f>
        <v>電子応用装置・電気計測器</v>
      </c>
      <c r="E57" s="482">
        <f>企業建設_計算!AS56</f>
        <v>0</v>
      </c>
      <c r="F57" s="483">
        <f>企業建設_計算!AT56</f>
        <v>0</v>
      </c>
      <c r="G57" s="484">
        <f>企業建設_計算!AU56</f>
        <v>0</v>
      </c>
      <c r="H57" s="485">
        <f>企業建設_計算!AV56</f>
        <v>0</v>
      </c>
    </row>
    <row r="58" spans="2:8" ht="22.15" customHeight="1" x14ac:dyDescent="0.15">
      <c r="B58" s="57">
        <f>企業建設_計算!AP57</f>
        <v>52</v>
      </c>
      <c r="C58" s="57" t="str">
        <f>企業建設_計算!AQ57</f>
        <v>339</v>
      </c>
      <c r="D58" s="481" t="str">
        <f>企業建設_計算!AR57</f>
        <v>その他の電気機械</v>
      </c>
      <c r="E58" s="482">
        <f>企業建設_計算!AS57</f>
        <v>0</v>
      </c>
      <c r="F58" s="483">
        <f>企業建設_計算!AT57</f>
        <v>0</v>
      </c>
      <c r="G58" s="484">
        <f>企業建設_計算!AU57</f>
        <v>0</v>
      </c>
      <c r="H58" s="485">
        <f>企業建設_計算!AV57</f>
        <v>0</v>
      </c>
    </row>
    <row r="59" spans="2:8" ht="22.15" customHeight="1" x14ac:dyDescent="0.15">
      <c r="B59" s="57">
        <f>企業建設_計算!AP58</f>
        <v>53</v>
      </c>
      <c r="C59" s="57" t="str">
        <f>企業建設_計算!AQ58</f>
        <v>341</v>
      </c>
      <c r="D59" s="481" t="str">
        <f>企業建設_計算!AR58</f>
        <v>通信・映像・音響機器</v>
      </c>
      <c r="E59" s="482">
        <f>企業建設_計算!AS58</f>
        <v>0</v>
      </c>
      <c r="F59" s="483">
        <f>企業建設_計算!AT58</f>
        <v>0</v>
      </c>
      <c r="G59" s="484">
        <f>企業建設_計算!AU58</f>
        <v>0</v>
      </c>
      <c r="H59" s="485">
        <f>企業建設_計算!AV58</f>
        <v>0</v>
      </c>
    </row>
    <row r="60" spans="2:8" ht="22.15" customHeight="1" x14ac:dyDescent="0.15">
      <c r="B60" s="57">
        <f>企業建設_計算!AP59</f>
        <v>54</v>
      </c>
      <c r="C60" s="57" t="str">
        <f>企業建設_計算!AQ59</f>
        <v>342</v>
      </c>
      <c r="D60" s="481" t="str">
        <f>企業建設_計算!AR59</f>
        <v>電子計算機・同附属装置</v>
      </c>
      <c r="E60" s="482">
        <f>企業建設_計算!AS59</f>
        <v>0</v>
      </c>
      <c r="F60" s="483">
        <f>企業建設_計算!AT59</f>
        <v>0</v>
      </c>
      <c r="G60" s="484">
        <f>企業建設_計算!AU59</f>
        <v>0</v>
      </c>
      <c r="H60" s="485">
        <f>企業建設_計算!AV59</f>
        <v>0</v>
      </c>
    </row>
    <row r="61" spans="2:8" ht="22.15" customHeight="1" x14ac:dyDescent="0.15">
      <c r="B61" s="57">
        <f>企業建設_計算!AP60</f>
        <v>55</v>
      </c>
      <c r="C61" s="57" t="str">
        <f>企業建設_計算!AQ60</f>
        <v>351</v>
      </c>
      <c r="D61" s="481" t="str">
        <f>企業建設_計算!AR60</f>
        <v>乗用車</v>
      </c>
      <c r="E61" s="482">
        <f>企業建設_計算!AS60</f>
        <v>0</v>
      </c>
      <c r="F61" s="483">
        <f>企業建設_計算!AT60</f>
        <v>0</v>
      </c>
      <c r="G61" s="484">
        <f>企業建設_計算!AU60</f>
        <v>0</v>
      </c>
      <c r="H61" s="485">
        <f>企業建設_計算!AV60</f>
        <v>0</v>
      </c>
    </row>
    <row r="62" spans="2:8" ht="22.15" customHeight="1" x14ac:dyDescent="0.15">
      <c r="B62" s="57">
        <f>企業建設_計算!AP61</f>
        <v>56</v>
      </c>
      <c r="C62" s="57" t="str">
        <f>企業建設_計算!AQ61</f>
        <v>352</v>
      </c>
      <c r="D62" s="481" t="str">
        <f>企業建設_計算!AR61</f>
        <v>その他の自動車</v>
      </c>
      <c r="E62" s="482">
        <f>企業建設_計算!AS61</f>
        <v>0</v>
      </c>
      <c r="F62" s="483">
        <f>企業建設_計算!AT61</f>
        <v>0</v>
      </c>
      <c r="G62" s="484">
        <f>企業建設_計算!AU61</f>
        <v>0</v>
      </c>
      <c r="H62" s="485">
        <f>企業建設_計算!AV61</f>
        <v>0</v>
      </c>
    </row>
    <row r="63" spans="2:8" ht="22.15" customHeight="1" x14ac:dyDescent="0.15">
      <c r="B63" s="57">
        <f>企業建設_計算!AP62</f>
        <v>57</v>
      </c>
      <c r="C63" s="57" t="str">
        <f>企業建設_計算!AQ62</f>
        <v>353</v>
      </c>
      <c r="D63" s="481" t="str">
        <f>企業建設_計算!AR62</f>
        <v>自動車部品・同附属品</v>
      </c>
      <c r="E63" s="482">
        <f>企業建設_計算!AS62</f>
        <v>0</v>
      </c>
      <c r="F63" s="483">
        <f>企業建設_計算!AT62</f>
        <v>0</v>
      </c>
      <c r="G63" s="484">
        <f>企業建設_計算!AU62</f>
        <v>0</v>
      </c>
      <c r="H63" s="485">
        <f>企業建設_計算!AV62</f>
        <v>0</v>
      </c>
    </row>
    <row r="64" spans="2:8" ht="22.15" customHeight="1" x14ac:dyDescent="0.15">
      <c r="B64" s="57">
        <f>企業建設_計算!AP63</f>
        <v>58</v>
      </c>
      <c r="C64" s="57" t="str">
        <f>企業建設_計算!AQ63</f>
        <v>354</v>
      </c>
      <c r="D64" s="481" t="str">
        <f>企業建設_計算!AR63</f>
        <v>船舶・同修理</v>
      </c>
      <c r="E64" s="482">
        <f>企業建設_計算!AS63</f>
        <v>0</v>
      </c>
      <c r="F64" s="483">
        <f>企業建設_計算!AT63</f>
        <v>0</v>
      </c>
      <c r="G64" s="484">
        <f>企業建設_計算!AU63</f>
        <v>0</v>
      </c>
      <c r="H64" s="485">
        <f>企業建設_計算!AV63</f>
        <v>0</v>
      </c>
    </row>
    <row r="65" spans="2:8" ht="22.15" customHeight="1" x14ac:dyDescent="0.15">
      <c r="B65" s="57">
        <f>企業建設_計算!AP64</f>
        <v>59</v>
      </c>
      <c r="C65" s="57" t="str">
        <f>企業建設_計算!AQ64</f>
        <v>359</v>
      </c>
      <c r="D65" s="481" t="str">
        <f>企業建設_計算!AR64</f>
        <v>その他の輸送機械・同修理</v>
      </c>
      <c r="E65" s="482">
        <f>企業建設_計算!AS64</f>
        <v>0</v>
      </c>
      <c r="F65" s="483">
        <f>企業建設_計算!AT64</f>
        <v>0</v>
      </c>
      <c r="G65" s="484">
        <f>企業建設_計算!AU64</f>
        <v>0</v>
      </c>
      <c r="H65" s="485">
        <f>企業建設_計算!AV64</f>
        <v>0</v>
      </c>
    </row>
    <row r="66" spans="2:8" ht="22.15" customHeight="1" x14ac:dyDescent="0.15">
      <c r="B66" s="57">
        <f>企業建設_計算!AP65</f>
        <v>60</v>
      </c>
      <c r="C66" s="57" t="str">
        <f>企業建設_計算!AQ65</f>
        <v>391</v>
      </c>
      <c r="D66" s="481" t="str">
        <f>企業建設_計算!AR65</f>
        <v>その他の製造工業製品</v>
      </c>
      <c r="E66" s="482">
        <f>企業建設_計算!AS65</f>
        <v>0</v>
      </c>
      <c r="F66" s="483">
        <f>企業建設_計算!AT65</f>
        <v>0</v>
      </c>
      <c r="G66" s="484">
        <f>企業建設_計算!AU65</f>
        <v>0</v>
      </c>
      <c r="H66" s="485">
        <f>企業建設_計算!AV65</f>
        <v>0</v>
      </c>
    </row>
    <row r="67" spans="2:8" ht="22.15" customHeight="1" x14ac:dyDescent="0.15">
      <c r="B67" s="57">
        <f>企業建設_計算!AP66</f>
        <v>61</v>
      </c>
      <c r="C67" s="57" t="str">
        <f>企業建設_計算!AQ66</f>
        <v>392</v>
      </c>
      <c r="D67" s="481" t="str">
        <f>企業建設_計算!AR66</f>
        <v>再生資源回収・加工処理</v>
      </c>
      <c r="E67" s="482">
        <f>企業建設_計算!AS66</f>
        <v>0</v>
      </c>
      <c r="F67" s="483">
        <f>企業建設_計算!AT66</f>
        <v>0</v>
      </c>
      <c r="G67" s="484">
        <f>企業建設_計算!AU66</f>
        <v>0</v>
      </c>
      <c r="H67" s="485">
        <f>企業建設_計算!AV66</f>
        <v>0</v>
      </c>
    </row>
    <row r="68" spans="2:8" ht="22.15" customHeight="1" x14ac:dyDescent="0.15">
      <c r="B68" s="57">
        <f>企業建設_計算!AP67</f>
        <v>62</v>
      </c>
      <c r="C68" s="57" t="str">
        <f>企業建設_計算!AQ67</f>
        <v>411</v>
      </c>
      <c r="D68" s="481" t="str">
        <f>企業建設_計算!AR67</f>
        <v>建築</v>
      </c>
      <c r="E68" s="482">
        <f>企業建設_計算!AS67</f>
        <v>0</v>
      </c>
      <c r="F68" s="483">
        <f>企業建設_計算!AT67</f>
        <v>0</v>
      </c>
      <c r="G68" s="484">
        <f>企業建設_計算!AU67</f>
        <v>0</v>
      </c>
      <c r="H68" s="485">
        <f>企業建設_計算!AV67</f>
        <v>0</v>
      </c>
    </row>
    <row r="69" spans="2:8" ht="22.15" customHeight="1" x14ac:dyDescent="0.15">
      <c r="B69" s="57">
        <f>企業建設_計算!AP68</f>
        <v>63</v>
      </c>
      <c r="C69" s="57" t="str">
        <f>企業建設_計算!AQ68</f>
        <v>412</v>
      </c>
      <c r="D69" s="481" t="str">
        <f>企業建設_計算!AR68</f>
        <v>建設補修</v>
      </c>
      <c r="E69" s="482">
        <f>企業建設_計算!AS68</f>
        <v>0</v>
      </c>
      <c r="F69" s="483">
        <f>企業建設_計算!AT68</f>
        <v>0</v>
      </c>
      <c r="G69" s="484">
        <f>企業建設_計算!AU68</f>
        <v>0</v>
      </c>
      <c r="H69" s="485">
        <f>企業建設_計算!AV68</f>
        <v>0</v>
      </c>
    </row>
    <row r="70" spans="2:8" ht="22.15" customHeight="1" x14ac:dyDescent="0.15">
      <c r="B70" s="57">
        <f>企業建設_計算!AP69</f>
        <v>64</v>
      </c>
      <c r="C70" s="57" t="str">
        <f>企業建設_計算!AQ69</f>
        <v>413</v>
      </c>
      <c r="D70" s="481" t="str">
        <f>企業建設_計算!AR69</f>
        <v>公共事業</v>
      </c>
      <c r="E70" s="482">
        <f>企業建設_計算!AS69</f>
        <v>0</v>
      </c>
      <c r="F70" s="483">
        <f>企業建設_計算!AT69</f>
        <v>0</v>
      </c>
      <c r="G70" s="484">
        <f>企業建設_計算!AU69</f>
        <v>0</v>
      </c>
      <c r="H70" s="485">
        <f>企業建設_計算!AV69</f>
        <v>0</v>
      </c>
    </row>
    <row r="71" spans="2:8" ht="22.15" customHeight="1" x14ac:dyDescent="0.15">
      <c r="B71" s="57">
        <f>企業建設_計算!AP70</f>
        <v>65</v>
      </c>
      <c r="C71" s="57" t="str">
        <f>企業建設_計算!AQ70</f>
        <v>419</v>
      </c>
      <c r="D71" s="481" t="str">
        <f>企業建設_計算!AR70</f>
        <v>その他の土木建設</v>
      </c>
      <c r="E71" s="482">
        <f>企業建設_計算!AS70</f>
        <v>0</v>
      </c>
      <c r="F71" s="483">
        <f>企業建設_計算!AT70</f>
        <v>0</v>
      </c>
      <c r="G71" s="484">
        <f>企業建設_計算!AU70</f>
        <v>0</v>
      </c>
      <c r="H71" s="485">
        <f>企業建設_計算!AV70</f>
        <v>0</v>
      </c>
    </row>
    <row r="72" spans="2:8" ht="22.15" customHeight="1" x14ac:dyDescent="0.15">
      <c r="B72" s="57">
        <f>企業建設_計算!AP71</f>
        <v>66</v>
      </c>
      <c r="C72" s="57" t="str">
        <f>企業建設_計算!AQ71</f>
        <v>461</v>
      </c>
      <c r="D72" s="481" t="str">
        <f>企業建設_計算!AR71</f>
        <v>電気</v>
      </c>
      <c r="E72" s="482">
        <f>企業建設_計算!AS71</f>
        <v>0</v>
      </c>
      <c r="F72" s="483">
        <f>企業建設_計算!AT71</f>
        <v>0</v>
      </c>
      <c r="G72" s="484">
        <f>企業建設_計算!AU71</f>
        <v>0</v>
      </c>
      <c r="H72" s="485">
        <f>企業建設_計算!AV71</f>
        <v>0</v>
      </c>
    </row>
    <row r="73" spans="2:8" ht="22.15" customHeight="1" x14ac:dyDescent="0.15">
      <c r="B73" s="57">
        <f>企業建設_計算!AP72</f>
        <v>67</v>
      </c>
      <c r="C73" s="57" t="str">
        <f>企業建設_計算!AQ72</f>
        <v>462</v>
      </c>
      <c r="D73" s="481" t="str">
        <f>企業建設_計算!AR72</f>
        <v>ガス・熱供給</v>
      </c>
      <c r="E73" s="482">
        <f>企業建設_計算!AS72</f>
        <v>0</v>
      </c>
      <c r="F73" s="483">
        <f>企業建設_計算!AT72</f>
        <v>0</v>
      </c>
      <c r="G73" s="484">
        <f>企業建設_計算!AU72</f>
        <v>0</v>
      </c>
      <c r="H73" s="485">
        <f>企業建設_計算!AV72</f>
        <v>0</v>
      </c>
    </row>
    <row r="74" spans="2:8" ht="22.15" customHeight="1" x14ac:dyDescent="0.15">
      <c r="B74" s="57">
        <f>企業建設_計算!AP73</f>
        <v>68</v>
      </c>
      <c r="C74" s="57" t="str">
        <f>企業建設_計算!AQ73</f>
        <v>471</v>
      </c>
      <c r="D74" s="481" t="str">
        <f>企業建設_計算!AR73</f>
        <v>水道</v>
      </c>
      <c r="E74" s="482">
        <f>企業建設_計算!AS73</f>
        <v>0</v>
      </c>
      <c r="F74" s="483">
        <f>企業建設_計算!AT73</f>
        <v>0</v>
      </c>
      <c r="G74" s="484">
        <f>企業建設_計算!AU73</f>
        <v>0</v>
      </c>
      <c r="H74" s="485">
        <f>企業建設_計算!AV73</f>
        <v>0</v>
      </c>
    </row>
    <row r="75" spans="2:8" ht="22.15" customHeight="1" x14ac:dyDescent="0.15">
      <c r="B75" s="57">
        <f>企業建設_計算!AP74</f>
        <v>69</v>
      </c>
      <c r="C75" s="57" t="str">
        <f>企業建設_計算!AQ74</f>
        <v>481</v>
      </c>
      <c r="D75" s="481" t="str">
        <f>企業建設_計算!AR74</f>
        <v>廃棄物処理</v>
      </c>
      <c r="E75" s="482">
        <f>企業建設_計算!AS74</f>
        <v>0</v>
      </c>
      <c r="F75" s="483">
        <f>企業建設_計算!AT74</f>
        <v>0</v>
      </c>
      <c r="G75" s="484">
        <f>企業建設_計算!AU74</f>
        <v>0</v>
      </c>
      <c r="H75" s="485">
        <f>企業建設_計算!AV74</f>
        <v>0</v>
      </c>
    </row>
    <row r="76" spans="2:8" ht="22.15" customHeight="1" x14ac:dyDescent="0.15">
      <c r="B76" s="57">
        <f>企業建設_計算!AP75</f>
        <v>70</v>
      </c>
      <c r="C76" s="57" t="str">
        <f>企業建設_計算!AQ75</f>
        <v>511</v>
      </c>
      <c r="D76" s="481" t="str">
        <f>企業建設_計算!AR75</f>
        <v>商業</v>
      </c>
      <c r="E76" s="482">
        <f>企業建設_計算!AS75</f>
        <v>0</v>
      </c>
      <c r="F76" s="483">
        <f>企業建設_計算!AT75</f>
        <v>0</v>
      </c>
      <c r="G76" s="484">
        <f>企業建設_計算!AU75</f>
        <v>0</v>
      </c>
      <c r="H76" s="485">
        <f>企業建設_計算!AV75</f>
        <v>0</v>
      </c>
    </row>
    <row r="77" spans="2:8" ht="22.15" customHeight="1" x14ac:dyDescent="0.15">
      <c r="B77" s="57">
        <f>企業建設_計算!AP76</f>
        <v>71</v>
      </c>
      <c r="C77" s="57" t="str">
        <f>企業建設_計算!AQ76</f>
        <v>531</v>
      </c>
      <c r="D77" s="481" t="str">
        <f>企業建設_計算!AR76</f>
        <v>金融・保険</v>
      </c>
      <c r="E77" s="482">
        <f>企業建設_計算!AS76</f>
        <v>0</v>
      </c>
      <c r="F77" s="483">
        <f>企業建設_計算!AT76</f>
        <v>0</v>
      </c>
      <c r="G77" s="484">
        <f>企業建設_計算!AU76</f>
        <v>0</v>
      </c>
      <c r="H77" s="485">
        <f>企業建設_計算!AV76</f>
        <v>0</v>
      </c>
    </row>
    <row r="78" spans="2:8" ht="22.15" customHeight="1" x14ac:dyDescent="0.15">
      <c r="B78" s="57">
        <f>企業建設_計算!AP77</f>
        <v>72</v>
      </c>
      <c r="C78" s="57" t="str">
        <f>企業建設_計算!AQ77</f>
        <v>551</v>
      </c>
      <c r="D78" s="481" t="str">
        <f>企業建設_計算!AR77</f>
        <v>不動産仲介及び賃貸</v>
      </c>
      <c r="E78" s="482">
        <f>企業建設_計算!AS77</f>
        <v>0</v>
      </c>
      <c r="F78" s="483">
        <f>企業建設_計算!AT77</f>
        <v>0</v>
      </c>
      <c r="G78" s="484">
        <f>企業建設_計算!AU77</f>
        <v>0</v>
      </c>
      <c r="H78" s="485">
        <f>企業建設_計算!AV77</f>
        <v>0</v>
      </c>
    </row>
    <row r="79" spans="2:8" ht="22.15" customHeight="1" x14ac:dyDescent="0.15">
      <c r="B79" s="57">
        <f>企業建設_計算!AP78</f>
        <v>73</v>
      </c>
      <c r="C79" s="57" t="str">
        <f>企業建設_計算!AQ78</f>
        <v>552</v>
      </c>
      <c r="D79" s="481" t="str">
        <f>企業建設_計算!AR78</f>
        <v>住宅賃貸料</v>
      </c>
      <c r="E79" s="482">
        <f>企業建設_計算!AS78</f>
        <v>0</v>
      </c>
      <c r="F79" s="483">
        <f>企業建設_計算!AT78</f>
        <v>0</v>
      </c>
      <c r="G79" s="484">
        <f>企業建設_計算!AU78</f>
        <v>0</v>
      </c>
      <c r="H79" s="485">
        <f>企業建設_計算!AV78</f>
        <v>0</v>
      </c>
    </row>
    <row r="80" spans="2:8" ht="22.15" customHeight="1" x14ac:dyDescent="0.15">
      <c r="B80" s="57">
        <f>企業建設_計算!AP79</f>
        <v>74</v>
      </c>
      <c r="C80" s="57" t="str">
        <f>企業建設_計算!AQ79</f>
        <v>553</v>
      </c>
      <c r="D80" s="481" t="str">
        <f>企業建設_計算!AR79</f>
        <v>住宅賃貸料（帰属家賃）</v>
      </c>
      <c r="E80" s="482">
        <f>企業建設_計算!AS79</f>
        <v>0</v>
      </c>
      <c r="F80" s="483">
        <f>企業建設_計算!AT79</f>
        <v>0</v>
      </c>
      <c r="G80" s="484">
        <f>企業建設_計算!AU79</f>
        <v>0</v>
      </c>
      <c r="H80" s="485">
        <f>企業建設_計算!AV79</f>
        <v>0</v>
      </c>
    </row>
    <row r="81" spans="2:8" ht="22.15" customHeight="1" x14ac:dyDescent="0.15">
      <c r="B81" s="57">
        <f>企業建設_計算!AP80</f>
        <v>75</v>
      </c>
      <c r="C81" s="57" t="str">
        <f>企業建設_計算!AQ80</f>
        <v>571</v>
      </c>
      <c r="D81" s="481" t="str">
        <f>企業建設_計算!AR80</f>
        <v>鉄道輸送</v>
      </c>
      <c r="E81" s="482">
        <f>企業建設_計算!AS80</f>
        <v>0</v>
      </c>
      <c r="F81" s="483">
        <f>企業建設_計算!AT80</f>
        <v>0</v>
      </c>
      <c r="G81" s="484">
        <f>企業建設_計算!AU80</f>
        <v>0</v>
      </c>
      <c r="H81" s="485">
        <f>企業建設_計算!AV80</f>
        <v>0</v>
      </c>
    </row>
    <row r="82" spans="2:8" ht="22.15" customHeight="1" x14ac:dyDescent="0.15">
      <c r="B82" s="57">
        <f>企業建設_計算!AP81</f>
        <v>76</v>
      </c>
      <c r="C82" s="57" t="str">
        <f>企業建設_計算!AQ81</f>
        <v>572</v>
      </c>
      <c r="D82" s="481" t="str">
        <f>企業建設_計算!AR81</f>
        <v>道路輸送（自家輸送を除く。）</v>
      </c>
      <c r="E82" s="482">
        <f>企業建設_計算!AS81</f>
        <v>0</v>
      </c>
      <c r="F82" s="483">
        <f>企業建設_計算!AT81</f>
        <v>0</v>
      </c>
      <c r="G82" s="484">
        <f>企業建設_計算!AU81</f>
        <v>0</v>
      </c>
      <c r="H82" s="485">
        <f>企業建設_計算!AV81</f>
        <v>0</v>
      </c>
    </row>
    <row r="83" spans="2:8" ht="22.15" customHeight="1" x14ac:dyDescent="0.15">
      <c r="B83" s="57">
        <f>企業建設_計算!AP82</f>
        <v>77</v>
      </c>
      <c r="C83" s="57" t="str">
        <f>企業建設_計算!AQ82</f>
        <v>573</v>
      </c>
      <c r="D83" s="481" t="str">
        <f>企業建設_計算!AR82</f>
        <v>自家輸送</v>
      </c>
      <c r="E83" s="482">
        <f>企業建設_計算!AS82</f>
        <v>0</v>
      </c>
      <c r="F83" s="483">
        <f>企業建設_計算!AT82</f>
        <v>0</v>
      </c>
      <c r="G83" s="484">
        <f>企業建設_計算!AU82</f>
        <v>0</v>
      </c>
      <c r="H83" s="485">
        <f>企業建設_計算!AV82</f>
        <v>0</v>
      </c>
    </row>
    <row r="84" spans="2:8" ht="22.15" customHeight="1" x14ac:dyDescent="0.15">
      <c r="B84" s="57">
        <f>企業建設_計算!AP83</f>
        <v>78</v>
      </c>
      <c r="C84" s="57" t="str">
        <f>企業建設_計算!AQ83</f>
        <v>574</v>
      </c>
      <c r="D84" s="481" t="str">
        <f>企業建設_計算!AR83</f>
        <v>水運</v>
      </c>
      <c r="E84" s="482">
        <f>企業建設_計算!AS83</f>
        <v>0</v>
      </c>
      <c r="F84" s="483">
        <f>企業建設_計算!AT83</f>
        <v>0</v>
      </c>
      <c r="G84" s="484">
        <f>企業建設_計算!AU83</f>
        <v>0</v>
      </c>
      <c r="H84" s="485">
        <f>企業建設_計算!AV83</f>
        <v>0</v>
      </c>
    </row>
    <row r="85" spans="2:8" ht="22.15" customHeight="1" x14ac:dyDescent="0.15">
      <c r="B85" s="57">
        <f>企業建設_計算!AP84</f>
        <v>79</v>
      </c>
      <c r="C85" s="57" t="str">
        <f>企業建設_計算!AQ84</f>
        <v>575</v>
      </c>
      <c r="D85" s="481" t="str">
        <f>企業建設_計算!AR84</f>
        <v>航空輸送</v>
      </c>
      <c r="E85" s="482">
        <f>企業建設_計算!AS84</f>
        <v>0</v>
      </c>
      <c r="F85" s="483">
        <f>企業建設_計算!AT84</f>
        <v>0</v>
      </c>
      <c r="G85" s="484">
        <f>企業建設_計算!AU84</f>
        <v>0</v>
      </c>
      <c r="H85" s="485">
        <f>企業建設_計算!AV84</f>
        <v>0</v>
      </c>
    </row>
    <row r="86" spans="2:8" ht="22.15" customHeight="1" x14ac:dyDescent="0.15">
      <c r="B86" s="57">
        <f>企業建設_計算!AP85</f>
        <v>80</v>
      </c>
      <c r="C86" s="57" t="str">
        <f>企業建設_計算!AQ85</f>
        <v>576</v>
      </c>
      <c r="D86" s="481" t="str">
        <f>企業建設_計算!AR85</f>
        <v>貨物利用運送</v>
      </c>
      <c r="E86" s="482">
        <f>企業建設_計算!AS85</f>
        <v>0</v>
      </c>
      <c r="F86" s="483">
        <f>企業建設_計算!AT85</f>
        <v>0</v>
      </c>
      <c r="G86" s="484">
        <f>企業建設_計算!AU85</f>
        <v>0</v>
      </c>
      <c r="H86" s="485">
        <f>企業建設_計算!AV85</f>
        <v>0</v>
      </c>
    </row>
    <row r="87" spans="2:8" ht="22.15" customHeight="1" x14ac:dyDescent="0.15">
      <c r="B87" s="57">
        <f>企業建設_計算!AP86</f>
        <v>81</v>
      </c>
      <c r="C87" s="57" t="str">
        <f>企業建設_計算!AQ86</f>
        <v>577</v>
      </c>
      <c r="D87" s="481" t="str">
        <f>企業建設_計算!AR86</f>
        <v>倉庫</v>
      </c>
      <c r="E87" s="482">
        <f>企業建設_計算!AS86</f>
        <v>0</v>
      </c>
      <c r="F87" s="483">
        <f>企業建設_計算!AT86</f>
        <v>0</v>
      </c>
      <c r="G87" s="484">
        <f>企業建設_計算!AU86</f>
        <v>0</v>
      </c>
      <c r="H87" s="485">
        <f>企業建設_計算!AV86</f>
        <v>0</v>
      </c>
    </row>
    <row r="88" spans="2:8" ht="22.15" customHeight="1" x14ac:dyDescent="0.15">
      <c r="B88" s="57">
        <f>企業建設_計算!AP87</f>
        <v>82</v>
      </c>
      <c r="C88" s="57" t="str">
        <f>企業建設_計算!AQ87</f>
        <v>578</v>
      </c>
      <c r="D88" s="481" t="str">
        <f>企業建設_計算!AR87</f>
        <v>運輸附帯サービス</v>
      </c>
      <c r="E88" s="482">
        <f>企業建設_計算!AS87</f>
        <v>0</v>
      </c>
      <c r="F88" s="483">
        <f>企業建設_計算!AT87</f>
        <v>0</v>
      </c>
      <c r="G88" s="484">
        <f>企業建設_計算!AU87</f>
        <v>0</v>
      </c>
      <c r="H88" s="485">
        <f>企業建設_計算!AV87</f>
        <v>0</v>
      </c>
    </row>
    <row r="89" spans="2:8" ht="22.15" customHeight="1" x14ac:dyDescent="0.15">
      <c r="B89" s="57">
        <f>企業建設_計算!AP88</f>
        <v>83</v>
      </c>
      <c r="C89" s="57" t="str">
        <f>企業建設_計算!AQ88</f>
        <v>579</v>
      </c>
      <c r="D89" s="481" t="str">
        <f>企業建設_計算!AR88</f>
        <v>郵便・信書便</v>
      </c>
      <c r="E89" s="482">
        <f>企業建設_計算!AS88</f>
        <v>0</v>
      </c>
      <c r="F89" s="483">
        <f>企業建設_計算!AT88</f>
        <v>0</v>
      </c>
      <c r="G89" s="484">
        <f>企業建設_計算!AU88</f>
        <v>0</v>
      </c>
      <c r="H89" s="485">
        <f>企業建設_計算!AV88</f>
        <v>0</v>
      </c>
    </row>
    <row r="90" spans="2:8" ht="22.15" customHeight="1" x14ac:dyDescent="0.15">
      <c r="B90" s="57">
        <f>企業建設_計算!AP89</f>
        <v>84</v>
      </c>
      <c r="C90" s="57" t="str">
        <f>企業建設_計算!AQ89</f>
        <v>591</v>
      </c>
      <c r="D90" s="481" t="str">
        <f>企業建設_計算!AR89</f>
        <v>通信</v>
      </c>
      <c r="E90" s="482">
        <f>企業建設_計算!AS89</f>
        <v>0</v>
      </c>
      <c r="F90" s="483">
        <f>企業建設_計算!AT89</f>
        <v>0</v>
      </c>
      <c r="G90" s="484">
        <f>企業建設_計算!AU89</f>
        <v>0</v>
      </c>
      <c r="H90" s="485">
        <f>企業建設_計算!AV89</f>
        <v>0</v>
      </c>
    </row>
    <row r="91" spans="2:8" ht="22.15" customHeight="1" x14ac:dyDescent="0.15">
      <c r="B91" s="57">
        <f>企業建設_計算!AP90</f>
        <v>85</v>
      </c>
      <c r="C91" s="57" t="str">
        <f>企業建設_計算!AQ90</f>
        <v>592</v>
      </c>
      <c r="D91" s="481" t="str">
        <f>企業建設_計算!AR90</f>
        <v>放送</v>
      </c>
      <c r="E91" s="482">
        <f>企業建設_計算!AS90</f>
        <v>0</v>
      </c>
      <c r="F91" s="483">
        <f>企業建設_計算!AT90</f>
        <v>0</v>
      </c>
      <c r="G91" s="484">
        <f>企業建設_計算!AU90</f>
        <v>0</v>
      </c>
      <c r="H91" s="485">
        <f>企業建設_計算!AV90</f>
        <v>0</v>
      </c>
    </row>
    <row r="92" spans="2:8" ht="22.15" customHeight="1" x14ac:dyDescent="0.15">
      <c r="B92" s="57">
        <f>企業建設_計算!AP91</f>
        <v>86</v>
      </c>
      <c r="C92" s="57" t="str">
        <f>企業建設_計算!AQ91</f>
        <v>593</v>
      </c>
      <c r="D92" s="481" t="str">
        <f>企業建設_計算!AR91</f>
        <v>情報サービス</v>
      </c>
      <c r="E92" s="482">
        <f>企業建設_計算!AS91</f>
        <v>0</v>
      </c>
      <c r="F92" s="483">
        <f>企業建設_計算!AT91</f>
        <v>0</v>
      </c>
      <c r="G92" s="484">
        <f>企業建設_計算!AU91</f>
        <v>0</v>
      </c>
      <c r="H92" s="485">
        <f>企業建設_計算!AV91</f>
        <v>0</v>
      </c>
    </row>
    <row r="93" spans="2:8" ht="22.15" customHeight="1" x14ac:dyDescent="0.15">
      <c r="B93" s="57">
        <f>企業建設_計算!AP92</f>
        <v>87</v>
      </c>
      <c r="C93" s="57" t="str">
        <f>企業建設_計算!AQ92</f>
        <v>594</v>
      </c>
      <c r="D93" s="481" t="str">
        <f>企業建設_計算!AR92</f>
        <v>インターネット附随サービス</v>
      </c>
      <c r="E93" s="482">
        <f>企業建設_計算!AS92</f>
        <v>0</v>
      </c>
      <c r="F93" s="483">
        <f>企業建設_計算!AT92</f>
        <v>0</v>
      </c>
      <c r="G93" s="484">
        <f>企業建設_計算!AU92</f>
        <v>0</v>
      </c>
      <c r="H93" s="485">
        <f>企業建設_計算!AV92</f>
        <v>0</v>
      </c>
    </row>
    <row r="94" spans="2:8" ht="22.15" customHeight="1" x14ac:dyDescent="0.15">
      <c r="B94" s="57">
        <f>企業建設_計算!AP93</f>
        <v>88</v>
      </c>
      <c r="C94" s="57" t="str">
        <f>企業建設_計算!AQ93</f>
        <v>595</v>
      </c>
      <c r="D94" s="481" t="str">
        <f>企業建設_計算!AR93</f>
        <v>映像・音声・文字情報制作</v>
      </c>
      <c r="E94" s="482">
        <f>企業建設_計算!AS93</f>
        <v>0</v>
      </c>
      <c r="F94" s="483">
        <f>企業建設_計算!AT93</f>
        <v>0</v>
      </c>
      <c r="G94" s="484">
        <f>企業建設_計算!AU93</f>
        <v>0</v>
      </c>
      <c r="H94" s="485">
        <f>企業建設_計算!AV93</f>
        <v>0</v>
      </c>
    </row>
    <row r="95" spans="2:8" ht="22.15" customHeight="1" x14ac:dyDescent="0.15">
      <c r="B95" s="57">
        <f>企業建設_計算!AP94</f>
        <v>89</v>
      </c>
      <c r="C95" s="57" t="str">
        <f>企業建設_計算!AQ94</f>
        <v>611</v>
      </c>
      <c r="D95" s="481" t="str">
        <f>企業建設_計算!AR94</f>
        <v>公務</v>
      </c>
      <c r="E95" s="482">
        <f>企業建設_計算!AS94</f>
        <v>0</v>
      </c>
      <c r="F95" s="483">
        <f>企業建設_計算!AT94</f>
        <v>0</v>
      </c>
      <c r="G95" s="484">
        <f>企業建設_計算!AU94</f>
        <v>0</v>
      </c>
      <c r="H95" s="485">
        <f>企業建設_計算!AV94</f>
        <v>0</v>
      </c>
    </row>
    <row r="96" spans="2:8" ht="22.15" customHeight="1" x14ac:dyDescent="0.15">
      <c r="B96" s="57">
        <f>企業建設_計算!AP95</f>
        <v>90</v>
      </c>
      <c r="C96" s="57" t="str">
        <f>企業建設_計算!AQ95</f>
        <v>631</v>
      </c>
      <c r="D96" s="481" t="str">
        <f>企業建設_計算!AR95</f>
        <v>教育</v>
      </c>
      <c r="E96" s="482">
        <f>企業建設_計算!AS95</f>
        <v>0</v>
      </c>
      <c r="F96" s="483">
        <f>企業建設_計算!AT95</f>
        <v>0</v>
      </c>
      <c r="G96" s="484">
        <f>企業建設_計算!AU95</f>
        <v>0</v>
      </c>
      <c r="H96" s="485">
        <f>企業建設_計算!AV95</f>
        <v>0</v>
      </c>
    </row>
    <row r="97" spans="2:8" ht="22.15" customHeight="1" x14ac:dyDescent="0.15">
      <c r="B97" s="57">
        <f>企業建設_計算!AP96</f>
        <v>91</v>
      </c>
      <c r="C97" s="57" t="str">
        <f>企業建設_計算!AQ96</f>
        <v>632</v>
      </c>
      <c r="D97" s="481" t="str">
        <f>企業建設_計算!AR96</f>
        <v>研究</v>
      </c>
      <c r="E97" s="482">
        <f>企業建設_計算!AS96</f>
        <v>0</v>
      </c>
      <c r="F97" s="483">
        <f>企業建設_計算!AT96</f>
        <v>0</v>
      </c>
      <c r="G97" s="484">
        <f>企業建設_計算!AU96</f>
        <v>0</v>
      </c>
      <c r="H97" s="485">
        <f>企業建設_計算!AV96</f>
        <v>0</v>
      </c>
    </row>
    <row r="98" spans="2:8" ht="22.15" customHeight="1" x14ac:dyDescent="0.15">
      <c r="B98" s="57">
        <f>企業建設_計算!AP97</f>
        <v>92</v>
      </c>
      <c r="C98" s="57" t="str">
        <f>企業建設_計算!AQ97</f>
        <v>641</v>
      </c>
      <c r="D98" s="481" t="str">
        <f>企業建設_計算!AR97</f>
        <v>医療</v>
      </c>
      <c r="E98" s="482">
        <f>企業建設_計算!AS97</f>
        <v>0</v>
      </c>
      <c r="F98" s="483">
        <f>企業建設_計算!AT97</f>
        <v>0</v>
      </c>
      <c r="G98" s="484">
        <f>企業建設_計算!AU97</f>
        <v>0</v>
      </c>
      <c r="H98" s="485">
        <f>企業建設_計算!AV97</f>
        <v>0</v>
      </c>
    </row>
    <row r="99" spans="2:8" ht="22.15" customHeight="1" x14ac:dyDescent="0.15">
      <c r="B99" s="57">
        <f>企業建設_計算!AP98</f>
        <v>93</v>
      </c>
      <c r="C99" s="57" t="str">
        <f>企業建設_計算!AQ98</f>
        <v>642</v>
      </c>
      <c r="D99" s="481" t="str">
        <f>企業建設_計算!AR98</f>
        <v>保健衛生</v>
      </c>
      <c r="E99" s="482">
        <f>企業建設_計算!AS98</f>
        <v>0</v>
      </c>
      <c r="F99" s="483">
        <f>企業建設_計算!AT98</f>
        <v>0</v>
      </c>
      <c r="G99" s="484">
        <f>企業建設_計算!AU98</f>
        <v>0</v>
      </c>
      <c r="H99" s="485">
        <f>企業建設_計算!AV98</f>
        <v>0</v>
      </c>
    </row>
    <row r="100" spans="2:8" ht="22.15" customHeight="1" x14ac:dyDescent="0.15">
      <c r="B100" s="57">
        <f>企業建設_計算!AP99</f>
        <v>94</v>
      </c>
      <c r="C100" s="57" t="str">
        <f>企業建設_計算!AQ99</f>
        <v>643</v>
      </c>
      <c r="D100" s="481" t="str">
        <f>企業建設_計算!AR99</f>
        <v>社会保険・社会福祉</v>
      </c>
      <c r="E100" s="482">
        <f>企業建設_計算!AS99</f>
        <v>0</v>
      </c>
      <c r="F100" s="483">
        <f>企業建設_計算!AT99</f>
        <v>0</v>
      </c>
      <c r="G100" s="484">
        <f>企業建設_計算!AU99</f>
        <v>0</v>
      </c>
      <c r="H100" s="485">
        <f>企業建設_計算!AV99</f>
        <v>0</v>
      </c>
    </row>
    <row r="101" spans="2:8" ht="22.15" customHeight="1" x14ac:dyDescent="0.15">
      <c r="B101" s="57">
        <f>企業建設_計算!AP100</f>
        <v>95</v>
      </c>
      <c r="C101" s="57" t="str">
        <f>企業建設_計算!AQ100</f>
        <v>644</v>
      </c>
      <c r="D101" s="481" t="str">
        <f>企業建設_計算!AR100</f>
        <v>介護</v>
      </c>
      <c r="E101" s="482">
        <f>企業建設_計算!AS100</f>
        <v>0</v>
      </c>
      <c r="F101" s="483">
        <f>企業建設_計算!AT100</f>
        <v>0</v>
      </c>
      <c r="G101" s="484">
        <f>企業建設_計算!AU100</f>
        <v>0</v>
      </c>
      <c r="H101" s="485">
        <f>企業建設_計算!AV100</f>
        <v>0</v>
      </c>
    </row>
    <row r="102" spans="2:8" ht="22.15" customHeight="1" x14ac:dyDescent="0.15">
      <c r="B102" s="57">
        <f>企業建設_計算!AP101</f>
        <v>96</v>
      </c>
      <c r="C102" s="57" t="str">
        <f>企業建設_計算!AQ101</f>
        <v>659</v>
      </c>
      <c r="D102" s="481" t="str">
        <f>企業建設_計算!AR101</f>
        <v>他に分類されない会員制団体</v>
      </c>
      <c r="E102" s="482">
        <f>企業建設_計算!AS101</f>
        <v>0</v>
      </c>
      <c r="F102" s="483">
        <f>企業建設_計算!AT101</f>
        <v>0</v>
      </c>
      <c r="G102" s="484">
        <f>企業建設_計算!AU101</f>
        <v>0</v>
      </c>
      <c r="H102" s="485">
        <f>企業建設_計算!AV101</f>
        <v>0</v>
      </c>
    </row>
    <row r="103" spans="2:8" ht="22.15" customHeight="1" x14ac:dyDescent="0.15">
      <c r="B103" s="57">
        <f>企業建設_計算!AP102</f>
        <v>97</v>
      </c>
      <c r="C103" s="57" t="str">
        <f>企業建設_計算!AQ102</f>
        <v>661</v>
      </c>
      <c r="D103" s="481" t="str">
        <f>企業建設_計算!AR102</f>
        <v>物品賃貸サービス</v>
      </c>
      <c r="E103" s="482">
        <f>企業建設_計算!AS102</f>
        <v>0</v>
      </c>
      <c r="F103" s="483">
        <f>企業建設_計算!AT102</f>
        <v>0</v>
      </c>
      <c r="G103" s="484">
        <f>企業建設_計算!AU102</f>
        <v>0</v>
      </c>
      <c r="H103" s="485">
        <f>企業建設_計算!AV102</f>
        <v>0</v>
      </c>
    </row>
    <row r="104" spans="2:8" ht="22.15" customHeight="1" x14ac:dyDescent="0.15">
      <c r="B104" s="57">
        <f>企業建設_計算!AP103</f>
        <v>98</v>
      </c>
      <c r="C104" s="57" t="str">
        <f>企業建設_計算!AQ103</f>
        <v>662</v>
      </c>
      <c r="D104" s="481" t="str">
        <f>企業建設_計算!AR103</f>
        <v>広告</v>
      </c>
      <c r="E104" s="482">
        <f>企業建設_計算!AS103</f>
        <v>0</v>
      </c>
      <c r="F104" s="483">
        <f>企業建設_計算!AT103</f>
        <v>0</v>
      </c>
      <c r="G104" s="484">
        <f>企業建設_計算!AU103</f>
        <v>0</v>
      </c>
      <c r="H104" s="485">
        <f>企業建設_計算!AV103</f>
        <v>0</v>
      </c>
    </row>
    <row r="105" spans="2:8" ht="22.15" customHeight="1" x14ac:dyDescent="0.15">
      <c r="B105" s="57">
        <f>企業建設_計算!AP104</f>
        <v>99</v>
      </c>
      <c r="C105" s="57" t="str">
        <f>企業建設_計算!AQ104</f>
        <v>663</v>
      </c>
      <c r="D105" s="481" t="str">
        <f>企業建設_計算!AR104</f>
        <v>自動車整備・機械修理</v>
      </c>
      <c r="E105" s="482">
        <f>企業建設_計算!AS104</f>
        <v>0</v>
      </c>
      <c r="F105" s="483">
        <f>企業建設_計算!AT104</f>
        <v>0</v>
      </c>
      <c r="G105" s="484">
        <f>企業建設_計算!AU104</f>
        <v>0</v>
      </c>
      <c r="H105" s="485">
        <f>企業建設_計算!AV104</f>
        <v>0</v>
      </c>
    </row>
    <row r="106" spans="2:8" ht="22.15" customHeight="1" x14ac:dyDescent="0.15">
      <c r="B106" s="57">
        <f>企業建設_計算!AP105</f>
        <v>100</v>
      </c>
      <c r="C106" s="57" t="str">
        <f>企業建設_計算!AQ105</f>
        <v>669</v>
      </c>
      <c r="D106" s="481" t="str">
        <f>企業建設_計算!AR105</f>
        <v>その他の対事業所サービス</v>
      </c>
      <c r="E106" s="482">
        <f>企業建設_計算!AS105</f>
        <v>0</v>
      </c>
      <c r="F106" s="483">
        <f>企業建設_計算!AT105</f>
        <v>0</v>
      </c>
      <c r="G106" s="484">
        <f>企業建設_計算!AU105</f>
        <v>0</v>
      </c>
      <c r="H106" s="485">
        <f>企業建設_計算!AV105</f>
        <v>0</v>
      </c>
    </row>
    <row r="107" spans="2:8" ht="22.15" customHeight="1" x14ac:dyDescent="0.15">
      <c r="B107" s="57">
        <f>企業建設_計算!AP106</f>
        <v>101</v>
      </c>
      <c r="C107" s="57" t="str">
        <f>企業建設_計算!AQ106</f>
        <v>671</v>
      </c>
      <c r="D107" s="481" t="str">
        <f>企業建設_計算!AR106</f>
        <v>宿泊業</v>
      </c>
      <c r="E107" s="482">
        <f>企業建設_計算!AS106</f>
        <v>0</v>
      </c>
      <c r="F107" s="483">
        <f>企業建設_計算!AT106</f>
        <v>0</v>
      </c>
      <c r="G107" s="484">
        <f>企業建設_計算!AU106</f>
        <v>0</v>
      </c>
      <c r="H107" s="485">
        <f>企業建設_計算!AV106</f>
        <v>0</v>
      </c>
    </row>
    <row r="108" spans="2:8" ht="22.15" customHeight="1" x14ac:dyDescent="0.15">
      <c r="B108" s="57">
        <f>企業建設_計算!AP107</f>
        <v>102</v>
      </c>
      <c r="C108" s="57" t="str">
        <f>企業建設_計算!AQ107</f>
        <v>672</v>
      </c>
      <c r="D108" s="481" t="str">
        <f>企業建設_計算!AR107</f>
        <v>飲食サービス</v>
      </c>
      <c r="E108" s="482">
        <f>企業建設_計算!AS107</f>
        <v>0</v>
      </c>
      <c r="F108" s="483">
        <f>企業建設_計算!AT107</f>
        <v>0</v>
      </c>
      <c r="G108" s="484">
        <f>企業建設_計算!AU107</f>
        <v>0</v>
      </c>
      <c r="H108" s="485">
        <f>企業建設_計算!AV107</f>
        <v>0</v>
      </c>
    </row>
    <row r="109" spans="2:8" ht="22.15" customHeight="1" x14ac:dyDescent="0.15">
      <c r="B109" s="57">
        <f>企業建設_計算!AP108</f>
        <v>103</v>
      </c>
      <c r="C109" s="57" t="str">
        <f>企業建設_計算!AQ108</f>
        <v>673</v>
      </c>
      <c r="D109" s="481" t="str">
        <f>企業建設_計算!AR108</f>
        <v>洗濯・理容・美容・浴場業</v>
      </c>
      <c r="E109" s="482">
        <f>企業建設_計算!AS108</f>
        <v>0</v>
      </c>
      <c r="F109" s="483">
        <f>企業建設_計算!AT108</f>
        <v>0</v>
      </c>
      <c r="G109" s="484">
        <f>企業建設_計算!AU108</f>
        <v>0</v>
      </c>
      <c r="H109" s="485">
        <f>企業建設_計算!AV108</f>
        <v>0</v>
      </c>
    </row>
    <row r="110" spans="2:8" ht="22.15" customHeight="1" x14ac:dyDescent="0.15">
      <c r="B110" s="57">
        <f>企業建設_計算!AP109</f>
        <v>104</v>
      </c>
      <c r="C110" s="57" t="str">
        <f>企業建設_計算!AQ109</f>
        <v>674</v>
      </c>
      <c r="D110" s="481" t="str">
        <f>企業建設_計算!AR109</f>
        <v>娯楽サービス</v>
      </c>
      <c r="E110" s="482">
        <f>企業建設_計算!AS109</f>
        <v>0</v>
      </c>
      <c r="F110" s="483">
        <f>企業建設_計算!AT109</f>
        <v>0</v>
      </c>
      <c r="G110" s="484">
        <f>企業建設_計算!AU109</f>
        <v>0</v>
      </c>
      <c r="H110" s="485">
        <f>企業建設_計算!AV109</f>
        <v>0</v>
      </c>
    </row>
    <row r="111" spans="2:8" ht="22.15" customHeight="1" x14ac:dyDescent="0.15">
      <c r="B111" s="57">
        <f>企業建設_計算!AP110</f>
        <v>105</v>
      </c>
      <c r="C111" s="57" t="str">
        <f>企業建設_計算!AQ110</f>
        <v>675</v>
      </c>
      <c r="D111" s="481" t="str">
        <f>企業建設_計算!AR110</f>
        <v>獣医業</v>
      </c>
      <c r="E111" s="482">
        <f>企業建設_計算!AS110</f>
        <v>0</v>
      </c>
      <c r="F111" s="483">
        <f>企業建設_計算!AT110</f>
        <v>0</v>
      </c>
      <c r="G111" s="484">
        <f>企業建設_計算!AU110</f>
        <v>0</v>
      </c>
      <c r="H111" s="485">
        <f>企業建設_計算!AV110</f>
        <v>0</v>
      </c>
    </row>
    <row r="112" spans="2:8" ht="22.15" customHeight="1" x14ac:dyDescent="0.15">
      <c r="B112" s="57">
        <f>企業建設_計算!AP111</f>
        <v>106</v>
      </c>
      <c r="C112" s="57" t="str">
        <f>企業建設_計算!AQ111</f>
        <v>679</v>
      </c>
      <c r="D112" s="481" t="str">
        <f>企業建設_計算!AR111</f>
        <v>その他の対個人サービス</v>
      </c>
      <c r="E112" s="482">
        <f>企業建設_計算!AS111</f>
        <v>0</v>
      </c>
      <c r="F112" s="483">
        <f>企業建設_計算!AT111</f>
        <v>0</v>
      </c>
      <c r="G112" s="484">
        <f>企業建設_計算!AU111</f>
        <v>0</v>
      </c>
      <c r="H112" s="485">
        <f>企業建設_計算!AV111</f>
        <v>0</v>
      </c>
    </row>
    <row r="113" spans="2:8" ht="22.15" customHeight="1" x14ac:dyDescent="0.15">
      <c r="B113" s="57">
        <f>企業建設_計算!AP112</f>
        <v>107</v>
      </c>
      <c r="C113" s="57" t="str">
        <f>企業建設_計算!AQ112</f>
        <v>681</v>
      </c>
      <c r="D113" s="481" t="str">
        <f>企業建設_計算!AR112</f>
        <v>事務用品</v>
      </c>
      <c r="E113" s="482">
        <f>企業建設_計算!AS112</f>
        <v>0</v>
      </c>
      <c r="F113" s="483">
        <f>企業建設_計算!AT112</f>
        <v>0</v>
      </c>
      <c r="G113" s="484">
        <f>企業建設_計算!AU112</f>
        <v>0</v>
      </c>
      <c r="H113" s="485">
        <f>企業建設_計算!AV112</f>
        <v>0</v>
      </c>
    </row>
    <row r="114" spans="2:8" ht="22.15" customHeight="1" thickBot="1" x14ac:dyDescent="0.2">
      <c r="B114" s="57">
        <f>企業建設_計算!AP113</f>
        <v>108</v>
      </c>
      <c r="C114" s="57" t="str">
        <f>企業建設_計算!AQ113</f>
        <v>691</v>
      </c>
      <c r="D114" s="481" t="str">
        <f>企業建設_計算!AR113</f>
        <v>分類不明</v>
      </c>
      <c r="E114" s="482">
        <f>企業建設_計算!AS113</f>
        <v>0</v>
      </c>
      <c r="F114" s="483">
        <f>企業建設_計算!AT113</f>
        <v>0</v>
      </c>
      <c r="G114" s="484">
        <f>企業建設_計算!AU113</f>
        <v>0</v>
      </c>
      <c r="H114" s="485">
        <f>企業建設_計算!AV113</f>
        <v>0</v>
      </c>
    </row>
    <row r="115" spans="2:8" ht="22.15" customHeight="1" thickTop="1" x14ac:dyDescent="0.15">
      <c r="B115" s="765" t="s">
        <v>618</v>
      </c>
      <c r="C115" s="766"/>
      <c r="D115" s="767"/>
      <c r="E115" s="486">
        <f>SUM(E7:E114)</f>
        <v>0</v>
      </c>
      <c r="F115" s="487">
        <f>SUM(F7:F114)</f>
        <v>0</v>
      </c>
      <c r="G115" s="488">
        <f>SUM(G7:G114)</f>
        <v>0</v>
      </c>
      <c r="H115" s="489">
        <f>SUM(H7:H114)</f>
        <v>0</v>
      </c>
    </row>
    <row r="116" spans="2:8" ht="4.9000000000000004" customHeight="1" x14ac:dyDescent="0.15"/>
  </sheetData>
  <mergeCells count="9">
    <mergeCell ref="B115:D115"/>
    <mergeCell ref="B2:H2"/>
    <mergeCell ref="B5:B6"/>
    <mergeCell ref="C5:C6"/>
    <mergeCell ref="D5:D6"/>
    <mergeCell ref="E5:E6"/>
    <mergeCell ref="F5:F6"/>
    <mergeCell ref="G5:G6"/>
    <mergeCell ref="H5:H6"/>
  </mergeCells>
  <phoneticPr fontId="1"/>
  <pageMargins left="0.70866141732283472" right="0.70866141732283472" top="0.74803149606299213" bottom="0.74803149606299213" header="0.31496062992125984" footer="0.31496062992125984"/>
  <pageSetup paperSize="9" scale="59" fitToHeight="2" orientation="portrait"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C164A-EB4C-4BD3-AB82-C70A26C4A680}">
  <sheetPr codeName="Sheet24">
    <tabColor theme="2" tint="-0.499984740745262"/>
    <pageSetUpPr fitToPage="1"/>
  </sheetPr>
  <dimension ref="A1:W74"/>
  <sheetViews>
    <sheetView showGridLines="0" view="pageBreakPreview" zoomScaleNormal="100" zoomScaleSheetLayoutView="100" workbookViewId="0"/>
  </sheetViews>
  <sheetFormatPr defaultColWidth="8.875" defaultRowHeight="13.5" x14ac:dyDescent="0.15"/>
  <cols>
    <col min="1" max="1" width="0.25" style="2" customWidth="1"/>
    <col min="2" max="2" width="6.25" style="2" customWidth="1"/>
    <col min="3" max="3" width="0.875" style="2" customWidth="1"/>
    <col min="4" max="5" width="9.75" style="2" customWidth="1"/>
    <col min="6" max="7" width="4.75" style="2" customWidth="1"/>
    <col min="8" max="8" width="9.75" style="2" customWidth="1"/>
    <col min="9" max="9" width="9.5" style="2" customWidth="1"/>
    <col min="10" max="10" width="9.75" style="2" customWidth="1"/>
    <col min="11" max="11" width="9.375" style="2" customWidth="1"/>
    <col min="12" max="12" width="9.75" style="2" customWidth="1"/>
    <col min="13" max="13" width="8.375" style="2" customWidth="1"/>
    <col min="14" max="14" width="7.875" style="2" customWidth="1"/>
    <col min="15" max="15" width="6.5" style="2" customWidth="1"/>
    <col min="16" max="16" width="8.625" style="2" customWidth="1"/>
    <col min="17" max="17" width="8.125" style="2" customWidth="1"/>
    <col min="18" max="18" width="5.25" style="2" customWidth="1"/>
    <col min="19" max="19" width="6.5" style="2" customWidth="1"/>
    <col min="20" max="20" width="1.125" style="2" customWidth="1"/>
    <col min="21" max="21" width="4.875" style="2" customWidth="1"/>
    <col min="22" max="22" width="1.375" style="2" customWidth="1"/>
    <col min="23" max="23" width="0.25" style="2" customWidth="1"/>
    <col min="24" max="16384" width="8.875" style="2"/>
  </cols>
  <sheetData>
    <row r="1" spans="1:23" ht="4.9000000000000004" customHeight="1" x14ac:dyDescent="0.15"/>
    <row r="2" spans="1:23" ht="10.15" customHeight="1" x14ac:dyDescent="0.15">
      <c r="A2" s="614"/>
      <c r="B2" s="614"/>
      <c r="C2" s="614"/>
      <c r="D2" s="614"/>
      <c r="E2" s="880" t="s">
        <v>22</v>
      </c>
      <c r="F2" s="880"/>
      <c r="G2" s="880"/>
      <c r="H2" s="880"/>
      <c r="I2" s="880"/>
      <c r="J2" s="880"/>
      <c r="K2" s="880"/>
      <c r="L2" s="880"/>
      <c r="M2" s="880"/>
      <c r="N2" s="880"/>
      <c r="O2" s="880"/>
      <c r="P2" s="880"/>
      <c r="Q2" s="880"/>
      <c r="R2" s="615"/>
      <c r="S2" s="615"/>
      <c r="T2" s="614"/>
      <c r="U2" s="614"/>
      <c r="V2" s="614"/>
      <c r="W2" s="614"/>
    </row>
    <row r="3" spans="1:23" ht="10.15" customHeight="1" x14ac:dyDescent="0.15">
      <c r="A3" s="615"/>
      <c r="B3" s="615"/>
      <c r="C3" s="615"/>
      <c r="D3" s="615"/>
      <c r="E3" s="880"/>
      <c r="F3" s="880"/>
      <c r="G3" s="880"/>
      <c r="H3" s="880"/>
      <c r="I3" s="880"/>
      <c r="J3" s="880"/>
      <c r="K3" s="880"/>
      <c r="L3" s="880"/>
      <c r="M3" s="880"/>
      <c r="N3" s="880"/>
      <c r="O3" s="880"/>
      <c r="P3" s="880"/>
      <c r="Q3" s="880"/>
      <c r="R3" s="615"/>
      <c r="S3" s="615"/>
      <c r="T3" s="615"/>
      <c r="U3" s="615"/>
      <c r="V3" s="615"/>
      <c r="W3" s="615"/>
    </row>
    <row r="4" spans="1:23" ht="10.15" customHeight="1" x14ac:dyDescent="0.15">
      <c r="A4" s="615"/>
      <c r="B4" s="615"/>
      <c r="C4" s="615"/>
      <c r="D4" s="615"/>
      <c r="E4" s="880"/>
      <c r="F4" s="880"/>
      <c r="G4" s="880"/>
      <c r="H4" s="880"/>
      <c r="I4" s="880"/>
      <c r="J4" s="880"/>
      <c r="K4" s="880"/>
      <c r="L4" s="880"/>
      <c r="M4" s="880"/>
      <c r="N4" s="880"/>
      <c r="O4" s="880"/>
      <c r="P4" s="880"/>
      <c r="Q4" s="880"/>
      <c r="R4" s="615"/>
      <c r="S4" s="615"/>
      <c r="T4" s="615"/>
      <c r="U4" s="615"/>
      <c r="V4" s="615"/>
      <c r="W4" s="615"/>
    </row>
    <row r="5" spans="1:23" ht="15" customHeight="1" x14ac:dyDescent="0.15">
      <c r="Q5" s="797"/>
      <c r="R5" s="797"/>
      <c r="S5" s="797"/>
      <c r="T5" s="797"/>
      <c r="U5" s="797"/>
      <c r="V5" s="797"/>
    </row>
    <row r="6" spans="1:23" ht="15" customHeight="1" x14ac:dyDescent="0.15">
      <c r="R6" s="41" t="s">
        <v>1706</v>
      </c>
      <c r="S6" s="41" t="s">
        <v>1707</v>
      </c>
      <c r="T6" s="9" t="s">
        <v>1708</v>
      </c>
      <c r="U6" s="41" t="s">
        <v>1639</v>
      </c>
      <c r="V6" s="9" t="s">
        <v>1709</v>
      </c>
    </row>
    <row r="7" spans="1:23" ht="15" customHeight="1" x14ac:dyDescent="0.15">
      <c r="B7" s="696" t="s">
        <v>2318</v>
      </c>
      <c r="C7" s="697"/>
      <c r="D7" s="697"/>
      <c r="E7" s="697"/>
      <c r="F7" s="697"/>
      <c r="G7" s="281"/>
      <c r="H7" s="798"/>
      <c r="I7" s="798"/>
      <c r="J7" s="798"/>
      <c r="K7" s="798"/>
    </row>
    <row r="8" spans="1:23" ht="25.15" customHeight="1" x14ac:dyDescent="0.15">
      <c r="B8" s="795">
        <f>企業建設_計算!C114</f>
        <v>0</v>
      </c>
      <c r="C8" s="796"/>
      <c r="D8" s="796"/>
      <c r="E8" s="801" t="str">
        <f>$S$6</f>
        <v>百万円</v>
      </c>
      <c r="F8" s="801"/>
      <c r="G8" s="281"/>
      <c r="H8" s="799"/>
      <c r="I8" s="799"/>
      <c r="J8" s="800"/>
      <c r="K8" s="800"/>
    </row>
    <row r="9" spans="1:23" ht="15" customHeight="1" x14ac:dyDescent="0.15"/>
    <row r="10" spans="1:23" ht="15" customHeight="1" x14ac:dyDescent="0.15"/>
    <row r="11" spans="1:23" ht="25.15" customHeight="1" x14ac:dyDescent="0.15"/>
    <row r="12" spans="1:23" ht="14.25" thickBot="1" x14ac:dyDescent="0.2"/>
    <row r="13" spans="1:23" ht="15" customHeight="1" x14ac:dyDescent="0.15">
      <c r="B13" s="781" t="s">
        <v>14</v>
      </c>
      <c r="C13" s="268"/>
      <c r="D13" s="62"/>
      <c r="E13" s="62"/>
      <c r="F13" s="62"/>
      <c r="G13" s="62"/>
      <c r="H13" s="62"/>
      <c r="I13" s="62"/>
      <c r="J13" s="62"/>
      <c r="K13" s="62"/>
      <c r="L13" s="63"/>
      <c r="M13" s="2" t="s">
        <v>17</v>
      </c>
    </row>
    <row r="14" spans="1:23" ht="25.15" customHeight="1" thickBot="1" x14ac:dyDescent="0.2">
      <c r="B14" s="782"/>
      <c r="C14" s="266"/>
      <c r="D14" s="847" t="s">
        <v>24</v>
      </c>
      <c r="E14" s="848"/>
      <c r="F14" s="848"/>
      <c r="G14" s="849"/>
      <c r="H14" s="849"/>
      <c r="I14" s="490"/>
      <c r="J14" s="491">
        <f>企業建設_計算!C114</f>
        <v>0</v>
      </c>
      <c r="K14" s="492" t="str">
        <f>$S$6</f>
        <v>百万円</v>
      </c>
      <c r="L14" s="64"/>
      <c r="O14" s="787" t="s">
        <v>15</v>
      </c>
      <c r="P14" s="788"/>
      <c r="Q14" s="121">
        <f>企業建設_計算!H114</f>
        <v>0</v>
      </c>
      <c r="R14" s="11" t="str">
        <f>$U$6</f>
        <v>人</v>
      </c>
    </row>
    <row r="15" spans="1:23" ht="25.15" customHeight="1" x14ac:dyDescent="0.15">
      <c r="B15" s="782"/>
      <c r="C15" s="266"/>
      <c r="D15" s="493" t="s">
        <v>910</v>
      </c>
      <c r="E15" s="494"/>
      <c r="F15" s="65" t="s">
        <v>907</v>
      </c>
      <c r="G15" s="65"/>
      <c r="H15" s="66"/>
      <c r="I15" s="66"/>
      <c r="J15" s="66"/>
      <c r="K15" s="495"/>
      <c r="L15" s="64"/>
      <c r="M15" s="2" t="s">
        <v>18</v>
      </c>
      <c r="O15" s="789" t="s">
        <v>16</v>
      </c>
      <c r="P15" s="790"/>
      <c r="Q15" s="121">
        <f>企業建設_計算!I114</f>
        <v>0</v>
      </c>
      <c r="R15" s="12" t="str">
        <f>$U$6</f>
        <v>人</v>
      </c>
    </row>
    <row r="16" spans="1:23" ht="25.15" customHeight="1" thickBot="1" x14ac:dyDescent="0.2">
      <c r="B16" s="782"/>
      <c r="C16" s="266"/>
      <c r="D16" s="496" t="s">
        <v>911</v>
      </c>
      <c r="E16" s="497"/>
      <c r="F16" s="66"/>
      <c r="G16" s="66"/>
      <c r="H16" s="66"/>
      <c r="I16" s="66"/>
      <c r="J16" s="124">
        <f>企業建設_計算!E114</f>
        <v>0</v>
      </c>
      <c r="K16" s="495" t="str">
        <f>$S$6</f>
        <v>百万円</v>
      </c>
      <c r="L16" s="64"/>
    </row>
    <row r="17" spans="2:18" ht="25.15" customHeight="1" thickBot="1" x14ac:dyDescent="0.2">
      <c r="B17" s="782"/>
      <c r="C17" s="266"/>
      <c r="D17" s="267">
        <f>企業建設_計算!D114</f>
        <v>0</v>
      </c>
      <c r="E17" s="498" t="str">
        <f>$S$6</f>
        <v>百万円</v>
      </c>
      <c r="F17" s="499"/>
      <c r="G17" s="67" t="s">
        <v>906</v>
      </c>
      <c r="H17" s="68" t="s">
        <v>2185</v>
      </c>
      <c r="I17" s="68"/>
      <c r="J17" s="125">
        <f>企業建設_計算!G114</f>
        <v>0</v>
      </c>
      <c r="K17" s="69" t="str">
        <f>$S$6</f>
        <v>百万円</v>
      </c>
      <c r="L17" s="64"/>
    </row>
    <row r="18" spans="2:18" ht="15" customHeight="1" thickBot="1" x14ac:dyDescent="0.2">
      <c r="B18" s="783"/>
      <c r="C18" s="269"/>
      <c r="D18" s="70"/>
      <c r="E18" s="70"/>
      <c r="F18" s="70"/>
      <c r="G18" s="70"/>
      <c r="H18" s="70"/>
      <c r="I18" s="70"/>
      <c r="J18" s="70"/>
      <c r="K18" s="70"/>
      <c r="L18" s="71"/>
    </row>
    <row r="19" spans="2:18" ht="15" customHeight="1" x14ac:dyDescent="0.15">
      <c r="E19" s="2" t="s">
        <v>2611</v>
      </c>
      <c r="O19" s="696" t="s">
        <v>12</v>
      </c>
      <c r="P19" s="698"/>
    </row>
    <row r="20" spans="2:18" ht="25.15" customHeight="1" x14ac:dyDescent="0.15">
      <c r="O20" s="27">
        <f>D17-D23</f>
        <v>0</v>
      </c>
      <c r="P20" s="3" t="str">
        <f>$S$6</f>
        <v>百万円</v>
      </c>
    </row>
    <row r="21" spans="2:18" ht="15" customHeight="1" x14ac:dyDescent="0.15"/>
    <row r="22" spans="2:18" ht="15" customHeight="1" x14ac:dyDescent="0.15">
      <c r="D22" s="696" t="s">
        <v>19</v>
      </c>
      <c r="E22" s="698"/>
    </row>
    <row r="23" spans="2:18" ht="25.15" customHeight="1" x14ac:dyDescent="0.15">
      <c r="D23" s="27">
        <f>企業建設_計算!J114</f>
        <v>0</v>
      </c>
      <c r="E23" s="3" t="str">
        <f>$S$6</f>
        <v>百万円</v>
      </c>
    </row>
    <row r="24" spans="2:18" ht="15" customHeight="1" x14ac:dyDescent="0.15"/>
    <row r="25" spans="2:18" ht="15" customHeight="1" x14ac:dyDescent="0.15">
      <c r="E25" s="2" t="s">
        <v>2186</v>
      </c>
    </row>
    <row r="26" spans="2:18" ht="15" customHeight="1" thickBot="1" x14ac:dyDescent="0.2"/>
    <row r="27" spans="2:18" ht="15" customHeight="1" x14ac:dyDescent="0.15">
      <c r="B27" s="808" t="s">
        <v>2578</v>
      </c>
      <c r="C27" s="270"/>
      <c r="D27" s="236"/>
      <c r="E27" s="236"/>
      <c r="F27" s="236"/>
      <c r="G27" s="236"/>
      <c r="H27" s="236"/>
      <c r="I27" s="236"/>
      <c r="J27" s="236"/>
      <c r="K27" s="236"/>
      <c r="L27" s="237"/>
      <c r="M27" s="2" t="s">
        <v>17</v>
      </c>
    </row>
    <row r="28" spans="2:18" ht="25.15" customHeight="1" x14ac:dyDescent="0.15">
      <c r="B28" s="809"/>
      <c r="C28" s="271"/>
      <c r="D28" s="811" t="s">
        <v>24</v>
      </c>
      <c r="E28" s="812"/>
      <c r="F28" s="812"/>
      <c r="G28" s="812"/>
      <c r="H28" s="812"/>
      <c r="I28" s="238"/>
      <c r="J28" s="239">
        <f>企業建設_計算!K114</f>
        <v>0</v>
      </c>
      <c r="K28" s="240" t="str">
        <f>$S$6</f>
        <v>百万円</v>
      </c>
      <c r="L28" s="241"/>
      <c r="O28" s="787" t="s">
        <v>15</v>
      </c>
      <c r="P28" s="788"/>
      <c r="Q28" s="121">
        <f>企業建設_計算!P114</f>
        <v>0</v>
      </c>
      <c r="R28" s="11" t="str">
        <f>$U$6</f>
        <v>人</v>
      </c>
    </row>
    <row r="29" spans="2:18" ht="25.15" customHeight="1" x14ac:dyDescent="0.15">
      <c r="B29" s="809"/>
      <c r="C29" s="271"/>
      <c r="D29" s="273" t="s">
        <v>910</v>
      </c>
      <c r="E29" s="242"/>
      <c r="F29" s="243" t="s">
        <v>907</v>
      </c>
      <c r="G29" s="282"/>
      <c r="H29" s="233"/>
      <c r="I29" s="233"/>
      <c r="J29" s="233"/>
      <c r="K29" s="244"/>
      <c r="L29" s="241"/>
      <c r="M29" s="2" t="s">
        <v>18</v>
      </c>
      <c r="O29" s="789" t="s">
        <v>16</v>
      </c>
      <c r="P29" s="790"/>
      <c r="Q29" s="122">
        <f>企業建設_計算!Q114</f>
        <v>0</v>
      </c>
      <c r="R29" s="12" t="str">
        <f>$U$6</f>
        <v>人</v>
      </c>
    </row>
    <row r="30" spans="2:18" ht="25.15" customHeight="1" thickBot="1" x14ac:dyDescent="0.2">
      <c r="B30" s="809"/>
      <c r="C30" s="271"/>
      <c r="D30" s="273" t="s">
        <v>911</v>
      </c>
      <c r="E30" s="242"/>
      <c r="F30" s="245"/>
      <c r="G30" s="233"/>
      <c r="H30" s="233"/>
      <c r="I30" s="233"/>
      <c r="J30" s="232">
        <f>企業建設_計算!M114</f>
        <v>0</v>
      </c>
      <c r="K30" s="244" t="str">
        <f>$S$6</f>
        <v>百万円</v>
      </c>
      <c r="L30" s="241"/>
    </row>
    <row r="31" spans="2:18" ht="25.15" customHeight="1" thickBot="1" x14ac:dyDescent="0.2">
      <c r="B31" s="809"/>
      <c r="C31" s="271"/>
      <c r="D31" s="274">
        <f>企業建設_計算!L114</f>
        <v>0</v>
      </c>
      <c r="E31" s="246" t="str">
        <f>$S$6</f>
        <v>百万円</v>
      </c>
      <c r="F31" s="247"/>
      <c r="G31" s="248" t="s">
        <v>906</v>
      </c>
      <c r="H31" s="249" t="s">
        <v>2185</v>
      </c>
      <c r="I31" s="249"/>
      <c r="J31" s="250">
        <f>企業建設_計算!O114</f>
        <v>0</v>
      </c>
      <c r="K31" s="251" t="str">
        <f>$S$6</f>
        <v>百万円</v>
      </c>
      <c r="L31" s="241"/>
    </row>
    <row r="32" spans="2:18" ht="15" customHeight="1" thickBot="1" x14ac:dyDescent="0.2">
      <c r="B32" s="810"/>
      <c r="C32" s="272"/>
      <c r="D32" s="252"/>
      <c r="E32" s="252"/>
      <c r="F32" s="252"/>
      <c r="G32" s="252"/>
      <c r="H32" s="252"/>
      <c r="I32" s="252"/>
      <c r="J32" s="252"/>
      <c r="K32" s="252"/>
      <c r="L32" s="253"/>
    </row>
    <row r="33" spans="4:16" ht="15" customHeight="1" x14ac:dyDescent="0.15"/>
    <row r="34" spans="4:16" ht="15" customHeight="1" x14ac:dyDescent="0.15"/>
    <row r="35" spans="4:16" ht="15" customHeight="1" thickBot="1" x14ac:dyDescent="0.2"/>
    <row r="36" spans="4:16" ht="25.15" customHeight="1" x14ac:dyDescent="0.15">
      <c r="D36" s="818" t="s">
        <v>2185</v>
      </c>
      <c r="E36" s="819"/>
      <c r="F36" s="819"/>
      <c r="G36" s="819"/>
      <c r="H36" s="819"/>
      <c r="I36" s="5"/>
      <c r="J36" s="123">
        <f>SUM(J37:J38)</f>
        <v>0</v>
      </c>
      <c r="K36" s="6" t="str">
        <f>$S$6</f>
        <v>百万円</v>
      </c>
    </row>
    <row r="37" spans="4:16" ht="25.15" customHeight="1" x14ac:dyDescent="0.15">
      <c r="D37" s="7"/>
      <c r="E37" s="779" t="s">
        <v>908</v>
      </c>
      <c r="F37" s="780"/>
      <c r="G37" s="780"/>
      <c r="H37" s="780"/>
      <c r="I37" s="780"/>
      <c r="J37" s="183">
        <f>J17</f>
        <v>0</v>
      </c>
      <c r="K37" s="184" t="str">
        <f>$S$6</f>
        <v>百万円</v>
      </c>
    </row>
    <row r="38" spans="4:16" ht="25.15" customHeight="1" thickBot="1" x14ac:dyDescent="0.2">
      <c r="D38" s="8"/>
      <c r="E38" s="816" t="s">
        <v>2588</v>
      </c>
      <c r="F38" s="817"/>
      <c r="G38" s="817"/>
      <c r="H38" s="817"/>
      <c r="I38" s="817"/>
      <c r="J38" s="234">
        <f>J31</f>
        <v>0</v>
      </c>
      <c r="K38" s="235" t="str">
        <f>$S$6</f>
        <v>百万円</v>
      </c>
    </row>
    <row r="39" spans="4:16" ht="15" customHeight="1" x14ac:dyDescent="0.15">
      <c r="E39" s="9"/>
      <c r="F39" s="9"/>
      <c r="G39" s="9"/>
      <c r="H39" s="9"/>
      <c r="I39" s="9"/>
    </row>
    <row r="40" spans="4:16" ht="15" customHeight="1" x14ac:dyDescent="0.15">
      <c r="D40" s="2" t="s">
        <v>2607</v>
      </c>
      <c r="O40" s="696" t="s">
        <v>21</v>
      </c>
      <c r="P40" s="698"/>
    </row>
    <row r="41" spans="4:16" ht="25.15" customHeight="1" x14ac:dyDescent="0.15">
      <c r="O41" s="27">
        <f>J36-D44</f>
        <v>0</v>
      </c>
      <c r="P41" s="3" t="str">
        <f>$S$6</f>
        <v>百万円</v>
      </c>
    </row>
    <row r="42" spans="4:16" ht="15" customHeight="1" x14ac:dyDescent="0.15"/>
    <row r="43" spans="4:16" ht="15" customHeight="1" x14ac:dyDescent="0.15">
      <c r="D43" s="696" t="s">
        <v>20</v>
      </c>
      <c r="E43" s="698"/>
    </row>
    <row r="44" spans="4:16" ht="25.15" customHeight="1" x14ac:dyDescent="0.15">
      <c r="D44" s="27">
        <f>企業建設_計算!R114</f>
        <v>0</v>
      </c>
      <c r="E44" s="3" t="str">
        <f>$S$6</f>
        <v>百万円</v>
      </c>
    </row>
    <row r="45" spans="4:16" ht="15" customHeight="1" x14ac:dyDescent="0.15"/>
    <row r="46" spans="4:16" ht="15" customHeight="1" x14ac:dyDescent="0.15">
      <c r="D46" s="2" t="s">
        <v>2608</v>
      </c>
      <c r="O46" s="696" t="s">
        <v>12</v>
      </c>
      <c r="P46" s="698"/>
    </row>
    <row r="47" spans="4:16" ht="25.15" customHeight="1" x14ac:dyDescent="0.15">
      <c r="O47" s="27">
        <f>D44-D50</f>
        <v>0</v>
      </c>
      <c r="P47" s="3" t="str">
        <f>$S$6</f>
        <v>百万円</v>
      </c>
    </row>
    <row r="48" spans="4:16" ht="15" customHeight="1" x14ac:dyDescent="0.15"/>
    <row r="49" spans="2:18" ht="15" customHeight="1" x14ac:dyDescent="0.15">
      <c r="D49" s="696" t="s">
        <v>19</v>
      </c>
      <c r="E49" s="698"/>
    </row>
    <row r="50" spans="2:18" ht="25.15" customHeight="1" x14ac:dyDescent="0.15">
      <c r="D50" s="27">
        <f>企業建設_計算!T114</f>
        <v>0</v>
      </c>
      <c r="E50" s="3" t="str">
        <f>$S$6</f>
        <v>百万円</v>
      </c>
    </row>
    <row r="51" spans="2:18" ht="15" customHeight="1" x14ac:dyDescent="0.15"/>
    <row r="52" spans="2:18" ht="15" customHeight="1" x14ac:dyDescent="0.15">
      <c r="D52" s="2" t="s">
        <v>937</v>
      </c>
    </row>
    <row r="53" spans="2:18" ht="15" customHeight="1" thickBot="1" x14ac:dyDescent="0.2"/>
    <row r="54" spans="2:18" ht="15" customHeight="1" x14ac:dyDescent="0.15">
      <c r="B54" s="813" t="s">
        <v>2585</v>
      </c>
      <c r="C54" s="275"/>
      <c r="D54" s="189"/>
      <c r="E54" s="189"/>
      <c r="F54" s="189"/>
      <c r="G54" s="189"/>
      <c r="H54" s="189"/>
      <c r="I54" s="189"/>
      <c r="J54" s="189"/>
      <c r="K54" s="189"/>
      <c r="L54" s="190"/>
      <c r="M54" s="2" t="s">
        <v>17</v>
      </c>
    </row>
    <row r="55" spans="2:18" ht="25.15" customHeight="1" x14ac:dyDescent="0.15">
      <c r="B55" s="814"/>
      <c r="C55" s="276"/>
      <c r="D55" s="278" t="s">
        <v>24</v>
      </c>
      <c r="E55" s="191"/>
      <c r="F55" s="191"/>
      <c r="G55" s="191"/>
      <c r="H55" s="191"/>
      <c r="I55" s="192"/>
      <c r="J55" s="193">
        <f>企業建設_計算!U114</f>
        <v>0</v>
      </c>
      <c r="K55" s="194" t="str">
        <f>$S$6</f>
        <v>百万円</v>
      </c>
      <c r="L55" s="195"/>
      <c r="O55" s="787" t="s">
        <v>15</v>
      </c>
      <c r="P55" s="788"/>
      <c r="Q55" s="121">
        <f>企業建設_計算!Z114</f>
        <v>0</v>
      </c>
      <c r="R55" s="11" t="str">
        <f>$U$6</f>
        <v>人</v>
      </c>
    </row>
    <row r="56" spans="2:18" ht="25.15" customHeight="1" x14ac:dyDescent="0.15">
      <c r="B56" s="814"/>
      <c r="C56" s="276"/>
      <c r="D56" s="279" t="s">
        <v>910</v>
      </c>
      <c r="E56" s="196"/>
      <c r="F56" s="197" t="s">
        <v>907</v>
      </c>
      <c r="G56" s="283"/>
      <c r="H56" s="198"/>
      <c r="I56" s="198"/>
      <c r="J56" s="198"/>
      <c r="K56" s="199"/>
      <c r="L56" s="195"/>
      <c r="M56" s="2" t="s">
        <v>18</v>
      </c>
      <c r="O56" s="789" t="s">
        <v>16</v>
      </c>
      <c r="P56" s="790"/>
      <c r="Q56" s="122">
        <f>企業建設_計算!AA114</f>
        <v>0</v>
      </c>
      <c r="R56" s="12" t="str">
        <f>$U$6</f>
        <v>人</v>
      </c>
    </row>
    <row r="57" spans="2:18" ht="25.15" customHeight="1" x14ac:dyDescent="0.15">
      <c r="B57" s="814"/>
      <c r="C57" s="276"/>
      <c r="D57" s="279" t="s">
        <v>911</v>
      </c>
      <c r="E57" s="196"/>
      <c r="F57" s="200"/>
      <c r="G57" s="198"/>
      <c r="H57" s="198"/>
      <c r="I57" s="198"/>
      <c r="J57" s="201">
        <f>企業建設_計算!W114</f>
        <v>0</v>
      </c>
      <c r="K57" s="199" t="str">
        <f>$S$6</f>
        <v>百万円</v>
      </c>
      <c r="L57" s="195"/>
    </row>
    <row r="58" spans="2:18" ht="25.15" customHeight="1" x14ac:dyDescent="0.15">
      <c r="B58" s="814"/>
      <c r="C58" s="276"/>
      <c r="D58" s="280">
        <f>企業建設_計算!V114</f>
        <v>0</v>
      </c>
      <c r="E58" s="202" t="str">
        <f>$S$6</f>
        <v>百万円</v>
      </c>
      <c r="F58" s="203"/>
      <c r="G58" s="204" t="s">
        <v>906</v>
      </c>
      <c r="H58" s="192" t="s">
        <v>2185</v>
      </c>
      <c r="I58" s="192"/>
      <c r="J58" s="193">
        <f>企業建設_計算!Y114</f>
        <v>0</v>
      </c>
      <c r="K58" s="194" t="str">
        <f>$S$6</f>
        <v>百万円</v>
      </c>
      <c r="L58" s="195"/>
    </row>
    <row r="59" spans="2:18" ht="15" customHeight="1" thickBot="1" x14ac:dyDescent="0.2">
      <c r="B59" s="815"/>
      <c r="C59" s="277"/>
      <c r="D59" s="205"/>
      <c r="E59" s="205"/>
      <c r="F59" s="205"/>
      <c r="G59" s="205"/>
      <c r="H59" s="205"/>
      <c r="I59" s="205"/>
      <c r="J59" s="205"/>
      <c r="K59" s="205"/>
      <c r="L59" s="206"/>
    </row>
    <row r="60" spans="2:18" ht="15" customHeight="1" x14ac:dyDescent="0.15"/>
    <row r="61" spans="2:18" ht="15" customHeight="1" thickBot="1" x14ac:dyDescent="0.2">
      <c r="B61" s="10" t="s">
        <v>25</v>
      </c>
      <c r="C61" s="10"/>
      <c r="Q61" s="41"/>
    </row>
    <row r="62" spans="2:18" ht="16.899999999999999" customHeight="1" x14ac:dyDescent="0.15">
      <c r="B62" s="17"/>
      <c r="C62" s="17"/>
      <c r="D62" s="17"/>
      <c r="E62" s="17"/>
      <c r="F62" s="18"/>
      <c r="G62" s="284" t="s">
        <v>24</v>
      </c>
      <c r="H62" s="134"/>
      <c r="I62" s="134"/>
      <c r="J62" s="134"/>
      <c r="K62" s="134"/>
      <c r="L62" s="134"/>
      <c r="M62" s="135"/>
      <c r="N62" s="804" t="s">
        <v>15</v>
      </c>
      <c r="O62" s="805"/>
      <c r="P62" s="805"/>
      <c r="Q62" s="805"/>
    </row>
    <row r="63" spans="2:18" ht="16.899999999999999" customHeight="1" x14ac:dyDescent="0.15">
      <c r="B63" s="14"/>
      <c r="C63" s="14"/>
      <c r="D63" s="14"/>
      <c r="E63" s="14"/>
      <c r="F63" s="16"/>
      <c r="G63" s="13"/>
      <c r="H63" s="14"/>
      <c r="I63" s="14"/>
      <c r="J63" s="131" t="s">
        <v>13</v>
      </c>
      <c r="K63" s="132"/>
      <c r="L63" s="132"/>
      <c r="M63" s="133"/>
      <c r="N63" s="13"/>
      <c r="O63" s="14"/>
      <c r="P63" s="806" t="s">
        <v>16</v>
      </c>
      <c r="Q63" s="807"/>
    </row>
    <row r="64" spans="2:18" ht="16.899999999999999" customHeight="1" x14ac:dyDescent="0.15">
      <c r="B64" s="166"/>
      <c r="C64" s="166"/>
      <c r="D64" s="166"/>
      <c r="E64" s="166"/>
      <c r="F64" s="12"/>
      <c r="G64" s="167"/>
      <c r="H64" s="166"/>
      <c r="I64" s="166"/>
      <c r="J64" s="167"/>
      <c r="K64" s="166"/>
      <c r="L64" s="850" t="s">
        <v>2187</v>
      </c>
      <c r="M64" s="851"/>
      <c r="N64" s="167"/>
      <c r="O64" s="166"/>
      <c r="P64" s="167"/>
      <c r="Q64" s="166"/>
    </row>
    <row r="65" spans="1:17" ht="25.15" customHeight="1" x14ac:dyDescent="0.15">
      <c r="A65" s="615"/>
      <c r="B65" s="658" t="s">
        <v>23</v>
      </c>
      <c r="C65" s="658"/>
      <c r="D65" s="658"/>
      <c r="E65" s="658"/>
      <c r="F65" s="658"/>
      <c r="G65" s="659"/>
      <c r="H65" s="660">
        <f>SUM(H66:H68)</f>
        <v>0</v>
      </c>
      <c r="I65" s="661" t="str">
        <f>$S$6</f>
        <v>百万円</v>
      </c>
      <c r="J65" s="662">
        <f>SUM(J66:J68)</f>
        <v>0</v>
      </c>
      <c r="K65" s="661" t="str">
        <f>$S$6</f>
        <v>百万円</v>
      </c>
      <c r="L65" s="662">
        <f>SUM(L66:L68)</f>
        <v>0</v>
      </c>
      <c r="M65" s="661" t="str">
        <f>$S$6</f>
        <v>百万円</v>
      </c>
      <c r="N65" s="662">
        <f>SUM(N66:N68)</f>
        <v>0</v>
      </c>
      <c r="O65" s="661" t="str">
        <f>$U$6</f>
        <v>人</v>
      </c>
      <c r="P65" s="662">
        <f>SUM(P66:P68)</f>
        <v>0</v>
      </c>
      <c r="Q65" s="661" t="str">
        <f>$U$6</f>
        <v>人</v>
      </c>
    </row>
    <row r="66" spans="1:17" ht="15" customHeight="1" x14ac:dyDescent="0.15">
      <c r="A66" s="615"/>
      <c r="B66" s="663"/>
      <c r="C66" s="663"/>
      <c r="D66" s="136" t="s">
        <v>14</v>
      </c>
      <c r="E66" s="136"/>
      <c r="F66" s="136"/>
      <c r="G66" s="124"/>
      <c r="H66" s="285">
        <f>J14</f>
        <v>0</v>
      </c>
      <c r="I66" s="66" t="str">
        <f>$S$6</f>
        <v>百万円</v>
      </c>
      <c r="J66" s="124">
        <f>J16</f>
        <v>0</v>
      </c>
      <c r="K66" s="66" t="str">
        <f>$S$6</f>
        <v>百万円</v>
      </c>
      <c r="L66" s="124">
        <f>J17</f>
        <v>0</v>
      </c>
      <c r="M66" s="66" t="str">
        <f>$S$6</f>
        <v>百万円</v>
      </c>
      <c r="N66" s="124">
        <f>Q14</f>
        <v>0</v>
      </c>
      <c r="O66" s="66" t="str">
        <f>$U$6</f>
        <v>人</v>
      </c>
      <c r="P66" s="124">
        <f>Q15</f>
        <v>0</v>
      </c>
      <c r="Q66" s="66" t="str">
        <f>$U$6</f>
        <v>人</v>
      </c>
    </row>
    <row r="67" spans="1:17" ht="15" customHeight="1" x14ac:dyDescent="0.15">
      <c r="A67" s="615"/>
      <c r="B67" s="663"/>
      <c r="C67" s="663"/>
      <c r="D67" s="231" t="s">
        <v>2578</v>
      </c>
      <c r="E67" s="231"/>
      <c r="F67" s="231"/>
      <c r="G67" s="232"/>
      <c r="H67" s="286">
        <f>J28</f>
        <v>0</v>
      </c>
      <c r="I67" s="233" t="str">
        <f>$S$6</f>
        <v>百万円</v>
      </c>
      <c r="J67" s="232">
        <f>J30</f>
        <v>0</v>
      </c>
      <c r="K67" s="233" t="str">
        <f>$S$6</f>
        <v>百万円</v>
      </c>
      <c r="L67" s="232">
        <f>J31</f>
        <v>0</v>
      </c>
      <c r="M67" s="233" t="str">
        <f>$S$6</f>
        <v>百万円</v>
      </c>
      <c r="N67" s="232">
        <f>Q28</f>
        <v>0</v>
      </c>
      <c r="O67" s="233" t="str">
        <f>$U$6</f>
        <v>人</v>
      </c>
      <c r="P67" s="232">
        <f>Q29</f>
        <v>0</v>
      </c>
      <c r="Q67" s="233" t="str">
        <f>$U$6</f>
        <v>人</v>
      </c>
    </row>
    <row r="68" spans="1:17" ht="15" customHeight="1" thickBot="1" x14ac:dyDescent="0.2">
      <c r="A68" s="615"/>
      <c r="B68" s="664"/>
      <c r="C68" s="664"/>
      <c r="D68" s="207" t="s">
        <v>2585</v>
      </c>
      <c r="E68" s="207"/>
      <c r="F68" s="207"/>
      <c r="G68" s="208"/>
      <c r="H68" s="287">
        <f>J55</f>
        <v>0</v>
      </c>
      <c r="I68" s="209" t="str">
        <f>$S$6</f>
        <v>百万円</v>
      </c>
      <c r="J68" s="208">
        <f>J57</f>
        <v>0</v>
      </c>
      <c r="K68" s="209" t="str">
        <f>$S$6</f>
        <v>百万円</v>
      </c>
      <c r="L68" s="208">
        <f>J58</f>
        <v>0</v>
      </c>
      <c r="M68" s="209" t="str">
        <f>$S$6</f>
        <v>百万円</v>
      </c>
      <c r="N68" s="208">
        <f>Q55</f>
        <v>0</v>
      </c>
      <c r="O68" s="209" t="str">
        <f>$U$6</f>
        <v>人</v>
      </c>
      <c r="P68" s="208">
        <f>Q56</f>
        <v>0</v>
      </c>
      <c r="Q68" s="209" t="str">
        <f>$U$6</f>
        <v>人</v>
      </c>
    </row>
    <row r="69" spans="1:17" ht="15" customHeight="1" x14ac:dyDescent="0.15">
      <c r="B69" s="2" t="s">
        <v>862</v>
      </c>
    </row>
    <row r="70" spans="1:17" ht="4.9000000000000004" customHeight="1" x14ac:dyDescent="0.15"/>
    <row r="71" spans="1:17" ht="15" customHeight="1" x14ac:dyDescent="0.15"/>
    <row r="72" spans="1:17" ht="15" customHeight="1" x14ac:dyDescent="0.15"/>
    <row r="73" spans="1:17" ht="15" customHeight="1" x14ac:dyDescent="0.15"/>
    <row r="74" spans="1:17" ht="15" customHeight="1" x14ac:dyDescent="0.15"/>
  </sheetData>
  <mergeCells count="31">
    <mergeCell ref="D22:E22"/>
    <mergeCell ref="E2:Q4"/>
    <mergeCell ref="Q5:V5"/>
    <mergeCell ref="B7:F7"/>
    <mergeCell ref="H7:K7"/>
    <mergeCell ref="B8:D8"/>
    <mergeCell ref="E8:F8"/>
    <mergeCell ref="H8:I8"/>
    <mergeCell ref="J8:K8"/>
    <mergeCell ref="B13:B18"/>
    <mergeCell ref="D14:H14"/>
    <mergeCell ref="O14:P14"/>
    <mergeCell ref="O15:P15"/>
    <mergeCell ref="O19:P19"/>
    <mergeCell ref="B54:B59"/>
    <mergeCell ref="O55:P55"/>
    <mergeCell ref="O56:P56"/>
    <mergeCell ref="B27:B32"/>
    <mergeCell ref="D28:H28"/>
    <mergeCell ref="O28:P28"/>
    <mergeCell ref="O29:P29"/>
    <mergeCell ref="D36:H36"/>
    <mergeCell ref="E37:I37"/>
    <mergeCell ref="N62:Q62"/>
    <mergeCell ref="P63:Q63"/>
    <mergeCell ref="L64:M64"/>
    <mergeCell ref="E38:I38"/>
    <mergeCell ref="O40:P40"/>
    <mergeCell ref="D43:E43"/>
    <mergeCell ref="O46:P46"/>
    <mergeCell ref="D49:E49"/>
  </mergeCells>
  <phoneticPr fontId="1"/>
  <printOptions horizontalCentered="1" verticalCentered="1"/>
  <pageMargins left="0.51181102362204722" right="0.51181102362204722" top="0.59055118110236227" bottom="0.59055118110236227" header="0" footer="0"/>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pageSetUpPr fitToPage="1"/>
  </sheetPr>
  <dimension ref="A1:I60"/>
  <sheetViews>
    <sheetView showGridLines="0" tabSelected="1" view="pageBreakPreview" topLeftCell="A36" zoomScaleNormal="100" zoomScaleSheetLayoutView="100" workbookViewId="0"/>
  </sheetViews>
  <sheetFormatPr defaultColWidth="8.875" defaultRowHeight="13.5" x14ac:dyDescent="0.15"/>
  <cols>
    <col min="1" max="1" width="2.75" style="2" customWidth="1"/>
    <col min="2" max="2" width="3.875" style="2" customWidth="1"/>
    <col min="3" max="3" width="27.875" style="2" customWidth="1"/>
    <col min="4" max="4" width="13.25" style="2" customWidth="1"/>
    <col min="5" max="5" width="54.625" style="2" customWidth="1"/>
    <col min="6" max="7" width="8.875" style="2"/>
    <col min="8" max="8" width="3.875" style="2" customWidth="1"/>
    <col min="9" max="9" width="2.75" style="2" customWidth="1"/>
    <col min="10" max="10" width="5.75" style="2" customWidth="1"/>
    <col min="11" max="16384" width="8.875" style="2"/>
  </cols>
  <sheetData>
    <row r="1" spans="1:9" ht="4.9000000000000004" customHeight="1" x14ac:dyDescent="0.15">
      <c r="A1" s="28"/>
    </row>
    <row r="2" spans="1:9" ht="28.15" customHeight="1" x14ac:dyDescent="0.15">
      <c r="A2" s="597"/>
      <c r="B2" s="689" t="s">
        <v>2474</v>
      </c>
      <c r="C2" s="689"/>
      <c r="D2" s="689"/>
      <c r="E2" s="689"/>
      <c r="F2" s="689"/>
      <c r="G2" s="689"/>
      <c r="H2" s="689"/>
      <c r="I2" s="597"/>
    </row>
    <row r="3" spans="1:9" ht="28.15" customHeight="1" x14ac:dyDescent="0.15">
      <c r="A3" s="597"/>
      <c r="B3" s="689" t="s">
        <v>2589</v>
      </c>
      <c r="C3" s="689"/>
      <c r="D3" s="689"/>
      <c r="E3" s="689"/>
      <c r="F3" s="689"/>
      <c r="G3" s="689"/>
      <c r="H3" s="689"/>
      <c r="I3" s="601"/>
    </row>
    <row r="4" spans="1:9" ht="4.9000000000000004" customHeight="1" x14ac:dyDescent="0.15">
      <c r="A4" s="28"/>
    </row>
    <row r="5" spans="1:9" ht="15" customHeight="1" x14ac:dyDescent="0.15">
      <c r="A5" s="28" t="s">
        <v>6</v>
      </c>
    </row>
    <row r="6" spans="1:9" ht="4.9000000000000004" customHeight="1" x14ac:dyDescent="0.15">
      <c r="A6" s="28"/>
    </row>
    <row r="7" spans="1:9" ht="15" customHeight="1" x14ac:dyDescent="0.15">
      <c r="B7" s="2" t="s">
        <v>5</v>
      </c>
      <c r="C7" s="2" t="s">
        <v>2477</v>
      </c>
    </row>
    <row r="8" spans="1:9" ht="15" customHeight="1" x14ac:dyDescent="0.15">
      <c r="C8" s="2" t="s">
        <v>941</v>
      </c>
    </row>
    <row r="9" spans="1:9" ht="4.9000000000000004" customHeight="1" x14ac:dyDescent="0.15">
      <c r="A9" s="28"/>
    </row>
    <row r="10" spans="1:9" ht="15" customHeight="1" x14ac:dyDescent="0.15">
      <c r="B10" s="2" t="s">
        <v>5</v>
      </c>
      <c r="C10" s="2" t="s">
        <v>2590</v>
      </c>
    </row>
    <row r="11" spans="1:9" ht="4.9000000000000004" customHeight="1" x14ac:dyDescent="0.15">
      <c r="A11" s="28"/>
    </row>
    <row r="12" spans="1:9" ht="15" customHeight="1" x14ac:dyDescent="0.15">
      <c r="B12" s="2" t="s">
        <v>5</v>
      </c>
      <c r="C12" s="2" t="s">
        <v>915</v>
      </c>
    </row>
    <row r="13" spans="1:9" ht="15" customHeight="1" x14ac:dyDescent="0.15">
      <c r="C13" s="10" t="s">
        <v>901</v>
      </c>
    </row>
    <row r="14" spans="1:9" ht="4.9000000000000004" customHeight="1" x14ac:dyDescent="0.15">
      <c r="A14" s="28"/>
    </row>
    <row r="15" spans="1:9" ht="15" customHeight="1" x14ac:dyDescent="0.15">
      <c r="B15" s="2" t="s">
        <v>5</v>
      </c>
      <c r="C15" s="2" t="s">
        <v>916</v>
      </c>
    </row>
    <row r="16" spans="1:9" ht="4.9000000000000004" customHeight="1" x14ac:dyDescent="0.15">
      <c r="A16" s="28"/>
    </row>
    <row r="17" spans="1:3" ht="15" customHeight="1" x14ac:dyDescent="0.15">
      <c r="B17" s="2" t="s">
        <v>5</v>
      </c>
      <c r="C17" s="2" t="s">
        <v>7</v>
      </c>
    </row>
    <row r="18" spans="1:3" ht="15" customHeight="1" x14ac:dyDescent="0.15">
      <c r="C18" s="2" t="s">
        <v>917</v>
      </c>
    </row>
    <row r="19" spans="1:3" ht="4.9000000000000004" customHeight="1" x14ac:dyDescent="0.15">
      <c r="A19" s="28"/>
    </row>
    <row r="20" spans="1:3" ht="15" customHeight="1" x14ac:dyDescent="0.15">
      <c r="B20" s="2" t="s">
        <v>5</v>
      </c>
      <c r="C20" s="2" t="s">
        <v>863</v>
      </c>
    </row>
    <row r="21" spans="1:3" ht="15" customHeight="1" x14ac:dyDescent="0.15">
      <c r="C21" s="2" t="s">
        <v>942</v>
      </c>
    </row>
    <row r="22" spans="1:3" ht="4.9000000000000004" customHeight="1" x14ac:dyDescent="0.15">
      <c r="A22" s="28"/>
    </row>
    <row r="23" spans="1:3" ht="15" customHeight="1" x14ac:dyDescent="0.15">
      <c r="A23" s="28" t="s">
        <v>943</v>
      </c>
    </row>
    <row r="24" spans="1:3" ht="4.9000000000000004" customHeight="1" x14ac:dyDescent="0.15">
      <c r="A24" s="28"/>
    </row>
    <row r="25" spans="1:3" s="598" customFormat="1" ht="15" customHeight="1" x14ac:dyDescent="0.15">
      <c r="B25" s="598" t="s">
        <v>5</v>
      </c>
      <c r="C25" s="602" t="s">
        <v>944</v>
      </c>
    </row>
    <row r="26" spans="1:3" ht="4.9000000000000004" customHeight="1" x14ac:dyDescent="0.15">
      <c r="A26" s="28"/>
    </row>
    <row r="27" spans="1:3" ht="15" customHeight="1" x14ac:dyDescent="0.15">
      <c r="A27" s="28" t="s">
        <v>2606</v>
      </c>
    </row>
    <row r="28" spans="1:3" ht="4.9000000000000004" customHeight="1" x14ac:dyDescent="0.15">
      <c r="A28" s="28"/>
    </row>
    <row r="29" spans="1:3" ht="15" customHeight="1" x14ac:dyDescent="0.15">
      <c r="B29" s="2" t="s">
        <v>2591</v>
      </c>
    </row>
    <row r="30" spans="1:3" ht="15" customHeight="1" x14ac:dyDescent="0.15">
      <c r="B30" s="2" t="s">
        <v>2592</v>
      </c>
    </row>
    <row r="31" spans="1:3" ht="15" customHeight="1" x14ac:dyDescent="0.15">
      <c r="B31" s="2" t="s">
        <v>2597</v>
      </c>
    </row>
    <row r="32" spans="1:3" ht="15" customHeight="1" x14ac:dyDescent="0.15">
      <c r="B32" s="2" t="s">
        <v>2598</v>
      </c>
    </row>
    <row r="33" spans="1:3" s="600" customFormat="1" ht="15" customHeight="1" x14ac:dyDescent="0.15">
      <c r="B33" s="2" t="s">
        <v>2599</v>
      </c>
    </row>
    <row r="34" spans="1:3" ht="4.9000000000000004" customHeight="1" x14ac:dyDescent="0.15">
      <c r="A34" s="28"/>
    </row>
    <row r="35" spans="1:3" ht="4.9000000000000004" customHeight="1" x14ac:dyDescent="0.15">
      <c r="A35" s="28"/>
    </row>
    <row r="36" spans="1:3" ht="15" customHeight="1" x14ac:dyDescent="0.15">
      <c r="B36" s="2" t="s">
        <v>5</v>
      </c>
      <c r="C36" s="2" t="s">
        <v>861</v>
      </c>
    </row>
    <row r="37" spans="1:3" ht="4.9000000000000004" customHeight="1" x14ac:dyDescent="0.15">
      <c r="A37" s="28"/>
    </row>
    <row r="38" spans="1:3" ht="15" customHeight="1" x14ac:dyDescent="0.15">
      <c r="B38" s="2" t="s">
        <v>5</v>
      </c>
      <c r="C38" s="2" t="s">
        <v>2593</v>
      </c>
    </row>
    <row r="39" spans="1:3" ht="5.0999999999999996" customHeight="1" x14ac:dyDescent="0.15"/>
    <row r="40" spans="1:3" ht="15" customHeight="1" x14ac:dyDescent="0.15">
      <c r="B40" s="2" t="s">
        <v>5</v>
      </c>
      <c r="C40" s="2" t="s">
        <v>2600</v>
      </c>
    </row>
    <row r="41" spans="1:3" ht="15" customHeight="1" x14ac:dyDescent="0.15">
      <c r="C41" s="2" t="s">
        <v>2601</v>
      </c>
    </row>
    <row r="42" spans="1:3" ht="4.9000000000000004" customHeight="1" x14ac:dyDescent="0.15">
      <c r="A42" s="28"/>
    </row>
    <row r="43" spans="1:3" ht="15" customHeight="1" x14ac:dyDescent="0.15">
      <c r="A43" s="28" t="s">
        <v>1</v>
      </c>
    </row>
    <row r="44" spans="1:3" ht="4.9000000000000004" customHeight="1" x14ac:dyDescent="0.15">
      <c r="A44" s="28"/>
    </row>
    <row r="45" spans="1:3" ht="15" customHeight="1" x14ac:dyDescent="0.15">
      <c r="B45" s="314" t="s">
        <v>5</v>
      </c>
      <c r="C45" s="2" t="s">
        <v>3</v>
      </c>
    </row>
    <row r="46" spans="1:3" ht="15" customHeight="1" x14ac:dyDescent="0.15">
      <c r="B46" s="314"/>
      <c r="C46" s="2" t="s">
        <v>4</v>
      </c>
    </row>
    <row r="47" spans="1:3" ht="4.9000000000000004" customHeight="1" x14ac:dyDescent="0.15">
      <c r="A47" s="28"/>
    </row>
    <row r="48" spans="1:3" ht="15" customHeight="1" x14ac:dyDescent="0.15">
      <c r="B48" s="314" t="s">
        <v>5</v>
      </c>
      <c r="C48" s="2" t="s">
        <v>2</v>
      </c>
    </row>
    <row r="49" spans="1:3" ht="15" customHeight="1" x14ac:dyDescent="0.15">
      <c r="C49" s="2" t="s">
        <v>949</v>
      </c>
    </row>
    <row r="50" spans="1:3" ht="4.9000000000000004" customHeight="1" x14ac:dyDescent="0.15">
      <c r="A50" s="28"/>
    </row>
    <row r="51" spans="1:3" ht="15" customHeight="1" x14ac:dyDescent="0.15">
      <c r="B51" s="314" t="s">
        <v>5</v>
      </c>
      <c r="C51" s="2" t="s">
        <v>914</v>
      </c>
    </row>
    <row r="52" spans="1:3" ht="15" customHeight="1" x14ac:dyDescent="0.15">
      <c r="B52" s="314"/>
      <c r="C52" s="2" t="s">
        <v>913</v>
      </c>
    </row>
    <row r="53" spans="1:3" ht="4.9000000000000004" customHeight="1" x14ac:dyDescent="0.15">
      <c r="A53" s="28"/>
    </row>
    <row r="54" spans="1:3" ht="15" customHeight="1" x14ac:dyDescent="0.15"/>
    <row r="55" spans="1:3" ht="15" customHeight="1" x14ac:dyDescent="0.15"/>
    <row r="56" spans="1:3" ht="15" customHeight="1" x14ac:dyDescent="0.15"/>
    <row r="57" spans="1:3" ht="15" customHeight="1" x14ac:dyDescent="0.15"/>
    <row r="58" spans="1:3" ht="15" customHeight="1" x14ac:dyDescent="0.15"/>
    <row r="59" spans="1:3" ht="15" customHeight="1" x14ac:dyDescent="0.15"/>
    <row r="60" spans="1:3" ht="12" customHeight="1" x14ac:dyDescent="0.15"/>
  </sheetData>
  <mergeCells count="2">
    <mergeCell ref="B2:H2"/>
    <mergeCell ref="B3:H3"/>
  </mergeCells>
  <phoneticPr fontId="1"/>
  <hyperlinks>
    <hyperlink ref="C25" display="神奈川県経済波及効果分析ツール　利用の手引き" xr:uid="{B39F25B4-C57C-4E03-A088-D7B81C1FC1D3}"/>
  </hyperlinks>
  <pageMargins left="0.70866141732283472" right="0.70866141732283472"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77E0-6A85-4030-813E-1CC2587A0CD3}">
  <sheetPr codeName="Sheet25">
    <tabColor theme="2" tint="-0.499984740745262"/>
  </sheetPr>
  <dimension ref="A1:EZ150"/>
  <sheetViews>
    <sheetView view="pageBreakPreview" zoomScaleNormal="85" zoomScaleSheetLayoutView="100" workbookViewId="0">
      <pane ySplit="9" topLeftCell="A10" activePane="bottomLeft" state="frozen"/>
      <selection activeCell="E18" sqref="E18:G18"/>
      <selection pane="bottomLeft"/>
    </sheetView>
  </sheetViews>
  <sheetFormatPr defaultRowHeight="13.5" x14ac:dyDescent="0.15"/>
  <cols>
    <col min="1" max="1" width="0.5" style="505" customWidth="1"/>
    <col min="2" max="2" width="1.625" style="505" customWidth="1"/>
    <col min="3" max="3" width="5.5" style="505" customWidth="1"/>
    <col min="4" max="4" width="54" style="505" bestFit="1" customWidth="1"/>
    <col min="5" max="5" width="14.75" style="505" bestFit="1" customWidth="1"/>
    <col min="6" max="83" width="9" style="505"/>
    <col min="84" max="84" width="3.25" style="505" bestFit="1" customWidth="1"/>
    <col min="85" max="85" width="16.25" style="505" customWidth="1"/>
    <col min="86" max="156" width="11.125" style="505" customWidth="1"/>
    <col min="157" max="257" width="9" style="505"/>
    <col min="258" max="258" width="11.5" style="505" bestFit="1" customWidth="1"/>
    <col min="259" max="259" width="9" style="505"/>
    <col min="260" max="260" width="3.25" style="505" customWidth="1"/>
    <col min="261" max="261" width="16.25" style="505" customWidth="1"/>
    <col min="262" max="339" width="9" style="505"/>
    <col min="340" max="340" width="3.25" style="505" bestFit="1" customWidth="1"/>
    <col min="341" max="341" width="16.25" style="505" customWidth="1"/>
    <col min="342" max="412" width="11.125" style="505" customWidth="1"/>
    <col min="413" max="513" width="9" style="505"/>
    <col min="514" max="514" width="11.5" style="505" bestFit="1" customWidth="1"/>
    <col min="515" max="515" width="9" style="505"/>
    <col min="516" max="516" width="3.25" style="505" customWidth="1"/>
    <col min="517" max="517" width="16.25" style="505" customWidth="1"/>
    <col min="518" max="595" width="9" style="505"/>
    <col min="596" max="596" width="3.25" style="505" bestFit="1" customWidth="1"/>
    <col min="597" max="597" width="16.25" style="505" customWidth="1"/>
    <col min="598" max="668" width="11.125" style="505" customWidth="1"/>
    <col min="669" max="769" width="9" style="505"/>
    <col min="770" max="770" width="11.5" style="505" bestFit="1" customWidth="1"/>
    <col min="771" max="771" width="9" style="505"/>
    <col min="772" max="772" width="3.25" style="505" customWidth="1"/>
    <col min="773" max="773" width="16.25" style="505" customWidth="1"/>
    <col min="774" max="851" width="9" style="505"/>
    <col min="852" max="852" width="3.25" style="505" bestFit="1" customWidth="1"/>
    <col min="853" max="853" width="16.25" style="505" customWidth="1"/>
    <col min="854" max="924" width="11.125" style="505" customWidth="1"/>
    <col min="925" max="1025" width="9" style="505"/>
    <col min="1026" max="1026" width="11.5" style="505" bestFit="1" customWidth="1"/>
    <col min="1027" max="1027" width="9" style="505"/>
    <col min="1028" max="1028" width="3.25" style="505" customWidth="1"/>
    <col min="1029" max="1029" width="16.25" style="505" customWidth="1"/>
    <col min="1030" max="1107" width="9" style="505"/>
    <col min="1108" max="1108" width="3.25" style="505" bestFit="1" customWidth="1"/>
    <col min="1109" max="1109" width="16.25" style="505" customWidth="1"/>
    <col min="1110" max="1180" width="11.125" style="505" customWidth="1"/>
    <col min="1181" max="1281" width="9" style="505"/>
    <col min="1282" max="1282" width="11.5" style="505" bestFit="1" customWidth="1"/>
    <col min="1283" max="1283" width="9" style="505"/>
    <col min="1284" max="1284" width="3.25" style="505" customWidth="1"/>
    <col min="1285" max="1285" width="16.25" style="505" customWidth="1"/>
    <col min="1286" max="1363" width="9" style="505"/>
    <col min="1364" max="1364" width="3.25" style="505" bestFit="1" customWidth="1"/>
    <col min="1365" max="1365" width="16.25" style="505" customWidth="1"/>
    <col min="1366" max="1436" width="11.125" style="505" customWidth="1"/>
    <col min="1437" max="1537" width="9" style="505"/>
    <col min="1538" max="1538" width="11.5" style="505" bestFit="1" customWidth="1"/>
    <col min="1539" max="1539" width="9" style="505"/>
    <col min="1540" max="1540" width="3.25" style="505" customWidth="1"/>
    <col min="1541" max="1541" width="16.25" style="505" customWidth="1"/>
    <col min="1542" max="1619" width="9" style="505"/>
    <col min="1620" max="1620" width="3.25" style="505" bestFit="1" customWidth="1"/>
    <col min="1621" max="1621" width="16.25" style="505" customWidth="1"/>
    <col min="1622" max="1692" width="11.125" style="505" customWidth="1"/>
    <col min="1693" max="1793" width="9" style="505"/>
    <col min="1794" max="1794" width="11.5" style="505" bestFit="1" customWidth="1"/>
    <col min="1795" max="1795" width="9" style="505"/>
    <col min="1796" max="1796" width="3.25" style="505" customWidth="1"/>
    <col min="1797" max="1797" width="16.25" style="505" customWidth="1"/>
    <col min="1798" max="1875" width="9" style="505"/>
    <col min="1876" max="1876" width="3.25" style="505" bestFit="1" customWidth="1"/>
    <col min="1877" max="1877" width="16.25" style="505" customWidth="1"/>
    <col min="1878" max="1948" width="11.125" style="505" customWidth="1"/>
    <col min="1949" max="2049" width="9" style="505"/>
    <col min="2050" max="2050" width="11.5" style="505" bestFit="1" customWidth="1"/>
    <col min="2051" max="2051" width="9" style="505"/>
    <col min="2052" max="2052" width="3.25" style="505" customWidth="1"/>
    <col min="2053" max="2053" width="16.25" style="505" customWidth="1"/>
    <col min="2054" max="2131" width="9" style="505"/>
    <col min="2132" max="2132" width="3.25" style="505" bestFit="1" customWidth="1"/>
    <col min="2133" max="2133" width="16.25" style="505" customWidth="1"/>
    <col min="2134" max="2204" width="11.125" style="505" customWidth="1"/>
    <col min="2205" max="2305" width="9" style="505"/>
    <col min="2306" max="2306" width="11.5" style="505" bestFit="1" customWidth="1"/>
    <col min="2307" max="2307" width="9" style="505"/>
    <col min="2308" max="2308" width="3.25" style="505" customWidth="1"/>
    <col min="2309" max="2309" width="16.25" style="505" customWidth="1"/>
    <col min="2310" max="2387" width="9" style="505"/>
    <col min="2388" max="2388" width="3.25" style="505" bestFit="1" customWidth="1"/>
    <col min="2389" max="2389" width="16.25" style="505" customWidth="1"/>
    <col min="2390" max="2460" width="11.125" style="505" customWidth="1"/>
    <col min="2461" max="2561" width="9" style="505"/>
    <col min="2562" max="2562" width="11.5" style="505" bestFit="1" customWidth="1"/>
    <col min="2563" max="2563" width="9" style="505"/>
    <col min="2564" max="2564" width="3.25" style="505" customWidth="1"/>
    <col min="2565" max="2565" width="16.25" style="505" customWidth="1"/>
    <col min="2566" max="2643" width="9" style="505"/>
    <col min="2644" max="2644" width="3.25" style="505" bestFit="1" customWidth="1"/>
    <col min="2645" max="2645" width="16.25" style="505" customWidth="1"/>
    <col min="2646" max="2716" width="11.125" style="505" customWidth="1"/>
    <col min="2717" max="2817" width="9" style="505"/>
    <col min="2818" max="2818" width="11.5" style="505" bestFit="1" customWidth="1"/>
    <col min="2819" max="2819" width="9" style="505"/>
    <col min="2820" max="2820" width="3.25" style="505" customWidth="1"/>
    <col min="2821" max="2821" width="16.25" style="505" customWidth="1"/>
    <col min="2822" max="2899" width="9" style="505"/>
    <col min="2900" max="2900" width="3.25" style="505" bestFit="1" customWidth="1"/>
    <col min="2901" max="2901" width="16.25" style="505" customWidth="1"/>
    <col min="2902" max="2972" width="11.125" style="505" customWidth="1"/>
    <col min="2973" max="3073" width="9" style="505"/>
    <col min="3074" max="3074" width="11.5" style="505" bestFit="1" customWidth="1"/>
    <col min="3075" max="3075" width="9" style="505"/>
    <col min="3076" max="3076" width="3.25" style="505" customWidth="1"/>
    <col min="3077" max="3077" width="16.25" style="505" customWidth="1"/>
    <col min="3078" max="3155" width="9" style="505"/>
    <col min="3156" max="3156" width="3.25" style="505" bestFit="1" customWidth="1"/>
    <col min="3157" max="3157" width="16.25" style="505" customWidth="1"/>
    <col min="3158" max="3228" width="11.125" style="505" customWidth="1"/>
    <col min="3229" max="3329" width="9" style="505"/>
    <col min="3330" max="3330" width="11.5" style="505" bestFit="1" customWidth="1"/>
    <col min="3331" max="3331" width="9" style="505"/>
    <col min="3332" max="3332" width="3.25" style="505" customWidth="1"/>
    <col min="3333" max="3333" width="16.25" style="505" customWidth="1"/>
    <col min="3334" max="3411" width="9" style="505"/>
    <col min="3412" max="3412" width="3.25" style="505" bestFit="1" customWidth="1"/>
    <col min="3413" max="3413" width="16.25" style="505" customWidth="1"/>
    <col min="3414" max="3484" width="11.125" style="505" customWidth="1"/>
    <col min="3485" max="3585" width="9" style="505"/>
    <col min="3586" max="3586" width="11.5" style="505" bestFit="1" customWidth="1"/>
    <col min="3587" max="3587" width="9" style="505"/>
    <col min="3588" max="3588" width="3.25" style="505" customWidth="1"/>
    <col min="3589" max="3589" width="16.25" style="505" customWidth="1"/>
    <col min="3590" max="3667" width="9" style="505"/>
    <col min="3668" max="3668" width="3.25" style="505" bestFit="1" customWidth="1"/>
    <col min="3669" max="3669" width="16.25" style="505" customWidth="1"/>
    <col min="3670" max="3740" width="11.125" style="505" customWidth="1"/>
    <col min="3741" max="3841" width="9" style="505"/>
    <col min="3842" max="3842" width="11.5" style="505" bestFit="1" customWidth="1"/>
    <col min="3843" max="3843" width="9" style="505"/>
    <col min="3844" max="3844" width="3.25" style="505" customWidth="1"/>
    <col min="3845" max="3845" width="16.25" style="505" customWidth="1"/>
    <col min="3846" max="3923" width="9" style="505"/>
    <col min="3924" max="3924" width="3.25" style="505" bestFit="1" customWidth="1"/>
    <col min="3925" max="3925" width="16.25" style="505" customWidth="1"/>
    <col min="3926" max="3996" width="11.125" style="505" customWidth="1"/>
    <col min="3997" max="4097" width="9" style="505"/>
    <col min="4098" max="4098" width="11.5" style="505" bestFit="1" customWidth="1"/>
    <col min="4099" max="4099" width="9" style="505"/>
    <col min="4100" max="4100" width="3.25" style="505" customWidth="1"/>
    <col min="4101" max="4101" width="16.25" style="505" customWidth="1"/>
    <col min="4102" max="4179" width="9" style="505"/>
    <col min="4180" max="4180" width="3.25" style="505" bestFit="1" customWidth="1"/>
    <col min="4181" max="4181" width="16.25" style="505" customWidth="1"/>
    <col min="4182" max="4252" width="11.125" style="505" customWidth="1"/>
    <col min="4253" max="4353" width="9" style="505"/>
    <col min="4354" max="4354" width="11.5" style="505" bestFit="1" customWidth="1"/>
    <col min="4355" max="4355" width="9" style="505"/>
    <col min="4356" max="4356" width="3.25" style="505" customWidth="1"/>
    <col min="4357" max="4357" width="16.25" style="505" customWidth="1"/>
    <col min="4358" max="4435" width="9" style="505"/>
    <col min="4436" max="4436" width="3.25" style="505" bestFit="1" customWidth="1"/>
    <col min="4437" max="4437" width="16.25" style="505" customWidth="1"/>
    <col min="4438" max="4508" width="11.125" style="505" customWidth="1"/>
    <col min="4509" max="4609" width="9" style="505"/>
    <col min="4610" max="4610" width="11.5" style="505" bestFit="1" customWidth="1"/>
    <col min="4611" max="4611" width="9" style="505"/>
    <col min="4612" max="4612" width="3.25" style="505" customWidth="1"/>
    <col min="4613" max="4613" width="16.25" style="505" customWidth="1"/>
    <col min="4614" max="4691" width="9" style="505"/>
    <col min="4692" max="4692" width="3.25" style="505" bestFit="1" customWidth="1"/>
    <col min="4693" max="4693" width="16.25" style="505" customWidth="1"/>
    <col min="4694" max="4764" width="11.125" style="505" customWidth="1"/>
    <col min="4765" max="4865" width="9" style="505"/>
    <col min="4866" max="4866" width="11.5" style="505" bestFit="1" customWidth="1"/>
    <col min="4867" max="4867" width="9" style="505"/>
    <col min="4868" max="4868" width="3.25" style="505" customWidth="1"/>
    <col min="4869" max="4869" width="16.25" style="505" customWidth="1"/>
    <col min="4870" max="4947" width="9" style="505"/>
    <col min="4948" max="4948" width="3.25" style="505" bestFit="1" customWidth="1"/>
    <col min="4949" max="4949" width="16.25" style="505" customWidth="1"/>
    <col min="4950" max="5020" width="11.125" style="505" customWidth="1"/>
    <col min="5021" max="5121" width="9" style="505"/>
    <col min="5122" max="5122" width="11.5" style="505" bestFit="1" customWidth="1"/>
    <col min="5123" max="5123" width="9" style="505"/>
    <col min="5124" max="5124" width="3.25" style="505" customWidth="1"/>
    <col min="5125" max="5125" width="16.25" style="505" customWidth="1"/>
    <col min="5126" max="5203" width="9" style="505"/>
    <col min="5204" max="5204" width="3.25" style="505" bestFit="1" customWidth="1"/>
    <col min="5205" max="5205" width="16.25" style="505" customWidth="1"/>
    <col min="5206" max="5276" width="11.125" style="505" customWidth="1"/>
    <col min="5277" max="5377" width="9" style="505"/>
    <col min="5378" max="5378" width="11.5" style="505" bestFit="1" customWidth="1"/>
    <col min="5379" max="5379" width="9" style="505"/>
    <col min="5380" max="5380" width="3.25" style="505" customWidth="1"/>
    <col min="5381" max="5381" width="16.25" style="505" customWidth="1"/>
    <col min="5382" max="5459" width="9" style="505"/>
    <col min="5460" max="5460" width="3.25" style="505" bestFit="1" customWidth="1"/>
    <col min="5461" max="5461" width="16.25" style="505" customWidth="1"/>
    <col min="5462" max="5532" width="11.125" style="505" customWidth="1"/>
    <col min="5533" max="5633" width="9" style="505"/>
    <col min="5634" max="5634" width="11.5" style="505" bestFit="1" customWidth="1"/>
    <col min="5635" max="5635" width="9" style="505"/>
    <col min="5636" max="5636" width="3.25" style="505" customWidth="1"/>
    <col min="5637" max="5637" width="16.25" style="505" customWidth="1"/>
    <col min="5638" max="5715" width="9" style="505"/>
    <col min="5716" max="5716" width="3.25" style="505" bestFit="1" customWidth="1"/>
    <col min="5717" max="5717" width="16.25" style="505" customWidth="1"/>
    <col min="5718" max="5788" width="11.125" style="505" customWidth="1"/>
    <col min="5789" max="5889" width="9" style="505"/>
    <col min="5890" max="5890" width="11.5" style="505" bestFit="1" customWidth="1"/>
    <col min="5891" max="5891" width="9" style="505"/>
    <col min="5892" max="5892" width="3.25" style="505" customWidth="1"/>
    <col min="5893" max="5893" width="16.25" style="505" customWidth="1"/>
    <col min="5894" max="5971" width="9" style="505"/>
    <col min="5972" max="5972" width="3.25" style="505" bestFit="1" customWidth="1"/>
    <col min="5973" max="5973" width="16.25" style="505" customWidth="1"/>
    <col min="5974" max="6044" width="11.125" style="505" customWidth="1"/>
    <col min="6045" max="6145" width="9" style="505"/>
    <col min="6146" max="6146" width="11.5" style="505" bestFit="1" customWidth="1"/>
    <col min="6147" max="6147" width="9" style="505"/>
    <col min="6148" max="6148" width="3.25" style="505" customWidth="1"/>
    <col min="6149" max="6149" width="16.25" style="505" customWidth="1"/>
    <col min="6150" max="6227" width="9" style="505"/>
    <col min="6228" max="6228" width="3.25" style="505" bestFit="1" customWidth="1"/>
    <col min="6229" max="6229" width="16.25" style="505" customWidth="1"/>
    <col min="6230" max="6300" width="11.125" style="505" customWidth="1"/>
    <col min="6301" max="6401" width="9" style="505"/>
    <col min="6402" max="6402" width="11.5" style="505" bestFit="1" customWidth="1"/>
    <col min="6403" max="6403" width="9" style="505"/>
    <col min="6404" max="6404" width="3.25" style="505" customWidth="1"/>
    <col min="6405" max="6405" width="16.25" style="505" customWidth="1"/>
    <col min="6406" max="6483" width="9" style="505"/>
    <col min="6484" max="6484" width="3.25" style="505" bestFit="1" customWidth="1"/>
    <col min="6485" max="6485" width="16.25" style="505" customWidth="1"/>
    <col min="6486" max="6556" width="11.125" style="505" customWidth="1"/>
    <col min="6557" max="6657" width="9" style="505"/>
    <col min="6658" max="6658" width="11.5" style="505" bestFit="1" customWidth="1"/>
    <col min="6659" max="6659" width="9" style="505"/>
    <col min="6660" max="6660" width="3.25" style="505" customWidth="1"/>
    <col min="6661" max="6661" width="16.25" style="505" customWidth="1"/>
    <col min="6662" max="6739" width="9" style="505"/>
    <col min="6740" max="6740" width="3.25" style="505" bestFit="1" customWidth="1"/>
    <col min="6741" max="6741" width="16.25" style="505" customWidth="1"/>
    <col min="6742" max="6812" width="11.125" style="505" customWidth="1"/>
    <col min="6813" max="6913" width="9" style="505"/>
    <col min="6914" max="6914" width="11.5" style="505" bestFit="1" customWidth="1"/>
    <col min="6915" max="6915" width="9" style="505"/>
    <col min="6916" max="6916" width="3.25" style="505" customWidth="1"/>
    <col min="6917" max="6917" width="16.25" style="505" customWidth="1"/>
    <col min="6918" max="6995" width="9" style="505"/>
    <col min="6996" max="6996" width="3.25" style="505" bestFit="1" customWidth="1"/>
    <col min="6997" max="6997" width="16.25" style="505" customWidth="1"/>
    <col min="6998" max="7068" width="11.125" style="505" customWidth="1"/>
    <col min="7069" max="7169" width="9" style="505"/>
    <col min="7170" max="7170" width="11.5" style="505" bestFit="1" customWidth="1"/>
    <col min="7171" max="7171" width="9" style="505"/>
    <col min="7172" max="7172" width="3.25" style="505" customWidth="1"/>
    <col min="7173" max="7173" width="16.25" style="505" customWidth="1"/>
    <col min="7174" max="7251" width="9" style="505"/>
    <col min="7252" max="7252" width="3.25" style="505" bestFit="1" customWidth="1"/>
    <col min="7253" max="7253" width="16.25" style="505" customWidth="1"/>
    <col min="7254" max="7324" width="11.125" style="505" customWidth="1"/>
    <col min="7325" max="7425" width="9" style="505"/>
    <col min="7426" max="7426" width="11.5" style="505" bestFit="1" customWidth="1"/>
    <col min="7427" max="7427" width="9" style="505"/>
    <col min="7428" max="7428" width="3.25" style="505" customWidth="1"/>
    <col min="7429" max="7429" width="16.25" style="505" customWidth="1"/>
    <col min="7430" max="7507" width="9" style="505"/>
    <col min="7508" max="7508" width="3.25" style="505" bestFit="1" customWidth="1"/>
    <col min="7509" max="7509" width="16.25" style="505" customWidth="1"/>
    <col min="7510" max="7580" width="11.125" style="505" customWidth="1"/>
    <col min="7581" max="7681" width="9" style="505"/>
    <col min="7682" max="7682" width="11.5" style="505" bestFit="1" customWidth="1"/>
    <col min="7683" max="7683" width="9" style="505"/>
    <col min="7684" max="7684" width="3.25" style="505" customWidth="1"/>
    <col min="7685" max="7685" width="16.25" style="505" customWidth="1"/>
    <col min="7686" max="7763" width="9" style="505"/>
    <col min="7764" max="7764" width="3.25" style="505" bestFit="1" customWidth="1"/>
    <col min="7765" max="7765" width="16.25" style="505" customWidth="1"/>
    <col min="7766" max="7836" width="11.125" style="505" customWidth="1"/>
    <col min="7837" max="7937" width="9" style="505"/>
    <col min="7938" max="7938" width="11.5" style="505" bestFit="1" customWidth="1"/>
    <col min="7939" max="7939" width="9" style="505"/>
    <col min="7940" max="7940" width="3.25" style="505" customWidth="1"/>
    <col min="7941" max="7941" width="16.25" style="505" customWidth="1"/>
    <col min="7942" max="8019" width="9" style="505"/>
    <col min="8020" max="8020" width="3.25" style="505" bestFit="1" customWidth="1"/>
    <col min="8021" max="8021" width="16.25" style="505" customWidth="1"/>
    <col min="8022" max="8092" width="11.125" style="505" customWidth="1"/>
    <col min="8093" max="8193" width="9" style="505"/>
    <col min="8194" max="8194" width="11.5" style="505" bestFit="1" customWidth="1"/>
    <col min="8195" max="8195" width="9" style="505"/>
    <col min="8196" max="8196" width="3.25" style="505" customWidth="1"/>
    <col min="8197" max="8197" width="16.25" style="505" customWidth="1"/>
    <col min="8198" max="8275" width="9" style="505"/>
    <col min="8276" max="8276" width="3.25" style="505" bestFit="1" customWidth="1"/>
    <col min="8277" max="8277" width="16.25" style="505" customWidth="1"/>
    <col min="8278" max="8348" width="11.125" style="505" customWidth="1"/>
    <col min="8349" max="8449" width="9" style="505"/>
    <col min="8450" max="8450" width="11.5" style="505" bestFit="1" customWidth="1"/>
    <col min="8451" max="8451" width="9" style="505"/>
    <col min="8452" max="8452" width="3.25" style="505" customWidth="1"/>
    <col min="8453" max="8453" width="16.25" style="505" customWidth="1"/>
    <col min="8454" max="8531" width="9" style="505"/>
    <col min="8532" max="8532" width="3.25" style="505" bestFit="1" customWidth="1"/>
    <col min="8533" max="8533" width="16.25" style="505" customWidth="1"/>
    <col min="8534" max="8604" width="11.125" style="505" customWidth="1"/>
    <col min="8605" max="8705" width="9" style="505"/>
    <col min="8706" max="8706" width="11.5" style="505" bestFit="1" customWidth="1"/>
    <col min="8707" max="8707" width="9" style="505"/>
    <col min="8708" max="8708" width="3.25" style="505" customWidth="1"/>
    <col min="8709" max="8709" width="16.25" style="505" customWidth="1"/>
    <col min="8710" max="8787" width="9" style="505"/>
    <col min="8788" max="8788" width="3.25" style="505" bestFit="1" customWidth="1"/>
    <col min="8789" max="8789" width="16.25" style="505" customWidth="1"/>
    <col min="8790" max="8860" width="11.125" style="505" customWidth="1"/>
    <col min="8861" max="8961" width="9" style="505"/>
    <col min="8962" max="8962" width="11.5" style="505" bestFit="1" customWidth="1"/>
    <col min="8963" max="8963" width="9" style="505"/>
    <col min="8964" max="8964" width="3.25" style="505" customWidth="1"/>
    <col min="8965" max="8965" width="16.25" style="505" customWidth="1"/>
    <col min="8966" max="9043" width="9" style="505"/>
    <col min="9044" max="9044" width="3.25" style="505" bestFit="1" customWidth="1"/>
    <col min="9045" max="9045" width="16.25" style="505" customWidth="1"/>
    <col min="9046" max="9116" width="11.125" style="505" customWidth="1"/>
    <col min="9117" max="9217" width="9" style="505"/>
    <col min="9218" max="9218" width="11.5" style="505" bestFit="1" customWidth="1"/>
    <col min="9219" max="9219" width="9" style="505"/>
    <col min="9220" max="9220" width="3.25" style="505" customWidth="1"/>
    <col min="9221" max="9221" width="16.25" style="505" customWidth="1"/>
    <col min="9222" max="9299" width="9" style="505"/>
    <col min="9300" max="9300" width="3.25" style="505" bestFit="1" customWidth="1"/>
    <col min="9301" max="9301" width="16.25" style="505" customWidth="1"/>
    <col min="9302" max="9372" width="11.125" style="505" customWidth="1"/>
    <col min="9373" max="9473" width="9" style="505"/>
    <col min="9474" max="9474" width="11.5" style="505" bestFit="1" customWidth="1"/>
    <col min="9475" max="9475" width="9" style="505"/>
    <col min="9476" max="9476" width="3.25" style="505" customWidth="1"/>
    <col min="9477" max="9477" width="16.25" style="505" customWidth="1"/>
    <col min="9478" max="9555" width="9" style="505"/>
    <col min="9556" max="9556" width="3.25" style="505" bestFit="1" customWidth="1"/>
    <col min="9557" max="9557" width="16.25" style="505" customWidth="1"/>
    <col min="9558" max="9628" width="11.125" style="505" customWidth="1"/>
    <col min="9629" max="9729" width="9" style="505"/>
    <col min="9730" max="9730" width="11.5" style="505" bestFit="1" customWidth="1"/>
    <col min="9731" max="9731" width="9" style="505"/>
    <col min="9732" max="9732" width="3.25" style="505" customWidth="1"/>
    <col min="9733" max="9733" width="16.25" style="505" customWidth="1"/>
    <col min="9734" max="9811" width="9" style="505"/>
    <col min="9812" max="9812" width="3.25" style="505" bestFit="1" customWidth="1"/>
    <col min="9813" max="9813" width="16.25" style="505" customWidth="1"/>
    <col min="9814" max="9884" width="11.125" style="505" customWidth="1"/>
    <col min="9885" max="9985" width="9" style="505"/>
    <col min="9986" max="9986" width="11.5" style="505" bestFit="1" customWidth="1"/>
    <col min="9987" max="9987" width="9" style="505"/>
    <col min="9988" max="9988" width="3.25" style="505" customWidth="1"/>
    <col min="9989" max="9989" width="16.25" style="505" customWidth="1"/>
    <col min="9990" max="10067" width="9" style="505"/>
    <col min="10068" max="10068" width="3.25" style="505" bestFit="1" customWidth="1"/>
    <col min="10069" max="10069" width="16.25" style="505" customWidth="1"/>
    <col min="10070" max="10140" width="11.125" style="505" customWidth="1"/>
    <col min="10141" max="10241" width="9" style="505"/>
    <col min="10242" max="10242" width="11.5" style="505" bestFit="1" customWidth="1"/>
    <col min="10243" max="10243" width="9" style="505"/>
    <col min="10244" max="10244" width="3.25" style="505" customWidth="1"/>
    <col min="10245" max="10245" width="16.25" style="505" customWidth="1"/>
    <col min="10246" max="10323" width="9" style="505"/>
    <col min="10324" max="10324" width="3.25" style="505" bestFit="1" customWidth="1"/>
    <col min="10325" max="10325" width="16.25" style="505" customWidth="1"/>
    <col min="10326" max="10396" width="11.125" style="505" customWidth="1"/>
    <col min="10397" max="10497" width="9" style="505"/>
    <col min="10498" max="10498" width="11.5" style="505" bestFit="1" customWidth="1"/>
    <col min="10499" max="10499" width="9" style="505"/>
    <col min="10500" max="10500" width="3.25" style="505" customWidth="1"/>
    <col min="10501" max="10501" width="16.25" style="505" customWidth="1"/>
    <col min="10502" max="10579" width="9" style="505"/>
    <col min="10580" max="10580" width="3.25" style="505" bestFit="1" customWidth="1"/>
    <col min="10581" max="10581" width="16.25" style="505" customWidth="1"/>
    <col min="10582" max="10652" width="11.125" style="505" customWidth="1"/>
    <col min="10653" max="10753" width="9" style="505"/>
    <col min="10754" max="10754" width="11.5" style="505" bestFit="1" customWidth="1"/>
    <col min="10755" max="10755" width="9" style="505"/>
    <col min="10756" max="10756" width="3.25" style="505" customWidth="1"/>
    <col min="10757" max="10757" width="16.25" style="505" customWidth="1"/>
    <col min="10758" max="10835" width="9" style="505"/>
    <col min="10836" max="10836" width="3.25" style="505" bestFit="1" customWidth="1"/>
    <col min="10837" max="10837" width="16.25" style="505" customWidth="1"/>
    <col min="10838" max="10908" width="11.125" style="505" customWidth="1"/>
    <col min="10909" max="11009" width="9" style="505"/>
    <col min="11010" max="11010" width="11.5" style="505" bestFit="1" customWidth="1"/>
    <col min="11011" max="11011" width="9" style="505"/>
    <col min="11012" max="11012" width="3.25" style="505" customWidth="1"/>
    <col min="11013" max="11013" width="16.25" style="505" customWidth="1"/>
    <col min="11014" max="11091" width="9" style="505"/>
    <col min="11092" max="11092" width="3.25" style="505" bestFit="1" customWidth="1"/>
    <col min="11093" max="11093" width="16.25" style="505" customWidth="1"/>
    <col min="11094" max="11164" width="11.125" style="505" customWidth="1"/>
    <col min="11165" max="11265" width="9" style="505"/>
    <col min="11266" max="11266" width="11.5" style="505" bestFit="1" customWidth="1"/>
    <col min="11267" max="11267" width="9" style="505"/>
    <col min="11268" max="11268" width="3.25" style="505" customWidth="1"/>
    <col min="11269" max="11269" width="16.25" style="505" customWidth="1"/>
    <col min="11270" max="11347" width="9" style="505"/>
    <col min="11348" max="11348" width="3.25" style="505" bestFit="1" customWidth="1"/>
    <col min="11349" max="11349" width="16.25" style="505" customWidth="1"/>
    <col min="11350" max="11420" width="11.125" style="505" customWidth="1"/>
    <col min="11421" max="11521" width="9" style="505"/>
    <col min="11522" max="11522" width="11.5" style="505" bestFit="1" customWidth="1"/>
    <col min="11523" max="11523" width="9" style="505"/>
    <col min="11524" max="11524" width="3.25" style="505" customWidth="1"/>
    <col min="11525" max="11525" width="16.25" style="505" customWidth="1"/>
    <col min="11526" max="11603" width="9" style="505"/>
    <col min="11604" max="11604" width="3.25" style="505" bestFit="1" customWidth="1"/>
    <col min="11605" max="11605" width="16.25" style="505" customWidth="1"/>
    <col min="11606" max="11676" width="11.125" style="505" customWidth="1"/>
    <col min="11677" max="11777" width="9" style="505"/>
    <col min="11778" max="11778" width="11.5" style="505" bestFit="1" customWidth="1"/>
    <col min="11779" max="11779" width="9" style="505"/>
    <col min="11780" max="11780" width="3.25" style="505" customWidth="1"/>
    <col min="11781" max="11781" width="16.25" style="505" customWidth="1"/>
    <col min="11782" max="11859" width="9" style="505"/>
    <col min="11860" max="11860" width="3.25" style="505" bestFit="1" customWidth="1"/>
    <col min="11861" max="11861" width="16.25" style="505" customWidth="1"/>
    <col min="11862" max="11932" width="11.125" style="505" customWidth="1"/>
    <col min="11933" max="12033" width="9" style="505"/>
    <col min="12034" max="12034" width="11.5" style="505" bestFit="1" customWidth="1"/>
    <col min="12035" max="12035" width="9" style="505"/>
    <col min="12036" max="12036" width="3.25" style="505" customWidth="1"/>
    <col min="12037" max="12037" width="16.25" style="505" customWidth="1"/>
    <col min="12038" max="12115" width="9" style="505"/>
    <col min="12116" max="12116" width="3.25" style="505" bestFit="1" customWidth="1"/>
    <col min="12117" max="12117" width="16.25" style="505" customWidth="1"/>
    <col min="12118" max="12188" width="11.125" style="505" customWidth="1"/>
    <col min="12189" max="12289" width="9" style="505"/>
    <col min="12290" max="12290" width="11.5" style="505" bestFit="1" customWidth="1"/>
    <col min="12291" max="12291" width="9" style="505"/>
    <col min="12292" max="12292" width="3.25" style="505" customWidth="1"/>
    <col min="12293" max="12293" width="16.25" style="505" customWidth="1"/>
    <col min="12294" max="12371" width="9" style="505"/>
    <col min="12372" max="12372" width="3.25" style="505" bestFit="1" customWidth="1"/>
    <col min="12373" max="12373" width="16.25" style="505" customWidth="1"/>
    <col min="12374" max="12444" width="11.125" style="505" customWidth="1"/>
    <col min="12445" max="12545" width="9" style="505"/>
    <col min="12546" max="12546" width="11.5" style="505" bestFit="1" customWidth="1"/>
    <col min="12547" max="12547" width="9" style="505"/>
    <col min="12548" max="12548" width="3.25" style="505" customWidth="1"/>
    <col min="12549" max="12549" width="16.25" style="505" customWidth="1"/>
    <col min="12550" max="12627" width="9" style="505"/>
    <col min="12628" max="12628" width="3.25" style="505" bestFit="1" customWidth="1"/>
    <col min="12629" max="12629" width="16.25" style="505" customWidth="1"/>
    <col min="12630" max="12700" width="11.125" style="505" customWidth="1"/>
    <col min="12701" max="12801" width="9" style="505"/>
    <col min="12802" max="12802" width="11.5" style="505" bestFit="1" customWidth="1"/>
    <col min="12803" max="12803" width="9" style="505"/>
    <col min="12804" max="12804" width="3.25" style="505" customWidth="1"/>
    <col min="12805" max="12805" width="16.25" style="505" customWidth="1"/>
    <col min="12806" max="12883" width="9" style="505"/>
    <col min="12884" max="12884" width="3.25" style="505" bestFit="1" customWidth="1"/>
    <col min="12885" max="12885" width="16.25" style="505" customWidth="1"/>
    <col min="12886" max="12956" width="11.125" style="505" customWidth="1"/>
    <col min="12957" max="13057" width="9" style="505"/>
    <col min="13058" max="13058" width="11.5" style="505" bestFit="1" customWidth="1"/>
    <col min="13059" max="13059" width="9" style="505"/>
    <col min="13060" max="13060" width="3.25" style="505" customWidth="1"/>
    <col min="13061" max="13061" width="16.25" style="505" customWidth="1"/>
    <col min="13062" max="13139" width="9" style="505"/>
    <col min="13140" max="13140" width="3.25" style="505" bestFit="1" customWidth="1"/>
    <col min="13141" max="13141" width="16.25" style="505" customWidth="1"/>
    <col min="13142" max="13212" width="11.125" style="505" customWidth="1"/>
    <col min="13213" max="13313" width="9" style="505"/>
    <col min="13314" max="13314" width="11.5" style="505" bestFit="1" customWidth="1"/>
    <col min="13315" max="13315" width="9" style="505"/>
    <col min="13316" max="13316" width="3.25" style="505" customWidth="1"/>
    <col min="13317" max="13317" width="16.25" style="505" customWidth="1"/>
    <col min="13318" max="13395" width="9" style="505"/>
    <col min="13396" max="13396" width="3.25" style="505" bestFit="1" customWidth="1"/>
    <col min="13397" max="13397" width="16.25" style="505" customWidth="1"/>
    <col min="13398" max="13468" width="11.125" style="505" customWidth="1"/>
    <col min="13469" max="13569" width="9" style="505"/>
    <col min="13570" max="13570" width="11.5" style="505" bestFit="1" customWidth="1"/>
    <col min="13571" max="13571" width="9" style="505"/>
    <col min="13572" max="13572" width="3.25" style="505" customWidth="1"/>
    <col min="13573" max="13573" width="16.25" style="505" customWidth="1"/>
    <col min="13574" max="13651" width="9" style="505"/>
    <col min="13652" max="13652" width="3.25" style="505" bestFit="1" customWidth="1"/>
    <col min="13653" max="13653" width="16.25" style="505" customWidth="1"/>
    <col min="13654" max="13724" width="11.125" style="505" customWidth="1"/>
    <col min="13725" max="13825" width="9" style="505"/>
    <col min="13826" max="13826" width="11.5" style="505" bestFit="1" customWidth="1"/>
    <col min="13827" max="13827" width="9" style="505"/>
    <col min="13828" max="13828" width="3.25" style="505" customWidth="1"/>
    <col min="13829" max="13829" width="16.25" style="505" customWidth="1"/>
    <col min="13830" max="13907" width="9" style="505"/>
    <col min="13908" max="13908" width="3.25" style="505" bestFit="1" customWidth="1"/>
    <col min="13909" max="13909" width="16.25" style="505" customWidth="1"/>
    <col min="13910" max="13980" width="11.125" style="505" customWidth="1"/>
    <col min="13981" max="14081" width="9" style="505"/>
    <col min="14082" max="14082" width="11.5" style="505" bestFit="1" customWidth="1"/>
    <col min="14083" max="14083" width="9" style="505"/>
    <col min="14084" max="14084" width="3.25" style="505" customWidth="1"/>
    <col min="14085" max="14085" width="16.25" style="505" customWidth="1"/>
    <col min="14086" max="14163" width="9" style="505"/>
    <col min="14164" max="14164" width="3.25" style="505" bestFit="1" customWidth="1"/>
    <col min="14165" max="14165" width="16.25" style="505" customWidth="1"/>
    <col min="14166" max="14236" width="11.125" style="505" customWidth="1"/>
    <col min="14237" max="14337" width="9" style="505"/>
    <col min="14338" max="14338" width="11.5" style="505" bestFit="1" customWidth="1"/>
    <col min="14339" max="14339" width="9" style="505"/>
    <col min="14340" max="14340" width="3.25" style="505" customWidth="1"/>
    <col min="14341" max="14341" width="16.25" style="505" customWidth="1"/>
    <col min="14342" max="14419" width="9" style="505"/>
    <col min="14420" max="14420" width="3.25" style="505" bestFit="1" customWidth="1"/>
    <col min="14421" max="14421" width="16.25" style="505" customWidth="1"/>
    <col min="14422" max="14492" width="11.125" style="505" customWidth="1"/>
    <col min="14493" max="14593" width="9" style="505"/>
    <col min="14594" max="14594" width="11.5" style="505" bestFit="1" customWidth="1"/>
    <col min="14595" max="14595" width="9" style="505"/>
    <col min="14596" max="14596" width="3.25" style="505" customWidth="1"/>
    <col min="14597" max="14597" width="16.25" style="505" customWidth="1"/>
    <col min="14598" max="14675" width="9" style="505"/>
    <col min="14676" max="14676" width="3.25" style="505" bestFit="1" customWidth="1"/>
    <col min="14677" max="14677" width="16.25" style="505" customWidth="1"/>
    <col min="14678" max="14748" width="11.125" style="505" customWidth="1"/>
    <col min="14749" max="14849" width="9" style="505"/>
    <col min="14850" max="14850" width="11.5" style="505" bestFit="1" customWidth="1"/>
    <col min="14851" max="14851" width="9" style="505"/>
    <col min="14852" max="14852" width="3.25" style="505" customWidth="1"/>
    <col min="14853" max="14853" width="16.25" style="505" customWidth="1"/>
    <col min="14854" max="14931" width="9" style="505"/>
    <col min="14932" max="14932" width="3.25" style="505" bestFit="1" customWidth="1"/>
    <col min="14933" max="14933" width="16.25" style="505" customWidth="1"/>
    <col min="14934" max="15004" width="11.125" style="505" customWidth="1"/>
    <col min="15005" max="15105" width="9" style="505"/>
    <col min="15106" max="15106" width="11.5" style="505" bestFit="1" customWidth="1"/>
    <col min="15107" max="15107" width="9" style="505"/>
    <col min="15108" max="15108" width="3.25" style="505" customWidth="1"/>
    <col min="15109" max="15109" width="16.25" style="505" customWidth="1"/>
    <col min="15110" max="15187" width="9" style="505"/>
    <col min="15188" max="15188" width="3.25" style="505" bestFit="1" customWidth="1"/>
    <col min="15189" max="15189" width="16.25" style="505" customWidth="1"/>
    <col min="15190" max="15260" width="11.125" style="505" customWidth="1"/>
    <col min="15261" max="15361" width="9" style="505"/>
    <col min="15362" max="15362" width="11.5" style="505" bestFit="1" customWidth="1"/>
    <col min="15363" max="15363" width="9" style="505"/>
    <col min="15364" max="15364" width="3.25" style="505" customWidth="1"/>
    <col min="15365" max="15365" width="16.25" style="505" customWidth="1"/>
    <col min="15366" max="15443" width="9" style="505"/>
    <col min="15444" max="15444" width="3.25" style="505" bestFit="1" customWidth="1"/>
    <col min="15445" max="15445" width="16.25" style="505" customWidth="1"/>
    <col min="15446" max="15516" width="11.125" style="505" customWidth="1"/>
    <col min="15517" max="15617" width="9" style="505"/>
    <col min="15618" max="15618" width="11.5" style="505" bestFit="1" customWidth="1"/>
    <col min="15619" max="15619" width="9" style="505"/>
    <col min="15620" max="15620" width="3.25" style="505" customWidth="1"/>
    <col min="15621" max="15621" width="16.25" style="505" customWidth="1"/>
    <col min="15622" max="15699" width="9" style="505"/>
    <col min="15700" max="15700" width="3.25" style="505" bestFit="1" customWidth="1"/>
    <col min="15701" max="15701" width="16.25" style="505" customWidth="1"/>
    <col min="15702" max="15772" width="11.125" style="505" customWidth="1"/>
    <col min="15773" max="15873" width="9" style="505"/>
    <col min="15874" max="15874" width="11.5" style="505" bestFit="1" customWidth="1"/>
    <col min="15875" max="15875" width="9" style="505"/>
    <col min="15876" max="15876" width="3.25" style="505" customWidth="1"/>
    <col min="15877" max="15877" width="16.25" style="505" customWidth="1"/>
    <col min="15878" max="15955" width="9" style="505"/>
    <col min="15956" max="15956" width="3.25" style="505" bestFit="1" customWidth="1"/>
    <col min="15957" max="15957" width="16.25" style="505" customWidth="1"/>
    <col min="15958" max="16028" width="11.125" style="505" customWidth="1"/>
    <col min="16029" max="16129" width="9" style="505"/>
    <col min="16130" max="16130" width="11.5" style="505" bestFit="1" customWidth="1"/>
    <col min="16131" max="16131" width="9" style="505"/>
    <col min="16132" max="16132" width="3.25" style="505" customWidth="1"/>
    <col min="16133" max="16133" width="16.25" style="505" customWidth="1"/>
    <col min="16134" max="16211" width="9" style="505"/>
    <col min="16212" max="16212" width="3.25" style="505" bestFit="1" customWidth="1"/>
    <col min="16213" max="16213" width="16.25" style="505" customWidth="1"/>
    <col min="16214" max="16284" width="11.125" style="505" customWidth="1"/>
    <col min="16285" max="16384" width="9" style="505"/>
  </cols>
  <sheetData>
    <row r="1" spans="1:156" s="500" customFormat="1" ht="4.9000000000000004" customHeight="1" x14ac:dyDescent="0.15"/>
    <row r="2" spans="1:156" s="500" customFormat="1" ht="27.6" customHeight="1" x14ac:dyDescent="0.15">
      <c r="A2" s="633"/>
      <c r="B2" s="881" t="s">
        <v>902</v>
      </c>
      <c r="C2" s="881"/>
      <c r="D2" s="881"/>
      <c r="E2" s="88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row>
    <row r="3" spans="1:156" s="500" customFormat="1" ht="4.9000000000000004" customHeight="1" x14ac:dyDescent="0.15"/>
    <row r="4" spans="1:156" s="500" customFormat="1" ht="13.15" customHeight="1" x14ac:dyDescent="0.15">
      <c r="B4" s="500" t="s">
        <v>2188</v>
      </c>
    </row>
    <row r="5" spans="1:156" s="500" customFormat="1" ht="4.9000000000000004" customHeight="1" x14ac:dyDescent="0.15"/>
    <row r="6" spans="1:156" s="500" customFormat="1" ht="13.15" customHeight="1" x14ac:dyDescent="0.15">
      <c r="B6" s="500" t="s">
        <v>2189</v>
      </c>
      <c r="C6" s="502"/>
      <c r="D6" s="503"/>
      <c r="F6" s="503"/>
      <c r="G6" s="504"/>
    </row>
    <row r="7" spans="1:156" s="500" customFormat="1" ht="4.9000000000000004" customHeight="1" x14ac:dyDescent="0.15"/>
    <row r="8" spans="1:156" x14ac:dyDescent="0.15">
      <c r="E8" s="505" t="s">
        <v>1655</v>
      </c>
      <c r="F8" s="506">
        <v>1</v>
      </c>
      <c r="G8" s="506">
        <v>2</v>
      </c>
      <c r="H8" s="506">
        <v>3</v>
      </c>
      <c r="I8" s="506">
        <v>4</v>
      </c>
      <c r="J8" s="506">
        <v>5</v>
      </c>
      <c r="K8" s="506">
        <v>6</v>
      </c>
      <c r="L8" s="506">
        <v>7</v>
      </c>
      <c r="M8" s="506">
        <v>8</v>
      </c>
      <c r="N8" s="506">
        <v>9</v>
      </c>
      <c r="O8" s="506">
        <v>10</v>
      </c>
      <c r="P8" s="506">
        <v>11</v>
      </c>
      <c r="Q8" s="506">
        <v>12</v>
      </c>
      <c r="R8" s="506">
        <v>13</v>
      </c>
      <c r="S8" s="506">
        <v>14</v>
      </c>
      <c r="T8" s="506">
        <v>15</v>
      </c>
      <c r="U8" s="506">
        <v>16</v>
      </c>
      <c r="V8" s="506">
        <v>17</v>
      </c>
      <c r="W8" s="506">
        <v>18</v>
      </c>
      <c r="X8" s="506">
        <v>19</v>
      </c>
      <c r="Y8" s="506">
        <v>20</v>
      </c>
      <c r="Z8" s="506">
        <v>21</v>
      </c>
      <c r="AA8" s="506">
        <v>22</v>
      </c>
      <c r="AB8" s="506">
        <v>23</v>
      </c>
      <c r="AC8" s="506">
        <v>24</v>
      </c>
      <c r="AD8" s="506">
        <v>25</v>
      </c>
      <c r="AE8" s="506">
        <v>26</v>
      </c>
      <c r="AF8" s="506">
        <v>27</v>
      </c>
      <c r="AG8" s="506">
        <v>28</v>
      </c>
      <c r="AH8" s="506" t="s">
        <v>2190</v>
      </c>
      <c r="AI8" s="506">
        <v>29</v>
      </c>
      <c r="AJ8" s="506">
        <v>30</v>
      </c>
      <c r="AK8" s="506">
        <v>31</v>
      </c>
      <c r="AL8" s="506">
        <v>32</v>
      </c>
      <c r="AM8" s="506">
        <v>33</v>
      </c>
      <c r="AN8" s="506">
        <v>34</v>
      </c>
      <c r="AO8" s="506">
        <v>35</v>
      </c>
      <c r="AP8" s="506">
        <v>36</v>
      </c>
      <c r="AQ8" s="506">
        <v>37</v>
      </c>
      <c r="AR8" s="506">
        <v>38</v>
      </c>
      <c r="AS8" s="506">
        <v>39</v>
      </c>
      <c r="AT8" s="506">
        <v>40</v>
      </c>
      <c r="AU8" s="506">
        <v>41</v>
      </c>
      <c r="AV8" s="506">
        <v>42</v>
      </c>
      <c r="AW8" s="506">
        <v>43</v>
      </c>
      <c r="AX8" s="506">
        <v>44</v>
      </c>
      <c r="AY8" s="506">
        <v>45</v>
      </c>
      <c r="AZ8" s="506">
        <v>46</v>
      </c>
      <c r="BA8" s="506">
        <v>47</v>
      </c>
      <c r="BB8" s="506">
        <v>48</v>
      </c>
      <c r="BC8" s="506">
        <v>49</v>
      </c>
      <c r="BD8" s="506">
        <v>50</v>
      </c>
      <c r="BE8" s="506">
        <v>51</v>
      </c>
      <c r="BF8" s="506">
        <v>52</v>
      </c>
      <c r="BG8" s="506">
        <v>53</v>
      </c>
      <c r="BH8" s="506">
        <v>54</v>
      </c>
      <c r="BI8" s="506">
        <v>55</v>
      </c>
      <c r="BJ8" s="506">
        <v>56</v>
      </c>
      <c r="BK8" s="506">
        <v>57</v>
      </c>
      <c r="BL8" s="506">
        <v>58</v>
      </c>
      <c r="BM8" s="506">
        <v>59</v>
      </c>
      <c r="BN8" s="506">
        <v>60</v>
      </c>
      <c r="BO8" s="506">
        <v>61</v>
      </c>
      <c r="BP8" s="506">
        <v>62</v>
      </c>
      <c r="BQ8" s="506">
        <v>63</v>
      </c>
      <c r="BR8" s="506">
        <v>64</v>
      </c>
      <c r="BS8" s="506">
        <v>65</v>
      </c>
      <c r="BT8" s="506">
        <v>66</v>
      </c>
      <c r="BU8" s="506">
        <v>67</v>
      </c>
      <c r="BV8" s="506">
        <v>68</v>
      </c>
      <c r="BW8" s="506">
        <v>69</v>
      </c>
      <c r="BX8" s="506">
        <v>70</v>
      </c>
      <c r="CH8" s="507">
        <v>1</v>
      </c>
      <c r="CI8" s="507">
        <v>2</v>
      </c>
      <c r="CJ8" s="507">
        <v>3</v>
      </c>
      <c r="CK8" s="507">
        <v>4</v>
      </c>
      <c r="CL8" s="507">
        <v>5</v>
      </c>
      <c r="CM8" s="507">
        <v>6</v>
      </c>
      <c r="CN8" s="507">
        <v>7</v>
      </c>
      <c r="CO8" s="507">
        <v>8</v>
      </c>
      <c r="CP8" s="507">
        <v>9</v>
      </c>
      <c r="CQ8" s="507">
        <v>10</v>
      </c>
      <c r="CR8" s="507">
        <v>11</v>
      </c>
      <c r="CS8" s="507">
        <v>12</v>
      </c>
      <c r="CT8" s="507">
        <v>13</v>
      </c>
      <c r="CU8" s="507">
        <v>14</v>
      </c>
      <c r="CV8" s="507">
        <v>15</v>
      </c>
      <c r="CW8" s="507">
        <v>16</v>
      </c>
      <c r="CX8" s="507">
        <v>17</v>
      </c>
      <c r="CY8" s="507">
        <v>18</v>
      </c>
      <c r="CZ8" s="507">
        <v>19</v>
      </c>
      <c r="DA8" s="507">
        <v>20</v>
      </c>
      <c r="DB8" s="507">
        <v>21</v>
      </c>
      <c r="DC8" s="507">
        <v>22</v>
      </c>
      <c r="DD8" s="507">
        <v>23</v>
      </c>
      <c r="DE8" s="507">
        <v>24</v>
      </c>
      <c r="DF8" s="507">
        <v>25</v>
      </c>
      <c r="DG8" s="507">
        <v>26</v>
      </c>
      <c r="DH8" s="507">
        <v>27</v>
      </c>
      <c r="DI8" s="507">
        <v>28</v>
      </c>
      <c r="DJ8" s="507" t="s">
        <v>2190</v>
      </c>
      <c r="DK8" s="507">
        <v>29</v>
      </c>
      <c r="DL8" s="507">
        <v>30</v>
      </c>
      <c r="DM8" s="507">
        <v>31</v>
      </c>
      <c r="DN8" s="507">
        <v>32</v>
      </c>
      <c r="DO8" s="507">
        <v>33</v>
      </c>
      <c r="DP8" s="507">
        <v>34</v>
      </c>
      <c r="DQ8" s="507">
        <v>35</v>
      </c>
      <c r="DR8" s="507">
        <v>36</v>
      </c>
      <c r="DS8" s="507">
        <v>37</v>
      </c>
      <c r="DT8" s="507">
        <v>38</v>
      </c>
      <c r="DU8" s="507">
        <v>39</v>
      </c>
      <c r="DV8" s="507">
        <v>40</v>
      </c>
      <c r="DW8" s="507">
        <v>41</v>
      </c>
      <c r="DX8" s="507">
        <v>42</v>
      </c>
      <c r="DY8" s="507">
        <v>43</v>
      </c>
      <c r="DZ8" s="507">
        <v>44</v>
      </c>
      <c r="EA8" s="507">
        <v>45</v>
      </c>
      <c r="EB8" s="507">
        <v>46</v>
      </c>
      <c r="EC8" s="507">
        <v>47</v>
      </c>
      <c r="ED8" s="507">
        <v>48</v>
      </c>
      <c r="EE8" s="507">
        <v>49</v>
      </c>
      <c r="EF8" s="507">
        <v>50</v>
      </c>
      <c r="EG8" s="507">
        <v>51</v>
      </c>
      <c r="EH8" s="507">
        <v>52</v>
      </c>
      <c r="EI8" s="507">
        <v>53</v>
      </c>
      <c r="EJ8" s="507">
        <v>54</v>
      </c>
      <c r="EK8" s="507">
        <v>55</v>
      </c>
      <c r="EL8" s="507">
        <v>56</v>
      </c>
      <c r="EM8" s="507">
        <v>57</v>
      </c>
      <c r="EN8" s="507">
        <v>58</v>
      </c>
      <c r="EO8" s="507">
        <v>59</v>
      </c>
      <c r="EP8" s="507">
        <v>60</v>
      </c>
      <c r="EQ8" s="507">
        <v>61</v>
      </c>
      <c r="ER8" s="507">
        <v>62</v>
      </c>
      <c r="ES8" s="507">
        <v>63</v>
      </c>
      <c r="ET8" s="507">
        <v>64</v>
      </c>
      <c r="EU8" s="507">
        <v>65</v>
      </c>
      <c r="EV8" s="507">
        <v>66</v>
      </c>
      <c r="EW8" s="507">
        <v>67</v>
      </c>
      <c r="EX8" s="507">
        <v>68</v>
      </c>
      <c r="EY8" s="507">
        <v>69</v>
      </c>
      <c r="EZ8" s="507">
        <v>70</v>
      </c>
    </row>
    <row r="9" spans="1:156" ht="27" x14ac:dyDescent="0.15">
      <c r="C9" s="508" t="s">
        <v>2191</v>
      </c>
      <c r="D9" s="509" t="s">
        <v>2192</v>
      </c>
      <c r="E9" s="510" t="s">
        <v>2193</v>
      </c>
      <c r="F9" s="505" t="s">
        <v>2194</v>
      </c>
      <c r="G9" s="505" t="s">
        <v>2195</v>
      </c>
      <c r="H9" s="505" t="s">
        <v>433</v>
      </c>
      <c r="I9" s="505" t="s">
        <v>2196</v>
      </c>
      <c r="J9" s="505" t="s">
        <v>2197</v>
      </c>
      <c r="K9" s="505" t="s">
        <v>2198</v>
      </c>
      <c r="L9" s="505" t="s">
        <v>2199</v>
      </c>
      <c r="M9" s="505" t="s">
        <v>2200</v>
      </c>
      <c r="N9" s="505" t="s">
        <v>2201</v>
      </c>
      <c r="O9" s="505" t="s">
        <v>2202</v>
      </c>
      <c r="P9" s="505" t="s">
        <v>2203</v>
      </c>
      <c r="Q9" s="505" t="s">
        <v>2204</v>
      </c>
      <c r="R9" s="505" t="s">
        <v>2205</v>
      </c>
      <c r="S9" s="505" t="s">
        <v>2206</v>
      </c>
      <c r="T9" s="505" t="s">
        <v>2207</v>
      </c>
      <c r="U9" s="505" t="s">
        <v>437</v>
      </c>
      <c r="V9" s="505" t="s">
        <v>2208</v>
      </c>
      <c r="W9" s="505" t="s">
        <v>2209</v>
      </c>
      <c r="X9" s="505" t="s">
        <v>2210</v>
      </c>
      <c r="Y9" s="505" t="s">
        <v>2211</v>
      </c>
      <c r="Z9" s="505" t="s">
        <v>2212</v>
      </c>
      <c r="AA9" s="505" t="s">
        <v>2213</v>
      </c>
      <c r="AB9" s="505" t="s">
        <v>2214</v>
      </c>
      <c r="AC9" s="505" t="s">
        <v>2215</v>
      </c>
      <c r="AD9" s="505" t="s">
        <v>2216</v>
      </c>
      <c r="AE9" s="505" t="s">
        <v>2217</v>
      </c>
      <c r="AF9" s="505" t="s">
        <v>2218</v>
      </c>
      <c r="AG9" s="505" t="s">
        <v>2219</v>
      </c>
      <c r="AH9" s="505" t="s">
        <v>2220</v>
      </c>
      <c r="AI9" s="505" t="s">
        <v>2221</v>
      </c>
      <c r="AJ9" s="505" t="s">
        <v>2222</v>
      </c>
      <c r="AK9" s="505" t="s">
        <v>2223</v>
      </c>
      <c r="AL9" s="505" t="s">
        <v>2224</v>
      </c>
      <c r="AM9" s="505" t="s">
        <v>2225</v>
      </c>
      <c r="AN9" s="505" t="s">
        <v>2226</v>
      </c>
      <c r="AO9" s="505" t="s">
        <v>2227</v>
      </c>
      <c r="AP9" s="505" t="s">
        <v>2228</v>
      </c>
      <c r="AQ9" s="505" t="s">
        <v>2229</v>
      </c>
      <c r="AR9" s="505" t="s">
        <v>2230</v>
      </c>
      <c r="AS9" s="505" t="s">
        <v>2231</v>
      </c>
      <c r="AT9" s="505" t="s">
        <v>2232</v>
      </c>
      <c r="AU9" s="505" t="s">
        <v>2233</v>
      </c>
      <c r="AV9" s="505" t="s">
        <v>2234</v>
      </c>
      <c r="AW9" s="505" t="s">
        <v>2235</v>
      </c>
      <c r="AX9" s="505" t="s">
        <v>2236</v>
      </c>
      <c r="AY9" s="505" t="s">
        <v>2237</v>
      </c>
      <c r="AZ9" s="505" t="s">
        <v>2238</v>
      </c>
      <c r="BA9" s="505" t="s">
        <v>2239</v>
      </c>
      <c r="BB9" s="505" t="s">
        <v>2235</v>
      </c>
      <c r="BC9" s="505" t="s">
        <v>2240</v>
      </c>
      <c r="BD9" s="505" t="s">
        <v>2241</v>
      </c>
      <c r="BE9" s="505" t="s">
        <v>2242</v>
      </c>
      <c r="BF9" s="505" t="s">
        <v>2243</v>
      </c>
      <c r="BG9" s="505" t="s">
        <v>2244</v>
      </c>
      <c r="BH9" s="505" t="s">
        <v>2245</v>
      </c>
      <c r="BI9" s="505" t="s">
        <v>2246</v>
      </c>
      <c r="BJ9" s="505" t="s">
        <v>2247</v>
      </c>
      <c r="BK9" s="505" t="s">
        <v>2248</v>
      </c>
      <c r="BL9" s="505" t="s">
        <v>2249</v>
      </c>
      <c r="BM9" s="505" t="s">
        <v>2250</v>
      </c>
      <c r="BN9" s="505" t="s">
        <v>2251</v>
      </c>
      <c r="BO9" s="505" t="s">
        <v>2252</v>
      </c>
      <c r="BP9" s="505" t="s">
        <v>2253</v>
      </c>
      <c r="BQ9" s="505" t="s">
        <v>2254</v>
      </c>
      <c r="BR9" s="505" t="s">
        <v>2255</v>
      </c>
      <c r="BS9" s="505" t="s">
        <v>2256</v>
      </c>
      <c r="BT9" s="505" t="s">
        <v>2257</v>
      </c>
      <c r="BU9" s="505" t="s">
        <v>2258</v>
      </c>
      <c r="BV9" s="505" t="s">
        <v>2259</v>
      </c>
      <c r="BW9" s="505" t="s">
        <v>2260</v>
      </c>
      <c r="BX9" s="505" t="s">
        <v>2261</v>
      </c>
      <c r="CH9" s="505" t="s">
        <v>2194</v>
      </c>
      <c r="CI9" s="505" t="s">
        <v>2195</v>
      </c>
      <c r="CJ9" s="505" t="s">
        <v>433</v>
      </c>
      <c r="CK9" s="505" t="s">
        <v>2196</v>
      </c>
      <c r="CL9" s="505" t="s">
        <v>2197</v>
      </c>
      <c r="CM9" s="505" t="s">
        <v>2198</v>
      </c>
      <c r="CN9" s="505" t="s">
        <v>2199</v>
      </c>
      <c r="CO9" s="505" t="s">
        <v>2200</v>
      </c>
      <c r="CP9" s="505" t="s">
        <v>2201</v>
      </c>
      <c r="CQ9" s="505" t="s">
        <v>2202</v>
      </c>
      <c r="CR9" s="505" t="s">
        <v>2203</v>
      </c>
      <c r="CS9" s="505" t="s">
        <v>2204</v>
      </c>
      <c r="CT9" s="505" t="s">
        <v>2205</v>
      </c>
      <c r="CU9" s="505" t="s">
        <v>2206</v>
      </c>
      <c r="CV9" s="505" t="s">
        <v>2207</v>
      </c>
      <c r="CW9" s="505" t="s">
        <v>437</v>
      </c>
      <c r="CX9" s="505" t="s">
        <v>2208</v>
      </c>
      <c r="CY9" s="505" t="s">
        <v>2209</v>
      </c>
      <c r="CZ9" s="505" t="s">
        <v>2210</v>
      </c>
      <c r="DA9" s="505" t="s">
        <v>2211</v>
      </c>
      <c r="DB9" s="505" t="s">
        <v>2212</v>
      </c>
      <c r="DC9" s="505" t="s">
        <v>2213</v>
      </c>
      <c r="DD9" s="505" t="s">
        <v>2214</v>
      </c>
      <c r="DE9" s="505" t="s">
        <v>2215</v>
      </c>
      <c r="DF9" s="505" t="s">
        <v>2216</v>
      </c>
      <c r="DG9" s="505" t="s">
        <v>2217</v>
      </c>
      <c r="DH9" s="505" t="s">
        <v>2218</v>
      </c>
      <c r="DI9" s="505" t="s">
        <v>2219</v>
      </c>
      <c r="DJ9" s="505" t="s">
        <v>2220</v>
      </c>
      <c r="DK9" s="505" t="s">
        <v>2221</v>
      </c>
      <c r="DL9" s="505" t="s">
        <v>2222</v>
      </c>
      <c r="DM9" s="505" t="s">
        <v>2223</v>
      </c>
      <c r="DN9" s="505" t="s">
        <v>2224</v>
      </c>
      <c r="DO9" s="505" t="s">
        <v>2225</v>
      </c>
      <c r="DP9" s="505" t="s">
        <v>2226</v>
      </c>
      <c r="DQ9" s="505" t="s">
        <v>2227</v>
      </c>
      <c r="DR9" s="505" t="s">
        <v>2228</v>
      </c>
      <c r="DS9" s="505" t="s">
        <v>2229</v>
      </c>
      <c r="DT9" s="505" t="s">
        <v>2230</v>
      </c>
      <c r="DU9" s="505" t="s">
        <v>2231</v>
      </c>
      <c r="DV9" s="505" t="s">
        <v>2232</v>
      </c>
      <c r="DW9" s="505" t="s">
        <v>2233</v>
      </c>
      <c r="DX9" s="505" t="s">
        <v>2234</v>
      </c>
      <c r="DY9" s="505" t="s">
        <v>2235</v>
      </c>
      <c r="DZ9" s="505" t="s">
        <v>2236</v>
      </c>
      <c r="EA9" s="505" t="s">
        <v>2237</v>
      </c>
      <c r="EB9" s="505" t="s">
        <v>2238</v>
      </c>
      <c r="EC9" s="505" t="s">
        <v>2239</v>
      </c>
      <c r="ED9" s="505" t="s">
        <v>2235</v>
      </c>
      <c r="EE9" s="505" t="s">
        <v>2240</v>
      </c>
      <c r="EF9" s="505" t="s">
        <v>2241</v>
      </c>
      <c r="EG9" s="505" t="s">
        <v>2242</v>
      </c>
      <c r="EH9" s="505" t="s">
        <v>2243</v>
      </c>
      <c r="EI9" s="505" t="s">
        <v>2244</v>
      </c>
      <c r="EJ9" s="505" t="s">
        <v>2245</v>
      </c>
      <c r="EK9" s="505" t="s">
        <v>2246</v>
      </c>
      <c r="EL9" s="505" t="s">
        <v>2247</v>
      </c>
      <c r="EM9" s="505" t="s">
        <v>2248</v>
      </c>
      <c r="EN9" s="505" t="s">
        <v>2249</v>
      </c>
      <c r="EO9" s="505" t="s">
        <v>2250</v>
      </c>
      <c r="EP9" s="505" t="s">
        <v>2251</v>
      </c>
      <c r="EQ9" s="505" t="s">
        <v>2252</v>
      </c>
      <c r="ER9" s="505" t="s">
        <v>2253</v>
      </c>
      <c r="ES9" s="505" t="s">
        <v>2254</v>
      </c>
      <c r="ET9" s="505" t="s">
        <v>2255</v>
      </c>
      <c r="EU9" s="505" t="s">
        <v>2256</v>
      </c>
      <c r="EV9" s="505" t="s">
        <v>2257</v>
      </c>
      <c r="EW9" s="505" t="s">
        <v>2258</v>
      </c>
      <c r="EX9" s="505" t="s">
        <v>2259</v>
      </c>
      <c r="EY9" s="505" t="s">
        <v>2260</v>
      </c>
      <c r="EZ9" s="505" t="s">
        <v>2261</v>
      </c>
    </row>
    <row r="10" spans="1:156" x14ac:dyDescent="0.15">
      <c r="C10" s="511" t="s">
        <v>109</v>
      </c>
      <c r="D10" s="512" t="s">
        <v>110</v>
      </c>
      <c r="E10" s="513">
        <f t="shared" ref="E10:E41" si="0">SUM(F10:BX10)</f>
        <v>0</v>
      </c>
      <c r="F10" s="514">
        <f>F$131*CH10</f>
        <v>0</v>
      </c>
      <c r="G10" s="514">
        <f t="shared" ref="G10:BR14" si="1">G$131*CI10</f>
        <v>0</v>
      </c>
      <c r="H10" s="514">
        <f t="shared" si="1"/>
        <v>0</v>
      </c>
      <c r="I10" s="514">
        <f t="shared" si="1"/>
        <v>0</v>
      </c>
      <c r="J10" s="514">
        <f t="shared" si="1"/>
        <v>0</v>
      </c>
      <c r="K10" s="514">
        <f t="shared" si="1"/>
        <v>0</v>
      </c>
      <c r="L10" s="514">
        <f t="shared" si="1"/>
        <v>0</v>
      </c>
      <c r="M10" s="514">
        <f t="shared" si="1"/>
        <v>0</v>
      </c>
      <c r="N10" s="514">
        <f t="shared" si="1"/>
        <v>0</v>
      </c>
      <c r="O10" s="514">
        <f t="shared" si="1"/>
        <v>0</v>
      </c>
      <c r="P10" s="514">
        <f t="shared" si="1"/>
        <v>0</v>
      </c>
      <c r="Q10" s="514">
        <f t="shared" si="1"/>
        <v>0</v>
      </c>
      <c r="R10" s="514">
        <f t="shared" si="1"/>
        <v>0</v>
      </c>
      <c r="S10" s="514">
        <f t="shared" si="1"/>
        <v>0</v>
      </c>
      <c r="T10" s="514">
        <f t="shared" si="1"/>
        <v>0</v>
      </c>
      <c r="U10" s="514">
        <f t="shared" si="1"/>
        <v>0</v>
      </c>
      <c r="V10" s="514">
        <f t="shared" si="1"/>
        <v>0</v>
      </c>
      <c r="W10" s="514">
        <f t="shared" si="1"/>
        <v>0</v>
      </c>
      <c r="X10" s="514">
        <f t="shared" si="1"/>
        <v>0</v>
      </c>
      <c r="Y10" s="514">
        <f t="shared" si="1"/>
        <v>0</v>
      </c>
      <c r="Z10" s="514">
        <f t="shared" si="1"/>
        <v>0</v>
      </c>
      <c r="AA10" s="514">
        <f t="shared" si="1"/>
        <v>0</v>
      </c>
      <c r="AB10" s="514">
        <f t="shared" si="1"/>
        <v>0</v>
      </c>
      <c r="AC10" s="514">
        <f t="shared" si="1"/>
        <v>0</v>
      </c>
      <c r="AD10" s="514">
        <f t="shared" si="1"/>
        <v>0</v>
      </c>
      <c r="AE10" s="514">
        <f t="shared" si="1"/>
        <v>0</v>
      </c>
      <c r="AF10" s="514">
        <f t="shared" si="1"/>
        <v>0</v>
      </c>
      <c r="AG10" s="514">
        <f t="shared" si="1"/>
        <v>0</v>
      </c>
      <c r="AH10" s="514">
        <f t="shared" si="1"/>
        <v>0</v>
      </c>
      <c r="AI10" s="514">
        <f t="shared" si="1"/>
        <v>0</v>
      </c>
      <c r="AJ10" s="514">
        <f t="shared" si="1"/>
        <v>0</v>
      </c>
      <c r="AK10" s="514">
        <f t="shared" si="1"/>
        <v>0</v>
      </c>
      <c r="AL10" s="514">
        <f t="shared" si="1"/>
        <v>0</v>
      </c>
      <c r="AM10" s="514">
        <f t="shared" si="1"/>
        <v>0</v>
      </c>
      <c r="AN10" s="514">
        <f t="shared" si="1"/>
        <v>0</v>
      </c>
      <c r="AO10" s="514">
        <f t="shared" si="1"/>
        <v>0</v>
      </c>
      <c r="AP10" s="514">
        <f t="shared" si="1"/>
        <v>0</v>
      </c>
      <c r="AQ10" s="514">
        <f t="shared" si="1"/>
        <v>0</v>
      </c>
      <c r="AR10" s="514">
        <f t="shared" si="1"/>
        <v>0</v>
      </c>
      <c r="AS10" s="514">
        <f t="shared" si="1"/>
        <v>0</v>
      </c>
      <c r="AT10" s="514">
        <f t="shared" si="1"/>
        <v>0</v>
      </c>
      <c r="AU10" s="514">
        <f t="shared" si="1"/>
        <v>0</v>
      </c>
      <c r="AV10" s="514">
        <f t="shared" si="1"/>
        <v>0</v>
      </c>
      <c r="AW10" s="514">
        <f t="shared" si="1"/>
        <v>0</v>
      </c>
      <c r="AX10" s="514">
        <f t="shared" si="1"/>
        <v>0</v>
      </c>
      <c r="AY10" s="514">
        <f t="shared" si="1"/>
        <v>0</v>
      </c>
      <c r="AZ10" s="514">
        <f t="shared" si="1"/>
        <v>0</v>
      </c>
      <c r="BA10" s="514">
        <f t="shared" si="1"/>
        <v>0</v>
      </c>
      <c r="BB10" s="514">
        <f t="shared" si="1"/>
        <v>0</v>
      </c>
      <c r="BC10" s="514">
        <f t="shared" si="1"/>
        <v>0</v>
      </c>
      <c r="BD10" s="514">
        <f t="shared" si="1"/>
        <v>0</v>
      </c>
      <c r="BE10" s="514">
        <f t="shared" si="1"/>
        <v>0</v>
      </c>
      <c r="BF10" s="514">
        <f t="shared" si="1"/>
        <v>0</v>
      </c>
      <c r="BG10" s="514">
        <f t="shared" si="1"/>
        <v>0</v>
      </c>
      <c r="BH10" s="514">
        <f t="shared" si="1"/>
        <v>0</v>
      </c>
      <c r="BI10" s="514">
        <f t="shared" si="1"/>
        <v>0</v>
      </c>
      <c r="BJ10" s="514">
        <f t="shared" si="1"/>
        <v>0</v>
      </c>
      <c r="BK10" s="514">
        <f t="shared" si="1"/>
        <v>0</v>
      </c>
      <c r="BL10" s="514">
        <f t="shared" si="1"/>
        <v>0</v>
      </c>
      <c r="BM10" s="514">
        <f t="shared" si="1"/>
        <v>0</v>
      </c>
      <c r="BN10" s="514">
        <f t="shared" si="1"/>
        <v>0</v>
      </c>
      <c r="BO10" s="514">
        <f t="shared" si="1"/>
        <v>0</v>
      </c>
      <c r="BP10" s="514">
        <f t="shared" si="1"/>
        <v>0</v>
      </c>
      <c r="BQ10" s="514">
        <f t="shared" si="1"/>
        <v>0</v>
      </c>
      <c r="BR10" s="514">
        <f t="shared" si="1"/>
        <v>0</v>
      </c>
      <c r="BS10" s="514">
        <f t="shared" ref="BS10:BX25" si="2">BS$131*EU10</f>
        <v>0</v>
      </c>
      <c r="BT10" s="514">
        <f t="shared" si="2"/>
        <v>0</v>
      </c>
      <c r="BU10" s="514">
        <f t="shared" si="2"/>
        <v>0</v>
      </c>
      <c r="BV10" s="514">
        <f t="shared" si="2"/>
        <v>0</v>
      </c>
      <c r="BW10" s="514">
        <f t="shared" si="2"/>
        <v>0</v>
      </c>
      <c r="BX10" s="514">
        <f t="shared" si="2"/>
        <v>0</v>
      </c>
      <c r="CF10" s="505" t="s">
        <v>109</v>
      </c>
      <c r="CG10" s="505" t="s">
        <v>110</v>
      </c>
      <c r="CH10" s="515">
        <v>9.5458904659958838E-4</v>
      </c>
      <c r="CI10" s="515">
        <v>6.9685842926791111E-4</v>
      </c>
      <c r="CJ10" s="515">
        <v>6.0550977669165528E-4</v>
      </c>
      <c r="CK10" s="515">
        <v>1.8350010839737491E-4</v>
      </c>
      <c r="CL10" s="515">
        <v>1.7966408690022701E-4</v>
      </c>
      <c r="CM10" s="515">
        <v>3.5802531390247594E-4</v>
      </c>
      <c r="CN10" s="515">
        <v>1.2029515071592888E-3</v>
      </c>
      <c r="CO10" s="515">
        <v>6.5460763619846639E-4</v>
      </c>
      <c r="CP10" s="515">
        <v>1.3711963694807532E-3</v>
      </c>
      <c r="CQ10" s="515">
        <v>1.3791732480884185E-3</v>
      </c>
      <c r="CR10" s="515">
        <v>7.9614815938127911E-4</v>
      </c>
      <c r="CS10" s="515">
        <v>9.9198591292673955E-4</v>
      </c>
      <c r="CT10" s="515">
        <v>1.2066496177584036E-3</v>
      </c>
      <c r="CU10" s="515">
        <v>9.0339808901303059E-4</v>
      </c>
      <c r="CV10" s="515">
        <v>0</v>
      </c>
      <c r="CW10" s="515">
        <v>7.9236680442933312E-4</v>
      </c>
      <c r="CX10" s="515">
        <v>4.7959726368341149E-4</v>
      </c>
      <c r="CY10" s="515">
        <v>1.0714219166340581E-3</v>
      </c>
      <c r="CZ10" s="515">
        <v>4.0483971760075978E-4</v>
      </c>
      <c r="DA10" s="515">
        <v>8.1360913677738257E-4</v>
      </c>
      <c r="DB10" s="515">
        <v>6.5318257579170228E-4</v>
      </c>
      <c r="DC10" s="515">
        <v>1.7636045177266412E-4</v>
      </c>
      <c r="DD10" s="515">
        <v>5.2638251639729682E-4</v>
      </c>
      <c r="DE10" s="515">
        <v>1.4583938440643576E-3</v>
      </c>
      <c r="DF10" s="515">
        <v>8.1602163566729495E-4</v>
      </c>
      <c r="DG10" s="515">
        <v>7.5784275678543987E-4</v>
      </c>
      <c r="DH10" s="515">
        <v>8.6809355360284576E-4</v>
      </c>
      <c r="DI10" s="515">
        <v>1.1971539359259119E-3</v>
      </c>
      <c r="DJ10" s="515">
        <v>1.5484875050289091E-5</v>
      </c>
      <c r="DK10" s="515">
        <v>1.7302125181692684E-3</v>
      </c>
      <c r="DL10" s="515">
        <v>1.7207542715227653E-3</v>
      </c>
      <c r="DM10" s="515">
        <v>2.5743591529379627E-3</v>
      </c>
      <c r="DN10" s="515">
        <v>2.5973874207671382E-3</v>
      </c>
      <c r="DO10" s="515">
        <v>1.7641088825105186E-3</v>
      </c>
      <c r="DP10" s="515">
        <v>3.4537252921142689E-3</v>
      </c>
      <c r="DQ10" s="515">
        <v>1.8208924649193686E-4</v>
      </c>
      <c r="DR10" s="515">
        <v>5.6700753269507184E-5</v>
      </c>
      <c r="DS10" s="515">
        <v>7.4105269340924622E-4</v>
      </c>
      <c r="DT10" s="515">
        <v>3.7439638134436319E-4</v>
      </c>
      <c r="DU10" s="515">
        <v>3.3127208480565373E-4</v>
      </c>
      <c r="DV10" s="515">
        <v>0</v>
      </c>
      <c r="DW10" s="515">
        <v>6.1012534359243158E-3</v>
      </c>
      <c r="DX10" s="515">
        <v>6.5134575324539675E-3</v>
      </c>
      <c r="DY10" s="515">
        <v>7.3520494616693202E-3</v>
      </c>
      <c r="DZ10" s="515">
        <v>2.5625912923147888E-5</v>
      </c>
      <c r="EA10" s="515">
        <v>0</v>
      </c>
      <c r="EB10" s="515">
        <v>0</v>
      </c>
      <c r="EC10" s="515">
        <v>2.0456638712492122E-3</v>
      </c>
      <c r="ED10" s="515">
        <v>2.0827662923209827E-3</v>
      </c>
      <c r="EE10" s="515">
        <v>1.877480956978865E-3</v>
      </c>
      <c r="EF10" s="515">
        <v>1.188962294387064E-3</v>
      </c>
      <c r="EG10" s="515">
        <v>1.1311507862901439E-3</v>
      </c>
      <c r="EH10" s="515">
        <v>1.9726196672438029E-3</v>
      </c>
      <c r="EI10" s="515">
        <v>1.5753778902033652E-3</v>
      </c>
      <c r="EJ10" s="515">
        <v>4.0369514487034628E-3</v>
      </c>
      <c r="EK10" s="515">
        <v>5.6874409927996995E-6</v>
      </c>
      <c r="EL10" s="515">
        <v>3.2722603132380929E-3</v>
      </c>
      <c r="EM10" s="515">
        <v>2.5794225704633762E-5</v>
      </c>
      <c r="EN10" s="515">
        <v>2.3091603768050456E-4</v>
      </c>
      <c r="EO10" s="515">
        <v>2.0093501761530322E-4</v>
      </c>
      <c r="EP10" s="515">
        <v>1.28593699304407E-4</v>
      </c>
      <c r="EQ10" s="515">
        <v>4.9684171378430678E-3</v>
      </c>
      <c r="ER10" s="515">
        <v>1.2184010238793159E-3</v>
      </c>
      <c r="ES10" s="515">
        <v>5.134737159430276E-4</v>
      </c>
      <c r="ET10" s="515">
        <v>1.7435554739507497E-3</v>
      </c>
      <c r="EU10" s="515">
        <v>2.1704529011720445E-4</v>
      </c>
      <c r="EV10" s="515">
        <v>5.740673376009544E-4</v>
      </c>
      <c r="EW10" s="515">
        <v>9.2221855042614183E-5</v>
      </c>
      <c r="EX10" s="515">
        <v>1.0101809283492089E-4</v>
      </c>
      <c r="EY10" s="515">
        <v>1.014611733082632E-3</v>
      </c>
      <c r="EZ10" s="515">
        <v>5.014232426387071E-3</v>
      </c>
    </row>
    <row r="11" spans="1:156" x14ac:dyDescent="0.15">
      <c r="C11" s="511" t="s">
        <v>111</v>
      </c>
      <c r="D11" s="512" t="s">
        <v>123</v>
      </c>
      <c r="E11" s="513">
        <f t="shared" si="0"/>
        <v>0</v>
      </c>
      <c r="F11" s="514">
        <f t="shared" ref="F11:U29" si="3">F$131*CH11</f>
        <v>0</v>
      </c>
      <c r="G11" s="514">
        <f t="shared" si="3"/>
        <v>0</v>
      </c>
      <c r="H11" s="514">
        <f t="shared" si="3"/>
        <v>0</v>
      </c>
      <c r="I11" s="514">
        <f t="shared" si="3"/>
        <v>0</v>
      </c>
      <c r="J11" s="514">
        <f t="shared" si="3"/>
        <v>0</v>
      </c>
      <c r="K11" s="514">
        <f t="shared" si="3"/>
        <v>0</v>
      </c>
      <c r="L11" s="514">
        <f t="shared" si="3"/>
        <v>0</v>
      </c>
      <c r="M11" s="514">
        <f t="shared" si="3"/>
        <v>0</v>
      </c>
      <c r="N11" s="514">
        <f t="shared" si="3"/>
        <v>0</v>
      </c>
      <c r="O11" s="514">
        <f t="shared" si="3"/>
        <v>0</v>
      </c>
      <c r="P11" s="514">
        <f t="shared" si="3"/>
        <v>0</v>
      </c>
      <c r="Q11" s="514">
        <f t="shared" si="3"/>
        <v>0</v>
      </c>
      <c r="R11" s="514">
        <f t="shared" si="3"/>
        <v>0</v>
      </c>
      <c r="S11" s="514">
        <f t="shared" si="3"/>
        <v>0</v>
      </c>
      <c r="T11" s="514">
        <f t="shared" si="3"/>
        <v>0</v>
      </c>
      <c r="U11" s="514">
        <f t="shared" si="3"/>
        <v>0</v>
      </c>
      <c r="V11" s="514">
        <f t="shared" si="1"/>
        <v>0</v>
      </c>
      <c r="W11" s="514">
        <f t="shared" si="1"/>
        <v>0</v>
      </c>
      <c r="X11" s="514">
        <f t="shared" si="1"/>
        <v>0</v>
      </c>
      <c r="Y11" s="514">
        <f t="shared" si="1"/>
        <v>0</v>
      </c>
      <c r="Z11" s="514">
        <f t="shared" si="1"/>
        <v>0</v>
      </c>
      <c r="AA11" s="514">
        <f t="shared" si="1"/>
        <v>0</v>
      </c>
      <c r="AB11" s="514">
        <f t="shared" si="1"/>
        <v>0</v>
      </c>
      <c r="AC11" s="514">
        <f t="shared" si="1"/>
        <v>0</v>
      </c>
      <c r="AD11" s="514">
        <f t="shared" si="1"/>
        <v>0</v>
      </c>
      <c r="AE11" s="514">
        <f t="shared" si="1"/>
        <v>0</v>
      </c>
      <c r="AF11" s="514">
        <f t="shared" si="1"/>
        <v>0</v>
      </c>
      <c r="AG11" s="514">
        <f t="shared" si="1"/>
        <v>0</v>
      </c>
      <c r="AH11" s="514">
        <f t="shared" si="1"/>
        <v>0</v>
      </c>
      <c r="AI11" s="514">
        <f t="shared" si="1"/>
        <v>0</v>
      </c>
      <c r="AJ11" s="514">
        <f t="shared" si="1"/>
        <v>0</v>
      </c>
      <c r="AK11" s="514">
        <f t="shared" si="1"/>
        <v>0</v>
      </c>
      <c r="AL11" s="514">
        <f t="shared" si="1"/>
        <v>0</v>
      </c>
      <c r="AM11" s="514">
        <f t="shared" si="1"/>
        <v>0</v>
      </c>
      <c r="AN11" s="514">
        <f t="shared" si="1"/>
        <v>0</v>
      </c>
      <c r="AO11" s="514">
        <f t="shared" si="1"/>
        <v>0</v>
      </c>
      <c r="AP11" s="514">
        <f t="shared" si="1"/>
        <v>0</v>
      </c>
      <c r="AQ11" s="514">
        <f t="shared" si="1"/>
        <v>0</v>
      </c>
      <c r="AR11" s="514">
        <f t="shared" si="1"/>
        <v>0</v>
      </c>
      <c r="AS11" s="514">
        <f t="shared" si="1"/>
        <v>0</v>
      </c>
      <c r="AT11" s="514">
        <f t="shared" si="1"/>
        <v>0</v>
      </c>
      <c r="AU11" s="514">
        <f t="shared" si="1"/>
        <v>0</v>
      </c>
      <c r="AV11" s="514">
        <f t="shared" si="1"/>
        <v>0</v>
      </c>
      <c r="AW11" s="514">
        <f t="shared" si="1"/>
        <v>0</v>
      </c>
      <c r="AX11" s="514">
        <f t="shared" si="1"/>
        <v>0</v>
      </c>
      <c r="AY11" s="514">
        <f t="shared" si="1"/>
        <v>0</v>
      </c>
      <c r="AZ11" s="514">
        <f t="shared" si="1"/>
        <v>0</v>
      </c>
      <c r="BA11" s="514">
        <f t="shared" si="1"/>
        <v>0</v>
      </c>
      <c r="BB11" s="514">
        <f t="shared" si="1"/>
        <v>0</v>
      </c>
      <c r="BC11" s="514">
        <f t="shared" si="1"/>
        <v>0</v>
      </c>
      <c r="BD11" s="514">
        <f t="shared" si="1"/>
        <v>0</v>
      </c>
      <c r="BE11" s="514">
        <f t="shared" si="1"/>
        <v>0</v>
      </c>
      <c r="BF11" s="514">
        <f t="shared" si="1"/>
        <v>0</v>
      </c>
      <c r="BG11" s="514">
        <f t="shared" si="1"/>
        <v>0</v>
      </c>
      <c r="BH11" s="514">
        <f t="shared" si="1"/>
        <v>0</v>
      </c>
      <c r="BI11" s="514">
        <f t="shared" si="1"/>
        <v>0</v>
      </c>
      <c r="BJ11" s="514">
        <f t="shared" si="1"/>
        <v>0</v>
      </c>
      <c r="BK11" s="514">
        <f t="shared" si="1"/>
        <v>0</v>
      </c>
      <c r="BL11" s="514">
        <f t="shared" si="1"/>
        <v>0</v>
      </c>
      <c r="BM11" s="514">
        <f t="shared" si="1"/>
        <v>0</v>
      </c>
      <c r="BN11" s="514">
        <f t="shared" si="1"/>
        <v>0</v>
      </c>
      <c r="BO11" s="514">
        <f t="shared" si="1"/>
        <v>0</v>
      </c>
      <c r="BP11" s="514">
        <f t="shared" si="1"/>
        <v>0</v>
      </c>
      <c r="BQ11" s="514">
        <f t="shared" si="1"/>
        <v>0</v>
      </c>
      <c r="BR11" s="514">
        <f t="shared" si="1"/>
        <v>0</v>
      </c>
      <c r="BS11" s="514">
        <f t="shared" si="2"/>
        <v>0</v>
      </c>
      <c r="BT11" s="514">
        <f t="shared" si="2"/>
        <v>0</v>
      </c>
      <c r="BU11" s="514">
        <f t="shared" si="2"/>
        <v>0</v>
      </c>
      <c r="BV11" s="514">
        <f t="shared" si="2"/>
        <v>0</v>
      </c>
      <c r="BW11" s="514">
        <f t="shared" si="2"/>
        <v>0</v>
      </c>
      <c r="BX11" s="514">
        <f t="shared" si="2"/>
        <v>0</v>
      </c>
      <c r="CF11" s="505" t="s">
        <v>111</v>
      </c>
      <c r="CG11" s="505" t="s">
        <v>123</v>
      </c>
      <c r="CH11" s="515">
        <v>0</v>
      </c>
      <c r="CI11" s="515">
        <v>0</v>
      </c>
      <c r="CJ11" s="515">
        <v>0</v>
      </c>
      <c r="CK11" s="515">
        <v>0</v>
      </c>
      <c r="CL11" s="515">
        <v>0</v>
      </c>
      <c r="CM11" s="515">
        <v>0</v>
      </c>
      <c r="CN11" s="515">
        <v>0</v>
      </c>
      <c r="CO11" s="515">
        <v>0</v>
      </c>
      <c r="CP11" s="515">
        <v>0</v>
      </c>
      <c r="CQ11" s="515">
        <v>0</v>
      </c>
      <c r="CR11" s="515">
        <v>0</v>
      </c>
      <c r="CS11" s="515">
        <v>0</v>
      </c>
      <c r="CT11" s="515">
        <v>0</v>
      </c>
      <c r="CU11" s="515">
        <v>0</v>
      </c>
      <c r="CV11" s="515">
        <v>0</v>
      </c>
      <c r="CW11" s="515">
        <v>0</v>
      </c>
      <c r="CX11" s="515">
        <v>0</v>
      </c>
      <c r="CY11" s="515">
        <v>0</v>
      </c>
      <c r="CZ11" s="515">
        <v>0</v>
      </c>
      <c r="DA11" s="515">
        <v>0</v>
      </c>
      <c r="DB11" s="515">
        <v>0</v>
      </c>
      <c r="DC11" s="515">
        <v>0</v>
      </c>
      <c r="DD11" s="515">
        <v>0</v>
      </c>
      <c r="DE11" s="515">
        <v>0</v>
      </c>
      <c r="DF11" s="515">
        <v>0</v>
      </c>
      <c r="DG11" s="515">
        <v>0</v>
      </c>
      <c r="DH11" s="515">
        <v>0</v>
      </c>
      <c r="DI11" s="515">
        <v>0</v>
      </c>
      <c r="DJ11" s="515">
        <v>0</v>
      </c>
      <c r="DK11" s="515">
        <v>0</v>
      </c>
      <c r="DL11" s="515">
        <v>0</v>
      </c>
      <c r="DM11" s="515">
        <v>0</v>
      </c>
      <c r="DN11" s="515">
        <v>0</v>
      </c>
      <c r="DO11" s="515">
        <v>0</v>
      </c>
      <c r="DP11" s="515">
        <v>0</v>
      </c>
      <c r="DQ11" s="515">
        <v>0</v>
      </c>
      <c r="DR11" s="515">
        <v>0</v>
      </c>
      <c r="DS11" s="515">
        <v>0</v>
      </c>
      <c r="DT11" s="515">
        <v>0</v>
      </c>
      <c r="DU11" s="515">
        <v>0</v>
      </c>
      <c r="DV11" s="515">
        <v>0</v>
      </c>
      <c r="DW11" s="515">
        <v>0</v>
      </c>
      <c r="DX11" s="515">
        <v>0</v>
      </c>
      <c r="DY11" s="515">
        <v>0</v>
      </c>
      <c r="DZ11" s="515">
        <v>0</v>
      </c>
      <c r="EA11" s="515">
        <v>0</v>
      </c>
      <c r="EB11" s="515">
        <v>0</v>
      </c>
      <c r="EC11" s="515">
        <v>0</v>
      </c>
      <c r="ED11" s="515">
        <v>0</v>
      </c>
      <c r="EE11" s="515">
        <v>0</v>
      </c>
      <c r="EF11" s="515">
        <v>0</v>
      </c>
      <c r="EG11" s="515">
        <v>0</v>
      </c>
      <c r="EH11" s="515">
        <v>0</v>
      </c>
      <c r="EI11" s="515">
        <v>0</v>
      </c>
      <c r="EJ11" s="515">
        <v>0</v>
      </c>
      <c r="EK11" s="515">
        <v>0</v>
      </c>
      <c r="EL11" s="515">
        <v>0</v>
      </c>
      <c r="EM11" s="515">
        <v>0</v>
      </c>
      <c r="EN11" s="515">
        <v>0</v>
      </c>
      <c r="EO11" s="515">
        <v>0</v>
      </c>
      <c r="EP11" s="515">
        <v>0</v>
      </c>
      <c r="EQ11" s="515">
        <v>0</v>
      </c>
      <c r="ER11" s="515">
        <v>0</v>
      </c>
      <c r="ES11" s="515">
        <v>0</v>
      </c>
      <c r="ET11" s="515">
        <v>0</v>
      </c>
      <c r="EU11" s="515">
        <v>0</v>
      </c>
      <c r="EV11" s="515">
        <v>0</v>
      </c>
      <c r="EW11" s="515">
        <v>0</v>
      </c>
      <c r="EX11" s="515">
        <v>0</v>
      </c>
      <c r="EY11" s="515">
        <v>0</v>
      </c>
      <c r="EZ11" s="515">
        <v>0</v>
      </c>
    </row>
    <row r="12" spans="1:156" x14ac:dyDescent="0.15">
      <c r="C12" s="511" t="s">
        <v>126</v>
      </c>
      <c r="D12" s="512" t="s">
        <v>125</v>
      </c>
      <c r="E12" s="513">
        <f t="shared" si="0"/>
        <v>0</v>
      </c>
      <c r="F12" s="514">
        <f t="shared" si="3"/>
        <v>0</v>
      </c>
      <c r="G12" s="514">
        <f t="shared" si="1"/>
        <v>0</v>
      </c>
      <c r="H12" s="514">
        <f t="shared" si="1"/>
        <v>0</v>
      </c>
      <c r="I12" s="514">
        <f t="shared" si="1"/>
        <v>0</v>
      </c>
      <c r="J12" s="514">
        <f t="shared" si="1"/>
        <v>0</v>
      </c>
      <c r="K12" s="514">
        <f t="shared" si="1"/>
        <v>0</v>
      </c>
      <c r="L12" s="514">
        <f t="shared" si="1"/>
        <v>0</v>
      </c>
      <c r="M12" s="514">
        <f t="shared" si="1"/>
        <v>0</v>
      </c>
      <c r="N12" s="514">
        <f t="shared" si="1"/>
        <v>0</v>
      </c>
      <c r="O12" s="514">
        <f t="shared" si="1"/>
        <v>0</v>
      </c>
      <c r="P12" s="514">
        <f t="shared" si="1"/>
        <v>0</v>
      </c>
      <c r="Q12" s="514">
        <f t="shared" si="1"/>
        <v>0</v>
      </c>
      <c r="R12" s="514">
        <f t="shared" si="1"/>
        <v>0</v>
      </c>
      <c r="S12" s="514">
        <f t="shared" si="1"/>
        <v>0</v>
      </c>
      <c r="T12" s="514">
        <f t="shared" si="1"/>
        <v>0</v>
      </c>
      <c r="U12" s="514">
        <f t="shared" si="1"/>
        <v>0</v>
      </c>
      <c r="V12" s="514">
        <f t="shared" si="1"/>
        <v>0</v>
      </c>
      <c r="W12" s="514">
        <f t="shared" si="1"/>
        <v>0</v>
      </c>
      <c r="X12" s="514">
        <f t="shared" si="1"/>
        <v>0</v>
      </c>
      <c r="Y12" s="514">
        <f t="shared" si="1"/>
        <v>0</v>
      </c>
      <c r="Z12" s="514">
        <f t="shared" si="1"/>
        <v>0</v>
      </c>
      <c r="AA12" s="514">
        <f t="shared" si="1"/>
        <v>0</v>
      </c>
      <c r="AB12" s="514">
        <f t="shared" si="1"/>
        <v>0</v>
      </c>
      <c r="AC12" s="514">
        <f t="shared" si="1"/>
        <v>0</v>
      </c>
      <c r="AD12" s="514">
        <f t="shared" si="1"/>
        <v>0</v>
      </c>
      <c r="AE12" s="514">
        <f t="shared" si="1"/>
        <v>0</v>
      </c>
      <c r="AF12" s="514">
        <f t="shared" si="1"/>
        <v>0</v>
      </c>
      <c r="AG12" s="514">
        <f t="shared" si="1"/>
        <v>0</v>
      </c>
      <c r="AH12" s="514">
        <f t="shared" si="1"/>
        <v>0</v>
      </c>
      <c r="AI12" s="514">
        <f t="shared" si="1"/>
        <v>0</v>
      </c>
      <c r="AJ12" s="514">
        <f t="shared" si="1"/>
        <v>0</v>
      </c>
      <c r="AK12" s="514">
        <f t="shared" si="1"/>
        <v>0</v>
      </c>
      <c r="AL12" s="514">
        <f t="shared" si="1"/>
        <v>0</v>
      </c>
      <c r="AM12" s="514">
        <f t="shared" si="1"/>
        <v>0</v>
      </c>
      <c r="AN12" s="514">
        <f t="shared" si="1"/>
        <v>0</v>
      </c>
      <c r="AO12" s="514">
        <f t="shared" si="1"/>
        <v>0</v>
      </c>
      <c r="AP12" s="514">
        <f t="shared" si="1"/>
        <v>0</v>
      </c>
      <c r="AQ12" s="514">
        <f t="shared" si="1"/>
        <v>0</v>
      </c>
      <c r="AR12" s="514">
        <f t="shared" si="1"/>
        <v>0</v>
      </c>
      <c r="AS12" s="514">
        <f t="shared" si="1"/>
        <v>0</v>
      </c>
      <c r="AT12" s="514">
        <f t="shared" si="1"/>
        <v>0</v>
      </c>
      <c r="AU12" s="514">
        <f t="shared" si="1"/>
        <v>0</v>
      </c>
      <c r="AV12" s="514">
        <f t="shared" si="1"/>
        <v>0</v>
      </c>
      <c r="AW12" s="514">
        <f t="shared" si="1"/>
        <v>0</v>
      </c>
      <c r="AX12" s="514">
        <f t="shared" si="1"/>
        <v>0</v>
      </c>
      <c r="AY12" s="514">
        <f t="shared" si="1"/>
        <v>0</v>
      </c>
      <c r="AZ12" s="514">
        <f t="shared" si="1"/>
        <v>0</v>
      </c>
      <c r="BA12" s="514">
        <f t="shared" si="1"/>
        <v>0</v>
      </c>
      <c r="BB12" s="514">
        <f t="shared" si="1"/>
        <v>0</v>
      </c>
      <c r="BC12" s="514">
        <f t="shared" si="1"/>
        <v>0</v>
      </c>
      <c r="BD12" s="514">
        <f t="shared" si="1"/>
        <v>0</v>
      </c>
      <c r="BE12" s="514">
        <f t="shared" si="1"/>
        <v>0</v>
      </c>
      <c r="BF12" s="514">
        <f t="shared" si="1"/>
        <v>0</v>
      </c>
      <c r="BG12" s="514">
        <f t="shared" si="1"/>
        <v>0</v>
      </c>
      <c r="BH12" s="514">
        <f t="shared" si="1"/>
        <v>0</v>
      </c>
      <c r="BI12" s="514">
        <f t="shared" si="1"/>
        <v>0</v>
      </c>
      <c r="BJ12" s="514">
        <f t="shared" si="1"/>
        <v>0</v>
      </c>
      <c r="BK12" s="514">
        <f t="shared" si="1"/>
        <v>0</v>
      </c>
      <c r="BL12" s="514">
        <f t="shared" si="1"/>
        <v>0</v>
      </c>
      <c r="BM12" s="514">
        <f t="shared" si="1"/>
        <v>0</v>
      </c>
      <c r="BN12" s="514">
        <f t="shared" si="1"/>
        <v>0</v>
      </c>
      <c r="BO12" s="514">
        <f t="shared" si="1"/>
        <v>0</v>
      </c>
      <c r="BP12" s="514">
        <f t="shared" si="1"/>
        <v>0</v>
      </c>
      <c r="BQ12" s="514">
        <f t="shared" si="1"/>
        <v>0</v>
      </c>
      <c r="BR12" s="514">
        <f t="shared" si="1"/>
        <v>0</v>
      </c>
      <c r="BS12" s="514">
        <f t="shared" si="2"/>
        <v>0</v>
      </c>
      <c r="BT12" s="514">
        <f t="shared" si="2"/>
        <v>0</v>
      </c>
      <c r="BU12" s="514">
        <f t="shared" si="2"/>
        <v>0</v>
      </c>
      <c r="BV12" s="514">
        <f t="shared" si="2"/>
        <v>0</v>
      </c>
      <c r="BW12" s="514">
        <f t="shared" si="2"/>
        <v>0</v>
      </c>
      <c r="BX12" s="514">
        <f t="shared" si="2"/>
        <v>0</v>
      </c>
      <c r="CF12" s="505" t="s">
        <v>126</v>
      </c>
      <c r="CG12" s="505" t="s">
        <v>125</v>
      </c>
      <c r="CH12" s="515">
        <v>0</v>
      </c>
      <c r="CI12" s="515">
        <v>0</v>
      </c>
      <c r="CJ12" s="515">
        <v>0</v>
      </c>
      <c r="CK12" s="515">
        <v>0</v>
      </c>
      <c r="CL12" s="515">
        <v>0</v>
      </c>
      <c r="CM12" s="515">
        <v>0</v>
      </c>
      <c r="CN12" s="515">
        <v>0</v>
      </c>
      <c r="CO12" s="515">
        <v>0</v>
      </c>
      <c r="CP12" s="515">
        <v>0</v>
      </c>
      <c r="CQ12" s="515">
        <v>0</v>
      </c>
      <c r="CR12" s="515">
        <v>0</v>
      </c>
      <c r="CS12" s="515">
        <v>0</v>
      </c>
      <c r="CT12" s="515">
        <v>0</v>
      </c>
      <c r="CU12" s="515">
        <v>0</v>
      </c>
      <c r="CV12" s="515">
        <v>0</v>
      </c>
      <c r="CW12" s="515">
        <v>0</v>
      </c>
      <c r="CX12" s="515">
        <v>0</v>
      </c>
      <c r="CY12" s="515">
        <v>0</v>
      </c>
      <c r="CZ12" s="515">
        <v>0</v>
      </c>
      <c r="DA12" s="515">
        <v>0</v>
      </c>
      <c r="DB12" s="515">
        <v>0</v>
      </c>
      <c r="DC12" s="515">
        <v>0</v>
      </c>
      <c r="DD12" s="515">
        <v>0</v>
      </c>
      <c r="DE12" s="515">
        <v>0</v>
      </c>
      <c r="DF12" s="515">
        <v>0</v>
      </c>
      <c r="DG12" s="515">
        <v>0</v>
      </c>
      <c r="DH12" s="515">
        <v>0</v>
      </c>
      <c r="DI12" s="515">
        <v>0</v>
      </c>
      <c r="DJ12" s="515">
        <v>0</v>
      </c>
      <c r="DK12" s="515">
        <v>0</v>
      </c>
      <c r="DL12" s="515">
        <v>0</v>
      </c>
      <c r="DM12" s="515">
        <v>0</v>
      </c>
      <c r="DN12" s="515">
        <v>0</v>
      </c>
      <c r="DO12" s="515">
        <v>0</v>
      </c>
      <c r="DP12" s="515">
        <v>0</v>
      </c>
      <c r="DQ12" s="515">
        <v>0</v>
      </c>
      <c r="DR12" s="515">
        <v>0</v>
      </c>
      <c r="DS12" s="515">
        <v>0</v>
      </c>
      <c r="DT12" s="515">
        <v>0</v>
      </c>
      <c r="DU12" s="515">
        <v>0</v>
      </c>
      <c r="DV12" s="515">
        <v>0</v>
      </c>
      <c r="DW12" s="515">
        <v>0</v>
      </c>
      <c r="DX12" s="515">
        <v>0</v>
      </c>
      <c r="DY12" s="515">
        <v>0</v>
      </c>
      <c r="DZ12" s="515">
        <v>0</v>
      </c>
      <c r="EA12" s="515">
        <v>0</v>
      </c>
      <c r="EB12" s="515">
        <v>0</v>
      </c>
      <c r="EC12" s="515">
        <v>0</v>
      </c>
      <c r="ED12" s="515">
        <v>0</v>
      </c>
      <c r="EE12" s="515">
        <v>0</v>
      </c>
      <c r="EF12" s="515">
        <v>0</v>
      </c>
      <c r="EG12" s="515">
        <v>0</v>
      </c>
      <c r="EH12" s="515">
        <v>0</v>
      </c>
      <c r="EI12" s="515">
        <v>0</v>
      </c>
      <c r="EJ12" s="515">
        <v>0</v>
      </c>
      <c r="EK12" s="515">
        <v>0</v>
      </c>
      <c r="EL12" s="515">
        <v>0</v>
      </c>
      <c r="EM12" s="515">
        <v>0</v>
      </c>
      <c r="EN12" s="515">
        <v>0</v>
      </c>
      <c r="EO12" s="515">
        <v>0</v>
      </c>
      <c r="EP12" s="515">
        <v>0</v>
      </c>
      <c r="EQ12" s="515">
        <v>0</v>
      </c>
      <c r="ER12" s="515">
        <v>0</v>
      </c>
      <c r="ES12" s="515">
        <v>0</v>
      </c>
      <c r="ET12" s="515">
        <v>0</v>
      </c>
      <c r="EU12" s="515">
        <v>0</v>
      </c>
      <c r="EV12" s="515">
        <v>0</v>
      </c>
      <c r="EW12" s="515">
        <v>0</v>
      </c>
      <c r="EX12" s="515">
        <v>0</v>
      </c>
      <c r="EY12" s="515">
        <v>0</v>
      </c>
      <c r="EZ12" s="515">
        <v>0</v>
      </c>
    </row>
    <row r="13" spans="1:156" x14ac:dyDescent="0.15">
      <c r="C13" s="511" t="s">
        <v>129</v>
      </c>
      <c r="D13" s="512" t="s">
        <v>130</v>
      </c>
      <c r="E13" s="513">
        <f t="shared" si="0"/>
        <v>0</v>
      </c>
      <c r="F13" s="514">
        <f t="shared" si="3"/>
        <v>0</v>
      </c>
      <c r="G13" s="514">
        <f t="shared" si="1"/>
        <v>0</v>
      </c>
      <c r="H13" s="514">
        <f t="shared" si="1"/>
        <v>0</v>
      </c>
      <c r="I13" s="514">
        <f t="shared" si="1"/>
        <v>0</v>
      </c>
      <c r="J13" s="514">
        <f t="shared" si="1"/>
        <v>0</v>
      </c>
      <c r="K13" s="514">
        <f t="shared" si="1"/>
        <v>0</v>
      </c>
      <c r="L13" s="514">
        <f t="shared" si="1"/>
        <v>0</v>
      </c>
      <c r="M13" s="514">
        <f t="shared" si="1"/>
        <v>0</v>
      </c>
      <c r="N13" s="514">
        <f t="shared" si="1"/>
        <v>0</v>
      </c>
      <c r="O13" s="514">
        <f t="shared" si="1"/>
        <v>0</v>
      </c>
      <c r="P13" s="514">
        <f t="shared" si="1"/>
        <v>0</v>
      </c>
      <c r="Q13" s="514">
        <f t="shared" si="1"/>
        <v>0</v>
      </c>
      <c r="R13" s="514">
        <f t="shared" si="1"/>
        <v>0</v>
      </c>
      <c r="S13" s="514">
        <f t="shared" si="1"/>
        <v>0</v>
      </c>
      <c r="T13" s="514">
        <f t="shared" si="1"/>
        <v>0</v>
      </c>
      <c r="U13" s="514">
        <f t="shared" si="1"/>
        <v>0</v>
      </c>
      <c r="V13" s="514">
        <f t="shared" si="1"/>
        <v>0</v>
      </c>
      <c r="W13" s="514">
        <f t="shared" si="1"/>
        <v>0</v>
      </c>
      <c r="X13" s="514">
        <f t="shared" si="1"/>
        <v>0</v>
      </c>
      <c r="Y13" s="514">
        <f t="shared" si="1"/>
        <v>0</v>
      </c>
      <c r="Z13" s="514">
        <f t="shared" si="1"/>
        <v>0</v>
      </c>
      <c r="AA13" s="514">
        <f t="shared" si="1"/>
        <v>0</v>
      </c>
      <c r="AB13" s="514">
        <f t="shared" si="1"/>
        <v>0</v>
      </c>
      <c r="AC13" s="514">
        <f t="shared" si="1"/>
        <v>0</v>
      </c>
      <c r="AD13" s="514">
        <f t="shared" si="1"/>
        <v>0</v>
      </c>
      <c r="AE13" s="514">
        <f t="shared" si="1"/>
        <v>0</v>
      </c>
      <c r="AF13" s="514">
        <f t="shared" si="1"/>
        <v>0</v>
      </c>
      <c r="AG13" s="514">
        <f t="shared" si="1"/>
        <v>0</v>
      </c>
      <c r="AH13" s="514">
        <f t="shared" si="1"/>
        <v>0</v>
      </c>
      <c r="AI13" s="514">
        <f t="shared" si="1"/>
        <v>0</v>
      </c>
      <c r="AJ13" s="514">
        <f t="shared" si="1"/>
        <v>0</v>
      </c>
      <c r="AK13" s="514">
        <f t="shared" si="1"/>
        <v>0</v>
      </c>
      <c r="AL13" s="514">
        <f t="shared" si="1"/>
        <v>0</v>
      </c>
      <c r="AM13" s="514">
        <f t="shared" si="1"/>
        <v>0</v>
      </c>
      <c r="AN13" s="514">
        <f t="shared" si="1"/>
        <v>0</v>
      </c>
      <c r="AO13" s="514">
        <f t="shared" si="1"/>
        <v>0</v>
      </c>
      <c r="AP13" s="514">
        <f t="shared" si="1"/>
        <v>0</v>
      </c>
      <c r="AQ13" s="514">
        <f t="shared" si="1"/>
        <v>0</v>
      </c>
      <c r="AR13" s="514">
        <f t="shared" si="1"/>
        <v>0</v>
      </c>
      <c r="AS13" s="514">
        <f t="shared" si="1"/>
        <v>0</v>
      </c>
      <c r="AT13" s="514">
        <f t="shared" si="1"/>
        <v>0</v>
      </c>
      <c r="AU13" s="514">
        <f t="shared" si="1"/>
        <v>0</v>
      </c>
      <c r="AV13" s="514">
        <f t="shared" si="1"/>
        <v>0</v>
      </c>
      <c r="AW13" s="514">
        <f t="shared" si="1"/>
        <v>0</v>
      </c>
      <c r="AX13" s="514">
        <f t="shared" si="1"/>
        <v>0</v>
      </c>
      <c r="AY13" s="514">
        <f t="shared" si="1"/>
        <v>0</v>
      </c>
      <c r="AZ13" s="514">
        <f t="shared" si="1"/>
        <v>0</v>
      </c>
      <c r="BA13" s="514">
        <f t="shared" si="1"/>
        <v>0</v>
      </c>
      <c r="BB13" s="514">
        <f t="shared" si="1"/>
        <v>0</v>
      </c>
      <c r="BC13" s="514">
        <f t="shared" si="1"/>
        <v>0</v>
      </c>
      <c r="BD13" s="514">
        <f t="shared" si="1"/>
        <v>0</v>
      </c>
      <c r="BE13" s="514">
        <f t="shared" si="1"/>
        <v>0</v>
      </c>
      <c r="BF13" s="514">
        <f t="shared" si="1"/>
        <v>0</v>
      </c>
      <c r="BG13" s="514">
        <f t="shared" si="1"/>
        <v>0</v>
      </c>
      <c r="BH13" s="514">
        <f t="shared" si="1"/>
        <v>0</v>
      </c>
      <c r="BI13" s="514">
        <f t="shared" si="1"/>
        <v>0</v>
      </c>
      <c r="BJ13" s="514">
        <f t="shared" si="1"/>
        <v>0</v>
      </c>
      <c r="BK13" s="514">
        <f t="shared" si="1"/>
        <v>0</v>
      </c>
      <c r="BL13" s="514">
        <f t="shared" si="1"/>
        <v>0</v>
      </c>
      <c r="BM13" s="514">
        <f t="shared" si="1"/>
        <v>0</v>
      </c>
      <c r="BN13" s="514">
        <f t="shared" si="1"/>
        <v>0</v>
      </c>
      <c r="BO13" s="514">
        <f t="shared" si="1"/>
        <v>0</v>
      </c>
      <c r="BP13" s="514">
        <f t="shared" si="1"/>
        <v>0</v>
      </c>
      <c r="BQ13" s="514">
        <f t="shared" si="1"/>
        <v>0</v>
      </c>
      <c r="BR13" s="514">
        <f t="shared" si="1"/>
        <v>0</v>
      </c>
      <c r="BS13" s="514">
        <f t="shared" si="2"/>
        <v>0</v>
      </c>
      <c r="BT13" s="514">
        <f t="shared" si="2"/>
        <v>0</v>
      </c>
      <c r="BU13" s="514">
        <f t="shared" si="2"/>
        <v>0</v>
      </c>
      <c r="BV13" s="514">
        <f t="shared" si="2"/>
        <v>0</v>
      </c>
      <c r="BW13" s="514">
        <f t="shared" si="2"/>
        <v>0</v>
      </c>
      <c r="BX13" s="514">
        <f t="shared" si="2"/>
        <v>0</v>
      </c>
      <c r="CF13" s="505" t="s">
        <v>129</v>
      </c>
      <c r="CG13" s="505" t="s">
        <v>130</v>
      </c>
      <c r="CH13" s="515">
        <v>3.7660033907244561E-5</v>
      </c>
      <c r="CI13" s="515">
        <v>9.7458173875517839E-6</v>
      </c>
      <c r="CJ13" s="515">
        <v>1.3092790385061507E-5</v>
      </c>
      <c r="CK13" s="515">
        <v>2.0497352533749324E-5</v>
      </c>
      <c r="CL13" s="515">
        <v>2.0504537986762492E-5</v>
      </c>
      <c r="CM13" s="515">
        <v>2.0170440219857798E-5</v>
      </c>
      <c r="CN13" s="515">
        <v>2.6101053760954575E-6</v>
      </c>
      <c r="CO13" s="515">
        <v>0</v>
      </c>
      <c r="CP13" s="515">
        <v>2.5935244363169152E-6</v>
      </c>
      <c r="CQ13" s="515">
        <v>2.629500949644268E-6</v>
      </c>
      <c r="CR13" s="515">
        <v>0</v>
      </c>
      <c r="CS13" s="515">
        <v>2.7786720250048728E-6</v>
      </c>
      <c r="CT13" s="515">
        <v>2.7176793192756841E-6</v>
      </c>
      <c r="CU13" s="515">
        <v>2.8038426102204551E-6</v>
      </c>
      <c r="CV13" s="515">
        <v>0</v>
      </c>
      <c r="CW13" s="515">
        <v>6.2464340503486503E-6</v>
      </c>
      <c r="CX13" s="515">
        <v>1.6717987405086239E-5</v>
      </c>
      <c r="CY13" s="515">
        <v>2.7950136955671083E-5</v>
      </c>
      <c r="CZ13" s="515">
        <v>1.5299175374447319E-5</v>
      </c>
      <c r="DA13" s="515">
        <v>5.5352387848788348E-6</v>
      </c>
      <c r="DB13" s="515">
        <v>7.5078456987551992E-6</v>
      </c>
      <c r="DC13" s="515">
        <v>4.8317931992510721E-6</v>
      </c>
      <c r="DD13" s="515">
        <v>6.4192989804548395E-6</v>
      </c>
      <c r="DE13" s="515">
        <v>6.1362994841417563E-6</v>
      </c>
      <c r="DF13" s="515">
        <v>5.7524183783192998E-6</v>
      </c>
      <c r="DG13" s="515">
        <v>5.197484615445538E-6</v>
      </c>
      <c r="DH13" s="515">
        <v>5.493176530609267E-6</v>
      </c>
      <c r="DI13" s="515">
        <v>7.5292700372698864E-6</v>
      </c>
      <c r="DJ13" s="515">
        <v>4.2142381465976642E-5</v>
      </c>
      <c r="DK13" s="515">
        <v>7.3684478546148557E-5</v>
      </c>
      <c r="DL13" s="515">
        <v>1.0351767121561754E-4</v>
      </c>
      <c r="DM13" s="515">
        <v>2.2651791088954429E-5</v>
      </c>
      <c r="DN13" s="515">
        <v>2.1309781670975596E-5</v>
      </c>
      <c r="DO13" s="515">
        <v>2.1484986993073964E-5</v>
      </c>
      <c r="DP13" s="515">
        <v>2.0121793605087613E-5</v>
      </c>
      <c r="DQ13" s="515">
        <v>2.2761155811492107E-5</v>
      </c>
      <c r="DR13" s="515">
        <v>1.4175188317376796E-5</v>
      </c>
      <c r="DS13" s="515">
        <v>2.1502590537706367E-5</v>
      </c>
      <c r="DT13" s="515">
        <v>3.310988406446749E-5</v>
      </c>
      <c r="DU13" s="515">
        <v>0</v>
      </c>
      <c r="DV13" s="515">
        <v>7.2849129452903034E-5</v>
      </c>
      <c r="DW13" s="515">
        <v>2.0573058059853286E-5</v>
      </c>
      <c r="DX13" s="515">
        <v>2.1678678625414111E-5</v>
      </c>
      <c r="DY13" s="515">
        <v>2.2251965683018523E-5</v>
      </c>
      <c r="DZ13" s="515">
        <v>1.2812956461573944E-5</v>
      </c>
      <c r="EA13" s="515">
        <v>4.5892611289582376E-5</v>
      </c>
      <c r="EB13" s="515">
        <v>0</v>
      </c>
      <c r="EC13" s="515">
        <v>9.6950894372000584E-6</v>
      </c>
      <c r="ED13" s="515">
        <v>1.1833899388187401E-5</v>
      </c>
      <c r="EE13" s="515">
        <v>0</v>
      </c>
      <c r="EF13" s="515">
        <v>1.0338802559887513E-4</v>
      </c>
      <c r="EG13" s="515">
        <v>1.2311175297019414E-5</v>
      </c>
      <c r="EH13" s="515">
        <v>3.0096059540627909E-5</v>
      </c>
      <c r="EI13" s="515">
        <v>4.757396562305244E-6</v>
      </c>
      <c r="EJ13" s="515">
        <v>2.6685895652470148E-4</v>
      </c>
      <c r="EK13" s="515">
        <v>0</v>
      </c>
      <c r="EL13" s="515">
        <v>3.2103464881102527E-5</v>
      </c>
      <c r="EM13" s="515">
        <v>0</v>
      </c>
      <c r="EN13" s="515">
        <v>3.7445843948189932E-6</v>
      </c>
      <c r="EO13" s="515">
        <v>0</v>
      </c>
      <c r="EP13" s="515">
        <v>3.956729209366369E-6</v>
      </c>
      <c r="EQ13" s="515">
        <v>1.1622028392615363E-5</v>
      </c>
      <c r="ER13" s="515">
        <v>0</v>
      </c>
      <c r="ES13" s="515">
        <v>9.5986457544833714E-4</v>
      </c>
      <c r="ET13" s="515">
        <v>3.1598139979760108E-5</v>
      </c>
      <c r="EU13" s="515">
        <v>1.8901842082279067E-5</v>
      </c>
      <c r="EV13" s="515">
        <v>5.392251003477172E-6</v>
      </c>
      <c r="EW13" s="515">
        <v>1.9981401925899739E-5</v>
      </c>
      <c r="EX13" s="515">
        <v>1.4128404592296628E-6</v>
      </c>
      <c r="EY13" s="515">
        <v>1.820673583019405E-5</v>
      </c>
      <c r="EZ13" s="515">
        <v>8.2843840088134223E-5</v>
      </c>
    </row>
    <row r="14" spans="1:156" x14ac:dyDescent="0.15">
      <c r="C14" s="511" t="s">
        <v>137</v>
      </c>
      <c r="D14" s="512" t="s">
        <v>138</v>
      </c>
      <c r="E14" s="513">
        <f t="shared" si="0"/>
        <v>0</v>
      </c>
      <c r="F14" s="514">
        <f t="shared" si="3"/>
        <v>0</v>
      </c>
      <c r="G14" s="514">
        <f t="shared" si="1"/>
        <v>0</v>
      </c>
      <c r="H14" s="514">
        <f t="shared" si="1"/>
        <v>0</v>
      </c>
      <c r="I14" s="514">
        <f t="shared" si="1"/>
        <v>0</v>
      </c>
      <c r="J14" s="514">
        <f t="shared" si="1"/>
        <v>0</v>
      </c>
      <c r="K14" s="514">
        <f t="shared" si="1"/>
        <v>0</v>
      </c>
      <c r="L14" s="514">
        <f t="shared" si="1"/>
        <v>0</v>
      </c>
      <c r="M14" s="514">
        <f t="shared" si="1"/>
        <v>0</v>
      </c>
      <c r="N14" s="514">
        <f t="shared" si="1"/>
        <v>0</v>
      </c>
      <c r="O14" s="514">
        <f t="shared" si="1"/>
        <v>0</v>
      </c>
      <c r="P14" s="514">
        <f t="shared" si="1"/>
        <v>0</v>
      </c>
      <c r="Q14" s="514">
        <f t="shared" si="1"/>
        <v>0</v>
      </c>
      <c r="R14" s="514">
        <f t="shared" si="1"/>
        <v>0</v>
      </c>
      <c r="S14" s="514">
        <f t="shared" si="1"/>
        <v>0</v>
      </c>
      <c r="T14" s="514">
        <f t="shared" si="1"/>
        <v>0</v>
      </c>
      <c r="U14" s="514">
        <f t="shared" ref="U14:AJ29" si="4">U$131*CW14</f>
        <v>0</v>
      </c>
      <c r="V14" s="514">
        <f t="shared" si="4"/>
        <v>0</v>
      </c>
      <c r="W14" s="514">
        <f t="shared" si="4"/>
        <v>0</v>
      </c>
      <c r="X14" s="514">
        <f t="shared" si="4"/>
        <v>0</v>
      </c>
      <c r="Y14" s="514">
        <f t="shared" si="4"/>
        <v>0</v>
      </c>
      <c r="Z14" s="514">
        <f t="shared" si="4"/>
        <v>0</v>
      </c>
      <c r="AA14" s="514">
        <f t="shared" si="4"/>
        <v>0</v>
      </c>
      <c r="AB14" s="514">
        <f t="shared" si="4"/>
        <v>0</v>
      </c>
      <c r="AC14" s="514">
        <f t="shared" si="4"/>
        <v>0</v>
      </c>
      <c r="AD14" s="514">
        <f t="shared" si="4"/>
        <v>0</v>
      </c>
      <c r="AE14" s="514">
        <f t="shared" si="4"/>
        <v>0</v>
      </c>
      <c r="AF14" s="514">
        <f t="shared" si="4"/>
        <v>0</v>
      </c>
      <c r="AG14" s="514">
        <f t="shared" si="4"/>
        <v>0</v>
      </c>
      <c r="AH14" s="514">
        <f t="shared" si="4"/>
        <v>0</v>
      </c>
      <c r="AI14" s="514">
        <f t="shared" si="4"/>
        <v>0</v>
      </c>
      <c r="AJ14" s="514">
        <f t="shared" si="4"/>
        <v>0</v>
      </c>
      <c r="AK14" s="514">
        <f t="shared" ref="AK14:AZ29" si="5">AK$131*DM14</f>
        <v>0</v>
      </c>
      <c r="AL14" s="514">
        <f t="shared" si="5"/>
        <v>0</v>
      </c>
      <c r="AM14" s="514">
        <f t="shared" si="5"/>
        <v>0</v>
      </c>
      <c r="AN14" s="514">
        <f t="shared" si="5"/>
        <v>0</v>
      </c>
      <c r="AO14" s="514">
        <f t="shared" si="5"/>
        <v>0</v>
      </c>
      <c r="AP14" s="514">
        <f t="shared" si="5"/>
        <v>0</v>
      </c>
      <c r="AQ14" s="514">
        <f t="shared" si="5"/>
        <v>0</v>
      </c>
      <c r="AR14" s="514">
        <f t="shared" si="5"/>
        <v>0</v>
      </c>
      <c r="AS14" s="514">
        <f t="shared" si="5"/>
        <v>0</v>
      </c>
      <c r="AT14" s="514">
        <f t="shared" si="5"/>
        <v>0</v>
      </c>
      <c r="AU14" s="514">
        <f t="shared" si="5"/>
        <v>0</v>
      </c>
      <c r="AV14" s="514">
        <f t="shared" si="5"/>
        <v>0</v>
      </c>
      <c r="AW14" s="514">
        <f t="shared" si="5"/>
        <v>0</v>
      </c>
      <c r="AX14" s="514">
        <f t="shared" si="5"/>
        <v>0</v>
      </c>
      <c r="AY14" s="514">
        <f t="shared" si="5"/>
        <v>0</v>
      </c>
      <c r="AZ14" s="514">
        <f t="shared" si="5"/>
        <v>0</v>
      </c>
      <c r="BA14" s="514">
        <f t="shared" ref="BA14:BP29" si="6">BA$131*EC14</f>
        <v>0</v>
      </c>
      <c r="BB14" s="514">
        <f t="shared" si="6"/>
        <v>0</v>
      </c>
      <c r="BC14" s="514">
        <f t="shared" si="6"/>
        <v>0</v>
      </c>
      <c r="BD14" s="514">
        <f t="shared" si="6"/>
        <v>0</v>
      </c>
      <c r="BE14" s="514">
        <f t="shared" si="6"/>
        <v>0</v>
      </c>
      <c r="BF14" s="514">
        <f t="shared" si="6"/>
        <v>0</v>
      </c>
      <c r="BG14" s="514">
        <f t="shared" si="6"/>
        <v>0</v>
      </c>
      <c r="BH14" s="514">
        <f t="shared" si="6"/>
        <v>0</v>
      </c>
      <c r="BI14" s="514">
        <f t="shared" si="6"/>
        <v>0</v>
      </c>
      <c r="BJ14" s="514">
        <f t="shared" si="6"/>
        <v>0</v>
      </c>
      <c r="BK14" s="514">
        <f t="shared" si="6"/>
        <v>0</v>
      </c>
      <c r="BL14" s="514">
        <f t="shared" si="6"/>
        <v>0</v>
      </c>
      <c r="BM14" s="514">
        <f t="shared" si="6"/>
        <v>0</v>
      </c>
      <c r="BN14" s="514">
        <f t="shared" si="6"/>
        <v>0</v>
      </c>
      <c r="BO14" s="514">
        <f t="shared" si="6"/>
        <v>0</v>
      </c>
      <c r="BP14" s="514">
        <f t="shared" si="6"/>
        <v>0</v>
      </c>
      <c r="BQ14" s="514">
        <f t="shared" ref="BQ14:BX29" si="7">BQ$131*ES14</f>
        <v>0</v>
      </c>
      <c r="BR14" s="514">
        <f t="shared" si="7"/>
        <v>0</v>
      </c>
      <c r="BS14" s="514">
        <f t="shared" si="2"/>
        <v>0</v>
      </c>
      <c r="BT14" s="514">
        <f t="shared" si="2"/>
        <v>0</v>
      </c>
      <c r="BU14" s="514">
        <f t="shared" si="2"/>
        <v>0</v>
      </c>
      <c r="BV14" s="514">
        <f t="shared" si="2"/>
        <v>0</v>
      </c>
      <c r="BW14" s="514">
        <f t="shared" si="2"/>
        <v>0</v>
      </c>
      <c r="BX14" s="514">
        <f t="shared" si="2"/>
        <v>0</v>
      </c>
      <c r="CF14" s="505" t="s">
        <v>137</v>
      </c>
      <c r="CG14" s="505" t="s">
        <v>138</v>
      </c>
      <c r="CH14" s="515">
        <v>0</v>
      </c>
      <c r="CI14" s="515">
        <v>0</v>
      </c>
      <c r="CJ14" s="515">
        <v>0</v>
      </c>
      <c r="CK14" s="515">
        <v>0</v>
      </c>
      <c r="CL14" s="515">
        <v>0</v>
      </c>
      <c r="CM14" s="515">
        <v>0</v>
      </c>
      <c r="CN14" s="515">
        <v>0</v>
      </c>
      <c r="CO14" s="515">
        <v>0</v>
      </c>
      <c r="CP14" s="515">
        <v>0</v>
      </c>
      <c r="CQ14" s="515">
        <v>0</v>
      </c>
      <c r="CR14" s="515">
        <v>0</v>
      </c>
      <c r="CS14" s="515">
        <v>0</v>
      </c>
      <c r="CT14" s="515">
        <v>0</v>
      </c>
      <c r="CU14" s="515">
        <v>0</v>
      </c>
      <c r="CV14" s="515">
        <v>0</v>
      </c>
      <c r="CW14" s="515">
        <v>0</v>
      </c>
      <c r="CX14" s="515">
        <v>0</v>
      </c>
      <c r="CY14" s="515">
        <v>0</v>
      </c>
      <c r="CZ14" s="515">
        <v>0</v>
      </c>
      <c r="DA14" s="515">
        <v>0</v>
      </c>
      <c r="DB14" s="515">
        <v>0</v>
      </c>
      <c r="DC14" s="515">
        <v>0</v>
      </c>
      <c r="DD14" s="515">
        <v>0</v>
      </c>
      <c r="DE14" s="515">
        <v>0</v>
      </c>
      <c r="DF14" s="515">
        <v>0</v>
      </c>
      <c r="DG14" s="515">
        <v>0</v>
      </c>
      <c r="DH14" s="515">
        <v>0</v>
      </c>
      <c r="DI14" s="515">
        <v>0</v>
      </c>
      <c r="DJ14" s="515">
        <v>0</v>
      </c>
      <c r="DK14" s="515">
        <v>0</v>
      </c>
      <c r="DL14" s="515">
        <v>0</v>
      </c>
      <c r="DM14" s="515">
        <v>0</v>
      </c>
      <c r="DN14" s="515">
        <v>0</v>
      </c>
      <c r="DO14" s="515">
        <v>0</v>
      </c>
      <c r="DP14" s="515">
        <v>0</v>
      </c>
      <c r="DQ14" s="515">
        <v>0</v>
      </c>
      <c r="DR14" s="515">
        <v>0</v>
      </c>
      <c r="DS14" s="515">
        <v>0</v>
      </c>
      <c r="DT14" s="515">
        <v>0</v>
      </c>
      <c r="DU14" s="515">
        <v>0</v>
      </c>
      <c r="DV14" s="515">
        <v>0</v>
      </c>
      <c r="DW14" s="515">
        <v>0</v>
      </c>
      <c r="DX14" s="515">
        <v>0</v>
      </c>
      <c r="DY14" s="515">
        <v>0</v>
      </c>
      <c r="DZ14" s="515">
        <v>0</v>
      </c>
      <c r="EA14" s="515">
        <v>0</v>
      </c>
      <c r="EB14" s="515">
        <v>0</v>
      </c>
      <c r="EC14" s="515">
        <v>0</v>
      </c>
      <c r="ED14" s="515">
        <v>0</v>
      </c>
      <c r="EE14" s="515">
        <v>0</v>
      </c>
      <c r="EF14" s="515">
        <v>0</v>
      </c>
      <c r="EG14" s="515">
        <v>0</v>
      </c>
      <c r="EH14" s="515">
        <v>0</v>
      </c>
      <c r="EI14" s="515">
        <v>0</v>
      </c>
      <c r="EJ14" s="515">
        <v>0</v>
      </c>
      <c r="EK14" s="515">
        <v>0</v>
      </c>
      <c r="EL14" s="515">
        <v>0</v>
      </c>
      <c r="EM14" s="515">
        <v>0</v>
      </c>
      <c r="EN14" s="515">
        <v>0</v>
      </c>
      <c r="EO14" s="515">
        <v>0</v>
      </c>
      <c r="EP14" s="515">
        <v>0</v>
      </c>
      <c r="EQ14" s="515">
        <v>0</v>
      </c>
      <c r="ER14" s="515">
        <v>0</v>
      </c>
      <c r="ES14" s="515">
        <v>0</v>
      </c>
      <c r="ET14" s="515">
        <v>0</v>
      </c>
      <c r="EU14" s="515">
        <v>0</v>
      </c>
      <c r="EV14" s="515">
        <v>0</v>
      </c>
      <c r="EW14" s="515">
        <v>0</v>
      </c>
      <c r="EX14" s="515">
        <v>0</v>
      </c>
      <c r="EY14" s="515">
        <v>0</v>
      </c>
      <c r="EZ14" s="515">
        <v>0</v>
      </c>
    </row>
    <row r="15" spans="1:156" x14ac:dyDescent="0.15">
      <c r="C15" s="511" t="s">
        <v>143</v>
      </c>
      <c r="D15" s="512" t="s">
        <v>142</v>
      </c>
      <c r="E15" s="513">
        <f t="shared" si="0"/>
        <v>0</v>
      </c>
      <c r="F15" s="514">
        <f t="shared" si="3"/>
        <v>0</v>
      </c>
      <c r="G15" s="514">
        <f t="shared" si="3"/>
        <v>0</v>
      </c>
      <c r="H15" s="514">
        <f t="shared" si="3"/>
        <v>0</v>
      </c>
      <c r="I15" s="514">
        <f t="shared" si="3"/>
        <v>0</v>
      </c>
      <c r="J15" s="514">
        <f t="shared" si="3"/>
        <v>0</v>
      </c>
      <c r="K15" s="514">
        <f t="shared" si="3"/>
        <v>0</v>
      </c>
      <c r="L15" s="514">
        <f t="shared" si="3"/>
        <v>0</v>
      </c>
      <c r="M15" s="514">
        <f t="shared" si="3"/>
        <v>0</v>
      </c>
      <c r="N15" s="514">
        <f t="shared" si="3"/>
        <v>0</v>
      </c>
      <c r="O15" s="514">
        <f t="shared" si="3"/>
        <v>0</v>
      </c>
      <c r="P15" s="514">
        <f t="shared" si="3"/>
        <v>0</v>
      </c>
      <c r="Q15" s="514">
        <f t="shared" si="3"/>
        <v>0</v>
      </c>
      <c r="R15" s="514">
        <f t="shared" si="3"/>
        <v>0</v>
      </c>
      <c r="S15" s="514">
        <f t="shared" si="3"/>
        <v>0</v>
      </c>
      <c r="T15" s="514">
        <f t="shared" si="3"/>
        <v>0</v>
      </c>
      <c r="U15" s="514">
        <f t="shared" si="3"/>
        <v>0</v>
      </c>
      <c r="V15" s="514">
        <f t="shared" si="4"/>
        <v>0</v>
      </c>
      <c r="W15" s="514">
        <f t="shared" si="4"/>
        <v>0</v>
      </c>
      <c r="X15" s="514">
        <f t="shared" si="4"/>
        <v>0</v>
      </c>
      <c r="Y15" s="514">
        <f t="shared" si="4"/>
        <v>0</v>
      </c>
      <c r="Z15" s="514">
        <f t="shared" si="4"/>
        <v>0</v>
      </c>
      <c r="AA15" s="514">
        <f t="shared" si="4"/>
        <v>0</v>
      </c>
      <c r="AB15" s="514">
        <f t="shared" si="4"/>
        <v>0</v>
      </c>
      <c r="AC15" s="514">
        <f t="shared" si="4"/>
        <v>0</v>
      </c>
      <c r="AD15" s="514">
        <f t="shared" si="4"/>
        <v>0</v>
      </c>
      <c r="AE15" s="514">
        <f t="shared" si="4"/>
        <v>0</v>
      </c>
      <c r="AF15" s="514">
        <f t="shared" si="4"/>
        <v>0</v>
      </c>
      <c r="AG15" s="514">
        <f t="shared" si="4"/>
        <v>0</v>
      </c>
      <c r="AH15" s="514">
        <f t="shared" si="4"/>
        <v>0</v>
      </c>
      <c r="AI15" s="514">
        <f t="shared" si="4"/>
        <v>0</v>
      </c>
      <c r="AJ15" s="514">
        <f t="shared" si="4"/>
        <v>0</v>
      </c>
      <c r="AK15" s="514">
        <f t="shared" si="5"/>
        <v>0</v>
      </c>
      <c r="AL15" s="514">
        <f t="shared" si="5"/>
        <v>0</v>
      </c>
      <c r="AM15" s="514">
        <f t="shared" si="5"/>
        <v>0</v>
      </c>
      <c r="AN15" s="514">
        <f t="shared" si="5"/>
        <v>0</v>
      </c>
      <c r="AO15" s="514">
        <f t="shared" si="5"/>
        <v>0</v>
      </c>
      <c r="AP15" s="514">
        <f t="shared" si="5"/>
        <v>0</v>
      </c>
      <c r="AQ15" s="514">
        <f t="shared" si="5"/>
        <v>0</v>
      </c>
      <c r="AR15" s="514">
        <f t="shared" si="5"/>
        <v>0</v>
      </c>
      <c r="AS15" s="514">
        <f t="shared" si="5"/>
        <v>0</v>
      </c>
      <c r="AT15" s="514">
        <f t="shared" si="5"/>
        <v>0</v>
      </c>
      <c r="AU15" s="514">
        <f t="shared" si="5"/>
        <v>0</v>
      </c>
      <c r="AV15" s="514">
        <f t="shared" si="5"/>
        <v>0</v>
      </c>
      <c r="AW15" s="514">
        <f t="shared" si="5"/>
        <v>0</v>
      </c>
      <c r="AX15" s="514">
        <f t="shared" si="5"/>
        <v>0</v>
      </c>
      <c r="AY15" s="514">
        <f t="shared" si="5"/>
        <v>0</v>
      </c>
      <c r="AZ15" s="514">
        <f t="shared" si="5"/>
        <v>0</v>
      </c>
      <c r="BA15" s="514">
        <f t="shared" si="6"/>
        <v>0</v>
      </c>
      <c r="BB15" s="514">
        <f t="shared" si="6"/>
        <v>0</v>
      </c>
      <c r="BC15" s="514">
        <f t="shared" si="6"/>
        <v>0</v>
      </c>
      <c r="BD15" s="514">
        <f t="shared" si="6"/>
        <v>0</v>
      </c>
      <c r="BE15" s="514">
        <f t="shared" si="6"/>
        <v>0</v>
      </c>
      <c r="BF15" s="514">
        <f t="shared" si="6"/>
        <v>0</v>
      </c>
      <c r="BG15" s="514">
        <f t="shared" si="6"/>
        <v>0</v>
      </c>
      <c r="BH15" s="514">
        <f t="shared" si="6"/>
        <v>0</v>
      </c>
      <c r="BI15" s="514">
        <f t="shared" si="6"/>
        <v>0</v>
      </c>
      <c r="BJ15" s="514">
        <f t="shared" si="6"/>
        <v>0</v>
      </c>
      <c r="BK15" s="514">
        <f t="shared" si="6"/>
        <v>0</v>
      </c>
      <c r="BL15" s="514">
        <f t="shared" si="6"/>
        <v>0</v>
      </c>
      <c r="BM15" s="514">
        <f t="shared" si="6"/>
        <v>0</v>
      </c>
      <c r="BN15" s="514">
        <f t="shared" si="6"/>
        <v>0</v>
      </c>
      <c r="BO15" s="514">
        <f t="shared" si="6"/>
        <v>0</v>
      </c>
      <c r="BP15" s="514">
        <f t="shared" si="6"/>
        <v>0</v>
      </c>
      <c r="BQ15" s="514">
        <f t="shared" si="7"/>
        <v>0</v>
      </c>
      <c r="BR15" s="514">
        <f t="shared" si="7"/>
        <v>0</v>
      </c>
      <c r="BS15" s="514">
        <f t="shared" si="2"/>
        <v>0</v>
      </c>
      <c r="BT15" s="514">
        <f t="shared" si="2"/>
        <v>0</v>
      </c>
      <c r="BU15" s="514">
        <f t="shared" si="2"/>
        <v>0</v>
      </c>
      <c r="BV15" s="514">
        <f t="shared" si="2"/>
        <v>0</v>
      </c>
      <c r="BW15" s="514">
        <f t="shared" si="2"/>
        <v>0</v>
      </c>
      <c r="BX15" s="514">
        <f t="shared" si="2"/>
        <v>0</v>
      </c>
      <c r="CF15" s="505" t="s">
        <v>143</v>
      </c>
      <c r="CG15" s="505" t="s">
        <v>142</v>
      </c>
      <c r="CH15" s="515">
        <v>2.0450310810116097E-6</v>
      </c>
      <c r="CI15" s="515">
        <v>4.5480481141908327E-7</v>
      </c>
      <c r="CJ15" s="515">
        <v>5.0845787903151489E-7</v>
      </c>
      <c r="CK15" s="515">
        <v>5.4225800353834195E-7</v>
      </c>
      <c r="CL15" s="515">
        <v>5.5417670234493225E-7</v>
      </c>
      <c r="CM15" s="515">
        <v>0</v>
      </c>
      <c r="CN15" s="515">
        <v>4.6060683107566893E-7</v>
      </c>
      <c r="CO15" s="515">
        <v>0</v>
      </c>
      <c r="CP15" s="515">
        <v>5.1870488726338304E-7</v>
      </c>
      <c r="CQ15" s="515">
        <v>5.2590018992885364E-7</v>
      </c>
      <c r="CR15" s="515">
        <v>0</v>
      </c>
      <c r="CS15" s="515">
        <v>3.969531464292675E-7</v>
      </c>
      <c r="CT15" s="515">
        <v>0</v>
      </c>
      <c r="CU15" s="515">
        <v>5.6076852204409097E-7</v>
      </c>
      <c r="CV15" s="515">
        <v>0</v>
      </c>
      <c r="CW15" s="515">
        <v>3.9870855640523301E-7</v>
      </c>
      <c r="CX15" s="515">
        <v>1.0448742128178899E-6</v>
      </c>
      <c r="CY15" s="515">
        <v>0</v>
      </c>
      <c r="CZ15" s="515">
        <v>1.1768596441882552E-6</v>
      </c>
      <c r="DA15" s="515">
        <v>3.5482299903069454E-7</v>
      </c>
      <c r="DB15" s="515">
        <v>0</v>
      </c>
      <c r="DC15" s="515">
        <v>0</v>
      </c>
      <c r="DD15" s="515">
        <v>0</v>
      </c>
      <c r="DE15" s="515">
        <v>0</v>
      </c>
      <c r="DF15" s="515">
        <v>4.1088702702280711E-7</v>
      </c>
      <c r="DG15" s="515">
        <v>2.4749926740216849E-7</v>
      </c>
      <c r="DH15" s="515">
        <v>5.149852997446188E-7</v>
      </c>
      <c r="DI15" s="515">
        <v>0</v>
      </c>
      <c r="DJ15" s="515">
        <v>4.9002769146484463E-7</v>
      </c>
      <c r="DK15" s="515">
        <v>4.9152506722490929E-6</v>
      </c>
      <c r="DL15" s="515">
        <v>6.2050066079536835E-6</v>
      </c>
      <c r="DM15" s="515">
        <v>7.0998151174334774E-6</v>
      </c>
      <c r="DN15" s="515">
        <v>7.0459761976612862E-6</v>
      </c>
      <c r="DO15" s="515">
        <v>7.2325698788565818E-6</v>
      </c>
      <c r="DP15" s="515">
        <v>6.7072645350292048E-6</v>
      </c>
      <c r="DQ15" s="515">
        <v>1.1380577905746054E-5</v>
      </c>
      <c r="DR15" s="515">
        <v>5.6700753269507189E-6</v>
      </c>
      <c r="DS15" s="515">
        <v>7.8668014162340367E-6</v>
      </c>
      <c r="DT15" s="515">
        <v>7.6407424764155746E-6</v>
      </c>
      <c r="DU15" s="515">
        <v>0</v>
      </c>
      <c r="DV15" s="515">
        <v>0</v>
      </c>
      <c r="DW15" s="515">
        <v>6.2613654964770872E-6</v>
      </c>
      <c r="DX15" s="515">
        <v>5.9123668978402127E-6</v>
      </c>
      <c r="DY15" s="515">
        <v>6.675589704905557E-6</v>
      </c>
      <c r="DZ15" s="515">
        <v>0</v>
      </c>
      <c r="EA15" s="515">
        <v>0</v>
      </c>
      <c r="EB15" s="515">
        <v>0</v>
      </c>
      <c r="EC15" s="515">
        <v>9.6950894372000584E-6</v>
      </c>
      <c r="ED15" s="515">
        <v>1.1833899388187401E-5</v>
      </c>
      <c r="EE15" s="515">
        <v>0</v>
      </c>
      <c r="EF15" s="515">
        <v>1.0338802559887513E-5</v>
      </c>
      <c r="EG15" s="515">
        <v>6.5659601584103544E-6</v>
      </c>
      <c r="EH15" s="515">
        <v>7.0814257742653909E-6</v>
      </c>
      <c r="EI15" s="515">
        <v>7.475908883622526E-6</v>
      </c>
      <c r="EJ15" s="515">
        <v>5.6778501388234359E-6</v>
      </c>
      <c r="EK15" s="515">
        <v>5.6874409927996995E-6</v>
      </c>
      <c r="EL15" s="515">
        <v>6.8793139030933977E-6</v>
      </c>
      <c r="EM15" s="515">
        <v>6.0186526644145437E-6</v>
      </c>
      <c r="EN15" s="515">
        <v>6.2409739913649884E-6</v>
      </c>
      <c r="EO15" s="515">
        <v>6.6978339205101068E-6</v>
      </c>
      <c r="EP15" s="515">
        <v>5.9350938140495539E-6</v>
      </c>
      <c r="EQ15" s="515">
        <v>5.8110141963076815E-6</v>
      </c>
      <c r="ER15" s="515">
        <v>6.7208882325888192E-6</v>
      </c>
      <c r="ES15" s="515">
        <v>0</v>
      </c>
      <c r="ET15" s="515">
        <v>3.0957637142332542E-6</v>
      </c>
      <c r="EU15" s="515">
        <v>0</v>
      </c>
      <c r="EV15" s="515">
        <v>0</v>
      </c>
      <c r="EW15" s="515">
        <v>0</v>
      </c>
      <c r="EX15" s="515">
        <v>7.0642022961483145E-6</v>
      </c>
      <c r="EY15" s="515">
        <v>6.6206312109796547E-6</v>
      </c>
      <c r="EZ15" s="515">
        <v>5.4502526373772509E-6</v>
      </c>
    </row>
    <row r="16" spans="1:156" x14ac:dyDescent="0.15">
      <c r="C16" s="511" t="s">
        <v>145</v>
      </c>
      <c r="D16" s="512" t="s">
        <v>146</v>
      </c>
      <c r="E16" s="513">
        <f t="shared" si="0"/>
        <v>0</v>
      </c>
      <c r="F16" s="514">
        <f t="shared" si="3"/>
        <v>0</v>
      </c>
      <c r="G16" s="514">
        <f t="shared" si="3"/>
        <v>0</v>
      </c>
      <c r="H16" s="514">
        <f t="shared" si="3"/>
        <v>0</v>
      </c>
      <c r="I16" s="514">
        <f t="shared" si="3"/>
        <v>0</v>
      </c>
      <c r="J16" s="514">
        <f t="shared" si="3"/>
        <v>0</v>
      </c>
      <c r="K16" s="514">
        <f t="shared" si="3"/>
        <v>0</v>
      </c>
      <c r="L16" s="514">
        <f t="shared" si="3"/>
        <v>0</v>
      </c>
      <c r="M16" s="514">
        <f t="shared" si="3"/>
        <v>0</v>
      </c>
      <c r="N16" s="514">
        <f t="shared" si="3"/>
        <v>0</v>
      </c>
      <c r="O16" s="514">
        <f t="shared" si="3"/>
        <v>0</v>
      </c>
      <c r="P16" s="514">
        <f t="shared" si="3"/>
        <v>0</v>
      </c>
      <c r="Q16" s="514">
        <f t="shared" si="3"/>
        <v>0</v>
      </c>
      <c r="R16" s="514">
        <f t="shared" si="3"/>
        <v>0</v>
      </c>
      <c r="S16" s="514">
        <f t="shared" si="3"/>
        <v>0</v>
      </c>
      <c r="T16" s="514">
        <f t="shared" si="3"/>
        <v>0</v>
      </c>
      <c r="U16" s="514">
        <f t="shared" si="3"/>
        <v>0</v>
      </c>
      <c r="V16" s="514">
        <f t="shared" si="4"/>
        <v>0</v>
      </c>
      <c r="W16" s="514">
        <f t="shared" si="4"/>
        <v>0</v>
      </c>
      <c r="X16" s="514">
        <f t="shared" si="4"/>
        <v>0</v>
      </c>
      <c r="Y16" s="514">
        <f t="shared" si="4"/>
        <v>0</v>
      </c>
      <c r="Z16" s="514">
        <f t="shared" si="4"/>
        <v>0</v>
      </c>
      <c r="AA16" s="514">
        <f t="shared" si="4"/>
        <v>0</v>
      </c>
      <c r="AB16" s="514">
        <f t="shared" si="4"/>
        <v>0</v>
      </c>
      <c r="AC16" s="514">
        <f t="shared" si="4"/>
        <v>0</v>
      </c>
      <c r="AD16" s="514">
        <f t="shared" si="4"/>
        <v>0</v>
      </c>
      <c r="AE16" s="514">
        <f t="shared" si="4"/>
        <v>0</v>
      </c>
      <c r="AF16" s="514">
        <f t="shared" si="4"/>
        <v>0</v>
      </c>
      <c r="AG16" s="514">
        <f t="shared" si="4"/>
        <v>0</v>
      </c>
      <c r="AH16" s="514">
        <f t="shared" si="4"/>
        <v>0</v>
      </c>
      <c r="AI16" s="514">
        <f t="shared" si="4"/>
        <v>0</v>
      </c>
      <c r="AJ16" s="514">
        <f t="shared" si="4"/>
        <v>0</v>
      </c>
      <c r="AK16" s="514">
        <f t="shared" si="5"/>
        <v>0</v>
      </c>
      <c r="AL16" s="514">
        <f t="shared" si="5"/>
        <v>0</v>
      </c>
      <c r="AM16" s="514">
        <f t="shared" si="5"/>
        <v>0</v>
      </c>
      <c r="AN16" s="514">
        <f t="shared" si="5"/>
        <v>0</v>
      </c>
      <c r="AO16" s="514">
        <f t="shared" si="5"/>
        <v>0</v>
      </c>
      <c r="AP16" s="514">
        <f t="shared" si="5"/>
        <v>0</v>
      </c>
      <c r="AQ16" s="514">
        <f t="shared" si="5"/>
        <v>0</v>
      </c>
      <c r="AR16" s="514">
        <f t="shared" si="5"/>
        <v>0</v>
      </c>
      <c r="AS16" s="514">
        <f t="shared" si="5"/>
        <v>0</v>
      </c>
      <c r="AT16" s="514">
        <f t="shared" si="5"/>
        <v>0</v>
      </c>
      <c r="AU16" s="514">
        <f t="shared" si="5"/>
        <v>0</v>
      </c>
      <c r="AV16" s="514">
        <f t="shared" si="5"/>
        <v>0</v>
      </c>
      <c r="AW16" s="514">
        <f t="shared" si="5"/>
        <v>0</v>
      </c>
      <c r="AX16" s="514">
        <f t="shared" si="5"/>
        <v>0</v>
      </c>
      <c r="AY16" s="514">
        <f t="shared" si="5"/>
        <v>0</v>
      </c>
      <c r="AZ16" s="514">
        <f t="shared" si="5"/>
        <v>0</v>
      </c>
      <c r="BA16" s="514">
        <f t="shared" si="6"/>
        <v>0</v>
      </c>
      <c r="BB16" s="514">
        <f t="shared" si="6"/>
        <v>0</v>
      </c>
      <c r="BC16" s="514">
        <f t="shared" si="6"/>
        <v>0</v>
      </c>
      <c r="BD16" s="514">
        <f t="shared" si="6"/>
        <v>0</v>
      </c>
      <c r="BE16" s="514">
        <f t="shared" si="6"/>
        <v>0</v>
      </c>
      <c r="BF16" s="514">
        <f t="shared" si="6"/>
        <v>0</v>
      </c>
      <c r="BG16" s="514">
        <f t="shared" si="6"/>
        <v>0</v>
      </c>
      <c r="BH16" s="514">
        <f t="shared" si="6"/>
        <v>0</v>
      </c>
      <c r="BI16" s="514">
        <f t="shared" si="6"/>
        <v>0</v>
      </c>
      <c r="BJ16" s="514">
        <f t="shared" si="6"/>
        <v>0</v>
      </c>
      <c r="BK16" s="514">
        <f t="shared" si="6"/>
        <v>0</v>
      </c>
      <c r="BL16" s="514">
        <f t="shared" si="6"/>
        <v>0</v>
      </c>
      <c r="BM16" s="514">
        <f t="shared" si="6"/>
        <v>0</v>
      </c>
      <c r="BN16" s="514">
        <f t="shared" si="6"/>
        <v>0</v>
      </c>
      <c r="BO16" s="514">
        <f t="shared" si="6"/>
        <v>0</v>
      </c>
      <c r="BP16" s="514">
        <f t="shared" si="6"/>
        <v>0</v>
      </c>
      <c r="BQ16" s="514">
        <f t="shared" si="7"/>
        <v>0</v>
      </c>
      <c r="BR16" s="514">
        <f t="shared" si="7"/>
        <v>0</v>
      </c>
      <c r="BS16" s="514">
        <f t="shared" si="2"/>
        <v>0</v>
      </c>
      <c r="BT16" s="514">
        <f t="shared" si="2"/>
        <v>0</v>
      </c>
      <c r="BU16" s="514">
        <f t="shared" si="2"/>
        <v>0</v>
      </c>
      <c r="BV16" s="514">
        <f t="shared" si="2"/>
        <v>0</v>
      </c>
      <c r="BW16" s="514">
        <f t="shared" si="2"/>
        <v>0</v>
      </c>
      <c r="BX16" s="514">
        <f t="shared" si="2"/>
        <v>0</v>
      </c>
      <c r="CF16" s="505" t="s">
        <v>145</v>
      </c>
      <c r="CG16" s="505" t="s">
        <v>146</v>
      </c>
      <c r="CH16" s="515">
        <v>2.0046495826657879E-3</v>
      </c>
      <c r="CI16" s="515">
        <v>1.0631712188080241E-3</v>
      </c>
      <c r="CJ16" s="515">
        <v>1.2520775271151053E-3</v>
      </c>
      <c r="CK16" s="515">
        <v>1.2299496036256672E-3</v>
      </c>
      <c r="CL16" s="515">
        <v>1.2437941907429658E-3</v>
      </c>
      <c r="CM16" s="515">
        <v>6.0007059654076955E-4</v>
      </c>
      <c r="CN16" s="515">
        <v>1.2834041669871723E-3</v>
      </c>
      <c r="CO16" s="515">
        <v>8.6835706842653695E-4</v>
      </c>
      <c r="CP16" s="515">
        <v>1.3872762209859179E-3</v>
      </c>
      <c r="CQ16" s="515">
        <v>1.3810138987531695E-3</v>
      </c>
      <c r="CR16" s="515">
        <v>1.8387231299996209E-3</v>
      </c>
      <c r="CS16" s="515">
        <v>1.1551336561091685E-3</v>
      </c>
      <c r="CT16" s="515">
        <v>8.1530379578270522E-4</v>
      </c>
      <c r="CU16" s="515">
        <v>1.2953752859218501E-3</v>
      </c>
      <c r="CV16" s="515">
        <v>5.525123525975974E-4</v>
      </c>
      <c r="CW16" s="515">
        <v>8.6566272738182839E-4</v>
      </c>
      <c r="CX16" s="515">
        <v>1.8483824824748472E-3</v>
      </c>
      <c r="CY16" s="515">
        <v>4.3788547897218033E-3</v>
      </c>
      <c r="CZ16" s="515">
        <v>1.5287406778005436E-3</v>
      </c>
      <c r="DA16" s="515">
        <v>7.9891946461751182E-4</v>
      </c>
      <c r="DB16" s="515">
        <v>7.3576887847800955E-4</v>
      </c>
      <c r="DC16" s="515">
        <v>4.9525880292323489E-4</v>
      </c>
      <c r="DD16" s="515">
        <v>8.6660536236140336E-4</v>
      </c>
      <c r="DE16" s="515">
        <v>9.7362618481715876E-4</v>
      </c>
      <c r="DF16" s="515">
        <v>8.4930348485614225E-4</v>
      </c>
      <c r="DG16" s="515">
        <v>9.5608966997457693E-4</v>
      </c>
      <c r="DH16" s="515">
        <v>6.748024044320322E-4</v>
      </c>
      <c r="DI16" s="515">
        <v>5.8728306290705117E-4</v>
      </c>
      <c r="DJ16" s="515">
        <v>1.5739689449850811E-4</v>
      </c>
      <c r="DK16" s="515">
        <v>4.1226111494269413E-3</v>
      </c>
      <c r="DL16" s="515">
        <v>4.0515666317445867E-3</v>
      </c>
      <c r="DM16" s="515">
        <v>3.1803790861760343E-3</v>
      </c>
      <c r="DN16" s="515">
        <v>3.1370060856611977E-3</v>
      </c>
      <c r="DO16" s="515">
        <v>3.4216437206296504E-3</v>
      </c>
      <c r="DP16" s="515">
        <v>5.3941885164407949E-3</v>
      </c>
      <c r="DQ16" s="515">
        <v>1.3998110824067645E-3</v>
      </c>
      <c r="DR16" s="515">
        <v>6.7190392624366017E-4</v>
      </c>
      <c r="DS16" s="515">
        <v>2.2902881189796023E-3</v>
      </c>
      <c r="DT16" s="515">
        <v>2.2132684040017114E-3</v>
      </c>
      <c r="DU16" s="515">
        <v>2.4293286219081271E-3</v>
      </c>
      <c r="DV16" s="515">
        <v>8.7418955343483641E-4</v>
      </c>
      <c r="DW16" s="515">
        <v>1.9401288231226861E-3</v>
      </c>
      <c r="DX16" s="515">
        <v>1.8269213714326256E-3</v>
      </c>
      <c r="DY16" s="515">
        <v>2.0583068256792136E-3</v>
      </c>
      <c r="DZ16" s="515">
        <v>2.5625912923147888E-5</v>
      </c>
      <c r="EA16" s="515">
        <v>0</v>
      </c>
      <c r="EB16" s="515">
        <v>1.2354067576749646E-4</v>
      </c>
      <c r="EC16" s="515">
        <v>3.0539531727180181E-3</v>
      </c>
      <c r="ED16" s="515">
        <v>3.1004816397050992E-3</v>
      </c>
      <c r="EE16" s="515">
        <v>2.8430425919965668E-3</v>
      </c>
      <c r="EF16" s="515">
        <v>5.7897294335370079E-3</v>
      </c>
      <c r="EG16" s="515">
        <v>4.6252264845882138E-3</v>
      </c>
      <c r="EH16" s="515">
        <v>3.8518530320894809E-3</v>
      </c>
      <c r="EI16" s="515">
        <v>3.911939230375569E-3</v>
      </c>
      <c r="EJ16" s="515">
        <v>8.1761041999057473E-4</v>
      </c>
      <c r="EK16" s="515">
        <v>1.4480224767668035E-2</v>
      </c>
      <c r="EL16" s="515">
        <v>5.8932789103166778E-4</v>
      </c>
      <c r="EM16" s="515">
        <v>2.3051439704707705E-3</v>
      </c>
      <c r="EN16" s="515">
        <v>1.111767106821759E-2</v>
      </c>
      <c r="EO16" s="515">
        <v>7.7092068425071332E-3</v>
      </c>
      <c r="EP16" s="515">
        <v>4.8410581876597528E-3</v>
      </c>
      <c r="EQ16" s="515">
        <v>2.8706410129759946E-3</v>
      </c>
      <c r="ER16" s="515">
        <v>3.6427214220631399E-3</v>
      </c>
      <c r="ES16" s="515">
        <v>5.4254295373270542E-3</v>
      </c>
      <c r="ET16" s="515">
        <v>4.2228352071599674E-3</v>
      </c>
      <c r="EU16" s="515">
        <v>1.8751930920936854E-3</v>
      </c>
      <c r="EV16" s="515">
        <v>2.6633572071789943E-3</v>
      </c>
      <c r="EW16" s="515">
        <v>1.427901722243143E-3</v>
      </c>
      <c r="EX16" s="515">
        <v>3.4162482304173247E-3</v>
      </c>
      <c r="EY16" s="515">
        <v>1.1089557278390921E-2</v>
      </c>
      <c r="EZ16" s="515">
        <v>6.4658163788085454E-3</v>
      </c>
    </row>
    <row r="17" spans="3:156" x14ac:dyDescent="0.15">
      <c r="C17" s="511" t="s">
        <v>151</v>
      </c>
      <c r="D17" s="512" t="s">
        <v>152</v>
      </c>
      <c r="E17" s="513">
        <f t="shared" si="0"/>
        <v>0</v>
      </c>
      <c r="F17" s="514">
        <f t="shared" si="3"/>
        <v>0</v>
      </c>
      <c r="G17" s="514">
        <f t="shared" si="3"/>
        <v>0</v>
      </c>
      <c r="H17" s="514">
        <f t="shared" si="3"/>
        <v>0</v>
      </c>
      <c r="I17" s="514">
        <f t="shared" si="3"/>
        <v>0</v>
      </c>
      <c r="J17" s="514">
        <f t="shared" si="3"/>
        <v>0</v>
      </c>
      <c r="K17" s="514">
        <f t="shared" si="3"/>
        <v>0</v>
      </c>
      <c r="L17" s="514">
        <f t="shared" si="3"/>
        <v>0</v>
      </c>
      <c r="M17" s="514">
        <f t="shared" si="3"/>
        <v>0</v>
      </c>
      <c r="N17" s="514">
        <f t="shared" si="3"/>
        <v>0</v>
      </c>
      <c r="O17" s="514">
        <f t="shared" si="3"/>
        <v>0</v>
      </c>
      <c r="P17" s="514">
        <f t="shared" si="3"/>
        <v>0</v>
      </c>
      <c r="Q17" s="514">
        <f t="shared" si="3"/>
        <v>0</v>
      </c>
      <c r="R17" s="514">
        <f t="shared" si="3"/>
        <v>0</v>
      </c>
      <c r="S17" s="514">
        <f t="shared" si="3"/>
        <v>0</v>
      </c>
      <c r="T17" s="514">
        <f t="shared" si="3"/>
        <v>0</v>
      </c>
      <c r="U17" s="514">
        <f t="shared" si="3"/>
        <v>0</v>
      </c>
      <c r="V17" s="514">
        <f t="shared" si="4"/>
        <v>0</v>
      </c>
      <c r="W17" s="514">
        <f t="shared" si="4"/>
        <v>0</v>
      </c>
      <c r="X17" s="514">
        <f t="shared" si="4"/>
        <v>0</v>
      </c>
      <c r="Y17" s="514">
        <f t="shared" si="4"/>
        <v>0</v>
      </c>
      <c r="Z17" s="514">
        <f t="shared" si="4"/>
        <v>0</v>
      </c>
      <c r="AA17" s="514">
        <f t="shared" si="4"/>
        <v>0</v>
      </c>
      <c r="AB17" s="514">
        <f t="shared" si="4"/>
        <v>0</v>
      </c>
      <c r="AC17" s="514">
        <f t="shared" si="4"/>
        <v>0</v>
      </c>
      <c r="AD17" s="514">
        <f t="shared" si="4"/>
        <v>0</v>
      </c>
      <c r="AE17" s="514">
        <f t="shared" si="4"/>
        <v>0</v>
      </c>
      <c r="AF17" s="514">
        <f t="shared" si="4"/>
        <v>0</v>
      </c>
      <c r="AG17" s="514">
        <f t="shared" si="4"/>
        <v>0</v>
      </c>
      <c r="AH17" s="514">
        <f t="shared" si="4"/>
        <v>0</v>
      </c>
      <c r="AI17" s="514">
        <f t="shared" si="4"/>
        <v>0</v>
      </c>
      <c r="AJ17" s="514">
        <f t="shared" si="4"/>
        <v>0</v>
      </c>
      <c r="AK17" s="514">
        <f t="shared" si="5"/>
        <v>0</v>
      </c>
      <c r="AL17" s="514">
        <f t="shared" si="5"/>
        <v>0</v>
      </c>
      <c r="AM17" s="514">
        <f t="shared" si="5"/>
        <v>0</v>
      </c>
      <c r="AN17" s="514">
        <f t="shared" si="5"/>
        <v>0</v>
      </c>
      <c r="AO17" s="514">
        <f t="shared" si="5"/>
        <v>0</v>
      </c>
      <c r="AP17" s="514">
        <f t="shared" si="5"/>
        <v>0</v>
      </c>
      <c r="AQ17" s="514">
        <f t="shared" si="5"/>
        <v>0</v>
      </c>
      <c r="AR17" s="514">
        <f t="shared" si="5"/>
        <v>0</v>
      </c>
      <c r="AS17" s="514">
        <f t="shared" si="5"/>
        <v>0</v>
      </c>
      <c r="AT17" s="514">
        <f t="shared" si="5"/>
        <v>0</v>
      </c>
      <c r="AU17" s="514">
        <f t="shared" si="5"/>
        <v>0</v>
      </c>
      <c r="AV17" s="514">
        <f t="shared" si="5"/>
        <v>0</v>
      </c>
      <c r="AW17" s="514">
        <f t="shared" si="5"/>
        <v>0</v>
      </c>
      <c r="AX17" s="514">
        <f t="shared" si="5"/>
        <v>0</v>
      </c>
      <c r="AY17" s="514">
        <f t="shared" si="5"/>
        <v>0</v>
      </c>
      <c r="AZ17" s="514">
        <f t="shared" si="5"/>
        <v>0</v>
      </c>
      <c r="BA17" s="514">
        <f t="shared" si="6"/>
        <v>0</v>
      </c>
      <c r="BB17" s="514">
        <f t="shared" si="6"/>
        <v>0</v>
      </c>
      <c r="BC17" s="514">
        <f t="shared" si="6"/>
        <v>0</v>
      </c>
      <c r="BD17" s="514">
        <f t="shared" si="6"/>
        <v>0</v>
      </c>
      <c r="BE17" s="514">
        <f t="shared" si="6"/>
        <v>0</v>
      </c>
      <c r="BF17" s="514">
        <f t="shared" si="6"/>
        <v>0</v>
      </c>
      <c r="BG17" s="514">
        <f t="shared" si="6"/>
        <v>0</v>
      </c>
      <c r="BH17" s="514">
        <f t="shared" si="6"/>
        <v>0</v>
      </c>
      <c r="BI17" s="514">
        <f t="shared" si="6"/>
        <v>0</v>
      </c>
      <c r="BJ17" s="514">
        <f t="shared" si="6"/>
        <v>0</v>
      </c>
      <c r="BK17" s="514">
        <f t="shared" si="6"/>
        <v>0</v>
      </c>
      <c r="BL17" s="514">
        <f t="shared" si="6"/>
        <v>0</v>
      </c>
      <c r="BM17" s="514">
        <f t="shared" si="6"/>
        <v>0</v>
      </c>
      <c r="BN17" s="514">
        <f t="shared" si="6"/>
        <v>0</v>
      </c>
      <c r="BO17" s="514">
        <f t="shared" si="6"/>
        <v>0</v>
      </c>
      <c r="BP17" s="514">
        <f t="shared" si="6"/>
        <v>0</v>
      </c>
      <c r="BQ17" s="514">
        <f t="shared" si="7"/>
        <v>0</v>
      </c>
      <c r="BR17" s="514">
        <f t="shared" si="7"/>
        <v>0</v>
      </c>
      <c r="BS17" s="514">
        <f t="shared" si="2"/>
        <v>0</v>
      </c>
      <c r="BT17" s="514">
        <f t="shared" si="2"/>
        <v>0</v>
      </c>
      <c r="BU17" s="514">
        <f t="shared" si="2"/>
        <v>0</v>
      </c>
      <c r="BV17" s="514">
        <f t="shared" si="2"/>
        <v>0</v>
      </c>
      <c r="BW17" s="514">
        <f t="shared" si="2"/>
        <v>0</v>
      </c>
      <c r="BX17" s="514">
        <f t="shared" si="2"/>
        <v>0</v>
      </c>
      <c r="CF17" s="505" t="s">
        <v>151</v>
      </c>
      <c r="CG17" s="505" t="s">
        <v>152</v>
      </c>
      <c r="CH17" s="515">
        <v>0</v>
      </c>
      <c r="CI17" s="515">
        <v>0</v>
      </c>
      <c r="CJ17" s="515">
        <v>0</v>
      </c>
      <c r="CK17" s="515">
        <v>0</v>
      </c>
      <c r="CL17" s="515">
        <v>0</v>
      </c>
      <c r="CM17" s="515">
        <v>0</v>
      </c>
      <c r="CN17" s="515">
        <v>0</v>
      </c>
      <c r="CO17" s="515">
        <v>0</v>
      </c>
      <c r="CP17" s="515">
        <v>0</v>
      </c>
      <c r="CQ17" s="515">
        <v>0</v>
      </c>
      <c r="CR17" s="515">
        <v>0</v>
      </c>
      <c r="CS17" s="515">
        <v>0</v>
      </c>
      <c r="CT17" s="515">
        <v>0</v>
      </c>
      <c r="CU17" s="515">
        <v>0</v>
      </c>
      <c r="CV17" s="515">
        <v>0</v>
      </c>
      <c r="CW17" s="515">
        <v>0</v>
      </c>
      <c r="CX17" s="515">
        <v>0</v>
      </c>
      <c r="CY17" s="515">
        <v>0</v>
      </c>
      <c r="CZ17" s="515">
        <v>0</v>
      </c>
      <c r="DA17" s="515">
        <v>0</v>
      </c>
      <c r="DB17" s="515">
        <v>0</v>
      </c>
      <c r="DC17" s="515">
        <v>0</v>
      </c>
      <c r="DD17" s="515">
        <v>0</v>
      </c>
      <c r="DE17" s="515">
        <v>0</v>
      </c>
      <c r="DF17" s="515">
        <v>0</v>
      </c>
      <c r="DG17" s="515">
        <v>0</v>
      </c>
      <c r="DH17" s="515">
        <v>0</v>
      </c>
      <c r="DI17" s="515">
        <v>0</v>
      </c>
      <c r="DJ17" s="515">
        <v>0</v>
      </c>
      <c r="DK17" s="515">
        <v>0</v>
      </c>
      <c r="DL17" s="515">
        <v>0</v>
      </c>
      <c r="DM17" s="515">
        <v>0</v>
      </c>
      <c r="DN17" s="515">
        <v>0</v>
      </c>
      <c r="DO17" s="515">
        <v>0</v>
      </c>
      <c r="DP17" s="515">
        <v>0</v>
      </c>
      <c r="DQ17" s="515">
        <v>0</v>
      </c>
      <c r="DR17" s="515">
        <v>0</v>
      </c>
      <c r="DS17" s="515">
        <v>0</v>
      </c>
      <c r="DT17" s="515">
        <v>0</v>
      </c>
      <c r="DU17" s="515">
        <v>0</v>
      </c>
      <c r="DV17" s="515">
        <v>0</v>
      </c>
      <c r="DW17" s="515">
        <v>0</v>
      </c>
      <c r="DX17" s="515">
        <v>0</v>
      </c>
      <c r="DY17" s="515">
        <v>0</v>
      </c>
      <c r="DZ17" s="515">
        <v>0</v>
      </c>
      <c r="EA17" s="515">
        <v>0</v>
      </c>
      <c r="EB17" s="515">
        <v>0</v>
      </c>
      <c r="EC17" s="515">
        <v>0</v>
      </c>
      <c r="ED17" s="515">
        <v>0</v>
      </c>
      <c r="EE17" s="515">
        <v>0</v>
      </c>
      <c r="EF17" s="515">
        <v>0</v>
      </c>
      <c r="EG17" s="515">
        <v>0</v>
      </c>
      <c r="EH17" s="515">
        <v>0</v>
      </c>
      <c r="EI17" s="515">
        <v>0</v>
      </c>
      <c r="EJ17" s="515">
        <v>0</v>
      </c>
      <c r="EK17" s="515">
        <v>0</v>
      </c>
      <c r="EL17" s="515">
        <v>0</v>
      </c>
      <c r="EM17" s="515">
        <v>0</v>
      </c>
      <c r="EN17" s="515">
        <v>0</v>
      </c>
      <c r="EO17" s="515">
        <v>0</v>
      </c>
      <c r="EP17" s="515">
        <v>0</v>
      </c>
      <c r="EQ17" s="515">
        <v>0</v>
      </c>
      <c r="ER17" s="515">
        <v>0</v>
      </c>
      <c r="ES17" s="515">
        <v>0</v>
      </c>
      <c r="ET17" s="515">
        <v>0</v>
      </c>
      <c r="EU17" s="515">
        <v>0</v>
      </c>
      <c r="EV17" s="515">
        <v>0</v>
      </c>
      <c r="EW17" s="515">
        <v>0</v>
      </c>
      <c r="EX17" s="515">
        <v>0</v>
      </c>
      <c r="EY17" s="515">
        <v>0</v>
      </c>
      <c r="EZ17" s="515">
        <v>0</v>
      </c>
    </row>
    <row r="18" spans="3:156" x14ac:dyDescent="0.15">
      <c r="C18" s="511" t="s">
        <v>167</v>
      </c>
      <c r="D18" s="512" t="s">
        <v>168</v>
      </c>
      <c r="E18" s="513">
        <f t="shared" si="0"/>
        <v>0</v>
      </c>
      <c r="F18" s="514">
        <f t="shared" si="3"/>
        <v>0</v>
      </c>
      <c r="G18" s="514">
        <f t="shared" si="3"/>
        <v>0</v>
      </c>
      <c r="H18" s="514">
        <f t="shared" si="3"/>
        <v>0</v>
      </c>
      <c r="I18" s="514">
        <f t="shared" si="3"/>
        <v>0</v>
      </c>
      <c r="J18" s="514">
        <f t="shared" si="3"/>
        <v>0</v>
      </c>
      <c r="K18" s="514">
        <f t="shared" si="3"/>
        <v>0</v>
      </c>
      <c r="L18" s="514">
        <f t="shared" si="3"/>
        <v>0</v>
      </c>
      <c r="M18" s="514">
        <f t="shared" si="3"/>
        <v>0</v>
      </c>
      <c r="N18" s="514">
        <f t="shared" si="3"/>
        <v>0</v>
      </c>
      <c r="O18" s="514">
        <f t="shared" si="3"/>
        <v>0</v>
      </c>
      <c r="P18" s="514">
        <f t="shared" si="3"/>
        <v>0</v>
      </c>
      <c r="Q18" s="514">
        <f t="shared" si="3"/>
        <v>0</v>
      </c>
      <c r="R18" s="514">
        <f t="shared" si="3"/>
        <v>0</v>
      </c>
      <c r="S18" s="514">
        <f t="shared" si="3"/>
        <v>0</v>
      </c>
      <c r="T18" s="514">
        <f t="shared" si="3"/>
        <v>0</v>
      </c>
      <c r="U18" s="514">
        <f t="shared" si="3"/>
        <v>0</v>
      </c>
      <c r="V18" s="514">
        <f t="shared" si="4"/>
        <v>0</v>
      </c>
      <c r="W18" s="514">
        <f t="shared" si="4"/>
        <v>0</v>
      </c>
      <c r="X18" s="514">
        <f t="shared" si="4"/>
        <v>0</v>
      </c>
      <c r="Y18" s="514">
        <f t="shared" si="4"/>
        <v>0</v>
      </c>
      <c r="Z18" s="514">
        <f t="shared" si="4"/>
        <v>0</v>
      </c>
      <c r="AA18" s="514">
        <f t="shared" si="4"/>
        <v>0</v>
      </c>
      <c r="AB18" s="514">
        <f t="shared" si="4"/>
        <v>0</v>
      </c>
      <c r="AC18" s="514">
        <f t="shared" si="4"/>
        <v>0</v>
      </c>
      <c r="AD18" s="514">
        <f t="shared" si="4"/>
        <v>0</v>
      </c>
      <c r="AE18" s="514">
        <f t="shared" si="4"/>
        <v>0</v>
      </c>
      <c r="AF18" s="514">
        <f t="shared" si="4"/>
        <v>0</v>
      </c>
      <c r="AG18" s="514">
        <f t="shared" si="4"/>
        <v>0</v>
      </c>
      <c r="AH18" s="514">
        <f t="shared" si="4"/>
        <v>0</v>
      </c>
      <c r="AI18" s="514">
        <f t="shared" si="4"/>
        <v>0</v>
      </c>
      <c r="AJ18" s="514">
        <f t="shared" si="4"/>
        <v>0</v>
      </c>
      <c r="AK18" s="514">
        <f t="shared" si="5"/>
        <v>0</v>
      </c>
      <c r="AL18" s="514">
        <f t="shared" si="5"/>
        <v>0</v>
      </c>
      <c r="AM18" s="514">
        <f t="shared" si="5"/>
        <v>0</v>
      </c>
      <c r="AN18" s="514">
        <f t="shared" si="5"/>
        <v>0</v>
      </c>
      <c r="AO18" s="514">
        <f t="shared" si="5"/>
        <v>0</v>
      </c>
      <c r="AP18" s="514">
        <f t="shared" si="5"/>
        <v>0</v>
      </c>
      <c r="AQ18" s="514">
        <f t="shared" si="5"/>
        <v>0</v>
      </c>
      <c r="AR18" s="514">
        <f t="shared" si="5"/>
        <v>0</v>
      </c>
      <c r="AS18" s="514">
        <f t="shared" si="5"/>
        <v>0</v>
      </c>
      <c r="AT18" s="514">
        <f t="shared" si="5"/>
        <v>0</v>
      </c>
      <c r="AU18" s="514">
        <f t="shared" si="5"/>
        <v>0</v>
      </c>
      <c r="AV18" s="514">
        <f t="shared" si="5"/>
        <v>0</v>
      </c>
      <c r="AW18" s="514">
        <f t="shared" si="5"/>
        <v>0</v>
      </c>
      <c r="AX18" s="514">
        <f t="shared" si="5"/>
        <v>0</v>
      </c>
      <c r="AY18" s="514">
        <f t="shared" si="5"/>
        <v>0</v>
      </c>
      <c r="AZ18" s="514">
        <f t="shared" si="5"/>
        <v>0</v>
      </c>
      <c r="BA18" s="514">
        <f t="shared" si="6"/>
        <v>0</v>
      </c>
      <c r="BB18" s="514">
        <f t="shared" si="6"/>
        <v>0</v>
      </c>
      <c r="BC18" s="514">
        <f t="shared" si="6"/>
        <v>0</v>
      </c>
      <c r="BD18" s="514">
        <f t="shared" si="6"/>
        <v>0</v>
      </c>
      <c r="BE18" s="514">
        <f t="shared" si="6"/>
        <v>0</v>
      </c>
      <c r="BF18" s="514">
        <f t="shared" si="6"/>
        <v>0</v>
      </c>
      <c r="BG18" s="514">
        <f t="shared" si="6"/>
        <v>0</v>
      </c>
      <c r="BH18" s="514">
        <f t="shared" si="6"/>
        <v>0</v>
      </c>
      <c r="BI18" s="514">
        <f t="shared" si="6"/>
        <v>0</v>
      </c>
      <c r="BJ18" s="514">
        <f t="shared" si="6"/>
        <v>0</v>
      </c>
      <c r="BK18" s="514">
        <f t="shared" si="6"/>
        <v>0</v>
      </c>
      <c r="BL18" s="514">
        <f t="shared" si="6"/>
        <v>0</v>
      </c>
      <c r="BM18" s="514">
        <f t="shared" si="6"/>
        <v>0</v>
      </c>
      <c r="BN18" s="514">
        <f t="shared" si="6"/>
        <v>0</v>
      </c>
      <c r="BO18" s="514">
        <f t="shared" si="6"/>
        <v>0</v>
      </c>
      <c r="BP18" s="514">
        <f t="shared" si="6"/>
        <v>0</v>
      </c>
      <c r="BQ18" s="514">
        <f t="shared" si="7"/>
        <v>0</v>
      </c>
      <c r="BR18" s="514">
        <f t="shared" si="7"/>
        <v>0</v>
      </c>
      <c r="BS18" s="514">
        <f t="shared" si="2"/>
        <v>0</v>
      </c>
      <c r="BT18" s="514">
        <f t="shared" si="2"/>
        <v>0</v>
      </c>
      <c r="BU18" s="514">
        <f t="shared" si="2"/>
        <v>0</v>
      </c>
      <c r="BV18" s="514">
        <f t="shared" si="2"/>
        <v>0</v>
      </c>
      <c r="BW18" s="514">
        <f t="shared" si="2"/>
        <v>0</v>
      </c>
      <c r="BX18" s="514">
        <f t="shared" si="2"/>
        <v>0</v>
      </c>
      <c r="CF18" s="505" t="s">
        <v>167</v>
      </c>
      <c r="CG18" s="505" t="s">
        <v>168</v>
      </c>
      <c r="CH18" s="515">
        <v>0</v>
      </c>
      <c r="CI18" s="515">
        <v>0</v>
      </c>
      <c r="CJ18" s="515">
        <v>0</v>
      </c>
      <c r="CK18" s="515">
        <v>0</v>
      </c>
      <c r="CL18" s="515">
        <v>0</v>
      </c>
      <c r="CM18" s="515">
        <v>0</v>
      </c>
      <c r="CN18" s="515">
        <v>0</v>
      </c>
      <c r="CO18" s="515">
        <v>0</v>
      </c>
      <c r="CP18" s="515">
        <v>0</v>
      </c>
      <c r="CQ18" s="515">
        <v>0</v>
      </c>
      <c r="CR18" s="515">
        <v>0</v>
      </c>
      <c r="CS18" s="515">
        <v>0</v>
      </c>
      <c r="CT18" s="515">
        <v>0</v>
      </c>
      <c r="CU18" s="515">
        <v>0</v>
      </c>
      <c r="CV18" s="515">
        <v>0</v>
      </c>
      <c r="CW18" s="515">
        <v>0</v>
      </c>
      <c r="CX18" s="515">
        <v>0</v>
      </c>
      <c r="CY18" s="515">
        <v>0</v>
      </c>
      <c r="CZ18" s="515">
        <v>0</v>
      </c>
      <c r="DA18" s="515">
        <v>0</v>
      </c>
      <c r="DB18" s="515">
        <v>0</v>
      </c>
      <c r="DC18" s="515">
        <v>0</v>
      </c>
      <c r="DD18" s="515">
        <v>0</v>
      </c>
      <c r="DE18" s="515">
        <v>0</v>
      </c>
      <c r="DF18" s="515">
        <v>0</v>
      </c>
      <c r="DG18" s="515">
        <v>0</v>
      </c>
      <c r="DH18" s="515">
        <v>0</v>
      </c>
      <c r="DI18" s="515">
        <v>0</v>
      </c>
      <c r="DJ18" s="515">
        <v>0</v>
      </c>
      <c r="DK18" s="515">
        <v>0</v>
      </c>
      <c r="DL18" s="515">
        <v>0</v>
      </c>
      <c r="DM18" s="515">
        <v>0</v>
      </c>
      <c r="DN18" s="515">
        <v>0</v>
      </c>
      <c r="DO18" s="515">
        <v>0</v>
      </c>
      <c r="DP18" s="515">
        <v>0</v>
      </c>
      <c r="DQ18" s="515">
        <v>0</v>
      </c>
      <c r="DR18" s="515">
        <v>0</v>
      </c>
      <c r="DS18" s="515">
        <v>0</v>
      </c>
      <c r="DT18" s="515">
        <v>0</v>
      </c>
      <c r="DU18" s="515">
        <v>0</v>
      </c>
      <c r="DV18" s="515">
        <v>0</v>
      </c>
      <c r="DW18" s="515">
        <v>0</v>
      </c>
      <c r="DX18" s="515">
        <v>0</v>
      </c>
      <c r="DY18" s="515">
        <v>0</v>
      </c>
      <c r="DZ18" s="515">
        <v>0</v>
      </c>
      <c r="EA18" s="515">
        <v>0</v>
      </c>
      <c r="EB18" s="515">
        <v>0</v>
      </c>
      <c r="EC18" s="515">
        <v>0</v>
      </c>
      <c r="ED18" s="515">
        <v>0</v>
      </c>
      <c r="EE18" s="515">
        <v>0</v>
      </c>
      <c r="EF18" s="515">
        <v>0</v>
      </c>
      <c r="EG18" s="515">
        <v>0</v>
      </c>
      <c r="EH18" s="515">
        <v>0</v>
      </c>
      <c r="EI18" s="515">
        <v>0</v>
      </c>
      <c r="EJ18" s="515">
        <v>0</v>
      </c>
      <c r="EK18" s="515">
        <v>0</v>
      </c>
      <c r="EL18" s="515">
        <v>0</v>
      </c>
      <c r="EM18" s="515">
        <v>0</v>
      </c>
      <c r="EN18" s="515">
        <v>0</v>
      </c>
      <c r="EO18" s="515">
        <v>0</v>
      </c>
      <c r="EP18" s="515">
        <v>0</v>
      </c>
      <c r="EQ18" s="515">
        <v>0</v>
      </c>
      <c r="ER18" s="515">
        <v>0</v>
      </c>
      <c r="ES18" s="515">
        <v>0</v>
      </c>
      <c r="ET18" s="515">
        <v>0</v>
      </c>
      <c r="EU18" s="515">
        <v>0</v>
      </c>
      <c r="EV18" s="515">
        <v>0</v>
      </c>
      <c r="EW18" s="515">
        <v>0</v>
      </c>
      <c r="EX18" s="515">
        <v>0</v>
      </c>
      <c r="EY18" s="515">
        <v>0</v>
      </c>
      <c r="EZ18" s="515">
        <v>0</v>
      </c>
    </row>
    <row r="19" spans="3:156" x14ac:dyDescent="0.15">
      <c r="C19" s="511" t="s">
        <v>173</v>
      </c>
      <c r="D19" s="512" t="s">
        <v>172</v>
      </c>
      <c r="E19" s="513">
        <f t="shared" si="0"/>
        <v>0</v>
      </c>
      <c r="F19" s="514">
        <f t="shared" si="3"/>
        <v>0</v>
      </c>
      <c r="G19" s="514">
        <f t="shared" si="3"/>
        <v>0</v>
      </c>
      <c r="H19" s="514">
        <f t="shared" si="3"/>
        <v>0</v>
      </c>
      <c r="I19" s="514">
        <f t="shared" si="3"/>
        <v>0</v>
      </c>
      <c r="J19" s="514">
        <f t="shared" si="3"/>
        <v>0</v>
      </c>
      <c r="K19" s="514">
        <f t="shared" si="3"/>
        <v>0</v>
      </c>
      <c r="L19" s="514">
        <f t="shared" si="3"/>
        <v>0</v>
      </c>
      <c r="M19" s="514">
        <f t="shared" si="3"/>
        <v>0</v>
      </c>
      <c r="N19" s="514">
        <f t="shared" si="3"/>
        <v>0</v>
      </c>
      <c r="O19" s="514">
        <f t="shared" si="3"/>
        <v>0</v>
      </c>
      <c r="P19" s="514">
        <f t="shared" si="3"/>
        <v>0</v>
      </c>
      <c r="Q19" s="514">
        <f t="shared" si="3"/>
        <v>0</v>
      </c>
      <c r="R19" s="514">
        <f t="shared" si="3"/>
        <v>0</v>
      </c>
      <c r="S19" s="514">
        <f t="shared" si="3"/>
        <v>0</v>
      </c>
      <c r="T19" s="514">
        <f t="shared" si="3"/>
        <v>0</v>
      </c>
      <c r="U19" s="514">
        <f t="shared" si="3"/>
        <v>0</v>
      </c>
      <c r="V19" s="514">
        <f t="shared" si="4"/>
        <v>0</v>
      </c>
      <c r="W19" s="514">
        <f t="shared" si="4"/>
        <v>0</v>
      </c>
      <c r="X19" s="514">
        <f t="shared" si="4"/>
        <v>0</v>
      </c>
      <c r="Y19" s="514">
        <f t="shared" si="4"/>
        <v>0</v>
      </c>
      <c r="Z19" s="514">
        <f t="shared" si="4"/>
        <v>0</v>
      </c>
      <c r="AA19" s="514">
        <f t="shared" si="4"/>
        <v>0</v>
      </c>
      <c r="AB19" s="514">
        <f t="shared" si="4"/>
        <v>0</v>
      </c>
      <c r="AC19" s="514">
        <f t="shared" si="4"/>
        <v>0</v>
      </c>
      <c r="AD19" s="514">
        <f t="shared" si="4"/>
        <v>0</v>
      </c>
      <c r="AE19" s="514">
        <f t="shared" si="4"/>
        <v>0</v>
      </c>
      <c r="AF19" s="514">
        <f t="shared" si="4"/>
        <v>0</v>
      </c>
      <c r="AG19" s="514">
        <f t="shared" si="4"/>
        <v>0</v>
      </c>
      <c r="AH19" s="514">
        <f t="shared" si="4"/>
        <v>0</v>
      </c>
      <c r="AI19" s="514">
        <f t="shared" si="4"/>
        <v>0</v>
      </c>
      <c r="AJ19" s="514">
        <f t="shared" si="4"/>
        <v>0</v>
      </c>
      <c r="AK19" s="514">
        <f t="shared" si="5"/>
        <v>0</v>
      </c>
      <c r="AL19" s="514">
        <f t="shared" si="5"/>
        <v>0</v>
      </c>
      <c r="AM19" s="514">
        <f t="shared" si="5"/>
        <v>0</v>
      </c>
      <c r="AN19" s="514">
        <f t="shared" si="5"/>
        <v>0</v>
      </c>
      <c r="AO19" s="514">
        <f t="shared" si="5"/>
        <v>0</v>
      </c>
      <c r="AP19" s="514">
        <f t="shared" si="5"/>
        <v>0</v>
      </c>
      <c r="AQ19" s="514">
        <f t="shared" si="5"/>
        <v>0</v>
      </c>
      <c r="AR19" s="514">
        <f t="shared" si="5"/>
        <v>0</v>
      </c>
      <c r="AS19" s="514">
        <f t="shared" si="5"/>
        <v>0</v>
      </c>
      <c r="AT19" s="514">
        <f t="shared" si="5"/>
        <v>0</v>
      </c>
      <c r="AU19" s="514">
        <f t="shared" si="5"/>
        <v>0</v>
      </c>
      <c r="AV19" s="514">
        <f t="shared" si="5"/>
        <v>0</v>
      </c>
      <c r="AW19" s="514">
        <f t="shared" si="5"/>
        <v>0</v>
      </c>
      <c r="AX19" s="514">
        <f t="shared" si="5"/>
        <v>0</v>
      </c>
      <c r="AY19" s="514">
        <f t="shared" si="5"/>
        <v>0</v>
      </c>
      <c r="AZ19" s="514">
        <f t="shared" si="5"/>
        <v>0</v>
      </c>
      <c r="BA19" s="514">
        <f t="shared" si="6"/>
        <v>0</v>
      </c>
      <c r="BB19" s="514">
        <f t="shared" si="6"/>
        <v>0</v>
      </c>
      <c r="BC19" s="514">
        <f t="shared" si="6"/>
        <v>0</v>
      </c>
      <c r="BD19" s="514">
        <f t="shared" si="6"/>
        <v>0</v>
      </c>
      <c r="BE19" s="514">
        <f t="shared" si="6"/>
        <v>0</v>
      </c>
      <c r="BF19" s="514">
        <f t="shared" si="6"/>
        <v>0</v>
      </c>
      <c r="BG19" s="514">
        <f t="shared" si="6"/>
        <v>0</v>
      </c>
      <c r="BH19" s="514">
        <f t="shared" si="6"/>
        <v>0</v>
      </c>
      <c r="BI19" s="514">
        <f t="shared" si="6"/>
        <v>0</v>
      </c>
      <c r="BJ19" s="514">
        <f t="shared" si="6"/>
        <v>0</v>
      </c>
      <c r="BK19" s="514">
        <f t="shared" si="6"/>
        <v>0</v>
      </c>
      <c r="BL19" s="514">
        <f t="shared" si="6"/>
        <v>0</v>
      </c>
      <c r="BM19" s="514">
        <f t="shared" si="6"/>
        <v>0</v>
      </c>
      <c r="BN19" s="514">
        <f t="shared" si="6"/>
        <v>0</v>
      </c>
      <c r="BO19" s="514">
        <f t="shared" si="6"/>
        <v>0</v>
      </c>
      <c r="BP19" s="514">
        <f t="shared" si="6"/>
        <v>0</v>
      </c>
      <c r="BQ19" s="514">
        <f t="shared" si="7"/>
        <v>0</v>
      </c>
      <c r="BR19" s="514">
        <f t="shared" si="7"/>
        <v>0</v>
      </c>
      <c r="BS19" s="514">
        <f t="shared" si="2"/>
        <v>0</v>
      </c>
      <c r="BT19" s="514">
        <f t="shared" si="2"/>
        <v>0</v>
      </c>
      <c r="BU19" s="514">
        <f t="shared" si="2"/>
        <v>0</v>
      </c>
      <c r="BV19" s="514">
        <f t="shared" si="2"/>
        <v>0</v>
      </c>
      <c r="BW19" s="514">
        <f t="shared" si="2"/>
        <v>0</v>
      </c>
      <c r="BX19" s="514">
        <f t="shared" si="2"/>
        <v>0</v>
      </c>
      <c r="CF19" s="505" t="s">
        <v>173</v>
      </c>
      <c r="CG19" s="505" t="s">
        <v>172</v>
      </c>
      <c r="CH19" s="515">
        <v>2.9354061516674334E-5</v>
      </c>
      <c r="CI19" s="515">
        <v>0</v>
      </c>
      <c r="CJ19" s="515">
        <v>0</v>
      </c>
      <c r="CK19" s="515">
        <v>0</v>
      </c>
      <c r="CL19" s="515">
        <v>0</v>
      </c>
      <c r="CM19" s="515">
        <v>0</v>
      </c>
      <c r="CN19" s="515">
        <v>0</v>
      </c>
      <c r="CO19" s="515">
        <v>0</v>
      </c>
      <c r="CP19" s="515">
        <v>0</v>
      </c>
      <c r="CQ19" s="515">
        <v>0</v>
      </c>
      <c r="CR19" s="515">
        <v>0</v>
      </c>
      <c r="CS19" s="515">
        <v>0</v>
      </c>
      <c r="CT19" s="515">
        <v>0</v>
      </c>
      <c r="CU19" s="515">
        <v>0</v>
      </c>
      <c r="CV19" s="515">
        <v>0</v>
      </c>
      <c r="CW19" s="515">
        <v>0</v>
      </c>
      <c r="CX19" s="515">
        <v>0</v>
      </c>
      <c r="CY19" s="515">
        <v>0</v>
      </c>
      <c r="CZ19" s="515">
        <v>0</v>
      </c>
      <c r="DA19" s="515">
        <v>0</v>
      </c>
      <c r="DB19" s="515">
        <v>0</v>
      </c>
      <c r="DC19" s="515">
        <v>0</v>
      </c>
      <c r="DD19" s="515">
        <v>0</v>
      </c>
      <c r="DE19" s="515">
        <v>0</v>
      </c>
      <c r="DF19" s="515">
        <v>0</v>
      </c>
      <c r="DG19" s="515">
        <v>0</v>
      </c>
      <c r="DH19" s="515">
        <v>0</v>
      </c>
      <c r="DI19" s="515">
        <v>0</v>
      </c>
      <c r="DJ19" s="515">
        <v>0</v>
      </c>
      <c r="DK19" s="515">
        <v>8.2629349138890146E-5</v>
      </c>
      <c r="DL19" s="515">
        <v>1.4120173573709235E-4</v>
      </c>
      <c r="DM19" s="515">
        <v>0</v>
      </c>
      <c r="DN19" s="515">
        <v>0</v>
      </c>
      <c r="DO19" s="515">
        <v>0</v>
      </c>
      <c r="DP19" s="515">
        <v>0</v>
      </c>
      <c r="DQ19" s="515">
        <v>0</v>
      </c>
      <c r="DR19" s="515">
        <v>0</v>
      </c>
      <c r="DS19" s="515">
        <v>0</v>
      </c>
      <c r="DT19" s="515">
        <v>0</v>
      </c>
      <c r="DU19" s="515">
        <v>0</v>
      </c>
      <c r="DV19" s="515">
        <v>0</v>
      </c>
      <c r="DW19" s="515">
        <v>0</v>
      </c>
      <c r="DX19" s="515">
        <v>0</v>
      </c>
      <c r="DY19" s="515">
        <v>0</v>
      </c>
      <c r="DZ19" s="515">
        <v>0</v>
      </c>
      <c r="EA19" s="515">
        <v>0</v>
      </c>
      <c r="EB19" s="515">
        <v>0</v>
      </c>
      <c r="EC19" s="515">
        <v>0</v>
      </c>
      <c r="ED19" s="515">
        <v>0</v>
      </c>
      <c r="EE19" s="515">
        <v>0</v>
      </c>
      <c r="EF19" s="515">
        <v>0</v>
      </c>
      <c r="EG19" s="515">
        <v>0</v>
      </c>
      <c r="EH19" s="515">
        <v>0</v>
      </c>
      <c r="EI19" s="515">
        <v>0</v>
      </c>
      <c r="EJ19" s="515">
        <v>0</v>
      </c>
      <c r="EK19" s="515">
        <v>0</v>
      </c>
      <c r="EL19" s="515">
        <v>0</v>
      </c>
      <c r="EM19" s="515">
        <v>0</v>
      </c>
      <c r="EN19" s="515">
        <v>0</v>
      </c>
      <c r="EO19" s="515">
        <v>0</v>
      </c>
      <c r="EP19" s="515">
        <v>0</v>
      </c>
      <c r="EQ19" s="515">
        <v>0</v>
      </c>
      <c r="ER19" s="515">
        <v>0</v>
      </c>
      <c r="ES19" s="515">
        <v>1.5453902483059509E-3</v>
      </c>
      <c r="ET19" s="515">
        <v>0</v>
      </c>
      <c r="EU19" s="515">
        <v>0</v>
      </c>
      <c r="EV19" s="515">
        <v>0</v>
      </c>
      <c r="EW19" s="515">
        <v>0</v>
      </c>
      <c r="EX19" s="515">
        <v>0</v>
      </c>
      <c r="EY19" s="515">
        <v>0</v>
      </c>
      <c r="EZ19" s="515">
        <v>0</v>
      </c>
    </row>
    <row r="20" spans="3:156" x14ac:dyDescent="0.15">
      <c r="C20" s="511" t="s">
        <v>176</v>
      </c>
      <c r="D20" s="512" t="s">
        <v>175</v>
      </c>
      <c r="E20" s="513">
        <f t="shared" si="0"/>
        <v>0</v>
      </c>
      <c r="F20" s="514">
        <f t="shared" si="3"/>
        <v>0</v>
      </c>
      <c r="G20" s="514">
        <f t="shared" si="3"/>
        <v>0</v>
      </c>
      <c r="H20" s="514">
        <f t="shared" si="3"/>
        <v>0</v>
      </c>
      <c r="I20" s="514">
        <f t="shared" si="3"/>
        <v>0</v>
      </c>
      <c r="J20" s="514">
        <f t="shared" si="3"/>
        <v>0</v>
      </c>
      <c r="K20" s="514">
        <f t="shared" si="3"/>
        <v>0</v>
      </c>
      <c r="L20" s="514">
        <f t="shared" si="3"/>
        <v>0</v>
      </c>
      <c r="M20" s="514">
        <f t="shared" si="3"/>
        <v>0</v>
      </c>
      <c r="N20" s="514">
        <f t="shared" si="3"/>
        <v>0</v>
      </c>
      <c r="O20" s="514">
        <f t="shared" si="3"/>
        <v>0</v>
      </c>
      <c r="P20" s="514">
        <f t="shared" si="3"/>
        <v>0</v>
      </c>
      <c r="Q20" s="514">
        <f t="shared" si="3"/>
        <v>0</v>
      </c>
      <c r="R20" s="514">
        <f t="shared" si="3"/>
        <v>0</v>
      </c>
      <c r="S20" s="514">
        <f t="shared" si="3"/>
        <v>0</v>
      </c>
      <c r="T20" s="514">
        <f t="shared" si="3"/>
        <v>0</v>
      </c>
      <c r="U20" s="514">
        <f t="shared" si="3"/>
        <v>0</v>
      </c>
      <c r="V20" s="514">
        <f t="shared" si="4"/>
        <v>0</v>
      </c>
      <c r="W20" s="514">
        <f t="shared" si="4"/>
        <v>0</v>
      </c>
      <c r="X20" s="514">
        <f t="shared" si="4"/>
        <v>0</v>
      </c>
      <c r="Y20" s="514">
        <f t="shared" si="4"/>
        <v>0</v>
      </c>
      <c r="Z20" s="514">
        <f t="shared" si="4"/>
        <v>0</v>
      </c>
      <c r="AA20" s="514">
        <f t="shared" si="4"/>
        <v>0</v>
      </c>
      <c r="AB20" s="514">
        <f t="shared" si="4"/>
        <v>0</v>
      </c>
      <c r="AC20" s="514">
        <f t="shared" si="4"/>
        <v>0</v>
      </c>
      <c r="AD20" s="514">
        <f t="shared" si="4"/>
        <v>0</v>
      </c>
      <c r="AE20" s="514">
        <f t="shared" si="4"/>
        <v>0</v>
      </c>
      <c r="AF20" s="514">
        <f t="shared" si="4"/>
        <v>0</v>
      </c>
      <c r="AG20" s="514">
        <f t="shared" si="4"/>
        <v>0</v>
      </c>
      <c r="AH20" s="514">
        <f t="shared" si="4"/>
        <v>0</v>
      </c>
      <c r="AI20" s="514">
        <f t="shared" si="4"/>
        <v>0</v>
      </c>
      <c r="AJ20" s="514">
        <f t="shared" si="4"/>
        <v>0</v>
      </c>
      <c r="AK20" s="514">
        <f t="shared" si="5"/>
        <v>0</v>
      </c>
      <c r="AL20" s="514">
        <f t="shared" si="5"/>
        <v>0</v>
      </c>
      <c r="AM20" s="514">
        <f t="shared" si="5"/>
        <v>0</v>
      </c>
      <c r="AN20" s="514">
        <f t="shared" si="5"/>
        <v>0</v>
      </c>
      <c r="AO20" s="514">
        <f t="shared" si="5"/>
        <v>0</v>
      </c>
      <c r="AP20" s="514">
        <f t="shared" si="5"/>
        <v>0</v>
      </c>
      <c r="AQ20" s="514">
        <f t="shared" si="5"/>
        <v>0</v>
      </c>
      <c r="AR20" s="514">
        <f t="shared" si="5"/>
        <v>0</v>
      </c>
      <c r="AS20" s="514">
        <f t="shared" si="5"/>
        <v>0</v>
      </c>
      <c r="AT20" s="514">
        <f t="shared" si="5"/>
        <v>0</v>
      </c>
      <c r="AU20" s="514">
        <f t="shared" si="5"/>
        <v>0</v>
      </c>
      <c r="AV20" s="514">
        <f t="shared" si="5"/>
        <v>0</v>
      </c>
      <c r="AW20" s="514">
        <f t="shared" si="5"/>
        <v>0</v>
      </c>
      <c r="AX20" s="514">
        <f t="shared" si="5"/>
        <v>0</v>
      </c>
      <c r="AY20" s="514">
        <f t="shared" si="5"/>
        <v>0</v>
      </c>
      <c r="AZ20" s="514">
        <f t="shared" si="5"/>
        <v>0</v>
      </c>
      <c r="BA20" s="514">
        <f t="shared" si="6"/>
        <v>0</v>
      </c>
      <c r="BB20" s="514">
        <f t="shared" si="6"/>
        <v>0</v>
      </c>
      <c r="BC20" s="514">
        <f t="shared" si="6"/>
        <v>0</v>
      </c>
      <c r="BD20" s="514">
        <f t="shared" si="6"/>
        <v>0</v>
      </c>
      <c r="BE20" s="514">
        <f t="shared" si="6"/>
        <v>0</v>
      </c>
      <c r="BF20" s="514">
        <f t="shared" si="6"/>
        <v>0</v>
      </c>
      <c r="BG20" s="514">
        <f t="shared" si="6"/>
        <v>0</v>
      </c>
      <c r="BH20" s="514">
        <f t="shared" si="6"/>
        <v>0</v>
      </c>
      <c r="BI20" s="514">
        <f t="shared" si="6"/>
        <v>0</v>
      </c>
      <c r="BJ20" s="514">
        <f t="shared" si="6"/>
        <v>0</v>
      </c>
      <c r="BK20" s="514">
        <f t="shared" si="6"/>
        <v>0</v>
      </c>
      <c r="BL20" s="514">
        <f t="shared" si="6"/>
        <v>0</v>
      </c>
      <c r="BM20" s="514">
        <f t="shared" si="6"/>
        <v>0</v>
      </c>
      <c r="BN20" s="514">
        <f t="shared" si="6"/>
        <v>0</v>
      </c>
      <c r="BO20" s="514">
        <f t="shared" si="6"/>
        <v>0</v>
      </c>
      <c r="BP20" s="514">
        <f t="shared" si="6"/>
        <v>0</v>
      </c>
      <c r="BQ20" s="514">
        <f t="shared" si="7"/>
        <v>0</v>
      </c>
      <c r="BR20" s="514">
        <f t="shared" si="7"/>
        <v>0</v>
      </c>
      <c r="BS20" s="514">
        <f t="shared" si="2"/>
        <v>0</v>
      </c>
      <c r="BT20" s="514">
        <f t="shared" si="2"/>
        <v>0</v>
      </c>
      <c r="BU20" s="514">
        <f t="shared" si="2"/>
        <v>0</v>
      </c>
      <c r="BV20" s="514">
        <f t="shared" si="2"/>
        <v>0</v>
      </c>
      <c r="BW20" s="514">
        <f t="shared" si="2"/>
        <v>0</v>
      </c>
      <c r="BX20" s="514">
        <f t="shared" si="2"/>
        <v>0</v>
      </c>
      <c r="CF20" s="505" t="s">
        <v>176</v>
      </c>
      <c r="CG20" s="505" t="s">
        <v>175</v>
      </c>
      <c r="CH20" s="515">
        <v>0</v>
      </c>
      <c r="CI20" s="515">
        <v>0</v>
      </c>
      <c r="CJ20" s="515">
        <v>0</v>
      </c>
      <c r="CK20" s="515">
        <v>0</v>
      </c>
      <c r="CL20" s="515">
        <v>0</v>
      </c>
      <c r="CM20" s="515">
        <v>0</v>
      </c>
      <c r="CN20" s="515">
        <v>0</v>
      </c>
      <c r="CO20" s="515">
        <v>0</v>
      </c>
      <c r="CP20" s="515">
        <v>0</v>
      </c>
      <c r="CQ20" s="515">
        <v>0</v>
      </c>
      <c r="CR20" s="515">
        <v>0</v>
      </c>
      <c r="CS20" s="515">
        <v>0</v>
      </c>
      <c r="CT20" s="515">
        <v>0</v>
      </c>
      <c r="CU20" s="515">
        <v>0</v>
      </c>
      <c r="CV20" s="515">
        <v>0</v>
      </c>
      <c r="CW20" s="515">
        <v>0</v>
      </c>
      <c r="CX20" s="515">
        <v>0</v>
      </c>
      <c r="CY20" s="515">
        <v>0</v>
      </c>
      <c r="CZ20" s="515">
        <v>0</v>
      </c>
      <c r="DA20" s="515">
        <v>0</v>
      </c>
      <c r="DB20" s="515">
        <v>0</v>
      </c>
      <c r="DC20" s="515">
        <v>0</v>
      </c>
      <c r="DD20" s="515">
        <v>0</v>
      </c>
      <c r="DE20" s="515">
        <v>0</v>
      </c>
      <c r="DF20" s="515">
        <v>0</v>
      </c>
      <c r="DG20" s="515">
        <v>0</v>
      </c>
      <c r="DH20" s="515">
        <v>0</v>
      </c>
      <c r="DI20" s="515">
        <v>0</v>
      </c>
      <c r="DJ20" s="515">
        <v>0</v>
      </c>
      <c r="DK20" s="515">
        <v>0</v>
      </c>
      <c r="DL20" s="515">
        <v>0</v>
      </c>
      <c r="DM20" s="515">
        <v>0</v>
      </c>
      <c r="DN20" s="515">
        <v>0</v>
      </c>
      <c r="DO20" s="515">
        <v>0</v>
      </c>
      <c r="DP20" s="515">
        <v>0</v>
      </c>
      <c r="DQ20" s="515">
        <v>0</v>
      </c>
      <c r="DR20" s="515">
        <v>0</v>
      </c>
      <c r="DS20" s="515">
        <v>0</v>
      </c>
      <c r="DT20" s="515">
        <v>0</v>
      </c>
      <c r="DU20" s="515">
        <v>0</v>
      </c>
      <c r="DV20" s="515">
        <v>0</v>
      </c>
      <c r="DW20" s="515">
        <v>0</v>
      </c>
      <c r="DX20" s="515">
        <v>0</v>
      </c>
      <c r="DY20" s="515">
        <v>0</v>
      </c>
      <c r="DZ20" s="515">
        <v>0</v>
      </c>
      <c r="EA20" s="515">
        <v>0</v>
      </c>
      <c r="EB20" s="515">
        <v>0</v>
      </c>
      <c r="EC20" s="515">
        <v>0</v>
      </c>
      <c r="ED20" s="515">
        <v>0</v>
      </c>
      <c r="EE20" s="515">
        <v>0</v>
      </c>
      <c r="EF20" s="515">
        <v>0</v>
      </c>
      <c r="EG20" s="515">
        <v>0</v>
      </c>
      <c r="EH20" s="515">
        <v>0</v>
      </c>
      <c r="EI20" s="515">
        <v>0</v>
      </c>
      <c r="EJ20" s="515">
        <v>0</v>
      </c>
      <c r="EK20" s="515">
        <v>0</v>
      </c>
      <c r="EL20" s="515">
        <v>0</v>
      </c>
      <c r="EM20" s="515">
        <v>0</v>
      </c>
      <c r="EN20" s="515">
        <v>0</v>
      </c>
      <c r="EO20" s="515">
        <v>0</v>
      </c>
      <c r="EP20" s="515">
        <v>0</v>
      </c>
      <c r="EQ20" s="515">
        <v>0</v>
      </c>
      <c r="ER20" s="515">
        <v>0</v>
      </c>
      <c r="ES20" s="515">
        <v>0</v>
      </c>
      <c r="ET20" s="515">
        <v>0</v>
      </c>
      <c r="EU20" s="515">
        <v>0</v>
      </c>
      <c r="EV20" s="515">
        <v>0</v>
      </c>
      <c r="EW20" s="515">
        <v>0</v>
      </c>
      <c r="EX20" s="515">
        <v>0</v>
      </c>
      <c r="EY20" s="515">
        <v>0</v>
      </c>
      <c r="EZ20" s="515">
        <v>0</v>
      </c>
    </row>
    <row r="21" spans="3:156" x14ac:dyDescent="0.15">
      <c r="C21" s="511" t="s">
        <v>179</v>
      </c>
      <c r="D21" s="512" t="s">
        <v>180</v>
      </c>
      <c r="E21" s="513">
        <f t="shared" si="0"/>
        <v>0</v>
      </c>
      <c r="F21" s="514">
        <f t="shared" si="3"/>
        <v>0</v>
      </c>
      <c r="G21" s="514">
        <f t="shared" si="3"/>
        <v>0</v>
      </c>
      <c r="H21" s="514">
        <f t="shared" si="3"/>
        <v>0</v>
      </c>
      <c r="I21" s="514">
        <f t="shared" si="3"/>
        <v>0</v>
      </c>
      <c r="J21" s="514">
        <f t="shared" si="3"/>
        <v>0</v>
      </c>
      <c r="K21" s="514">
        <f t="shared" si="3"/>
        <v>0</v>
      </c>
      <c r="L21" s="514">
        <f t="shared" si="3"/>
        <v>0</v>
      </c>
      <c r="M21" s="514">
        <f t="shared" si="3"/>
        <v>0</v>
      </c>
      <c r="N21" s="514">
        <f t="shared" si="3"/>
        <v>0</v>
      </c>
      <c r="O21" s="514">
        <f t="shared" si="3"/>
        <v>0</v>
      </c>
      <c r="P21" s="514">
        <f t="shared" si="3"/>
        <v>0</v>
      </c>
      <c r="Q21" s="514">
        <f t="shared" si="3"/>
        <v>0</v>
      </c>
      <c r="R21" s="514">
        <f t="shared" si="3"/>
        <v>0</v>
      </c>
      <c r="S21" s="514">
        <f t="shared" si="3"/>
        <v>0</v>
      </c>
      <c r="T21" s="514">
        <f t="shared" si="3"/>
        <v>0</v>
      </c>
      <c r="U21" s="514">
        <f t="shared" si="3"/>
        <v>0</v>
      </c>
      <c r="V21" s="514">
        <f t="shared" si="4"/>
        <v>0</v>
      </c>
      <c r="W21" s="514">
        <f t="shared" si="4"/>
        <v>0</v>
      </c>
      <c r="X21" s="514">
        <f t="shared" si="4"/>
        <v>0</v>
      </c>
      <c r="Y21" s="514">
        <f t="shared" si="4"/>
        <v>0</v>
      </c>
      <c r="Z21" s="514">
        <f t="shared" si="4"/>
        <v>0</v>
      </c>
      <c r="AA21" s="514">
        <f t="shared" si="4"/>
        <v>0</v>
      </c>
      <c r="AB21" s="514">
        <f t="shared" si="4"/>
        <v>0</v>
      </c>
      <c r="AC21" s="514">
        <f t="shared" si="4"/>
        <v>0</v>
      </c>
      <c r="AD21" s="514">
        <f t="shared" si="4"/>
        <v>0</v>
      </c>
      <c r="AE21" s="514">
        <f t="shared" si="4"/>
        <v>0</v>
      </c>
      <c r="AF21" s="514">
        <f t="shared" si="4"/>
        <v>0</v>
      </c>
      <c r="AG21" s="514">
        <f t="shared" si="4"/>
        <v>0</v>
      </c>
      <c r="AH21" s="514">
        <f t="shared" si="4"/>
        <v>0</v>
      </c>
      <c r="AI21" s="514">
        <f t="shared" si="4"/>
        <v>0</v>
      </c>
      <c r="AJ21" s="514">
        <f t="shared" si="4"/>
        <v>0</v>
      </c>
      <c r="AK21" s="514">
        <f t="shared" si="5"/>
        <v>0</v>
      </c>
      <c r="AL21" s="514">
        <f t="shared" si="5"/>
        <v>0</v>
      </c>
      <c r="AM21" s="514">
        <f t="shared" si="5"/>
        <v>0</v>
      </c>
      <c r="AN21" s="514">
        <f t="shared" si="5"/>
        <v>0</v>
      </c>
      <c r="AO21" s="514">
        <f t="shared" si="5"/>
        <v>0</v>
      </c>
      <c r="AP21" s="514">
        <f t="shared" si="5"/>
        <v>0</v>
      </c>
      <c r="AQ21" s="514">
        <f t="shared" si="5"/>
        <v>0</v>
      </c>
      <c r="AR21" s="514">
        <f t="shared" si="5"/>
        <v>0</v>
      </c>
      <c r="AS21" s="514">
        <f t="shared" si="5"/>
        <v>0</v>
      </c>
      <c r="AT21" s="514">
        <f t="shared" si="5"/>
        <v>0</v>
      </c>
      <c r="AU21" s="514">
        <f t="shared" si="5"/>
        <v>0</v>
      </c>
      <c r="AV21" s="514">
        <f t="shared" si="5"/>
        <v>0</v>
      </c>
      <c r="AW21" s="514">
        <f t="shared" si="5"/>
        <v>0</v>
      </c>
      <c r="AX21" s="514">
        <f t="shared" si="5"/>
        <v>0</v>
      </c>
      <c r="AY21" s="514">
        <f t="shared" si="5"/>
        <v>0</v>
      </c>
      <c r="AZ21" s="514">
        <f t="shared" si="5"/>
        <v>0</v>
      </c>
      <c r="BA21" s="514">
        <f t="shared" si="6"/>
        <v>0</v>
      </c>
      <c r="BB21" s="514">
        <f t="shared" si="6"/>
        <v>0</v>
      </c>
      <c r="BC21" s="514">
        <f t="shared" si="6"/>
        <v>0</v>
      </c>
      <c r="BD21" s="514">
        <f t="shared" si="6"/>
        <v>0</v>
      </c>
      <c r="BE21" s="514">
        <f t="shared" si="6"/>
        <v>0</v>
      </c>
      <c r="BF21" s="514">
        <f t="shared" si="6"/>
        <v>0</v>
      </c>
      <c r="BG21" s="514">
        <f t="shared" si="6"/>
        <v>0</v>
      </c>
      <c r="BH21" s="514">
        <f t="shared" si="6"/>
        <v>0</v>
      </c>
      <c r="BI21" s="514">
        <f t="shared" si="6"/>
        <v>0</v>
      </c>
      <c r="BJ21" s="514">
        <f t="shared" si="6"/>
        <v>0</v>
      </c>
      <c r="BK21" s="514">
        <f t="shared" si="6"/>
        <v>0</v>
      </c>
      <c r="BL21" s="514">
        <f t="shared" si="6"/>
        <v>0</v>
      </c>
      <c r="BM21" s="514">
        <f t="shared" si="6"/>
        <v>0</v>
      </c>
      <c r="BN21" s="514">
        <f t="shared" si="6"/>
        <v>0</v>
      </c>
      <c r="BO21" s="514">
        <f t="shared" si="6"/>
        <v>0</v>
      </c>
      <c r="BP21" s="514">
        <f t="shared" si="6"/>
        <v>0</v>
      </c>
      <c r="BQ21" s="514">
        <f t="shared" si="7"/>
        <v>0</v>
      </c>
      <c r="BR21" s="514">
        <f t="shared" si="7"/>
        <v>0</v>
      </c>
      <c r="BS21" s="514">
        <f t="shared" si="2"/>
        <v>0</v>
      </c>
      <c r="BT21" s="514">
        <f t="shared" si="2"/>
        <v>0</v>
      </c>
      <c r="BU21" s="514">
        <f t="shared" si="2"/>
        <v>0</v>
      </c>
      <c r="BV21" s="514">
        <f t="shared" si="2"/>
        <v>0</v>
      </c>
      <c r="BW21" s="514">
        <f t="shared" si="2"/>
        <v>0</v>
      </c>
      <c r="BX21" s="514">
        <f t="shared" si="2"/>
        <v>0</v>
      </c>
      <c r="CF21" s="505" t="s">
        <v>179</v>
      </c>
      <c r="CG21" s="505" t="s">
        <v>180</v>
      </c>
      <c r="CH21" s="515">
        <v>7.9959142166722381E-4</v>
      </c>
      <c r="CI21" s="515">
        <v>4.6399836582134048E-4</v>
      </c>
      <c r="CJ21" s="515">
        <v>4.6326868503258895E-4</v>
      </c>
      <c r="CK21" s="515">
        <v>5.0419149168995034E-4</v>
      </c>
      <c r="CL21" s="515">
        <v>5.0729335332655098E-4</v>
      </c>
      <c r="CM21" s="515">
        <v>3.6306792395744035E-4</v>
      </c>
      <c r="CN21" s="515">
        <v>4.0533401134658869E-4</v>
      </c>
      <c r="CO21" s="515">
        <v>3.3398348785636039E-4</v>
      </c>
      <c r="CP21" s="515">
        <v>3.8876931300390558E-4</v>
      </c>
      <c r="CQ21" s="515">
        <v>3.9048089102217381E-4</v>
      </c>
      <c r="CR21" s="515">
        <v>2.6538271979375974E-4</v>
      </c>
      <c r="CS21" s="515">
        <v>4.322819764614723E-4</v>
      </c>
      <c r="CT21" s="515">
        <v>3.5193947184620111E-4</v>
      </c>
      <c r="CU21" s="515">
        <v>4.6543787329659554E-4</v>
      </c>
      <c r="CV21" s="515">
        <v>4.2622381486100369E-4</v>
      </c>
      <c r="CW21" s="515">
        <v>4.6476127391636664E-4</v>
      </c>
      <c r="CX21" s="515">
        <v>4.3780229517069588E-4</v>
      </c>
      <c r="CY21" s="515">
        <v>4.0061862969795219E-4</v>
      </c>
      <c r="CZ21" s="515">
        <v>4.4249922621478394E-4</v>
      </c>
      <c r="DA21" s="515">
        <v>4.6659224372536329E-4</v>
      </c>
      <c r="DB21" s="515">
        <v>5.7059627310539511E-4</v>
      </c>
      <c r="DC21" s="515">
        <v>4.4694087093072419E-4</v>
      </c>
      <c r="DD21" s="515">
        <v>5.4724523808377505E-4</v>
      </c>
      <c r="DE21" s="515">
        <v>5.8499388415484744E-4</v>
      </c>
      <c r="DF21" s="515">
        <v>4.7498540323836504E-4</v>
      </c>
      <c r="DG21" s="515">
        <v>4.1431377363123007E-4</v>
      </c>
      <c r="DH21" s="515">
        <v>4.8030962289514779E-4</v>
      </c>
      <c r="DI21" s="515">
        <v>4.4422693219892329E-4</v>
      </c>
      <c r="DJ21" s="515">
        <v>2.5978328035317277E-3</v>
      </c>
      <c r="DK21" s="515">
        <v>4.4454235584422195E-4</v>
      </c>
      <c r="DL21" s="515">
        <v>5.8478403739348856E-4</v>
      </c>
      <c r="DM21" s="515">
        <v>7.4615676019884212E-4</v>
      </c>
      <c r="DN21" s="515">
        <v>7.5770022086557587E-4</v>
      </c>
      <c r="DO21" s="515">
        <v>8.8832975923838482E-4</v>
      </c>
      <c r="DP21" s="515">
        <v>9.9577081173895119E-5</v>
      </c>
      <c r="DQ21" s="515">
        <v>1.0242520115171449E-4</v>
      </c>
      <c r="DR21" s="515">
        <v>1.7293729747199692E-4</v>
      </c>
      <c r="DS21" s="515">
        <v>2.0521862627815857E-3</v>
      </c>
      <c r="DT21" s="515">
        <v>0</v>
      </c>
      <c r="DU21" s="515">
        <v>0</v>
      </c>
      <c r="DV21" s="515">
        <v>0</v>
      </c>
      <c r="DW21" s="515">
        <v>2.0841402295416591E-4</v>
      </c>
      <c r="DX21" s="515">
        <v>1.7638561245223301E-4</v>
      </c>
      <c r="DY21" s="515">
        <v>1.8580391345320466E-4</v>
      </c>
      <c r="DZ21" s="515">
        <v>1.0250365169259155E-4</v>
      </c>
      <c r="EA21" s="515">
        <v>9.1785222579164751E-5</v>
      </c>
      <c r="EB21" s="515">
        <v>1.2354067576749646E-4</v>
      </c>
      <c r="EC21" s="515">
        <v>5.2353482960880318E-4</v>
      </c>
      <c r="ED21" s="515">
        <v>5.3252547246843303E-4</v>
      </c>
      <c r="EE21" s="515">
        <v>4.8278081750885096E-4</v>
      </c>
      <c r="EF21" s="515">
        <v>5.1694012799437566E-5</v>
      </c>
      <c r="EG21" s="515">
        <v>5.4136341506093376E-4</v>
      </c>
      <c r="EH21" s="515">
        <v>8.5331180579897956E-4</v>
      </c>
      <c r="EI21" s="515">
        <v>1.1077937709367926E-3</v>
      </c>
      <c r="EJ21" s="515">
        <v>1.7033550416470307E-5</v>
      </c>
      <c r="EK21" s="515">
        <v>6.1424362722236757E-4</v>
      </c>
      <c r="EL21" s="515">
        <v>4.2881056662615513E-4</v>
      </c>
      <c r="EM21" s="515">
        <v>1.4874670156338803E-4</v>
      </c>
      <c r="EN21" s="515">
        <v>1.2981225902039176E-4</v>
      </c>
      <c r="EO21" s="515">
        <v>3.2149602818448513E-4</v>
      </c>
      <c r="EP21" s="515">
        <v>1.1870187628099107E-4</v>
      </c>
      <c r="EQ21" s="515">
        <v>1.696816145321843E-3</v>
      </c>
      <c r="ER21" s="515">
        <v>6.6536793502629309E-4</v>
      </c>
      <c r="ES21" s="515">
        <v>1.3250934604981358E-5</v>
      </c>
      <c r="ET21" s="515">
        <v>2.4670034288251896E-4</v>
      </c>
      <c r="EU21" s="515">
        <v>1.7728624297861745E-4</v>
      </c>
      <c r="EV21" s="515">
        <v>2.4099214100155669E-4</v>
      </c>
      <c r="EW21" s="515">
        <v>6.9473797465436022E-4</v>
      </c>
      <c r="EX21" s="515">
        <v>1.1726575811606202E-4</v>
      </c>
      <c r="EY21" s="515">
        <v>2.4992882821448198E-4</v>
      </c>
      <c r="EZ21" s="515">
        <v>2.5034827114352843E-4</v>
      </c>
    </row>
    <row r="22" spans="3:156" x14ac:dyDescent="0.15">
      <c r="C22" s="511" t="s">
        <v>191</v>
      </c>
      <c r="D22" s="512" t="s">
        <v>192</v>
      </c>
      <c r="E22" s="513">
        <f t="shared" si="0"/>
        <v>0</v>
      </c>
      <c r="F22" s="514">
        <f t="shared" si="3"/>
        <v>0</v>
      </c>
      <c r="G22" s="514">
        <f t="shared" si="3"/>
        <v>0</v>
      </c>
      <c r="H22" s="514">
        <f t="shared" si="3"/>
        <v>0</v>
      </c>
      <c r="I22" s="514">
        <f t="shared" si="3"/>
        <v>0</v>
      </c>
      <c r="J22" s="514">
        <f t="shared" si="3"/>
        <v>0</v>
      </c>
      <c r="K22" s="514">
        <f t="shared" si="3"/>
        <v>0</v>
      </c>
      <c r="L22" s="514">
        <f t="shared" si="3"/>
        <v>0</v>
      </c>
      <c r="M22" s="514">
        <f t="shared" si="3"/>
        <v>0</v>
      </c>
      <c r="N22" s="514">
        <f t="shared" si="3"/>
        <v>0</v>
      </c>
      <c r="O22" s="514">
        <f t="shared" si="3"/>
        <v>0</v>
      </c>
      <c r="P22" s="514">
        <f t="shared" si="3"/>
        <v>0</v>
      </c>
      <c r="Q22" s="514">
        <f t="shared" si="3"/>
        <v>0</v>
      </c>
      <c r="R22" s="514">
        <f t="shared" si="3"/>
        <v>0</v>
      </c>
      <c r="S22" s="514">
        <f t="shared" si="3"/>
        <v>0</v>
      </c>
      <c r="T22" s="514">
        <f t="shared" si="3"/>
        <v>0</v>
      </c>
      <c r="U22" s="514">
        <f t="shared" si="3"/>
        <v>0</v>
      </c>
      <c r="V22" s="514">
        <f t="shared" si="4"/>
        <v>0</v>
      </c>
      <c r="W22" s="514">
        <f t="shared" si="4"/>
        <v>0</v>
      </c>
      <c r="X22" s="514">
        <f t="shared" si="4"/>
        <v>0</v>
      </c>
      <c r="Y22" s="514">
        <f t="shared" si="4"/>
        <v>0</v>
      </c>
      <c r="Z22" s="514">
        <f t="shared" si="4"/>
        <v>0</v>
      </c>
      <c r="AA22" s="514">
        <f t="shared" si="4"/>
        <v>0</v>
      </c>
      <c r="AB22" s="514">
        <f t="shared" si="4"/>
        <v>0</v>
      </c>
      <c r="AC22" s="514">
        <f t="shared" si="4"/>
        <v>0</v>
      </c>
      <c r="AD22" s="514">
        <f t="shared" si="4"/>
        <v>0</v>
      </c>
      <c r="AE22" s="514">
        <f t="shared" si="4"/>
        <v>0</v>
      </c>
      <c r="AF22" s="514">
        <f t="shared" si="4"/>
        <v>0</v>
      </c>
      <c r="AG22" s="514">
        <f t="shared" si="4"/>
        <v>0</v>
      </c>
      <c r="AH22" s="514">
        <f t="shared" si="4"/>
        <v>0</v>
      </c>
      <c r="AI22" s="514">
        <f t="shared" si="4"/>
        <v>0</v>
      </c>
      <c r="AJ22" s="514">
        <f t="shared" si="4"/>
        <v>0</v>
      </c>
      <c r="AK22" s="514">
        <f t="shared" si="5"/>
        <v>0</v>
      </c>
      <c r="AL22" s="514">
        <f t="shared" si="5"/>
        <v>0</v>
      </c>
      <c r="AM22" s="514">
        <f t="shared" si="5"/>
        <v>0</v>
      </c>
      <c r="AN22" s="514">
        <f t="shared" si="5"/>
        <v>0</v>
      </c>
      <c r="AO22" s="514">
        <f t="shared" si="5"/>
        <v>0</v>
      </c>
      <c r="AP22" s="514">
        <f t="shared" si="5"/>
        <v>0</v>
      </c>
      <c r="AQ22" s="514">
        <f t="shared" si="5"/>
        <v>0</v>
      </c>
      <c r="AR22" s="514">
        <f t="shared" si="5"/>
        <v>0</v>
      </c>
      <c r="AS22" s="514">
        <f t="shared" si="5"/>
        <v>0</v>
      </c>
      <c r="AT22" s="514">
        <f t="shared" si="5"/>
        <v>0</v>
      </c>
      <c r="AU22" s="514">
        <f t="shared" si="5"/>
        <v>0</v>
      </c>
      <c r="AV22" s="514">
        <f t="shared" si="5"/>
        <v>0</v>
      </c>
      <c r="AW22" s="514">
        <f t="shared" si="5"/>
        <v>0</v>
      </c>
      <c r="AX22" s="514">
        <f t="shared" si="5"/>
        <v>0</v>
      </c>
      <c r="AY22" s="514">
        <f t="shared" si="5"/>
        <v>0</v>
      </c>
      <c r="AZ22" s="514">
        <f t="shared" si="5"/>
        <v>0</v>
      </c>
      <c r="BA22" s="514">
        <f t="shared" si="6"/>
        <v>0</v>
      </c>
      <c r="BB22" s="514">
        <f t="shared" si="6"/>
        <v>0</v>
      </c>
      <c r="BC22" s="514">
        <f t="shared" si="6"/>
        <v>0</v>
      </c>
      <c r="BD22" s="514">
        <f t="shared" si="6"/>
        <v>0</v>
      </c>
      <c r="BE22" s="514">
        <f t="shared" si="6"/>
        <v>0</v>
      </c>
      <c r="BF22" s="514">
        <f t="shared" si="6"/>
        <v>0</v>
      </c>
      <c r="BG22" s="514">
        <f t="shared" si="6"/>
        <v>0</v>
      </c>
      <c r="BH22" s="514">
        <f t="shared" si="6"/>
        <v>0</v>
      </c>
      <c r="BI22" s="514">
        <f t="shared" si="6"/>
        <v>0</v>
      </c>
      <c r="BJ22" s="514">
        <f t="shared" si="6"/>
        <v>0</v>
      </c>
      <c r="BK22" s="514">
        <f t="shared" si="6"/>
        <v>0</v>
      </c>
      <c r="BL22" s="514">
        <f t="shared" si="6"/>
        <v>0</v>
      </c>
      <c r="BM22" s="514">
        <f t="shared" si="6"/>
        <v>0</v>
      </c>
      <c r="BN22" s="514">
        <f t="shared" si="6"/>
        <v>0</v>
      </c>
      <c r="BO22" s="514">
        <f t="shared" si="6"/>
        <v>0</v>
      </c>
      <c r="BP22" s="514">
        <f t="shared" si="6"/>
        <v>0</v>
      </c>
      <c r="BQ22" s="514">
        <f t="shared" si="7"/>
        <v>0</v>
      </c>
      <c r="BR22" s="514">
        <f t="shared" si="7"/>
        <v>0</v>
      </c>
      <c r="BS22" s="514">
        <f t="shared" si="2"/>
        <v>0</v>
      </c>
      <c r="BT22" s="514">
        <f t="shared" si="2"/>
        <v>0</v>
      </c>
      <c r="BU22" s="514">
        <f t="shared" si="2"/>
        <v>0</v>
      </c>
      <c r="BV22" s="514">
        <f t="shared" si="2"/>
        <v>0</v>
      </c>
      <c r="BW22" s="514">
        <f t="shared" si="2"/>
        <v>0</v>
      </c>
      <c r="BX22" s="514">
        <f t="shared" si="2"/>
        <v>0</v>
      </c>
      <c r="CF22" s="505" t="s">
        <v>191</v>
      </c>
      <c r="CG22" s="505" t="s">
        <v>192</v>
      </c>
      <c r="CH22" s="515">
        <v>2.8569398821898496E-3</v>
      </c>
      <c r="CI22" s="515">
        <v>4.0585157068141068E-3</v>
      </c>
      <c r="CJ22" s="515">
        <v>3.0996863450458725E-3</v>
      </c>
      <c r="CK22" s="515">
        <v>2.7478382071301939E-3</v>
      </c>
      <c r="CL22" s="515">
        <v>2.7431746766074143E-3</v>
      </c>
      <c r="CM22" s="515">
        <v>2.9600121022641318E-3</v>
      </c>
      <c r="CN22" s="515">
        <v>3.5977999575320502E-3</v>
      </c>
      <c r="CO22" s="515">
        <v>3.7138963849627274E-3</v>
      </c>
      <c r="CP22" s="515">
        <v>3.7989945943170175E-3</v>
      </c>
      <c r="CQ22" s="515">
        <v>3.8251350314475168E-3</v>
      </c>
      <c r="CR22" s="515">
        <v>1.9145467642264094E-3</v>
      </c>
      <c r="CS22" s="515">
        <v>3.2510462692557011E-3</v>
      </c>
      <c r="CT22" s="515">
        <v>3.4500938958204812E-3</v>
      </c>
      <c r="CU22" s="515">
        <v>3.1689029180711581E-3</v>
      </c>
      <c r="CV22" s="515">
        <v>5.0041833078125243E-3</v>
      </c>
      <c r="CW22" s="515">
        <v>5.061007060729825E-3</v>
      </c>
      <c r="CX22" s="515">
        <v>3.5901877952422699E-3</v>
      </c>
      <c r="CY22" s="515">
        <v>1.8633424637114055E-3</v>
      </c>
      <c r="CZ22" s="515">
        <v>3.8083178085931936E-3</v>
      </c>
      <c r="DA22" s="515">
        <v>5.1609005209014517E-3</v>
      </c>
      <c r="DB22" s="515">
        <v>2.6127303031668091E-3</v>
      </c>
      <c r="DC22" s="515">
        <v>5.5758893519357372E-3</v>
      </c>
      <c r="DD22" s="515">
        <v>2.4537770352788622E-3</v>
      </c>
      <c r="DE22" s="515">
        <v>4.8579037582788904E-3</v>
      </c>
      <c r="DF22" s="515">
        <v>8.4297582463999099E-3</v>
      </c>
      <c r="DG22" s="515">
        <v>2.2252659132128969E-3</v>
      </c>
      <c r="DH22" s="515">
        <v>6.2330387445757029E-3</v>
      </c>
      <c r="DI22" s="515">
        <v>2.6201859729699205E-3</v>
      </c>
      <c r="DJ22" s="515">
        <v>1.7001020727681322E-3</v>
      </c>
      <c r="DK22" s="515">
        <v>1.7417699994796919E-3</v>
      </c>
      <c r="DL22" s="515">
        <v>1.6824648405029535E-3</v>
      </c>
      <c r="DM22" s="515">
        <v>1.733369147956259E-3</v>
      </c>
      <c r="DN22" s="515">
        <v>1.7432776231481972E-3</v>
      </c>
      <c r="DO22" s="515">
        <v>1.8019735130527677E-3</v>
      </c>
      <c r="DP22" s="515">
        <v>1.612839148961638E-3</v>
      </c>
      <c r="DQ22" s="515">
        <v>1.695706107956162E-3</v>
      </c>
      <c r="DR22" s="515">
        <v>1.4175188317376796E-3</v>
      </c>
      <c r="DS22" s="515">
        <v>1.8712498302082027E-3</v>
      </c>
      <c r="DT22" s="515">
        <v>2.6844475233806721E-3</v>
      </c>
      <c r="DU22" s="515">
        <v>2.8710247349823322E-3</v>
      </c>
      <c r="DV22" s="515">
        <v>3.4967582137393457E-3</v>
      </c>
      <c r="DW22" s="515">
        <v>1.496466353658024E-3</v>
      </c>
      <c r="DX22" s="515">
        <v>1.4849894858408666E-3</v>
      </c>
      <c r="DY22" s="515">
        <v>1.4775305213524299E-3</v>
      </c>
      <c r="DZ22" s="515">
        <v>1.3966122543115599E-3</v>
      </c>
      <c r="EA22" s="515">
        <v>2.0192748967416247E-3</v>
      </c>
      <c r="EB22" s="515">
        <v>1.6060287849774539E-3</v>
      </c>
      <c r="EC22" s="515">
        <v>1.6093848465752096E-3</v>
      </c>
      <c r="ED22" s="515">
        <v>1.6449120149580488E-3</v>
      </c>
      <c r="EE22" s="515">
        <v>1.4483424525265529E-3</v>
      </c>
      <c r="EF22" s="515">
        <v>1.1372682815876266E-3</v>
      </c>
      <c r="EG22" s="515">
        <v>1.4683128404245156E-3</v>
      </c>
      <c r="EH22" s="515">
        <v>1.3773373130946186E-3</v>
      </c>
      <c r="EI22" s="515">
        <v>1.4707151658326497E-3</v>
      </c>
      <c r="EJ22" s="515">
        <v>1.1298921776258638E-3</v>
      </c>
      <c r="EK22" s="515">
        <v>1.3706732792647276E-3</v>
      </c>
      <c r="EL22" s="515">
        <v>1.1648971542571487E-3</v>
      </c>
      <c r="EM22" s="515">
        <v>1.4092245309964911E-3</v>
      </c>
      <c r="EN22" s="515">
        <v>1.7549618863718346E-3</v>
      </c>
      <c r="EO22" s="515">
        <v>2.0629328475171129E-3</v>
      </c>
      <c r="EP22" s="515">
        <v>1.179105304391178E-3</v>
      </c>
      <c r="EQ22" s="515">
        <v>3.1495696943987634E-3</v>
      </c>
      <c r="ER22" s="515">
        <v>1.2884902868763135E-3</v>
      </c>
      <c r="ES22" s="515">
        <v>2.5135366578824011E-3</v>
      </c>
      <c r="ET22" s="515">
        <v>1.825433086668574E-3</v>
      </c>
      <c r="EU22" s="515">
        <v>1.3563701163180255E-3</v>
      </c>
      <c r="EV22" s="515">
        <v>1.9225448770089765E-3</v>
      </c>
      <c r="EW22" s="515">
        <v>2.1072693877237339E-3</v>
      </c>
      <c r="EX22" s="515">
        <v>2.0394352028980183E-3</v>
      </c>
      <c r="EY22" s="515">
        <v>1.7478466396986289E-3</v>
      </c>
      <c r="EZ22" s="515">
        <v>1.8421853914335109E-3</v>
      </c>
    </row>
    <row r="23" spans="3:156" x14ac:dyDescent="0.15">
      <c r="C23" s="511" t="s">
        <v>199</v>
      </c>
      <c r="D23" s="512" t="s">
        <v>200</v>
      </c>
      <c r="E23" s="513">
        <f t="shared" si="0"/>
        <v>0</v>
      </c>
      <c r="F23" s="514">
        <f t="shared" si="3"/>
        <v>0</v>
      </c>
      <c r="G23" s="514">
        <f t="shared" si="3"/>
        <v>0</v>
      </c>
      <c r="H23" s="514">
        <f t="shared" si="3"/>
        <v>0</v>
      </c>
      <c r="I23" s="514">
        <f t="shared" si="3"/>
        <v>0</v>
      </c>
      <c r="J23" s="514">
        <f t="shared" si="3"/>
        <v>0</v>
      </c>
      <c r="K23" s="514">
        <f t="shared" si="3"/>
        <v>0</v>
      </c>
      <c r="L23" s="514">
        <f t="shared" si="3"/>
        <v>0</v>
      </c>
      <c r="M23" s="514">
        <f t="shared" si="3"/>
        <v>0</v>
      </c>
      <c r="N23" s="514">
        <f t="shared" si="3"/>
        <v>0</v>
      </c>
      <c r="O23" s="514">
        <f t="shared" si="3"/>
        <v>0</v>
      </c>
      <c r="P23" s="514">
        <f t="shared" si="3"/>
        <v>0</v>
      </c>
      <c r="Q23" s="514">
        <f t="shared" si="3"/>
        <v>0</v>
      </c>
      <c r="R23" s="514">
        <f t="shared" si="3"/>
        <v>0</v>
      </c>
      <c r="S23" s="514">
        <f t="shared" si="3"/>
        <v>0</v>
      </c>
      <c r="T23" s="514">
        <f t="shared" si="3"/>
        <v>0</v>
      </c>
      <c r="U23" s="514">
        <f t="shared" si="3"/>
        <v>0</v>
      </c>
      <c r="V23" s="514">
        <f t="shared" si="4"/>
        <v>0</v>
      </c>
      <c r="W23" s="514">
        <f t="shared" si="4"/>
        <v>0</v>
      </c>
      <c r="X23" s="514">
        <f t="shared" si="4"/>
        <v>0</v>
      </c>
      <c r="Y23" s="514">
        <f t="shared" si="4"/>
        <v>0</v>
      </c>
      <c r="Z23" s="514">
        <f t="shared" si="4"/>
        <v>0</v>
      </c>
      <c r="AA23" s="514">
        <f t="shared" si="4"/>
        <v>0</v>
      </c>
      <c r="AB23" s="514">
        <f t="shared" si="4"/>
        <v>0</v>
      </c>
      <c r="AC23" s="514">
        <f t="shared" si="4"/>
        <v>0</v>
      </c>
      <c r="AD23" s="514">
        <f t="shared" si="4"/>
        <v>0</v>
      </c>
      <c r="AE23" s="514">
        <f t="shared" si="4"/>
        <v>0</v>
      </c>
      <c r="AF23" s="514">
        <f t="shared" si="4"/>
        <v>0</v>
      </c>
      <c r="AG23" s="514">
        <f t="shared" si="4"/>
        <v>0</v>
      </c>
      <c r="AH23" s="514">
        <f t="shared" si="4"/>
        <v>0</v>
      </c>
      <c r="AI23" s="514">
        <f t="shared" si="4"/>
        <v>0</v>
      </c>
      <c r="AJ23" s="514">
        <f t="shared" si="4"/>
        <v>0</v>
      </c>
      <c r="AK23" s="514">
        <f t="shared" si="5"/>
        <v>0</v>
      </c>
      <c r="AL23" s="514">
        <f t="shared" si="5"/>
        <v>0</v>
      </c>
      <c r="AM23" s="514">
        <f t="shared" si="5"/>
        <v>0</v>
      </c>
      <c r="AN23" s="514">
        <f t="shared" si="5"/>
        <v>0</v>
      </c>
      <c r="AO23" s="514">
        <f t="shared" si="5"/>
        <v>0</v>
      </c>
      <c r="AP23" s="514">
        <f t="shared" si="5"/>
        <v>0</v>
      </c>
      <c r="AQ23" s="514">
        <f t="shared" si="5"/>
        <v>0</v>
      </c>
      <c r="AR23" s="514">
        <f t="shared" si="5"/>
        <v>0</v>
      </c>
      <c r="AS23" s="514">
        <f t="shared" si="5"/>
        <v>0</v>
      </c>
      <c r="AT23" s="514">
        <f t="shared" si="5"/>
        <v>0</v>
      </c>
      <c r="AU23" s="514">
        <f t="shared" si="5"/>
        <v>0</v>
      </c>
      <c r="AV23" s="514">
        <f t="shared" si="5"/>
        <v>0</v>
      </c>
      <c r="AW23" s="514">
        <f t="shared" si="5"/>
        <v>0</v>
      </c>
      <c r="AX23" s="514">
        <f t="shared" si="5"/>
        <v>0</v>
      </c>
      <c r="AY23" s="514">
        <f t="shared" si="5"/>
        <v>0</v>
      </c>
      <c r="AZ23" s="514">
        <f t="shared" si="5"/>
        <v>0</v>
      </c>
      <c r="BA23" s="514">
        <f t="shared" si="6"/>
        <v>0</v>
      </c>
      <c r="BB23" s="514">
        <f t="shared" si="6"/>
        <v>0</v>
      </c>
      <c r="BC23" s="514">
        <f t="shared" si="6"/>
        <v>0</v>
      </c>
      <c r="BD23" s="514">
        <f t="shared" si="6"/>
        <v>0</v>
      </c>
      <c r="BE23" s="514">
        <f t="shared" si="6"/>
        <v>0</v>
      </c>
      <c r="BF23" s="514">
        <f t="shared" si="6"/>
        <v>0</v>
      </c>
      <c r="BG23" s="514">
        <f t="shared" si="6"/>
        <v>0</v>
      </c>
      <c r="BH23" s="514">
        <f t="shared" si="6"/>
        <v>0</v>
      </c>
      <c r="BI23" s="514">
        <f t="shared" si="6"/>
        <v>0</v>
      </c>
      <c r="BJ23" s="514">
        <f t="shared" si="6"/>
        <v>0</v>
      </c>
      <c r="BK23" s="514">
        <f t="shared" si="6"/>
        <v>0</v>
      </c>
      <c r="BL23" s="514">
        <f t="shared" si="6"/>
        <v>0</v>
      </c>
      <c r="BM23" s="514">
        <f t="shared" si="6"/>
        <v>0</v>
      </c>
      <c r="BN23" s="514">
        <f t="shared" si="6"/>
        <v>0</v>
      </c>
      <c r="BO23" s="514">
        <f t="shared" si="6"/>
        <v>0</v>
      </c>
      <c r="BP23" s="514">
        <f t="shared" si="6"/>
        <v>0</v>
      </c>
      <c r="BQ23" s="514">
        <f t="shared" si="7"/>
        <v>0</v>
      </c>
      <c r="BR23" s="514">
        <f t="shared" si="7"/>
        <v>0</v>
      </c>
      <c r="BS23" s="514">
        <f t="shared" si="2"/>
        <v>0</v>
      </c>
      <c r="BT23" s="514">
        <f t="shared" si="2"/>
        <v>0</v>
      </c>
      <c r="BU23" s="514">
        <f t="shared" si="2"/>
        <v>0</v>
      </c>
      <c r="BV23" s="514">
        <f t="shared" si="2"/>
        <v>0</v>
      </c>
      <c r="BW23" s="514">
        <f t="shared" si="2"/>
        <v>0</v>
      </c>
      <c r="BX23" s="514">
        <f t="shared" si="2"/>
        <v>0</v>
      </c>
      <c r="CF23" s="505" t="s">
        <v>199</v>
      </c>
      <c r="CG23" s="505" t="s">
        <v>200</v>
      </c>
      <c r="CH23" s="515">
        <v>2.9863101214754755E-2</v>
      </c>
      <c r="CI23" s="515">
        <v>5.5051361107353557E-2</v>
      </c>
      <c r="CJ23" s="515">
        <v>9.2213285368806741E-2</v>
      </c>
      <c r="CK23" s="515">
        <v>0.12493136369320214</v>
      </c>
      <c r="CL23" s="515">
        <v>0.12352997702494227</v>
      </c>
      <c r="CM23" s="515">
        <v>0.18868942564671473</v>
      </c>
      <c r="CN23" s="515">
        <v>4.5894096970327862E-2</v>
      </c>
      <c r="CO23" s="515">
        <v>1.8903465412669997E-2</v>
      </c>
      <c r="CP23" s="515">
        <v>2.8532399733696912E-2</v>
      </c>
      <c r="CQ23" s="515">
        <v>2.8251884103167944E-2</v>
      </c>
      <c r="CR23" s="515">
        <v>4.8754596807824999E-2</v>
      </c>
      <c r="CS23" s="515">
        <v>7.3242222000810583E-2</v>
      </c>
      <c r="CT23" s="515">
        <v>2.5108639230788047E-2</v>
      </c>
      <c r="CU23" s="515">
        <v>9.3106080020546558E-2</v>
      </c>
      <c r="CV23" s="515">
        <v>4.6963549970795777E-2</v>
      </c>
      <c r="CW23" s="515">
        <v>1.6197202846832254E-2</v>
      </c>
      <c r="CX23" s="515">
        <v>7.6797209767902094E-2</v>
      </c>
      <c r="CY23" s="515">
        <v>6.2049304041589801E-2</v>
      </c>
      <c r="CZ23" s="515">
        <v>7.8660121757898785E-2</v>
      </c>
      <c r="DA23" s="515">
        <v>1.2081439258595924E-2</v>
      </c>
      <c r="DB23" s="515">
        <v>5.2104449149361085E-3</v>
      </c>
      <c r="DC23" s="515">
        <v>1.2089146584526183E-2</v>
      </c>
      <c r="DD23" s="515">
        <v>7.4528061163080684E-3</v>
      </c>
      <c r="DE23" s="515">
        <v>2.9225149009805808E-2</v>
      </c>
      <c r="DF23" s="515">
        <v>2.1269977840862632E-2</v>
      </c>
      <c r="DG23" s="515">
        <v>5.0133451604983253E-3</v>
      </c>
      <c r="DH23" s="515">
        <v>1.2548646798877126E-2</v>
      </c>
      <c r="DI23" s="515">
        <v>3.711930128374054E-3</v>
      </c>
      <c r="DJ23" s="515">
        <v>1.5228492562114684E-2</v>
      </c>
      <c r="DK23" s="515">
        <v>2.1414551577474423E-3</v>
      </c>
      <c r="DL23" s="515">
        <v>1.4678624168425068E-3</v>
      </c>
      <c r="DM23" s="515">
        <v>1.5415050965684734E-3</v>
      </c>
      <c r="DN23" s="515">
        <v>1.4830920630687049E-3</v>
      </c>
      <c r="DO23" s="515">
        <v>1.3820590147920946E-3</v>
      </c>
      <c r="DP23" s="515">
        <v>1.4399981013281931E-3</v>
      </c>
      <c r="DQ23" s="515">
        <v>3.1865618136088953E-4</v>
      </c>
      <c r="DR23" s="515">
        <v>1.0121084458607032E-3</v>
      </c>
      <c r="DS23" s="515">
        <v>4.16416021632655E-4</v>
      </c>
      <c r="DT23" s="515">
        <v>6.3774730536481994E-3</v>
      </c>
      <c r="DU23" s="515">
        <v>9.9381625441696104E-4</v>
      </c>
      <c r="DV23" s="515">
        <v>1.0198878123406426E-3</v>
      </c>
      <c r="DW23" s="515">
        <v>1.9079275148550896E-3</v>
      </c>
      <c r="DX23" s="515">
        <v>2.0190732956124327E-3</v>
      </c>
      <c r="DY23" s="515">
        <v>2.2574619185422294E-3</v>
      </c>
      <c r="DZ23" s="515">
        <v>2.3063321630833097E-4</v>
      </c>
      <c r="EA23" s="515">
        <v>0</v>
      </c>
      <c r="EB23" s="515">
        <v>1.2354067576749646E-4</v>
      </c>
      <c r="EC23" s="515">
        <v>8.1438751272480485E-4</v>
      </c>
      <c r="ED23" s="515">
        <v>8.2837295717311807E-4</v>
      </c>
      <c r="EE23" s="515">
        <v>7.5099238279154599E-4</v>
      </c>
      <c r="EF23" s="515">
        <v>5.0556744517849944E-3</v>
      </c>
      <c r="EG23" s="515">
        <v>1.0740269329119739E-3</v>
      </c>
      <c r="EH23" s="515">
        <v>3.1158273406767717E-4</v>
      </c>
      <c r="EI23" s="515">
        <v>3.3913441208433096E-4</v>
      </c>
      <c r="EJ23" s="515">
        <v>1.1355700277646872E-5</v>
      </c>
      <c r="EK23" s="515">
        <v>2.7299716765438558E-4</v>
      </c>
      <c r="EL23" s="515">
        <v>3.5543121832649221E-4</v>
      </c>
      <c r="EM23" s="515">
        <v>1.1641793868024705E-3</v>
      </c>
      <c r="EN23" s="515">
        <v>3.1367135280600433E-3</v>
      </c>
      <c r="EO23" s="515">
        <v>6.0280505284590961E-5</v>
      </c>
      <c r="EP23" s="515">
        <v>3.3434361819145822E-4</v>
      </c>
      <c r="EQ23" s="515">
        <v>8.1702859600085997E-3</v>
      </c>
      <c r="ER23" s="515">
        <v>3.7252923346349455E-4</v>
      </c>
      <c r="ES23" s="515">
        <v>3.0940932302631471E-3</v>
      </c>
      <c r="ET23" s="515">
        <v>3.0917071962628796E-3</v>
      </c>
      <c r="EU23" s="515">
        <v>3.5613677633645801E-3</v>
      </c>
      <c r="EV23" s="515">
        <v>1.7479189022040619E-3</v>
      </c>
      <c r="EW23" s="515">
        <v>1.8183075752568763E-3</v>
      </c>
      <c r="EX23" s="515">
        <v>1.2362354018259549E-3</v>
      </c>
      <c r="EY23" s="515">
        <v>1.646882013731189E-3</v>
      </c>
      <c r="EZ23" s="515">
        <v>5.5796052999710043E-3</v>
      </c>
    </row>
    <row r="24" spans="3:156" x14ac:dyDescent="0.15">
      <c r="C24" s="511" t="s">
        <v>205</v>
      </c>
      <c r="D24" s="512" t="s">
        <v>204</v>
      </c>
      <c r="E24" s="513">
        <f t="shared" si="0"/>
        <v>0</v>
      </c>
      <c r="F24" s="514">
        <f t="shared" si="3"/>
        <v>0</v>
      </c>
      <c r="G24" s="514">
        <f t="shared" si="3"/>
        <v>0</v>
      </c>
      <c r="H24" s="514">
        <f t="shared" si="3"/>
        <v>0</v>
      </c>
      <c r="I24" s="514">
        <f t="shared" si="3"/>
        <v>0</v>
      </c>
      <c r="J24" s="514">
        <f t="shared" si="3"/>
        <v>0</v>
      </c>
      <c r="K24" s="514">
        <f t="shared" si="3"/>
        <v>0</v>
      </c>
      <c r="L24" s="514">
        <f t="shared" si="3"/>
        <v>0</v>
      </c>
      <c r="M24" s="514">
        <f t="shared" si="3"/>
        <v>0</v>
      </c>
      <c r="N24" s="514">
        <f t="shared" si="3"/>
        <v>0</v>
      </c>
      <c r="O24" s="514">
        <f t="shared" si="3"/>
        <v>0</v>
      </c>
      <c r="P24" s="514">
        <f t="shared" si="3"/>
        <v>0</v>
      </c>
      <c r="Q24" s="514">
        <f t="shared" si="3"/>
        <v>0</v>
      </c>
      <c r="R24" s="514">
        <f t="shared" si="3"/>
        <v>0</v>
      </c>
      <c r="S24" s="514">
        <f t="shared" si="3"/>
        <v>0</v>
      </c>
      <c r="T24" s="514">
        <f t="shared" si="3"/>
        <v>0</v>
      </c>
      <c r="U24" s="514">
        <f t="shared" si="3"/>
        <v>0</v>
      </c>
      <c r="V24" s="514">
        <f t="shared" si="4"/>
        <v>0</v>
      </c>
      <c r="W24" s="514">
        <f t="shared" si="4"/>
        <v>0</v>
      </c>
      <c r="X24" s="514">
        <f t="shared" si="4"/>
        <v>0</v>
      </c>
      <c r="Y24" s="514">
        <f t="shared" si="4"/>
        <v>0</v>
      </c>
      <c r="Z24" s="514">
        <f t="shared" si="4"/>
        <v>0</v>
      </c>
      <c r="AA24" s="514">
        <f t="shared" si="4"/>
        <v>0</v>
      </c>
      <c r="AB24" s="514">
        <f t="shared" si="4"/>
        <v>0</v>
      </c>
      <c r="AC24" s="514">
        <f t="shared" si="4"/>
        <v>0</v>
      </c>
      <c r="AD24" s="514">
        <f t="shared" si="4"/>
        <v>0</v>
      </c>
      <c r="AE24" s="514">
        <f t="shared" si="4"/>
        <v>0</v>
      </c>
      <c r="AF24" s="514">
        <f t="shared" si="4"/>
        <v>0</v>
      </c>
      <c r="AG24" s="514">
        <f t="shared" si="4"/>
        <v>0</v>
      </c>
      <c r="AH24" s="514">
        <f t="shared" si="4"/>
        <v>0</v>
      </c>
      <c r="AI24" s="514">
        <f t="shared" si="4"/>
        <v>0</v>
      </c>
      <c r="AJ24" s="514">
        <f t="shared" si="4"/>
        <v>0</v>
      </c>
      <c r="AK24" s="514">
        <f t="shared" si="5"/>
        <v>0</v>
      </c>
      <c r="AL24" s="514">
        <f t="shared" si="5"/>
        <v>0</v>
      </c>
      <c r="AM24" s="514">
        <f t="shared" si="5"/>
        <v>0</v>
      </c>
      <c r="AN24" s="514">
        <f t="shared" si="5"/>
        <v>0</v>
      </c>
      <c r="AO24" s="514">
        <f t="shared" si="5"/>
        <v>0</v>
      </c>
      <c r="AP24" s="514">
        <f t="shared" si="5"/>
        <v>0</v>
      </c>
      <c r="AQ24" s="514">
        <f t="shared" si="5"/>
        <v>0</v>
      </c>
      <c r="AR24" s="514">
        <f t="shared" si="5"/>
        <v>0</v>
      </c>
      <c r="AS24" s="514">
        <f t="shared" si="5"/>
        <v>0</v>
      </c>
      <c r="AT24" s="514">
        <f t="shared" si="5"/>
        <v>0</v>
      </c>
      <c r="AU24" s="514">
        <f t="shared" si="5"/>
        <v>0</v>
      </c>
      <c r="AV24" s="514">
        <f t="shared" si="5"/>
        <v>0</v>
      </c>
      <c r="AW24" s="514">
        <f t="shared" si="5"/>
        <v>0</v>
      </c>
      <c r="AX24" s="514">
        <f t="shared" si="5"/>
        <v>0</v>
      </c>
      <c r="AY24" s="514">
        <f t="shared" si="5"/>
        <v>0</v>
      </c>
      <c r="AZ24" s="514">
        <f t="shared" si="5"/>
        <v>0</v>
      </c>
      <c r="BA24" s="514">
        <f t="shared" si="6"/>
        <v>0</v>
      </c>
      <c r="BB24" s="514">
        <f t="shared" si="6"/>
        <v>0</v>
      </c>
      <c r="BC24" s="514">
        <f t="shared" si="6"/>
        <v>0</v>
      </c>
      <c r="BD24" s="514">
        <f t="shared" si="6"/>
        <v>0</v>
      </c>
      <c r="BE24" s="514">
        <f t="shared" si="6"/>
        <v>0</v>
      </c>
      <c r="BF24" s="514">
        <f t="shared" si="6"/>
        <v>0</v>
      </c>
      <c r="BG24" s="514">
        <f t="shared" si="6"/>
        <v>0</v>
      </c>
      <c r="BH24" s="514">
        <f t="shared" si="6"/>
        <v>0</v>
      </c>
      <c r="BI24" s="514">
        <f t="shared" si="6"/>
        <v>0</v>
      </c>
      <c r="BJ24" s="514">
        <f t="shared" si="6"/>
        <v>0</v>
      </c>
      <c r="BK24" s="514">
        <f t="shared" si="6"/>
        <v>0</v>
      </c>
      <c r="BL24" s="514">
        <f t="shared" si="6"/>
        <v>0</v>
      </c>
      <c r="BM24" s="514">
        <f t="shared" si="6"/>
        <v>0</v>
      </c>
      <c r="BN24" s="514">
        <f t="shared" si="6"/>
        <v>0</v>
      </c>
      <c r="BO24" s="514">
        <f t="shared" si="6"/>
        <v>0</v>
      </c>
      <c r="BP24" s="514">
        <f t="shared" si="6"/>
        <v>0</v>
      </c>
      <c r="BQ24" s="514">
        <f t="shared" si="7"/>
        <v>0</v>
      </c>
      <c r="BR24" s="514">
        <f t="shared" si="7"/>
        <v>0</v>
      </c>
      <c r="BS24" s="514">
        <f t="shared" si="2"/>
        <v>0</v>
      </c>
      <c r="BT24" s="514">
        <f t="shared" si="2"/>
        <v>0</v>
      </c>
      <c r="BU24" s="514">
        <f t="shared" si="2"/>
        <v>0</v>
      </c>
      <c r="BV24" s="514">
        <f t="shared" si="2"/>
        <v>0</v>
      </c>
      <c r="BW24" s="514">
        <f t="shared" si="2"/>
        <v>0</v>
      </c>
      <c r="BX24" s="514">
        <f t="shared" si="2"/>
        <v>0</v>
      </c>
      <c r="CF24" s="505" t="s">
        <v>205</v>
      </c>
      <c r="CG24" s="505" t="s">
        <v>204</v>
      </c>
      <c r="CH24" s="515">
        <v>7.9930669041671371E-3</v>
      </c>
      <c r="CI24" s="515">
        <v>9.3731048445938464E-3</v>
      </c>
      <c r="CJ24" s="515">
        <v>1.4377854117078783E-2</v>
      </c>
      <c r="CK24" s="515">
        <v>1.7250962318165978E-2</v>
      </c>
      <c r="CL24" s="515">
        <v>1.7384301481879586E-2</v>
      </c>
      <c r="CM24" s="515">
        <v>1.1184509101911148E-2</v>
      </c>
      <c r="CN24" s="515">
        <v>1.0310376842408132E-2</v>
      </c>
      <c r="CO24" s="515">
        <v>6.6663104176129528E-3</v>
      </c>
      <c r="CP24" s="515">
        <v>8.9676294434529978E-3</v>
      </c>
      <c r="CQ24" s="515">
        <v>8.9366219274610095E-3</v>
      </c>
      <c r="CR24" s="515">
        <v>1.1202941957008E-2</v>
      </c>
      <c r="CS24" s="515">
        <v>1.2575872632025625E-2</v>
      </c>
      <c r="CT24" s="515">
        <v>6.4232350711080797E-3</v>
      </c>
      <c r="CU24" s="515">
        <v>1.5114954743176428E-2</v>
      </c>
      <c r="CV24" s="515">
        <v>6.2512826179613873E-3</v>
      </c>
      <c r="CW24" s="515">
        <v>4.1404554554162094E-3</v>
      </c>
      <c r="CX24" s="515">
        <v>1.5796408349380859E-2</v>
      </c>
      <c r="CY24" s="515">
        <v>2.2546443810908005E-3</v>
      </c>
      <c r="CZ24" s="515">
        <v>1.7506964066944485E-2</v>
      </c>
      <c r="DA24" s="515">
        <v>3.3488194648516952E-3</v>
      </c>
      <c r="DB24" s="515">
        <v>1.884469270387555E-3</v>
      </c>
      <c r="DC24" s="515">
        <v>3.3339373074832397E-3</v>
      </c>
      <c r="DD24" s="515">
        <v>1.3480527858955162E-3</v>
      </c>
      <c r="DE24" s="515">
        <v>4.7167688701436304E-3</v>
      </c>
      <c r="DF24" s="515">
        <v>6.8918081042535434E-3</v>
      </c>
      <c r="DG24" s="515">
        <v>1.3493660058766226E-3</v>
      </c>
      <c r="DH24" s="515">
        <v>3.3975296841818317E-3</v>
      </c>
      <c r="DI24" s="515">
        <v>2.981590934758875E-3</v>
      </c>
      <c r="DJ24" s="515">
        <v>2.1331199426079566E-2</v>
      </c>
      <c r="DK24" s="515">
        <v>8.5419086006923415E-5</v>
      </c>
      <c r="DL24" s="515">
        <v>6.2277078516413193E-5</v>
      </c>
      <c r="DM24" s="515">
        <v>5.2403397295342336E-5</v>
      </c>
      <c r="DN24" s="515">
        <v>5.2587041865472037E-5</v>
      </c>
      <c r="DO24" s="515">
        <v>5.3606106160937017E-5</v>
      </c>
      <c r="DP24" s="515">
        <v>5.0046512299833301E-5</v>
      </c>
      <c r="DQ24" s="515">
        <v>5.6902889528730268E-5</v>
      </c>
      <c r="DR24" s="515">
        <v>4.5360602615605751E-5</v>
      </c>
      <c r="DS24" s="515">
        <v>5.8214330480131869E-5</v>
      </c>
      <c r="DT24" s="515">
        <v>5.3485197334909027E-5</v>
      </c>
      <c r="DU24" s="515">
        <v>0</v>
      </c>
      <c r="DV24" s="515">
        <v>1.4569825890580607E-4</v>
      </c>
      <c r="DW24" s="515">
        <v>4.8301962401394672E-5</v>
      </c>
      <c r="DX24" s="515">
        <v>4.8284329665695066E-5</v>
      </c>
      <c r="DY24" s="515">
        <v>4.6729127934338896E-5</v>
      </c>
      <c r="DZ24" s="515">
        <v>3.8438869384721833E-5</v>
      </c>
      <c r="EA24" s="515">
        <v>1.3767783386874714E-4</v>
      </c>
      <c r="EB24" s="515">
        <v>6.1770337883748229E-5</v>
      </c>
      <c r="EC24" s="515">
        <v>4.8475447186000292E-5</v>
      </c>
      <c r="ED24" s="515">
        <v>4.7335597552749605E-5</v>
      </c>
      <c r="EE24" s="515">
        <v>5.3642313056538997E-5</v>
      </c>
      <c r="EF24" s="515">
        <v>4.1355210239550053E-5</v>
      </c>
      <c r="EG24" s="515">
        <v>5.4005022302925168E-5</v>
      </c>
      <c r="EH24" s="515">
        <v>5.3553282417882016E-5</v>
      </c>
      <c r="EI24" s="515">
        <v>5.3690618346016327E-5</v>
      </c>
      <c r="EJ24" s="515">
        <v>5.1100651249410921E-5</v>
      </c>
      <c r="EK24" s="515">
        <v>5.1186968935197295E-5</v>
      </c>
      <c r="EL24" s="515">
        <v>5.5034511224747182E-5</v>
      </c>
      <c r="EM24" s="515">
        <v>5.4167873979730897E-5</v>
      </c>
      <c r="EN24" s="515">
        <v>5.2424181527465902E-5</v>
      </c>
      <c r="EO24" s="515">
        <v>5.3582671364080855E-5</v>
      </c>
      <c r="EP24" s="515">
        <v>4.9459115117079615E-5</v>
      </c>
      <c r="EQ24" s="515">
        <v>5.2299127766769131E-5</v>
      </c>
      <c r="ER24" s="515">
        <v>5.8567740312559706E-5</v>
      </c>
      <c r="ES24" s="515">
        <v>1.5238574795728562E-4</v>
      </c>
      <c r="ET24" s="515">
        <v>1.1806602303248204E-4</v>
      </c>
      <c r="EU24" s="515">
        <v>1.6033976387036725E-4</v>
      </c>
      <c r="EV24" s="515">
        <v>1.1365205961174963E-4</v>
      </c>
      <c r="EW24" s="515">
        <v>2.3362869944128925E-4</v>
      </c>
      <c r="EX24" s="515">
        <v>1.0384377375338022E-4</v>
      </c>
      <c r="EY24" s="515">
        <v>8.1102732334500778E-5</v>
      </c>
      <c r="EZ24" s="515">
        <v>8.6477341846385718E-5</v>
      </c>
    </row>
    <row r="25" spans="3:156" x14ac:dyDescent="0.15">
      <c r="C25" s="511" t="s">
        <v>208</v>
      </c>
      <c r="D25" s="512" t="s">
        <v>209</v>
      </c>
      <c r="E25" s="513">
        <f t="shared" si="0"/>
        <v>0</v>
      </c>
      <c r="F25" s="514">
        <f t="shared" si="3"/>
        <v>0</v>
      </c>
      <c r="G25" s="514">
        <f t="shared" si="3"/>
        <v>0</v>
      </c>
      <c r="H25" s="514">
        <f t="shared" si="3"/>
        <v>0</v>
      </c>
      <c r="I25" s="514">
        <f t="shared" si="3"/>
        <v>0</v>
      </c>
      <c r="J25" s="514">
        <f t="shared" si="3"/>
        <v>0</v>
      </c>
      <c r="K25" s="514">
        <f t="shared" si="3"/>
        <v>0</v>
      </c>
      <c r="L25" s="514">
        <f t="shared" si="3"/>
        <v>0</v>
      </c>
      <c r="M25" s="514">
        <f t="shared" si="3"/>
        <v>0</v>
      </c>
      <c r="N25" s="514">
        <f t="shared" si="3"/>
        <v>0</v>
      </c>
      <c r="O25" s="514">
        <f t="shared" si="3"/>
        <v>0</v>
      </c>
      <c r="P25" s="514">
        <f t="shared" si="3"/>
        <v>0</v>
      </c>
      <c r="Q25" s="514">
        <f t="shared" si="3"/>
        <v>0</v>
      </c>
      <c r="R25" s="514">
        <f t="shared" si="3"/>
        <v>0</v>
      </c>
      <c r="S25" s="514">
        <f t="shared" si="3"/>
        <v>0</v>
      </c>
      <c r="T25" s="514">
        <f t="shared" si="3"/>
        <v>0</v>
      </c>
      <c r="U25" s="514">
        <f t="shared" si="3"/>
        <v>0</v>
      </c>
      <c r="V25" s="514">
        <f t="shared" si="4"/>
        <v>0</v>
      </c>
      <c r="W25" s="514">
        <f t="shared" si="4"/>
        <v>0</v>
      </c>
      <c r="X25" s="514">
        <f t="shared" si="4"/>
        <v>0</v>
      </c>
      <c r="Y25" s="514">
        <f t="shared" si="4"/>
        <v>0</v>
      </c>
      <c r="Z25" s="514">
        <f t="shared" si="4"/>
        <v>0</v>
      </c>
      <c r="AA25" s="514">
        <f t="shared" si="4"/>
        <v>0</v>
      </c>
      <c r="AB25" s="514">
        <f t="shared" si="4"/>
        <v>0</v>
      </c>
      <c r="AC25" s="514">
        <f t="shared" si="4"/>
        <v>0</v>
      </c>
      <c r="AD25" s="514">
        <f t="shared" si="4"/>
        <v>0</v>
      </c>
      <c r="AE25" s="514">
        <f t="shared" si="4"/>
        <v>0</v>
      </c>
      <c r="AF25" s="514">
        <f t="shared" si="4"/>
        <v>0</v>
      </c>
      <c r="AG25" s="514">
        <f t="shared" si="4"/>
        <v>0</v>
      </c>
      <c r="AH25" s="514">
        <f t="shared" si="4"/>
        <v>0</v>
      </c>
      <c r="AI25" s="514">
        <f t="shared" si="4"/>
        <v>0</v>
      </c>
      <c r="AJ25" s="514">
        <f t="shared" si="4"/>
        <v>0</v>
      </c>
      <c r="AK25" s="514">
        <f t="shared" si="5"/>
        <v>0</v>
      </c>
      <c r="AL25" s="514">
        <f t="shared" si="5"/>
        <v>0</v>
      </c>
      <c r="AM25" s="514">
        <f t="shared" si="5"/>
        <v>0</v>
      </c>
      <c r="AN25" s="514">
        <f t="shared" si="5"/>
        <v>0</v>
      </c>
      <c r="AO25" s="514">
        <f t="shared" si="5"/>
        <v>0</v>
      </c>
      <c r="AP25" s="514">
        <f t="shared" si="5"/>
        <v>0</v>
      </c>
      <c r="AQ25" s="514">
        <f t="shared" si="5"/>
        <v>0</v>
      </c>
      <c r="AR25" s="514">
        <f t="shared" si="5"/>
        <v>0</v>
      </c>
      <c r="AS25" s="514">
        <f t="shared" si="5"/>
        <v>0</v>
      </c>
      <c r="AT25" s="514">
        <f t="shared" si="5"/>
        <v>0</v>
      </c>
      <c r="AU25" s="514">
        <f t="shared" si="5"/>
        <v>0</v>
      </c>
      <c r="AV25" s="514">
        <f t="shared" si="5"/>
        <v>0</v>
      </c>
      <c r="AW25" s="514">
        <f t="shared" si="5"/>
        <v>0</v>
      </c>
      <c r="AX25" s="514">
        <f t="shared" si="5"/>
        <v>0</v>
      </c>
      <c r="AY25" s="514">
        <f t="shared" si="5"/>
        <v>0</v>
      </c>
      <c r="AZ25" s="514">
        <f t="shared" si="5"/>
        <v>0</v>
      </c>
      <c r="BA25" s="514">
        <f t="shared" si="6"/>
        <v>0</v>
      </c>
      <c r="BB25" s="514">
        <f t="shared" si="6"/>
        <v>0</v>
      </c>
      <c r="BC25" s="514">
        <f t="shared" si="6"/>
        <v>0</v>
      </c>
      <c r="BD25" s="514">
        <f t="shared" si="6"/>
        <v>0</v>
      </c>
      <c r="BE25" s="514">
        <f t="shared" si="6"/>
        <v>0</v>
      </c>
      <c r="BF25" s="514">
        <f t="shared" si="6"/>
        <v>0</v>
      </c>
      <c r="BG25" s="514">
        <f t="shared" si="6"/>
        <v>0</v>
      </c>
      <c r="BH25" s="514">
        <f t="shared" si="6"/>
        <v>0</v>
      </c>
      <c r="BI25" s="514">
        <f t="shared" si="6"/>
        <v>0</v>
      </c>
      <c r="BJ25" s="514">
        <f t="shared" si="6"/>
        <v>0</v>
      </c>
      <c r="BK25" s="514">
        <f t="shared" si="6"/>
        <v>0</v>
      </c>
      <c r="BL25" s="514">
        <f t="shared" si="6"/>
        <v>0</v>
      </c>
      <c r="BM25" s="514">
        <f t="shared" si="6"/>
        <v>0</v>
      </c>
      <c r="BN25" s="514">
        <f t="shared" si="6"/>
        <v>0</v>
      </c>
      <c r="BO25" s="514">
        <f t="shared" si="6"/>
        <v>0</v>
      </c>
      <c r="BP25" s="514">
        <f t="shared" si="6"/>
        <v>0</v>
      </c>
      <c r="BQ25" s="514">
        <f t="shared" si="7"/>
        <v>0</v>
      </c>
      <c r="BR25" s="514">
        <f t="shared" si="7"/>
        <v>0</v>
      </c>
      <c r="BS25" s="514">
        <f t="shared" si="2"/>
        <v>0</v>
      </c>
      <c r="BT25" s="514">
        <f t="shared" si="2"/>
        <v>0</v>
      </c>
      <c r="BU25" s="514">
        <f t="shared" si="2"/>
        <v>0</v>
      </c>
      <c r="BV25" s="514">
        <f t="shared" si="2"/>
        <v>0</v>
      </c>
      <c r="BW25" s="514">
        <f t="shared" si="2"/>
        <v>0</v>
      </c>
      <c r="BX25" s="514">
        <f t="shared" si="2"/>
        <v>0</v>
      </c>
      <c r="CF25" s="505" t="s">
        <v>208</v>
      </c>
      <c r="CG25" s="505" t="s">
        <v>209</v>
      </c>
      <c r="CH25" s="515">
        <v>2.9384422362723197E-3</v>
      </c>
      <c r="CI25" s="515">
        <v>4.5576639873465509E-3</v>
      </c>
      <c r="CJ25" s="515">
        <v>7.7668847739110264E-3</v>
      </c>
      <c r="CK25" s="515">
        <v>9.8716985028148071E-3</v>
      </c>
      <c r="CL25" s="515">
        <v>9.9279647871689924E-3</v>
      </c>
      <c r="CM25" s="515">
        <v>7.3117845796984516E-3</v>
      </c>
      <c r="CN25" s="515">
        <v>4.7870867953694277E-3</v>
      </c>
      <c r="CO25" s="515">
        <v>3.0592887487642609E-3</v>
      </c>
      <c r="CP25" s="515">
        <v>4.2232951920984649E-3</v>
      </c>
      <c r="CQ25" s="515">
        <v>4.1874802623084965E-3</v>
      </c>
      <c r="CR25" s="515">
        <v>6.8051711718542665E-3</v>
      </c>
      <c r="CS25" s="515">
        <v>5.6800025722563889E-3</v>
      </c>
      <c r="CT25" s="515">
        <v>4.1036957721062826E-3</v>
      </c>
      <c r="CU25" s="515">
        <v>6.330515845355743E-3</v>
      </c>
      <c r="CV25" s="515">
        <v>5.6356259964954929E-3</v>
      </c>
      <c r="CW25" s="515">
        <v>1.2023056518399801E-3</v>
      </c>
      <c r="CX25" s="515">
        <v>3.5316748393244678E-3</v>
      </c>
      <c r="CY25" s="515">
        <v>1.2204893137309706E-3</v>
      </c>
      <c r="CZ25" s="515">
        <v>3.823616983967641E-3</v>
      </c>
      <c r="DA25" s="515">
        <v>1.0441021569477216E-3</v>
      </c>
      <c r="DB25" s="515">
        <v>2.4025106236016638E-4</v>
      </c>
      <c r="DC25" s="515">
        <v>8.3831612007006096E-4</v>
      </c>
      <c r="DD25" s="515">
        <v>2.8084433039489925E-4</v>
      </c>
      <c r="DE25" s="515">
        <v>5.0726742402238518E-4</v>
      </c>
      <c r="DF25" s="515">
        <v>1.4582380589039424E-3</v>
      </c>
      <c r="DG25" s="515">
        <v>4.3015372674496885E-4</v>
      </c>
      <c r="DH25" s="515">
        <v>1.4704546925374683E-3</v>
      </c>
      <c r="DI25" s="515">
        <v>4.3669766216165341E-4</v>
      </c>
      <c r="DJ25" s="515">
        <v>4.5548073921657314E-3</v>
      </c>
      <c r="DK25" s="515">
        <v>9.7419382693225248E-7</v>
      </c>
      <c r="DL25" s="515">
        <v>9.0804974750541711E-7</v>
      </c>
      <c r="DM25" s="515">
        <v>0</v>
      </c>
      <c r="DN25" s="515">
        <v>0</v>
      </c>
      <c r="DO25" s="515">
        <v>0</v>
      </c>
      <c r="DP25" s="515">
        <v>0</v>
      </c>
      <c r="DQ25" s="515">
        <v>0</v>
      </c>
      <c r="DR25" s="515">
        <v>0</v>
      </c>
      <c r="DS25" s="515">
        <v>0</v>
      </c>
      <c r="DT25" s="515">
        <v>0</v>
      </c>
      <c r="DU25" s="515">
        <v>0</v>
      </c>
      <c r="DV25" s="515">
        <v>0</v>
      </c>
      <c r="DW25" s="515">
        <v>0</v>
      </c>
      <c r="DX25" s="515">
        <v>0</v>
      </c>
      <c r="DY25" s="515">
        <v>0</v>
      </c>
      <c r="DZ25" s="515">
        <v>0</v>
      </c>
      <c r="EA25" s="515">
        <v>0</v>
      </c>
      <c r="EB25" s="515">
        <v>0</v>
      </c>
      <c r="EC25" s="515">
        <v>0</v>
      </c>
      <c r="ED25" s="515">
        <v>0</v>
      </c>
      <c r="EE25" s="515">
        <v>0</v>
      </c>
      <c r="EF25" s="515">
        <v>0</v>
      </c>
      <c r="EG25" s="515">
        <v>1.6414900396025886E-6</v>
      </c>
      <c r="EH25" s="515">
        <v>1.7703564435663477E-6</v>
      </c>
      <c r="EI25" s="515">
        <v>2.038884240987962E-6</v>
      </c>
      <c r="EJ25" s="515">
        <v>0</v>
      </c>
      <c r="EK25" s="515">
        <v>0</v>
      </c>
      <c r="EL25" s="515">
        <v>2.2931046343644662E-6</v>
      </c>
      <c r="EM25" s="515">
        <v>1.7196150469755841E-6</v>
      </c>
      <c r="EN25" s="515">
        <v>1.2481947982729976E-6</v>
      </c>
      <c r="EO25" s="515">
        <v>0</v>
      </c>
      <c r="EP25" s="515">
        <v>1.9783646046831845E-6</v>
      </c>
      <c r="EQ25" s="515">
        <v>0</v>
      </c>
      <c r="ER25" s="515">
        <v>1.9202537807396627E-6</v>
      </c>
      <c r="ES25" s="515">
        <v>1.6563668256226698E-6</v>
      </c>
      <c r="ET25" s="515">
        <v>1.0675047290459497E-6</v>
      </c>
      <c r="EU25" s="515">
        <v>1.303575316019246E-6</v>
      </c>
      <c r="EV25" s="515">
        <v>8.2957707745802653E-7</v>
      </c>
      <c r="EW25" s="515">
        <v>9.2221855042614176E-6</v>
      </c>
      <c r="EX25" s="515">
        <v>0</v>
      </c>
      <c r="EY25" s="515">
        <v>0</v>
      </c>
      <c r="EZ25" s="515">
        <v>0</v>
      </c>
    </row>
    <row r="26" spans="3:156" x14ac:dyDescent="0.15">
      <c r="C26" s="511" t="s">
        <v>215</v>
      </c>
      <c r="D26" s="512" t="s">
        <v>216</v>
      </c>
      <c r="E26" s="513">
        <f t="shared" si="0"/>
        <v>0</v>
      </c>
      <c r="F26" s="514">
        <f t="shared" si="3"/>
        <v>0</v>
      </c>
      <c r="G26" s="514">
        <f t="shared" si="3"/>
        <v>0</v>
      </c>
      <c r="H26" s="514">
        <f t="shared" si="3"/>
        <v>0</v>
      </c>
      <c r="I26" s="514">
        <f t="shared" si="3"/>
        <v>0</v>
      </c>
      <c r="J26" s="514">
        <f t="shared" si="3"/>
        <v>0</v>
      </c>
      <c r="K26" s="514">
        <f t="shared" si="3"/>
        <v>0</v>
      </c>
      <c r="L26" s="514">
        <f t="shared" si="3"/>
        <v>0</v>
      </c>
      <c r="M26" s="514">
        <f t="shared" si="3"/>
        <v>0</v>
      </c>
      <c r="N26" s="514">
        <f t="shared" si="3"/>
        <v>0</v>
      </c>
      <c r="O26" s="514">
        <f t="shared" si="3"/>
        <v>0</v>
      </c>
      <c r="P26" s="514">
        <f t="shared" si="3"/>
        <v>0</v>
      </c>
      <c r="Q26" s="514">
        <f t="shared" si="3"/>
        <v>0</v>
      </c>
      <c r="R26" s="514">
        <f t="shared" si="3"/>
        <v>0</v>
      </c>
      <c r="S26" s="514">
        <f t="shared" si="3"/>
        <v>0</v>
      </c>
      <c r="T26" s="514">
        <f t="shared" si="3"/>
        <v>0</v>
      </c>
      <c r="U26" s="514">
        <f t="shared" si="3"/>
        <v>0</v>
      </c>
      <c r="V26" s="514">
        <f t="shared" si="4"/>
        <v>0</v>
      </c>
      <c r="W26" s="514">
        <f t="shared" si="4"/>
        <v>0</v>
      </c>
      <c r="X26" s="514">
        <f t="shared" si="4"/>
        <v>0</v>
      </c>
      <c r="Y26" s="514">
        <f t="shared" si="4"/>
        <v>0</v>
      </c>
      <c r="Z26" s="514">
        <f t="shared" si="4"/>
        <v>0</v>
      </c>
      <c r="AA26" s="514">
        <f t="shared" si="4"/>
        <v>0</v>
      </c>
      <c r="AB26" s="514">
        <f t="shared" si="4"/>
        <v>0</v>
      </c>
      <c r="AC26" s="514">
        <f t="shared" si="4"/>
        <v>0</v>
      </c>
      <c r="AD26" s="514">
        <f t="shared" si="4"/>
        <v>0</v>
      </c>
      <c r="AE26" s="514">
        <f t="shared" si="4"/>
        <v>0</v>
      </c>
      <c r="AF26" s="514">
        <f t="shared" si="4"/>
        <v>0</v>
      </c>
      <c r="AG26" s="514">
        <f t="shared" si="4"/>
        <v>0</v>
      </c>
      <c r="AH26" s="514">
        <f t="shared" si="4"/>
        <v>0</v>
      </c>
      <c r="AI26" s="514">
        <f t="shared" si="4"/>
        <v>0</v>
      </c>
      <c r="AJ26" s="514">
        <f t="shared" si="4"/>
        <v>0</v>
      </c>
      <c r="AK26" s="514">
        <f t="shared" si="5"/>
        <v>0</v>
      </c>
      <c r="AL26" s="514">
        <f t="shared" si="5"/>
        <v>0</v>
      </c>
      <c r="AM26" s="514">
        <f t="shared" si="5"/>
        <v>0</v>
      </c>
      <c r="AN26" s="514">
        <f t="shared" si="5"/>
        <v>0</v>
      </c>
      <c r="AO26" s="514">
        <f t="shared" si="5"/>
        <v>0</v>
      </c>
      <c r="AP26" s="514">
        <f t="shared" si="5"/>
        <v>0</v>
      </c>
      <c r="AQ26" s="514">
        <f t="shared" si="5"/>
        <v>0</v>
      </c>
      <c r="AR26" s="514">
        <f t="shared" si="5"/>
        <v>0</v>
      </c>
      <c r="AS26" s="514">
        <f t="shared" si="5"/>
        <v>0</v>
      </c>
      <c r="AT26" s="514">
        <f t="shared" si="5"/>
        <v>0</v>
      </c>
      <c r="AU26" s="514">
        <f t="shared" si="5"/>
        <v>0</v>
      </c>
      <c r="AV26" s="514">
        <f t="shared" si="5"/>
        <v>0</v>
      </c>
      <c r="AW26" s="514">
        <f t="shared" si="5"/>
        <v>0</v>
      </c>
      <c r="AX26" s="514">
        <f t="shared" si="5"/>
        <v>0</v>
      </c>
      <c r="AY26" s="514">
        <f t="shared" si="5"/>
        <v>0</v>
      </c>
      <c r="AZ26" s="514">
        <f t="shared" si="5"/>
        <v>0</v>
      </c>
      <c r="BA26" s="514">
        <f t="shared" si="6"/>
        <v>0</v>
      </c>
      <c r="BB26" s="514">
        <f t="shared" si="6"/>
        <v>0</v>
      </c>
      <c r="BC26" s="514">
        <f t="shared" si="6"/>
        <v>0</v>
      </c>
      <c r="BD26" s="514">
        <f t="shared" si="6"/>
        <v>0</v>
      </c>
      <c r="BE26" s="514">
        <f t="shared" si="6"/>
        <v>0</v>
      </c>
      <c r="BF26" s="514">
        <f t="shared" si="6"/>
        <v>0</v>
      </c>
      <c r="BG26" s="514">
        <f t="shared" si="6"/>
        <v>0</v>
      </c>
      <c r="BH26" s="514">
        <f t="shared" si="6"/>
        <v>0</v>
      </c>
      <c r="BI26" s="514">
        <f t="shared" si="6"/>
        <v>0</v>
      </c>
      <c r="BJ26" s="514">
        <f t="shared" si="6"/>
        <v>0</v>
      </c>
      <c r="BK26" s="514">
        <f t="shared" si="6"/>
        <v>0</v>
      </c>
      <c r="BL26" s="514">
        <f t="shared" si="6"/>
        <v>0</v>
      </c>
      <c r="BM26" s="514">
        <f t="shared" si="6"/>
        <v>0</v>
      </c>
      <c r="BN26" s="514">
        <f t="shared" si="6"/>
        <v>0</v>
      </c>
      <c r="BO26" s="514">
        <f t="shared" si="6"/>
        <v>0</v>
      </c>
      <c r="BP26" s="514">
        <f t="shared" si="6"/>
        <v>0</v>
      </c>
      <c r="BQ26" s="514">
        <f t="shared" si="7"/>
        <v>0</v>
      </c>
      <c r="BR26" s="514">
        <f t="shared" si="7"/>
        <v>0</v>
      </c>
      <c r="BS26" s="514">
        <f t="shared" si="7"/>
        <v>0</v>
      </c>
      <c r="BT26" s="514">
        <f t="shared" si="7"/>
        <v>0</v>
      </c>
      <c r="BU26" s="514">
        <f t="shared" si="7"/>
        <v>0</v>
      </c>
      <c r="BV26" s="514">
        <f t="shared" si="7"/>
        <v>0</v>
      </c>
      <c r="BW26" s="514">
        <f t="shared" si="7"/>
        <v>0</v>
      </c>
      <c r="BX26" s="514">
        <f t="shared" si="7"/>
        <v>0</v>
      </c>
      <c r="CF26" s="505" t="s">
        <v>215</v>
      </c>
      <c r="CG26" s="505" t="s">
        <v>216</v>
      </c>
      <c r="CH26" s="515">
        <v>1.7810647614779573E-4</v>
      </c>
      <c r="CI26" s="515">
        <v>2.4526973758671992E-5</v>
      </c>
      <c r="CJ26" s="515">
        <v>2.4405978193512713E-5</v>
      </c>
      <c r="CK26" s="515">
        <v>1.3339546887043212E-5</v>
      </c>
      <c r="CL26" s="515">
        <v>1.2191887451588508E-5</v>
      </c>
      <c r="CM26" s="515">
        <v>6.5553930714537843E-5</v>
      </c>
      <c r="CN26" s="515">
        <v>4.0072794303583199E-5</v>
      </c>
      <c r="CO26" s="515">
        <v>2.671867902850883E-5</v>
      </c>
      <c r="CP26" s="515">
        <v>6.3022643802501037E-5</v>
      </c>
      <c r="CQ26" s="515">
        <v>6.3896873076355718E-5</v>
      </c>
      <c r="CR26" s="515">
        <v>0</v>
      </c>
      <c r="CS26" s="515">
        <v>5.9542971964390124E-6</v>
      </c>
      <c r="CT26" s="515">
        <v>1.7664915575291945E-5</v>
      </c>
      <c r="CU26" s="515">
        <v>1.1215370440881819E-6</v>
      </c>
      <c r="CV26" s="515">
        <v>1.578606721707421E-5</v>
      </c>
      <c r="CW26" s="515">
        <v>2.4653479071056909E-5</v>
      </c>
      <c r="CX26" s="515">
        <v>3.8660345874261929E-5</v>
      </c>
      <c r="CY26" s="515">
        <v>2.7950136955671083E-5</v>
      </c>
      <c r="CZ26" s="515">
        <v>4.0013227902400678E-5</v>
      </c>
      <c r="DA26" s="515">
        <v>2.3702176335250395E-5</v>
      </c>
      <c r="DB26" s="515">
        <v>1.5015691397510398E-5</v>
      </c>
      <c r="DC26" s="515">
        <v>2.4158965996255359E-5</v>
      </c>
      <c r="DD26" s="515">
        <v>1.6048247451137098E-5</v>
      </c>
      <c r="DE26" s="515">
        <v>3.6817796904850543E-5</v>
      </c>
      <c r="DF26" s="515">
        <v>2.7940317837550882E-5</v>
      </c>
      <c r="DG26" s="515">
        <v>2.1284936996586489E-5</v>
      </c>
      <c r="DH26" s="515">
        <v>2.3517662021670924E-5</v>
      </c>
      <c r="DI26" s="515">
        <v>2.2587810111809658E-5</v>
      </c>
      <c r="DJ26" s="515">
        <v>1.0352325009886309E-3</v>
      </c>
      <c r="DK26" s="515">
        <v>1.7712615035131865E-7</v>
      </c>
      <c r="DL26" s="515">
        <v>3.0268324916847235E-7</v>
      </c>
      <c r="DM26" s="515">
        <v>0</v>
      </c>
      <c r="DN26" s="515">
        <v>0</v>
      </c>
      <c r="DO26" s="515">
        <v>0</v>
      </c>
      <c r="DP26" s="515">
        <v>0</v>
      </c>
      <c r="DQ26" s="515">
        <v>0</v>
      </c>
      <c r="DR26" s="515">
        <v>0</v>
      </c>
      <c r="DS26" s="515">
        <v>0</v>
      </c>
      <c r="DT26" s="515">
        <v>0</v>
      </c>
      <c r="DU26" s="515">
        <v>0</v>
      </c>
      <c r="DV26" s="515">
        <v>0</v>
      </c>
      <c r="DW26" s="515">
        <v>0</v>
      </c>
      <c r="DX26" s="515">
        <v>0</v>
      </c>
      <c r="DY26" s="515">
        <v>0</v>
      </c>
      <c r="DZ26" s="515">
        <v>0</v>
      </c>
      <c r="EA26" s="515">
        <v>0</v>
      </c>
      <c r="EB26" s="515">
        <v>0</v>
      </c>
      <c r="EC26" s="515">
        <v>0</v>
      </c>
      <c r="ED26" s="515">
        <v>0</v>
      </c>
      <c r="EE26" s="515">
        <v>0</v>
      </c>
      <c r="EF26" s="515">
        <v>0</v>
      </c>
      <c r="EG26" s="515">
        <v>0</v>
      </c>
      <c r="EH26" s="515">
        <v>0</v>
      </c>
      <c r="EI26" s="515">
        <v>0</v>
      </c>
      <c r="EJ26" s="515">
        <v>0</v>
      </c>
      <c r="EK26" s="515">
        <v>0</v>
      </c>
      <c r="EL26" s="515">
        <v>0</v>
      </c>
      <c r="EM26" s="515">
        <v>0</v>
      </c>
      <c r="EN26" s="515">
        <v>0</v>
      </c>
      <c r="EO26" s="515">
        <v>0</v>
      </c>
      <c r="EP26" s="515">
        <v>0</v>
      </c>
      <c r="EQ26" s="515">
        <v>0</v>
      </c>
      <c r="ER26" s="515">
        <v>0</v>
      </c>
      <c r="ES26" s="515">
        <v>3.3127336512453395E-6</v>
      </c>
      <c r="ET26" s="515">
        <v>0</v>
      </c>
      <c r="EU26" s="515">
        <v>0</v>
      </c>
      <c r="EV26" s="515">
        <v>0</v>
      </c>
      <c r="EW26" s="515">
        <v>0</v>
      </c>
      <c r="EX26" s="515">
        <v>0</v>
      </c>
      <c r="EY26" s="515">
        <v>0</v>
      </c>
      <c r="EZ26" s="515">
        <v>0</v>
      </c>
    </row>
    <row r="27" spans="3:156" x14ac:dyDescent="0.15">
      <c r="C27" s="511" t="s">
        <v>221</v>
      </c>
      <c r="D27" s="512" t="s">
        <v>220</v>
      </c>
      <c r="E27" s="513">
        <f t="shared" si="0"/>
        <v>0</v>
      </c>
      <c r="F27" s="514">
        <f t="shared" si="3"/>
        <v>0</v>
      </c>
      <c r="G27" s="514">
        <f t="shared" si="3"/>
        <v>0</v>
      </c>
      <c r="H27" s="514">
        <f t="shared" si="3"/>
        <v>0</v>
      </c>
      <c r="I27" s="514">
        <f t="shared" si="3"/>
        <v>0</v>
      </c>
      <c r="J27" s="514">
        <f t="shared" si="3"/>
        <v>0</v>
      </c>
      <c r="K27" s="514">
        <f t="shared" si="3"/>
        <v>0</v>
      </c>
      <c r="L27" s="514">
        <f t="shared" si="3"/>
        <v>0</v>
      </c>
      <c r="M27" s="514">
        <f t="shared" si="3"/>
        <v>0</v>
      </c>
      <c r="N27" s="514">
        <f t="shared" si="3"/>
        <v>0</v>
      </c>
      <c r="O27" s="514">
        <f t="shared" si="3"/>
        <v>0</v>
      </c>
      <c r="P27" s="514">
        <f t="shared" si="3"/>
        <v>0</v>
      </c>
      <c r="Q27" s="514">
        <f t="shared" si="3"/>
        <v>0</v>
      </c>
      <c r="R27" s="514">
        <f t="shared" si="3"/>
        <v>0</v>
      </c>
      <c r="S27" s="514">
        <f t="shared" si="3"/>
        <v>0</v>
      </c>
      <c r="T27" s="514">
        <f t="shared" si="3"/>
        <v>0</v>
      </c>
      <c r="U27" s="514">
        <f t="shared" si="3"/>
        <v>0</v>
      </c>
      <c r="V27" s="514">
        <f t="shared" si="4"/>
        <v>0</v>
      </c>
      <c r="W27" s="514">
        <f t="shared" si="4"/>
        <v>0</v>
      </c>
      <c r="X27" s="514">
        <f t="shared" si="4"/>
        <v>0</v>
      </c>
      <c r="Y27" s="514">
        <f t="shared" si="4"/>
        <v>0</v>
      </c>
      <c r="Z27" s="514">
        <f t="shared" si="4"/>
        <v>0</v>
      </c>
      <c r="AA27" s="514">
        <f t="shared" si="4"/>
        <v>0</v>
      </c>
      <c r="AB27" s="514">
        <f t="shared" si="4"/>
        <v>0</v>
      </c>
      <c r="AC27" s="514">
        <f t="shared" si="4"/>
        <v>0</v>
      </c>
      <c r="AD27" s="514">
        <f t="shared" si="4"/>
        <v>0</v>
      </c>
      <c r="AE27" s="514">
        <f t="shared" si="4"/>
        <v>0</v>
      </c>
      <c r="AF27" s="514">
        <f t="shared" si="4"/>
        <v>0</v>
      </c>
      <c r="AG27" s="514">
        <f t="shared" si="4"/>
        <v>0</v>
      </c>
      <c r="AH27" s="514">
        <f t="shared" si="4"/>
        <v>0</v>
      </c>
      <c r="AI27" s="514">
        <f t="shared" si="4"/>
        <v>0</v>
      </c>
      <c r="AJ27" s="514">
        <f t="shared" si="4"/>
        <v>0</v>
      </c>
      <c r="AK27" s="514">
        <f t="shared" si="5"/>
        <v>0</v>
      </c>
      <c r="AL27" s="514">
        <f t="shared" si="5"/>
        <v>0</v>
      </c>
      <c r="AM27" s="514">
        <f t="shared" si="5"/>
        <v>0</v>
      </c>
      <c r="AN27" s="514">
        <f t="shared" si="5"/>
        <v>0</v>
      </c>
      <c r="AO27" s="514">
        <f t="shared" si="5"/>
        <v>0</v>
      </c>
      <c r="AP27" s="514">
        <f t="shared" si="5"/>
        <v>0</v>
      </c>
      <c r="AQ27" s="514">
        <f t="shared" si="5"/>
        <v>0</v>
      </c>
      <c r="AR27" s="514">
        <f t="shared" si="5"/>
        <v>0</v>
      </c>
      <c r="AS27" s="514">
        <f t="shared" si="5"/>
        <v>0</v>
      </c>
      <c r="AT27" s="514">
        <f t="shared" si="5"/>
        <v>0</v>
      </c>
      <c r="AU27" s="514">
        <f t="shared" si="5"/>
        <v>0</v>
      </c>
      <c r="AV27" s="514">
        <f t="shared" si="5"/>
        <v>0</v>
      </c>
      <c r="AW27" s="514">
        <f t="shared" si="5"/>
        <v>0</v>
      </c>
      <c r="AX27" s="514">
        <f t="shared" si="5"/>
        <v>0</v>
      </c>
      <c r="AY27" s="514">
        <f t="shared" si="5"/>
        <v>0</v>
      </c>
      <c r="AZ27" s="514">
        <f t="shared" si="5"/>
        <v>0</v>
      </c>
      <c r="BA27" s="514">
        <f t="shared" si="6"/>
        <v>0</v>
      </c>
      <c r="BB27" s="514">
        <f t="shared" si="6"/>
        <v>0</v>
      </c>
      <c r="BC27" s="514">
        <f t="shared" si="6"/>
        <v>0</v>
      </c>
      <c r="BD27" s="514">
        <f t="shared" si="6"/>
        <v>0</v>
      </c>
      <c r="BE27" s="514">
        <f t="shared" si="6"/>
        <v>0</v>
      </c>
      <c r="BF27" s="514">
        <f t="shared" si="6"/>
        <v>0</v>
      </c>
      <c r="BG27" s="514">
        <f t="shared" si="6"/>
        <v>0</v>
      </c>
      <c r="BH27" s="514">
        <f t="shared" si="6"/>
        <v>0</v>
      </c>
      <c r="BI27" s="514">
        <f t="shared" si="6"/>
        <v>0</v>
      </c>
      <c r="BJ27" s="514">
        <f t="shared" si="6"/>
        <v>0</v>
      </c>
      <c r="BK27" s="514">
        <f t="shared" si="6"/>
        <v>0</v>
      </c>
      <c r="BL27" s="514">
        <f t="shared" si="6"/>
        <v>0</v>
      </c>
      <c r="BM27" s="514">
        <f t="shared" si="6"/>
        <v>0</v>
      </c>
      <c r="BN27" s="514">
        <f t="shared" si="6"/>
        <v>0</v>
      </c>
      <c r="BO27" s="514">
        <f t="shared" si="6"/>
        <v>0</v>
      </c>
      <c r="BP27" s="514">
        <f t="shared" si="6"/>
        <v>0</v>
      </c>
      <c r="BQ27" s="514">
        <f t="shared" si="7"/>
        <v>0</v>
      </c>
      <c r="BR27" s="514">
        <f t="shared" si="7"/>
        <v>0</v>
      </c>
      <c r="BS27" s="514">
        <f t="shared" si="7"/>
        <v>0</v>
      </c>
      <c r="BT27" s="514">
        <f t="shared" si="7"/>
        <v>0</v>
      </c>
      <c r="BU27" s="514">
        <f t="shared" si="7"/>
        <v>0</v>
      </c>
      <c r="BV27" s="514">
        <f t="shared" si="7"/>
        <v>0</v>
      </c>
      <c r="BW27" s="514">
        <f t="shared" si="7"/>
        <v>0</v>
      </c>
      <c r="BX27" s="514">
        <f t="shared" si="7"/>
        <v>0</v>
      </c>
      <c r="CF27" s="505" t="s">
        <v>221</v>
      </c>
      <c r="CG27" s="505" t="s">
        <v>220</v>
      </c>
      <c r="CH27" s="515">
        <v>5.1026671672902758E-4</v>
      </c>
      <c r="CI27" s="515">
        <v>5.3748182892348088E-4</v>
      </c>
      <c r="CJ27" s="515">
        <v>3.6748793207002739E-4</v>
      </c>
      <c r="CK27" s="515">
        <v>2.2232578145072018E-4</v>
      </c>
      <c r="CL27" s="515">
        <v>2.2277903434266276E-4</v>
      </c>
      <c r="CM27" s="515">
        <v>2.01704402198578E-4</v>
      </c>
      <c r="CN27" s="515">
        <v>5.729948978581322E-4</v>
      </c>
      <c r="CO27" s="515">
        <v>5.7445159911293983E-4</v>
      </c>
      <c r="CP27" s="515">
        <v>5.7083472843335301E-4</v>
      </c>
      <c r="CQ27" s="515">
        <v>5.7033875597784173E-4</v>
      </c>
      <c r="CR27" s="515">
        <v>6.065890738143079E-4</v>
      </c>
      <c r="CS27" s="515">
        <v>5.7756682805458427E-4</v>
      </c>
      <c r="CT27" s="515">
        <v>5.0141183440636367E-4</v>
      </c>
      <c r="CU27" s="515">
        <v>6.0899461493988283E-4</v>
      </c>
      <c r="CV27" s="515">
        <v>5.209402181634489E-4</v>
      </c>
      <c r="CW27" s="515">
        <v>7.1521669876492046E-4</v>
      </c>
      <c r="CX27" s="515">
        <v>1.9539147779694543E-4</v>
      </c>
      <c r="CY27" s="515">
        <v>2.608679449195968E-4</v>
      </c>
      <c r="CZ27" s="515">
        <v>1.8712068342593258E-4</v>
      </c>
      <c r="DA27" s="515">
        <v>7.5052160754972503E-4</v>
      </c>
      <c r="DB27" s="515">
        <v>8.333708725618271E-4</v>
      </c>
      <c r="DC27" s="515">
        <v>7.4409615268466512E-4</v>
      </c>
      <c r="DD27" s="515">
        <v>8.5858123863583481E-4</v>
      </c>
      <c r="DE27" s="515">
        <v>7.384013712583914E-4</v>
      </c>
      <c r="DF27" s="515">
        <v>7.9219018809997214E-4</v>
      </c>
      <c r="DG27" s="515">
        <v>7.1329288865304961E-4</v>
      </c>
      <c r="DH27" s="515">
        <v>7.4312378753148495E-4</v>
      </c>
      <c r="DI27" s="515">
        <v>9.185709445469262E-4</v>
      </c>
      <c r="DJ27" s="515">
        <v>8.363792637921969E-4</v>
      </c>
      <c r="DK27" s="515">
        <v>3.2582355357125067E-4</v>
      </c>
      <c r="DL27" s="515">
        <v>3.8289431019811751E-4</v>
      </c>
      <c r="DM27" s="515">
        <v>3.5532884230583741E-4</v>
      </c>
      <c r="DN27" s="515">
        <v>3.5109583833712211E-4</v>
      </c>
      <c r="DO27" s="515">
        <v>3.3227276914041118E-4</v>
      </c>
      <c r="DP27" s="515">
        <v>3.4052266100917503E-4</v>
      </c>
      <c r="DQ27" s="515">
        <v>3.1865618136088953E-4</v>
      </c>
      <c r="DR27" s="515">
        <v>3.4020451961704312E-4</v>
      </c>
      <c r="DS27" s="515">
        <v>3.3355238004832314E-4</v>
      </c>
      <c r="DT27" s="515">
        <v>2.8270747162737625E-4</v>
      </c>
      <c r="DU27" s="515">
        <v>3.3127208480565373E-4</v>
      </c>
      <c r="DV27" s="515">
        <v>2.9139651781161214E-4</v>
      </c>
      <c r="DW27" s="515">
        <v>4.3024525768649703E-4</v>
      </c>
      <c r="DX27" s="515">
        <v>4.1189489388286811E-4</v>
      </c>
      <c r="DY27" s="515">
        <v>3.9497239087357878E-4</v>
      </c>
      <c r="DZ27" s="515">
        <v>4.7407938907823591E-4</v>
      </c>
      <c r="EA27" s="515">
        <v>1.3767783386874714E-4</v>
      </c>
      <c r="EB27" s="515">
        <v>1.4207177713262092E-3</v>
      </c>
      <c r="EC27" s="515">
        <v>6.1079063454360369E-4</v>
      </c>
      <c r="ED27" s="515">
        <v>4.1418647858655904E-4</v>
      </c>
      <c r="EE27" s="515">
        <v>1.501984765583092E-3</v>
      </c>
      <c r="EF27" s="515">
        <v>6.0998935103336331E-4</v>
      </c>
      <c r="EG27" s="515">
        <v>4.6930200232238008E-4</v>
      </c>
      <c r="EH27" s="515">
        <v>4.8729061109163718E-4</v>
      </c>
      <c r="EI27" s="515">
        <v>3.6496027913684515E-4</v>
      </c>
      <c r="EJ27" s="515">
        <v>2.3392742571952557E-3</v>
      </c>
      <c r="EK27" s="515">
        <v>1.6493578879119128E-4</v>
      </c>
      <c r="EL27" s="515">
        <v>2.8205187002682935E-4</v>
      </c>
      <c r="EM27" s="515">
        <v>4.9009028838804145E-5</v>
      </c>
      <c r="EN27" s="515">
        <v>1.7474727175821969E-4</v>
      </c>
      <c r="EO27" s="515">
        <v>2.3442418721785375E-4</v>
      </c>
      <c r="EP27" s="515">
        <v>3.9567292093663692E-5</v>
      </c>
      <c r="EQ27" s="515">
        <v>1.1622028392615363E-5</v>
      </c>
      <c r="ER27" s="515">
        <v>1.4440308431162261E-3</v>
      </c>
      <c r="ES27" s="515">
        <v>8.1990157868322154E-5</v>
      </c>
      <c r="ET27" s="515">
        <v>2.4531258673475922E-4</v>
      </c>
      <c r="EU27" s="515">
        <v>2.613668508618588E-4</v>
      </c>
      <c r="EV27" s="515">
        <v>2.0407596105467452E-4</v>
      </c>
      <c r="EW27" s="515">
        <v>3.1816539989701896E-4</v>
      </c>
      <c r="EX27" s="515">
        <v>2.8751303345323642E-4</v>
      </c>
      <c r="EY27" s="515">
        <v>2.2510146117330827E-4</v>
      </c>
      <c r="EZ27" s="515">
        <v>2.379943651654733E-4</v>
      </c>
    </row>
    <row r="28" spans="3:156" x14ac:dyDescent="0.15">
      <c r="C28" s="511" t="s">
        <v>224</v>
      </c>
      <c r="D28" s="512" t="s">
        <v>223</v>
      </c>
      <c r="E28" s="513">
        <f t="shared" si="0"/>
        <v>0</v>
      </c>
      <c r="F28" s="514">
        <f t="shared" si="3"/>
        <v>0</v>
      </c>
      <c r="G28" s="514">
        <f t="shared" si="3"/>
        <v>0</v>
      </c>
      <c r="H28" s="514">
        <f t="shared" si="3"/>
        <v>0</v>
      </c>
      <c r="I28" s="514">
        <f t="shared" si="3"/>
        <v>0</v>
      </c>
      <c r="J28" s="514">
        <f t="shared" si="3"/>
        <v>0</v>
      </c>
      <c r="K28" s="514">
        <f t="shared" si="3"/>
        <v>0</v>
      </c>
      <c r="L28" s="514">
        <f t="shared" si="3"/>
        <v>0</v>
      </c>
      <c r="M28" s="514">
        <f t="shared" si="3"/>
        <v>0</v>
      </c>
      <c r="N28" s="514">
        <f t="shared" si="3"/>
        <v>0</v>
      </c>
      <c r="O28" s="514">
        <f t="shared" si="3"/>
        <v>0</v>
      </c>
      <c r="P28" s="514">
        <f t="shared" si="3"/>
        <v>0</v>
      </c>
      <c r="Q28" s="514">
        <f t="shared" si="3"/>
        <v>0</v>
      </c>
      <c r="R28" s="514">
        <f t="shared" si="3"/>
        <v>0</v>
      </c>
      <c r="S28" s="514">
        <f t="shared" si="3"/>
        <v>0</v>
      </c>
      <c r="T28" s="514">
        <f t="shared" si="3"/>
        <v>0</v>
      </c>
      <c r="U28" s="514">
        <f t="shared" si="3"/>
        <v>0</v>
      </c>
      <c r="V28" s="514">
        <f t="shared" si="4"/>
        <v>0</v>
      </c>
      <c r="W28" s="514">
        <f t="shared" si="4"/>
        <v>0</v>
      </c>
      <c r="X28" s="514">
        <f t="shared" si="4"/>
        <v>0</v>
      </c>
      <c r="Y28" s="514">
        <f t="shared" si="4"/>
        <v>0</v>
      </c>
      <c r="Z28" s="514">
        <f t="shared" si="4"/>
        <v>0</v>
      </c>
      <c r="AA28" s="514">
        <f t="shared" si="4"/>
        <v>0</v>
      </c>
      <c r="AB28" s="514">
        <f t="shared" si="4"/>
        <v>0</v>
      </c>
      <c r="AC28" s="514">
        <f t="shared" si="4"/>
        <v>0</v>
      </c>
      <c r="AD28" s="514">
        <f t="shared" si="4"/>
        <v>0</v>
      </c>
      <c r="AE28" s="514">
        <f t="shared" si="4"/>
        <v>0</v>
      </c>
      <c r="AF28" s="514">
        <f t="shared" si="4"/>
        <v>0</v>
      </c>
      <c r="AG28" s="514">
        <f t="shared" si="4"/>
        <v>0</v>
      </c>
      <c r="AH28" s="514">
        <f t="shared" si="4"/>
        <v>0</v>
      </c>
      <c r="AI28" s="514">
        <f t="shared" si="4"/>
        <v>0</v>
      </c>
      <c r="AJ28" s="514">
        <f t="shared" si="4"/>
        <v>0</v>
      </c>
      <c r="AK28" s="514">
        <f t="shared" si="5"/>
        <v>0</v>
      </c>
      <c r="AL28" s="514">
        <f t="shared" si="5"/>
        <v>0</v>
      </c>
      <c r="AM28" s="514">
        <f t="shared" si="5"/>
        <v>0</v>
      </c>
      <c r="AN28" s="514">
        <f t="shared" si="5"/>
        <v>0</v>
      </c>
      <c r="AO28" s="514">
        <f t="shared" si="5"/>
        <v>0</v>
      </c>
      <c r="AP28" s="514">
        <f t="shared" si="5"/>
        <v>0</v>
      </c>
      <c r="AQ28" s="514">
        <f t="shared" si="5"/>
        <v>0</v>
      </c>
      <c r="AR28" s="514">
        <f t="shared" si="5"/>
        <v>0</v>
      </c>
      <c r="AS28" s="514">
        <f t="shared" si="5"/>
        <v>0</v>
      </c>
      <c r="AT28" s="514">
        <f t="shared" si="5"/>
        <v>0</v>
      </c>
      <c r="AU28" s="514">
        <f t="shared" si="5"/>
        <v>0</v>
      </c>
      <c r="AV28" s="514">
        <f t="shared" si="5"/>
        <v>0</v>
      </c>
      <c r="AW28" s="514">
        <f t="shared" si="5"/>
        <v>0</v>
      </c>
      <c r="AX28" s="514">
        <f t="shared" si="5"/>
        <v>0</v>
      </c>
      <c r="AY28" s="514">
        <f t="shared" si="5"/>
        <v>0</v>
      </c>
      <c r="AZ28" s="514">
        <f t="shared" si="5"/>
        <v>0</v>
      </c>
      <c r="BA28" s="514">
        <f t="shared" si="6"/>
        <v>0</v>
      </c>
      <c r="BB28" s="514">
        <f t="shared" si="6"/>
        <v>0</v>
      </c>
      <c r="BC28" s="514">
        <f t="shared" si="6"/>
        <v>0</v>
      </c>
      <c r="BD28" s="514">
        <f t="shared" si="6"/>
        <v>0</v>
      </c>
      <c r="BE28" s="514">
        <f t="shared" si="6"/>
        <v>0</v>
      </c>
      <c r="BF28" s="514">
        <f t="shared" si="6"/>
        <v>0</v>
      </c>
      <c r="BG28" s="514">
        <f t="shared" si="6"/>
        <v>0</v>
      </c>
      <c r="BH28" s="514">
        <f t="shared" si="6"/>
        <v>0</v>
      </c>
      <c r="BI28" s="514">
        <f t="shared" si="6"/>
        <v>0</v>
      </c>
      <c r="BJ28" s="514">
        <f t="shared" si="6"/>
        <v>0</v>
      </c>
      <c r="BK28" s="514">
        <f t="shared" si="6"/>
        <v>0</v>
      </c>
      <c r="BL28" s="514">
        <f t="shared" si="6"/>
        <v>0</v>
      </c>
      <c r="BM28" s="514">
        <f t="shared" si="6"/>
        <v>0</v>
      </c>
      <c r="BN28" s="514">
        <f t="shared" si="6"/>
        <v>0</v>
      </c>
      <c r="BO28" s="514">
        <f t="shared" si="6"/>
        <v>0</v>
      </c>
      <c r="BP28" s="514">
        <f t="shared" si="6"/>
        <v>0</v>
      </c>
      <c r="BQ28" s="514">
        <f t="shared" si="7"/>
        <v>0</v>
      </c>
      <c r="BR28" s="514">
        <f t="shared" si="7"/>
        <v>0</v>
      </c>
      <c r="BS28" s="514">
        <f t="shared" si="7"/>
        <v>0</v>
      </c>
      <c r="BT28" s="514">
        <f t="shared" si="7"/>
        <v>0</v>
      </c>
      <c r="BU28" s="514">
        <f t="shared" si="7"/>
        <v>0</v>
      </c>
      <c r="BV28" s="514">
        <f t="shared" si="7"/>
        <v>0</v>
      </c>
      <c r="BW28" s="514">
        <f t="shared" si="7"/>
        <v>0</v>
      </c>
      <c r="BX28" s="514">
        <f t="shared" si="7"/>
        <v>0</v>
      </c>
      <c r="CF28" s="505" t="s">
        <v>224</v>
      </c>
      <c r="CG28" s="505" t="s">
        <v>223</v>
      </c>
      <c r="CH28" s="515">
        <v>7.5162757731334393E-5</v>
      </c>
      <c r="CI28" s="515">
        <v>0</v>
      </c>
      <c r="CJ28" s="515">
        <v>0</v>
      </c>
      <c r="CK28" s="515">
        <v>0</v>
      </c>
      <c r="CL28" s="515">
        <v>0</v>
      </c>
      <c r="CM28" s="515">
        <v>0</v>
      </c>
      <c r="CN28" s="515">
        <v>0</v>
      </c>
      <c r="CO28" s="515">
        <v>0</v>
      </c>
      <c r="CP28" s="515">
        <v>0</v>
      </c>
      <c r="CQ28" s="515">
        <v>0</v>
      </c>
      <c r="CR28" s="515">
        <v>0</v>
      </c>
      <c r="CS28" s="515">
        <v>0</v>
      </c>
      <c r="CT28" s="515">
        <v>0</v>
      </c>
      <c r="CU28" s="515">
        <v>0</v>
      </c>
      <c r="CV28" s="515">
        <v>0</v>
      </c>
      <c r="CW28" s="515">
        <v>0</v>
      </c>
      <c r="CX28" s="515">
        <v>0</v>
      </c>
      <c r="CY28" s="515">
        <v>0</v>
      </c>
      <c r="CZ28" s="515">
        <v>0</v>
      </c>
      <c r="DA28" s="515">
        <v>0</v>
      </c>
      <c r="DB28" s="515">
        <v>0</v>
      </c>
      <c r="DC28" s="515">
        <v>0</v>
      </c>
      <c r="DD28" s="515">
        <v>0</v>
      </c>
      <c r="DE28" s="515">
        <v>0</v>
      </c>
      <c r="DF28" s="515">
        <v>0</v>
      </c>
      <c r="DG28" s="515">
        <v>0</v>
      </c>
      <c r="DH28" s="515">
        <v>0</v>
      </c>
      <c r="DI28" s="515">
        <v>0</v>
      </c>
      <c r="DJ28" s="515">
        <v>0</v>
      </c>
      <c r="DK28" s="515">
        <v>2.1157718659465012E-4</v>
      </c>
      <c r="DL28" s="515">
        <v>2.2239651732653507E-4</v>
      </c>
      <c r="DM28" s="515">
        <v>2.1924905255502907E-4</v>
      </c>
      <c r="DN28" s="515">
        <v>2.1859711520549161E-4</v>
      </c>
      <c r="DO28" s="515">
        <v>1.905994885722205E-4</v>
      </c>
      <c r="DP28" s="515">
        <v>3.5754879405963376E-4</v>
      </c>
      <c r="DQ28" s="515">
        <v>9.1044623245968429E-5</v>
      </c>
      <c r="DR28" s="515">
        <v>1.048963935485883E-4</v>
      </c>
      <c r="DS28" s="515">
        <v>7.2899026457102074E-5</v>
      </c>
      <c r="DT28" s="515">
        <v>4.8391369017298643E-5</v>
      </c>
      <c r="DU28" s="515">
        <v>0</v>
      </c>
      <c r="DV28" s="515">
        <v>0</v>
      </c>
      <c r="DW28" s="515">
        <v>3.363247752393407E-4</v>
      </c>
      <c r="DX28" s="515">
        <v>3.4981504145554588E-4</v>
      </c>
      <c r="DY28" s="515">
        <v>1.3684958895056391E-4</v>
      </c>
      <c r="DZ28" s="515">
        <v>2.050073033851831E-3</v>
      </c>
      <c r="EA28" s="515">
        <v>3.3042680128499312E-3</v>
      </c>
      <c r="EB28" s="515">
        <v>0</v>
      </c>
      <c r="EC28" s="515">
        <v>2.0359687818120121E-4</v>
      </c>
      <c r="ED28" s="515">
        <v>2.1301018898737322E-4</v>
      </c>
      <c r="EE28" s="515">
        <v>1.6092693916961701E-4</v>
      </c>
      <c r="EF28" s="515">
        <v>2.5847006399718782E-4</v>
      </c>
      <c r="EG28" s="515">
        <v>1.8023560634836423E-4</v>
      </c>
      <c r="EH28" s="515">
        <v>3.4521950649543782E-5</v>
      </c>
      <c r="EI28" s="515">
        <v>4.1457312900088557E-5</v>
      </c>
      <c r="EJ28" s="515">
        <v>8.5167752082351535E-5</v>
      </c>
      <c r="EK28" s="515">
        <v>0</v>
      </c>
      <c r="EL28" s="515">
        <v>4.5862092687289324E-6</v>
      </c>
      <c r="EM28" s="515">
        <v>6.070241115823812E-4</v>
      </c>
      <c r="EN28" s="515">
        <v>2.0720033651331761E-4</v>
      </c>
      <c r="EO28" s="515">
        <v>9.3769674887141495E-5</v>
      </c>
      <c r="EP28" s="515">
        <v>6.1329302745178721E-5</v>
      </c>
      <c r="EQ28" s="515">
        <v>5.8691243382707581E-4</v>
      </c>
      <c r="ER28" s="515">
        <v>1.9202537807396627E-6</v>
      </c>
      <c r="ES28" s="515">
        <v>4.5053177656936616E-4</v>
      </c>
      <c r="ET28" s="515">
        <v>1.9631411967155015E-4</v>
      </c>
      <c r="EU28" s="515">
        <v>5.0969794856352518E-4</v>
      </c>
      <c r="EV28" s="515">
        <v>6.4707012041726071E-5</v>
      </c>
      <c r="EW28" s="515">
        <v>1.5216606082031341E-4</v>
      </c>
      <c r="EX28" s="515">
        <v>2.5431128266133933E-4</v>
      </c>
      <c r="EY28" s="515">
        <v>2.9792840449408448E-5</v>
      </c>
      <c r="EZ28" s="515">
        <v>1.5406047454986362E-4</v>
      </c>
    </row>
    <row r="29" spans="3:156" x14ac:dyDescent="0.15">
      <c r="C29" s="511" t="s">
        <v>227</v>
      </c>
      <c r="D29" s="512" t="s">
        <v>228</v>
      </c>
      <c r="E29" s="513">
        <f t="shared" si="0"/>
        <v>0</v>
      </c>
      <c r="F29" s="514">
        <f t="shared" si="3"/>
        <v>0</v>
      </c>
      <c r="G29" s="514">
        <f t="shared" si="3"/>
        <v>0</v>
      </c>
      <c r="H29" s="514">
        <f t="shared" si="3"/>
        <v>0</v>
      </c>
      <c r="I29" s="514">
        <f t="shared" si="3"/>
        <v>0</v>
      </c>
      <c r="J29" s="514">
        <f t="shared" si="3"/>
        <v>0</v>
      </c>
      <c r="K29" s="514">
        <f t="shared" si="3"/>
        <v>0</v>
      </c>
      <c r="L29" s="514">
        <f t="shared" si="3"/>
        <v>0</v>
      </c>
      <c r="M29" s="514">
        <f t="shared" si="3"/>
        <v>0</v>
      </c>
      <c r="N29" s="514">
        <f t="shared" si="3"/>
        <v>0</v>
      </c>
      <c r="O29" s="514">
        <f t="shared" si="3"/>
        <v>0</v>
      </c>
      <c r="P29" s="514">
        <f t="shared" si="3"/>
        <v>0</v>
      </c>
      <c r="Q29" s="514">
        <f t="shared" si="3"/>
        <v>0</v>
      </c>
      <c r="R29" s="514">
        <f t="shared" ref="F29:U45" si="8">R$131*CT29</f>
        <v>0</v>
      </c>
      <c r="S29" s="514">
        <f t="shared" si="8"/>
        <v>0</v>
      </c>
      <c r="T29" s="514">
        <f t="shared" si="8"/>
        <v>0</v>
      </c>
      <c r="U29" s="514">
        <f t="shared" si="8"/>
        <v>0</v>
      </c>
      <c r="V29" s="514">
        <f t="shared" si="4"/>
        <v>0</v>
      </c>
      <c r="W29" s="514">
        <f t="shared" si="4"/>
        <v>0</v>
      </c>
      <c r="X29" s="514">
        <f t="shared" si="4"/>
        <v>0</v>
      </c>
      <c r="Y29" s="514">
        <f t="shared" si="4"/>
        <v>0</v>
      </c>
      <c r="Z29" s="514">
        <f t="shared" si="4"/>
        <v>0</v>
      </c>
      <c r="AA29" s="514">
        <f t="shared" si="4"/>
        <v>0</v>
      </c>
      <c r="AB29" s="514">
        <f t="shared" si="4"/>
        <v>0</v>
      </c>
      <c r="AC29" s="514">
        <f t="shared" si="4"/>
        <v>0</v>
      </c>
      <c r="AD29" s="514">
        <f t="shared" si="4"/>
        <v>0</v>
      </c>
      <c r="AE29" s="514">
        <f t="shared" si="4"/>
        <v>0</v>
      </c>
      <c r="AF29" s="514">
        <f t="shared" si="4"/>
        <v>0</v>
      </c>
      <c r="AG29" s="514">
        <f t="shared" si="4"/>
        <v>0</v>
      </c>
      <c r="AH29" s="514">
        <f t="shared" si="4"/>
        <v>0</v>
      </c>
      <c r="AI29" s="514">
        <f t="shared" si="4"/>
        <v>0</v>
      </c>
      <c r="AJ29" s="514">
        <f t="shared" si="4"/>
        <v>0</v>
      </c>
      <c r="AK29" s="514">
        <f t="shared" si="5"/>
        <v>0</v>
      </c>
      <c r="AL29" s="514">
        <f t="shared" si="5"/>
        <v>0</v>
      </c>
      <c r="AM29" s="514">
        <f t="shared" si="5"/>
        <v>0</v>
      </c>
      <c r="AN29" s="514">
        <f t="shared" si="5"/>
        <v>0</v>
      </c>
      <c r="AO29" s="514">
        <f t="shared" si="5"/>
        <v>0</v>
      </c>
      <c r="AP29" s="514">
        <f t="shared" si="5"/>
        <v>0</v>
      </c>
      <c r="AQ29" s="514">
        <f t="shared" si="5"/>
        <v>0</v>
      </c>
      <c r="AR29" s="514">
        <f t="shared" si="5"/>
        <v>0</v>
      </c>
      <c r="AS29" s="514">
        <f t="shared" si="5"/>
        <v>0</v>
      </c>
      <c r="AT29" s="514">
        <f t="shared" si="5"/>
        <v>0</v>
      </c>
      <c r="AU29" s="514">
        <f t="shared" si="5"/>
        <v>0</v>
      </c>
      <c r="AV29" s="514">
        <f t="shared" si="5"/>
        <v>0</v>
      </c>
      <c r="AW29" s="514">
        <f t="shared" si="5"/>
        <v>0</v>
      </c>
      <c r="AX29" s="514">
        <f t="shared" si="5"/>
        <v>0</v>
      </c>
      <c r="AY29" s="514">
        <f t="shared" si="5"/>
        <v>0</v>
      </c>
      <c r="AZ29" s="514">
        <f t="shared" ref="AL29:BA44" si="9">AZ$131*EB29</f>
        <v>0</v>
      </c>
      <c r="BA29" s="514">
        <f t="shared" si="9"/>
        <v>0</v>
      </c>
      <c r="BB29" s="514">
        <f t="shared" si="6"/>
        <v>0</v>
      </c>
      <c r="BC29" s="514">
        <f t="shared" si="6"/>
        <v>0</v>
      </c>
      <c r="BD29" s="514">
        <f t="shared" si="6"/>
        <v>0</v>
      </c>
      <c r="BE29" s="514">
        <f t="shared" si="6"/>
        <v>0</v>
      </c>
      <c r="BF29" s="514">
        <f t="shared" si="6"/>
        <v>0</v>
      </c>
      <c r="BG29" s="514">
        <f t="shared" si="6"/>
        <v>0</v>
      </c>
      <c r="BH29" s="514">
        <f t="shared" si="6"/>
        <v>0</v>
      </c>
      <c r="BI29" s="514">
        <f t="shared" si="6"/>
        <v>0</v>
      </c>
      <c r="BJ29" s="514">
        <f t="shared" si="6"/>
        <v>0</v>
      </c>
      <c r="BK29" s="514">
        <f t="shared" si="6"/>
        <v>0</v>
      </c>
      <c r="BL29" s="514">
        <f t="shared" si="6"/>
        <v>0</v>
      </c>
      <c r="BM29" s="514">
        <f t="shared" si="6"/>
        <v>0</v>
      </c>
      <c r="BN29" s="514">
        <f t="shared" si="6"/>
        <v>0</v>
      </c>
      <c r="BO29" s="514">
        <f t="shared" si="6"/>
        <v>0</v>
      </c>
      <c r="BP29" s="514">
        <f t="shared" si="6"/>
        <v>0</v>
      </c>
      <c r="BQ29" s="514">
        <f t="shared" si="7"/>
        <v>0</v>
      </c>
      <c r="BR29" s="514">
        <f t="shared" si="7"/>
        <v>0</v>
      </c>
      <c r="BS29" s="514">
        <f t="shared" si="7"/>
        <v>0</v>
      </c>
      <c r="BT29" s="514">
        <f t="shared" si="7"/>
        <v>0</v>
      </c>
      <c r="BU29" s="514">
        <f t="shared" si="7"/>
        <v>0</v>
      </c>
      <c r="BV29" s="514">
        <f t="shared" si="7"/>
        <v>0</v>
      </c>
      <c r="BW29" s="514">
        <f t="shared" si="7"/>
        <v>0</v>
      </c>
      <c r="BX29" s="514">
        <f t="shared" si="7"/>
        <v>0</v>
      </c>
      <c r="CF29" s="505" t="s">
        <v>227</v>
      </c>
      <c r="CG29" s="505" t="s">
        <v>228</v>
      </c>
      <c r="CH29" s="515">
        <v>4.0161264229404914E-4</v>
      </c>
      <c r="CI29" s="515">
        <v>1.5590059214287005E-4</v>
      </c>
      <c r="CJ29" s="515">
        <v>1.3226260578307281E-4</v>
      </c>
      <c r="CK29" s="515">
        <v>9.1750054198687456E-5</v>
      </c>
      <c r="CL29" s="515">
        <v>9.2215003270196719E-5</v>
      </c>
      <c r="CM29" s="515">
        <v>7.0596540769502297E-5</v>
      </c>
      <c r="CN29" s="515">
        <v>1.8961647879281706E-4</v>
      </c>
      <c r="CO29" s="515">
        <v>2.0039009271381622E-4</v>
      </c>
      <c r="CP29" s="515">
        <v>2.8554704043849238E-4</v>
      </c>
      <c r="CQ29" s="515">
        <v>2.8898215436590506E-4</v>
      </c>
      <c r="CR29" s="515">
        <v>3.7911817113394244E-5</v>
      </c>
      <c r="CS29" s="515">
        <v>4.4855705546507228E-5</v>
      </c>
      <c r="CT29" s="515">
        <v>9.1042257195735412E-5</v>
      </c>
      <c r="CU29" s="515">
        <v>2.5795352014028186E-5</v>
      </c>
      <c r="CV29" s="515">
        <v>9.4716403302445265E-5</v>
      </c>
      <c r="CW29" s="515">
        <v>1.8061497605157057E-4</v>
      </c>
      <c r="CX29" s="515">
        <v>9.7173301792063765E-5</v>
      </c>
      <c r="CY29" s="515">
        <v>1.304339724597984E-4</v>
      </c>
      <c r="CZ29" s="515">
        <v>9.2971911890872154E-5</v>
      </c>
      <c r="DA29" s="515">
        <v>1.8628207449111463E-4</v>
      </c>
      <c r="DB29" s="515">
        <v>2.7028244515518718E-4</v>
      </c>
      <c r="DC29" s="515">
        <v>1.4736969257715771E-4</v>
      </c>
      <c r="DD29" s="515">
        <v>2.8726362937535408E-4</v>
      </c>
      <c r="DE29" s="515">
        <v>2.4749741252705083E-4</v>
      </c>
      <c r="DF29" s="515">
        <v>2.6830922864589307E-4</v>
      </c>
      <c r="DG29" s="515">
        <v>1.8413945494721336E-4</v>
      </c>
      <c r="DH29" s="515">
        <v>1.4162095742977017E-4</v>
      </c>
      <c r="DI29" s="515">
        <v>4.5175620223619317E-5</v>
      </c>
      <c r="DJ29" s="515">
        <v>3.8251561595745777E-4</v>
      </c>
      <c r="DK29" s="515">
        <v>7.4516971452799759E-4</v>
      </c>
      <c r="DL29" s="515">
        <v>7.1017057336152827E-4</v>
      </c>
      <c r="DM29" s="515">
        <v>6.6670644817041992E-4</v>
      </c>
      <c r="DN29" s="515">
        <v>6.6524326490602045E-4</v>
      </c>
      <c r="DO29" s="515">
        <v>5.9626156971867648E-4</v>
      </c>
      <c r="DP29" s="515">
        <v>1.0076375105316951E-3</v>
      </c>
      <c r="DQ29" s="515">
        <v>3.414173371723816E-4</v>
      </c>
      <c r="DR29" s="515">
        <v>3.5721474559789529E-4</v>
      </c>
      <c r="DS29" s="515">
        <v>3.1152533608286786E-4</v>
      </c>
      <c r="DT29" s="515">
        <v>2.3940993092768802E-4</v>
      </c>
      <c r="DU29" s="515">
        <v>3.3127208480565373E-4</v>
      </c>
      <c r="DV29" s="515">
        <v>2.185473883587091E-4</v>
      </c>
      <c r="DW29" s="515">
        <v>9.5530547860536133E-4</v>
      </c>
      <c r="DX29" s="515">
        <v>9.8637987745634208E-4</v>
      </c>
      <c r="DY29" s="515">
        <v>4.5060230508112511E-4</v>
      </c>
      <c r="DZ29" s="515">
        <v>5.240499192783743E-3</v>
      </c>
      <c r="EA29" s="515">
        <v>8.4901330885727398E-3</v>
      </c>
      <c r="EB29" s="515">
        <v>1.2354067576749646E-4</v>
      </c>
      <c r="EC29" s="515">
        <v>6.4957099229240387E-4</v>
      </c>
      <c r="ED29" s="515">
        <v>6.5086446635030713E-4</v>
      </c>
      <c r="EE29" s="515">
        <v>6.4370775667846802E-4</v>
      </c>
      <c r="EF29" s="515">
        <v>7.5473258687178851E-4</v>
      </c>
      <c r="EG29" s="515">
        <v>6.06202271625236E-4</v>
      </c>
      <c r="EH29" s="515">
        <v>6.5945777522846447E-5</v>
      </c>
      <c r="EI29" s="515">
        <v>7.8157229237871867E-5</v>
      </c>
      <c r="EJ29" s="515">
        <v>1.7033550416470307E-4</v>
      </c>
      <c r="EK29" s="515">
        <v>5.6874409927996995E-6</v>
      </c>
      <c r="EL29" s="515">
        <v>6.8793139030933977E-6</v>
      </c>
      <c r="EM29" s="515">
        <v>2.0540801736123352E-3</v>
      </c>
      <c r="EN29" s="515">
        <v>4.0316691984217822E-4</v>
      </c>
      <c r="EO29" s="515">
        <v>1.8753934977428299E-4</v>
      </c>
      <c r="EP29" s="515">
        <v>1.1949322212286436E-3</v>
      </c>
      <c r="EQ29" s="515">
        <v>1.1389587824763056E-3</v>
      </c>
      <c r="ER29" s="515">
        <v>3.8405075614793255E-6</v>
      </c>
      <c r="ES29" s="515">
        <v>1.4476646055942132E-3</v>
      </c>
      <c r="ET29" s="515">
        <v>7.9454376982890037E-4</v>
      </c>
      <c r="EU29" s="515">
        <v>2.0876758686048224E-3</v>
      </c>
      <c r="EV29" s="515">
        <v>4.9110962985515164E-4</v>
      </c>
      <c r="EW29" s="515">
        <v>9.7908869436908732E-4</v>
      </c>
      <c r="EX29" s="515">
        <v>7.3891556017711372E-4</v>
      </c>
      <c r="EY29" s="515">
        <v>1.4234357103606258E-4</v>
      </c>
      <c r="EZ29" s="515">
        <v>4.6763167628696814E-4</v>
      </c>
    </row>
    <row r="30" spans="3:156" x14ac:dyDescent="0.15">
      <c r="C30" s="511" t="s">
        <v>232</v>
      </c>
      <c r="D30" s="512" t="s">
        <v>661</v>
      </c>
      <c r="E30" s="513">
        <f t="shared" si="0"/>
        <v>0</v>
      </c>
      <c r="F30" s="514">
        <f t="shared" si="8"/>
        <v>0</v>
      </c>
      <c r="G30" s="514">
        <f t="shared" si="8"/>
        <v>0</v>
      </c>
      <c r="H30" s="514">
        <f t="shared" si="8"/>
        <v>0</v>
      </c>
      <c r="I30" s="514">
        <f t="shared" si="8"/>
        <v>0</v>
      </c>
      <c r="J30" s="514">
        <f t="shared" si="8"/>
        <v>0</v>
      </c>
      <c r="K30" s="514">
        <f t="shared" si="8"/>
        <v>0</v>
      </c>
      <c r="L30" s="514">
        <f t="shared" si="8"/>
        <v>0</v>
      </c>
      <c r="M30" s="514">
        <f t="shared" si="8"/>
        <v>0</v>
      </c>
      <c r="N30" s="514">
        <f t="shared" si="8"/>
        <v>0</v>
      </c>
      <c r="O30" s="514">
        <f t="shared" si="8"/>
        <v>0</v>
      </c>
      <c r="P30" s="514">
        <f t="shared" si="8"/>
        <v>0</v>
      </c>
      <c r="Q30" s="514">
        <f t="shared" si="8"/>
        <v>0</v>
      </c>
      <c r="R30" s="514">
        <f t="shared" si="8"/>
        <v>0</v>
      </c>
      <c r="S30" s="514">
        <f t="shared" si="8"/>
        <v>0</v>
      </c>
      <c r="T30" s="514">
        <f t="shared" si="8"/>
        <v>0</v>
      </c>
      <c r="U30" s="514">
        <f t="shared" si="8"/>
        <v>0</v>
      </c>
      <c r="V30" s="514">
        <f t="shared" ref="V30:AK45" si="10">V$131*CX30</f>
        <v>0</v>
      </c>
      <c r="W30" s="514">
        <f t="shared" si="10"/>
        <v>0</v>
      </c>
      <c r="X30" s="514">
        <f t="shared" si="10"/>
        <v>0</v>
      </c>
      <c r="Y30" s="514">
        <f t="shared" si="10"/>
        <v>0</v>
      </c>
      <c r="Z30" s="514">
        <f t="shared" si="10"/>
        <v>0</v>
      </c>
      <c r="AA30" s="514">
        <f t="shared" si="10"/>
        <v>0</v>
      </c>
      <c r="AB30" s="514">
        <f t="shared" si="10"/>
        <v>0</v>
      </c>
      <c r="AC30" s="514">
        <f t="shared" si="10"/>
        <v>0</v>
      </c>
      <c r="AD30" s="514">
        <f t="shared" si="10"/>
        <v>0</v>
      </c>
      <c r="AE30" s="514">
        <f t="shared" si="10"/>
        <v>0</v>
      </c>
      <c r="AF30" s="514">
        <f t="shared" si="10"/>
        <v>0</v>
      </c>
      <c r="AG30" s="514">
        <f t="shared" si="10"/>
        <v>0</v>
      </c>
      <c r="AH30" s="514">
        <f t="shared" si="10"/>
        <v>0</v>
      </c>
      <c r="AI30" s="514">
        <f t="shared" si="10"/>
        <v>0</v>
      </c>
      <c r="AJ30" s="514">
        <f t="shared" si="10"/>
        <v>0</v>
      </c>
      <c r="AK30" s="514">
        <f t="shared" si="10"/>
        <v>0</v>
      </c>
      <c r="AL30" s="514">
        <f t="shared" si="9"/>
        <v>0</v>
      </c>
      <c r="AM30" s="514">
        <f t="shared" si="9"/>
        <v>0</v>
      </c>
      <c r="AN30" s="514">
        <f t="shared" si="9"/>
        <v>0</v>
      </c>
      <c r="AO30" s="514">
        <f t="shared" si="9"/>
        <v>0</v>
      </c>
      <c r="AP30" s="514">
        <f t="shared" si="9"/>
        <v>0</v>
      </c>
      <c r="AQ30" s="514">
        <f t="shared" si="9"/>
        <v>0</v>
      </c>
      <c r="AR30" s="514">
        <f t="shared" si="9"/>
        <v>0</v>
      </c>
      <c r="AS30" s="514">
        <f t="shared" si="9"/>
        <v>0</v>
      </c>
      <c r="AT30" s="514">
        <f t="shared" si="9"/>
        <v>0</v>
      </c>
      <c r="AU30" s="514">
        <f t="shared" si="9"/>
        <v>0</v>
      </c>
      <c r="AV30" s="514">
        <f t="shared" si="9"/>
        <v>0</v>
      </c>
      <c r="AW30" s="514">
        <f t="shared" si="9"/>
        <v>0</v>
      </c>
      <c r="AX30" s="514">
        <f t="shared" si="9"/>
        <v>0</v>
      </c>
      <c r="AY30" s="514">
        <f t="shared" si="9"/>
        <v>0</v>
      </c>
      <c r="AZ30" s="514">
        <f t="shared" si="9"/>
        <v>0</v>
      </c>
      <c r="BA30" s="514">
        <f t="shared" si="9"/>
        <v>0</v>
      </c>
      <c r="BB30" s="514">
        <f t="shared" ref="BB30:BQ45" si="11">BB$131*ED30</f>
        <v>0</v>
      </c>
      <c r="BC30" s="514">
        <f t="shared" si="11"/>
        <v>0</v>
      </c>
      <c r="BD30" s="514">
        <f t="shared" si="11"/>
        <v>0</v>
      </c>
      <c r="BE30" s="514">
        <f t="shared" si="11"/>
        <v>0</v>
      </c>
      <c r="BF30" s="514">
        <f t="shared" si="11"/>
        <v>0</v>
      </c>
      <c r="BG30" s="514">
        <f t="shared" si="11"/>
        <v>0</v>
      </c>
      <c r="BH30" s="514">
        <f t="shared" si="11"/>
        <v>0</v>
      </c>
      <c r="BI30" s="514">
        <f t="shared" si="11"/>
        <v>0</v>
      </c>
      <c r="BJ30" s="514">
        <f t="shared" si="11"/>
        <v>0</v>
      </c>
      <c r="BK30" s="514">
        <f t="shared" si="11"/>
        <v>0</v>
      </c>
      <c r="BL30" s="514">
        <f t="shared" si="11"/>
        <v>0</v>
      </c>
      <c r="BM30" s="514">
        <f t="shared" si="11"/>
        <v>0</v>
      </c>
      <c r="BN30" s="514">
        <f t="shared" si="11"/>
        <v>0</v>
      </c>
      <c r="BO30" s="514">
        <f t="shared" si="11"/>
        <v>0</v>
      </c>
      <c r="BP30" s="514">
        <f t="shared" si="11"/>
        <v>0</v>
      </c>
      <c r="BQ30" s="514">
        <f t="shared" si="11"/>
        <v>0</v>
      </c>
      <c r="BR30" s="514">
        <f t="shared" ref="BR30:BX60" si="12">BR$131*ET30</f>
        <v>0</v>
      </c>
      <c r="BS30" s="514">
        <f t="shared" si="12"/>
        <v>0</v>
      </c>
      <c r="BT30" s="514">
        <f t="shared" si="12"/>
        <v>0</v>
      </c>
      <c r="BU30" s="514">
        <f t="shared" si="12"/>
        <v>0</v>
      </c>
      <c r="BV30" s="514">
        <f t="shared" si="12"/>
        <v>0</v>
      </c>
      <c r="BW30" s="514">
        <f t="shared" si="12"/>
        <v>0</v>
      </c>
      <c r="BX30" s="514">
        <f t="shared" si="12"/>
        <v>0</v>
      </c>
      <c r="CF30" s="505" t="s">
        <v>232</v>
      </c>
      <c r="CG30" s="505" t="s">
        <v>661</v>
      </c>
      <c r="CH30" s="515">
        <v>0</v>
      </c>
      <c r="CI30" s="515">
        <v>0</v>
      </c>
      <c r="CJ30" s="515">
        <v>0</v>
      </c>
      <c r="CK30" s="515">
        <v>0</v>
      </c>
      <c r="CL30" s="515">
        <v>0</v>
      </c>
      <c r="CM30" s="515">
        <v>0</v>
      </c>
      <c r="CN30" s="515">
        <v>0</v>
      </c>
      <c r="CO30" s="515">
        <v>0</v>
      </c>
      <c r="CP30" s="515">
        <v>0</v>
      </c>
      <c r="CQ30" s="515">
        <v>0</v>
      </c>
      <c r="CR30" s="515">
        <v>0</v>
      </c>
      <c r="CS30" s="515">
        <v>0</v>
      </c>
      <c r="CT30" s="515">
        <v>0</v>
      </c>
      <c r="CU30" s="515">
        <v>0</v>
      </c>
      <c r="CV30" s="515">
        <v>0</v>
      </c>
      <c r="CW30" s="515">
        <v>0</v>
      </c>
      <c r="CX30" s="515">
        <v>0</v>
      </c>
      <c r="CY30" s="515">
        <v>0</v>
      </c>
      <c r="CZ30" s="515">
        <v>0</v>
      </c>
      <c r="DA30" s="515">
        <v>0</v>
      </c>
      <c r="DB30" s="515">
        <v>0</v>
      </c>
      <c r="DC30" s="515">
        <v>0</v>
      </c>
      <c r="DD30" s="515">
        <v>0</v>
      </c>
      <c r="DE30" s="515">
        <v>0</v>
      </c>
      <c r="DF30" s="515">
        <v>0</v>
      </c>
      <c r="DG30" s="515">
        <v>0</v>
      </c>
      <c r="DH30" s="515">
        <v>0</v>
      </c>
      <c r="DI30" s="515">
        <v>0</v>
      </c>
      <c r="DJ30" s="515">
        <v>0</v>
      </c>
      <c r="DK30" s="515">
        <v>0</v>
      </c>
      <c r="DL30" s="515">
        <v>0</v>
      </c>
      <c r="DM30" s="515">
        <v>0</v>
      </c>
      <c r="DN30" s="515">
        <v>0</v>
      </c>
      <c r="DO30" s="515">
        <v>0</v>
      </c>
      <c r="DP30" s="515">
        <v>0</v>
      </c>
      <c r="DQ30" s="515">
        <v>0</v>
      </c>
      <c r="DR30" s="515">
        <v>0</v>
      </c>
      <c r="DS30" s="515">
        <v>0</v>
      </c>
      <c r="DT30" s="515">
        <v>0</v>
      </c>
      <c r="DU30" s="515">
        <v>0</v>
      </c>
      <c r="DV30" s="515">
        <v>0</v>
      </c>
      <c r="DW30" s="515">
        <v>0</v>
      </c>
      <c r="DX30" s="515">
        <v>0</v>
      </c>
      <c r="DY30" s="515">
        <v>0</v>
      </c>
      <c r="DZ30" s="515">
        <v>0</v>
      </c>
      <c r="EA30" s="515">
        <v>0</v>
      </c>
      <c r="EB30" s="515">
        <v>0</v>
      </c>
      <c r="EC30" s="515">
        <v>0</v>
      </c>
      <c r="ED30" s="515">
        <v>0</v>
      </c>
      <c r="EE30" s="515">
        <v>0</v>
      </c>
      <c r="EF30" s="515">
        <v>0</v>
      </c>
      <c r="EG30" s="515">
        <v>0</v>
      </c>
      <c r="EH30" s="515">
        <v>0</v>
      </c>
      <c r="EI30" s="515">
        <v>0</v>
      </c>
      <c r="EJ30" s="515">
        <v>0</v>
      </c>
      <c r="EK30" s="515">
        <v>0</v>
      </c>
      <c r="EL30" s="515">
        <v>0</v>
      </c>
      <c r="EM30" s="515">
        <v>0</v>
      </c>
      <c r="EN30" s="515">
        <v>0</v>
      </c>
      <c r="EO30" s="515">
        <v>0</v>
      </c>
      <c r="EP30" s="515">
        <v>0</v>
      </c>
      <c r="EQ30" s="515">
        <v>0</v>
      </c>
      <c r="ER30" s="515">
        <v>0</v>
      </c>
      <c r="ES30" s="515">
        <v>0</v>
      </c>
      <c r="ET30" s="515">
        <v>0</v>
      </c>
      <c r="EU30" s="515">
        <v>0</v>
      </c>
      <c r="EV30" s="515">
        <v>0</v>
      </c>
      <c r="EW30" s="515">
        <v>0</v>
      </c>
      <c r="EX30" s="515">
        <v>0</v>
      </c>
      <c r="EY30" s="515">
        <v>0</v>
      </c>
      <c r="EZ30" s="515">
        <v>0</v>
      </c>
    </row>
    <row r="31" spans="3:156" x14ac:dyDescent="0.15">
      <c r="C31" s="511" t="s">
        <v>234</v>
      </c>
      <c r="D31" s="512" t="s">
        <v>662</v>
      </c>
      <c r="E31" s="513">
        <f t="shared" si="0"/>
        <v>0</v>
      </c>
      <c r="F31" s="514">
        <f t="shared" si="8"/>
        <v>0</v>
      </c>
      <c r="G31" s="514">
        <f t="shared" si="8"/>
        <v>0</v>
      </c>
      <c r="H31" s="514">
        <f t="shared" si="8"/>
        <v>0</v>
      </c>
      <c r="I31" s="514">
        <f t="shared" si="8"/>
        <v>0</v>
      </c>
      <c r="J31" s="514">
        <f t="shared" si="8"/>
        <v>0</v>
      </c>
      <c r="K31" s="514">
        <f t="shared" si="8"/>
        <v>0</v>
      </c>
      <c r="L31" s="514">
        <f t="shared" si="8"/>
        <v>0</v>
      </c>
      <c r="M31" s="514">
        <f t="shared" si="8"/>
        <v>0</v>
      </c>
      <c r="N31" s="514">
        <f t="shared" si="8"/>
        <v>0</v>
      </c>
      <c r="O31" s="514">
        <f t="shared" si="8"/>
        <v>0</v>
      </c>
      <c r="P31" s="514">
        <f t="shared" si="8"/>
        <v>0</v>
      </c>
      <c r="Q31" s="514">
        <f t="shared" si="8"/>
        <v>0</v>
      </c>
      <c r="R31" s="514">
        <f t="shared" si="8"/>
        <v>0</v>
      </c>
      <c r="S31" s="514">
        <f t="shared" si="8"/>
        <v>0</v>
      </c>
      <c r="T31" s="514">
        <f t="shared" si="8"/>
        <v>0</v>
      </c>
      <c r="U31" s="514">
        <f t="shared" si="8"/>
        <v>0</v>
      </c>
      <c r="V31" s="514">
        <f t="shared" si="10"/>
        <v>0</v>
      </c>
      <c r="W31" s="514">
        <f t="shared" si="10"/>
        <v>0</v>
      </c>
      <c r="X31" s="514">
        <f t="shared" si="10"/>
        <v>0</v>
      </c>
      <c r="Y31" s="514">
        <f t="shared" si="10"/>
        <v>0</v>
      </c>
      <c r="Z31" s="514">
        <f t="shared" si="10"/>
        <v>0</v>
      </c>
      <c r="AA31" s="514">
        <f t="shared" si="10"/>
        <v>0</v>
      </c>
      <c r="AB31" s="514">
        <f t="shared" si="10"/>
        <v>0</v>
      </c>
      <c r="AC31" s="514">
        <f t="shared" si="10"/>
        <v>0</v>
      </c>
      <c r="AD31" s="514">
        <f t="shared" si="10"/>
        <v>0</v>
      </c>
      <c r="AE31" s="514">
        <f t="shared" si="10"/>
        <v>0</v>
      </c>
      <c r="AF31" s="514">
        <f t="shared" si="10"/>
        <v>0</v>
      </c>
      <c r="AG31" s="514">
        <f t="shared" si="10"/>
        <v>0</v>
      </c>
      <c r="AH31" s="514">
        <f t="shared" si="10"/>
        <v>0</v>
      </c>
      <c r="AI31" s="514">
        <f t="shared" si="10"/>
        <v>0</v>
      </c>
      <c r="AJ31" s="514">
        <f t="shared" si="10"/>
        <v>0</v>
      </c>
      <c r="AK31" s="514">
        <f t="shared" si="10"/>
        <v>0</v>
      </c>
      <c r="AL31" s="514">
        <f t="shared" si="9"/>
        <v>0</v>
      </c>
      <c r="AM31" s="514">
        <f t="shared" si="9"/>
        <v>0</v>
      </c>
      <c r="AN31" s="514">
        <f t="shared" si="9"/>
        <v>0</v>
      </c>
      <c r="AO31" s="514">
        <f t="shared" si="9"/>
        <v>0</v>
      </c>
      <c r="AP31" s="514">
        <f t="shared" si="9"/>
        <v>0</v>
      </c>
      <c r="AQ31" s="514">
        <f t="shared" si="9"/>
        <v>0</v>
      </c>
      <c r="AR31" s="514">
        <f t="shared" si="9"/>
        <v>0</v>
      </c>
      <c r="AS31" s="514">
        <f t="shared" si="9"/>
        <v>0</v>
      </c>
      <c r="AT31" s="514">
        <f t="shared" si="9"/>
        <v>0</v>
      </c>
      <c r="AU31" s="514">
        <f t="shared" si="9"/>
        <v>0</v>
      </c>
      <c r="AV31" s="514">
        <f t="shared" si="9"/>
        <v>0</v>
      </c>
      <c r="AW31" s="514">
        <f t="shared" si="9"/>
        <v>0</v>
      </c>
      <c r="AX31" s="514">
        <f t="shared" si="9"/>
        <v>0</v>
      </c>
      <c r="AY31" s="514">
        <f t="shared" si="9"/>
        <v>0</v>
      </c>
      <c r="AZ31" s="514">
        <f t="shared" si="9"/>
        <v>0</v>
      </c>
      <c r="BA31" s="514">
        <f t="shared" si="9"/>
        <v>0</v>
      </c>
      <c r="BB31" s="514">
        <f t="shared" si="11"/>
        <v>0</v>
      </c>
      <c r="BC31" s="514">
        <f t="shared" si="11"/>
        <v>0</v>
      </c>
      <c r="BD31" s="514">
        <f t="shared" si="11"/>
        <v>0</v>
      </c>
      <c r="BE31" s="514">
        <f t="shared" si="11"/>
        <v>0</v>
      </c>
      <c r="BF31" s="514">
        <f t="shared" si="11"/>
        <v>0</v>
      </c>
      <c r="BG31" s="514">
        <f t="shared" si="11"/>
        <v>0</v>
      </c>
      <c r="BH31" s="514">
        <f t="shared" si="11"/>
        <v>0</v>
      </c>
      <c r="BI31" s="514">
        <f t="shared" si="11"/>
        <v>0</v>
      </c>
      <c r="BJ31" s="514">
        <f t="shared" si="11"/>
        <v>0</v>
      </c>
      <c r="BK31" s="514">
        <f t="shared" si="11"/>
        <v>0</v>
      </c>
      <c r="BL31" s="514">
        <f t="shared" si="11"/>
        <v>0</v>
      </c>
      <c r="BM31" s="514">
        <f t="shared" si="11"/>
        <v>0</v>
      </c>
      <c r="BN31" s="514">
        <f t="shared" si="11"/>
        <v>0</v>
      </c>
      <c r="BO31" s="514">
        <f t="shared" si="11"/>
        <v>0</v>
      </c>
      <c r="BP31" s="514">
        <f t="shared" si="11"/>
        <v>0</v>
      </c>
      <c r="BQ31" s="514">
        <f t="shared" si="11"/>
        <v>0</v>
      </c>
      <c r="BR31" s="514">
        <f t="shared" si="12"/>
        <v>0</v>
      </c>
      <c r="BS31" s="514">
        <f t="shared" si="12"/>
        <v>0</v>
      </c>
      <c r="BT31" s="514">
        <f t="shared" si="12"/>
        <v>0</v>
      </c>
      <c r="BU31" s="514">
        <f t="shared" si="12"/>
        <v>0</v>
      </c>
      <c r="BV31" s="514">
        <f t="shared" si="12"/>
        <v>0</v>
      </c>
      <c r="BW31" s="514">
        <f t="shared" si="12"/>
        <v>0</v>
      </c>
      <c r="BX31" s="514">
        <f t="shared" si="12"/>
        <v>0</v>
      </c>
      <c r="CF31" s="505" t="s">
        <v>234</v>
      </c>
      <c r="CG31" s="505" t="s">
        <v>662</v>
      </c>
      <c r="CH31" s="515">
        <v>6.3002688303473046E-5</v>
      </c>
      <c r="CI31" s="515">
        <v>5.8150043745725647E-5</v>
      </c>
      <c r="CJ31" s="515">
        <v>1.0150090410166616E-4</v>
      </c>
      <c r="CK31" s="515">
        <v>1.4185469372563026E-4</v>
      </c>
      <c r="CL31" s="515">
        <v>1.4242341250264757E-4</v>
      </c>
      <c r="CM31" s="515">
        <v>1.1598003126418233E-4</v>
      </c>
      <c r="CN31" s="515">
        <v>4.4371791393622773E-5</v>
      </c>
      <c r="CO31" s="515">
        <v>0</v>
      </c>
      <c r="CP31" s="515">
        <v>2.5935244363169152E-7</v>
      </c>
      <c r="CQ31" s="515">
        <v>2.6295009496442682E-7</v>
      </c>
      <c r="CR31" s="515">
        <v>0</v>
      </c>
      <c r="CS31" s="515">
        <v>1.1432250617162905E-4</v>
      </c>
      <c r="CT31" s="515">
        <v>0</v>
      </c>
      <c r="CU31" s="515">
        <v>1.6150133434869821E-4</v>
      </c>
      <c r="CV31" s="515">
        <v>0</v>
      </c>
      <c r="CW31" s="515">
        <v>1.2825125231034996E-5</v>
      </c>
      <c r="CX31" s="515">
        <v>2.0166072307385276E-4</v>
      </c>
      <c r="CY31" s="515">
        <v>4.7515232824640841E-4</v>
      </c>
      <c r="CZ31" s="515">
        <v>1.6711406947473223E-4</v>
      </c>
      <c r="DA31" s="515">
        <v>0</v>
      </c>
      <c r="DB31" s="515">
        <v>0</v>
      </c>
      <c r="DC31" s="515">
        <v>0</v>
      </c>
      <c r="DD31" s="515">
        <v>0</v>
      </c>
      <c r="DE31" s="515">
        <v>0</v>
      </c>
      <c r="DF31" s="515">
        <v>0</v>
      </c>
      <c r="DG31" s="515">
        <v>0</v>
      </c>
      <c r="DH31" s="515">
        <v>0</v>
      </c>
      <c r="DI31" s="515">
        <v>0</v>
      </c>
      <c r="DJ31" s="515">
        <v>2.1669024516575433E-4</v>
      </c>
      <c r="DK31" s="515">
        <v>1.7712615035131865E-7</v>
      </c>
      <c r="DL31" s="515">
        <v>3.0268324916847235E-7</v>
      </c>
      <c r="DM31" s="515">
        <v>0</v>
      </c>
      <c r="DN31" s="515">
        <v>0</v>
      </c>
      <c r="DO31" s="515">
        <v>0</v>
      </c>
      <c r="DP31" s="515">
        <v>0</v>
      </c>
      <c r="DQ31" s="515">
        <v>0</v>
      </c>
      <c r="DR31" s="515">
        <v>0</v>
      </c>
      <c r="DS31" s="515">
        <v>0</v>
      </c>
      <c r="DT31" s="515">
        <v>0</v>
      </c>
      <c r="DU31" s="515">
        <v>0</v>
      </c>
      <c r="DV31" s="515">
        <v>0</v>
      </c>
      <c r="DW31" s="515">
        <v>0</v>
      </c>
      <c r="DX31" s="515">
        <v>0</v>
      </c>
      <c r="DY31" s="515">
        <v>0</v>
      </c>
      <c r="DZ31" s="515">
        <v>0</v>
      </c>
      <c r="EA31" s="515">
        <v>0</v>
      </c>
      <c r="EB31" s="515">
        <v>0</v>
      </c>
      <c r="EC31" s="515">
        <v>0</v>
      </c>
      <c r="ED31" s="515">
        <v>0</v>
      </c>
      <c r="EE31" s="515">
        <v>0</v>
      </c>
      <c r="EF31" s="515">
        <v>0</v>
      </c>
      <c r="EG31" s="515">
        <v>0</v>
      </c>
      <c r="EH31" s="515">
        <v>0</v>
      </c>
      <c r="EI31" s="515">
        <v>0</v>
      </c>
      <c r="EJ31" s="515">
        <v>0</v>
      </c>
      <c r="EK31" s="515">
        <v>0</v>
      </c>
      <c r="EL31" s="515">
        <v>0</v>
      </c>
      <c r="EM31" s="515">
        <v>0</v>
      </c>
      <c r="EN31" s="515">
        <v>0</v>
      </c>
      <c r="EO31" s="515">
        <v>0</v>
      </c>
      <c r="EP31" s="515">
        <v>0</v>
      </c>
      <c r="EQ31" s="515">
        <v>0</v>
      </c>
      <c r="ER31" s="515">
        <v>0</v>
      </c>
      <c r="ES31" s="515">
        <v>3.3127336512453395E-6</v>
      </c>
      <c r="ET31" s="515">
        <v>0</v>
      </c>
      <c r="EU31" s="515">
        <v>0</v>
      </c>
      <c r="EV31" s="515">
        <v>0</v>
      </c>
      <c r="EW31" s="515">
        <v>0</v>
      </c>
      <c r="EX31" s="515">
        <v>0</v>
      </c>
      <c r="EY31" s="515">
        <v>0</v>
      </c>
      <c r="EZ31" s="515">
        <v>0</v>
      </c>
    </row>
    <row r="32" spans="3:156" x14ac:dyDescent="0.15">
      <c r="C32" s="511" t="s">
        <v>241</v>
      </c>
      <c r="D32" s="512" t="s">
        <v>240</v>
      </c>
      <c r="E32" s="513">
        <f t="shared" si="0"/>
        <v>0</v>
      </c>
      <c r="F32" s="514">
        <f t="shared" si="8"/>
        <v>0</v>
      </c>
      <c r="G32" s="514">
        <f t="shared" si="8"/>
        <v>0</v>
      </c>
      <c r="H32" s="514">
        <f t="shared" si="8"/>
        <v>0</v>
      </c>
      <c r="I32" s="514">
        <f t="shared" si="8"/>
        <v>0</v>
      </c>
      <c r="J32" s="514">
        <f t="shared" si="8"/>
        <v>0</v>
      </c>
      <c r="K32" s="514">
        <f t="shared" si="8"/>
        <v>0</v>
      </c>
      <c r="L32" s="514">
        <f t="shared" si="8"/>
        <v>0</v>
      </c>
      <c r="M32" s="514">
        <f t="shared" si="8"/>
        <v>0</v>
      </c>
      <c r="N32" s="514">
        <f t="shared" si="8"/>
        <v>0</v>
      </c>
      <c r="O32" s="514">
        <f t="shared" si="8"/>
        <v>0</v>
      </c>
      <c r="P32" s="514">
        <f t="shared" si="8"/>
        <v>0</v>
      </c>
      <c r="Q32" s="514">
        <f t="shared" si="8"/>
        <v>0</v>
      </c>
      <c r="R32" s="514">
        <f t="shared" si="8"/>
        <v>0</v>
      </c>
      <c r="S32" s="514">
        <f t="shared" si="8"/>
        <v>0</v>
      </c>
      <c r="T32" s="514">
        <f t="shared" si="8"/>
        <v>0</v>
      </c>
      <c r="U32" s="514">
        <f t="shared" si="8"/>
        <v>0</v>
      </c>
      <c r="V32" s="514">
        <f t="shared" si="10"/>
        <v>0</v>
      </c>
      <c r="W32" s="514">
        <f t="shared" si="10"/>
        <v>0</v>
      </c>
      <c r="X32" s="514">
        <f t="shared" si="10"/>
        <v>0</v>
      </c>
      <c r="Y32" s="514">
        <f t="shared" si="10"/>
        <v>0</v>
      </c>
      <c r="Z32" s="514">
        <f t="shared" si="10"/>
        <v>0</v>
      </c>
      <c r="AA32" s="514">
        <f t="shared" si="10"/>
        <v>0</v>
      </c>
      <c r="AB32" s="514">
        <f t="shared" si="10"/>
        <v>0</v>
      </c>
      <c r="AC32" s="514">
        <f t="shared" si="10"/>
        <v>0</v>
      </c>
      <c r="AD32" s="514">
        <f t="shared" si="10"/>
        <v>0</v>
      </c>
      <c r="AE32" s="514">
        <f t="shared" si="10"/>
        <v>0</v>
      </c>
      <c r="AF32" s="514">
        <f t="shared" si="10"/>
        <v>0</v>
      </c>
      <c r="AG32" s="514">
        <f t="shared" si="10"/>
        <v>0</v>
      </c>
      <c r="AH32" s="514">
        <f t="shared" si="10"/>
        <v>0</v>
      </c>
      <c r="AI32" s="514">
        <f t="shared" si="10"/>
        <v>0</v>
      </c>
      <c r="AJ32" s="514">
        <f t="shared" si="10"/>
        <v>0</v>
      </c>
      <c r="AK32" s="514">
        <f t="shared" si="10"/>
        <v>0</v>
      </c>
      <c r="AL32" s="514">
        <f t="shared" si="9"/>
        <v>0</v>
      </c>
      <c r="AM32" s="514">
        <f t="shared" si="9"/>
        <v>0</v>
      </c>
      <c r="AN32" s="514">
        <f t="shared" si="9"/>
        <v>0</v>
      </c>
      <c r="AO32" s="514">
        <f t="shared" si="9"/>
        <v>0</v>
      </c>
      <c r="AP32" s="514">
        <f t="shared" si="9"/>
        <v>0</v>
      </c>
      <c r="AQ32" s="514">
        <f t="shared" si="9"/>
        <v>0</v>
      </c>
      <c r="AR32" s="514">
        <f t="shared" si="9"/>
        <v>0</v>
      </c>
      <c r="AS32" s="514">
        <f t="shared" si="9"/>
        <v>0</v>
      </c>
      <c r="AT32" s="514">
        <f t="shared" si="9"/>
        <v>0</v>
      </c>
      <c r="AU32" s="514">
        <f t="shared" si="9"/>
        <v>0</v>
      </c>
      <c r="AV32" s="514">
        <f t="shared" si="9"/>
        <v>0</v>
      </c>
      <c r="AW32" s="514">
        <f t="shared" si="9"/>
        <v>0</v>
      </c>
      <c r="AX32" s="514">
        <f t="shared" si="9"/>
        <v>0</v>
      </c>
      <c r="AY32" s="514">
        <f t="shared" si="9"/>
        <v>0</v>
      </c>
      <c r="AZ32" s="514">
        <f t="shared" si="9"/>
        <v>0</v>
      </c>
      <c r="BA32" s="514">
        <f t="shared" si="9"/>
        <v>0</v>
      </c>
      <c r="BB32" s="514">
        <f t="shared" si="11"/>
        <v>0</v>
      </c>
      <c r="BC32" s="514">
        <f t="shared" si="11"/>
        <v>0</v>
      </c>
      <c r="BD32" s="514">
        <f t="shared" si="11"/>
        <v>0</v>
      </c>
      <c r="BE32" s="514">
        <f t="shared" si="11"/>
        <v>0</v>
      </c>
      <c r="BF32" s="514">
        <f t="shared" si="11"/>
        <v>0</v>
      </c>
      <c r="BG32" s="514">
        <f t="shared" si="11"/>
        <v>0</v>
      </c>
      <c r="BH32" s="514">
        <f t="shared" si="11"/>
        <v>0</v>
      </c>
      <c r="BI32" s="514">
        <f t="shared" si="11"/>
        <v>0</v>
      </c>
      <c r="BJ32" s="514">
        <f t="shared" si="11"/>
        <v>0</v>
      </c>
      <c r="BK32" s="514">
        <f t="shared" si="11"/>
        <v>0</v>
      </c>
      <c r="BL32" s="514">
        <f t="shared" si="11"/>
        <v>0</v>
      </c>
      <c r="BM32" s="514">
        <f t="shared" si="11"/>
        <v>0</v>
      </c>
      <c r="BN32" s="514">
        <f t="shared" si="11"/>
        <v>0</v>
      </c>
      <c r="BO32" s="514">
        <f t="shared" si="11"/>
        <v>0</v>
      </c>
      <c r="BP32" s="514">
        <f t="shared" si="11"/>
        <v>0</v>
      </c>
      <c r="BQ32" s="514">
        <f t="shared" si="11"/>
        <v>0</v>
      </c>
      <c r="BR32" s="514">
        <f t="shared" si="12"/>
        <v>0</v>
      </c>
      <c r="BS32" s="514">
        <f t="shared" si="12"/>
        <v>0</v>
      </c>
      <c r="BT32" s="514">
        <f t="shared" si="12"/>
        <v>0</v>
      </c>
      <c r="BU32" s="514">
        <f t="shared" si="12"/>
        <v>0</v>
      </c>
      <c r="BV32" s="514">
        <f t="shared" si="12"/>
        <v>0</v>
      </c>
      <c r="BW32" s="514">
        <f t="shared" si="12"/>
        <v>0</v>
      </c>
      <c r="BX32" s="514">
        <f t="shared" si="12"/>
        <v>0</v>
      </c>
      <c r="CF32" s="505" t="s">
        <v>241</v>
      </c>
      <c r="CG32" s="505" t="s">
        <v>240</v>
      </c>
      <c r="CH32" s="515">
        <v>0</v>
      </c>
      <c r="CI32" s="515">
        <v>0</v>
      </c>
      <c r="CJ32" s="515">
        <v>0</v>
      </c>
      <c r="CK32" s="515">
        <v>0</v>
      </c>
      <c r="CL32" s="515">
        <v>0</v>
      </c>
      <c r="CM32" s="515">
        <v>0</v>
      </c>
      <c r="CN32" s="515">
        <v>0</v>
      </c>
      <c r="CO32" s="515">
        <v>0</v>
      </c>
      <c r="CP32" s="515">
        <v>0</v>
      </c>
      <c r="CQ32" s="515">
        <v>0</v>
      </c>
      <c r="CR32" s="515">
        <v>0</v>
      </c>
      <c r="CS32" s="515">
        <v>0</v>
      </c>
      <c r="CT32" s="515">
        <v>0</v>
      </c>
      <c r="CU32" s="515">
        <v>0</v>
      </c>
      <c r="CV32" s="515">
        <v>0</v>
      </c>
      <c r="CW32" s="515">
        <v>0</v>
      </c>
      <c r="CX32" s="515">
        <v>0</v>
      </c>
      <c r="CY32" s="515">
        <v>0</v>
      </c>
      <c r="CZ32" s="515">
        <v>0</v>
      </c>
      <c r="DA32" s="515">
        <v>0</v>
      </c>
      <c r="DB32" s="515">
        <v>0</v>
      </c>
      <c r="DC32" s="515">
        <v>0</v>
      </c>
      <c r="DD32" s="515">
        <v>0</v>
      </c>
      <c r="DE32" s="515">
        <v>0</v>
      </c>
      <c r="DF32" s="515">
        <v>0</v>
      </c>
      <c r="DG32" s="515">
        <v>0</v>
      </c>
      <c r="DH32" s="515">
        <v>0</v>
      </c>
      <c r="DI32" s="515">
        <v>0</v>
      </c>
      <c r="DJ32" s="515">
        <v>0</v>
      </c>
      <c r="DK32" s="515">
        <v>0</v>
      </c>
      <c r="DL32" s="515">
        <v>0</v>
      </c>
      <c r="DM32" s="515">
        <v>0</v>
      </c>
      <c r="DN32" s="515">
        <v>0</v>
      </c>
      <c r="DO32" s="515">
        <v>0</v>
      </c>
      <c r="DP32" s="515">
        <v>0</v>
      </c>
      <c r="DQ32" s="515">
        <v>0</v>
      </c>
      <c r="DR32" s="515">
        <v>0</v>
      </c>
      <c r="DS32" s="515">
        <v>0</v>
      </c>
      <c r="DT32" s="515">
        <v>0</v>
      </c>
      <c r="DU32" s="515">
        <v>0</v>
      </c>
      <c r="DV32" s="515">
        <v>0</v>
      </c>
      <c r="DW32" s="515">
        <v>0</v>
      </c>
      <c r="DX32" s="515">
        <v>0</v>
      </c>
      <c r="DY32" s="515">
        <v>0</v>
      </c>
      <c r="DZ32" s="515">
        <v>0</v>
      </c>
      <c r="EA32" s="515">
        <v>0</v>
      </c>
      <c r="EB32" s="515">
        <v>0</v>
      </c>
      <c r="EC32" s="515">
        <v>0</v>
      </c>
      <c r="ED32" s="515">
        <v>0</v>
      </c>
      <c r="EE32" s="515">
        <v>0</v>
      </c>
      <c r="EF32" s="515">
        <v>0</v>
      </c>
      <c r="EG32" s="515">
        <v>0</v>
      </c>
      <c r="EH32" s="515">
        <v>0</v>
      </c>
      <c r="EI32" s="515">
        <v>0</v>
      </c>
      <c r="EJ32" s="515">
        <v>0</v>
      </c>
      <c r="EK32" s="515">
        <v>0</v>
      </c>
      <c r="EL32" s="515">
        <v>0</v>
      </c>
      <c r="EM32" s="515">
        <v>0</v>
      </c>
      <c r="EN32" s="515">
        <v>0</v>
      </c>
      <c r="EO32" s="515">
        <v>0</v>
      </c>
      <c r="EP32" s="515">
        <v>0</v>
      </c>
      <c r="EQ32" s="515">
        <v>0</v>
      </c>
      <c r="ER32" s="515">
        <v>0</v>
      </c>
      <c r="ES32" s="515">
        <v>0</v>
      </c>
      <c r="ET32" s="515">
        <v>0</v>
      </c>
      <c r="EU32" s="515">
        <v>0</v>
      </c>
      <c r="EV32" s="515">
        <v>0</v>
      </c>
      <c r="EW32" s="515">
        <v>0</v>
      </c>
      <c r="EX32" s="515">
        <v>0</v>
      </c>
      <c r="EY32" s="515">
        <v>0</v>
      </c>
      <c r="EZ32" s="515">
        <v>0</v>
      </c>
    </row>
    <row r="33" spans="3:156" x14ac:dyDescent="0.15">
      <c r="C33" s="511" t="s">
        <v>244</v>
      </c>
      <c r="D33" s="512" t="s">
        <v>243</v>
      </c>
      <c r="E33" s="513">
        <f t="shared" si="0"/>
        <v>0</v>
      </c>
      <c r="F33" s="514">
        <f t="shared" si="8"/>
        <v>0</v>
      </c>
      <c r="G33" s="514">
        <f t="shared" si="8"/>
        <v>0</v>
      </c>
      <c r="H33" s="514">
        <f t="shared" si="8"/>
        <v>0</v>
      </c>
      <c r="I33" s="514">
        <f t="shared" si="8"/>
        <v>0</v>
      </c>
      <c r="J33" s="514">
        <f t="shared" si="8"/>
        <v>0</v>
      </c>
      <c r="K33" s="514">
        <f t="shared" si="8"/>
        <v>0</v>
      </c>
      <c r="L33" s="514">
        <f t="shared" si="8"/>
        <v>0</v>
      </c>
      <c r="M33" s="514">
        <f t="shared" si="8"/>
        <v>0</v>
      </c>
      <c r="N33" s="514">
        <f t="shared" si="8"/>
        <v>0</v>
      </c>
      <c r="O33" s="514">
        <f t="shared" si="8"/>
        <v>0</v>
      </c>
      <c r="P33" s="514">
        <f t="shared" si="8"/>
        <v>0</v>
      </c>
      <c r="Q33" s="514">
        <f t="shared" si="8"/>
        <v>0</v>
      </c>
      <c r="R33" s="514">
        <f t="shared" si="8"/>
        <v>0</v>
      </c>
      <c r="S33" s="514">
        <f t="shared" si="8"/>
        <v>0</v>
      </c>
      <c r="T33" s="514">
        <f t="shared" si="8"/>
        <v>0</v>
      </c>
      <c r="U33" s="514">
        <f t="shared" si="8"/>
        <v>0</v>
      </c>
      <c r="V33" s="514">
        <f t="shared" si="10"/>
        <v>0</v>
      </c>
      <c r="W33" s="514">
        <f t="shared" si="10"/>
        <v>0</v>
      </c>
      <c r="X33" s="514">
        <f t="shared" si="10"/>
        <v>0</v>
      </c>
      <c r="Y33" s="514">
        <f t="shared" si="10"/>
        <v>0</v>
      </c>
      <c r="Z33" s="514">
        <f t="shared" si="10"/>
        <v>0</v>
      </c>
      <c r="AA33" s="514">
        <f t="shared" si="10"/>
        <v>0</v>
      </c>
      <c r="AB33" s="514">
        <f t="shared" si="10"/>
        <v>0</v>
      </c>
      <c r="AC33" s="514">
        <f t="shared" si="10"/>
        <v>0</v>
      </c>
      <c r="AD33" s="514">
        <f t="shared" si="10"/>
        <v>0</v>
      </c>
      <c r="AE33" s="514">
        <f t="shared" si="10"/>
        <v>0</v>
      </c>
      <c r="AF33" s="514">
        <f t="shared" si="10"/>
        <v>0</v>
      </c>
      <c r="AG33" s="514">
        <f t="shared" si="10"/>
        <v>0</v>
      </c>
      <c r="AH33" s="514">
        <f t="shared" si="10"/>
        <v>0</v>
      </c>
      <c r="AI33" s="514">
        <f t="shared" si="10"/>
        <v>0</v>
      </c>
      <c r="AJ33" s="514">
        <f t="shared" si="10"/>
        <v>0</v>
      </c>
      <c r="AK33" s="514">
        <f t="shared" si="10"/>
        <v>0</v>
      </c>
      <c r="AL33" s="514">
        <f t="shared" si="9"/>
        <v>0</v>
      </c>
      <c r="AM33" s="514">
        <f t="shared" si="9"/>
        <v>0</v>
      </c>
      <c r="AN33" s="514">
        <f t="shared" si="9"/>
        <v>0</v>
      </c>
      <c r="AO33" s="514">
        <f t="shared" si="9"/>
        <v>0</v>
      </c>
      <c r="AP33" s="514">
        <f t="shared" si="9"/>
        <v>0</v>
      </c>
      <c r="AQ33" s="514">
        <f t="shared" si="9"/>
        <v>0</v>
      </c>
      <c r="AR33" s="514">
        <f t="shared" si="9"/>
        <v>0</v>
      </c>
      <c r="AS33" s="514">
        <f t="shared" si="9"/>
        <v>0</v>
      </c>
      <c r="AT33" s="514">
        <f t="shared" si="9"/>
        <v>0</v>
      </c>
      <c r="AU33" s="514">
        <f t="shared" si="9"/>
        <v>0</v>
      </c>
      <c r="AV33" s="514">
        <f t="shared" si="9"/>
        <v>0</v>
      </c>
      <c r="AW33" s="514">
        <f t="shared" si="9"/>
        <v>0</v>
      </c>
      <c r="AX33" s="514">
        <f t="shared" si="9"/>
        <v>0</v>
      </c>
      <c r="AY33" s="514">
        <f t="shared" si="9"/>
        <v>0</v>
      </c>
      <c r="AZ33" s="514">
        <f t="shared" si="9"/>
        <v>0</v>
      </c>
      <c r="BA33" s="514">
        <f t="shared" si="9"/>
        <v>0</v>
      </c>
      <c r="BB33" s="514">
        <f t="shared" si="11"/>
        <v>0</v>
      </c>
      <c r="BC33" s="514">
        <f t="shared" si="11"/>
        <v>0</v>
      </c>
      <c r="BD33" s="514">
        <f t="shared" si="11"/>
        <v>0</v>
      </c>
      <c r="BE33" s="514">
        <f t="shared" si="11"/>
        <v>0</v>
      </c>
      <c r="BF33" s="514">
        <f t="shared" si="11"/>
        <v>0</v>
      </c>
      <c r="BG33" s="514">
        <f t="shared" si="11"/>
        <v>0</v>
      </c>
      <c r="BH33" s="514">
        <f t="shared" si="11"/>
        <v>0</v>
      </c>
      <c r="BI33" s="514">
        <f t="shared" si="11"/>
        <v>0</v>
      </c>
      <c r="BJ33" s="514">
        <f t="shared" si="11"/>
        <v>0</v>
      </c>
      <c r="BK33" s="514">
        <f t="shared" si="11"/>
        <v>0</v>
      </c>
      <c r="BL33" s="514">
        <f t="shared" si="11"/>
        <v>0</v>
      </c>
      <c r="BM33" s="514">
        <f t="shared" si="11"/>
        <v>0</v>
      </c>
      <c r="BN33" s="514">
        <f t="shared" si="11"/>
        <v>0</v>
      </c>
      <c r="BO33" s="514">
        <f t="shared" si="11"/>
        <v>0</v>
      </c>
      <c r="BP33" s="514">
        <f t="shared" si="11"/>
        <v>0</v>
      </c>
      <c r="BQ33" s="514">
        <f t="shared" si="11"/>
        <v>0</v>
      </c>
      <c r="BR33" s="514">
        <f t="shared" si="12"/>
        <v>0</v>
      </c>
      <c r="BS33" s="514">
        <f t="shared" si="12"/>
        <v>0</v>
      </c>
      <c r="BT33" s="514">
        <f t="shared" si="12"/>
        <v>0</v>
      </c>
      <c r="BU33" s="514">
        <f t="shared" si="12"/>
        <v>0</v>
      </c>
      <c r="BV33" s="514">
        <f t="shared" si="12"/>
        <v>0</v>
      </c>
      <c r="BW33" s="514">
        <f t="shared" si="12"/>
        <v>0</v>
      </c>
      <c r="BX33" s="514">
        <f t="shared" si="12"/>
        <v>0</v>
      </c>
      <c r="CF33" s="505" t="s">
        <v>244</v>
      </c>
      <c r="CG33" s="505" t="s">
        <v>243</v>
      </c>
      <c r="CH33" s="515">
        <v>0</v>
      </c>
      <c r="CI33" s="515">
        <v>0</v>
      </c>
      <c r="CJ33" s="515">
        <v>0</v>
      </c>
      <c r="CK33" s="515">
        <v>0</v>
      </c>
      <c r="CL33" s="515">
        <v>0</v>
      </c>
      <c r="CM33" s="515">
        <v>0</v>
      </c>
      <c r="CN33" s="515">
        <v>0</v>
      </c>
      <c r="CO33" s="515">
        <v>0</v>
      </c>
      <c r="CP33" s="515">
        <v>0</v>
      </c>
      <c r="CQ33" s="515">
        <v>0</v>
      </c>
      <c r="CR33" s="515">
        <v>0</v>
      </c>
      <c r="CS33" s="515">
        <v>0</v>
      </c>
      <c r="CT33" s="515">
        <v>0</v>
      </c>
      <c r="CU33" s="515">
        <v>0</v>
      </c>
      <c r="CV33" s="515">
        <v>0</v>
      </c>
      <c r="CW33" s="515">
        <v>0</v>
      </c>
      <c r="CX33" s="515">
        <v>0</v>
      </c>
      <c r="CY33" s="515">
        <v>0</v>
      </c>
      <c r="CZ33" s="515">
        <v>0</v>
      </c>
      <c r="DA33" s="515">
        <v>0</v>
      </c>
      <c r="DB33" s="515">
        <v>0</v>
      </c>
      <c r="DC33" s="515">
        <v>0</v>
      </c>
      <c r="DD33" s="515">
        <v>0</v>
      </c>
      <c r="DE33" s="515">
        <v>0</v>
      </c>
      <c r="DF33" s="515">
        <v>0</v>
      </c>
      <c r="DG33" s="515">
        <v>0</v>
      </c>
      <c r="DH33" s="515">
        <v>0</v>
      </c>
      <c r="DI33" s="515">
        <v>0</v>
      </c>
      <c r="DJ33" s="515">
        <v>0</v>
      </c>
      <c r="DK33" s="515">
        <v>0</v>
      </c>
      <c r="DL33" s="515">
        <v>0</v>
      </c>
      <c r="DM33" s="515">
        <v>0</v>
      </c>
      <c r="DN33" s="515">
        <v>0</v>
      </c>
      <c r="DO33" s="515">
        <v>0</v>
      </c>
      <c r="DP33" s="515">
        <v>0</v>
      </c>
      <c r="DQ33" s="515">
        <v>0</v>
      </c>
      <c r="DR33" s="515">
        <v>0</v>
      </c>
      <c r="DS33" s="515">
        <v>0</v>
      </c>
      <c r="DT33" s="515">
        <v>0</v>
      </c>
      <c r="DU33" s="515">
        <v>0</v>
      </c>
      <c r="DV33" s="515">
        <v>0</v>
      </c>
      <c r="DW33" s="515">
        <v>0</v>
      </c>
      <c r="DX33" s="515">
        <v>0</v>
      </c>
      <c r="DY33" s="515">
        <v>0</v>
      </c>
      <c r="DZ33" s="515">
        <v>0</v>
      </c>
      <c r="EA33" s="515">
        <v>0</v>
      </c>
      <c r="EB33" s="515">
        <v>0</v>
      </c>
      <c r="EC33" s="515">
        <v>0</v>
      </c>
      <c r="ED33" s="515">
        <v>0</v>
      </c>
      <c r="EE33" s="515">
        <v>0</v>
      </c>
      <c r="EF33" s="515">
        <v>0</v>
      </c>
      <c r="EG33" s="515">
        <v>0</v>
      </c>
      <c r="EH33" s="515">
        <v>0</v>
      </c>
      <c r="EI33" s="515">
        <v>0</v>
      </c>
      <c r="EJ33" s="515">
        <v>0</v>
      </c>
      <c r="EK33" s="515">
        <v>0</v>
      </c>
      <c r="EL33" s="515">
        <v>0</v>
      </c>
      <c r="EM33" s="515">
        <v>0</v>
      </c>
      <c r="EN33" s="515">
        <v>0</v>
      </c>
      <c r="EO33" s="515">
        <v>0</v>
      </c>
      <c r="EP33" s="515">
        <v>0</v>
      </c>
      <c r="EQ33" s="515">
        <v>0</v>
      </c>
      <c r="ER33" s="515">
        <v>0</v>
      </c>
      <c r="ES33" s="515">
        <v>0</v>
      </c>
      <c r="ET33" s="515">
        <v>0</v>
      </c>
      <c r="EU33" s="515">
        <v>0</v>
      </c>
      <c r="EV33" s="515">
        <v>0</v>
      </c>
      <c r="EW33" s="515">
        <v>0</v>
      </c>
      <c r="EX33" s="515">
        <v>0</v>
      </c>
      <c r="EY33" s="515">
        <v>0</v>
      </c>
      <c r="EZ33" s="515">
        <v>0</v>
      </c>
    </row>
    <row r="34" spans="3:156" x14ac:dyDescent="0.15">
      <c r="C34" s="511" t="s">
        <v>247</v>
      </c>
      <c r="D34" s="512" t="s">
        <v>245</v>
      </c>
      <c r="E34" s="513">
        <f t="shared" si="0"/>
        <v>0</v>
      </c>
      <c r="F34" s="514">
        <f t="shared" si="8"/>
        <v>0</v>
      </c>
      <c r="G34" s="514">
        <f t="shared" si="8"/>
        <v>0</v>
      </c>
      <c r="H34" s="514">
        <f t="shared" si="8"/>
        <v>0</v>
      </c>
      <c r="I34" s="514">
        <f t="shared" si="8"/>
        <v>0</v>
      </c>
      <c r="J34" s="514">
        <f t="shared" si="8"/>
        <v>0</v>
      </c>
      <c r="K34" s="514">
        <f t="shared" si="8"/>
        <v>0</v>
      </c>
      <c r="L34" s="514">
        <f t="shared" si="8"/>
        <v>0</v>
      </c>
      <c r="M34" s="514">
        <f t="shared" si="8"/>
        <v>0</v>
      </c>
      <c r="N34" s="514">
        <f t="shared" si="8"/>
        <v>0</v>
      </c>
      <c r="O34" s="514">
        <f t="shared" si="8"/>
        <v>0</v>
      </c>
      <c r="P34" s="514">
        <f t="shared" si="8"/>
        <v>0</v>
      </c>
      <c r="Q34" s="514">
        <f t="shared" si="8"/>
        <v>0</v>
      </c>
      <c r="R34" s="514">
        <f t="shared" si="8"/>
        <v>0</v>
      </c>
      <c r="S34" s="514">
        <f t="shared" si="8"/>
        <v>0</v>
      </c>
      <c r="T34" s="514">
        <f t="shared" si="8"/>
        <v>0</v>
      </c>
      <c r="U34" s="514">
        <f t="shared" si="8"/>
        <v>0</v>
      </c>
      <c r="V34" s="514">
        <f t="shared" si="10"/>
        <v>0</v>
      </c>
      <c r="W34" s="514">
        <f t="shared" si="10"/>
        <v>0</v>
      </c>
      <c r="X34" s="514">
        <f t="shared" si="10"/>
        <v>0</v>
      </c>
      <c r="Y34" s="514">
        <f t="shared" si="10"/>
        <v>0</v>
      </c>
      <c r="Z34" s="514">
        <f t="shared" si="10"/>
        <v>0</v>
      </c>
      <c r="AA34" s="514">
        <f t="shared" si="10"/>
        <v>0</v>
      </c>
      <c r="AB34" s="514">
        <f t="shared" si="10"/>
        <v>0</v>
      </c>
      <c r="AC34" s="514">
        <f t="shared" si="10"/>
        <v>0</v>
      </c>
      <c r="AD34" s="514">
        <f t="shared" si="10"/>
        <v>0</v>
      </c>
      <c r="AE34" s="514">
        <f t="shared" si="10"/>
        <v>0</v>
      </c>
      <c r="AF34" s="514">
        <f t="shared" si="10"/>
        <v>0</v>
      </c>
      <c r="AG34" s="514">
        <f t="shared" si="10"/>
        <v>0</v>
      </c>
      <c r="AH34" s="514">
        <f t="shared" si="10"/>
        <v>0</v>
      </c>
      <c r="AI34" s="514">
        <f t="shared" si="10"/>
        <v>0</v>
      </c>
      <c r="AJ34" s="514">
        <f t="shared" si="10"/>
        <v>0</v>
      </c>
      <c r="AK34" s="514">
        <f t="shared" si="10"/>
        <v>0</v>
      </c>
      <c r="AL34" s="514">
        <f t="shared" si="9"/>
        <v>0</v>
      </c>
      <c r="AM34" s="514">
        <f t="shared" si="9"/>
        <v>0</v>
      </c>
      <c r="AN34" s="514">
        <f t="shared" si="9"/>
        <v>0</v>
      </c>
      <c r="AO34" s="514">
        <f t="shared" si="9"/>
        <v>0</v>
      </c>
      <c r="AP34" s="514">
        <f t="shared" si="9"/>
        <v>0</v>
      </c>
      <c r="AQ34" s="514">
        <f t="shared" si="9"/>
        <v>0</v>
      </c>
      <c r="AR34" s="514">
        <f t="shared" si="9"/>
        <v>0</v>
      </c>
      <c r="AS34" s="514">
        <f t="shared" si="9"/>
        <v>0</v>
      </c>
      <c r="AT34" s="514">
        <f t="shared" si="9"/>
        <v>0</v>
      </c>
      <c r="AU34" s="514">
        <f t="shared" si="9"/>
        <v>0</v>
      </c>
      <c r="AV34" s="514">
        <f t="shared" si="9"/>
        <v>0</v>
      </c>
      <c r="AW34" s="514">
        <f t="shared" si="9"/>
        <v>0</v>
      </c>
      <c r="AX34" s="514">
        <f t="shared" si="9"/>
        <v>0</v>
      </c>
      <c r="AY34" s="514">
        <f t="shared" si="9"/>
        <v>0</v>
      </c>
      <c r="AZ34" s="514">
        <f t="shared" si="9"/>
        <v>0</v>
      </c>
      <c r="BA34" s="514">
        <f t="shared" si="9"/>
        <v>0</v>
      </c>
      <c r="BB34" s="514">
        <f t="shared" si="11"/>
        <v>0</v>
      </c>
      <c r="BC34" s="514">
        <f t="shared" si="11"/>
        <v>0</v>
      </c>
      <c r="BD34" s="514">
        <f t="shared" si="11"/>
        <v>0</v>
      </c>
      <c r="BE34" s="514">
        <f t="shared" si="11"/>
        <v>0</v>
      </c>
      <c r="BF34" s="514">
        <f t="shared" si="11"/>
        <v>0</v>
      </c>
      <c r="BG34" s="514">
        <f t="shared" si="11"/>
        <v>0</v>
      </c>
      <c r="BH34" s="514">
        <f t="shared" si="11"/>
        <v>0</v>
      </c>
      <c r="BI34" s="514">
        <f t="shared" si="11"/>
        <v>0</v>
      </c>
      <c r="BJ34" s="514">
        <f t="shared" si="11"/>
        <v>0</v>
      </c>
      <c r="BK34" s="514">
        <f t="shared" si="11"/>
        <v>0</v>
      </c>
      <c r="BL34" s="514">
        <f t="shared" si="11"/>
        <v>0</v>
      </c>
      <c r="BM34" s="514">
        <f t="shared" si="11"/>
        <v>0</v>
      </c>
      <c r="BN34" s="514">
        <f t="shared" si="11"/>
        <v>0</v>
      </c>
      <c r="BO34" s="514">
        <f t="shared" si="11"/>
        <v>0</v>
      </c>
      <c r="BP34" s="514">
        <f t="shared" si="11"/>
        <v>0</v>
      </c>
      <c r="BQ34" s="514">
        <f t="shared" si="11"/>
        <v>0</v>
      </c>
      <c r="BR34" s="514">
        <f t="shared" si="12"/>
        <v>0</v>
      </c>
      <c r="BS34" s="514">
        <f t="shared" si="12"/>
        <v>0</v>
      </c>
      <c r="BT34" s="514">
        <f t="shared" si="12"/>
        <v>0</v>
      </c>
      <c r="BU34" s="514">
        <f t="shared" si="12"/>
        <v>0</v>
      </c>
      <c r="BV34" s="514">
        <f t="shared" si="12"/>
        <v>0</v>
      </c>
      <c r="BW34" s="514">
        <f t="shared" si="12"/>
        <v>0</v>
      </c>
      <c r="BX34" s="514">
        <f t="shared" si="12"/>
        <v>0</v>
      </c>
      <c r="CF34" s="505" t="s">
        <v>247</v>
      </c>
      <c r="CG34" s="505" t="s">
        <v>245</v>
      </c>
      <c r="CH34" s="515">
        <v>0</v>
      </c>
      <c r="CI34" s="515">
        <v>0</v>
      </c>
      <c r="CJ34" s="515">
        <v>0</v>
      </c>
      <c r="CK34" s="515">
        <v>0</v>
      </c>
      <c r="CL34" s="515">
        <v>0</v>
      </c>
      <c r="CM34" s="515">
        <v>0</v>
      </c>
      <c r="CN34" s="515">
        <v>0</v>
      </c>
      <c r="CO34" s="515">
        <v>0</v>
      </c>
      <c r="CP34" s="515">
        <v>0</v>
      </c>
      <c r="CQ34" s="515">
        <v>0</v>
      </c>
      <c r="CR34" s="515">
        <v>0</v>
      </c>
      <c r="CS34" s="515">
        <v>0</v>
      </c>
      <c r="CT34" s="515">
        <v>0</v>
      </c>
      <c r="CU34" s="515">
        <v>0</v>
      </c>
      <c r="CV34" s="515">
        <v>0</v>
      </c>
      <c r="CW34" s="515">
        <v>0</v>
      </c>
      <c r="CX34" s="515">
        <v>0</v>
      </c>
      <c r="CY34" s="515">
        <v>0</v>
      </c>
      <c r="CZ34" s="515">
        <v>0</v>
      </c>
      <c r="DA34" s="515">
        <v>0</v>
      </c>
      <c r="DB34" s="515">
        <v>0</v>
      </c>
      <c r="DC34" s="515">
        <v>0</v>
      </c>
      <c r="DD34" s="515">
        <v>0</v>
      </c>
      <c r="DE34" s="515">
        <v>0</v>
      </c>
      <c r="DF34" s="515">
        <v>0</v>
      </c>
      <c r="DG34" s="515">
        <v>0</v>
      </c>
      <c r="DH34" s="515">
        <v>0</v>
      </c>
      <c r="DI34" s="515">
        <v>0</v>
      </c>
      <c r="DJ34" s="515">
        <v>0</v>
      </c>
      <c r="DK34" s="515">
        <v>0</v>
      </c>
      <c r="DL34" s="515">
        <v>0</v>
      </c>
      <c r="DM34" s="515">
        <v>0</v>
      </c>
      <c r="DN34" s="515">
        <v>0</v>
      </c>
      <c r="DO34" s="515">
        <v>0</v>
      </c>
      <c r="DP34" s="515">
        <v>0</v>
      </c>
      <c r="DQ34" s="515">
        <v>0</v>
      </c>
      <c r="DR34" s="515">
        <v>0</v>
      </c>
      <c r="DS34" s="515">
        <v>0</v>
      </c>
      <c r="DT34" s="515">
        <v>0</v>
      </c>
      <c r="DU34" s="515">
        <v>0</v>
      </c>
      <c r="DV34" s="515">
        <v>0</v>
      </c>
      <c r="DW34" s="515">
        <v>0</v>
      </c>
      <c r="DX34" s="515">
        <v>0</v>
      </c>
      <c r="DY34" s="515">
        <v>0</v>
      </c>
      <c r="DZ34" s="515">
        <v>0</v>
      </c>
      <c r="EA34" s="515">
        <v>0</v>
      </c>
      <c r="EB34" s="515">
        <v>0</v>
      </c>
      <c r="EC34" s="515">
        <v>0</v>
      </c>
      <c r="ED34" s="515">
        <v>0</v>
      </c>
      <c r="EE34" s="515">
        <v>0</v>
      </c>
      <c r="EF34" s="515">
        <v>0</v>
      </c>
      <c r="EG34" s="515">
        <v>0</v>
      </c>
      <c r="EH34" s="515">
        <v>0</v>
      </c>
      <c r="EI34" s="515">
        <v>0</v>
      </c>
      <c r="EJ34" s="515">
        <v>0</v>
      </c>
      <c r="EK34" s="515">
        <v>0</v>
      </c>
      <c r="EL34" s="515">
        <v>0</v>
      </c>
      <c r="EM34" s="515">
        <v>0</v>
      </c>
      <c r="EN34" s="515">
        <v>0</v>
      </c>
      <c r="EO34" s="515">
        <v>0</v>
      </c>
      <c r="EP34" s="515">
        <v>0</v>
      </c>
      <c r="EQ34" s="515">
        <v>0</v>
      </c>
      <c r="ER34" s="515">
        <v>0</v>
      </c>
      <c r="ES34" s="515">
        <v>0</v>
      </c>
      <c r="ET34" s="515">
        <v>0</v>
      </c>
      <c r="EU34" s="515">
        <v>0</v>
      </c>
      <c r="EV34" s="515">
        <v>0</v>
      </c>
      <c r="EW34" s="515">
        <v>0</v>
      </c>
      <c r="EX34" s="515">
        <v>0</v>
      </c>
      <c r="EY34" s="515">
        <v>0</v>
      </c>
      <c r="EZ34" s="515">
        <v>0</v>
      </c>
    </row>
    <row r="35" spans="3:156" x14ac:dyDescent="0.15">
      <c r="C35" s="511" t="s">
        <v>250</v>
      </c>
      <c r="D35" s="512" t="s">
        <v>251</v>
      </c>
      <c r="E35" s="513">
        <f t="shared" si="0"/>
        <v>0</v>
      </c>
      <c r="F35" s="514">
        <f t="shared" si="8"/>
        <v>0</v>
      </c>
      <c r="G35" s="514">
        <f t="shared" si="8"/>
        <v>0</v>
      </c>
      <c r="H35" s="514">
        <f t="shared" si="8"/>
        <v>0</v>
      </c>
      <c r="I35" s="514">
        <f t="shared" si="8"/>
        <v>0</v>
      </c>
      <c r="J35" s="514">
        <f t="shared" si="8"/>
        <v>0</v>
      </c>
      <c r="K35" s="514">
        <f t="shared" si="8"/>
        <v>0</v>
      </c>
      <c r="L35" s="514">
        <f t="shared" si="8"/>
        <v>0</v>
      </c>
      <c r="M35" s="514">
        <f t="shared" si="8"/>
        <v>0</v>
      </c>
      <c r="N35" s="514">
        <f t="shared" si="8"/>
        <v>0</v>
      </c>
      <c r="O35" s="514">
        <f t="shared" si="8"/>
        <v>0</v>
      </c>
      <c r="P35" s="514">
        <f t="shared" si="8"/>
        <v>0</v>
      </c>
      <c r="Q35" s="514">
        <f t="shared" si="8"/>
        <v>0</v>
      </c>
      <c r="R35" s="514">
        <f t="shared" si="8"/>
        <v>0</v>
      </c>
      <c r="S35" s="514">
        <f t="shared" si="8"/>
        <v>0</v>
      </c>
      <c r="T35" s="514">
        <f t="shared" si="8"/>
        <v>0</v>
      </c>
      <c r="U35" s="514">
        <f t="shared" si="8"/>
        <v>0</v>
      </c>
      <c r="V35" s="514">
        <f t="shared" si="10"/>
        <v>0</v>
      </c>
      <c r="W35" s="514">
        <f t="shared" si="10"/>
        <v>0</v>
      </c>
      <c r="X35" s="514">
        <f t="shared" si="10"/>
        <v>0</v>
      </c>
      <c r="Y35" s="514">
        <f t="shared" si="10"/>
        <v>0</v>
      </c>
      <c r="Z35" s="514">
        <f t="shared" si="10"/>
        <v>0</v>
      </c>
      <c r="AA35" s="514">
        <f t="shared" si="10"/>
        <v>0</v>
      </c>
      <c r="AB35" s="514">
        <f t="shared" si="10"/>
        <v>0</v>
      </c>
      <c r="AC35" s="514">
        <f t="shared" si="10"/>
        <v>0</v>
      </c>
      <c r="AD35" s="514">
        <f t="shared" si="10"/>
        <v>0</v>
      </c>
      <c r="AE35" s="514">
        <f t="shared" si="10"/>
        <v>0</v>
      </c>
      <c r="AF35" s="514">
        <f t="shared" si="10"/>
        <v>0</v>
      </c>
      <c r="AG35" s="514">
        <f t="shared" si="10"/>
        <v>0</v>
      </c>
      <c r="AH35" s="514">
        <f t="shared" si="10"/>
        <v>0</v>
      </c>
      <c r="AI35" s="514">
        <f t="shared" si="10"/>
        <v>0</v>
      </c>
      <c r="AJ35" s="514">
        <f t="shared" si="10"/>
        <v>0</v>
      </c>
      <c r="AK35" s="514">
        <f t="shared" si="10"/>
        <v>0</v>
      </c>
      <c r="AL35" s="514">
        <f t="shared" si="9"/>
        <v>0</v>
      </c>
      <c r="AM35" s="514">
        <f t="shared" si="9"/>
        <v>0</v>
      </c>
      <c r="AN35" s="514">
        <f t="shared" si="9"/>
        <v>0</v>
      </c>
      <c r="AO35" s="514">
        <f t="shared" si="9"/>
        <v>0</v>
      </c>
      <c r="AP35" s="514">
        <f t="shared" si="9"/>
        <v>0</v>
      </c>
      <c r="AQ35" s="514">
        <f t="shared" si="9"/>
        <v>0</v>
      </c>
      <c r="AR35" s="514">
        <f t="shared" si="9"/>
        <v>0</v>
      </c>
      <c r="AS35" s="514">
        <f t="shared" si="9"/>
        <v>0</v>
      </c>
      <c r="AT35" s="514">
        <f t="shared" si="9"/>
        <v>0</v>
      </c>
      <c r="AU35" s="514">
        <f t="shared" si="9"/>
        <v>0</v>
      </c>
      <c r="AV35" s="514">
        <f t="shared" si="9"/>
        <v>0</v>
      </c>
      <c r="AW35" s="514">
        <f t="shared" si="9"/>
        <v>0</v>
      </c>
      <c r="AX35" s="514">
        <f t="shared" si="9"/>
        <v>0</v>
      </c>
      <c r="AY35" s="514">
        <f t="shared" si="9"/>
        <v>0</v>
      </c>
      <c r="AZ35" s="514">
        <f t="shared" si="9"/>
        <v>0</v>
      </c>
      <c r="BA35" s="514">
        <f t="shared" si="9"/>
        <v>0</v>
      </c>
      <c r="BB35" s="514">
        <f t="shared" si="11"/>
        <v>0</v>
      </c>
      <c r="BC35" s="514">
        <f t="shared" si="11"/>
        <v>0</v>
      </c>
      <c r="BD35" s="514">
        <f t="shared" si="11"/>
        <v>0</v>
      </c>
      <c r="BE35" s="514">
        <f t="shared" si="11"/>
        <v>0</v>
      </c>
      <c r="BF35" s="514">
        <f t="shared" si="11"/>
        <v>0</v>
      </c>
      <c r="BG35" s="514">
        <f t="shared" si="11"/>
        <v>0</v>
      </c>
      <c r="BH35" s="514">
        <f t="shared" si="11"/>
        <v>0</v>
      </c>
      <c r="BI35" s="514">
        <f t="shared" si="11"/>
        <v>0</v>
      </c>
      <c r="BJ35" s="514">
        <f t="shared" si="11"/>
        <v>0</v>
      </c>
      <c r="BK35" s="514">
        <f t="shared" si="11"/>
        <v>0</v>
      </c>
      <c r="BL35" s="514">
        <f t="shared" si="11"/>
        <v>0</v>
      </c>
      <c r="BM35" s="514">
        <f t="shared" si="11"/>
        <v>0</v>
      </c>
      <c r="BN35" s="514">
        <f t="shared" si="11"/>
        <v>0</v>
      </c>
      <c r="BO35" s="514">
        <f t="shared" si="11"/>
        <v>0</v>
      </c>
      <c r="BP35" s="514">
        <f t="shared" si="11"/>
        <v>0</v>
      </c>
      <c r="BQ35" s="514">
        <f t="shared" si="11"/>
        <v>0</v>
      </c>
      <c r="BR35" s="514">
        <f t="shared" si="12"/>
        <v>0</v>
      </c>
      <c r="BS35" s="514">
        <f t="shared" si="12"/>
        <v>0</v>
      </c>
      <c r="BT35" s="514">
        <f t="shared" si="12"/>
        <v>0</v>
      </c>
      <c r="BU35" s="514">
        <f t="shared" si="12"/>
        <v>0</v>
      </c>
      <c r="BV35" s="514">
        <f t="shared" si="12"/>
        <v>0</v>
      </c>
      <c r="BW35" s="514">
        <f t="shared" si="12"/>
        <v>0</v>
      </c>
      <c r="BX35" s="514">
        <f t="shared" si="12"/>
        <v>0</v>
      </c>
      <c r="CF35" s="505" t="s">
        <v>250</v>
      </c>
      <c r="CG35" s="505" t="s">
        <v>251</v>
      </c>
      <c r="CH35" s="515">
        <v>4.2556152935352663E-3</v>
      </c>
      <c r="CI35" s="515">
        <v>5.3995401793412324E-3</v>
      </c>
      <c r="CJ35" s="515">
        <v>6.5708011707242666E-3</v>
      </c>
      <c r="CK35" s="515">
        <v>6.7686813033669994E-3</v>
      </c>
      <c r="CL35" s="515">
        <v>6.7316952387243608E-3</v>
      </c>
      <c r="CM35" s="515">
        <v>8.4514144521204183E-3</v>
      </c>
      <c r="CN35" s="515">
        <v>6.290661027610769E-3</v>
      </c>
      <c r="CO35" s="515">
        <v>4.0211611937905787E-3</v>
      </c>
      <c r="CP35" s="515">
        <v>7.6936902403341289E-3</v>
      </c>
      <c r="CQ35" s="515">
        <v>7.5911062915280372E-3</v>
      </c>
      <c r="CR35" s="515">
        <v>1.508890321113091E-2</v>
      </c>
      <c r="CS35" s="515">
        <v>4.2319174940824208E-3</v>
      </c>
      <c r="CT35" s="515">
        <v>5.1962028584551078E-3</v>
      </c>
      <c r="CU35" s="515">
        <v>3.8339743852154502E-3</v>
      </c>
      <c r="CV35" s="515">
        <v>5.4461931898906026E-3</v>
      </c>
      <c r="CW35" s="515">
        <v>4.1749437455452622E-3</v>
      </c>
      <c r="CX35" s="515">
        <v>4.5263950899270995E-3</v>
      </c>
      <c r="CY35" s="515">
        <v>2.9627145173011346E-3</v>
      </c>
      <c r="CZ35" s="515">
        <v>4.723914611771656E-3</v>
      </c>
      <c r="DA35" s="515">
        <v>4.1510742656600957E-3</v>
      </c>
      <c r="DB35" s="515">
        <v>4.8800997041908798E-3</v>
      </c>
      <c r="DC35" s="515">
        <v>3.1938153047049588E-3</v>
      </c>
      <c r="DD35" s="515">
        <v>4.9958194315389785E-3</v>
      </c>
      <c r="DE35" s="515">
        <v>4.1706382160550141E-3</v>
      </c>
      <c r="DF35" s="515">
        <v>3.7357848496913622E-3</v>
      </c>
      <c r="DG35" s="515">
        <v>4.7846558374187208E-3</v>
      </c>
      <c r="DH35" s="515">
        <v>3.8915722484035025E-3</v>
      </c>
      <c r="DI35" s="515">
        <v>2.0856078003237588E-3</v>
      </c>
      <c r="DJ35" s="515">
        <v>6.4075040880560161E-3</v>
      </c>
      <c r="DK35" s="515">
        <v>1.7240573844445601E-3</v>
      </c>
      <c r="DL35" s="515">
        <v>1.6594609135661498E-3</v>
      </c>
      <c r="DM35" s="515">
        <v>2.4070063680270309E-3</v>
      </c>
      <c r="DN35" s="515">
        <v>2.4363610866888793E-3</v>
      </c>
      <c r="DO35" s="515">
        <v>2.2350768152101796E-3</v>
      </c>
      <c r="DP35" s="515">
        <v>2.5487605233110979E-4</v>
      </c>
      <c r="DQ35" s="515">
        <v>3.414173371723816E-4</v>
      </c>
      <c r="DR35" s="515">
        <v>3.2659633883236139E-3</v>
      </c>
      <c r="DS35" s="515">
        <v>4.5837229585256982E-3</v>
      </c>
      <c r="DT35" s="515">
        <v>2.2412844597485688E-4</v>
      </c>
      <c r="DU35" s="515">
        <v>1.1042402826855124E-4</v>
      </c>
      <c r="DV35" s="515">
        <v>1.4569825890580607E-4</v>
      </c>
      <c r="DW35" s="515">
        <v>3.2827444817244158E-3</v>
      </c>
      <c r="DX35" s="515">
        <v>3.2941737565799715E-3</v>
      </c>
      <c r="DY35" s="515">
        <v>2.5756650278093941E-3</v>
      </c>
      <c r="DZ35" s="515">
        <v>5.6889526689388311E-3</v>
      </c>
      <c r="EA35" s="515">
        <v>2.6571821936668197E-2</v>
      </c>
      <c r="EB35" s="515">
        <v>3.0885168941874113E-4</v>
      </c>
      <c r="EC35" s="515">
        <v>3.1702942459644191E-3</v>
      </c>
      <c r="ED35" s="515">
        <v>3.2069867341987857E-3</v>
      </c>
      <c r="EE35" s="515">
        <v>3.003969531166184E-3</v>
      </c>
      <c r="EF35" s="515">
        <v>6.4100575871302583E-4</v>
      </c>
      <c r="EG35" s="515">
        <v>7.5968159032807809E-4</v>
      </c>
      <c r="EH35" s="515">
        <v>6.6211330989381404E-4</v>
      </c>
      <c r="EI35" s="515">
        <v>6.8302622073096724E-4</v>
      </c>
      <c r="EJ35" s="515">
        <v>4.5422801110587489E-4</v>
      </c>
      <c r="EK35" s="515">
        <v>1.9906043474798951E-3</v>
      </c>
      <c r="EL35" s="515">
        <v>1.3987938269623243E-4</v>
      </c>
      <c r="EM35" s="515">
        <v>7.9532195922620767E-4</v>
      </c>
      <c r="EN35" s="515">
        <v>6.3907573671577477E-4</v>
      </c>
      <c r="EO35" s="515">
        <v>9.1090541318937458E-4</v>
      </c>
      <c r="EP35" s="515">
        <v>6.2714157968456956E-4</v>
      </c>
      <c r="EQ35" s="515">
        <v>1.7258712163033814E-3</v>
      </c>
      <c r="ER35" s="515">
        <v>9.0731991139949056E-4</v>
      </c>
      <c r="ES35" s="515">
        <v>2.5367257934411185E-3</v>
      </c>
      <c r="ET35" s="515">
        <v>1.8151850412697328E-3</v>
      </c>
      <c r="EU35" s="515">
        <v>1.3035753160192459E-3</v>
      </c>
      <c r="EV35" s="515">
        <v>6.8108278059303981E-4</v>
      </c>
      <c r="EW35" s="515">
        <v>6.8090469639796802E-4</v>
      </c>
      <c r="EX35" s="515">
        <v>4.3289431670796869E-3</v>
      </c>
      <c r="EY35" s="515">
        <v>2.7094933230934239E-3</v>
      </c>
      <c r="EZ35" s="515">
        <v>1.8727068062028235E-3</v>
      </c>
    </row>
    <row r="36" spans="3:156" x14ac:dyDescent="0.15">
      <c r="C36" s="511" t="s">
        <v>262</v>
      </c>
      <c r="D36" s="512" t="s">
        <v>261</v>
      </c>
      <c r="E36" s="513">
        <f t="shared" si="0"/>
        <v>0</v>
      </c>
      <c r="F36" s="514">
        <f t="shared" si="8"/>
        <v>0</v>
      </c>
      <c r="G36" s="514">
        <f t="shared" si="8"/>
        <v>0</v>
      </c>
      <c r="H36" s="514">
        <f t="shared" si="8"/>
        <v>0</v>
      </c>
      <c r="I36" s="514">
        <f t="shared" si="8"/>
        <v>0</v>
      </c>
      <c r="J36" s="514">
        <f t="shared" si="8"/>
        <v>0</v>
      </c>
      <c r="K36" s="514">
        <f t="shared" si="8"/>
        <v>0</v>
      </c>
      <c r="L36" s="514">
        <f t="shared" si="8"/>
        <v>0</v>
      </c>
      <c r="M36" s="514">
        <f t="shared" si="8"/>
        <v>0</v>
      </c>
      <c r="N36" s="514">
        <f t="shared" si="8"/>
        <v>0</v>
      </c>
      <c r="O36" s="514">
        <f t="shared" si="8"/>
        <v>0</v>
      </c>
      <c r="P36" s="514">
        <f t="shared" si="8"/>
        <v>0</v>
      </c>
      <c r="Q36" s="514">
        <f t="shared" si="8"/>
        <v>0</v>
      </c>
      <c r="R36" s="514">
        <f t="shared" si="8"/>
        <v>0</v>
      </c>
      <c r="S36" s="514">
        <f t="shared" si="8"/>
        <v>0</v>
      </c>
      <c r="T36" s="514">
        <f t="shared" si="8"/>
        <v>0</v>
      </c>
      <c r="U36" s="514">
        <f t="shared" si="8"/>
        <v>0</v>
      </c>
      <c r="V36" s="514">
        <f t="shared" si="10"/>
        <v>0</v>
      </c>
      <c r="W36" s="514">
        <f t="shared" si="10"/>
        <v>0</v>
      </c>
      <c r="X36" s="514">
        <f t="shared" si="10"/>
        <v>0</v>
      </c>
      <c r="Y36" s="514">
        <f t="shared" si="10"/>
        <v>0</v>
      </c>
      <c r="Z36" s="514">
        <f t="shared" si="10"/>
        <v>0</v>
      </c>
      <c r="AA36" s="514">
        <f t="shared" si="10"/>
        <v>0</v>
      </c>
      <c r="AB36" s="514">
        <f t="shared" si="10"/>
        <v>0</v>
      </c>
      <c r="AC36" s="514">
        <f t="shared" si="10"/>
        <v>0</v>
      </c>
      <c r="AD36" s="514">
        <f t="shared" si="10"/>
        <v>0</v>
      </c>
      <c r="AE36" s="514">
        <f t="shared" si="10"/>
        <v>0</v>
      </c>
      <c r="AF36" s="514">
        <f t="shared" si="10"/>
        <v>0</v>
      </c>
      <c r="AG36" s="514">
        <f t="shared" si="10"/>
        <v>0</v>
      </c>
      <c r="AH36" s="514">
        <f t="shared" si="10"/>
        <v>0</v>
      </c>
      <c r="AI36" s="514">
        <f t="shared" si="10"/>
        <v>0</v>
      </c>
      <c r="AJ36" s="514">
        <f t="shared" si="10"/>
        <v>0</v>
      </c>
      <c r="AK36" s="514">
        <f t="shared" si="10"/>
        <v>0</v>
      </c>
      <c r="AL36" s="514">
        <f t="shared" si="9"/>
        <v>0</v>
      </c>
      <c r="AM36" s="514">
        <f t="shared" si="9"/>
        <v>0</v>
      </c>
      <c r="AN36" s="514">
        <f t="shared" si="9"/>
        <v>0</v>
      </c>
      <c r="AO36" s="514">
        <f t="shared" si="9"/>
        <v>0</v>
      </c>
      <c r="AP36" s="514">
        <f t="shared" si="9"/>
        <v>0</v>
      </c>
      <c r="AQ36" s="514">
        <f t="shared" si="9"/>
        <v>0</v>
      </c>
      <c r="AR36" s="514">
        <f t="shared" si="9"/>
        <v>0</v>
      </c>
      <c r="AS36" s="514">
        <f t="shared" si="9"/>
        <v>0</v>
      </c>
      <c r="AT36" s="514">
        <f t="shared" si="9"/>
        <v>0</v>
      </c>
      <c r="AU36" s="514">
        <f t="shared" si="9"/>
        <v>0</v>
      </c>
      <c r="AV36" s="514">
        <f t="shared" si="9"/>
        <v>0</v>
      </c>
      <c r="AW36" s="514">
        <f t="shared" si="9"/>
        <v>0</v>
      </c>
      <c r="AX36" s="514">
        <f t="shared" si="9"/>
        <v>0</v>
      </c>
      <c r="AY36" s="514">
        <f t="shared" si="9"/>
        <v>0</v>
      </c>
      <c r="AZ36" s="514">
        <f t="shared" si="9"/>
        <v>0</v>
      </c>
      <c r="BA36" s="514">
        <f t="shared" si="9"/>
        <v>0</v>
      </c>
      <c r="BB36" s="514">
        <f t="shared" si="11"/>
        <v>0</v>
      </c>
      <c r="BC36" s="514">
        <f t="shared" si="11"/>
        <v>0</v>
      </c>
      <c r="BD36" s="514">
        <f t="shared" si="11"/>
        <v>0</v>
      </c>
      <c r="BE36" s="514">
        <f t="shared" si="11"/>
        <v>0</v>
      </c>
      <c r="BF36" s="514">
        <f t="shared" si="11"/>
        <v>0</v>
      </c>
      <c r="BG36" s="514">
        <f t="shared" si="11"/>
        <v>0</v>
      </c>
      <c r="BH36" s="514">
        <f t="shared" si="11"/>
        <v>0</v>
      </c>
      <c r="BI36" s="514">
        <f t="shared" si="11"/>
        <v>0</v>
      </c>
      <c r="BJ36" s="514">
        <f t="shared" si="11"/>
        <v>0</v>
      </c>
      <c r="BK36" s="514">
        <f t="shared" si="11"/>
        <v>0</v>
      </c>
      <c r="BL36" s="514">
        <f t="shared" si="11"/>
        <v>0</v>
      </c>
      <c r="BM36" s="514">
        <f t="shared" si="11"/>
        <v>0</v>
      </c>
      <c r="BN36" s="514">
        <f t="shared" si="11"/>
        <v>0</v>
      </c>
      <c r="BO36" s="514">
        <f t="shared" si="11"/>
        <v>0</v>
      </c>
      <c r="BP36" s="514">
        <f t="shared" si="11"/>
        <v>0</v>
      </c>
      <c r="BQ36" s="514">
        <f t="shared" si="11"/>
        <v>0</v>
      </c>
      <c r="BR36" s="514">
        <f t="shared" si="12"/>
        <v>0</v>
      </c>
      <c r="BS36" s="514">
        <f t="shared" si="12"/>
        <v>0</v>
      </c>
      <c r="BT36" s="514">
        <f t="shared" si="12"/>
        <v>0</v>
      </c>
      <c r="BU36" s="514">
        <f t="shared" si="12"/>
        <v>0</v>
      </c>
      <c r="BV36" s="514">
        <f t="shared" si="12"/>
        <v>0</v>
      </c>
      <c r="BW36" s="514">
        <f t="shared" si="12"/>
        <v>0</v>
      </c>
      <c r="BX36" s="514">
        <f t="shared" si="12"/>
        <v>0</v>
      </c>
      <c r="CF36" s="505" t="s">
        <v>262</v>
      </c>
      <c r="CG36" s="505" t="s">
        <v>261</v>
      </c>
      <c r="CH36" s="515">
        <v>3.7335345895613183E-3</v>
      </c>
      <c r="CI36" s="515">
        <v>1.914240965204963E-3</v>
      </c>
      <c r="CJ36" s="515">
        <v>1.3226896150656069E-3</v>
      </c>
      <c r="CK36" s="515">
        <v>5.5321161520981643E-4</v>
      </c>
      <c r="CL36" s="515">
        <v>5.539550316639942E-4</v>
      </c>
      <c r="CM36" s="515">
        <v>5.1938883566133827E-4</v>
      </c>
      <c r="CN36" s="515">
        <v>2.4120444387329197E-3</v>
      </c>
      <c r="CO36" s="515">
        <v>2.1374943222807062E-3</v>
      </c>
      <c r="CP36" s="515">
        <v>3.0938153000824482E-3</v>
      </c>
      <c r="CQ36" s="515">
        <v>3.1227953277975324E-3</v>
      </c>
      <c r="CR36" s="515">
        <v>1.0046631535049475E-3</v>
      </c>
      <c r="CS36" s="515">
        <v>1.3722670272059779E-3</v>
      </c>
      <c r="CT36" s="515">
        <v>2.4377583493902888E-3</v>
      </c>
      <c r="CU36" s="515">
        <v>9.325580521593233E-4</v>
      </c>
      <c r="CV36" s="515">
        <v>2.5889150236001707E-3</v>
      </c>
      <c r="CW36" s="515">
        <v>2.5327296531381751E-3</v>
      </c>
      <c r="CX36" s="515">
        <v>8.965020745977495E-4</v>
      </c>
      <c r="CY36" s="515">
        <v>2.1521605455866732E-3</v>
      </c>
      <c r="CZ36" s="515">
        <v>7.3789099690603596E-4</v>
      </c>
      <c r="DA36" s="515">
        <v>2.6438571303775112E-3</v>
      </c>
      <c r="DB36" s="515">
        <v>3.506163941318678E-3</v>
      </c>
      <c r="DC36" s="515">
        <v>2.5125324636105575E-3</v>
      </c>
      <c r="DD36" s="515">
        <v>3.219278438698102E-3</v>
      </c>
      <c r="DE36" s="515">
        <v>3.8904138729458737E-3</v>
      </c>
      <c r="DF36" s="515">
        <v>3.5089752107747728E-3</v>
      </c>
      <c r="DG36" s="515">
        <v>2.3980204018596105E-3</v>
      </c>
      <c r="DH36" s="515">
        <v>2.2891096573648306E-3</v>
      </c>
      <c r="DI36" s="515">
        <v>2.0856078003237588E-3</v>
      </c>
      <c r="DJ36" s="515">
        <v>2.7712046007719896E-3</v>
      </c>
      <c r="DK36" s="515">
        <v>6.6482086457488061E-3</v>
      </c>
      <c r="DL36" s="515">
        <v>8.7800843502544614E-3</v>
      </c>
      <c r="DM36" s="515">
        <v>8.9853231607633106E-3</v>
      </c>
      <c r="DN36" s="515">
        <v>8.9722773488706848E-3</v>
      </c>
      <c r="DO36" s="515">
        <v>8.8333077711623392E-3</v>
      </c>
      <c r="DP36" s="515">
        <v>1.1754739069351568E-2</v>
      </c>
      <c r="DQ36" s="515">
        <v>4.870887343659311E-3</v>
      </c>
      <c r="DR36" s="515">
        <v>4.5785858265127051E-3</v>
      </c>
      <c r="DS36" s="515">
        <v>7.7068431207706111E-3</v>
      </c>
      <c r="DT36" s="515">
        <v>4.5895393141669556E-3</v>
      </c>
      <c r="DU36" s="515">
        <v>1.5238515901060071E-2</v>
      </c>
      <c r="DV36" s="515">
        <v>4.6623442849857942E-3</v>
      </c>
      <c r="DW36" s="515">
        <v>9.5566327091944573E-3</v>
      </c>
      <c r="DX36" s="515">
        <v>9.7199311800493099E-3</v>
      </c>
      <c r="DY36" s="515">
        <v>1.0706533288384362E-2</v>
      </c>
      <c r="DZ36" s="515">
        <v>2.062885990313405E-3</v>
      </c>
      <c r="EA36" s="515">
        <v>1.1473152822395595E-3</v>
      </c>
      <c r="EB36" s="515">
        <v>3.3973685836061521E-3</v>
      </c>
      <c r="EC36" s="515">
        <v>7.9499733385040485E-3</v>
      </c>
      <c r="ED36" s="515">
        <v>8.0352176845792465E-3</v>
      </c>
      <c r="EE36" s="515">
        <v>7.5635661409719987E-3</v>
      </c>
      <c r="EF36" s="515">
        <v>9.7701684190936999E-3</v>
      </c>
      <c r="EG36" s="515">
        <v>6.9881513965961402E-3</v>
      </c>
      <c r="EH36" s="515">
        <v>7.3863696716696941E-3</v>
      </c>
      <c r="EI36" s="515">
        <v>8.8324465319598502E-3</v>
      </c>
      <c r="EJ36" s="515">
        <v>4.0085621980093461E-3</v>
      </c>
      <c r="EK36" s="515">
        <v>3.7537110552478018E-3</v>
      </c>
      <c r="EL36" s="515">
        <v>5.3360544841661124E-3</v>
      </c>
      <c r="EM36" s="515">
        <v>1.881258861391289E-3</v>
      </c>
      <c r="EN36" s="515">
        <v>6.189798004635795E-3</v>
      </c>
      <c r="EO36" s="515">
        <v>2.9671404267859773E-3</v>
      </c>
      <c r="EP36" s="515">
        <v>5.4998536010192533E-3</v>
      </c>
      <c r="EQ36" s="515">
        <v>2.3069726359341495E-3</v>
      </c>
      <c r="ER36" s="515">
        <v>1.451327807483037E-2</v>
      </c>
      <c r="ES36" s="515">
        <v>1.6815436013721343E-2</v>
      </c>
      <c r="ET36" s="515">
        <v>3.6407248784112115E-3</v>
      </c>
      <c r="EU36" s="515">
        <v>3.3964654858881452E-3</v>
      </c>
      <c r="EV36" s="515">
        <v>2.1680996919365525E-3</v>
      </c>
      <c r="EW36" s="515">
        <v>1.3418279908700363E-3</v>
      </c>
      <c r="EX36" s="515">
        <v>1.15217139450179E-3</v>
      </c>
      <c r="EY36" s="515">
        <v>1.563296544692571E-2</v>
      </c>
      <c r="EZ36" s="515">
        <v>4.2577373603191089E-3</v>
      </c>
    </row>
    <row r="37" spans="3:156" x14ac:dyDescent="0.15">
      <c r="C37" s="511" t="s">
        <v>265</v>
      </c>
      <c r="D37" s="512" t="s">
        <v>264</v>
      </c>
      <c r="E37" s="513">
        <f t="shared" si="0"/>
        <v>0</v>
      </c>
      <c r="F37" s="514">
        <f t="shared" si="8"/>
        <v>0</v>
      </c>
      <c r="G37" s="514">
        <f t="shared" si="8"/>
        <v>0</v>
      </c>
      <c r="H37" s="514">
        <f t="shared" si="8"/>
        <v>0</v>
      </c>
      <c r="I37" s="514">
        <f t="shared" si="8"/>
        <v>0</v>
      </c>
      <c r="J37" s="514">
        <f t="shared" si="8"/>
        <v>0</v>
      </c>
      <c r="K37" s="514">
        <f t="shared" si="8"/>
        <v>0</v>
      </c>
      <c r="L37" s="514">
        <f t="shared" si="8"/>
        <v>0</v>
      </c>
      <c r="M37" s="514">
        <f t="shared" si="8"/>
        <v>0</v>
      </c>
      <c r="N37" s="514">
        <f t="shared" si="8"/>
        <v>0</v>
      </c>
      <c r="O37" s="514">
        <f t="shared" si="8"/>
        <v>0</v>
      </c>
      <c r="P37" s="514">
        <f t="shared" si="8"/>
        <v>0</v>
      </c>
      <c r="Q37" s="514">
        <f t="shared" si="8"/>
        <v>0</v>
      </c>
      <c r="R37" s="514">
        <f t="shared" si="8"/>
        <v>0</v>
      </c>
      <c r="S37" s="514">
        <f t="shared" si="8"/>
        <v>0</v>
      </c>
      <c r="T37" s="514">
        <f t="shared" si="8"/>
        <v>0</v>
      </c>
      <c r="U37" s="514">
        <f t="shared" si="8"/>
        <v>0</v>
      </c>
      <c r="V37" s="514">
        <f t="shared" si="10"/>
        <v>0</v>
      </c>
      <c r="W37" s="514">
        <f t="shared" si="10"/>
        <v>0</v>
      </c>
      <c r="X37" s="514">
        <f t="shared" si="10"/>
        <v>0</v>
      </c>
      <c r="Y37" s="514">
        <f t="shared" si="10"/>
        <v>0</v>
      </c>
      <c r="Z37" s="514">
        <f t="shared" si="10"/>
        <v>0</v>
      </c>
      <c r="AA37" s="514">
        <f t="shared" si="10"/>
        <v>0</v>
      </c>
      <c r="AB37" s="514">
        <f t="shared" si="10"/>
        <v>0</v>
      </c>
      <c r="AC37" s="514">
        <f t="shared" si="10"/>
        <v>0</v>
      </c>
      <c r="AD37" s="514">
        <f t="shared" si="10"/>
        <v>0</v>
      </c>
      <c r="AE37" s="514">
        <f t="shared" si="10"/>
        <v>0</v>
      </c>
      <c r="AF37" s="514">
        <f t="shared" si="10"/>
        <v>0</v>
      </c>
      <c r="AG37" s="514">
        <f t="shared" si="10"/>
        <v>0</v>
      </c>
      <c r="AH37" s="514">
        <f t="shared" si="10"/>
        <v>0</v>
      </c>
      <c r="AI37" s="514">
        <f t="shared" si="10"/>
        <v>0</v>
      </c>
      <c r="AJ37" s="514">
        <f t="shared" si="10"/>
        <v>0</v>
      </c>
      <c r="AK37" s="514">
        <f t="shared" si="10"/>
        <v>0</v>
      </c>
      <c r="AL37" s="514">
        <f t="shared" si="9"/>
        <v>0</v>
      </c>
      <c r="AM37" s="514">
        <f t="shared" si="9"/>
        <v>0</v>
      </c>
      <c r="AN37" s="514">
        <f t="shared" si="9"/>
        <v>0</v>
      </c>
      <c r="AO37" s="514">
        <f t="shared" si="9"/>
        <v>0</v>
      </c>
      <c r="AP37" s="514">
        <f t="shared" si="9"/>
        <v>0</v>
      </c>
      <c r="AQ37" s="514">
        <f t="shared" si="9"/>
        <v>0</v>
      </c>
      <c r="AR37" s="514">
        <f t="shared" si="9"/>
        <v>0</v>
      </c>
      <c r="AS37" s="514">
        <f t="shared" si="9"/>
        <v>0</v>
      </c>
      <c r="AT37" s="514">
        <f t="shared" si="9"/>
        <v>0</v>
      </c>
      <c r="AU37" s="514">
        <f t="shared" si="9"/>
        <v>0</v>
      </c>
      <c r="AV37" s="514">
        <f t="shared" si="9"/>
        <v>0</v>
      </c>
      <c r="AW37" s="514">
        <f t="shared" si="9"/>
        <v>0</v>
      </c>
      <c r="AX37" s="514">
        <f t="shared" si="9"/>
        <v>0</v>
      </c>
      <c r="AY37" s="514">
        <f t="shared" si="9"/>
        <v>0</v>
      </c>
      <c r="AZ37" s="514">
        <f t="shared" si="9"/>
        <v>0</v>
      </c>
      <c r="BA37" s="514">
        <f t="shared" si="9"/>
        <v>0</v>
      </c>
      <c r="BB37" s="514">
        <f t="shared" si="11"/>
        <v>0</v>
      </c>
      <c r="BC37" s="514">
        <f t="shared" si="11"/>
        <v>0</v>
      </c>
      <c r="BD37" s="514">
        <f t="shared" si="11"/>
        <v>0</v>
      </c>
      <c r="BE37" s="514">
        <f t="shared" si="11"/>
        <v>0</v>
      </c>
      <c r="BF37" s="514">
        <f t="shared" si="11"/>
        <v>0</v>
      </c>
      <c r="BG37" s="514">
        <f t="shared" si="11"/>
        <v>0</v>
      </c>
      <c r="BH37" s="514">
        <f t="shared" si="11"/>
        <v>0</v>
      </c>
      <c r="BI37" s="514">
        <f t="shared" si="11"/>
        <v>0</v>
      </c>
      <c r="BJ37" s="514">
        <f t="shared" si="11"/>
        <v>0</v>
      </c>
      <c r="BK37" s="514">
        <f t="shared" si="11"/>
        <v>0</v>
      </c>
      <c r="BL37" s="514">
        <f t="shared" si="11"/>
        <v>0</v>
      </c>
      <c r="BM37" s="514">
        <f t="shared" si="11"/>
        <v>0</v>
      </c>
      <c r="BN37" s="514">
        <f t="shared" si="11"/>
        <v>0</v>
      </c>
      <c r="BO37" s="514">
        <f t="shared" si="11"/>
        <v>0</v>
      </c>
      <c r="BP37" s="514">
        <f t="shared" si="11"/>
        <v>0</v>
      </c>
      <c r="BQ37" s="514">
        <f t="shared" si="11"/>
        <v>0</v>
      </c>
      <c r="BR37" s="514">
        <f t="shared" si="12"/>
        <v>0</v>
      </c>
      <c r="BS37" s="514">
        <f t="shared" si="12"/>
        <v>0</v>
      </c>
      <c r="BT37" s="514">
        <f t="shared" si="12"/>
        <v>0</v>
      </c>
      <c r="BU37" s="514">
        <f t="shared" si="12"/>
        <v>0</v>
      </c>
      <c r="BV37" s="514">
        <f t="shared" si="12"/>
        <v>0</v>
      </c>
      <c r="BW37" s="514">
        <f t="shared" si="12"/>
        <v>0</v>
      </c>
      <c r="BX37" s="514">
        <f t="shared" si="12"/>
        <v>0</v>
      </c>
      <c r="CF37" s="505" t="s">
        <v>265</v>
      </c>
      <c r="CG37" s="505" t="s">
        <v>264</v>
      </c>
      <c r="CH37" s="515">
        <v>7.5859169469460423E-3</v>
      </c>
      <c r="CI37" s="515">
        <v>8.324227491287564E-4</v>
      </c>
      <c r="CJ37" s="515">
        <v>1.9721809982934882E-4</v>
      </c>
      <c r="CK37" s="515">
        <v>3.2535480212300516E-7</v>
      </c>
      <c r="CL37" s="515">
        <v>0</v>
      </c>
      <c r="CM37" s="515">
        <v>1.5127830164893349E-5</v>
      </c>
      <c r="CN37" s="515">
        <v>4.7596039211152461E-4</v>
      </c>
      <c r="CO37" s="515">
        <v>3.0726480882785156E-4</v>
      </c>
      <c r="CP37" s="515">
        <v>5.5034588538644942E-4</v>
      </c>
      <c r="CQ37" s="515">
        <v>5.535099499001184E-4</v>
      </c>
      <c r="CR37" s="515">
        <v>3.2225044546385108E-4</v>
      </c>
      <c r="CS37" s="515">
        <v>3.7710548910780415E-4</v>
      </c>
      <c r="CT37" s="515">
        <v>3.8862814265642283E-4</v>
      </c>
      <c r="CU37" s="515">
        <v>3.7235029863727639E-4</v>
      </c>
      <c r="CV37" s="515">
        <v>7.8930336085371045E-5</v>
      </c>
      <c r="CW37" s="515">
        <v>1.4965525664670421E-3</v>
      </c>
      <c r="CX37" s="515">
        <v>3.4271874180426791E-4</v>
      </c>
      <c r="CY37" s="515">
        <v>2.4316619151433841E-3</v>
      </c>
      <c r="CZ37" s="515">
        <v>7.8849596160613094E-5</v>
      </c>
      <c r="DA37" s="515">
        <v>1.5749173634976407E-3</v>
      </c>
      <c r="DB37" s="515">
        <v>2.9505833596107931E-3</v>
      </c>
      <c r="DC37" s="515">
        <v>2.1501479736667271E-4</v>
      </c>
      <c r="DD37" s="515">
        <v>2.5003169528871601E-3</v>
      </c>
      <c r="DE37" s="515">
        <v>6.7090207693283209E-4</v>
      </c>
      <c r="DF37" s="515">
        <v>6.9686439783068089E-4</v>
      </c>
      <c r="DG37" s="515">
        <v>3.3946999516881429E-3</v>
      </c>
      <c r="DH37" s="515">
        <v>7.2544262557358628E-4</v>
      </c>
      <c r="DI37" s="515">
        <v>1.4079734969694689E-3</v>
      </c>
      <c r="DJ37" s="515">
        <v>3.2439833174972718E-5</v>
      </c>
      <c r="DK37" s="515">
        <v>2.0204425718274216E-2</v>
      </c>
      <c r="DL37" s="515">
        <v>2.6962721152678351E-2</v>
      </c>
      <c r="DM37" s="515">
        <v>4.6576815688968598E-2</v>
      </c>
      <c r="DN37" s="515">
        <v>4.6720493342068049E-2</v>
      </c>
      <c r="DO37" s="515">
        <v>4.7098495051114062E-2</v>
      </c>
      <c r="DP37" s="515">
        <v>2.1898702763444584E-2</v>
      </c>
      <c r="DQ37" s="515">
        <v>0.12618784781891224</v>
      </c>
      <c r="DR37" s="515">
        <v>5.6644052516237678E-3</v>
      </c>
      <c r="DS37" s="515">
        <v>7.8430436759570094E-2</v>
      </c>
      <c r="DT37" s="515">
        <v>3.7225697345096682E-2</v>
      </c>
      <c r="DU37" s="515">
        <v>0.18816254416961131</v>
      </c>
      <c r="DV37" s="515">
        <v>8.0134042398193343E-4</v>
      </c>
      <c r="DW37" s="515">
        <v>4.5131028017821637E-2</v>
      </c>
      <c r="DX37" s="515">
        <v>4.4706362298018769E-2</v>
      </c>
      <c r="DY37" s="515">
        <v>4.7033979864196253E-2</v>
      </c>
      <c r="DZ37" s="515">
        <v>1.8015016784972963E-2</v>
      </c>
      <c r="EA37" s="515">
        <v>7.3336392840752634E-2</v>
      </c>
      <c r="EB37" s="515">
        <v>5.6211007474210881E-3</v>
      </c>
      <c r="EC37" s="515">
        <v>4.9309224877599499E-2</v>
      </c>
      <c r="ED37" s="515">
        <v>4.9998224915091774E-2</v>
      </c>
      <c r="EE37" s="515">
        <v>4.6186031541680078E-2</v>
      </c>
      <c r="EF37" s="515">
        <v>3.7933066592227289E-2</v>
      </c>
      <c r="EG37" s="515">
        <v>1.1835143185534665E-2</v>
      </c>
      <c r="EH37" s="515">
        <v>5.4327813361942289E-3</v>
      </c>
      <c r="EI37" s="515">
        <v>6.7663771677587154E-3</v>
      </c>
      <c r="EJ37" s="515">
        <v>6.1150445995128404E-3</v>
      </c>
      <c r="EK37" s="515">
        <v>4.7148885830309512E-3</v>
      </c>
      <c r="EL37" s="515">
        <v>9.4705221399252453E-4</v>
      </c>
      <c r="EM37" s="515">
        <v>2.2447854823219274E-2</v>
      </c>
      <c r="EN37" s="515">
        <v>1.2211089711504737E-2</v>
      </c>
      <c r="EO37" s="515">
        <v>5.8740003482873636E-2</v>
      </c>
      <c r="EP37" s="515">
        <v>8.6217129472093181E-3</v>
      </c>
      <c r="EQ37" s="515">
        <v>5.3025504541307597E-2</v>
      </c>
      <c r="ER37" s="515">
        <v>1.6139733027116863E-3</v>
      </c>
      <c r="ES37" s="515">
        <v>7.1919447568536314E-3</v>
      </c>
      <c r="ET37" s="515">
        <v>1.0670350269651695E-2</v>
      </c>
      <c r="EU37" s="515">
        <v>1.2631644812226494E-3</v>
      </c>
      <c r="EV37" s="515">
        <v>5.4747939226842462E-3</v>
      </c>
      <c r="EW37" s="515">
        <v>1.5939010613198485E-3</v>
      </c>
      <c r="EX37" s="515">
        <v>7.6830264172909066E-3</v>
      </c>
      <c r="EY37" s="515">
        <v>1.0935627602735644E-2</v>
      </c>
      <c r="EZ37" s="515">
        <v>2.4089753307031624E-2</v>
      </c>
    </row>
    <row r="38" spans="3:156" x14ac:dyDescent="0.15">
      <c r="C38" s="511" t="s">
        <v>268</v>
      </c>
      <c r="D38" s="512" t="s">
        <v>267</v>
      </c>
      <c r="E38" s="513">
        <f t="shared" si="0"/>
        <v>0</v>
      </c>
      <c r="F38" s="514">
        <f t="shared" si="8"/>
        <v>0</v>
      </c>
      <c r="G38" s="514">
        <f t="shared" si="8"/>
        <v>0</v>
      </c>
      <c r="H38" s="514">
        <f t="shared" si="8"/>
        <v>0</v>
      </c>
      <c r="I38" s="514">
        <f t="shared" si="8"/>
        <v>0</v>
      </c>
      <c r="J38" s="514">
        <f t="shared" si="8"/>
        <v>0</v>
      </c>
      <c r="K38" s="514">
        <f t="shared" si="8"/>
        <v>0</v>
      </c>
      <c r="L38" s="514">
        <f t="shared" si="8"/>
        <v>0</v>
      </c>
      <c r="M38" s="514">
        <f t="shared" si="8"/>
        <v>0</v>
      </c>
      <c r="N38" s="514">
        <f t="shared" si="8"/>
        <v>0</v>
      </c>
      <c r="O38" s="514">
        <f t="shared" si="8"/>
        <v>0</v>
      </c>
      <c r="P38" s="514">
        <f t="shared" si="8"/>
        <v>0</v>
      </c>
      <c r="Q38" s="514">
        <f t="shared" si="8"/>
        <v>0</v>
      </c>
      <c r="R38" s="514">
        <f t="shared" si="8"/>
        <v>0</v>
      </c>
      <c r="S38" s="514">
        <f t="shared" si="8"/>
        <v>0</v>
      </c>
      <c r="T38" s="514">
        <f t="shared" si="8"/>
        <v>0</v>
      </c>
      <c r="U38" s="514">
        <f t="shared" si="8"/>
        <v>0</v>
      </c>
      <c r="V38" s="514">
        <f t="shared" si="10"/>
        <v>0</v>
      </c>
      <c r="W38" s="514">
        <f t="shared" si="10"/>
        <v>0</v>
      </c>
      <c r="X38" s="514">
        <f t="shared" si="10"/>
        <v>0</v>
      </c>
      <c r="Y38" s="514">
        <f t="shared" si="10"/>
        <v>0</v>
      </c>
      <c r="Z38" s="514">
        <f t="shared" si="10"/>
        <v>0</v>
      </c>
      <c r="AA38" s="514">
        <f t="shared" si="10"/>
        <v>0</v>
      </c>
      <c r="AB38" s="514">
        <f t="shared" si="10"/>
        <v>0</v>
      </c>
      <c r="AC38" s="514">
        <f t="shared" si="10"/>
        <v>0</v>
      </c>
      <c r="AD38" s="514">
        <f t="shared" si="10"/>
        <v>0</v>
      </c>
      <c r="AE38" s="514">
        <f t="shared" si="10"/>
        <v>0</v>
      </c>
      <c r="AF38" s="514">
        <f t="shared" si="10"/>
        <v>0</v>
      </c>
      <c r="AG38" s="514">
        <f t="shared" si="10"/>
        <v>0</v>
      </c>
      <c r="AH38" s="514">
        <f t="shared" si="10"/>
        <v>0</v>
      </c>
      <c r="AI38" s="514">
        <f t="shared" si="10"/>
        <v>0</v>
      </c>
      <c r="AJ38" s="514">
        <f t="shared" si="10"/>
        <v>0</v>
      </c>
      <c r="AK38" s="514">
        <f t="shared" si="10"/>
        <v>0</v>
      </c>
      <c r="AL38" s="514">
        <f t="shared" si="9"/>
        <v>0</v>
      </c>
      <c r="AM38" s="514">
        <f t="shared" si="9"/>
        <v>0</v>
      </c>
      <c r="AN38" s="514">
        <f t="shared" si="9"/>
        <v>0</v>
      </c>
      <c r="AO38" s="514">
        <f t="shared" si="9"/>
        <v>0</v>
      </c>
      <c r="AP38" s="514">
        <f t="shared" si="9"/>
        <v>0</v>
      </c>
      <c r="AQ38" s="514">
        <f t="shared" si="9"/>
        <v>0</v>
      </c>
      <c r="AR38" s="514">
        <f t="shared" si="9"/>
        <v>0</v>
      </c>
      <c r="AS38" s="514">
        <f t="shared" si="9"/>
        <v>0</v>
      </c>
      <c r="AT38" s="514">
        <f t="shared" si="9"/>
        <v>0</v>
      </c>
      <c r="AU38" s="514">
        <f t="shared" si="9"/>
        <v>0</v>
      </c>
      <c r="AV38" s="514">
        <f t="shared" si="9"/>
        <v>0</v>
      </c>
      <c r="AW38" s="514">
        <f t="shared" si="9"/>
        <v>0</v>
      </c>
      <c r="AX38" s="514">
        <f t="shared" si="9"/>
        <v>0</v>
      </c>
      <c r="AY38" s="514">
        <f t="shared" si="9"/>
        <v>0</v>
      </c>
      <c r="AZ38" s="514">
        <f t="shared" si="9"/>
        <v>0</v>
      </c>
      <c r="BA38" s="514">
        <f t="shared" si="9"/>
        <v>0</v>
      </c>
      <c r="BB38" s="514">
        <f t="shared" si="11"/>
        <v>0</v>
      </c>
      <c r="BC38" s="514">
        <f t="shared" si="11"/>
        <v>0</v>
      </c>
      <c r="BD38" s="514">
        <f t="shared" si="11"/>
        <v>0</v>
      </c>
      <c r="BE38" s="514">
        <f t="shared" si="11"/>
        <v>0</v>
      </c>
      <c r="BF38" s="514">
        <f t="shared" si="11"/>
        <v>0</v>
      </c>
      <c r="BG38" s="514">
        <f t="shared" si="11"/>
        <v>0</v>
      </c>
      <c r="BH38" s="514">
        <f t="shared" si="11"/>
        <v>0</v>
      </c>
      <c r="BI38" s="514">
        <f t="shared" si="11"/>
        <v>0</v>
      </c>
      <c r="BJ38" s="514">
        <f t="shared" si="11"/>
        <v>0</v>
      </c>
      <c r="BK38" s="514">
        <f t="shared" si="11"/>
        <v>0</v>
      </c>
      <c r="BL38" s="514">
        <f t="shared" si="11"/>
        <v>0</v>
      </c>
      <c r="BM38" s="514">
        <f t="shared" si="11"/>
        <v>0</v>
      </c>
      <c r="BN38" s="514">
        <f t="shared" si="11"/>
        <v>0</v>
      </c>
      <c r="BO38" s="514">
        <f t="shared" si="11"/>
        <v>0</v>
      </c>
      <c r="BP38" s="514">
        <f t="shared" si="11"/>
        <v>0</v>
      </c>
      <c r="BQ38" s="514">
        <f t="shared" si="11"/>
        <v>0</v>
      </c>
      <c r="BR38" s="514">
        <f t="shared" si="12"/>
        <v>0</v>
      </c>
      <c r="BS38" s="514">
        <f t="shared" si="12"/>
        <v>0</v>
      </c>
      <c r="BT38" s="514">
        <f t="shared" si="12"/>
        <v>0</v>
      </c>
      <c r="BU38" s="514">
        <f t="shared" si="12"/>
        <v>0</v>
      </c>
      <c r="BV38" s="514">
        <f t="shared" si="12"/>
        <v>0</v>
      </c>
      <c r="BW38" s="514">
        <f t="shared" si="12"/>
        <v>0</v>
      </c>
      <c r="BX38" s="514">
        <f t="shared" si="12"/>
        <v>0</v>
      </c>
      <c r="CF38" s="505" t="s">
        <v>268</v>
      </c>
      <c r="CG38" s="505" t="s">
        <v>267</v>
      </c>
      <c r="CH38" s="515">
        <v>1.2575320854364904E-2</v>
      </c>
      <c r="CI38" s="515">
        <v>1.2411655789684742E-2</v>
      </c>
      <c r="CJ38" s="515">
        <v>1.4173454049708113E-2</v>
      </c>
      <c r="CK38" s="515">
        <v>1.3993293136109036E-2</v>
      </c>
      <c r="CL38" s="515">
        <v>1.4042172625377769E-2</v>
      </c>
      <c r="CM38" s="515">
        <v>1.1769451868287026E-2</v>
      </c>
      <c r="CN38" s="515">
        <v>1.442850898344533E-2</v>
      </c>
      <c r="CO38" s="515">
        <v>1.5162850348678761E-2</v>
      </c>
      <c r="CP38" s="515">
        <v>1.5071229851881226E-2</v>
      </c>
      <c r="CQ38" s="515">
        <v>1.5022075975222739E-2</v>
      </c>
      <c r="CR38" s="515">
        <v>1.8614702202676574E-2</v>
      </c>
      <c r="CS38" s="515">
        <v>1.3432100568873555E-2</v>
      </c>
      <c r="CT38" s="515">
        <v>1.2732327610806581E-2</v>
      </c>
      <c r="CU38" s="515">
        <v>1.3720884197374819E-2</v>
      </c>
      <c r="CV38" s="515">
        <v>1.4065385890413121E-2</v>
      </c>
      <c r="CW38" s="515">
        <v>1.0569630927450592E-2</v>
      </c>
      <c r="CX38" s="515">
        <v>8.1886792058538035E-3</v>
      </c>
      <c r="CY38" s="515">
        <v>5.9254290346022693E-3</v>
      </c>
      <c r="CZ38" s="515">
        <v>8.4745662977996263E-3</v>
      </c>
      <c r="DA38" s="515">
        <v>1.0731337747284131E-2</v>
      </c>
      <c r="DB38" s="515">
        <v>7.1399612595161943E-3</v>
      </c>
      <c r="DC38" s="515">
        <v>1.0427009723983813E-2</v>
      </c>
      <c r="DD38" s="515">
        <v>5.9651335775876592E-3</v>
      </c>
      <c r="DE38" s="515">
        <v>1.0319210299165054E-2</v>
      </c>
      <c r="DF38" s="515">
        <v>1.4162454047422115E-2</v>
      </c>
      <c r="DG38" s="515">
        <v>8.8468613132905126E-3</v>
      </c>
      <c r="DH38" s="515">
        <v>1.1349074374005327E-2</v>
      </c>
      <c r="DI38" s="515">
        <v>6.5203478522757215E-3</v>
      </c>
      <c r="DJ38" s="515">
        <v>1.5742433604923015E-2</v>
      </c>
      <c r="DK38" s="515">
        <v>1.1367424951096577E-2</v>
      </c>
      <c r="DL38" s="515">
        <v>1.2145089702072662E-2</v>
      </c>
      <c r="DM38" s="515">
        <v>7.9624426542016444E-3</v>
      </c>
      <c r="DN38" s="515">
        <v>7.8371877687352515E-3</v>
      </c>
      <c r="DO38" s="515">
        <v>5.3967734654879846E-3</v>
      </c>
      <c r="DP38" s="515">
        <v>5.7187169312510541E-3</v>
      </c>
      <c r="DQ38" s="515">
        <v>1.9267318394428069E-2</v>
      </c>
      <c r="DR38" s="515">
        <v>2.5940594620799538E-3</v>
      </c>
      <c r="DS38" s="515">
        <v>5.1795020524484899E-3</v>
      </c>
      <c r="DT38" s="515">
        <v>4.2024083620285663E-3</v>
      </c>
      <c r="DU38" s="515">
        <v>1.3140459363957597E-2</v>
      </c>
      <c r="DV38" s="515">
        <v>2.4040212719458002E-3</v>
      </c>
      <c r="DW38" s="515">
        <v>1.8098924207959628E-2</v>
      </c>
      <c r="DX38" s="515">
        <v>1.9324571205590734E-2</v>
      </c>
      <c r="DY38" s="515">
        <v>2.0642035965852134E-2</v>
      </c>
      <c r="DZ38" s="515">
        <v>1.3158906286036441E-2</v>
      </c>
      <c r="EA38" s="515">
        <v>8.7195961450206518E-4</v>
      </c>
      <c r="EB38" s="515">
        <v>7.4124405460497869E-4</v>
      </c>
      <c r="EC38" s="515">
        <v>6.0400407193756363E-3</v>
      </c>
      <c r="ED38" s="515">
        <v>6.1299598830810743E-3</v>
      </c>
      <c r="EE38" s="515">
        <v>5.6324428709365951E-3</v>
      </c>
      <c r="EF38" s="515">
        <v>1.5497865037271383E-2</v>
      </c>
      <c r="EG38" s="515">
        <v>1.616325997295481E-2</v>
      </c>
      <c r="EH38" s="515">
        <v>5.5018252374933168E-3</v>
      </c>
      <c r="EI38" s="515">
        <v>6.0724768977424796E-3</v>
      </c>
      <c r="EJ38" s="515">
        <v>3.9290722960658173E-3</v>
      </c>
      <c r="EK38" s="515">
        <v>4.7774504339517477E-3</v>
      </c>
      <c r="EL38" s="515">
        <v>4.5036575018918114E-3</v>
      </c>
      <c r="EM38" s="515">
        <v>4.6502689907837229E-2</v>
      </c>
      <c r="EN38" s="515">
        <v>7.7537860868718616E-3</v>
      </c>
      <c r="EO38" s="515">
        <v>3.9651176809419831E-3</v>
      </c>
      <c r="EP38" s="515">
        <v>1.8034771736291911E-2</v>
      </c>
      <c r="EQ38" s="515">
        <v>2.6678366175248568E-2</v>
      </c>
      <c r="ER38" s="515">
        <v>1.0983851625830869E-2</v>
      </c>
      <c r="ES38" s="515">
        <v>1.2363950169860418E-2</v>
      </c>
      <c r="ET38" s="515">
        <v>1.0270356247678178E-2</v>
      </c>
      <c r="EU38" s="515">
        <v>9.1700005605373867E-3</v>
      </c>
      <c r="EV38" s="515">
        <v>6.9024960729895096E-3</v>
      </c>
      <c r="EW38" s="515">
        <v>1.8896258098231648E-2</v>
      </c>
      <c r="EX38" s="515">
        <v>9.1714538410893557E-3</v>
      </c>
      <c r="EY38" s="515">
        <v>1.0579768675145488E-2</v>
      </c>
      <c r="EZ38" s="515">
        <v>1.2292136448164827E-2</v>
      </c>
    </row>
    <row r="39" spans="3:156" x14ac:dyDescent="0.15">
      <c r="C39" s="511" t="s">
        <v>271</v>
      </c>
      <c r="D39" s="512" t="s">
        <v>272</v>
      </c>
      <c r="E39" s="513">
        <f t="shared" si="0"/>
        <v>0</v>
      </c>
      <c r="F39" s="514">
        <f t="shared" si="8"/>
        <v>0</v>
      </c>
      <c r="G39" s="514">
        <f t="shared" si="8"/>
        <v>0</v>
      </c>
      <c r="H39" s="514">
        <f t="shared" si="8"/>
        <v>0</v>
      </c>
      <c r="I39" s="514">
        <f t="shared" si="8"/>
        <v>0</v>
      </c>
      <c r="J39" s="514">
        <f t="shared" si="8"/>
        <v>0</v>
      </c>
      <c r="K39" s="514">
        <f t="shared" si="8"/>
        <v>0</v>
      </c>
      <c r="L39" s="514">
        <f t="shared" si="8"/>
        <v>0</v>
      </c>
      <c r="M39" s="514">
        <f t="shared" si="8"/>
        <v>0</v>
      </c>
      <c r="N39" s="514">
        <f t="shared" si="8"/>
        <v>0</v>
      </c>
      <c r="O39" s="514">
        <f t="shared" si="8"/>
        <v>0</v>
      </c>
      <c r="P39" s="514">
        <f t="shared" si="8"/>
        <v>0</v>
      </c>
      <c r="Q39" s="514">
        <f t="shared" si="8"/>
        <v>0</v>
      </c>
      <c r="R39" s="514">
        <f t="shared" si="8"/>
        <v>0</v>
      </c>
      <c r="S39" s="514">
        <f t="shared" si="8"/>
        <v>0</v>
      </c>
      <c r="T39" s="514">
        <f t="shared" si="8"/>
        <v>0</v>
      </c>
      <c r="U39" s="514">
        <f t="shared" si="8"/>
        <v>0</v>
      </c>
      <c r="V39" s="514">
        <f t="shared" si="10"/>
        <v>0</v>
      </c>
      <c r="W39" s="514">
        <f t="shared" si="10"/>
        <v>0</v>
      </c>
      <c r="X39" s="514">
        <f t="shared" si="10"/>
        <v>0</v>
      </c>
      <c r="Y39" s="514">
        <f t="shared" si="10"/>
        <v>0</v>
      </c>
      <c r="Z39" s="514">
        <f t="shared" si="10"/>
        <v>0</v>
      </c>
      <c r="AA39" s="514">
        <f t="shared" si="10"/>
        <v>0</v>
      </c>
      <c r="AB39" s="514">
        <f t="shared" si="10"/>
        <v>0</v>
      </c>
      <c r="AC39" s="514">
        <f t="shared" si="10"/>
        <v>0</v>
      </c>
      <c r="AD39" s="514">
        <f t="shared" si="10"/>
        <v>0</v>
      </c>
      <c r="AE39" s="514">
        <f t="shared" si="10"/>
        <v>0</v>
      </c>
      <c r="AF39" s="514">
        <f t="shared" si="10"/>
        <v>0</v>
      </c>
      <c r="AG39" s="514">
        <f t="shared" si="10"/>
        <v>0</v>
      </c>
      <c r="AH39" s="514">
        <f t="shared" si="10"/>
        <v>0</v>
      </c>
      <c r="AI39" s="514">
        <f t="shared" si="10"/>
        <v>0</v>
      </c>
      <c r="AJ39" s="514">
        <f t="shared" si="10"/>
        <v>0</v>
      </c>
      <c r="AK39" s="514">
        <f t="shared" si="10"/>
        <v>0</v>
      </c>
      <c r="AL39" s="514">
        <f t="shared" si="9"/>
        <v>0</v>
      </c>
      <c r="AM39" s="514">
        <f t="shared" si="9"/>
        <v>0</v>
      </c>
      <c r="AN39" s="514">
        <f t="shared" si="9"/>
        <v>0</v>
      </c>
      <c r="AO39" s="514">
        <f t="shared" si="9"/>
        <v>0</v>
      </c>
      <c r="AP39" s="514">
        <f t="shared" si="9"/>
        <v>0</v>
      </c>
      <c r="AQ39" s="514">
        <f t="shared" si="9"/>
        <v>0</v>
      </c>
      <c r="AR39" s="514">
        <f t="shared" si="9"/>
        <v>0</v>
      </c>
      <c r="AS39" s="514">
        <f t="shared" si="9"/>
        <v>0</v>
      </c>
      <c r="AT39" s="514">
        <f t="shared" si="9"/>
        <v>0</v>
      </c>
      <c r="AU39" s="514">
        <f t="shared" si="9"/>
        <v>0</v>
      </c>
      <c r="AV39" s="514">
        <f t="shared" si="9"/>
        <v>0</v>
      </c>
      <c r="AW39" s="514">
        <f t="shared" si="9"/>
        <v>0</v>
      </c>
      <c r="AX39" s="514">
        <f t="shared" si="9"/>
        <v>0</v>
      </c>
      <c r="AY39" s="514">
        <f t="shared" si="9"/>
        <v>0</v>
      </c>
      <c r="AZ39" s="514">
        <f t="shared" si="9"/>
        <v>0</v>
      </c>
      <c r="BA39" s="514">
        <f t="shared" si="9"/>
        <v>0</v>
      </c>
      <c r="BB39" s="514">
        <f t="shared" si="11"/>
        <v>0</v>
      </c>
      <c r="BC39" s="514">
        <f t="shared" si="11"/>
        <v>0</v>
      </c>
      <c r="BD39" s="514">
        <f t="shared" si="11"/>
        <v>0</v>
      </c>
      <c r="BE39" s="514">
        <f t="shared" si="11"/>
        <v>0</v>
      </c>
      <c r="BF39" s="514">
        <f t="shared" si="11"/>
        <v>0</v>
      </c>
      <c r="BG39" s="514">
        <f t="shared" si="11"/>
        <v>0</v>
      </c>
      <c r="BH39" s="514">
        <f t="shared" si="11"/>
        <v>0</v>
      </c>
      <c r="BI39" s="514">
        <f t="shared" si="11"/>
        <v>0</v>
      </c>
      <c r="BJ39" s="514">
        <f t="shared" si="11"/>
        <v>0</v>
      </c>
      <c r="BK39" s="514">
        <f t="shared" si="11"/>
        <v>0</v>
      </c>
      <c r="BL39" s="514">
        <f t="shared" si="11"/>
        <v>0</v>
      </c>
      <c r="BM39" s="514">
        <f t="shared" si="11"/>
        <v>0</v>
      </c>
      <c r="BN39" s="514">
        <f t="shared" si="11"/>
        <v>0</v>
      </c>
      <c r="BO39" s="514">
        <f t="shared" si="11"/>
        <v>0</v>
      </c>
      <c r="BP39" s="514">
        <f t="shared" si="11"/>
        <v>0</v>
      </c>
      <c r="BQ39" s="514">
        <f t="shared" si="11"/>
        <v>0</v>
      </c>
      <c r="BR39" s="514">
        <f t="shared" si="12"/>
        <v>0</v>
      </c>
      <c r="BS39" s="514">
        <f t="shared" si="12"/>
        <v>0</v>
      </c>
      <c r="BT39" s="514">
        <f t="shared" si="12"/>
        <v>0</v>
      </c>
      <c r="BU39" s="514">
        <f t="shared" si="12"/>
        <v>0</v>
      </c>
      <c r="BV39" s="514">
        <f t="shared" si="12"/>
        <v>0</v>
      </c>
      <c r="BW39" s="514">
        <f t="shared" si="12"/>
        <v>0</v>
      </c>
      <c r="BX39" s="514">
        <f t="shared" si="12"/>
        <v>0</v>
      </c>
      <c r="CF39" s="505" t="s">
        <v>271</v>
      </c>
      <c r="CG39" s="505" t="s">
        <v>272</v>
      </c>
      <c r="CH39" s="515">
        <v>1.4230584742344018E-3</v>
      </c>
      <c r="CI39" s="515">
        <v>2.9162734229350791E-4</v>
      </c>
      <c r="CJ39" s="515">
        <v>2.6325406686856682E-4</v>
      </c>
      <c r="CK39" s="515">
        <v>1.5606185341833482E-4</v>
      </c>
      <c r="CL39" s="515">
        <v>1.5239859314485635E-4</v>
      </c>
      <c r="CM39" s="515">
        <v>3.2272704351772477E-4</v>
      </c>
      <c r="CN39" s="515">
        <v>4.1500675479917774E-4</v>
      </c>
      <c r="CO39" s="515">
        <v>3.4734282737061478E-4</v>
      </c>
      <c r="CP39" s="515">
        <v>4.9225093801295047E-4</v>
      </c>
      <c r="CQ39" s="515">
        <v>4.9671272938780217E-4</v>
      </c>
      <c r="CR39" s="515">
        <v>1.7060317701027411E-4</v>
      </c>
      <c r="CS39" s="515">
        <v>3.0208134443267259E-4</v>
      </c>
      <c r="CT39" s="515">
        <v>4.3346985142447164E-4</v>
      </c>
      <c r="CU39" s="515">
        <v>2.4785968674348821E-4</v>
      </c>
      <c r="CV39" s="515">
        <v>2.841492099073358E-4</v>
      </c>
      <c r="CW39" s="515">
        <v>3.2129264503655025E-4</v>
      </c>
      <c r="CX39" s="515">
        <v>1.1075666655869634E-4</v>
      </c>
      <c r="CY39" s="515">
        <v>1.2111726014124135E-4</v>
      </c>
      <c r="CZ39" s="515">
        <v>1.0944794690950774E-4</v>
      </c>
      <c r="DA39" s="515">
        <v>3.3559159248323087E-4</v>
      </c>
      <c r="DB39" s="515">
        <v>2.7028244515518718E-4</v>
      </c>
      <c r="DC39" s="515">
        <v>4.2761369813371986E-4</v>
      </c>
      <c r="DD39" s="515">
        <v>1.1394255690307339E-4</v>
      </c>
      <c r="DE39" s="515">
        <v>5.2772175563619108E-4</v>
      </c>
      <c r="DF39" s="515">
        <v>5.5798458269697203E-4</v>
      </c>
      <c r="DG39" s="515">
        <v>2.0443439487419118E-4</v>
      </c>
      <c r="DH39" s="515">
        <v>3.3800201839905144E-4</v>
      </c>
      <c r="DI39" s="515">
        <v>2.5599518126717615E-4</v>
      </c>
      <c r="DJ39" s="515">
        <v>2.747095238351919E-4</v>
      </c>
      <c r="DK39" s="515">
        <v>3.4841599404856136E-3</v>
      </c>
      <c r="DL39" s="515">
        <v>3.541621027708003E-3</v>
      </c>
      <c r="DM39" s="515">
        <v>4.562138342602255E-3</v>
      </c>
      <c r="DN39" s="515">
        <v>4.6013661632288028E-3</v>
      </c>
      <c r="DO39" s="515">
        <v>3.9591938407434911E-3</v>
      </c>
      <c r="DP39" s="515">
        <v>1.4704387634487104E-4</v>
      </c>
      <c r="DQ39" s="515">
        <v>2.0337092717568197E-2</v>
      </c>
      <c r="DR39" s="515">
        <v>1.3282151453382058E-2</v>
      </c>
      <c r="DS39" s="515">
        <v>6.0962466441536294E-3</v>
      </c>
      <c r="DT39" s="515">
        <v>9.1688909716986902E-5</v>
      </c>
      <c r="DU39" s="515">
        <v>1.1042402826855124E-4</v>
      </c>
      <c r="DV39" s="515">
        <v>1.4132731113863189E-2</v>
      </c>
      <c r="DW39" s="515">
        <v>7.3016466496774951E-3</v>
      </c>
      <c r="DX39" s="515">
        <v>7.610201592003327E-3</v>
      </c>
      <c r="DY39" s="515">
        <v>8.3422619345636453E-3</v>
      </c>
      <c r="DZ39" s="515">
        <v>3.8438869384721833E-5</v>
      </c>
      <c r="EA39" s="515">
        <v>4.5892611289582376E-5</v>
      </c>
      <c r="EB39" s="515">
        <v>1.3651244672308358E-2</v>
      </c>
      <c r="EC39" s="515">
        <v>4.2658393523680258E-3</v>
      </c>
      <c r="ED39" s="515">
        <v>4.3193732766884018E-3</v>
      </c>
      <c r="EE39" s="515">
        <v>4.0231734792404248E-3</v>
      </c>
      <c r="EF39" s="515">
        <v>2.2021649452560405E-3</v>
      </c>
      <c r="EG39" s="515">
        <v>3.0377414672885508E-3</v>
      </c>
      <c r="EH39" s="515">
        <v>1.6083688289800268E-3</v>
      </c>
      <c r="EI39" s="515">
        <v>2.0416027533092791E-3</v>
      </c>
      <c r="EJ39" s="515">
        <v>8.0057686957410445E-4</v>
      </c>
      <c r="EK39" s="515">
        <v>2.729971676543856E-3</v>
      </c>
      <c r="EL39" s="515">
        <v>2.0637941709280196E-5</v>
      </c>
      <c r="EM39" s="515">
        <v>2.6636837077651798E-3</v>
      </c>
      <c r="EN39" s="515">
        <v>1.3433072419014001E-2</v>
      </c>
      <c r="EO39" s="515">
        <v>1.1386317664867182E-4</v>
      </c>
      <c r="EP39" s="515">
        <v>6.6670887177823328E-4</v>
      </c>
      <c r="EQ39" s="515">
        <v>3.3355221486806091E-3</v>
      </c>
      <c r="ER39" s="515">
        <v>8.065065879106583E-5</v>
      </c>
      <c r="ES39" s="515">
        <v>1.0840920873700372E-3</v>
      </c>
      <c r="ET39" s="515">
        <v>3.403098325725583E-3</v>
      </c>
      <c r="EU39" s="515">
        <v>4.5142813193746485E-3</v>
      </c>
      <c r="EV39" s="515">
        <v>6.8896376282889099E-4</v>
      </c>
      <c r="EW39" s="515">
        <v>1.4202165676562583E-3</v>
      </c>
      <c r="EX39" s="515">
        <v>6.2638281759947101E-3</v>
      </c>
      <c r="EY39" s="515">
        <v>1.8670180014962626E-3</v>
      </c>
      <c r="EZ39" s="515">
        <v>4.4957317254845823E-3</v>
      </c>
    </row>
    <row r="40" spans="3:156" x14ac:dyDescent="0.15">
      <c r="C40" s="511" t="s">
        <v>277</v>
      </c>
      <c r="D40" s="512" t="s">
        <v>663</v>
      </c>
      <c r="E40" s="513">
        <f t="shared" si="0"/>
        <v>0</v>
      </c>
      <c r="F40" s="514">
        <f t="shared" si="8"/>
        <v>0</v>
      </c>
      <c r="G40" s="514">
        <f t="shared" si="8"/>
        <v>0</v>
      </c>
      <c r="H40" s="514">
        <f t="shared" si="8"/>
        <v>0</v>
      </c>
      <c r="I40" s="514">
        <f t="shared" si="8"/>
        <v>0</v>
      </c>
      <c r="J40" s="514">
        <f t="shared" si="8"/>
        <v>0</v>
      </c>
      <c r="K40" s="514">
        <f t="shared" si="8"/>
        <v>0</v>
      </c>
      <c r="L40" s="514">
        <f t="shared" si="8"/>
        <v>0</v>
      </c>
      <c r="M40" s="514">
        <f t="shared" si="8"/>
        <v>0</v>
      </c>
      <c r="N40" s="514">
        <f t="shared" si="8"/>
        <v>0</v>
      </c>
      <c r="O40" s="514">
        <f t="shared" si="8"/>
        <v>0</v>
      </c>
      <c r="P40" s="514">
        <f t="shared" si="8"/>
        <v>0</v>
      </c>
      <c r="Q40" s="514">
        <f t="shared" si="8"/>
        <v>0</v>
      </c>
      <c r="R40" s="514">
        <f t="shared" si="8"/>
        <v>0</v>
      </c>
      <c r="S40" s="514">
        <f t="shared" si="8"/>
        <v>0</v>
      </c>
      <c r="T40" s="514">
        <f t="shared" si="8"/>
        <v>0</v>
      </c>
      <c r="U40" s="514">
        <f t="shared" si="8"/>
        <v>0</v>
      </c>
      <c r="V40" s="514">
        <f t="shared" si="10"/>
        <v>0</v>
      </c>
      <c r="W40" s="514">
        <f t="shared" si="10"/>
        <v>0</v>
      </c>
      <c r="X40" s="514">
        <f t="shared" si="10"/>
        <v>0</v>
      </c>
      <c r="Y40" s="514">
        <f t="shared" si="10"/>
        <v>0</v>
      </c>
      <c r="Z40" s="514">
        <f t="shared" si="10"/>
        <v>0</v>
      </c>
      <c r="AA40" s="514">
        <f t="shared" si="10"/>
        <v>0</v>
      </c>
      <c r="AB40" s="514">
        <f t="shared" si="10"/>
        <v>0</v>
      </c>
      <c r="AC40" s="514">
        <f t="shared" si="10"/>
        <v>0</v>
      </c>
      <c r="AD40" s="514">
        <f t="shared" si="10"/>
        <v>0</v>
      </c>
      <c r="AE40" s="514">
        <f t="shared" si="10"/>
        <v>0</v>
      </c>
      <c r="AF40" s="514">
        <f t="shared" si="10"/>
        <v>0</v>
      </c>
      <c r="AG40" s="514">
        <f t="shared" si="10"/>
        <v>0</v>
      </c>
      <c r="AH40" s="514">
        <f t="shared" si="10"/>
        <v>0</v>
      </c>
      <c r="AI40" s="514">
        <f t="shared" si="10"/>
        <v>0</v>
      </c>
      <c r="AJ40" s="514">
        <f t="shared" si="10"/>
        <v>0</v>
      </c>
      <c r="AK40" s="514">
        <f t="shared" si="10"/>
        <v>0</v>
      </c>
      <c r="AL40" s="514">
        <f t="shared" si="9"/>
        <v>0</v>
      </c>
      <c r="AM40" s="514">
        <f t="shared" si="9"/>
        <v>0</v>
      </c>
      <c r="AN40" s="514">
        <f t="shared" si="9"/>
        <v>0</v>
      </c>
      <c r="AO40" s="514">
        <f t="shared" si="9"/>
        <v>0</v>
      </c>
      <c r="AP40" s="514">
        <f t="shared" si="9"/>
        <v>0</v>
      </c>
      <c r="AQ40" s="514">
        <f t="shared" si="9"/>
        <v>0</v>
      </c>
      <c r="AR40" s="514">
        <f t="shared" si="9"/>
        <v>0</v>
      </c>
      <c r="AS40" s="514">
        <f t="shared" si="9"/>
        <v>0</v>
      </c>
      <c r="AT40" s="514">
        <f t="shared" si="9"/>
        <v>0</v>
      </c>
      <c r="AU40" s="514">
        <f t="shared" si="9"/>
        <v>0</v>
      </c>
      <c r="AV40" s="514">
        <f t="shared" si="9"/>
        <v>0</v>
      </c>
      <c r="AW40" s="514">
        <f t="shared" si="9"/>
        <v>0</v>
      </c>
      <c r="AX40" s="514">
        <f t="shared" si="9"/>
        <v>0</v>
      </c>
      <c r="AY40" s="514">
        <f t="shared" si="9"/>
        <v>0</v>
      </c>
      <c r="AZ40" s="514">
        <f t="shared" si="9"/>
        <v>0</v>
      </c>
      <c r="BA40" s="514">
        <f t="shared" si="9"/>
        <v>0</v>
      </c>
      <c r="BB40" s="514">
        <f t="shared" si="11"/>
        <v>0</v>
      </c>
      <c r="BC40" s="514">
        <f t="shared" si="11"/>
        <v>0</v>
      </c>
      <c r="BD40" s="514">
        <f t="shared" si="11"/>
        <v>0</v>
      </c>
      <c r="BE40" s="514">
        <f t="shared" si="11"/>
        <v>0</v>
      </c>
      <c r="BF40" s="514">
        <f t="shared" si="11"/>
        <v>0</v>
      </c>
      <c r="BG40" s="514">
        <f t="shared" si="11"/>
        <v>0</v>
      </c>
      <c r="BH40" s="514">
        <f t="shared" si="11"/>
        <v>0</v>
      </c>
      <c r="BI40" s="514">
        <f t="shared" si="11"/>
        <v>0</v>
      </c>
      <c r="BJ40" s="514">
        <f t="shared" si="11"/>
        <v>0</v>
      </c>
      <c r="BK40" s="514">
        <f t="shared" si="11"/>
        <v>0</v>
      </c>
      <c r="BL40" s="514">
        <f t="shared" si="11"/>
        <v>0</v>
      </c>
      <c r="BM40" s="514">
        <f t="shared" si="11"/>
        <v>0</v>
      </c>
      <c r="BN40" s="514">
        <f t="shared" si="11"/>
        <v>0</v>
      </c>
      <c r="BO40" s="514">
        <f t="shared" si="11"/>
        <v>0</v>
      </c>
      <c r="BP40" s="514">
        <f t="shared" si="11"/>
        <v>0</v>
      </c>
      <c r="BQ40" s="514">
        <f t="shared" si="11"/>
        <v>0</v>
      </c>
      <c r="BR40" s="514">
        <f t="shared" si="12"/>
        <v>0</v>
      </c>
      <c r="BS40" s="514">
        <f t="shared" si="12"/>
        <v>0</v>
      </c>
      <c r="BT40" s="514">
        <f t="shared" si="12"/>
        <v>0</v>
      </c>
      <c r="BU40" s="514">
        <f t="shared" si="12"/>
        <v>0</v>
      </c>
      <c r="BV40" s="514">
        <f t="shared" si="12"/>
        <v>0</v>
      </c>
      <c r="BW40" s="514">
        <f t="shared" si="12"/>
        <v>0</v>
      </c>
      <c r="BX40" s="514">
        <f t="shared" si="12"/>
        <v>0</v>
      </c>
      <c r="CF40" s="505" t="s">
        <v>277</v>
      </c>
      <c r="CG40" s="505" t="s">
        <v>663</v>
      </c>
      <c r="CH40" s="515">
        <v>1.1656677161766175E-5</v>
      </c>
      <c r="CI40" s="515">
        <v>2.7938009844315116E-6</v>
      </c>
      <c r="CJ40" s="515">
        <v>2.6058466300365135E-6</v>
      </c>
      <c r="CK40" s="515">
        <v>2.6028384169840413E-6</v>
      </c>
      <c r="CL40" s="515">
        <v>2.6600481712556747E-6</v>
      </c>
      <c r="CM40" s="515">
        <v>0</v>
      </c>
      <c r="CN40" s="515">
        <v>2.6101053760954575E-6</v>
      </c>
      <c r="CO40" s="515">
        <v>0</v>
      </c>
      <c r="CP40" s="515">
        <v>2.8528768799486065E-6</v>
      </c>
      <c r="CQ40" s="515">
        <v>2.8924510446086949E-6</v>
      </c>
      <c r="CR40" s="515">
        <v>0</v>
      </c>
      <c r="CS40" s="515">
        <v>2.3817188785756051E-6</v>
      </c>
      <c r="CT40" s="515">
        <v>2.7176793192756841E-6</v>
      </c>
      <c r="CU40" s="515">
        <v>2.2430740881763639E-6</v>
      </c>
      <c r="CV40" s="515">
        <v>0</v>
      </c>
      <c r="CW40" s="515">
        <v>2.9903141730392477E-6</v>
      </c>
      <c r="CX40" s="515">
        <v>7.3141194897252295E-6</v>
      </c>
      <c r="CY40" s="515">
        <v>9.3167123185570276E-6</v>
      </c>
      <c r="CZ40" s="515">
        <v>7.061157865129531E-6</v>
      </c>
      <c r="DA40" s="515">
        <v>2.6966547926332785E-6</v>
      </c>
      <c r="DB40" s="515">
        <v>0</v>
      </c>
      <c r="DC40" s="515">
        <v>4.8317931992510721E-6</v>
      </c>
      <c r="DD40" s="515">
        <v>3.2096494902274198E-6</v>
      </c>
      <c r="DE40" s="515">
        <v>4.0908663227611714E-6</v>
      </c>
      <c r="DF40" s="515">
        <v>2.8762091891596499E-6</v>
      </c>
      <c r="DG40" s="515">
        <v>2.4749926740216848E-6</v>
      </c>
      <c r="DH40" s="515">
        <v>2.5749264987230941E-6</v>
      </c>
      <c r="DI40" s="515">
        <v>0</v>
      </c>
      <c r="DJ40" s="515">
        <v>1.5680886126875028E-5</v>
      </c>
      <c r="DK40" s="515">
        <v>2.1919361105975682E-5</v>
      </c>
      <c r="DL40" s="515">
        <v>9.9885472225595887E-6</v>
      </c>
      <c r="DM40" s="515">
        <v>1.267824128113121E-5</v>
      </c>
      <c r="DN40" s="515">
        <v>1.2545274693396924E-5</v>
      </c>
      <c r="DO40" s="515">
        <v>1.2550635966251127E-5</v>
      </c>
      <c r="DP40" s="515">
        <v>1.2382642218515455E-5</v>
      </c>
      <c r="DQ40" s="515">
        <v>2.2761155811492107E-5</v>
      </c>
      <c r="DR40" s="515">
        <v>1.1340150653901438E-5</v>
      </c>
      <c r="DS40" s="515">
        <v>1.3111335693723394E-5</v>
      </c>
      <c r="DT40" s="515">
        <v>1.0187656635220767E-5</v>
      </c>
      <c r="DU40" s="515">
        <v>0</v>
      </c>
      <c r="DV40" s="515">
        <v>0</v>
      </c>
      <c r="DW40" s="515">
        <v>1.2522730992954174E-5</v>
      </c>
      <c r="DX40" s="515">
        <v>1.1824733795680425E-5</v>
      </c>
      <c r="DY40" s="515">
        <v>1.1125982841509261E-5</v>
      </c>
      <c r="DZ40" s="515">
        <v>2.5625912923147888E-5</v>
      </c>
      <c r="EA40" s="515">
        <v>0</v>
      </c>
      <c r="EB40" s="515">
        <v>0</v>
      </c>
      <c r="EC40" s="515">
        <v>1.9390178874400117E-5</v>
      </c>
      <c r="ED40" s="515">
        <v>2.3667798776374802E-5</v>
      </c>
      <c r="EE40" s="515">
        <v>0</v>
      </c>
      <c r="EF40" s="515">
        <v>2.0677605119775026E-5</v>
      </c>
      <c r="EG40" s="515">
        <v>9.0281952178142385E-6</v>
      </c>
      <c r="EH40" s="515">
        <v>9.7369604396149115E-6</v>
      </c>
      <c r="EI40" s="515">
        <v>1.087404928526913E-5</v>
      </c>
      <c r="EJ40" s="515">
        <v>5.6778501388234359E-6</v>
      </c>
      <c r="EK40" s="515">
        <v>5.6874409927996995E-6</v>
      </c>
      <c r="EL40" s="515">
        <v>9.1724185374578648E-6</v>
      </c>
      <c r="EM40" s="515">
        <v>8.5980752348779196E-6</v>
      </c>
      <c r="EN40" s="515">
        <v>8.7373635879109836E-6</v>
      </c>
      <c r="EO40" s="515">
        <v>6.6978339205101068E-6</v>
      </c>
      <c r="EP40" s="515">
        <v>7.913458418732738E-6</v>
      </c>
      <c r="EQ40" s="515">
        <v>5.8110141963076815E-6</v>
      </c>
      <c r="ER40" s="515">
        <v>9.6012689036983129E-6</v>
      </c>
      <c r="ES40" s="515">
        <v>1.6563668256226698E-6</v>
      </c>
      <c r="ET40" s="515">
        <v>3.8750421664367973E-5</v>
      </c>
      <c r="EU40" s="515">
        <v>1.0428602528153968E-5</v>
      </c>
      <c r="EV40" s="515">
        <v>2.0739426936450663E-6</v>
      </c>
      <c r="EW40" s="515">
        <v>7.6851545868845158E-6</v>
      </c>
      <c r="EX40" s="515">
        <v>8.1238326405705616E-5</v>
      </c>
      <c r="EY40" s="515">
        <v>6.2895996504306725E-5</v>
      </c>
      <c r="EZ40" s="515">
        <v>6.685643235182761E-5</v>
      </c>
    </row>
    <row r="41" spans="3:156" x14ac:dyDescent="0.15">
      <c r="C41" s="511" t="s">
        <v>281</v>
      </c>
      <c r="D41" s="512" t="s">
        <v>280</v>
      </c>
      <c r="E41" s="513">
        <f t="shared" si="0"/>
        <v>0</v>
      </c>
      <c r="F41" s="514">
        <f t="shared" si="8"/>
        <v>0</v>
      </c>
      <c r="G41" s="514">
        <f t="shared" si="8"/>
        <v>0</v>
      </c>
      <c r="H41" s="514">
        <f t="shared" si="8"/>
        <v>0</v>
      </c>
      <c r="I41" s="514">
        <f t="shared" si="8"/>
        <v>0</v>
      </c>
      <c r="J41" s="514">
        <f t="shared" si="8"/>
        <v>0</v>
      </c>
      <c r="K41" s="514">
        <f t="shared" si="8"/>
        <v>0</v>
      </c>
      <c r="L41" s="514">
        <f t="shared" si="8"/>
        <v>0</v>
      </c>
      <c r="M41" s="514">
        <f t="shared" si="8"/>
        <v>0</v>
      </c>
      <c r="N41" s="514">
        <f t="shared" si="8"/>
        <v>0</v>
      </c>
      <c r="O41" s="514">
        <f t="shared" si="8"/>
        <v>0</v>
      </c>
      <c r="P41" s="514">
        <f t="shared" si="8"/>
        <v>0</v>
      </c>
      <c r="Q41" s="514">
        <f t="shared" si="8"/>
        <v>0</v>
      </c>
      <c r="R41" s="514">
        <f t="shared" si="8"/>
        <v>0</v>
      </c>
      <c r="S41" s="514">
        <f t="shared" si="8"/>
        <v>0</v>
      </c>
      <c r="T41" s="514">
        <f t="shared" si="8"/>
        <v>0</v>
      </c>
      <c r="U41" s="514">
        <f t="shared" si="8"/>
        <v>0</v>
      </c>
      <c r="V41" s="514">
        <f t="shared" si="10"/>
        <v>0</v>
      </c>
      <c r="W41" s="514">
        <f t="shared" si="10"/>
        <v>0</v>
      </c>
      <c r="X41" s="514">
        <f t="shared" si="10"/>
        <v>0</v>
      </c>
      <c r="Y41" s="514">
        <f t="shared" si="10"/>
        <v>0</v>
      </c>
      <c r="Z41" s="514">
        <f t="shared" si="10"/>
        <v>0</v>
      </c>
      <c r="AA41" s="514">
        <f t="shared" si="10"/>
        <v>0</v>
      </c>
      <c r="AB41" s="514">
        <f t="shared" si="10"/>
        <v>0</v>
      </c>
      <c r="AC41" s="514">
        <f t="shared" si="10"/>
        <v>0</v>
      </c>
      <c r="AD41" s="514">
        <f t="shared" si="10"/>
        <v>0</v>
      </c>
      <c r="AE41" s="514">
        <f t="shared" si="10"/>
        <v>0</v>
      </c>
      <c r="AF41" s="514">
        <f t="shared" si="10"/>
        <v>0</v>
      </c>
      <c r="AG41" s="514">
        <f t="shared" si="10"/>
        <v>0</v>
      </c>
      <c r="AH41" s="514">
        <f t="shared" si="10"/>
        <v>0</v>
      </c>
      <c r="AI41" s="514">
        <f t="shared" si="10"/>
        <v>0</v>
      </c>
      <c r="AJ41" s="514">
        <f t="shared" si="10"/>
        <v>0</v>
      </c>
      <c r="AK41" s="514">
        <f t="shared" si="10"/>
        <v>0</v>
      </c>
      <c r="AL41" s="514">
        <f t="shared" si="9"/>
        <v>0</v>
      </c>
      <c r="AM41" s="514">
        <f t="shared" si="9"/>
        <v>0</v>
      </c>
      <c r="AN41" s="514">
        <f t="shared" si="9"/>
        <v>0</v>
      </c>
      <c r="AO41" s="514">
        <f t="shared" si="9"/>
        <v>0</v>
      </c>
      <c r="AP41" s="514">
        <f t="shared" si="9"/>
        <v>0</v>
      </c>
      <c r="AQ41" s="514">
        <f t="shared" si="9"/>
        <v>0</v>
      </c>
      <c r="AR41" s="514">
        <f t="shared" si="9"/>
        <v>0</v>
      </c>
      <c r="AS41" s="514">
        <f t="shared" si="9"/>
        <v>0</v>
      </c>
      <c r="AT41" s="514">
        <f t="shared" si="9"/>
        <v>0</v>
      </c>
      <c r="AU41" s="514">
        <f t="shared" si="9"/>
        <v>0</v>
      </c>
      <c r="AV41" s="514">
        <f t="shared" si="9"/>
        <v>0</v>
      </c>
      <c r="AW41" s="514">
        <f t="shared" si="9"/>
        <v>0</v>
      </c>
      <c r="AX41" s="514">
        <f t="shared" si="9"/>
        <v>0</v>
      </c>
      <c r="AY41" s="514">
        <f t="shared" si="9"/>
        <v>0</v>
      </c>
      <c r="AZ41" s="514">
        <f t="shared" si="9"/>
        <v>0</v>
      </c>
      <c r="BA41" s="514">
        <f t="shared" si="9"/>
        <v>0</v>
      </c>
      <c r="BB41" s="514">
        <f t="shared" si="11"/>
        <v>0</v>
      </c>
      <c r="BC41" s="514">
        <f t="shared" si="11"/>
        <v>0</v>
      </c>
      <c r="BD41" s="514">
        <f t="shared" si="11"/>
        <v>0</v>
      </c>
      <c r="BE41" s="514">
        <f t="shared" si="11"/>
        <v>0</v>
      </c>
      <c r="BF41" s="514">
        <f t="shared" si="11"/>
        <v>0</v>
      </c>
      <c r="BG41" s="514">
        <f t="shared" si="11"/>
        <v>0</v>
      </c>
      <c r="BH41" s="514">
        <f t="shared" si="11"/>
        <v>0</v>
      </c>
      <c r="BI41" s="514">
        <f t="shared" si="11"/>
        <v>0</v>
      </c>
      <c r="BJ41" s="514">
        <f t="shared" si="11"/>
        <v>0</v>
      </c>
      <c r="BK41" s="514">
        <f t="shared" si="11"/>
        <v>0</v>
      </c>
      <c r="BL41" s="514">
        <f t="shared" si="11"/>
        <v>0</v>
      </c>
      <c r="BM41" s="514">
        <f t="shared" si="11"/>
        <v>0</v>
      </c>
      <c r="BN41" s="514">
        <f t="shared" si="11"/>
        <v>0</v>
      </c>
      <c r="BO41" s="514">
        <f t="shared" si="11"/>
        <v>0</v>
      </c>
      <c r="BP41" s="514">
        <f t="shared" si="11"/>
        <v>0</v>
      </c>
      <c r="BQ41" s="514">
        <f t="shared" si="11"/>
        <v>0</v>
      </c>
      <c r="BR41" s="514">
        <f t="shared" si="12"/>
        <v>0</v>
      </c>
      <c r="BS41" s="514">
        <f t="shared" si="12"/>
        <v>0</v>
      </c>
      <c r="BT41" s="514">
        <f t="shared" si="12"/>
        <v>0</v>
      </c>
      <c r="BU41" s="514">
        <f t="shared" si="12"/>
        <v>0</v>
      </c>
      <c r="BV41" s="514">
        <f t="shared" si="12"/>
        <v>0</v>
      </c>
      <c r="BW41" s="514">
        <f t="shared" si="12"/>
        <v>0</v>
      </c>
      <c r="BX41" s="514">
        <f t="shared" si="12"/>
        <v>0</v>
      </c>
      <c r="CF41" s="505" t="s">
        <v>281</v>
      </c>
      <c r="CG41" s="505" t="s">
        <v>280</v>
      </c>
      <c r="CH41" s="515">
        <v>1.8823252620046628E-3</v>
      </c>
      <c r="CI41" s="515">
        <v>3.1807749068332343E-3</v>
      </c>
      <c r="CJ41" s="515">
        <v>2.8254368765432492E-3</v>
      </c>
      <c r="CK41" s="515">
        <v>3.3033273059548712E-3</v>
      </c>
      <c r="CL41" s="515">
        <v>3.3262794028147522E-3</v>
      </c>
      <c r="CM41" s="515">
        <v>2.2590893046240735E-3</v>
      </c>
      <c r="CN41" s="515">
        <v>2.1488844025783541E-3</v>
      </c>
      <c r="CO41" s="515">
        <v>1.0954658401688621E-3</v>
      </c>
      <c r="CP41" s="515">
        <v>1.5148776232527103E-3</v>
      </c>
      <c r="CQ41" s="515">
        <v>1.4617395779072486E-3</v>
      </c>
      <c r="CR41" s="515">
        <v>5.345566212988589E-3</v>
      </c>
      <c r="CS41" s="515">
        <v>3.153395795234101E-3</v>
      </c>
      <c r="CT41" s="515">
        <v>1.3139979508697932E-3</v>
      </c>
      <c r="CU41" s="515">
        <v>3.9124819783016226E-3</v>
      </c>
      <c r="CV41" s="515">
        <v>2.036402671002573E-3</v>
      </c>
      <c r="CW41" s="515">
        <v>3.5522938832924238E-3</v>
      </c>
      <c r="CX41" s="515">
        <v>2.8138462551185774E-3</v>
      </c>
      <c r="CY41" s="515">
        <v>1.0993720535897292E-3</v>
      </c>
      <c r="CZ41" s="515">
        <v>3.0304135837847571E-3</v>
      </c>
      <c r="DA41" s="515">
        <v>3.6024469445588353E-3</v>
      </c>
      <c r="DB41" s="515">
        <v>2.042134030061414E-3</v>
      </c>
      <c r="DC41" s="515">
        <v>4.0224678383765176E-3</v>
      </c>
      <c r="DD41" s="515">
        <v>1.2373198784826703E-3</v>
      </c>
      <c r="DE41" s="515">
        <v>3.7267792200354269E-3</v>
      </c>
      <c r="DF41" s="515">
        <v>3.8643924891495008E-3</v>
      </c>
      <c r="DG41" s="515">
        <v>1.6456226289570182E-3</v>
      </c>
      <c r="DH41" s="515">
        <v>5.1112290999653417E-3</v>
      </c>
      <c r="DI41" s="515">
        <v>3.049354365094304E-3</v>
      </c>
      <c r="DJ41" s="515">
        <v>2.0622325367606522E-3</v>
      </c>
      <c r="DK41" s="515">
        <v>3.1129920924244252E-5</v>
      </c>
      <c r="DL41" s="515">
        <v>2.5425392930151677E-5</v>
      </c>
      <c r="DM41" s="515">
        <v>2.9751606206387907E-5</v>
      </c>
      <c r="DN41" s="515">
        <v>3.0246141726546008E-5</v>
      </c>
      <c r="DO41" s="515">
        <v>3.1695673880871488E-5</v>
      </c>
      <c r="DP41" s="515">
        <v>6.1913211092577273E-6</v>
      </c>
      <c r="DQ41" s="515">
        <v>1.3884305045010186E-3</v>
      </c>
      <c r="DR41" s="515">
        <v>0</v>
      </c>
      <c r="DS41" s="515">
        <v>7.8668014162340367E-6</v>
      </c>
      <c r="DT41" s="515">
        <v>0</v>
      </c>
      <c r="DU41" s="515">
        <v>0</v>
      </c>
      <c r="DV41" s="515">
        <v>0</v>
      </c>
      <c r="DW41" s="515">
        <v>2.4150981200697336E-5</v>
      </c>
      <c r="DX41" s="515">
        <v>0</v>
      </c>
      <c r="DY41" s="515">
        <v>0</v>
      </c>
      <c r="DZ41" s="515">
        <v>0</v>
      </c>
      <c r="EA41" s="515">
        <v>0</v>
      </c>
      <c r="EB41" s="515">
        <v>0</v>
      </c>
      <c r="EC41" s="515">
        <v>2.6176741480440159E-4</v>
      </c>
      <c r="ED41" s="515">
        <v>2.7217968592831024E-4</v>
      </c>
      <c r="EE41" s="515">
        <v>2.1456925222615599E-4</v>
      </c>
      <c r="EF41" s="515">
        <v>0</v>
      </c>
      <c r="EG41" s="515">
        <v>2.5278946609879865E-5</v>
      </c>
      <c r="EH41" s="515">
        <v>0</v>
      </c>
      <c r="EI41" s="515">
        <v>0</v>
      </c>
      <c r="EJ41" s="515">
        <v>0</v>
      </c>
      <c r="EK41" s="515">
        <v>0</v>
      </c>
      <c r="EL41" s="515">
        <v>0</v>
      </c>
      <c r="EM41" s="515">
        <v>0</v>
      </c>
      <c r="EN41" s="515">
        <v>1.8722921974094966E-4</v>
      </c>
      <c r="EO41" s="515">
        <v>0</v>
      </c>
      <c r="EP41" s="515">
        <v>0</v>
      </c>
      <c r="EQ41" s="515">
        <v>2.3244056785230726E-5</v>
      </c>
      <c r="ER41" s="515">
        <v>0</v>
      </c>
      <c r="ES41" s="515">
        <v>4.9691004768680089E-6</v>
      </c>
      <c r="ET41" s="515">
        <v>3.9177423555986353E-5</v>
      </c>
      <c r="EU41" s="515">
        <v>6.0616252194894935E-5</v>
      </c>
      <c r="EV41" s="515">
        <v>6.8025320351558174E-5</v>
      </c>
      <c r="EW41" s="515">
        <v>1.0759216421638321E-5</v>
      </c>
      <c r="EX41" s="515">
        <v>0</v>
      </c>
      <c r="EY41" s="515">
        <v>7.448210112352112E-5</v>
      </c>
      <c r="EZ41" s="515">
        <v>2.1074310197858704E-5</v>
      </c>
    </row>
    <row r="42" spans="3:156" x14ac:dyDescent="0.15">
      <c r="C42" s="511" t="s">
        <v>284</v>
      </c>
      <c r="D42" s="512" t="s">
        <v>283</v>
      </c>
      <c r="E42" s="513">
        <f t="shared" ref="E42:E105" si="13">SUM(F42:BX42)</f>
        <v>0</v>
      </c>
      <c r="F42" s="514">
        <f t="shared" si="8"/>
        <v>0</v>
      </c>
      <c r="G42" s="514">
        <f t="shared" si="8"/>
        <v>0</v>
      </c>
      <c r="H42" s="514">
        <f t="shared" si="8"/>
        <v>0</v>
      </c>
      <c r="I42" s="514">
        <f t="shared" si="8"/>
        <v>0</v>
      </c>
      <c r="J42" s="514">
        <f t="shared" si="8"/>
        <v>0</v>
      </c>
      <c r="K42" s="514">
        <f t="shared" si="8"/>
        <v>0</v>
      </c>
      <c r="L42" s="514">
        <f t="shared" si="8"/>
        <v>0</v>
      </c>
      <c r="M42" s="514">
        <f t="shared" si="8"/>
        <v>0</v>
      </c>
      <c r="N42" s="514">
        <f t="shared" si="8"/>
        <v>0</v>
      </c>
      <c r="O42" s="514">
        <f t="shared" si="8"/>
        <v>0</v>
      </c>
      <c r="P42" s="514">
        <f t="shared" si="8"/>
        <v>0</v>
      </c>
      <c r="Q42" s="514">
        <f t="shared" si="8"/>
        <v>0</v>
      </c>
      <c r="R42" s="514">
        <f t="shared" si="8"/>
        <v>0</v>
      </c>
      <c r="S42" s="514">
        <f t="shared" si="8"/>
        <v>0</v>
      </c>
      <c r="T42" s="514">
        <f t="shared" si="8"/>
        <v>0</v>
      </c>
      <c r="U42" s="514">
        <f t="shared" si="8"/>
        <v>0</v>
      </c>
      <c r="V42" s="514">
        <f t="shared" si="10"/>
        <v>0</v>
      </c>
      <c r="W42" s="514">
        <f t="shared" si="10"/>
        <v>0</v>
      </c>
      <c r="X42" s="514">
        <f t="shared" si="10"/>
        <v>0</v>
      </c>
      <c r="Y42" s="514">
        <f t="shared" si="10"/>
        <v>0</v>
      </c>
      <c r="Z42" s="514">
        <f t="shared" si="10"/>
        <v>0</v>
      </c>
      <c r="AA42" s="514">
        <f t="shared" si="10"/>
        <v>0</v>
      </c>
      <c r="AB42" s="514">
        <f t="shared" si="10"/>
        <v>0</v>
      </c>
      <c r="AC42" s="514">
        <f t="shared" si="10"/>
        <v>0</v>
      </c>
      <c r="AD42" s="514">
        <f t="shared" si="10"/>
        <v>0</v>
      </c>
      <c r="AE42" s="514">
        <f t="shared" si="10"/>
        <v>0</v>
      </c>
      <c r="AF42" s="514">
        <f t="shared" si="10"/>
        <v>0</v>
      </c>
      <c r="AG42" s="514">
        <f t="shared" si="10"/>
        <v>0</v>
      </c>
      <c r="AH42" s="514">
        <f t="shared" si="10"/>
        <v>0</v>
      </c>
      <c r="AI42" s="514">
        <f t="shared" si="10"/>
        <v>0</v>
      </c>
      <c r="AJ42" s="514">
        <f t="shared" si="10"/>
        <v>0</v>
      </c>
      <c r="AK42" s="514">
        <f t="shared" si="10"/>
        <v>0</v>
      </c>
      <c r="AL42" s="514">
        <f t="shared" si="9"/>
        <v>0</v>
      </c>
      <c r="AM42" s="514">
        <f t="shared" si="9"/>
        <v>0</v>
      </c>
      <c r="AN42" s="514">
        <f t="shared" si="9"/>
        <v>0</v>
      </c>
      <c r="AO42" s="514">
        <f t="shared" si="9"/>
        <v>0</v>
      </c>
      <c r="AP42" s="514">
        <f t="shared" si="9"/>
        <v>0</v>
      </c>
      <c r="AQ42" s="514">
        <f t="shared" si="9"/>
        <v>0</v>
      </c>
      <c r="AR42" s="514">
        <f t="shared" si="9"/>
        <v>0</v>
      </c>
      <c r="AS42" s="514">
        <f t="shared" si="9"/>
        <v>0</v>
      </c>
      <c r="AT42" s="514">
        <f t="shared" si="9"/>
        <v>0</v>
      </c>
      <c r="AU42" s="514">
        <f t="shared" si="9"/>
        <v>0</v>
      </c>
      <c r="AV42" s="514">
        <f t="shared" si="9"/>
        <v>0</v>
      </c>
      <c r="AW42" s="514">
        <f t="shared" si="9"/>
        <v>0</v>
      </c>
      <c r="AX42" s="514">
        <f t="shared" si="9"/>
        <v>0</v>
      </c>
      <c r="AY42" s="514">
        <f t="shared" si="9"/>
        <v>0</v>
      </c>
      <c r="AZ42" s="514">
        <f t="shared" si="9"/>
        <v>0</v>
      </c>
      <c r="BA42" s="514">
        <f t="shared" si="9"/>
        <v>0</v>
      </c>
      <c r="BB42" s="514">
        <f t="shared" si="11"/>
        <v>0</v>
      </c>
      <c r="BC42" s="514">
        <f t="shared" si="11"/>
        <v>0</v>
      </c>
      <c r="BD42" s="514">
        <f t="shared" si="11"/>
        <v>0</v>
      </c>
      <c r="BE42" s="514">
        <f t="shared" si="11"/>
        <v>0</v>
      </c>
      <c r="BF42" s="514">
        <f t="shared" si="11"/>
        <v>0</v>
      </c>
      <c r="BG42" s="514">
        <f t="shared" si="11"/>
        <v>0</v>
      </c>
      <c r="BH42" s="514">
        <f t="shared" si="11"/>
        <v>0</v>
      </c>
      <c r="BI42" s="514">
        <f t="shared" si="11"/>
        <v>0</v>
      </c>
      <c r="BJ42" s="514">
        <f t="shared" si="11"/>
        <v>0</v>
      </c>
      <c r="BK42" s="514">
        <f t="shared" si="11"/>
        <v>0</v>
      </c>
      <c r="BL42" s="514">
        <f t="shared" si="11"/>
        <v>0</v>
      </c>
      <c r="BM42" s="514">
        <f t="shared" si="11"/>
        <v>0</v>
      </c>
      <c r="BN42" s="514">
        <f t="shared" si="11"/>
        <v>0</v>
      </c>
      <c r="BO42" s="514">
        <f t="shared" si="11"/>
        <v>0</v>
      </c>
      <c r="BP42" s="514">
        <f t="shared" si="11"/>
        <v>0</v>
      </c>
      <c r="BQ42" s="514">
        <f t="shared" si="11"/>
        <v>0</v>
      </c>
      <c r="BR42" s="514">
        <f t="shared" si="12"/>
        <v>0</v>
      </c>
      <c r="BS42" s="514">
        <f t="shared" si="12"/>
        <v>0</v>
      </c>
      <c r="BT42" s="514">
        <f t="shared" si="12"/>
        <v>0</v>
      </c>
      <c r="BU42" s="514">
        <f t="shared" si="12"/>
        <v>0</v>
      </c>
      <c r="BV42" s="514">
        <f t="shared" si="12"/>
        <v>0</v>
      </c>
      <c r="BW42" s="514">
        <f t="shared" si="12"/>
        <v>0</v>
      </c>
      <c r="BX42" s="514">
        <f t="shared" si="12"/>
        <v>0</v>
      </c>
      <c r="CF42" s="505" t="s">
        <v>284</v>
      </c>
      <c r="CG42" s="505" t="s">
        <v>283</v>
      </c>
      <c r="CH42" s="515">
        <v>3.6397714875977677E-2</v>
      </c>
      <c r="CI42" s="515">
        <v>2.9473463373723897E-2</v>
      </c>
      <c r="CJ42" s="515">
        <v>2.8625987917769651E-2</v>
      </c>
      <c r="CK42" s="515">
        <v>2.4232859468524253E-2</v>
      </c>
      <c r="CL42" s="515">
        <v>2.4202337450829288E-2</v>
      </c>
      <c r="CM42" s="515">
        <v>2.5621501689274368E-2</v>
      </c>
      <c r="CN42" s="515">
        <v>3.4845367377705432E-2</v>
      </c>
      <c r="CO42" s="515">
        <v>2.3939936409543911E-2</v>
      </c>
      <c r="CP42" s="515">
        <v>4.3033054209588417E-2</v>
      </c>
      <c r="CQ42" s="515">
        <v>4.2277905118665436E-2</v>
      </c>
      <c r="CR42" s="515">
        <v>9.7471281798536605E-2</v>
      </c>
      <c r="CS42" s="515">
        <v>2.3095924918694073E-2</v>
      </c>
      <c r="CT42" s="515">
        <v>2.4808335666008083E-2</v>
      </c>
      <c r="CU42" s="515">
        <v>2.2389244011132375E-2</v>
      </c>
      <c r="CV42" s="515">
        <v>1.6622728779579144E-2</v>
      </c>
      <c r="CW42" s="515">
        <v>3.0359530124624334E-2</v>
      </c>
      <c r="CX42" s="515">
        <v>2.6606676955194749E-2</v>
      </c>
      <c r="CY42" s="515">
        <v>5.2695324873758546E-2</v>
      </c>
      <c r="CZ42" s="515">
        <v>2.3311235832080959E-2</v>
      </c>
      <c r="DA42" s="515">
        <v>3.0614412214767548E-2</v>
      </c>
      <c r="DB42" s="515">
        <v>4.2862291094193435E-2</v>
      </c>
      <c r="DC42" s="515">
        <v>2.0018119224497193E-2</v>
      </c>
      <c r="DD42" s="515">
        <v>5.3289810486245849E-2</v>
      </c>
      <c r="DE42" s="515">
        <v>3.0417636542890689E-2</v>
      </c>
      <c r="DF42" s="515">
        <v>2.8086182732143979E-2</v>
      </c>
      <c r="DG42" s="515">
        <v>3.9848867047353541E-2</v>
      </c>
      <c r="DH42" s="515">
        <v>2.3837811216345497E-2</v>
      </c>
      <c r="DI42" s="515">
        <v>8.3273726612204946E-3</v>
      </c>
      <c r="DJ42" s="515">
        <v>3.5020711020379763E-2</v>
      </c>
      <c r="DK42" s="515">
        <v>4.6458285131034602E-2</v>
      </c>
      <c r="DL42" s="515">
        <v>5.721757666493759E-2</v>
      </c>
      <c r="DM42" s="515">
        <v>5.3732415068039052E-2</v>
      </c>
      <c r="DN42" s="515">
        <v>5.3320854508496759E-2</v>
      </c>
      <c r="DO42" s="515">
        <v>5.139953417995527E-2</v>
      </c>
      <c r="DP42" s="515">
        <v>7.0205969775002236E-2</v>
      </c>
      <c r="DQ42" s="515">
        <v>8.5320192559378172E-2</v>
      </c>
      <c r="DR42" s="515">
        <v>4.6883017840892015E-2</v>
      </c>
      <c r="DS42" s="515">
        <v>1.8929097567742338E-2</v>
      </c>
      <c r="DT42" s="515">
        <v>0.11336060229426027</v>
      </c>
      <c r="DU42" s="515">
        <v>3.401060070671378E-2</v>
      </c>
      <c r="DV42" s="515">
        <v>4.4437968966270856E-2</v>
      </c>
      <c r="DW42" s="515">
        <v>6.139984453923953E-2</v>
      </c>
      <c r="DX42" s="515">
        <v>6.2909554581985813E-2</v>
      </c>
      <c r="DY42" s="515">
        <v>6.8739659789696678E-2</v>
      </c>
      <c r="DZ42" s="515">
        <v>2.0218845296363683E-2</v>
      </c>
      <c r="EA42" s="515">
        <v>2.2487379531895366E-3</v>
      </c>
      <c r="EB42" s="515">
        <v>2.6684785965779233E-2</v>
      </c>
      <c r="EC42" s="515">
        <v>4.6546124387997483E-2</v>
      </c>
      <c r="ED42" s="515">
        <v>4.7193590760091358E-2</v>
      </c>
      <c r="EE42" s="515">
        <v>4.3611200514966204E-2</v>
      </c>
      <c r="EF42" s="515">
        <v>7.849218903466601E-2</v>
      </c>
      <c r="EG42" s="515">
        <v>5.9307199279845492E-2</v>
      </c>
      <c r="EH42" s="515">
        <v>6.8202096810171767E-2</v>
      </c>
      <c r="EI42" s="515">
        <v>5.7927419798789313E-2</v>
      </c>
      <c r="EJ42" s="515">
        <v>4.4520022938514564E-2</v>
      </c>
      <c r="EK42" s="515">
        <v>8.8126898183431349E-2</v>
      </c>
      <c r="EL42" s="515">
        <v>0.10440046779334541</v>
      </c>
      <c r="EM42" s="515">
        <v>5.3780100786637905E-2</v>
      </c>
      <c r="EN42" s="515">
        <v>5.3154375484455604E-2</v>
      </c>
      <c r="EO42" s="515">
        <v>1.6322621264283133E-2</v>
      </c>
      <c r="EP42" s="515">
        <v>3.0565733142355205E-2</v>
      </c>
      <c r="EQ42" s="515">
        <v>3.6696554649683008E-2</v>
      </c>
      <c r="ER42" s="515">
        <v>7.4762200572427648E-2</v>
      </c>
      <c r="ES42" s="515">
        <v>6.37494182011525E-2</v>
      </c>
      <c r="ET42" s="515">
        <v>3.1279916820031513E-2</v>
      </c>
      <c r="EU42" s="515">
        <v>3.3120589841758995E-2</v>
      </c>
      <c r="EV42" s="515">
        <v>1.4812513506551793E-2</v>
      </c>
      <c r="EW42" s="515">
        <v>1.4340498459126506E-2</v>
      </c>
      <c r="EX42" s="515">
        <v>3.6794604079718109E-2</v>
      </c>
      <c r="EY42" s="515">
        <v>7.537257602139788E-2</v>
      </c>
      <c r="EZ42" s="515">
        <v>3.6167513151459614E-2</v>
      </c>
    </row>
    <row r="43" spans="3:156" x14ac:dyDescent="0.15">
      <c r="C43" s="511" t="s">
        <v>287</v>
      </c>
      <c r="D43" s="512" t="s">
        <v>286</v>
      </c>
      <c r="E43" s="513">
        <f t="shared" si="13"/>
        <v>0</v>
      </c>
      <c r="F43" s="514">
        <f t="shared" si="8"/>
        <v>0</v>
      </c>
      <c r="G43" s="514">
        <f t="shared" si="8"/>
        <v>0</v>
      </c>
      <c r="H43" s="514">
        <f t="shared" si="8"/>
        <v>0</v>
      </c>
      <c r="I43" s="514">
        <f t="shared" si="8"/>
        <v>0</v>
      </c>
      <c r="J43" s="514">
        <f t="shared" si="8"/>
        <v>0</v>
      </c>
      <c r="K43" s="514">
        <f t="shared" si="8"/>
        <v>0</v>
      </c>
      <c r="L43" s="514">
        <f t="shared" si="8"/>
        <v>0</v>
      </c>
      <c r="M43" s="514">
        <f t="shared" si="8"/>
        <v>0</v>
      </c>
      <c r="N43" s="514">
        <f t="shared" si="8"/>
        <v>0</v>
      </c>
      <c r="O43" s="514">
        <f t="shared" si="8"/>
        <v>0</v>
      </c>
      <c r="P43" s="514">
        <f t="shared" si="8"/>
        <v>0</v>
      </c>
      <c r="Q43" s="514">
        <f t="shared" si="8"/>
        <v>0</v>
      </c>
      <c r="R43" s="514">
        <f t="shared" si="8"/>
        <v>0</v>
      </c>
      <c r="S43" s="514">
        <f t="shared" si="8"/>
        <v>0</v>
      </c>
      <c r="T43" s="514">
        <f t="shared" si="8"/>
        <v>0</v>
      </c>
      <c r="U43" s="514">
        <f t="shared" si="8"/>
        <v>0</v>
      </c>
      <c r="V43" s="514">
        <f t="shared" si="10"/>
        <v>0</v>
      </c>
      <c r="W43" s="514">
        <f t="shared" si="10"/>
        <v>0</v>
      </c>
      <c r="X43" s="514">
        <f t="shared" si="10"/>
        <v>0</v>
      </c>
      <c r="Y43" s="514">
        <f t="shared" si="10"/>
        <v>0</v>
      </c>
      <c r="Z43" s="514">
        <f t="shared" si="10"/>
        <v>0</v>
      </c>
      <c r="AA43" s="514">
        <f t="shared" si="10"/>
        <v>0</v>
      </c>
      <c r="AB43" s="514">
        <f t="shared" si="10"/>
        <v>0</v>
      </c>
      <c r="AC43" s="514">
        <f t="shared" si="10"/>
        <v>0</v>
      </c>
      <c r="AD43" s="514">
        <f t="shared" si="10"/>
        <v>0</v>
      </c>
      <c r="AE43" s="514">
        <f t="shared" si="10"/>
        <v>0</v>
      </c>
      <c r="AF43" s="514">
        <f t="shared" si="10"/>
        <v>0</v>
      </c>
      <c r="AG43" s="514">
        <f t="shared" si="10"/>
        <v>0</v>
      </c>
      <c r="AH43" s="514">
        <f t="shared" si="10"/>
        <v>0</v>
      </c>
      <c r="AI43" s="514">
        <f t="shared" si="10"/>
        <v>0</v>
      </c>
      <c r="AJ43" s="514">
        <f t="shared" si="10"/>
        <v>0</v>
      </c>
      <c r="AK43" s="514">
        <f t="shared" si="10"/>
        <v>0</v>
      </c>
      <c r="AL43" s="514">
        <f t="shared" si="9"/>
        <v>0</v>
      </c>
      <c r="AM43" s="514">
        <f t="shared" si="9"/>
        <v>0</v>
      </c>
      <c r="AN43" s="514">
        <f t="shared" si="9"/>
        <v>0</v>
      </c>
      <c r="AO43" s="514">
        <f t="shared" si="9"/>
        <v>0</v>
      </c>
      <c r="AP43" s="514">
        <f t="shared" si="9"/>
        <v>0</v>
      </c>
      <c r="AQ43" s="514">
        <f t="shared" si="9"/>
        <v>0</v>
      </c>
      <c r="AR43" s="514">
        <f t="shared" si="9"/>
        <v>0</v>
      </c>
      <c r="AS43" s="514">
        <f t="shared" si="9"/>
        <v>0</v>
      </c>
      <c r="AT43" s="514">
        <f t="shared" si="9"/>
        <v>0</v>
      </c>
      <c r="AU43" s="514">
        <f t="shared" si="9"/>
        <v>0</v>
      </c>
      <c r="AV43" s="514">
        <f t="shared" si="9"/>
        <v>0</v>
      </c>
      <c r="AW43" s="514">
        <f t="shared" si="9"/>
        <v>0</v>
      </c>
      <c r="AX43" s="514">
        <f t="shared" si="9"/>
        <v>0</v>
      </c>
      <c r="AY43" s="514">
        <f t="shared" si="9"/>
        <v>0</v>
      </c>
      <c r="AZ43" s="514">
        <f t="shared" si="9"/>
        <v>0</v>
      </c>
      <c r="BA43" s="514">
        <f t="shared" si="9"/>
        <v>0</v>
      </c>
      <c r="BB43" s="514">
        <f t="shared" si="11"/>
        <v>0</v>
      </c>
      <c r="BC43" s="514">
        <f t="shared" si="11"/>
        <v>0</v>
      </c>
      <c r="BD43" s="514">
        <f t="shared" si="11"/>
        <v>0</v>
      </c>
      <c r="BE43" s="514">
        <f t="shared" si="11"/>
        <v>0</v>
      </c>
      <c r="BF43" s="514">
        <f t="shared" si="11"/>
        <v>0</v>
      </c>
      <c r="BG43" s="514">
        <f t="shared" si="11"/>
        <v>0</v>
      </c>
      <c r="BH43" s="514">
        <f t="shared" si="11"/>
        <v>0</v>
      </c>
      <c r="BI43" s="514">
        <f t="shared" si="11"/>
        <v>0</v>
      </c>
      <c r="BJ43" s="514">
        <f t="shared" si="11"/>
        <v>0</v>
      </c>
      <c r="BK43" s="514">
        <f t="shared" si="11"/>
        <v>0</v>
      </c>
      <c r="BL43" s="514">
        <f t="shared" si="11"/>
        <v>0</v>
      </c>
      <c r="BM43" s="514">
        <f t="shared" si="11"/>
        <v>0</v>
      </c>
      <c r="BN43" s="514">
        <f t="shared" si="11"/>
        <v>0</v>
      </c>
      <c r="BO43" s="514">
        <f t="shared" si="11"/>
        <v>0</v>
      </c>
      <c r="BP43" s="514">
        <f t="shared" si="11"/>
        <v>0</v>
      </c>
      <c r="BQ43" s="514">
        <f t="shared" si="11"/>
        <v>0</v>
      </c>
      <c r="BR43" s="514">
        <f t="shared" si="12"/>
        <v>0</v>
      </c>
      <c r="BS43" s="514">
        <f t="shared" si="12"/>
        <v>0</v>
      </c>
      <c r="BT43" s="514">
        <f t="shared" si="12"/>
        <v>0</v>
      </c>
      <c r="BU43" s="514">
        <f t="shared" si="12"/>
        <v>0</v>
      </c>
      <c r="BV43" s="514">
        <f t="shared" si="12"/>
        <v>0</v>
      </c>
      <c r="BW43" s="514">
        <f t="shared" si="12"/>
        <v>0</v>
      </c>
      <c r="BX43" s="514">
        <f t="shared" si="12"/>
        <v>0</v>
      </c>
      <c r="CF43" s="505" t="s">
        <v>287</v>
      </c>
      <c r="CG43" s="505" t="s">
        <v>286</v>
      </c>
      <c r="CH43" s="515">
        <v>2.8749990797360134E-3</v>
      </c>
      <c r="CI43" s="515">
        <v>5.2863262673558389E-3</v>
      </c>
      <c r="CJ43" s="515">
        <v>6.556437235641626E-3</v>
      </c>
      <c r="CK43" s="515">
        <v>8.1063233464953813E-3</v>
      </c>
      <c r="CL43" s="515">
        <v>8.1672345684786728E-3</v>
      </c>
      <c r="CM43" s="515">
        <v>5.3350814381523878E-3</v>
      </c>
      <c r="CN43" s="515">
        <v>4.3622537615073025E-3</v>
      </c>
      <c r="CO43" s="515">
        <v>2.9524140326502258E-3</v>
      </c>
      <c r="CP43" s="515">
        <v>3.4569087211668162E-3</v>
      </c>
      <c r="CQ43" s="515">
        <v>3.4588455491620699E-3</v>
      </c>
      <c r="CR43" s="515">
        <v>3.3172839974219964E-3</v>
      </c>
      <c r="CS43" s="515">
        <v>5.8618071133209933E-3</v>
      </c>
      <c r="CT43" s="515">
        <v>2.1795788140590985E-3</v>
      </c>
      <c r="CU43" s="515">
        <v>7.3813960556663692E-3</v>
      </c>
      <c r="CV43" s="515">
        <v>1.4996763856220501E-3</v>
      </c>
      <c r="CW43" s="515">
        <v>3.9583785479911536E-3</v>
      </c>
      <c r="CX43" s="515">
        <v>5.3581149633301394E-3</v>
      </c>
      <c r="CY43" s="515">
        <v>8.9440438258147465E-4</v>
      </c>
      <c r="CZ43" s="515">
        <v>5.9219577295553001E-3</v>
      </c>
      <c r="DA43" s="515">
        <v>3.8633128134462021E-3</v>
      </c>
      <c r="DB43" s="515">
        <v>1.1261768548132798E-3</v>
      </c>
      <c r="DC43" s="515">
        <v>6.1629522256447427E-3</v>
      </c>
      <c r="DD43" s="515">
        <v>8.6500053761628959E-4</v>
      </c>
      <c r="DE43" s="515">
        <v>6.4901594210605984E-3</v>
      </c>
      <c r="DF43" s="515">
        <v>6.7348492599308314E-3</v>
      </c>
      <c r="DG43" s="515">
        <v>1.3850059003825349E-3</v>
      </c>
      <c r="DH43" s="515">
        <v>4.3389228121149944E-3</v>
      </c>
      <c r="DI43" s="515">
        <v>5.7523623084741937E-3</v>
      </c>
      <c r="DJ43" s="515">
        <v>7.0465982032644669E-4</v>
      </c>
      <c r="DK43" s="515">
        <v>5.687520687780842E-4</v>
      </c>
      <c r="DL43" s="515">
        <v>2.2542334981821979E-4</v>
      </c>
      <c r="DM43" s="515">
        <v>2.0876837309596058E-4</v>
      </c>
      <c r="DN43" s="515">
        <v>2.1223855131979728E-4</v>
      </c>
      <c r="DO43" s="515">
        <v>0</v>
      </c>
      <c r="DP43" s="515">
        <v>0</v>
      </c>
      <c r="DQ43" s="515">
        <v>0</v>
      </c>
      <c r="DR43" s="515">
        <v>0</v>
      </c>
      <c r="DS43" s="515">
        <v>0</v>
      </c>
      <c r="DT43" s="515">
        <v>0</v>
      </c>
      <c r="DU43" s="515">
        <v>0</v>
      </c>
      <c r="DV43" s="515">
        <v>0</v>
      </c>
      <c r="DW43" s="515">
        <v>1.1046837697356005E-3</v>
      </c>
      <c r="DX43" s="515">
        <v>0</v>
      </c>
      <c r="DY43" s="515">
        <v>0</v>
      </c>
      <c r="DZ43" s="515">
        <v>0</v>
      </c>
      <c r="EA43" s="515">
        <v>0</v>
      </c>
      <c r="EB43" s="515">
        <v>0</v>
      </c>
      <c r="EC43" s="515">
        <v>1.1973435454942071E-2</v>
      </c>
      <c r="ED43" s="515">
        <v>1.2141580772280273E-2</v>
      </c>
      <c r="EE43" s="515">
        <v>1.121124342881665E-2</v>
      </c>
      <c r="EF43" s="515">
        <v>0</v>
      </c>
      <c r="EG43" s="515">
        <v>2.1421445016813783E-4</v>
      </c>
      <c r="EH43" s="515">
        <v>1.1949905994072847E-5</v>
      </c>
      <c r="EI43" s="515">
        <v>1.8349958168891655E-5</v>
      </c>
      <c r="EJ43" s="515">
        <v>0</v>
      </c>
      <c r="EK43" s="515">
        <v>0</v>
      </c>
      <c r="EL43" s="515">
        <v>0</v>
      </c>
      <c r="EM43" s="515">
        <v>0</v>
      </c>
      <c r="EN43" s="515">
        <v>6.1161545115376889E-5</v>
      </c>
      <c r="EO43" s="515">
        <v>0</v>
      </c>
      <c r="EP43" s="515">
        <v>0</v>
      </c>
      <c r="EQ43" s="515">
        <v>7.1417364472621406E-3</v>
      </c>
      <c r="ER43" s="515">
        <v>0</v>
      </c>
      <c r="ES43" s="515">
        <v>3.6357251822417602E-4</v>
      </c>
      <c r="ET43" s="515">
        <v>1.0530934152038294E-3</v>
      </c>
      <c r="EU43" s="515">
        <v>4.8884074350721728E-5</v>
      </c>
      <c r="EV43" s="515">
        <v>3.8500672164827011E-3</v>
      </c>
      <c r="EW43" s="515">
        <v>1.7061043182883625E-4</v>
      </c>
      <c r="EX43" s="515">
        <v>7.0642022961483139E-7</v>
      </c>
      <c r="EY43" s="515">
        <v>2.8965261548035987E-4</v>
      </c>
      <c r="EZ43" s="515">
        <v>8.0300388857358165E-5</v>
      </c>
    </row>
    <row r="44" spans="3:156" x14ac:dyDescent="0.15">
      <c r="C44" s="511" t="s">
        <v>290</v>
      </c>
      <c r="D44" s="512" t="s">
        <v>291</v>
      </c>
      <c r="E44" s="513">
        <f t="shared" si="13"/>
        <v>0</v>
      </c>
      <c r="F44" s="514">
        <f t="shared" si="8"/>
        <v>0</v>
      </c>
      <c r="G44" s="514">
        <f t="shared" si="8"/>
        <v>0</v>
      </c>
      <c r="H44" s="514">
        <f t="shared" si="8"/>
        <v>0</v>
      </c>
      <c r="I44" s="514">
        <f t="shared" si="8"/>
        <v>0</v>
      </c>
      <c r="J44" s="514">
        <f t="shared" si="8"/>
        <v>0</v>
      </c>
      <c r="K44" s="514">
        <f t="shared" si="8"/>
        <v>0</v>
      </c>
      <c r="L44" s="514">
        <f t="shared" si="8"/>
        <v>0</v>
      </c>
      <c r="M44" s="514">
        <f t="shared" si="8"/>
        <v>0</v>
      </c>
      <c r="N44" s="514">
        <f t="shared" si="8"/>
        <v>0</v>
      </c>
      <c r="O44" s="514">
        <f t="shared" si="8"/>
        <v>0</v>
      </c>
      <c r="P44" s="514">
        <f t="shared" si="8"/>
        <v>0</v>
      </c>
      <c r="Q44" s="514">
        <f t="shared" si="8"/>
        <v>0</v>
      </c>
      <c r="R44" s="514">
        <f t="shared" si="8"/>
        <v>0</v>
      </c>
      <c r="S44" s="514">
        <f t="shared" si="8"/>
        <v>0</v>
      </c>
      <c r="T44" s="514">
        <f t="shared" si="8"/>
        <v>0</v>
      </c>
      <c r="U44" s="514">
        <f t="shared" si="8"/>
        <v>0</v>
      </c>
      <c r="V44" s="514">
        <f t="shared" si="10"/>
        <v>0</v>
      </c>
      <c r="W44" s="514">
        <f t="shared" si="10"/>
        <v>0</v>
      </c>
      <c r="X44" s="514">
        <f t="shared" si="10"/>
        <v>0</v>
      </c>
      <c r="Y44" s="514">
        <f t="shared" si="10"/>
        <v>0</v>
      </c>
      <c r="Z44" s="514">
        <f t="shared" si="10"/>
        <v>0</v>
      </c>
      <c r="AA44" s="514">
        <f t="shared" si="10"/>
        <v>0</v>
      </c>
      <c r="AB44" s="514">
        <f t="shared" si="10"/>
        <v>0</v>
      </c>
      <c r="AC44" s="514">
        <f t="shared" si="10"/>
        <v>0</v>
      </c>
      <c r="AD44" s="514">
        <f t="shared" si="10"/>
        <v>0</v>
      </c>
      <c r="AE44" s="514">
        <f t="shared" si="10"/>
        <v>0</v>
      </c>
      <c r="AF44" s="514">
        <f t="shared" si="10"/>
        <v>0</v>
      </c>
      <c r="AG44" s="514">
        <f t="shared" si="10"/>
        <v>0</v>
      </c>
      <c r="AH44" s="514">
        <f t="shared" si="10"/>
        <v>0</v>
      </c>
      <c r="AI44" s="514">
        <f t="shared" si="10"/>
        <v>0</v>
      </c>
      <c r="AJ44" s="514">
        <f t="shared" si="10"/>
        <v>0</v>
      </c>
      <c r="AK44" s="514">
        <f t="shared" si="10"/>
        <v>0</v>
      </c>
      <c r="AL44" s="514">
        <f t="shared" si="9"/>
        <v>0</v>
      </c>
      <c r="AM44" s="514">
        <f t="shared" si="9"/>
        <v>0</v>
      </c>
      <c r="AN44" s="514">
        <f t="shared" si="9"/>
        <v>0</v>
      </c>
      <c r="AO44" s="514">
        <f t="shared" si="9"/>
        <v>0</v>
      </c>
      <c r="AP44" s="514">
        <f t="shared" si="9"/>
        <v>0</v>
      </c>
      <c r="AQ44" s="514">
        <f t="shared" si="9"/>
        <v>0</v>
      </c>
      <c r="AR44" s="514">
        <f t="shared" si="9"/>
        <v>0</v>
      </c>
      <c r="AS44" s="514">
        <f t="shared" si="9"/>
        <v>0</v>
      </c>
      <c r="AT44" s="514">
        <f t="shared" si="9"/>
        <v>0</v>
      </c>
      <c r="AU44" s="514">
        <f t="shared" si="9"/>
        <v>0</v>
      </c>
      <c r="AV44" s="514">
        <f t="shared" si="9"/>
        <v>0</v>
      </c>
      <c r="AW44" s="514">
        <f t="shared" si="9"/>
        <v>0</v>
      </c>
      <c r="AX44" s="514">
        <f t="shared" si="9"/>
        <v>0</v>
      </c>
      <c r="AY44" s="514">
        <f t="shared" si="9"/>
        <v>0</v>
      </c>
      <c r="AZ44" s="514">
        <f t="shared" si="9"/>
        <v>0</v>
      </c>
      <c r="BA44" s="514">
        <f t="shared" si="9"/>
        <v>0</v>
      </c>
      <c r="BB44" s="514">
        <f t="shared" si="11"/>
        <v>0</v>
      </c>
      <c r="BC44" s="514">
        <f t="shared" si="11"/>
        <v>0</v>
      </c>
      <c r="BD44" s="514">
        <f t="shared" si="11"/>
        <v>0</v>
      </c>
      <c r="BE44" s="514">
        <f t="shared" si="11"/>
        <v>0</v>
      </c>
      <c r="BF44" s="514">
        <f t="shared" si="11"/>
        <v>0</v>
      </c>
      <c r="BG44" s="514">
        <f t="shared" si="11"/>
        <v>0</v>
      </c>
      <c r="BH44" s="514">
        <f t="shared" si="11"/>
        <v>0</v>
      </c>
      <c r="BI44" s="514">
        <f t="shared" si="11"/>
        <v>0</v>
      </c>
      <c r="BJ44" s="514">
        <f t="shared" si="11"/>
        <v>0</v>
      </c>
      <c r="BK44" s="514">
        <f t="shared" si="11"/>
        <v>0</v>
      </c>
      <c r="BL44" s="514">
        <f t="shared" si="11"/>
        <v>0</v>
      </c>
      <c r="BM44" s="514">
        <f t="shared" si="11"/>
        <v>0</v>
      </c>
      <c r="BN44" s="514">
        <f t="shared" si="11"/>
        <v>0</v>
      </c>
      <c r="BO44" s="514">
        <f t="shared" si="11"/>
        <v>0</v>
      </c>
      <c r="BP44" s="514">
        <f t="shared" si="11"/>
        <v>0</v>
      </c>
      <c r="BQ44" s="514">
        <f t="shared" si="11"/>
        <v>0</v>
      </c>
      <c r="BR44" s="514">
        <f t="shared" si="12"/>
        <v>0</v>
      </c>
      <c r="BS44" s="514">
        <f t="shared" si="12"/>
        <v>0</v>
      </c>
      <c r="BT44" s="514">
        <f t="shared" si="12"/>
        <v>0</v>
      </c>
      <c r="BU44" s="514">
        <f t="shared" si="12"/>
        <v>0</v>
      </c>
      <c r="BV44" s="514">
        <f t="shared" si="12"/>
        <v>0</v>
      </c>
      <c r="BW44" s="514">
        <f t="shared" si="12"/>
        <v>0</v>
      </c>
      <c r="BX44" s="514">
        <f t="shared" si="12"/>
        <v>0</v>
      </c>
      <c r="CF44" s="505" t="s">
        <v>290</v>
      </c>
      <c r="CG44" s="505" t="s">
        <v>291</v>
      </c>
      <c r="CH44" s="515">
        <v>1.0500086237387586E-2</v>
      </c>
      <c r="CI44" s="515">
        <v>7.72528204070659E-3</v>
      </c>
      <c r="CJ44" s="515">
        <v>5.9917312037422498E-3</v>
      </c>
      <c r="CK44" s="515">
        <v>6.0471528038588815E-3</v>
      </c>
      <c r="CL44" s="515">
        <v>6.1091331313100636E-3</v>
      </c>
      <c r="CM44" s="515">
        <v>3.2272704351772479E-3</v>
      </c>
      <c r="CN44" s="515">
        <v>5.9132704973494377E-3</v>
      </c>
      <c r="CO44" s="515">
        <v>3.8074117615625085E-3</v>
      </c>
      <c r="CP44" s="515">
        <v>6.1321291772277143E-3</v>
      </c>
      <c r="CQ44" s="515">
        <v>6.1659167768208442E-3</v>
      </c>
      <c r="CR44" s="515">
        <v>3.6964021685559388E-3</v>
      </c>
      <c r="CS44" s="515">
        <v>5.6355438198563111E-3</v>
      </c>
      <c r="CT44" s="515">
        <v>6.9327999434722698E-3</v>
      </c>
      <c r="CU44" s="515">
        <v>5.1001897079910076E-3</v>
      </c>
      <c r="CV44" s="515">
        <v>6.1249940802247937E-3</v>
      </c>
      <c r="CW44" s="515">
        <v>9.5377731834738501E-3</v>
      </c>
      <c r="CX44" s="515">
        <v>1.6032549921477703E-2</v>
      </c>
      <c r="CY44" s="515">
        <v>3.3456313935938287E-2</v>
      </c>
      <c r="CZ44" s="515">
        <v>1.3831631398144563E-2</v>
      </c>
      <c r="DA44" s="515">
        <v>9.096668190749722E-3</v>
      </c>
      <c r="DB44" s="515">
        <v>7.9733321320780218E-3</v>
      </c>
      <c r="DC44" s="515">
        <v>7.2694328682732382E-3</v>
      </c>
      <c r="DD44" s="515">
        <v>6.4353472279059763E-3</v>
      </c>
      <c r="DE44" s="515">
        <v>6.1117542862051894E-3</v>
      </c>
      <c r="DF44" s="515">
        <v>7.3347443193841301E-3</v>
      </c>
      <c r="DG44" s="515">
        <v>1.0215532262024504E-2</v>
      </c>
      <c r="DH44" s="515">
        <v>9.8310693721247733E-3</v>
      </c>
      <c r="DI44" s="515">
        <v>5.4286036968715879E-3</v>
      </c>
      <c r="DJ44" s="515">
        <v>1.3516433813674811E-2</v>
      </c>
      <c r="DK44" s="515">
        <v>1.2919537125087595E-2</v>
      </c>
      <c r="DL44" s="515">
        <v>1.2442778677629853E-2</v>
      </c>
      <c r="DM44" s="515">
        <v>1.0731370550000702E-2</v>
      </c>
      <c r="DN44" s="515">
        <v>1.0510706103052729E-2</v>
      </c>
      <c r="DO44" s="515">
        <v>1.2375352508010603E-2</v>
      </c>
      <c r="DP44" s="515">
        <v>2.2254703727226901E-2</v>
      </c>
      <c r="DQ44" s="515">
        <v>1.5853145022704254E-2</v>
      </c>
      <c r="DR44" s="515">
        <v>2.9144187180526692E-3</v>
      </c>
      <c r="DS44" s="515">
        <v>2.9185833254228273E-3</v>
      </c>
      <c r="DT44" s="515">
        <v>1.7298640966604863E-2</v>
      </c>
      <c r="DU44" s="515">
        <v>1.9986749116607774E-2</v>
      </c>
      <c r="DV44" s="515">
        <v>6.046477744590952E-3</v>
      </c>
      <c r="DW44" s="515">
        <v>2.6700251438548724E-3</v>
      </c>
      <c r="DX44" s="515">
        <v>1.8081988762561317E-3</v>
      </c>
      <c r="DY44" s="515">
        <v>1.8380123654173301E-3</v>
      </c>
      <c r="DZ44" s="515">
        <v>1.383799297849986E-3</v>
      </c>
      <c r="EA44" s="515">
        <v>2.1569527306103719E-3</v>
      </c>
      <c r="EB44" s="515">
        <v>1.7295694607449503E-3</v>
      </c>
      <c r="EC44" s="515">
        <v>1.1149352852780067E-2</v>
      </c>
      <c r="ED44" s="515">
        <v>1.1336875613883531E-2</v>
      </c>
      <c r="EE44" s="515">
        <v>1.0299324106855488E-2</v>
      </c>
      <c r="EF44" s="515">
        <v>2.4006699544058808E-2</v>
      </c>
      <c r="EG44" s="515">
        <v>1.2645218520078542E-2</v>
      </c>
      <c r="EH44" s="515">
        <v>8.0484829815635085E-3</v>
      </c>
      <c r="EI44" s="515">
        <v>7.6247474332146476E-3</v>
      </c>
      <c r="EJ44" s="515">
        <v>3.8722937946775835E-3</v>
      </c>
      <c r="EK44" s="515">
        <v>2.3386757362392364E-2</v>
      </c>
      <c r="EL44" s="515">
        <v>4.9806232658396203E-3</v>
      </c>
      <c r="EM44" s="515">
        <v>5.9189149916899601E-3</v>
      </c>
      <c r="EN44" s="515">
        <v>4.4052539015448908E-2</v>
      </c>
      <c r="EO44" s="515">
        <v>2.5116877201912901E-3</v>
      </c>
      <c r="EP44" s="515">
        <v>8.5307081753938918E-3</v>
      </c>
      <c r="EQ44" s="515">
        <v>9.9426452898824427E-3</v>
      </c>
      <c r="ER44" s="515">
        <v>9.8653037985500167E-3</v>
      </c>
      <c r="ES44" s="515">
        <v>1.9806006317383072E-2</v>
      </c>
      <c r="ET44" s="515">
        <v>1.3592110713050458E-2</v>
      </c>
      <c r="EU44" s="515">
        <v>8.7880529929437474E-3</v>
      </c>
      <c r="EV44" s="515">
        <v>2.2158003738903887E-3</v>
      </c>
      <c r="EW44" s="515">
        <v>1.1066622605113701E-3</v>
      </c>
      <c r="EX44" s="515">
        <v>1.4952090580027522E-2</v>
      </c>
      <c r="EY44" s="515">
        <v>3.5344239719814888E-2</v>
      </c>
      <c r="EZ44" s="515">
        <v>2.3712595824525118E-2</v>
      </c>
    </row>
    <row r="45" spans="3:156" x14ac:dyDescent="0.15">
      <c r="C45" s="511" t="s">
        <v>295</v>
      </c>
      <c r="D45" s="512" t="s">
        <v>294</v>
      </c>
      <c r="E45" s="513">
        <f t="shared" si="13"/>
        <v>0</v>
      </c>
      <c r="F45" s="514">
        <f t="shared" si="8"/>
        <v>0</v>
      </c>
      <c r="G45" s="514">
        <f t="shared" si="8"/>
        <v>0</v>
      </c>
      <c r="H45" s="514">
        <f t="shared" si="8"/>
        <v>0</v>
      </c>
      <c r="I45" s="514">
        <f t="shared" si="8"/>
        <v>0</v>
      </c>
      <c r="J45" s="514">
        <f t="shared" si="8"/>
        <v>0</v>
      </c>
      <c r="K45" s="514">
        <f t="shared" si="8"/>
        <v>0</v>
      </c>
      <c r="L45" s="514">
        <f t="shared" si="8"/>
        <v>0</v>
      </c>
      <c r="M45" s="514">
        <f t="shared" si="8"/>
        <v>0</v>
      </c>
      <c r="N45" s="514">
        <f t="shared" si="8"/>
        <v>0</v>
      </c>
      <c r="O45" s="514">
        <f t="shared" si="8"/>
        <v>0</v>
      </c>
      <c r="P45" s="514">
        <f t="shared" si="8"/>
        <v>0</v>
      </c>
      <c r="Q45" s="514">
        <f t="shared" ref="F45:U60" si="14">Q$131*CS45</f>
        <v>0</v>
      </c>
      <c r="R45" s="514">
        <f t="shared" si="14"/>
        <v>0</v>
      </c>
      <c r="S45" s="514">
        <f t="shared" si="14"/>
        <v>0</v>
      </c>
      <c r="T45" s="514">
        <f t="shared" si="14"/>
        <v>0</v>
      </c>
      <c r="U45" s="514">
        <f t="shared" si="14"/>
        <v>0</v>
      </c>
      <c r="V45" s="514">
        <f t="shared" si="10"/>
        <v>0</v>
      </c>
      <c r="W45" s="514">
        <f t="shared" si="10"/>
        <v>0</v>
      </c>
      <c r="X45" s="514">
        <f t="shared" si="10"/>
        <v>0</v>
      </c>
      <c r="Y45" s="514">
        <f t="shared" si="10"/>
        <v>0</v>
      </c>
      <c r="Z45" s="514">
        <f t="shared" si="10"/>
        <v>0</v>
      </c>
      <c r="AA45" s="514">
        <f t="shared" si="10"/>
        <v>0</v>
      </c>
      <c r="AB45" s="514">
        <f t="shared" si="10"/>
        <v>0</v>
      </c>
      <c r="AC45" s="514">
        <f t="shared" si="10"/>
        <v>0</v>
      </c>
      <c r="AD45" s="514">
        <f t="shared" si="10"/>
        <v>0</v>
      </c>
      <c r="AE45" s="514">
        <f t="shared" si="10"/>
        <v>0</v>
      </c>
      <c r="AF45" s="514">
        <f t="shared" si="10"/>
        <v>0</v>
      </c>
      <c r="AG45" s="514">
        <f t="shared" si="10"/>
        <v>0</v>
      </c>
      <c r="AH45" s="514">
        <f t="shared" si="10"/>
        <v>0</v>
      </c>
      <c r="AI45" s="514">
        <f t="shared" si="10"/>
        <v>0</v>
      </c>
      <c r="AJ45" s="514">
        <f t="shared" si="10"/>
        <v>0</v>
      </c>
      <c r="AK45" s="514">
        <f t="shared" ref="AK45:AZ62" si="15">AK$131*DM45</f>
        <v>0</v>
      </c>
      <c r="AL45" s="514">
        <f t="shared" si="15"/>
        <v>0</v>
      </c>
      <c r="AM45" s="514">
        <f t="shared" si="15"/>
        <v>0</v>
      </c>
      <c r="AN45" s="514">
        <f t="shared" si="15"/>
        <v>0</v>
      </c>
      <c r="AO45" s="514">
        <f t="shared" si="15"/>
        <v>0</v>
      </c>
      <c r="AP45" s="514">
        <f t="shared" si="15"/>
        <v>0</v>
      </c>
      <c r="AQ45" s="514">
        <f t="shared" si="15"/>
        <v>0</v>
      </c>
      <c r="AR45" s="514">
        <f t="shared" si="15"/>
        <v>0</v>
      </c>
      <c r="AS45" s="514">
        <f t="shared" si="15"/>
        <v>0</v>
      </c>
      <c r="AT45" s="514">
        <f t="shared" si="15"/>
        <v>0</v>
      </c>
      <c r="AU45" s="514">
        <f t="shared" si="15"/>
        <v>0</v>
      </c>
      <c r="AV45" s="514">
        <f t="shared" si="15"/>
        <v>0</v>
      </c>
      <c r="AW45" s="514">
        <f t="shared" si="15"/>
        <v>0</v>
      </c>
      <c r="AX45" s="514">
        <f t="shared" si="15"/>
        <v>0</v>
      </c>
      <c r="AY45" s="514">
        <f t="shared" si="15"/>
        <v>0</v>
      </c>
      <c r="AZ45" s="514">
        <f t="shared" si="15"/>
        <v>0</v>
      </c>
      <c r="BA45" s="514">
        <f t="shared" ref="AX45:BM67" si="16">BA$131*EC45</f>
        <v>0</v>
      </c>
      <c r="BB45" s="514">
        <f t="shared" si="11"/>
        <v>0</v>
      </c>
      <c r="BC45" s="514">
        <f t="shared" si="11"/>
        <v>0</v>
      </c>
      <c r="BD45" s="514">
        <f t="shared" si="11"/>
        <v>0</v>
      </c>
      <c r="BE45" s="514">
        <f t="shared" si="11"/>
        <v>0</v>
      </c>
      <c r="BF45" s="514">
        <f t="shared" si="11"/>
        <v>0</v>
      </c>
      <c r="BG45" s="514">
        <f t="shared" si="11"/>
        <v>0</v>
      </c>
      <c r="BH45" s="514">
        <f t="shared" si="11"/>
        <v>0</v>
      </c>
      <c r="BI45" s="514">
        <f t="shared" si="11"/>
        <v>0</v>
      </c>
      <c r="BJ45" s="514">
        <f t="shared" si="11"/>
        <v>0</v>
      </c>
      <c r="BK45" s="514">
        <f t="shared" si="11"/>
        <v>0</v>
      </c>
      <c r="BL45" s="514">
        <f t="shared" si="11"/>
        <v>0</v>
      </c>
      <c r="BM45" s="514">
        <f t="shared" si="11"/>
        <v>0</v>
      </c>
      <c r="BN45" s="514">
        <f t="shared" si="11"/>
        <v>0</v>
      </c>
      <c r="BO45" s="514">
        <f t="shared" si="11"/>
        <v>0</v>
      </c>
      <c r="BP45" s="514">
        <f t="shared" si="11"/>
        <v>0</v>
      </c>
      <c r="BQ45" s="514">
        <f t="shared" ref="BQ45:BX74" si="17">BQ$131*ES45</f>
        <v>0</v>
      </c>
      <c r="BR45" s="514">
        <f t="shared" si="12"/>
        <v>0</v>
      </c>
      <c r="BS45" s="514">
        <f t="shared" si="12"/>
        <v>0</v>
      </c>
      <c r="BT45" s="514">
        <f t="shared" si="12"/>
        <v>0</v>
      </c>
      <c r="BU45" s="514">
        <f t="shared" si="12"/>
        <v>0</v>
      </c>
      <c r="BV45" s="514">
        <f t="shared" si="12"/>
        <v>0</v>
      </c>
      <c r="BW45" s="514">
        <f t="shared" si="12"/>
        <v>0</v>
      </c>
      <c r="BX45" s="514">
        <f t="shared" si="12"/>
        <v>0</v>
      </c>
      <c r="CF45" s="505" t="s">
        <v>295</v>
      </c>
      <c r="CG45" s="505" t="s">
        <v>294</v>
      </c>
      <c r="CH45" s="515">
        <v>-6.9405208687870929E-5</v>
      </c>
      <c r="CI45" s="515">
        <v>0</v>
      </c>
      <c r="CJ45" s="515">
        <v>0</v>
      </c>
      <c r="CK45" s="515">
        <v>0</v>
      </c>
      <c r="CL45" s="515">
        <v>0</v>
      </c>
      <c r="CM45" s="515">
        <v>0</v>
      </c>
      <c r="CN45" s="515">
        <v>0</v>
      </c>
      <c r="CO45" s="515">
        <v>0</v>
      </c>
      <c r="CP45" s="515">
        <v>0</v>
      </c>
      <c r="CQ45" s="515">
        <v>0</v>
      </c>
      <c r="CR45" s="515">
        <v>0</v>
      </c>
      <c r="CS45" s="515">
        <v>0</v>
      </c>
      <c r="CT45" s="515">
        <v>0</v>
      </c>
      <c r="CU45" s="515">
        <v>0</v>
      </c>
      <c r="CV45" s="515">
        <v>0</v>
      </c>
      <c r="CW45" s="515">
        <v>0</v>
      </c>
      <c r="CX45" s="515">
        <v>0</v>
      </c>
      <c r="CY45" s="515">
        <v>0</v>
      </c>
      <c r="CZ45" s="515">
        <v>0</v>
      </c>
      <c r="DA45" s="515">
        <v>0</v>
      </c>
      <c r="DB45" s="515">
        <v>0</v>
      </c>
      <c r="DC45" s="515">
        <v>0</v>
      </c>
      <c r="DD45" s="515">
        <v>0</v>
      </c>
      <c r="DE45" s="515">
        <v>0</v>
      </c>
      <c r="DF45" s="515">
        <v>0</v>
      </c>
      <c r="DG45" s="515">
        <v>0</v>
      </c>
      <c r="DH45" s="515">
        <v>0</v>
      </c>
      <c r="DI45" s="515">
        <v>0</v>
      </c>
      <c r="DJ45" s="515">
        <v>-2.7323944076079737E-4</v>
      </c>
      <c r="DK45" s="515">
        <v>-7.1913217042635371E-5</v>
      </c>
      <c r="DL45" s="515">
        <v>-7.9227340469847647E-5</v>
      </c>
      <c r="DM45" s="515">
        <v>-1.0328540563694893E-4</v>
      </c>
      <c r="DN45" s="515">
        <v>-1.0362740602901842E-4</v>
      </c>
      <c r="DO45" s="515">
        <v>-1.05297708530412E-4</v>
      </c>
      <c r="DP45" s="515">
        <v>-1.000930245996666E-4</v>
      </c>
      <c r="DQ45" s="515">
        <v>-1.1380577905746054E-4</v>
      </c>
      <c r="DR45" s="515">
        <v>-8.7886167567736141E-5</v>
      </c>
      <c r="DS45" s="515">
        <v>-1.1380639382151906E-4</v>
      </c>
      <c r="DT45" s="515">
        <v>-1.0442348051101286E-4</v>
      </c>
      <c r="DU45" s="515">
        <v>0</v>
      </c>
      <c r="DV45" s="515">
        <v>-1.4569825890580607E-4</v>
      </c>
      <c r="DW45" s="515">
        <v>-9.6603924802789344E-5</v>
      </c>
      <c r="DX45" s="515">
        <v>-9.5583264848416767E-5</v>
      </c>
      <c r="DY45" s="515">
        <v>-9.5683452436979657E-5</v>
      </c>
      <c r="DZ45" s="515">
        <v>-7.6877738769443667E-5</v>
      </c>
      <c r="EA45" s="515">
        <v>-1.3767783386874714E-4</v>
      </c>
      <c r="EB45" s="515">
        <v>-1.2354067576749646E-4</v>
      </c>
      <c r="EC45" s="515">
        <v>-1.0664598380920064E-4</v>
      </c>
      <c r="ED45" s="515">
        <v>-1.0650509449368661E-4</v>
      </c>
      <c r="EE45" s="515">
        <v>-1.0728462611307799E-4</v>
      </c>
      <c r="EF45" s="515">
        <v>-8.2710420479100105E-5</v>
      </c>
      <c r="EG45" s="515">
        <v>-7.1404816722712609E-5</v>
      </c>
      <c r="EH45" s="515">
        <v>-7.081425774265391E-5</v>
      </c>
      <c r="EI45" s="515">
        <v>-7.1360948434578657E-5</v>
      </c>
      <c r="EJ45" s="515">
        <v>-6.8134201665881228E-5</v>
      </c>
      <c r="EK45" s="515">
        <v>-6.8249291913596394E-5</v>
      </c>
      <c r="EL45" s="515">
        <v>-7.1086243665298445E-5</v>
      </c>
      <c r="EM45" s="515">
        <v>-7.1364024449486736E-5</v>
      </c>
      <c r="EN45" s="515">
        <v>-6.7402519106741875E-5</v>
      </c>
      <c r="EO45" s="515">
        <v>-8.0374007046121282E-5</v>
      </c>
      <c r="EP45" s="515">
        <v>-6.5286031954545101E-5</v>
      </c>
      <c r="EQ45" s="515">
        <v>-6.9732170355692175E-5</v>
      </c>
      <c r="ER45" s="515">
        <v>-7.7770278119956328E-5</v>
      </c>
      <c r="ES45" s="515">
        <v>-8.2818341281133489E-7</v>
      </c>
      <c r="ET45" s="515">
        <v>-6.1595022865951302E-5</v>
      </c>
      <c r="EU45" s="515">
        <v>-2.0661668758905049E-4</v>
      </c>
      <c r="EV45" s="515">
        <v>-2.4057735246282769E-5</v>
      </c>
      <c r="EW45" s="515">
        <v>-1.4140684439867507E-4</v>
      </c>
      <c r="EX45" s="515">
        <v>-2.6137548495748763E-5</v>
      </c>
      <c r="EY45" s="515">
        <v>-2.1517051435683879E-5</v>
      </c>
      <c r="EZ45" s="515">
        <v>-2.1801010549509003E-5</v>
      </c>
    </row>
    <row r="46" spans="3:156" x14ac:dyDescent="0.15">
      <c r="C46" s="511" t="s">
        <v>299</v>
      </c>
      <c r="D46" s="512" t="s">
        <v>300</v>
      </c>
      <c r="E46" s="513">
        <f t="shared" si="13"/>
        <v>0</v>
      </c>
      <c r="F46" s="514">
        <f t="shared" si="14"/>
        <v>0</v>
      </c>
      <c r="G46" s="514">
        <f t="shared" si="14"/>
        <v>0</v>
      </c>
      <c r="H46" s="514">
        <f t="shared" si="14"/>
        <v>0</v>
      </c>
      <c r="I46" s="514">
        <f t="shared" si="14"/>
        <v>0</v>
      </c>
      <c r="J46" s="514">
        <f t="shared" si="14"/>
        <v>0</v>
      </c>
      <c r="K46" s="514">
        <f t="shared" si="14"/>
        <v>0</v>
      </c>
      <c r="L46" s="514">
        <f t="shared" si="14"/>
        <v>0</v>
      </c>
      <c r="M46" s="514">
        <f t="shared" si="14"/>
        <v>0</v>
      </c>
      <c r="N46" s="514">
        <f t="shared" si="14"/>
        <v>0</v>
      </c>
      <c r="O46" s="514">
        <f t="shared" si="14"/>
        <v>0</v>
      </c>
      <c r="P46" s="514">
        <f t="shared" si="14"/>
        <v>0</v>
      </c>
      <c r="Q46" s="514">
        <f t="shared" si="14"/>
        <v>0</v>
      </c>
      <c r="R46" s="514">
        <f t="shared" si="14"/>
        <v>0</v>
      </c>
      <c r="S46" s="514">
        <f t="shared" si="14"/>
        <v>0</v>
      </c>
      <c r="T46" s="514">
        <f t="shared" si="14"/>
        <v>0</v>
      </c>
      <c r="U46" s="514">
        <f t="shared" si="14"/>
        <v>0</v>
      </c>
      <c r="V46" s="514">
        <f t="shared" ref="V46:AJ61" si="18">V$131*CX46</f>
        <v>0</v>
      </c>
      <c r="W46" s="514">
        <f t="shared" si="18"/>
        <v>0</v>
      </c>
      <c r="X46" s="514">
        <f t="shared" si="18"/>
        <v>0</v>
      </c>
      <c r="Y46" s="514">
        <f t="shared" si="18"/>
        <v>0</v>
      </c>
      <c r="Z46" s="514">
        <f t="shared" si="18"/>
        <v>0</v>
      </c>
      <c r="AA46" s="514">
        <f t="shared" si="18"/>
        <v>0</v>
      </c>
      <c r="AB46" s="514">
        <f t="shared" si="18"/>
        <v>0</v>
      </c>
      <c r="AC46" s="514">
        <f t="shared" si="18"/>
        <v>0</v>
      </c>
      <c r="AD46" s="514">
        <f t="shared" si="18"/>
        <v>0</v>
      </c>
      <c r="AE46" s="514">
        <f t="shared" si="18"/>
        <v>0</v>
      </c>
      <c r="AF46" s="514">
        <f t="shared" si="18"/>
        <v>0</v>
      </c>
      <c r="AG46" s="514">
        <f t="shared" si="18"/>
        <v>0</v>
      </c>
      <c r="AH46" s="514">
        <f t="shared" si="18"/>
        <v>0</v>
      </c>
      <c r="AI46" s="514">
        <f t="shared" si="18"/>
        <v>0</v>
      </c>
      <c r="AJ46" s="514">
        <f t="shared" si="18"/>
        <v>0</v>
      </c>
      <c r="AK46" s="514">
        <f t="shared" si="15"/>
        <v>0</v>
      </c>
      <c r="AL46" s="514">
        <f t="shared" si="15"/>
        <v>0</v>
      </c>
      <c r="AM46" s="514">
        <f t="shared" si="15"/>
        <v>0</v>
      </c>
      <c r="AN46" s="514">
        <f t="shared" si="15"/>
        <v>0</v>
      </c>
      <c r="AO46" s="514">
        <f t="shared" si="15"/>
        <v>0</v>
      </c>
      <c r="AP46" s="514">
        <f t="shared" si="15"/>
        <v>0</v>
      </c>
      <c r="AQ46" s="514">
        <f t="shared" si="15"/>
        <v>0</v>
      </c>
      <c r="AR46" s="514">
        <f t="shared" si="15"/>
        <v>0</v>
      </c>
      <c r="AS46" s="514">
        <f t="shared" si="15"/>
        <v>0</v>
      </c>
      <c r="AT46" s="514">
        <f t="shared" si="15"/>
        <v>0</v>
      </c>
      <c r="AU46" s="514">
        <f t="shared" si="15"/>
        <v>0</v>
      </c>
      <c r="AV46" s="514">
        <f t="shared" si="15"/>
        <v>0</v>
      </c>
      <c r="AW46" s="514">
        <f t="shared" si="15"/>
        <v>0</v>
      </c>
      <c r="AX46" s="514">
        <f t="shared" si="16"/>
        <v>0</v>
      </c>
      <c r="AY46" s="514">
        <f t="shared" si="16"/>
        <v>0</v>
      </c>
      <c r="AZ46" s="514">
        <f t="shared" si="16"/>
        <v>0</v>
      </c>
      <c r="BA46" s="514">
        <f t="shared" si="16"/>
        <v>0</v>
      </c>
      <c r="BB46" s="514">
        <f t="shared" si="16"/>
        <v>0</v>
      </c>
      <c r="BC46" s="514">
        <f t="shared" si="16"/>
        <v>0</v>
      </c>
      <c r="BD46" s="514">
        <f t="shared" si="16"/>
        <v>0</v>
      </c>
      <c r="BE46" s="514">
        <f t="shared" si="16"/>
        <v>0</v>
      </c>
      <c r="BF46" s="514">
        <f t="shared" si="16"/>
        <v>0</v>
      </c>
      <c r="BG46" s="514">
        <f t="shared" si="16"/>
        <v>0</v>
      </c>
      <c r="BH46" s="514">
        <f t="shared" si="16"/>
        <v>0</v>
      </c>
      <c r="BI46" s="514">
        <f t="shared" si="16"/>
        <v>0</v>
      </c>
      <c r="BJ46" s="514">
        <f t="shared" si="16"/>
        <v>0</v>
      </c>
      <c r="BK46" s="514">
        <f t="shared" si="16"/>
        <v>0</v>
      </c>
      <c r="BL46" s="514">
        <f t="shared" si="16"/>
        <v>0</v>
      </c>
      <c r="BM46" s="514">
        <f t="shared" si="16"/>
        <v>0</v>
      </c>
      <c r="BN46" s="514">
        <f t="shared" ref="BB46:BQ62" si="19">BN$131*EP46</f>
        <v>0</v>
      </c>
      <c r="BO46" s="514">
        <f t="shared" si="19"/>
        <v>0</v>
      </c>
      <c r="BP46" s="514">
        <f t="shared" si="19"/>
        <v>0</v>
      </c>
      <c r="BQ46" s="514">
        <f t="shared" si="17"/>
        <v>0</v>
      </c>
      <c r="BR46" s="514">
        <f t="shared" si="17"/>
        <v>0</v>
      </c>
      <c r="BS46" s="514">
        <f t="shared" si="12"/>
        <v>0</v>
      </c>
      <c r="BT46" s="514">
        <f t="shared" si="12"/>
        <v>0</v>
      </c>
      <c r="BU46" s="514">
        <f t="shared" si="12"/>
        <v>0</v>
      </c>
      <c r="BV46" s="514">
        <f t="shared" si="12"/>
        <v>0</v>
      </c>
      <c r="BW46" s="514">
        <f t="shared" si="12"/>
        <v>0</v>
      </c>
      <c r="BX46" s="514">
        <f t="shared" si="12"/>
        <v>0</v>
      </c>
      <c r="CF46" s="505" t="s">
        <v>299</v>
      </c>
      <c r="CG46" s="505" t="s">
        <v>300</v>
      </c>
      <c r="CH46" s="515">
        <v>1.833922522518781E-2</v>
      </c>
      <c r="CI46" s="515">
        <v>1.7912390039566718E-2</v>
      </c>
      <c r="CJ46" s="515">
        <v>1.7977608786152149E-2</v>
      </c>
      <c r="CK46" s="515">
        <v>7.9321500757588651E-3</v>
      </c>
      <c r="CL46" s="515">
        <v>7.9640733893990203E-3</v>
      </c>
      <c r="CM46" s="515">
        <v>6.479753920629318E-3</v>
      </c>
      <c r="CN46" s="515">
        <v>3.2199027597565356E-2</v>
      </c>
      <c r="CO46" s="515">
        <v>2.2577283779089963E-2</v>
      </c>
      <c r="CP46" s="515">
        <v>2.6361879132943286E-2</v>
      </c>
      <c r="CQ46" s="515">
        <v>2.6564533343781217E-2</v>
      </c>
      <c r="CR46" s="515">
        <v>1.1752663305152216E-2</v>
      </c>
      <c r="CS46" s="515">
        <v>4.2046071176080876E-2</v>
      </c>
      <c r="CT46" s="515">
        <v>1.0839463964931066E-2</v>
      </c>
      <c r="CU46" s="515">
        <v>5.492447289160849E-2</v>
      </c>
      <c r="CV46" s="515">
        <v>7.2615909198541365E-3</v>
      </c>
      <c r="CW46" s="515">
        <v>1.7844201441916206E-2</v>
      </c>
      <c r="CX46" s="515">
        <v>7.824018105580359E-3</v>
      </c>
      <c r="CY46" s="515">
        <v>1.5987478338643859E-2</v>
      </c>
      <c r="CZ46" s="515">
        <v>6.7928338662546087E-3</v>
      </c>
      <c r="DA46" s="515">
        <v>1.8524741062594111E-2</v>
      </c>
      <c r="DB46" s="515">
        <v>2.0413832454915386E-2</v>
      </c>
      <c r="DC46" s="515">
        <v>1.8718366853898653E-2</v>
      </c>
      <c r="DD46" s="515">
        <v>2.5243893240638655E-2</v>
      </c>
      <c r="DE46" s="515">
        <v>2.2098859875555845E-2</v>
      </c>
      <c r="DF46" s="515">
        <v>2.3958822545699882E-2</v>
      </c>
      <c r="DG46" s="515">
        <v>1.855947506395381E-2</v>
      </c>
      <c r="DH46" s="515">
        <v>1.5349651844188107E-2</v>
      </c>
      <c r="DI46" s="515">
        <v>9.9762827993825996E-3</v>
      </c>
      <c r="DJ46" s="515">
        <v>1.2873713493549521E-2</v>
      </c>
      <c r="DK46" s="515">
        <v>2.1390506702564233E-2</v>
      </c>
      <c r="DL46" s="515">
        <v>1.7897130827645727E-2</v>
      </c>
      <c r="DM46" s="515">
        <v>1.9383340486678804E-2</v>
      </c>
      <c r="DN46" s="515">
        <v>1.9580424147144729E-2</v>
      </c>
      <c r="DO46" s="515">
        <v>1.2568930113591765E-2</v>
      </c>
      <c r="DP46" s="515">
        <v>1.5204852757485437E-2</v>
      </c>
      <c r="DQ46" s="515">
        <v>3.7214489751789597E-3</v>
      </c>
      <c r="DR46" s="515">
        <v>4.8255176070014089E-2</v>
      </c>
      <c r="DS46" s="515">
        <v>5.2382408363563704E-3</v>
      </c>
      <c r="DT46" s="515">
        <v>3.3619266896228531E-3</v>
      </c>
      <c r="DU46" s="515">
        <v>2.318904593639576E-3</v>
      </c>
      <c r="DV46" s="515">
        <v>6.8405332556275955E-2</v>
      </c>
      <c r="DW46" s="515">
        <v>4.9063165549609246E-2</v>
      </c>
      <c r="DX46" s="515">
        <v>5.2092879342387141E-2</v>
      </c>
      <c r="DY46" s="515">
        <v>5.6023774000135737E-2</v>
      </c>
      <c r="DZ46" s="515">
        <v>2.5625912923147888E-5</v>
      </c>
      <c r="EA46" s="515">
        <v>0.11514456172556219</v>
      </c>
      <c r="EB46" s="515">
        <v>0</v>
      </c>
      <c r="EC46" s="515">
        <v>1.9254447622279316E-2</v>
      </c>
      <c r="ED46" s="515">
        <v>1.9525933990509212E-2</v>
      </c>
      <c r="EE46" s="515">
        <v>1.8023817186997103E-2</v>
      </c>
      <c r="EF46" s="515">
        <v>7.5266482635981099E-3</v>
      </c>
      <c r="EG46" s="515">
        <v>1.5854988143517445E-2</v>
      </c>
      <c r="EH46" s="515">
        <v>1.4602342535646127E-2</v>
      </c>
      <c r="EI46" s="515">
        <v>1.6594478837401019E-2</v>
      </c>
      <c r="EJ46" s="515">
        <v>2.2637588503489039E-2</v>
      </c>
      <c r="EK46" s="515">
        <v>1.1818502383037777E-2</v>
      </c>
      <c r="EL46" s="515">
        <v>5.757985736889174E-3</v>
      </c>
      <c r="EM46" s="515">
        <v>8.0228640016645879E-3</v>
      </c>
      <c r="EN46" s="515">
        <v>2.6232061880505319E-2</v>
      </c>
      <c r="EO46" s="515">
        <v>1.5103615490750292E-2</v>
      </c>
      <c r="EP46" s="515">
        <v>5.6023328875418422E-2</v>
      </c>
      <c r="EQ46" s="515">
        <v>9.8206139917599825E-4</v>
      </c>
      <c r="ER46" s="515">
        <v>2.407038114157167E-3</v>
      </c>
      <c r="ES46" s="515">
        <v>2.0919084824201507E-2</v>
      </c>
      <c r="ET46" s="515">
        <v>2.631868859179046E-2</v>
      </c>
      <c r="EU46" s="515">
        <v>5.0649115328611785E-2</v>
      </c>
      <c r="EV46" s="515">
        <v>1.5379944227533082E-2</v>
      </c>
      <c r="EW46" s="515">
        <v>6.8428616441619725E-3</v>
      </c>
      <c r="EX46" s="515">
        <v>2.0374572262550968E-2</v>
      </c>
      <c r="EY46" s="515">
        <v>5.5729163218421248E-3</v>
      </c>
      <c r="EZ46" s="515">
        <v>3.455314832026847E-2</v>
      </c>
    </row>
    <row r="47" spans="3:156" x14ac:dyDescent="0.15">
      <c r="C47" s="511" t="s">
        <v>306</v>
      </c>
      <c r="D47" s="512" t="s">
        <v>665</v>
      </c>
      <c r="E47" s="513">
        <f t="shared" si="13"/>
        <v>0</v>
      </c>
      <c r="F47" s="514">
        <f t="shared" si="14"/>
        <v>0</v>
      </c>
      <c r="G47" s="514">
        <f t="shared" si="14"/>
        <v>0</v>
      </c>
      <c r="H47" s="514">
        <f t="shared" si="14"/>
        <v>0</v>
      </c>
      <c r="I47" s="514">
        <f t="shared" si="14"/>
        <v>0</v>
      </c>
      <c r="J47" s="514">
        <f t="shared" si="14"/>
        <v>0</v>
      </c>
      <c r="K47" s="514">
        <f t="shared" si="14"/>
        <v>0</v>
      </c>
      <c r="L47" s="514">
        <f t="shared" si="14"/>
        <v>0</v>
      </c>
      <c r="M47" s="514">
        <f t="shared" si="14"/>
        <v>0</v>
      </c>
      <c r="N47" s="514">
        <f t="shared" si="14"/>
        <v>0</v>
      </c>
      <c r="O47" s="514">
        <f t="shared" si="14"/>
        <v>0</v>
      </c>
      <c r="P47" s="514">
        <f t="shared" si="14"/>
        <v>0</v>
      </c>
      <c r="Q47" s="514">
        <f t="shared" si="14"/>
        <v>0</v>
      </c>
      <c r="R47" s="514">
        <f t="shared" si="14"/>
        <v>0</v>
      </c>
      <c r="S47" s="514">
        <f t="shared" si="14"/>
        <v>0</v>
      </c>
      <c r="T47" s="514">
        <f t="shared" si="14"/>
        <v>0</v>
      </c>
      <c r="U47" s="514">
        <f t="shared" si="14"/>
        <v>0</v>
      </c>
      <c r="V47" s="514">
        <f t="shared" si="18"/>
        <v>0</v>
      </c>
      <c r="W47" s="514">
        <f t="shared" si="18"/>
        <v>0</v>
      </c>
      <c r="X47" s="514">
        <f t="shared" si="18"/>
        <v>0</v>
      </c>
      <c r="Y47" s="514">
        <f t="shared" si="18"/>
        <v>0</v>
      </c>
      <c r="Z47" s="514">
        <f t="shared" si="18"/>
        <v>0</v>
      </c>
      <c r="AA47" s="514">
        <f t="shared" si="18"/>
        <v>0</v>
      </c>
      <c r="AB47" s="514">
        <f t="shared" si="18"/>
        <v>0</v>
      </c>
      <c r="AC47" s="514">
        <f t="shared" si="18"/>
        <v>0</v>
      </c>
      <c r="AD47" s="514">
        <f t="shared" si="18"/>
        <v>0</v>
      </c>
      <c r="AE47" s="514">
        <f t="shared" si="18"/>
        <v>0</v>
      </c>
      <c r="AF47" s="514">
        <f t="shared" si="18"/>
        <v>0</v>
      </c>
      <c r="AG47" s="514">
        <f t="shared" si="18"/>
        <v>0</v>
      </c>
      <c r="AH47" s="514">
        <f t="shared" si="18"/>
        <v>0</v>
      </c>
      <c r="AI47" s="514">
        <f t="shared" si="18"/>
        <v>0</v>
      </c>
      <c r="AJ47" s="514">
        <f t="shared" si="18"/>
        <v>0</v>
      </c>
      <c r="AK47" s="514">
        <f t="shared" si="15"/>
        <v>0</v>
      </c>
      <c r="AL47" s="514">
        <f t="shared" si="15"/>
        <v>0</v>
      </c>
      <c r="AM47" s="514">
        <f t="shared" si="15"/>
        <v>0</v>
      </c>
      <c r="AN47" s="514">
        <f t="shared" si="15"/>
        <v>0</v>
      </c>
      <c r="AO47" s="514">
        <f t="shared" si="15"/>
        <v>0</v>
      </c>
      <c r="AP47" s="514">
        <f t="shared" si="15"/>
        <v>0</v>
      </c>
      <c r="AQ47" s="514">
        <f t="shared" si="15"/>
        <v>0</v>
      </c>
      <c r="AR47" s="514">
        <f t="shared" si="15"/>
        <v>0</v>
      </c>
      <c r="AS47" s="514">
        <f t="shared" si="15"/>
        <v>0</v>
      </c>
      <c r="AT47" s="514">
        <f t="shared" si="15"/>
        <v>0</v>
      </c>
      <c r="AU47" s="514">
        <f t="shared" si="15"/>
        <v>0</v>
      </c>
      <c r="AV47" s="514">
        <f t="shared" si="15"/>
        <v>0</v>
      </c>
      <c r="AW47" s="514">
        <f t="shared" si="15"/>
        <v>0</v>
      </c>
      <c r="AX47" s="514">
        <f t="shared" si="16"/>
        <v>0</v>
      </c>
      <c r="AY47" s="514">
        <f t="shared" si="16"/>
        <v>0</v>
      </c>
      <c r="AZ47" s="514">
        <f t="shared" si="16"/>
        <v>0</v>
      </c>
      <c r="BA47" s="514">
        <f t="shared" si="16"/>
        <v>0</v>
      </c>
      <c r="BB47" s="514">
        <f t="shared" si="19"/>
        <v>0</v>
      </c>
      <c r="BC47" s="514">
        <f t="shared" si="19"/>
        <v>0</v>
      </c>
      <c r="BD47" s="514">
        <f t="shared" si="19"/>
        <v>0</v>
      </c>
      <c r="BE47" s="514">
        <f t="shared" si="19"/>
        <v>0</v>
      </c>
      <c r="BF47" s="514">
        <f t="shared" si="19"/>
        <v>0</v>
      </c>
      <c r="BG47" s="514">
        <f t="shared" si="19"/>
        <v>0</v>
      </c>
      <c r="BH47" s="514">
        <f t="shared" si="19"/>
        <v>0</v>
      </c>
      <c r="BI47" s="514">
        <f t="shared" si="19"/>
        <v>0</v>
      </c>
      <c r="BJ47" s="514">
        <f t="shared" si="19"/>
        <v>0</v>
      </c>
      <c r="BK47" s="514">
        <f t="shared" si="19"/>
        <v>0</v>
      </c>
      <c r="BL47" s="514">
        <f t="shared" si="19"/>
        <v>0</v>
      </c>
      <c r="BM47" s="514">
        <f t="shared" si="19"/>
        <v>0</v>
      </c>
      <c r="BN47" s="514">
        <f t="shared" si="19"/>
        <v>0</v>
      </c>
      <c r="BO47" s="514">
        <f t="shared" si="19"/>
        <v>0</v>
      </c>
      <c r="BP47" s="514">
        <f t="shared" si="19"/>
        <v>0</v>
      </c>
      <c r="BQ47" s="514">
        <f t="shared" si="19"/>
        <v>0</v>
      </c>
      <c r="BR47" s="514">
        <f t="shared" si="17"/>
        <v>0</v>
      </c>
      <c r="BS47" s="514">
        <f t="shared" si="12"/>
        <v>0</v>
      </c>
      <c r="BT47" s="514">
        <f t="shared" si="12"/>
        <v>0</v>
      </c>
      <c r="BU47" s="514">
        <f t="shared" si="12"/>
        <v>0</v>
      </c>
      <c r="BV47" s="514">
        <f t="shared" si="12"/>
        <v>0</v>
      </c>
      <c r="BW47" s="514">
        <f t="shared" si="12"/>
        <v>0</v>
      </c>
      <c r="BX47" s="514">
        <f t="shared" si="12"/>
        <v>0</v>
      </c>
      <c r="CF47" s="505" t="s">
        <v>306</v>
      </c>
      <c r="CG47" s="505" t="s">
        <v>665</v>
      </c>
      <c r="CH47" s="515">
        <v>1.2522039929200395E-3</v>
      </c>
      <c r="CI47" s="515">
        <v>2.5274153091717628E-4</v>
      </c>
      <c r="CJ47" s="515">
        <v>3.4645048732509845E-4</v>
      </c>
      <c r="CK47" s="515">
        <v>3.8359331170302309E-4</v>
      </c>
      <c r="CL47" s="515">
        <v>3.8725867959863862E-4</v>
      </c>
      <c r="CM47" s="515">
        <v>2.1683223236347135E-4</v>
      </c>
      <c r="CN47" s="515">
        <v>2.9386715822627676E-4</v>
      </c>
      <c r="CO47" s="515">
        <v>4.9429556202741339E-4</v>
      </c>
      <c r="CP47" s="515">
        <v>3.4156716826293774E-4</v>
      </c>
      <c r="CQ47" s="515">
        <v>3.4262397373864811E-4</v>
      </c>
      <c r="CR47" s="515">
        <v>2.6538271979375974E-4</v>
      </c>
      <c r="CS47" s="515">
        <v>2.1911813682895566E-4</v>
      </c>
      <c r="CT47" s="515">
        <v>2.1197898690350337E-4</v>
      </c>
      <c r="CU47" s="515">
        <v>2.2206433472946003E-4</v>
      </c>
      <c r="CV47" s="515">
        <v>1.2628853773659368E-4</v>
      </c>
      <c r="CW47" s="515">
        <v>1.5476537131129797E-4</v>
      </c>
      <c r="CX47" s="515">
        <v>3.0405839593000597E-4</v>
      </c>
      <c r="CY47" s="515">
        <v>1.4906739709691244E-4</v>
      </c>
      <c r="CZ47" s="515">
        <v>3.2363640215177019E-4</v>
      </c>
      <c r="DA47" s="515">
        <v>1.4462585440491108E-4</v>
      </c>
      <c r="DB47" s="515">
        <v>9.0094148385062384E-5</v>
      </c>
      <c r="DC47" s="515">
        <v>2.7058041915806001E-4</v>
      </c>
      <c r="DD47" s="515">
        <v>5.1354391843638716E-5</v>
      </c>
      <c r="DE47" s="515">
        <v>1.554529202649245E-4</v>
      </c>
      <c r="DF47" s="515">
        <v>1.9352778972774214E-4</v>
      </c>
      <c r="DG47" s="515">
        <v>1.1087967179617149E-4</v>
      </c>
      <c r="DH47" s="515">
        <v>1.4865908985961328E-4</v>
      </c>
      <c r="DI47" s="515">
        <v>1.5811467078266761E-4</v>
      </c>
      <c r="DJ47" s="515">
        <v>2.4128963527728951E-4</v>
      </c>
      <c r="DK47" s="515">
        <v>3.0713231655542777E-3</v>
      </c>
      <c r="DL47" s="515">
        <v>1.0225396865033917E-3</v>
      </c>
      <c r="DM47" s="515">
        <v>7.7438697745149426E-4</v>
      </c>
      <c r="DN47" s="515">
        <v>7.7918185561454318E-4</v>
      </c>
      <c r="DO47" s="515">
        <v>8.3259642664249001E-4</v>
      </c>
      <c r="DP47" s="515">
        <v>5.6547399464553915E-4</v>
      </c>
      <c r="DQ47" s="515">
        <v>6.1455120691028694E-4</v>
      </c>
      <c r="DR47" s="515">
        <v>8.1932588474437887E-4</v>
      </c>
      <c r="DS47" s="515">
        <v>1.1648110630303862E-3</v>
      </c>
      <c r="DT47" s="515">
        <v>5.9343099900160967E-4</v>
      </c>
      <c r="DU47" s="515">
        <v>7.7296819787985862E-4</v>
      </c>
      <c r="DV47" s="515">
        <v>1.0198878123406426E-3</v>
      </c>
      <c r="DW47" s="515">
        <v>5.545780868308277E-4</v>
      </c>
      <c r="DX47" s="515">
        <v>5.3703999322048601E-4</v>
      </c>
      <c r="DY47" s="515">
        <v>5.3961016781319915E-4</v>
      </c>
      <c r="DZ47" s="515">
        <v>4.4845347615508804E-4</v>
      </c>
      <c r="EA47" s="515">
        <v>7.3428178063331801E-4</v>
      </c>
      <c r="EB47" s="515">
        <v>5.5593304095373399E-4</v>
      </c>
      <c r="EC47" s="515">
        <v>7.2713170779000434E-4</v>
      </c>
      <c r="ED47" s="515">
        <v>7.4553566145580633E-4</v>
      </c>
      <c r="EE47" s="515">
        <v>6.4370775667846802E-4</v>
      </c>
      <c r="EF47" s="515">
        <v>4.8592372031471313E-4</v>
      </c>
      <c r="EG47" s="515">
        <v>7.6362116642312422E-4</v>
      </c>
      <c r="EH47" s="515">
        <v>2.97862471630038E-4</v>
      </c>
      <c r="EI47" s="515">
        <v>3.8602874962705407E-4</v>
      </c>
      <c r="EJ47" s="515">
        <v>1.3059055319293903E-4</v>
      </c>
      <c r="EK47" s="515">
        <v>1.3081114283439309E-4</v>
      </c>
      <c r="EL47" s="515">
        <v>1.3529317342750349E-4</v>
      </c>
      <c r="EM47" s="515">
        <v>2.1976680300347965E-3</v>
      </c>
      <c r="EN47" s="515">
        <v>2.2841964808395857E-4</v>
      </c>
      <c r="EO47" s="515">
        <v>1.9021848334248705E-3</v>
      </c>
      <c r="EP47" s="515">
        <v>1.5411460270482009E-3</v>
      </c>
      <c r="EQ47" s="515">
        <v>1.3365332651507668E-4</v>
      </c>
      <c r="ER47" s="515">
        <v>1.4785954111695403E-4</v>
      </c>
      <c r="ES47" s="515">
        <v>3.5446250068325133E-3</v>
      </c>
      <c r="ET47" s="515">
        <v>5.9615869098300104E-3</v>
      </c>
      <c r="EU47" s="515">
        <v>2.6293114124108191E-3</v>
      </c>
      <c r="EV47" s="515">
        <v>1.0282607875092239E-3</v>
      </c>
      <c r="EW47" s="515">
        <v>3.3660977090554174E-4</v>
      </c>
      <c r="EX47" s="515">
        <v>3.4101023744196761E-2</v>
      </c>
      <c r="EY47" s="515">
        <v>6.8358017253364941E-4</v>
      </c>
      <c r="EZ47" s="515">
        <v>1.5551387525316424E-4</v>
      </c>
    </row>
    <row r="48" spans="3:156" x14ac:dyDescent="0.15">
      <c r="C48" s="511" t="s">
        <v>309</v>
      </c>
      <c r="D48" s="512" t="s">
        <v>308</v>
      </c>
      <c r="E48" s="513">
        <f t="shared" si="13"/>
        <v>0</v>
      </c>
      <c r="F48" s="514">
        <f t="shared" si="14"/>
        <v>0</v>
      </c>
      <c r="G48" s="514">
        <f t="shared" si="14"/>
        <v>0</v>
      </c>
      <c r="H48" s="514">
        <f t="shared" si="14"/>
        <v>0</v>
      </c>
      <c r="I48" s="514">
        <f t="shared" si="14"/>
        <v>0</v>
      </c>
      <c r="J48" s="514">
        <f t="shared" si="14"/>
        <v>0</v>
      </c>
      <c r="K48" s="514">
        <f t="shared" si="14"/>
        <v>0</v>
      </c>
      <c r="L48" s="514">
        <f t="shared" si="14"/>
        <v>0</v>
      </c>
      <c r="M48" s="514">
        <f t="shared" si="14"/>
        <v>0</v>
      </c>
      <c r="N48" s="514">
        <f t="shared" si="14"/>
        <v>0</v>
      </c>
      <c r="O48" s="514">
        <f t="shared" si="14"/>
        <v>0</v>
      </c>
      <c r="P48" s="514">
        <f t="shared" si="14"/>
        <v>0</v>
      </c>
      <c r="Q48" s="514">
        <f t="shared" si="14"/>
        <v>0</v>
      </c>
      <c r="R48" s="514">
        <f t="shared" si="14"/>
        <v>0</v>
      </c>
      <c r="S48" s="514">
        <f t="shared" si="14"/>
        <v>0</v>
      </c>
      <c r="T48" s="514">
        <f t="shared" si="14"/>
        <v>0</v>
      </c>
      <c r="U48" s="514">
        <f t="shared" si="14"/>
        <v>0</v>
      </c>
      <c r="V48" s="514">
        <f t="shared" si="18"/>
        <v>0</v>
      </c>
      <c r="W48" s="514">
        <f t="shared" si="18"/>
        <v>0</v>
      </c>
      <c r="X48" s="514">
        <f t="shared" si="18"/>
        <v>0</v>
      </c>
      <c r="Y48" s="514">
        <f t="shared" si="18"/>
        <v>0</v>
      </c>
      <c r="Z48" s="514">
        <f t="shared" si="18"/>
        <v>0</v>
      </c>
      <c r="AA48" s="514">
        <f t="shared" si="18"/>
        <v>0</v>
      </c>
      <c r="AB48" s="514">
        <f t="shared" si="18"/>
        <v>0</v>
      </c>
      <c r="AC48" s="514">
        <f t="shared" si="18"/>
        <v>0</v>
      </c>
      <c r="AD48" s="514">
        <f t="shared" si="18"/>
        <v>0</v>
      </c>
      <c r="AE48" s="514">
        <f t="shared" si="18"/>
        <v>0</v>
      </c>
      <c r="AF48" s="514">
        <f t="shared" si="18"/>
        <v>0</v>
      </c>
      <c r="AG48" s="514">
        <f t="shared" si="18"/>
        <v>0</v>
      </c>
      <c r="AH48" s="514">
        <f t="shared" si="18"/>
        <v>0</v>
      </c>
      <c r="AI48" s="514">
        <f t="shared" si="18"/>
        <v>0</v>
      </c>
      <c r="AJ48" s="514">
        <f t="shared" si="18"/>
        <v>0</v>
      </c>
      <c r="AK48" s="514">
        <f t="shared" si="15"/>
        <v>0</v>
      </c>
      <c r="AL48" s="514">
        <f t="shared" si="15"/>
        <v>0</v>
      </c>
      <c r="AM48" s="514">
        <f t="shared" si="15"/>
        <v>0</v>
      </c>
      <c r="AN48" s="514">
        <f t="shared" si="15"/>
        <v>0</v>
      </c>
      <c r="AO48" s="514">
        <f t="shared" si="15"/>
        <v>0</v>
      </c>
      <c r="AP48" s="514">
        <f t="shared" si="15"/>
        <v>0</v>
      </c>
      <c r="AQ48" s="514">
        <f t="shared" si="15"/>
        <v>0</v>
      </c>
      <c r="AR48" s="514">
        <f t="shared" si="15"/>
        <v>0</v>
      </c>
      <c r="AS48" s="514">
        <f t="shared" si="15"/>
        <v>0</v>
      </c>
      <c r="AT48" s="514">
        <f t="shared" si="15"/>
        <v>0</v>
      </c>
      <c r="AU48" s="514">
        <f t="shared" si="15"/>
        <v>0</v>
      </c>
      <c r="AV48" s="514">
        <f t="shared" si="15"/>
        <v>0</v>
      </c>
      <c r="AW48" s="514">
        <f t="shared" si="15"/>
        <v>0</v>
      </c>
      <c r="AX48" s="514">
        <f t="shared" si="16"/>
        <v>0</v>
      </c>
      <c r="AY48" s="514">
        <f t="shared" si="16"/>
        <v>0</v>
      </c>
      <c r="AZ48" s="514">
        <f t="shared" si="16"/>
        <v>0</v>
      </c>
      <c r="BA48" s="514">
        <f t="shared" si="16"/>
        <v>0</v>
      </c>
      <c r="BB48" s="514">
        <f t="shared" si="19"/>
        <v>0</v>
      </c>
      <c r="BC48" s="514">
        <f t="shared" si="19"/>
        <v>0</v>
      </c>
      <c r="BD48" s="514">
        <f t="shared" si="19"/>
        <v>0</v>
      </c>
      <c r="BE48" s="514">
        <f t="shared" si="19"/>
        <v>0</v>
      </c>
      <c r="BF48" s="514">
        <f t="shared" si="19"/>
        <v>0</v>
      </c>
      <c r="BG48" s="514">
        <f t="shared" si="19"/>
        <v>0</v>
      </c>
      <c r="BH48" s="514">
        <f t="shared" si="19"/>
        <v>0</v>
      </c>
      <c r="BI48" s="514">
        <f t="shared" si="19"/>
        <v>0</v>
      </c>
      <c r="BJ48" s="514">
        <f t="shared" si="19"/>
        <v>0</v>
      </c>
      <c r="BK48" s="514">
        <f t="shared" si="19"/>
        <v>0</v>
      </c>
      <c r="BL48" s="514">
        <f t="shared" si="19"/>
        <v>0</v>
      </c>
      <c r="BM48" s="514">
        <f t="shared" si="19"/>
        <v>0</v>
      </c>
      <c r="BN48" s="514">
        <f t="shared" si="19"/>
        <v>0</v>
      </c>
      <c r="BO48" s="514">
        <f t="shared" si="19"/>
        <v>0</v>
      </c>
      <c r="BP48" s="514">
        <f t="shared" si="19"/>
        <v>0</v>
      </c>
      <c r="BQ48" s="514">
        <f t="shared" si="19"/>
        <v>0</v>
      </c>
      <c r="BR48" s="514">
        <f t="shared" si="17"/>
        <v>0</v>
      </c>
      <c r="BS48" s="514">
        <f t="shared" si="12"/>
        <v>0</v>
      </c>
      <c r="BT48" s="514">
        <f t="shared" si="12"/>
        <v>0</v>
      </c>
      <c r="BU48" s="514">
        <f t="shared" si="12"/>
        <v>0</v>
      </c>
      <c r="BV48" s="514">
        <f t="shared" si="12"/>
        <v>0</v>
      </c>
      <c r="BW48" s="514">
        <f t="shared" si="12"/>
        <v>0</v>
      </c>
      <c r="BX48" s="514">
        <f t="shared" si="12"/>
        <v>0</v>
      </c>
      <c r="CF48" s="505" t="s">
        <v>309</v>
      </c>
      <c r="CG48" s="505" t="s">
        <v>308</v>
      </c>
      <c r="CH48" s="515">
        <v>2.8872692662220833E-4</v>
      </c>
      <c r="CI48" s="515">
        <v>2.2769478023116819E-4</v>
      </c>
      <c r="CJ48" s="515">
        <v>2.470469719744373E-4</v>
      </c>
      <c r="CK48" s="515">
        <v>2.0692565415023127E-4</v>
      </c>
      <c r="CL48" s="515">
        <v>2.0726208667700465E-4</v>
      </c>
      <c r="CM48" s="515">
        <v>1.9161918208864909E-4</v>
      </c>
      <c r="CN48" s="515">
        <v>3.0384697289958298E-4</v>
      </c>
      <c r="CO48" s="515">
        <v>2.9390546931359711E-4</v>
      </c>
      <c r="CP48" s="515">
        <v>3.0266430171818398E-4</v>
      </c>
      <c r="CQ48" s="515">
        <v>3.0212965911412639E-4</v>
      </c>
      <c r="CR48" s="515">
        <v>3.4120635402054821E-4</v>
      </c>
      <c r="CS48" s="515">
        <v>3.0644782904339454E-4</v>
      </c>
      <c r="CT48" s="515">
        <v>2.6633257328901705E-4</v>
      </c>
      <c r="CU48" s="515">
        <v>3.2300266869739641E-4</v>
      </c>
      <c r="CV48" s="515">
        <v>2.841492099073358E-4</v>
      </c>
      <c r="CW48" s="515">
        <v>2.0746135218285624E-4</v>
      </c>
      <c r="CX48" s="515">
        <v>2.7584679218392295E-4</v>
      </c>
      <c r="CY48" s="515">
        <v>3.726684927422811E-4</v>
      </c>
      <c r="CZ48" s="515">
        <v>2.6361656029816918E-4</v>
      </c>
      <c r="DA48" s="515">
        <v>2.0281682624594499E-4</v>
      </c>
      <c r="DB48" s="515">
        <v>2.3274321666141119E-4</v>
      </c>
      <c r="DC48" s="515">
        <v>2.005194177689195E-4</v>
      </c>
      <c r="DD48" s="515">
        <v>2.3269958804148793E-4</v>
      </c>
      <c r="DE48" s="515">
        <v>1.984070166539168E-4</v>
      </c>
      <c r="DF48" s="515">
        <v>2.1407214107888251E-4</v>
      </c>
      <c r="DG48" s="515">
        <v>1.9280192930628924E-4</v>
      </c>
      <c r="DH48" s="515">
        <v>2.0050094336723824E-4</v>
      </c>
      <c r="DI48" s="515">
        <v>2.5599518126717615E-4</v>
      </c>
      <c r="DJ48" s="515">
        <v>6.1547478047984489E-4</v>
      </c>
      <c r="DK48" s="515">
        <v>2.2428598788235723E-4</v>
      </c>
      <c r="DL48" s="515">
        <v>3.2553583448069202E-4</v>
      </c>
      <c r="DM48" s="515">
        <v>5.0662252159400321E-4</v>
      </c>
      <c r="DN48" s="515">
        <v>5.0799769854357958E-4</v>
      </c>
      <c r="DO48" s="515">
        <v>5.173414689817414E-4</v>
      </c>
      <c r="DP48" s="515">
        <v>4.9066219790867491E-4</v>
      </c>
      <c r="DQ48" s="515">
        <v>5.2350658366431845E-4</v>
      </c>
      <c r="DR48" s="515">
        <v>4.2525564952130391E-4</v>
      </c>
      <c r="DS48" s="515">
        <v>5.5906735398036553E-4</v>
      </c>
      <c r="DT48" s="515">
        <v>5.1447666007864868E-4</v>
      </c>
      <c r="DU48" s="515">
        <v>6.6254416961130747E-4</v>
      </c>
      <c r="DV48" s="515">
        <v>8.0134042398193343E-4</v>
      </c>
      <c r="DW48" s="515">
        <v>4.6870793145057055E-4</v>
      </c>
      <c r="DX48" s="515">
        <v>4.670769849293768E-4</v>
      </c>
      <c r="DY48" s="515">
        <v>4.6840387762753992E-4</v>
      </c>
      <c r="DZ48" s="515">
        <v>3.8438869384721828E-4</v>
      </c>
      <c r="EA48" s="515">
        <v>6.4249655805415323E-4</v>
      </c>
      <c r="EB48" s="515">
        <v>5.5593304095373399E-4</v>
      </c>
      <c r="EC48" s="515">
        <v>4.8475447186000289E-4</v>
      </c>
      <c r="ED48" s="515">
        <v>4.9702377430387089E-4</v>
      </c>
      <c r="EE48" s="515">
        <v>4.2913850445231198E-4</v>
      </c>
      <c r="EF48" s="515">
        <v>4.2389090495538809E-4</v>
      </c>
      <c r="EG48" s="515">
        <v>1.6579049399986147E-4</v>
      </c>
      <c r="EH48" s="515">
        <v>1.6508573836256191E-4</v>
      </c>
      <c r="EI48" s="515">
        <v>1.6786813584134219E-4</v>
      </c>
      <c r="EJ48" s="515">
        <v>1.5330195374823276E-4</v>
      </c>
      <c r="EK48" s="515">
        <v>1.5356090680559189E-4</v>
      </c>
      <c r="EL48" s="515">
        <v>1.6510353367424157E-4</v>
      </c>
      <c r="EM48" s="515">
        <v>1.6594285203314386E-4</v>
      </c>
      <c r="EN48" s="515">
        <v>1.560243497841247E-4</v>
      </c>
      <c r="EO48" s="515">
        <v>1.6074801409224256E-4</v>
      </c>
      <c r="EP48" s="515">
        <v>1.543124391652884E-4</v>
      </c>
      <c r="EQ48" s="515">
        <v>1.6270839749661509E-4</v>
      </c>
      <c r="ER48" s="515">
        <v>1.8146398227989811E-4</v>
      </c>
      <c r="ES48" s="515">
        <v>2.4431410677934375E-4</v>
      </c>
      <c r="ET48" s="515">
        <v>8.1450610826205955E-5</v>
      </c>
      <c r="EU48" s="515">
        <v>1.3166110691794386E-4</v>
      </c>
      <c r="EV48" s="515">
        <v>7.6735879664867454E-5</v>
      </c>
      <c r="EW48" s="515">
        <v>5.2259051190814705E-5</v>
      </c>
      <c r="EX48" s="515">
        <v>8.1944746635320451E-5</v>
      </c>
      <c r="EY48" s="515">
        <v>6.4551154307051633E-5</v>
      </c>
      <c r="EZ48" s="515">
        <v>6.7946482879303061E-5</v>
      </c>
    </row>
    <row r="49" spans="3:156" x14ac:dyDescent="0.15">
      <c r="C49" s="511" t="s">
        <v>312</v>
      </c>
      <c r="D49" s="512" t="s">
        <v>311</v>
      </c>
      <c r="E49" s="513">
        <f t="shared" si="13"/>
        <v>0</v>
      </c>
      <c r="F49" s="514">
        <f t="shared" si="14"/>
        <v>0</v>
      </c>
      <c r="G49" s="514">
        <f t="shared" si="14"/>
        <v>0</v>
      </c>
      <c r="H49" s="514">
        <f t="shared" si="14"/>
        <v>0</v>
      </c>
      <c r="I49" s="514">
        <f t="shared" si="14"/>
        <v>0</v>
      </c>
      <c r="J49" s="514">
        <f t="shared" si="14"/>
        <v>0</v>
      </c>
      <c r="K49" s="514">
        <f t="shared" si="14"/>
        <v>0</v>
      </c>
      <c r="L49" s="514">
        <f t="shared" si="14"/>
        <v>0</v>
      </c>
      <c r="M49" s="514">
        <f t="shared" si="14"/>
        <v>0</v>
      </c>
      <c r="N49" s="514">
        <f t="shared" si="14"/>
        <v>0</v>
      </c>
      <c r="O49" s="514">
        <f t="shared" si="14"/>
        <v>0</v>
      </c>
      <c r="P49" s="514">
        <f t="shared" si="14"/>
        <v>0</v>
      </c>
      <c r="Q49" s="514">
        <f t="shared" si="14"/>
        <v>0</v>
      </c>
      <c r="R49" s="514">
        <f t="shared" si="14"/>
        <v>0</v>
      </c>
      <c r="S49" s="514">
        <f t="shared" si="14"/>
        <v>0</v>
      </c>
      <c r="T49" s="514">
        <f t="shared" si="14"/>
        <v>0</v>
      </c>
      <c r="U49" s="514">
        <f t="shared" si="14"/>
        <v>0</v>
      </c>
      <c r="V49" s="514">
        <f t="shared" si="18"/>
        <v>0</v>
      </c>
      <c r="W49" s="514">
        <f t="shared" si="18"/>
        <v>0</v>
      </c>
      <c r="X49" s="514">
        <f t="shared" si="18"/>
        <v>0</v>
      </c>
      <c r="Y49" s="514">
        <f t="shared" si="18"/>
        <v>0</v>
      </c>
      <c r="Z49" s="514">
        <f t="shared" si="18"/>
        <v>0</v>
      </c>
      <c r="AA49" s="514">
        <f t="shared" si="18"/>
        <v>0</v>
      </c>
      <c r="AB49" s="514">
        <f t="shared" si="18"/>
        <v>0</v>
      </c>
      <c r="AC49" s="514">
        <f t="shared" si="18"/>
        <v>0</v>
      </c>
      <c r="AD49" s="514">
        <f t="shared" si="18"/>
        <v>0</v>
      </c>
      <c r="AE49" s="514">
        <f t="shared" si="18"/>
        <v>0</v>
      </c>
      <c r="AF49" s="514">
        <f t="shared" si="18"/>
        <v>0</v>
      </c>
      <c r="AG49" s="514">
        <f t="shared" si="18"/>
        <v>0</v>
      </c>
      <c r="AH49" s="514">
        <f t="shared" si="18"/>
        <v>0</v>
      </c>
      <c r="AI49" s="514">
        <f t="shared" si="18"/>
        <v>0</v>
      </c>
      <c r="AJ49" s="514">
        <f t="shared" si="18"/>
        <v>0</v>
      </c>
      <c r="AK49" s="514">
        <f t="shared" si="15"/>
        <v>0</v>
      </c>
      <c r="AL49" s="514">
        <f t="shared" si="15"/>
        <v>0</v>
      </c>
      <c r="AM49" s="514">
        <f t="shared" si="15"/>
        <v>0</v>
      </c>
      <c r="AN49" s="514">
        <f t="shared" si="15"/>
        <v>0</v>
      </c>
      <c r="AO49" s="514">
        <f t="shared" si="15"/>
        <v>0</v>
      </c>
      <c r="AP49" s="514">
        <f t="shared" si="15"/>
        <v>0</v>
      </c>
      <c r="AQ49" s="514">
        <f t="shared" si="15"/>
        <v>0</v>
      </c>
      <c r="AR49" s="514">
        <f t="shared" si="15"/>
        <v>0</v>
      </c>
      <c r="AS49" s="514">
        <f t="shared" si="15"/>
        <v>0</v>
      </c>
      <c r="AT49" s="514">
        <f t="shared" si="15"/>
        <v>0</v>
      </c>
      <c r="AU49" s="514">
        <f t="shared" si="15"/>
        <v>0</v>
      </c>
      <c r="AV49" s="514">
        <f t="shared" si="15"/>
        <v>0</v>
      </c>
      <c r="AW49" s="514">
        <f t="shared" si="15"/>
        <v>0</v>
      </c>
      <c r="AX49" s="514">
        <f t="shared" si="16"/>
        <v>0</v>
      </c>
      <c r="AY49" s="514">
        <f t="shared" si="16"/>
        <v>0</v>
      </c>
      <c r="AZ49" s="514">
        <f t="shared" si="16"/>
        <v>0</v>
      </c>
      <c r="BA49" s="514">
        <f t="shared" si="16"/>
        <v>0</v>
      </c>
      <c r="BB49" s="514">
        <f t="shared" si="19"/>
        <v>0</v>
      </c>
      <c r="BC49" s="514">
        <f t="shared" si="19"/>
        <v>0</v>
      </c>
      <c r="BD49" s="514">
        <f t="shared" si="19"/>
        <v>0</v>
      </c>
      <c r="BE49" s="514">
        <f t="shared" si="19"/>
        <v>0</v>
      </c>
      <c r="BF49" s="514">
        <f t="shared" si="19"/>
        <v>0</v>
      </c>
      <c r="BG49" s="514">
        <f t="shared" si="19"/>
        <v>0</v>
      </c>
      <c r="BH49" s="514">
        <f t="shared" si="19"/>
        <v>0</v>
      </c>
      <c r="BI49" s="514">
        <f t="shared" si="19"/>
        <v>0</v>
      </c>
      <c r="BJ49" s="514">
        <f t="shared" si="19"/>
        <v>0</v>
      </c>
      <c r="BK49" s="514">
        <f t="shared" si="19"/>
        <v>0</v>
      </c>
      <c r="BL49" s="514">
        <f t="shared" si="19"/>
        <v>0</v>
      </c>
      <c r="BM49" s="514">
        <f t="shared" si="19"/>
        <v>0</v>
      </c>
      <c r="BN49" s="514">
        <f t="shared" si="19"/>
        <v>0</v>
      </c>
      <c r="BO49" s="514">
        <f t="shared" si="19"/>
        <v>0</v>
      </c>
      <c r="BP49" s="514">
        <f t="shared" si="19"/>
        <v>0</v>
      </c>
      <c r="BQ49" s="514">
        <f t="shared" si="19"/>
        <v>0</v>
      </c>
      <c r="BR49" s="514">
        <f t="shared" si="17"/>
        <v>0</v>
      </c>
      <c r="BS49" s="514">
        <f t="shared" si="12"/>
        <v>0</v>
      </c>
      <c r="BT49" s="514">
        <f t="shared" si="12"/>
        <v>0</v>
      </c>
      <c r="BU49" s="514">
        <f t="shared" si="12"/>
        <v>0</v>
      </c>
      <c r="BV49" s="514">
        <f t="shared" si="12"/>
        <v>0</v>
      </c>
      <c r="BW49" s="514">
        <f t="shared" si="12"/>
        <v>0</v>
      </c>
      <c r="BX49" s="514">
        <f t="shared" si="12"/>
        <v>0</v>
      </c>
      <c r="CF49" s="505" t="s">
        <v>312</v>
      </c>
      <c r="CG49" s="505" t="s">
        <v>311</v>
      </c>
      <c r="CH49" s="515">
        <v>4.2992845726190222E-5</v>
      </c>
      <c r="CI49" s="515">
        <v>9.4274540195584268E-5</v>
      </c>
      <c r="CJ49" s="515">
        <v>0</v>
      </c>
      <c r="CK49" s="515">
        <v>0</v>
      </c>
      <c r="CL49" s="515">
        <v>0</v>
      </c>
      <c r="CM49" s="515">
        <v>0</v>
      </c>
      <c r="CN49" s="515">
        <v>0</v>
      </c>
      <c r="CO49" s="515">
        <v>0</v>
      </c>
      <c r="CP49" s="515">
        <v>0</v>
      </c>
      <c r="CQ49" s="515">
        <v>0</v>
      </c>
      <c r="CR49" s="515">
        <v>0</v>
      </c>
      <c r="CS49" s="515">
        <v>0</v>
      </c>
      <c r="CT49" s="515">
        <v>0</v>
      </c>
      <c r="CU49" s="515">
        <v>0</v>
      </c>
      <c r="CV49" s="515">
        <v>0</v>
      </c>
      <c r="CW49" s="515">
        <v>1.928420384479977E-4</v>
      </c>
      <c r="CX49" s="515">
        <v>0</v>
      </c>
      <c r="CY49" s="515">
        <v>0</v>
      </c>
      <c r="CZ49" s="515">
        <v>0</v>
      </c>
      <c r="DA49" s="515">
        <v>2.0593926863741511E-4</v>
      </c>
      <c r="DB49" s="515">
        <v>2.2523537096265597E-4</v>
      </c>
      <c r="DC49" s="515">
        <v>2.0293531436854504E-4</v>
      </c>
      <c r="DD49" s="515">
        <v>2.3590923753171535E-4</v>
      </c>
      <c r="DE49" s="515">
        <v>2.0249788297667796E-4</v>
      </c>
      <c r="DF49" s="515">
        <v>2.1735923729506495E-4</v>
      </c>
      <c r="DG49" s="515">
        <v>1.9577192051511527E-4</v>
      </c>
      <c r="DH49" s="515">
        <v>2.0393417869886903E-4</v>
      </c>
      <c r="DI49" s="515">
        <v>2.5599518126717615E-4</v>
      </c>
      <c r="DJ49" s="515">
        <v>0</v>
      </c>
      <c r="DK49" s="515">
        <v>-7.4835798523432127E-6</v>
      </c>
      <c r="DL49" s="515">
        <v>-5.6753109219088568E-6</v>
      </c>
      <c r="DM49" s="515">
        <v>-3.2118211245532399E-6</v>
      </c>
      <c r="DN49" s="515">
        <v>-3.0933554038512961E-6</v>
      </c>
      <c r="DO49" s="515">
        <v>-3.1908396524367271E-6</v>
      </c>
      <c r="DP49" s="515">
        <v>-3.0956605546288636E-6</v>
      </c>
      <c r="DQ49" s="515">
        <v>0</v>
      </c>
      <c r="DR49" s="515">
        <v>-2.8350376634753594E-6</v>
      </c>
      <c r="DS49" s="515">
        <v>-3.6711739942425504E-6</v>
      </c>
      <c r="DT49" s="515">
        <v>-2.5469141588051917E-6</v>
      </c>
      <c r="DU49" s="515">
        <v>0</v>
      </c>
      <c r="DV49" s="515">
        <v>0</v>
      </c>
      <c r="DW49" s="515">
        <v>-2.6834423556330373E-6</v>
      </c>
      <c r="DX49" s="515">
        <v>-2.9561834489201063E-6</v>
      </c>
      <c r="DY49" s="515">
        <v>-3.3377948524527785E-6</v>
      </c>
      <c r="DZ49" s="515">
        <v>0</v>
      </c>
      <c r="EA49" s="515">
        <v>0</v>
      </c>
      <c r="EB49" s="515">
        <v>0</v>
      </c>
      <c r="EC49" s="515">
        <v>0</v>
      </c>
      <c r="ED49" s="515">
        <v>0</v>
      </c>
      <c r="EE49" s="515">
        <v>0</v>
      </c>
      <c r="EF49" s="515">
        <v>-1.0338802559887513E-5</v>
      </c>
      <c r="EG49" s="515">
        <v>-9.1923442217744967E-6</v>
      </c>
      <c r="EH49" s="515">
        <v>-9.7369604396149115E-6</v>
      </c>
      <c r="EI49" s="515">
        <v>-9.514793124610488E-6</v>
      </c>
      <c r="EJ49" s="515">
        <v>-1.1355700277646872E-5</v>
      </c>
      <c r="EK49" s="515">
        <v>-1.1374881985599399E-5</v>
      </c>
      <c r="EL49" s="515">
        <v>-9.1724185374578648E-6</v>
      </c>
      <c r="EM49" s="515">
        <v>-9.4578827583657116E-6</v>
      </c>
      <c r="EN49" s="515">
        <v>-8.7373635879109836E-6</v>
      </c>
      <c r="EO49" s="515">
        <v>0</v>
      </c>
      <c r="EP49" s="515">
        <v>-7.913458418732738E-6</v>
      </c>
      <c r="EQ49" s="515">
        <v>-1.1622028392615363E-5</v>
      </c>
      <c r="ER49" s="515">
        <v>-9.6012689036983129E-6</v>
      </c>
      <c r="ES49" s="515">
        <v>0</v>
      </c>
      <c r="ET49" s="515">
        <v>-1.0034544453031927E-5</v>
      </c>
      <c r="EU49" s="515">
        <v>-2.411614334635605E-5</v>
      </c>
      <c r="EV49" s="515">
        <v>-4.1478853872901327E-7</v>
      </c>
      <c r="EW49" s="515">
        <v>0</v>
      </c>
      <c r="EX49" s="515">
        <v>-1.3421984362681797E-5</v>
      </c>
      <c r="EY49" s="515">
        <v>-9.9309468164694821E-6</v>
      </c>
      <c r="EZ49" s="515">
        <v>-1.1263855450579653E-5</v>
      </c>
    </row>
    <row r="50" spans="3:156" x14ac:dyDescent="0.15">
      <c r="C50" s="511" t="s">
        <v>317</v>
      </c>
      <c r="D50" s="512" t="s">
        <v>318</v>
      </c>
      <c r="E50" s="513">
        <f t="shared" si="13"/>
        <v>0</v>
      </c>
      <c r="F50" s="514">
        <f t="shared" si="14"/>
        <v>0</v>
      </c>
      <c r="G50" s="514">
        <f t="shared" si="14"/>
        <v>0</v>
      </c>
      <c r="H50" s="514">
        <f t="shared" si="14"/>
        <v>0</v>
      </c>
      <c r="I50" s="514">
        <f t="shared" si="14"/>
        <v>0</v>
      </c>
      <c r="J50" s="514">
        <f t="shared" si="14"/>
        <v>0</v>
      </c>
      <c r="K50" s="514">
        <f t="shared" si="14"/>
        <v>0</v>
      </c>
      <c r="L50" s="514">
        <f t="shared" si="14"/>
        <v>0</v>
      </c>
      <c r="M50" s="514">
        <f t="shared" si="14"/>
        <v>0</v>
      </c>
      <c r="N50" s="514">
        <f t="shared" si="14"/>
        <v>0</v>
      </c>
      <c r="O50" s="514">
        <f t="shared" si="14"/>
        <v>0</v>
      </c>
      <c r="P50" s="514">
        <f t="shared" si="14"/>
        <v>0</v>
      </c>
      <c r="Q50" s="514">
        <f t="shared" si="14"/>
        <v>0</v>
      </c>
      <c r="R50" s="514">
        <f t="shared" si="14"/>
        <v>0</v>
      </c>
      <c r="S50" s="514">
        <f t="shared" si="14"/>
        <v>0</v>
      </c>
      <c r="T50" s="514">
        <f t="shared" si="14"/>
        <v>0</v>
      </c>
      <c r="U50" s="514">
        <f t="shared" si="14"/>
        <v>0</v>
      </c>
      <c r="V50" s="514">
        <f t="shared" si="18"/>
        <v>0</v>
      </c>
      <c r="W50" s="514">
        <f t="shared" si="18"/>
        <v>0</v>
      </c>
      <c r="X50" s="514">
        <f t="shared" si="18"/>
        <v>0</v>
      </c>
      <c r="Y50" s="514">
        <f t="shared" si="18"/>
        <v>0</v>
      </c>
      <c r="Z50" s="514">
        <f t="shared" si="18"/>
        <v>0</v>
      </c>
      <c r="AA50" s="514">
        <f t="shared" si="18"/>
        <v>0</v>
      </c>
      <c r="AB50" s="514">
        <f t="shared" si="18"/>
        <v>0</v>
      </c>
      <c r="AC50" s="514">
        <f t="shared" si="18"/>
        <v>0</v>
      </c>
      <c r="AD50" s="514">
        <f t="shared" si="18"/>
        <v>0</v>
      </c>
      <c r="AE50" s="514">
        <f t="shared" si="18"/>
        <v>0</v>
      </c>
      <c r="AF50" s="514">
        <f t="shared" si="18"/>
        <v>0</v>
      </c>
      <c r="AG50" s="514">
        <f t="shared" si="18"/>
        <v>0</v>
      </c>
      <c r="AH50" s="514">
        <f t="shared" si="18"/>
        <v>0</v>
      </c>
      <c r="AI50" s="514">
        <f t="shared" si="18"/>
        <v>0</v>
      </c>
      <c r="AJ50" s="514">
        <f t="shared" si="18"/>
        <v>0</v>
      </c>
      <c r="AK50" s="514">
        <f t="shared" si="15"/>
        <v>0</v>
      </c>
      <c r="AL50" s="514">
        <f t="shared" si="15"/>
        <v>0</v>
      </c>
      <c r="AM50" s="514">
        <f t="shared" si="15"/>
        <v>0</v>
      </c>
      <c r="AN50" s="514">
        <f t="shared" si="15"/>
        <v>0</v>
      </c>
      <c r="AO50" s="514">
        <f t="shared" si="15"/>
        <v>0</v>
      </c>
      <c r="AP50" s="514">
        <f t="shared" si="15"/>
        <v>0</v>
      </c>
      <c r="AQ50" s="514">
        <f t="shared" si="15"/>
        <v>0</v>
      </c>
      <c r="AR50" s="514">
        <f t="shared" si="15"/>
        <v>0</v>
      </c>
      <c r="AS50" s="514">
        <f t="shared" si="15"/>
        <v>0</v>
      </c>
      <c r="AT50" s="514">
        <f t="shared" si="15"/>
        <v>0</v>
      </c>
      <c r="AU50" s="514">
        <f t="shared" si="15"/>
        <v>0</v>
      </c>
      <c r="AV50" s="514">
        <f t="shared" si="15"/>
        <v>0</v>
      </c>
      <c r="AW50" s="514">
        <f t="shared" si="15"/>
        <v>0</v>
      </c>
      <c r="AX50" s="514">
        <f t="shared" si="16"/>
        <v>0</v>
      </c>
      <c r="AY50" s="514">
        <f t="shared" si="16"/>
        <v>0</v>
      </c>
      <c r="AZ50" s="514">
        <f t="shared" si="16"/>
        <v>0</v>
      </c>
      <c r="BA50" s="514">
        <f t="shared" si="16"/>
        <v>0</v>
      </c>
      <c r="BB50" s="514">
        <f t="shared" si="19"/>
        <v>0</v>
      </c>
      <c r="BC50" s="514">
        <f t="shared" si="19"/>
        <v>0</v>
      </c>
      <c r="BD50" s="514">
        <f t="shared" si="19"/>
        <v>0</v>
      </c>
      <c r="BE50" s="514">
        <f t="shared" si="19"/>
        <v>0</v>
      </c>
      <c r="BF50" s="514">
        <f t="shared" si="19"/>
        <v>0</v>
      </c>
      <c r="BG50" s="514">
        <f t="shared" si="19"/>
        <v>0</v>
      </c>
      <c r="BH50" s="514">
        <f t="shared" si="19"/>
        <v>0</v>
      </c>
      <c r="BI50" s="514">
        <f t="shared" si="19"/>
        <v>0</v>
      </c>
      <c r="BJ50" s="514">
        <f t="shared" si="19"/>
        <v>0</v>
      </c>
      <c r="BK50" s="514">
        <f t="shared" si="19"/>
        <v>0</v>
      </c>
      <c r="BL50" s="514">
        <f t="shared" si="19"/>
        <v>0</v>
      </c>
      <c r="BM50" s="514">
        <f t="shared" si="19"/>
        <v>0</v>
      </c>
      <c r="BN50" s="514">
        <f t="shared" si="19"/>
        <v>0</v>
      </c>
      <c r="BO50" s="514">
        <f t="shared" si="19"/>
        <v>0</v>
      </c>
      <c r="BP50" s="514">
        <f t="shared" si="19"/>
        <v>0</v>
      </c>
      <c r="BQ50" s="514">
        <f t="shared" si="19"/>
        <v>0</v>
      </c>
      <c r="BR50" s="514">
        <f t="shared" si="17"/>
        <v>0</v>
      </c>
      <c r="BS50" s="514">
        <f t="shared" si="12"/>
        <v>0</v>
      </c>
      <c r="BT50" s="514">
        <f t="shared" si="12"/>
        <v>0</v>
      </c>
      <c r="BU50" s="514">
        <f t="shared" si="12"/>
        <v>0</v>
      </c>
      <c r="BV50" s="514">
        <f t="shared" si="12"/>
        <v>0</v>
      </c>
      <c r="BW50" s="514">
        <f t="shared" si="12"/>
        <v>0</v>
      </c>
      <c r="BX50" s="514">
        <f t="shared" si="12"/>
        <v>0</v>
      </c>
      <c r="CF50" s="505" t="s">
        <v>317</v>
      </c>
      <c r="CG50" s="505" t="s">
        <v>318</v>
      </c>
      <c r="CH50" s="515">
        <v>8.9409230792077028E-3</v>
      </c>
      <c r="CI50" s="515">
        <v>5.9009299978728131E-3</v>
      </c>
      <c r="CJ50" s="515">
        <v>4.9448164308163612E-3</v>
      </c>
      <c r="CK50" s="515">
        <v>3.7063334541845671E-3</v>
      </c>
      <c r="CL50" s="515">
        <v>3.7445719777447072E-3</v>
      </c>
      <c r="CM50" s="515">
        <v>1.9666179214361352E-3</v>
      </c>
      <c r="CN50" s="515">
        <v>6.6981445375023782E-3</v>
      </c>
      <c r="CO50" s="515">
        <v>1.6525502979132713E-2</v>
      </c>
      <c r="CP50" s="515">
        <v>7.357310120943825E-3</v>
      </c>
      <c r="CQ50" s="515">
        <v>7.406252374768045E-3</v>
      </c>
      <c r="CR50" s="515">
        <v>3.8290935284528188E-3</v>
      </c>
      <c r="CS50" s="515">
        <v>5.4303190431523795E-3</v>
      </c>
      <c r="CT50" s="515">
        <v>8.564766374697318E-3</v>
      </c>
      <c r="CU50" s="515">
        <v>4.1367893871192595E-3</v>
      </c>
      <c r="CV50" s="515">
        <v>5.3830489210223058E-3</v>
      </c>
      <c r="CW50" s="515">
        <v>6.900581888557503E-3</v>
      </c>
      <c r="CX50" s="515">
        <v>5.0509219447616802E-3</v>
      </c>
      <c r="CY50" s="515">
        <v>3.5869342426444557E-3</v>
      </c>
      <c r="CZ50" s="515">
        <v>5.2358485569935472E-3</v>
      </c>
      <c r="DA50" s="515">
        <v>7.0262050268058134E-3</v>
      </c>
      <c r="DB50" s="515">
        <v>5.0302566181659831E-3</v>
      </c>
      <c r="DC50" s="515">
        <v>8.4483904088904997E-3</v>
      </c>
      <c r="DD50" s="515">
        <v>5.1819791019721692E-3</v>
      </c>
      <c r="DE50" s="515">
        <v>7.1406071663796238E-3</v>
      </c>
      <c r="DF50" s="515">
        <v>7.4169217247886908E-3</v>
      </c>
      <c r="DG50" s="515">
        <v>7.0208117183973139E-3</v>
      </c>
      <c r="DH50" s="515">
        <v>6.879688619288362E-3</v>
      </c>
      <c r="DI50" s="515">
        <v>1.2257651620675375E-2</v>
      </c>
      <c r="DJ50" s="515">
        <v>7.9950958028638195E-3</v>
      </c>
      <c r="DK50" s="515">
        <v>1.3512068379550343E-2</v>
      </c>
      <c r="DL50" s="515">
        <v>3.3028039441140781E-3</v>
      </c>
      <c r="DM50" s="515">
        <v>3.3113875794143904E-3</v>
      </c>
      <c r="DN50" s="515">
        <v>3.3097184290428951E-3</v>
      </c>
      <c r="DO50" s="515">
        <v>3.4884386306873261E-3</v>
      </c>
      <c r="DP50" s="515">
        <v>1.4291632893869921E-4</v>
      </c>
      <c r="DQ50" s="515">
        <v>1.2746247254435581E-3</v>
      </c>
      <c r="DR50" s="515">
        <v>2.3020505827419917E-3</v>
      </c>
      <c r="DS50" s="515">
        <v>7.2857070182882153E-3</v>
      </c>
      <c r="DT50" s="515">
        <v>3.0690315613602559E-3</v>
      </c>
      <c r="DU50" s="515">
        <v>3.7544169611307418E-3</v>
      </c>
      <c r="DV50" s="515">
        <v>4.8808916733445035E-3</v>
      </c>
      <c r="DW50" s="515">
        <v>2.5582150457034956E-3</v>
      </c>
      <c r="DX50" s="515">
        <v>4.4835448975288276E-4</v>
      </c>
      <c r="DY50" s="515">
        <v>5.0623221928867144E-4</v>
      </c>
      <c r="DZ50" s="515">
        <v>0</v>
      </c>
      <c r="EA50" s="515">
        <v>0</v>
      </c>
      <c r="EB50" s="515">
        <v>0</v>
      </c>
      <c r="EC50" s="515">
        <v>2.3316690096466138E-2</v>
      </c>
      <c r="ED50" s="515">
        <v>2.3644130977598429E-2</v>
      </c>
      <c r="EE50" s="515">
        <v>2.1832421414011371E-2</v>
      </c>
      <c r="EF50" s="515">
        <v>3.4118048447628795E-3</v>
      </c>
      <c r="EG50" s="515">
        <v>3.7801874122008017E-3</v>
      </c>
      <c r="EH50" s="515">
        <v>3.5672682337861907E-3</v>
      </c>
      <c r="EI50" s="515">
        <v>1.0772105073219732E-3</v>
      </c>
      <c r="EJ50" s="515">
        <v>3.574206662389353E-2</v>
      </c>
      <c r="EK50" s="515">
        <v>6.7111803715036455E-4</v>
      </c>
      <c r="EL50" s="515">
        <v>1.4217248733059689E-4</v>
      </c>
      <c r="EM50" s="515">
        <v>4.2586266638350335E-3</v>
      </c>
      <c r="EN50" s="515">
        <v>4.6744895195323759E-3</v>
      </c>
      <c r="EO50" s="515">
        <v>6.2289855460743993E-4</v>
      </c>
      <c r="EP50" s="515">
        <v>8.83339795991042E-3</v>
      </c>
      <c r="EQ50" s="515">
        <v>6.0027776647858348E-3</v>
      </c>
      <c r="ER50" s="515">
        <v>6.5288628545148524E-4</v>
      </c>
      <c r="ES50" s="515">
        <v>8.5220073178286359E-4</v>
      </c>
      <c r="ET50" s="515">
        <v>2.7914501411241251E-2</v>
      </c>
      <c r="EU50" s="515">
        <v>4.5367679935759811E-2</v>
      </c>
      <c r="EV50" s="515">
        <v>5.3168009682823647E-2</v>
      </c>
      <c r="EW50" s="515">
        <v>6.4894982362570228E-2</v>
      </c>
      <c r="EX50" s="515">
        <v>3.9425313014803745E-3</v>
      </c>
      <c r="EY50" s="515">
        <v>3.7572082122309539E-3</v>
      </c>
      <c r="EZ50" s="515">
        <v>4.9542796473759218E-3</v>
      </c>
    </row>
    <row r="51" spans="3:156" x14ac:dyDescent="0.15">
      <c r="C51" s="511" t="s">
        <v>323</v>
      </c>
      <c r="D51" s="512" t="s">
        <v>666</v>
      </c>
      <c r="E51" s="513">
        <f t="shared" si="13"/>
        <v>0</v>
      </c>
      <c r="F51" s="514">
        <f t="shared" si="14"/>
        <v>0</v>
      </c>
      <c r="G51" s="514">
        <f t="shared" si="14"/>
        <v>0</v>
      </c>
      <c r="H51" s="514">
        <f t="shared" si="14"/>
        <v>0</v>
      </c>
      <c r="I51" s="514">
        <f t="shared" si="14"/>
        <v>0</v>
      </c>
      <c r="J51" s="514">
        <f t="shared" si="14"/>
        <v>0</v>
      </c>
      <c r="K51" s="514">
        <f t="shared" si="14"/>
        <v>0</v>
      </c>
      <c r="L51" s="514">
        <f t="shared" si="14"/>
        <v>0</v>
      </c>
      <c r="M51" s="514">
        <f t="shared" si="14"/>
        <v>0</v>
      </c>
      <c r="N51" s="514">
        <f t="shared" si="14"/>
        <v>0</v>
      </c>
      <c r="O51" s="514">
        <f t="shared" si="14"/>
        <v>0</v>
      </c>
      <c r="P51" s="514">
        <f t="shared" si="14"/>
        <v>0</v>
      </c>
      <c r="Q51" s="514">
        <f t="shared" si="14"/>
        <v>0</v>
      </c>
      <c r="R51" s="514">
        <f t="shared" si="14"/>
        <v>0</v>
      </c>
      <c r="S51" s="514">
        <f t="shared" si="14"/>
        <v>0</v>
      </c>
      <c r="T51" s="514">
        <f t="shared" si="14"/>
        <v>0</v>
      </c>
      <c r="U51" s="514">
        <f t="shared" si="14"/>
        <v>0</v>
      </c>
      <c r="V51" s="514">
        <f t="shared" si="18"/>
        <v>0</v>
      </c>
      <c r="W51" s="514">
        <f t="shared" si="18"/>
        <v>0</v>
      </c>
      <c r="X51" s="514">
        <f t="shared" si="18"/>
        <v>0</v>
      </c>
      <c r="Y51" s="514">
        <f t="shared" si="18"/>
        <v>0</v>
      </c>
      <c r="Z51" s="514">
        <f t="shared" si="18"/>
        <v>0</v>
      </c>
      <c r="AA51" s="514">
        <f t="shared" si="18"/>
        <v>0</v>
      </c>
      <c r="AB51" s="514">
        <f t="shared" si="18"/>
        <v>0</v>
      </c>
      <c r="AC51" s="514">
        <f t="shared" si="18"/>
        <v>0</v>
      </c>
      <c r="AD51" s="514">
        <f t="shared" si="18"/>
        <v>0</v>
      </c>
      <c r="AE51" s="514">
        <f t="shared" si="18"/>
        <v>0</v>
      </c>
      <c r="AF51" s="514">
        <f t="shared" si="18"/>
        <v>0</v>
      </c>
      <c r="AG51" s="514">
        <f t="shared" si="18"/>
        <v>0</v>
      </c>
      <c r="AH51" s="514">
        <f t="shared" si="18"/>
        <v>0</v>
      </c>
      <c r="AI51" s="514">
        <f t="shared" si="18"/>
        <v>0</v>
      </c>
      <c r="AJ51" s="514">
        <f t="shared" si="18"/>
        <v>0</v>
      </c>
      <c r="AK51" s="514">
        <f t="shared" si="15"/>
        <v>0</v>
      </c>
      <c r="AL51" s="514">
        <f t="shared" si="15"/>
        <v>0</v>
      </c>
      <c r="AM51" s="514">
        <f t="shared" si="15"/>
        <v>0</v>
      </c>
      <c r="AN51" s="514">
        <f t="shared" si="15"/>
        <v>0</v>
      </c>
      <c r="AO51" s="514">
        <f t="shared" si="15"/>
        <v>0</v>
      </c>
      <c r="AP51" s="514">
        <f t="shared" si="15"/>
        <v>0</v>
      </c>
      <c r="AQ51" s="514">
        <f t="shared" si="15"/>
        <v>0</v>
      </c>
      <c r="AR51" s="514">
        <f t="shared" si="15"/>
        <v>0</v>
      </c>
      <c r="AS51" s="514">
        <f t="shared" si="15"/>
        <v>0</v>
      </c>
      <c r="AT51" s="514">
        <f t="shared" si="15"/>
        <v>0</v>
      </c>
      <c r="AU51" s="514">
        <f t="shared" si="15"/>
        <v>0</v>
      </c>
      <c r="AV51" s="514">
        <f t="shared" si="15"/>
        <v>0</v>
      </c>
      <c r="AW51" s="514">
        <f t="shared" si="15"/>
        <v>0</v>
      </c>
      <c r="AX51" s="514">
        <f t="shared" si="16"/>
        <v>0</v>
      </c>
      <c r="AY51" s="514">
        <f t="shared" si="16"/>
        <v>0</v>
      </c>
      <c r="AZ51" s="514">
        <f t="shared" si="16"/>
        <v>0</v>
      </c>
      <c r="BA51" s="514">
        <f t="shared" si="16"/>
        <v>0</v>
      </c>
      <c r="BB51" s="514">
        <f t="shared" si="19"/>
        <v>0</v>
      </c>
      <c r="BC51" s="514">
        <f t="shared" si="19"/>
        <v>0</v>
      </c>
      <c r="BD51" s="514">
        <f t="shared" si="19"/>
        <v>0</v>
      </c>
      <c r="BE51" s="514">
        <f t="shared" si="19"/>
        <v>0</v>
      </c>
      <c r="BF51" s="514">
        <f t="shared" si="19"/>
        <v>0</v>
      </c>
      <c r="BG51" s="514">
        <f t="shared" si="19"/>
        <v>0</v>
      </c>
      <c r="BH51" s="514">
        <f t="shared" si="19"/>
        <v>0</v>
      </c>
      <c r="BI51" s="514">
        <f t="shared" si="19"/>
        <v>0</v>
      </c>
      <c r="BJ51" s="514">
        <f t="shared" si="19"/>
        <v>0</v>
      </c>
      <c r="BK51" s="514">
        <f t="shared" si="19"/>
        <v>0</v>
      </c>
      <c r="BL51" s="514">
        <f t="shared" si="19"/>
        <v>0</v>
      </c>
      <c r="BM51" s="514">
        <f t="shared" si="19"/>
        <v>0</v>
      </c>
      <c r="BN51" s="514">
        <f t="shared" si="19"/>
        <v>0</v>
      </c>
      <c r="BO51" s="514">
        <f t="shared" si="19"/>
        <v>0</v>
      </c>
      <c r="BP51" s="514">
        <f t="shared" si="19"/>
        <v>0</v>
      </c>
      <c r="BQ51" s="514">
        <f t="shared" si="19"/>
        <v>0</v>
      </c>
      <c r="BR51" s="514">
        <f t="shared" si="17"/>
        <v>0</v>
      </c>
      <c r="BS51" s="514">
        <f t="shared" si="12"/>
        <v>0</v>
      </c>
      <c r="BT51" s="514">
        <f t="shared" si="12"/>
        <v>0</v>
      </c>
      <c r="BU51" s="514">
        <f t="shared" si="12"/>
        <v>0</v>
      </c>
      <c r="BV51" s="514">
        <f t="shared" si="12"/>
        <v>0</v>
      </c>
      <c r="BW51" s="514">
        <f t="shared" si="12"/>
        <v>0</v>
      </c>
      <c r="BX51" s="514">
        <f t="shared" si="12"/>
        <v>0</v>
      </c>
      <c r="CF51" s="505" t="s">
        <v>323</v>
      </c>
      <c r="CG51" s="505" t="s">
        <v>666</v>
      </c>
      <c r="CH51" s="515">
        <v>6.7469822734818177E-2</v>
      </c>
      <c r="CI51" s="515">
        <v>7.5459492549582494E-2</v>
      </c>
      <c r="CJ51" s="515">
        <v>4.781467981453999E-2</v>
      </c>
      <c r="CK51" s="515">
        <v>3.1974568533440453E-2</v>
      </c>
      <c r="CL51" s="515">
        <v>3.14191589747864E-2</v>
      </c>
      <c r="CM51" s="515">
        <v>5.724370934395643E-2</v>
      </c>
      <c r="CN51" s="515">
        <v>7.0239624562442704E-2</v>
      </c>
      <c r="CO51" s="515">
        <v>6.514013947150453E-2</v>
      </c>
      <c r="CP51" s="515">
        <v>4.4347193041470195E-2</v>
      </c>
      <c r="CQ51" s="515">
        <v>4.4468805309909036E-2</v>
      </c>
      <c r="CR51" s="515">
        <v>3.5580240360920501E-2</v>
      </c>
      <c r="CS51" s="515">
        <v>0.11105915435483403</v>
      </c>
      <c r="CT51" s="515">
        <v>9.2815542951562802E-2</v>
      </c>
      <c r="CU51" s="515">
        <v>0.11858796243075209</v>
      </c>
      <c r="CV51" s="515">
        <v>2.8951647276114101E-2</v>
      </c>
      <c r="CW51" s="515">
        <v>0.10436316076473896</v>
      </c>
      <c r="CX51" s="515">
        <v>5.5005313185372176E-2</v>
      </c>
      <c r="CY51" s="515">
        <v>4.5558723237743862E-2</v>
      </c>
      <c r="CZ51" s="515">
        <v>5.6198578588921751E-2</v>
      </c>
      <c r="DA51" s="515">
        <v>0.10771539193074309</v>
      </c>
      <c r="DB51" s="515">
        <v>0.14138775019895791</v>
      </c>
      <c r="DC51" s="515">
        <v>9.2734190976626205E-2</v>
      </c>
      <c r="DD51" s="515">
        <v>0.10111679754012463</v>
      </c>
      <c r="DE51" s="515">
        <v>6.1305722712898914E-2</v>
      </c>
      <c r="DF51" s="515">
        <v>6.4328883837717704E-2</v>
      </c>
      <c r="DG51" s="515">
        <v>0.13763434260234589</v>
      </c>
      <c r="DH51" s="515">
        <v>0.11114172412615149</v>
      </c>
      <c r="DI51" s="515">
        <v>5.7004103452170315E-2</v>
      </c>
      <c r="DJ51" s="515">
        <v>9.4228600858234493E-2</v>
      </c>
      <c r="DK51" s="515">
        <v>4.4488819465278294E-2</v>
      </c>
      <c r="DL51" s="515">
        <v>3.1386512510087866E-2</v>
      </c>
      <c r="DM51" s="515">
        <v>4.0279955852673424E-2</v>
      </c>
      <c r="DN51" s="515">
        <v>4.0532064003585541E-2</v>
      </c>
      <c r="DO51" s="515">
        <v>3.3833323725360603E-2</v>
      </c>
      <c r="DP51" s="515">
        <v>2.2384721470521313E-2</v>
      </c>
      <c r="DQ51" s="515">
        <v>4.6432757855443896E-3</v>
      </c>
      <c r="DR51" s="515">
        <v>7.5074632366490993E-2</v>
      </c>
      <c r="DS51" s="515">
        <v>3.0288234359356538E-2</v>
      </c>
      <c r="DT51" s="515">
        <v>7.3796837751380434E-2</v>
      </c>
      <c r="DU51" s="515">
        <v>8.3922261484098946E-3</v>
      </c>
      <c r="DV51" s="515">
        <v>0.14358563415167189</v>
      </c>
      <c r="DW51" s="515">
        <v>6.8699702227346601E-2</v>
      </c>
      <c r="DX51" s="515">
        <v>7.1528800124553857E-2</v>
      </c>
      <c r="DY51" s="515">
        <v>6.8286832288047244E-2</v>
      </c>
      <c r="DZ51" s="515">
        <v>0.1054762575916767</v>
      </c>
      <c r="EA51" s="515">
        <v>1.3171179440110143E-2</v>
      </c>
      <c r="EB51" s="515">
        <v>0.1664092902588177</v>
      </c>
      <c r="EC51" s="515">
        <v>4.0864801977798244E-2</v>
      </c>
      <c r="ED51" s="515">
        <v>4.1430481758044091E-2</v>
      </c>
      <c r="EE51" s="515">
        <v>3.8300611522368848E-2</v>
      </c>
      <c r="EF51" s="515">
        <v>2.511295141796677E-2</v>
      </c>
      <c r="EG51" s="515">
        <v>2.2890578602258099E-2</v>
      </c>
      <c r="EH51" s="515">
        <v>2.9280810398365605E-2</v>
      </c>
      <c r="EI51" s="515">
        <v>1.96351348687944E-2</v>
      </c>
      <c r="EJ51" s="515">
        <v>7.1239985691817651E-2</v>
      </c>
      <c r="EK51" s="515">
        <v>6.0343748933604814E-2</v>
      </c>
      <c r="EL51" s="515">
        <v>3.2355706390882616E-2</v>
      </c>
      <c r="EM51" s="515">
        <v>2.6968722781718083E-2</v>
      </c>
      <c r="EN51" s="515">
        <v>2.5660388662896286E-2</v>
      </c>
      <c r="EO51" s="515">
        <v>4.9496992672569693E-3</v>
      </c>
      <c r="EP51" s="515">
        <v>1.5504443406902118E-2</v>
      </c>
      <c r="EQ51" s="515">
        <v>3.892217308686885E-2</v>
      </c>
      <c r="ER51" s="515">
        <v>5.8510132699137515E-3</v>
      </c>
      <c r="ES51" s="515">
        <v>3.0680054527595899E-2</v>
      </c>
      <c r="ET51" s="515">
        <v>6.2972530968312193E-2</v>
      </c>
      <c r="EU51" s="515">
        <v>3.4692049885220191E-2</v>
      </c>
      <c r="EV51" s="515">
        <v>7.433259487147155E-2</v>
      </c>
      <c r="EW51" s="515">
        <v>3.4620084382997365E-2</v>
      </c>
      <c r="EX51" s="515">
        <v>0.10701701342481004</v>
      </c>
      <c r="EY51" s="515">
        <v>1.0465562786756089E-2</v>
      </c>
      <c r="EZ51" s="515">
        <v>6.4361306694436307E-2</v>
      </c>
    </row>
    <row r="52" spans="3:156" x14ac:dyDescent="0.15">
      <c r="C52" s="511" t="s">
        <v>327</v>
      </c>
      <c r="D52" s="512" t="s">
        <v>328</v>
      </c>
      <c r="E52" s="513">
        <f t="shared" si="13"/>
        <v>0</v>
      </c>
      <c r="F52" s="514">
        <f t="shared" si="14"/>
        <v>0</v>
      </c>
      <c r="G52" s="514">
        <f t="shared" si="14"/>
        <v>0</v>
      </c>
      <c r="H52" s="514">
        <f t="shared" si="14"/>
        <v>0</v>
      </c>
      <c r="I52" s="514">
        <f t="shared" si="14"/>
        <v>0</v>
      </c>
      <c r="J52" s="514">
        <f t="shared" si="14"/>
        <v>0</v>
      </c>
      <c r="K52" s="514">
        <f t="shared" si="14"/>
        <v>0</v>
      </c>
      <c r="L52" s="514">
        <f t="shared" si="14"/>
        <v>0</v>
      </c>
      <c r="M52" s="514">
        <f t="shared" si="14"/>
        <v>0</v>
      </c>
      <c r="N52" s="514">
        <f t="shared" si="14"/>
        <v>0</v>
      </c>
      <c r="O52" s="514">
        <f t="shared" si="14"/>
        <v>0</v>
      </c>
      <c r="P52" s="514">
        <f t="shared" si="14"/>
        <v>0</v>
      </c>
      <c r="Q52" s="514">
        <f t="shared" si="14"/>
        <v>0</v>
      </c>
      <c r="R52" s="514">
        <f t="shared" si="14"/>
        <v>0</v>
      </c>
      <c r="S52" s="514">
        <f t="shared" si="14"/>
        <v>0</v>
      </c>
      <c r="T52" s="514">
        <f t="shared" si="14"/>
        <v>0</v>
      </c>
      <c r="U52" s="514">
        <f t="shared" si="14"/>
        <v>0</v>
      </c>
      <c r="V52" s="514">
        <f t="shared" si="18"/>
        <v>0</v>
      </c>
      <c r="W52" s="514">
        <f t="shared" si="18"/>
        <v>0</v>
      </c>
      <c r="X52" s="514">
        <f t="shared" si="18"/>
        <v>0</v>
      </c>
      <c r="Y52" s="514">
        <f t="shared" si="18"/>
        <v>0</v>
      </c>
      <c r="Z52" s="514">
        <f t="shared" si="18"/>
        <v>0</v>
      </c>
      <c r="AA52" s="514">
        <f t="shared" si="18"/>
        <v>0</v>
      </c>
      <c r="AB52" s="514">
        <f t="shared" si="18"/>
        <v>0</v>
      </c>
      <c r="AC52" s="514">
        <f t="shared" si="18"/>
        <v>0</v>
      </c>
      <c r="AD52" s="514">
        <f t="shared" si="18"/>
        <v>0</v>
      </c>
      <c r="AE52" s="514">
        <f t="shared" si="18"/>
        <v>0</v>
      </c>
      <c r="AF52" s="514">
        <f t="shared" si="18"/>
        <v>0</v>
      </c>
      <c r="AG52" s="514">
        <f t="shared" si="18"/>
        <v>0</v>
      </c>
      <c r="AH52" s="514">
        <f t="shared" si="18"/>
        <v>0</v>
      </c>
      <c r="AI52" s="514">
        <f t="shared" si="18"/>
        <v>0</v>
      </c>
      <c r="AJ52" s="514">
        <f t="shared" si="18"/>
        <v>0</v>
      </c>
      <c r="AK52" s="514">
        <f t="shared" si="15"/>
        <v>0</v>
      </c>
      <c r="AL52" s="514">
        <f t="shared" si="15"/>
        <v>0</v>
      </c>
      <c r="AM52" s="514">
        <f t="shared" si="15"/>
        <v>0</v>
      </c>
      <c r="AN52" s="514">
        <f t="shared" si="15"/>
        <v>0</v>
      </c>
      <c r="AO52" s="514">
        <f t="shared" si="15"/>
        <v>0</v>
      </c>
      <c r="AP52" s="514">
        <f t="shared" si="15"/>
        <v>0</v>
      </c>
      <c r="AQ52" s="514">
        <f t="shared" si="15"/>
        <v>0</v>
      </c>
      <c r="AR52" s="514">
        <f t="shared" si="15"/>
        <v>0</v>
      </c>
      <c r="AS52" s="514">
        <f t="shared" si="15"/>
        <v>0</v>
      </c>
      <c r="AT52" s="514">
        <f t="shared" si="15"/>
        <v>0</v>
      </c>
      <c r="AU52" s="514">
        <f t="shared" si="15"/>
        <v>0</v>
      </c>
      <c r="AV52" s="514">
        <f t="shared" si="15"/>
        <v>0</v>
      </c>
      <c r="AW52" s="514">
        <f t="shared" si="15"/>
        <v>0</v>
      </c>
      <c r="AX52" s="514">
        <f t="shared" si="16"/>
        <v>0</v>
      </c>
      <c r="AY52" s="514">
        <f t="shared" si="16"/>
        <v>0</v>
      </c>
      <c r="AZ52" s="514">
        <f t="shared" si="16"/>
        <v>0</v>
      </c>
      <c r="BA52" s="514">
        <f t="shared" si="16"/>
        <v>0</v>
      </c>
      <c r="BB52" s="514">
        <f t="shared" si="19"/>
        <v>0</v>
      </c>
      <c r="BC52" s="514">
        <f t="shared" si="19"/>
        <v>0</v>
      </c>
      <c r="BD52" s="514">
        <f t="shared" si="19"/>
        <v>0</v>
      </c>
      <c r="BE52" s="514">
        <f t="shared" si="19"/>
        <v>0</v>
      </c>
      <c r="BF52" s="514">
        <f t="shared" si="19"/>
        <v>0</v>
      </c>
      <c r="BG52" s="514">
        <f t="shared" si="19"/>
        <v>0</v>
      </c>
      <c r="BH52" s="514">
        <f t="shared" si="19"/>
        <v>0</v>
      </c>
      <c r="BI52" s="514">
        <f t="shared" si="19"/>
        <v>0</v>
      </c>
      <c r="BJ52" s="514">
        <f t="shared" si="19"/>
        <v>0</v>
      </c>
      <c r="BK52" s="514">
        <f t="shared" si="19"/>
        <v>0</v>
      </c>
      <c r="BL52" s="514">
        <f t="shared" si="19"/>
        <v>0</v>
      </c>
      <c r="BM52" s="514">
        <f t="shared" si="19"/>
        <v>0</v>
      </c>
      <c r="BN52" s="514">
        <f t="shared" si="19"/>
        <v>0</v>
      </c>
      <c r="BO52" s="514">
        <f t="shared" si="19"/>
        <v>0</v>
      </c>
      <c r="BP52" s="514">
        <f t="shared" si="19"/>
        <v>0</v>
      </c>
      <c r="BQ52" s="514">
        <f t="shared" si="19"/>
        <v>0</v>
      </c>
      <c r="BR52" s="514">
        <f t="shared" si="17"/>
        <v>0</v>
      </c>
      <c r="BS52" s="514">
        <f t="shared" si="12"/>
        <v>0</v>
      </c>
      <c r="BT52" s="514">
        <f t="shared" si="12"/>
        <v>0</v>
      </c>
      <c r="BU52" s="514">
        <f t="shared" si="12"/>
        <v>0</v>
      </c>
      <c r="BV52" s="514">
        <f t="shared" si="12"/>
        <v>0</v>
      </c>
      <c r="BW52" s="514">
        <f t="shared" si="12"/>
        <v>0</v>
      </c>
      <c r="BX52" s="514">
        <f t="shared" si="12"/>
        <v>0</v>
      </c>
      <c r="CF52" s="505" t="s">
        <v>327</v>
      </c>
      <c r="CG52" s="505" t="s">
        <v>328</v>
      </c>
      <c r="CH52" s="515">
        <v>2.0641363906107525E-2</v>
      </c>
      <c r="CI52" s="515">
        <v>1.565168526623429E-2</v>
      </c>
      <c r="CJ52" s="515">
        <v>1.549436406219711E-2</v>
      </c>
      <c r="CK52" s="515">
        <v>1.7095551174351891E-2</v>
      </c>
      <c r="CL52" s="515">
        <v>1.6999813685792672E-2</v>
      </c>
      <c r="CM52" s="515">
        <v>2.145126317381877E-2</v>
      </c>
      <c r="CN52" s="515">
        <v>1.3227553439220703E-2</v>
      </c>
      <c r="CO52" s="515">
        <v>1.8836668715098724E-2</v>
      </c>
      <c r="CP52" s="515">
        <v>1.2906155652443865E-2</v>
      </c>
      <c r="CQ52" s="515">
        <v>1.2793573920399221E-2</v>
      </c>
      <c r="CR52" s="515">
        <v>2.102210258937711E-2</v>
      </c>
      <c r="CS52" s="515">
        <v>1.3695677458102587E-2</v>
      </c>
      <c r="CT52" s="515">
        <v>1.1145202888349581E-2</v>
      </c>
      <c r="CU52" s="515">
        <v>1.4748212129759592E-2</v>
      </c>
      <c r="CV52" s="515">
        <v>7.5457401297614728E-3</v>
      </c>
      <c r="CW52" s="515">
        <v>1.5816170369760987E-2</v>
      </c>
      <c r="CX52" s="515">
        <v>1.8108714982346851E-2</v>
      </c>
      <c r="CY52" s="515">
        <v>1.300613039670561E-2</v>
      </c>
      <c r="CZ52" s="515">
        <v>1.8753258430139846E-2</v>
      </c>
      <c r="DA52" s="515">
        <v>1.5660467885218732E-2</v>
      </c>
      <c r="DB52" s="515">
        <v>1.0661140892232383E-2</v>
      </c>
      <c r="DC52" s="515">
        <v>2.1701999154436189E-2</v>
      </c>
      <c r="DD52" s="515">
        <v>7.878084673763202E-3</v>
      </c>
      <c r="DE52" s="515">
        <v>1.7504816995095051E-2</v>
      </c>
      <c r="DF52" s="515">
        <v>2.1850150323018836E-2</v>
      </c>
      <c r="DG52" s="515">
        <v>1.0134847500851397E-2</v>
      </c>
      <c r="DH52" s="515">
        <v>1.7103005128051952E-2</v>
      </c>
      <c r="DI52" s="515">
        <v>2.2971802883710424E-2</v>
      </c>
      <c r="DJ52" s="515">
        <v>6.7777396100653642E-2</v>
      </c>
      <c r="DK52" s="515">
        <v>6.1454360679765885E-3</v>
      </c>
      <c r="DL52" s="515">
        <v>6.5385635485373395E-3</v>
      </c>
      <c r="DM52" s="515">
        <v>7.3351232756112732E-3</v>
      </c>
      <c r="DN52" s="515">
        <v>7.412366959939673E-3</v>
      </c>
      <c r="DO52" s="515">
        <v>6.9764518160876608E-3</v>
      </c>
      <c r="DP52" s="515">
        <v>1.0003111138857402E-2</v>
      </c>
      <c r="DQ52" s="515">
        <v>1.8550341986366067E-3</v>
      </c>
      <c r="DR52" s="515">
        <v>1.0135259646924409E-2</v>
      </c>
      <c r="DS52" s="515">
        <v>4.5690382625487285E-3</v>
      </c>
      <c r="DT52" s="515">
        <v>2.1699708633020234E-3</v>
      </c>
      <c r="DU52" s="515">
        <v>2.2084805653710248E-3</v>
      </c>
      <c r="DV52" s="515">
        <v>6.2650251329496613E-3</v>
      </c>
      <c r="DW52" s="515">
        <v>9.2453533959410243E-3</v>
      </c>
      <c r="DX52" s="515">
        <v>9.2085114433861307E-3</v>
      </c>
      <c r="DY52" s="515">
        <v>1.4419273762596003E-3</v>
      </c>
      <c r="DZ52" s="515">
        <v>9.9864182661507317E-2</v>
      </c>
      <c r="EA52" s="515">
        <v>1.1381367599816429E-2</v>
      </c>
      <c r="EB52" s="515">
        <v>4.3239236518623756E-4</v>
      </c>
      <c r="EC52" s="515">
        <v>9.6078336322652572E-3</v>
      </c>
      <c r="ED52" s="515">
        <v>9.7274652970900446E-3</v>
      </c>
      <c r="EE52" s="515">
        <v>9.06555090655509E-3</v>
      </c>
      <c r="EF52" s="515">
        <v>2.6880886655707534E-3</v>
      </c>
      <c r="EG52" s="515">
        <v>5.8107105911892037E-3</v>
      </c>
      <c r="EH52" s="515">
        <v>5.5465267376933669E-3</v>
      </c>
      <c r="EI52" s="515">
        <v>5.3513915045130707E-3</v>
      </c>
      <c r="EJ52" s="515">
        <v>4.485501609670514E-3</v>
      </c>
      <c r="EK52" s="515">
        <v>8.6449103090555438E-4</v>
      </c>
      <c r="EL52" s="515">
        <v>8.5211768212983558E-3</v>
      </c>
      <c r="EM52" s="515">
        <v>9.5275271677682238E-3</v>
      </c>
      <c r="EN52" s="515">
        <v>6.2796680301114511E-3</v>
      </c>
      <c r="EO52" s="515">
        <v>2.2839613668939464E-3</v>
      </c>
      <c r="EP52" s="515">
        <v>4.5383684031432255E-3</v>
      </c>
      <c r="EQ52" s="515">
        <v>3.2367349073433786E-3</v>
      </c>
      <c r="ER52" s="515">
        <v>3.4209321103877087E-3</v>
      </c>
      <c r="ES52" s="515">
        <v>6.3082730553839375E-3</v>
      </c>
      <c r="ET52" s="515">
        <v>5.5908425174323526E-3</v>
      </c>
      <c r="EU52" s="515">
        <v>8.1121491915877673E-3</v>
      </c>
      <c r="EV52" s="515">
        <v>3.5510046800590824E-3</v>
      </c>
      <c r="EW52" s="515">
        <v>1.1370954726754329E-2</v>
      </c>
      <c r="EX52" s="515">
        <v>5.743902886998194E-3</v>
      </c>
      <c r="EY52" s="515">
        <v>1.9580516806472327E-3</v>
      </c>
      <c r="EZ52" s="515">
        <v>5.324533476541749E-3</v>
      </c>
    </row>
    <row r="53" spans="3:156" x14ac:dyDescent="0.15">
      <c r="C53" s="511" t="s">
        <v>332</v>
      </c>
      <c r="D53" s="512" t="s">
        <v>73</v>
      </c>
      <c r="E53" s="513">
        <f t="shared" si="13"/>
        <v>0</v>
      </c>
      <c r="F53" s="514">
        <f t="shared" si="14"/>
        <v>0</v>
      </c>
      <c r="G53" s="514">
        <f t="shared" si="14"/>
        <v>0</v>
      </c>
      <c r="H53" s="514">
        <f t="shared" si="14"/>
        <v>0</v>
      </c>
      <c r="I53" s="514">
        <f t="shared" si="14"/>
        <v>0</v>
      </c>
      <c r="J53" s="514">
        <f t="shared" si="14"/>
        <v>0</v>
      </c>
      <c r="K53" s="514">
        <f t="shared" si="14"/>
        <v>0</v>
      </c>
      <c r="L53" s="514">
        <f t="shared" si="14"/>
        <v>0</v>
      </c>
      <c r="M53" s="514">
        <f t="shared" si="14"/>
        <v>0</v>
      </c>
      <c r="N53" s="514">
        <f t="shared" si="14"/>
        <v>0</v>
      </c>
      <c r="O53" s="514">
        <f t="shared" si="14"/>
        <v>0</v>
      </c>
      <c r="P53" s="514">
        <f t="shared" si="14"/>
        <v>0</v>
      </c>
      <c r="Q53" s="514">
        <f t="shared" si="14"/>
        <v>0</v>
      </c>
      <c r="R53" s="514">
        <f t="shared" si="14"/>
        <v>0</v>
      </c>
      <c r="S53" s="514">
        <f t="shared" si="14"/>
        <v>0</v>
      </c>
      <c r="T53" s="514">
        <f t="shared" si="14"/>
        <v>0</v>
      </c>
      <c r="U53" s="514">
        <f t="shared" si="14"/>
        <v>0</v>
      </c>
      <c r="V53" s="514">
        <f t="shared" si="18"/>
        <v>0</v>
      </c>
      <c r="W53" s="514">
        <f t="shared" si="18"/>
        <v>0</v>
      </c>
      <c r="X53" s="514">
        <f t="shared" si="18"/>
        <v>0</v>
      </c>
      <c r="Y53" s="514">
        <f t="shared" si="18"/>
        <v>0</v>
      </c>
      <c r="Z53" s="514">
        <f t="shared" si="18"/>
        <v>0</v>
      </c>
      <c r="AA53" s="514">
        <f t="shared" si="18"/>
        <v>0</v>
      </c>
      <c r="AB53" s="514">
        <f t="shared" si="18"/>
        <v>0</v>
      </c>
      <c r="AC53" s="514">
        <f t="shared" si="18"/>
        <v>0</v>
      </c>
      <c r="AD53" s="514">
        <f t="shared" si="18"/>
        <v>0</v>
      </c>
      <c r="AE53" s="514">
        <f t="shared" si="18"/>
        <v>0</v>
      </c>
      <c r="AF53" s="514">
        <f t="shared" si="18"/>
        <v>0</v>
      </c>
      <c r="AG53" s="514">
        <f t="shared" si="18"/>
        <v>0</v>
      </c>
      <c r="AH53" s="514">
        <f t="shared" si="18"/>
        <v>0</v>
      </c>
      <c r="AI53" s="514">
        <f t="shared" si="18"/>
        <v>0</v>
      </c>
      <c r="AJ53" s="514">
        <f t="shared" si="18"/>
        <v>0</v>
      </c>
      <c r="AK53" s="514">
        <f t="shared" si="15"/>
        <v>0</v>
      </c>
      <c r="AL53" s="514">
        <f t="shared" si="15"/>
        <v>0</v>
      </c>
      <c r="AM53" s="514">
        <f t="shared" si="15"/>
        <v>0</v>
      </c>
      <c r="AN53" s="514">
        <f t="shared" si="15"/>
        <v>0</v>
      </c>
      <c r="AO53" s="514">
        <f t="shared" si="15"/>
        <v>0</v>
      </c>
      <c r="AP53" s="514">
        <f t="shared" si="15"/>
        <v>0</v>
      </c>
      <c r="AQ53" s="514">
        <f t="shared" si="15"/>
        <v>0</v>
      </c>
      <c r="AR53" s="514">
        <f t="shared" si="15"/>
        <v>0</v>
      </c>
      <c r="AS53" s="514">
        <f t="shared" si="15"/>
        <v>0</v>
      </c>
      <c r="AT53" s="514">
        <f t="shared" si="15"/>
        <v>0</v>
      </c>
      <c r="AU53" s="514">
        <f t="shared" si="15"/>
        <v>0</v>
      </c>
      <c r="AV53" s="514">
        <f t="shared" si="15"/>
        <v>0</v>
      </c>
      <c r="AW53" s="514">
        <f t="shared" si="15"/>
        <v>0</v>
      </c>
      <c r="AX53" s="514">
        <f t="shared" si="16"/>
        <v>0</v>
      </c>
      <c r="AY53" s="514">
        <f t="shared" si="16"/>
        <v>0</v>
      </c>
      <c r="AZ53" s="514">
        <f t="shared" si="16"/>
        <v>0</v>
      </c>
      <c r="BA53" s="514">
        <f t="shared" si="16"/>
        <v>0</v>
      </c>
      <c r="BB53" s="514">
        <f t="shared" si="19"/>
        <v>0</v>
      </c>
      <c r="BC53" s="514">
        <f t="shared" si="19"/>
        <v>0</v>
      </c>
      <c r="BD53" s="514">
        <f t="shared" si="19"/>
        <v>0</v>
      </c>
      <c r="BE53" s="514">
        <f t="shared" si="19"/>
        <v>0</v>
      </c>
      <c r="BF53" s="514">
        <f t="shared" si="19"/>
        <v>0</v>
      </c>
      <c r="BG53" s="514">
        <f t="shared" si="19"/>
        <v>0</v>
      </c>
      <c r="BH53" s="514">
        <f t="shared" si="19"/>
        <v>0</v>
      </c>
      <c r="BI53" s="514">
        <f t="shared" si="19"/>
        <v>0</v>
      </c>
      <c r="BJ53" s="514">
        <f t="shared" si="19"/>
        <v>0</v>
      </c>
      <c r="BK53" s="514">
        <f t="shared" si="19"/>
        <v>0</v>
      </c>
      <c r="BL53" s="514">
        <f t="shared" si="19"/>
        <v>0</v>
      </c>
      <c r="BM53" s="514">
        <f t="shared" si="19"/>
        <v>0</v>
      </c>
      <c r="BN53" s="514">
        <f t="shared" si="19"/>
        <v>0</v>
      </c>
      <c r="BO53" s="514">
        <f t="shared" si="19"/>
        <v>0</v>
      </c>
      <c r="BP53" s="514">
        <f t="shared" si="19"/>
        <v>0</v>
      </c>
      <c r="BQ53" s="514">
        <f t="shared" si="19"/>
        <v>0</v>
      </c>
      <c r="BR53" s="514">
        <f t="shared" si="17"/>
        <v>0</v>
      </c>
      <c r="BS53" s="514">
        <f t="shared" si="12"/>
        <v>0</v>
      </c>
      <c r="BT53" s="514">
        <f t="shared" si="12"/>
        <v>0</v>
      </c>
      <c r="BU53" s="514">
        <f t="shared" si="12"/>
        <v>0</v>
      </c>
      <c r="BV53" s="514">
        <f t="shared" si="12"/>
        <v>0</v>
      </c>
      <c r="BW53" s="514">
        <f t="shared" si="12"/>
        <v>0</v>
      </c>
      <c r="BX53" s="514">
        <f t="shared" si="12"/>
        <v>0</v>
      </c>
      <c r="CF53" s="505" t="s">
        <v>332</v>
      </c>
      <c r="CG53" s="505" t="s">
        <v>73</v>
      </c>
      <c r="CH53" s="515">
        <v>7.0806369598530195E-3</v>
      </c>
      <c r="CI53" s="515">
        <v>1.0208743713460495E-2</v>
      </c>
      <c r="CJ53" s="515">
        <v>4.0672181316079659E-3</v>
      </c>
      <c r="CK53" s="515">
        <v>2.8081372971236573E-3</v>
      </c>
      <c r="CL53" s="515">
        <v>2.8552292058215598E-3</v>
      </c>
      <c r="CM53" s="515">
        <v>6.6562452725530731E-4</v>
      </c>
      <c r="CN53" s="515">
        <v>5.8497067546609957E-3</v>
      </c>
      <c r="CO53" s="515">
        <v>2.6304539503566943E-2</v>
      </c>
      <c r="CP53" s="515">
        <v>7.2784669780797907E-3</v>
      </c>
      <c r="CQ53" s="515">
        <v>7.2708330758613649E-3</v>
      </c>
      <c r="CR53" s="515">
        <v>7.8287902339159113E-3</v>
      </c>
      <c r="CS53" s="515">
        <v>3.1355329036447839E-3</v>
      </c>
      <c r="CT53" s="515">
        <v>7.1379847320775843E-3</v>
      </c>
      <c r="CU53" s="515">
        <v>1.4837935093286647E-3</v>
      </c>
      <c r="CV53" s="515">
        <v>2.6520592924684674E-3</v>
      </c>
      <c r="CW53" s="515">
        <v>1.6629934533384065E-2</v>
      </c>
      <c r="CX53" s="515">
        <v>1.1874995428675319E-2</v>
      </c>
      <c r="CY53" s="515">
        <v>1.5372575325619095E-3</v>
      </c>
      <c r="CZ53" s="515">
        <v>1.3180828014908458E-2</v>
      </c>
      <c r="DA53" s="515">
        <v>1.6952875176888135E-2</v>
      </c>
      <c r="DB53" s="515">
        <v>1.5000675706112888E-2</v>
      </c>
      <c r="DC53" s="515">
        <v>2.7350365404360692E-2</v>
      </c>
      <c r="DD53" s="515">
        <v>1.1289942081874949E-2</v>
      </c>
      <c r="DE53" s="515">
        <v>1.9464341963697653E-2</v>
      </c>
      <c r="DF53" s="515">
        <v>1.6638048385234527E-2</v>
      </c>
      <c r="DG53" s="515">
        <v>1.6594330880780592E-2</v>
      </c>
      <c r="DH53" s="515">
        <v>1.6939068140966584E-2</v>
      </c>
      <c r="DI53" s="515">
        <v>2.1112073184504761E-2</v>
      </c>
      <c r="DJ53" s="515">
        <v>6.9848547141398965E-4</v>
      </c>
      <c r="DK53" s="515">
        <v>5.7003623336813122E-3</v>
      </c>
      <c r="DL53" s="515">
        <v>5.304448270865186E-3</v>
      </c>
      <c r="DM53" s="515">
        <v>5.0019887934489669E-4</v>
      </c>
      <c r="DN53" s="515">
        <v>5.0473249006173645E-4</v>
      </c>
      <c r="DO53" s="515">
        <v>4.8245495544843315E-4</v>
      </c>
      <c r="DP53" s="515">
        <v>5.3090578511885017E-4</v>
      </c>
      <c r="DQ53" s="515">
        <v>4.8936484994708033E-4</v>
      </c>
      <c r="DR53" s="515">
        <v>5.1597685475251542E-4</v>
      </c>
      <c r="DS53" s="515">
        <v>5.0819537148871872E-4</v>
      </c>
      <c r="DT53" s="515">
        <v>1.0187656635220767E-4</v>
      </c>
      <c r="DU53" s="515">
        <v>2.2084805653710247E-4</v>
      </c>
      <c r="DV53" s="515">
        <v>2.185473883587091E-4</v>
      </c>
      <c r="DW53" s="515">
        <v>5.9840764530616735E-4</v>
      </c>
      <c r="DX53" s="515">
        <v>6.168569463413288E-4</v>
      </c>
      <c r="DY53" s="515">
        <v>1.4352517865546947E-4</v>
      </c>
      <c r="DZ53" s="515">
        <v>2.9469799861620071E-4</v>
      </c>
      <c r="EA53" s="515">
        <v>2.1569527306103717E-2</v>
      </c>
      <c r="EB53" s="515">
        <v>2.4708135153499292E-4</v>
      </c>
      <c r="EC53" s="515">
        <v>4.1688884579960253E-4</v>
      </c>
      <c r="ED53" s="515">
        <v>4.1418647858655904E-4</v>
      </c>
      <c r="EE53" s="515">
        <v>4.2913850445231198E-4</v>
      </c>
      <c r="EF53" s="515">
        <v>2.274536563175253E-4</v>
      </c>
      <c r="EG53" s="515">
        <v>1.0897195776905745E-2</v>
      </c>
      <c r="EH53" s="515">
        <v>3.7115522839368479E-3</v>
      </c>
      <c r="EI53" s="515">
        <v>5.3677025784409742E-3</v>
      </c>
      <c r="EJ53" s="515">
        <v>1.3853954338729183E-3</v>
      </c>
      <c r="EK53" s="515">
        <v>9.5549008679034957E-4</v>
      </c>
      <c r="EL53" s="515">
        <v>1.7427595221169943E-4</v>
      </c>
      <c r="EM53" s="515">
        <v>4.1188219605159192E-2</v>
      </c>
      <c r="EN53" s="515">
        <v>3.4674851496023875E-3</v>
      </c>
      <c r="EO53" s="515">
        <v>1.3395667841020214E-5</v>
      </c>
      <c r="EP53" s="515">
        <v>1.2319276393362191E-2</v>
      </c>
      <c r="EQ53" s="515">
        <v>2.0338549687076886E-3</v>
      </c>
      <c r="ER53" s="515">
        <v>7.0953377198330534E-4</v>
      </c>
      <c r="ES53" s="515">
        <v>6.2445029325974648E-4</v>
      </c>
      <c r="ET53" s="515">
        <v>6.2588869768693076E-3</v>
      </c>
      <c r="EU53" s="515">
        <v>4.3663255210064644E-3</v>
      </c>
      <c r="EV53" s="515">
        <v>3.7438813505680738E-3</v>
      </c>
      <c r="EW53" s="515">
        <v>3.2170057100698582E-3</v>
      </c>
      <c r="EX53" s="515">
        <v>1.6110619756595845E-2</v>
      </c>
      <c r="EY53" s="515">
        <v>3.9889303046152419E-4</v>
      </c>
      <c r="EZ53" s="515">
        <v>6.4552792237096163E-3</v>
      </c>
    </row>
    <row r="54" spans="3:156" x14ac:dyDescent="0.15">
      <c r="C54" s="511" t="s">
        <v>344</v>
      </c>
      <c r="D54" s="512" t="s">
        <v>74</v>
      </c>
      <c r="E54" s="513">
        <f t="shared" si="13"/>
        <v>0</v>
      </c>
      <c r="F54" s="514">
        <f t="shared" si="14"/>
        <v>0</v>
      </c>
      <c r="G54" s="514">
        <f t="shared" si="14"/>
        <v>0</v>
      </c>
      <c r="H54" s="514">
        <f t="shared" si="14"/>
        <v>0</v>
      </c>
      <c r="I54" s="514">
        <f t="shared" si="14"/>
        <v>0</v>
      </c>
      <c r="J54" s="514">
        <f t="shared" si="14"/>
        <v>0</v>
      </c>
      <c r="K54" s="514">
        <f t="shared" si="14"/>
        <v>0</v>
      </c>
      <c r="L54" s="514">
        <f t="shared" si="14"/>
        <v>0</v>
      </c>
      <c r="M54" s="514">
        <f t="shared" si="14"/>
        <v>0</v>
      </c>
      <c r="N54" s="514">
        <f t="shared" si="14"/>
        <v>0</v>
      </c>
      <c r="O54" s="514">
        <f t="shared" si="14"/>
        <v>0</v>
      </c>
      <c r="P54" s="514">
        <f t="shared" si="14"/>
        <v>0</v>
      </c>
      <c r="Q54" s="514">
        <f t="shared" si="14"/>
        <v>0</v>
      </c>
      <c r="R54" s="514">
        <f t="shared" si="14"/>
        <v>0</v>
      </c>
      <c r="S54" s="514">
        <f t="shared" si="14"/>
        <v>0</v>
      </c>
      <c r="T54" s="514">
        <f t="shared" si="14"/>
        <v>0</v>
      </c>
      <c r="U54" s="514">
        <f t="shared" si="14"/>
        <v>0</v>
      </c>
      <c r="V54" s="514">
        <f t="shared" si="18"/>
        <v>0</v>
      </c>
      <c r="W54" s="514">
        <f t="shared" si="18"/>
        <v>0</v>
      </c>
      <c r="X54" s="514">
        <f t="shared" si="18"/>
        <v>0</v>
      </c>
      <c r="Y54" s="514">
        <f t="shared" si="18"/>
        <v>0</v>
      </c>
      <c r="Z54" s="514">
        <f t="shared" si="18"/>
        <v>0</v>
      </c>
      <c r="AA54" s="514">
        <f t="shared" si="18"/>
        <v>0</v>
      </c>
      <c r="AB54" s="514">
        <f t="shared" si="18"/>
        <v>0</v>
      </c>
      <c r="AC54" s="514">
        <f t="shared" si="18"/>
        <v>0</v>
      </c>
      <c r="AD54" s="514">
        <f t="shared" si="18"/>
        <v>0</v>
      </c>
      <c r="AE54" s="514">
        <f t="shared" si="18"/>
        <v>0</v>
      </c>
      <c r="AF54" s="514">
        <f t="shared" si="18"/>
        <v>0</v>
      </c>
      <c r="AG54" s="514">
        <f t="shared" si="18"/>
        <v>0</v>
      </c>
      <c r="AH54" s="514">
        <f t="shared" si="18"/>
        <v>0</v>
      </c>
      <c r="AI54" s="514">
        <f t="shared" si="18"/>
        <v>0</v>
      </c>
      <c r="AJ54" s="514">
        <f t="shared" si="18"/>
        <v>0</v>
      </c>
      <c r="AK54" s="514">
        <f t="shared" si="15"/>
        <v>0</v>
      </c>
      <c r="AL54" s="514">
        <f t="shared" si="15"/>
        <v>0</v>
      </c>
      <c r="AM54" s="514">
        <f t="shared" si="15"/>
        <v>0</v>
      </c>
      <c r="AN54" s="514">
        <f t="shared" si="15"/>
        <v>0</v>
      </c>
      <c r="AO54" s="514">
        <f t="shared" si="15"/>
        <v>0</v>
      </c>
      <c r="AP54" s="514">
        <f t="shared" si="15"/>
        <v>0</v>
      </c>
      <c r="AQ54" s="514">
        <f t="shared" si="15"/>
        <v>0</v>
      </c>
      <c r="AR54" s="514">
        <f t="shared" si="15"/>
        <v>0</v>
      </c>
      <c r="AS54" s="514">
        <f t="shared" si="15"/>
        <v>0</v>
      </c>
      <c r="AT54" s="514">
        <f t="shared" si="15"/>
        <v>0</v>
      </c>
      <c r="AU54" s="514">
        <f t="shared" si="15"/>
        <v>0</v>
      </c>
      <c r="AV54" s="514">
        <f t="shared" si="15"/>
        <v>0</v>
      </c>
      <c r="AW54" s="514">
        <f t="shared" si="15"/>
        <v>0</v>
      </c>
      <c r="AX54" s="514">
        <f t="shared" si="16"/>
        <v>0</v>
      </c>
      <c r="AY54" s="514">
        <f t="shared" si="16"/>
        <v>0</v>
      </c>
      <c r="AZ54" s="514">
        <f t="shared" si="16"/>
        <v>0</v>
      </c>
      <c r="BA54" s="514">
        <f t="shared" si="16"/>
        <v>0</v>
      </c>
      <c r="BB54" s="514">
        <f t="shared" si="19"/>
        <v>0</v>
      </c>
      <c r="BC54" s="514">
        <f t="shared" si="19"/>
        <v>0</v>
      </c>
      <c r="BD54" s="514">
        <f t="shared" si="19"/>
        <v>0</v>
      </c>
      <c r="BE54" s="514">
        <f t="shared" si="19"/>
        <v>0</v>
      </c>
      <c r="BF54" s="514">
        <f t="shared" si="19"/>
        <v>0</v>
      </c>
      <c r="BG54" s="514">
        <f t="shared" si="19"/>
        <v>0</v>
      </c>
      <c r="BH54" s="514">
        <f t="shared" si="19"/>
        <v>0</v>
      </c>
      <c r="BI54" s="514">
        <f t="shared" si="19"/>
        <v>0</v>
      </c>
      <c r="BJ54" s="514">
        <f t="shared" si="19"/>
        <v>0</v>
      </c>
      <c r="BK54" s="514">
        <f t="shared" si="19"/>
        <v>0</v>
      </c>
      <c r="BL54" s="514">
        <f t="shared" si="19"/>
        <v>0</v>
      </c>
      <c r="BM54" s="514">
        <f t="shared" si="19"/>
        <v>0</v>
      </c>
      <c r="BN54" s="514">
        <f t="shared" si="19"/>
        <v>0</v>
      </c>
      <c r="BO54" s="514">
        <f t="shared" si="19"/>
        <v>0</v>
      </c>
      <c r="BP54" s="514">
        <f t="shared" si="19"/>
        <v>0</v>
      </c>
      <c r="BQ54" s="514">
        <f t="shared" si="19"/>
        <v>0</v>
      </c>
      <c r="BR54" s="514">
        <f t="shared" si="17"/>
        <v>0</v>
      </c>
      <c r="BS54" s="514">
        <f t="shared" si="12"/>
        <v>0</v>
      </c>
      <c r="BT54" s="514">
        <f t="shared" si="12"/>
        <v>0</v>
      </c>
      <c r="BU54" s="514">
        <f t="shared" si="12"/>
        <v>0</v>
      </c>
      <c r="BV54" s="514">
        <f t="shared" si="12"/>
        <v>0</v>
      </c>
      <c r="BW54" s="514">
        <f t="shared" si="12"/>
        <v>0</v>
      </c>
      <c r="BX54" s="514">
        <f t="shared" si="12"/>
        <v>0</v>
      </c>
      <c r="CF54" s="505" t="s">
        <v>344</v>
      </c>
      <c r="CG54" s="505" t="s">
        <v>74</v>
      </c>
      <c r="CH54" s="515">
        <v>5.6301278761081155E-5</v>
      </c>
      <c r="CI54" s="515">
        <v>2.358487807787532E-5</v>
      </c>
      <c r="CJ54" s="515">
        <v>1.6461323833645294E-5</v>
      </c>
      <c r="CK54" s="515">
        <v>1.4207159692704559E-5</v>
      </c>
      <c r="CL54" s="515">
        <v>1.4186923580030265E-5</v>
      </c>
      <c r="CM54" s="515">
        <v>1.5127830164893349E-5</v>
      </c>
      <c r="CN54" s="515">
        <v>1.9652558125895209E-5</v>
      </c>
      <c r="CO54" s="515">
        <v>2.671867902850883E-5</v>
      </c>
      <c r="CP54" s="515">
        <v>1.9710785716008555E-5</v>
      </c>
      <c r="CQ54" s="515">
        <v>1.9721257122332011E-5</v>
      </c>
      <c r="CR54" s="515">
        <v>1.8955908556697122E-5</v>
      </c>
      <c r="CS54" s="515">
        <v>1.9450704175034108E-5</v>
      </c>
      <c r="CT54" s="515">
        <v>1.6306075915654103E-5</v>
      </c>
      <c r="CU54" s="515">
        <v>2.0748435315631366E-5</v>
      </c>
      <c r="CV54" s="515">
        <v>1.578606721707421E-5</v>
      </c>
      <c r="CW54" s="515">
        <v>3.1032815973540638E-5</v>
      </c>
      <c r="CX54" s="515">
        <v>2.2987232681993578E-5</v>
      </c>
      <c r="CY54" s="515">
        <v>2.7950136955671083E-5</v>
      </c>
      <c r="CZ54" s="515">
        <v>2.2360333239576849E-5</v>
      </c>
      <c r="DA54" s="515">
        <v>3.1579246913731815E-5</v>
      </c>
      <c r="DB54" s="515">
        <v>3.7539228493775998E-5</v>
      </c>
      <c r="DC54" s="515">
        <v>3.1406655795131968E-5</v>
      </c>
      <c r="DD54" s="515">
        <v>3.5306144392501615E-5</v>
      </c>
      <c r="DE54" s="515">
        <v>3.0681497420708782E-5</v>
      </c>
      <c r="DF54" s="515">
        <v>3.3281849188847376E-5</v>
      </c>
      <c r="DG54" s="515">
        <v>3.0194910623064556E-5</v>
      </c>
      <c r="DH54" s="515">
        <v>3.1242441517840209E-5</v>
      </c>
      <c r="DI54" s="515">
        <v>3.7646350186349433E-5</v>
      </c>
      <c r="DJ54" s="515">
        <v>1.0810010873714473E-4</v>
      </c>
      <c r="DK54" s="515">
        <v>7.7492690778701909E-5</v>
      </c>
      <c r="DL54" s="515">
        <v>1.2478116946970273E-4</v>
      </c>
      <c r="DM54" s="515">
        <v>2.3733667678277624E-4</v>
      </c>
      <c r="DN54" s="515">
        <v>2.3801651301855807E-4</v>
      </c>
      <c r="DO54" s="515">
        <v>2.422910909416955E-4</v>
      </c>
      <c r="DP54" s="515">
        <v>2.3011076789407887E-4</v>
      </c>
      <c r="DQ54" s="515">
        <v>2.5037271392641317E-4</v>
      </c>
      <c r="DR54" s="515">
        <v>1.9845263644327515E-4</v>
      </c>
      <c r="DS54" s="515">
        <v>2.6170226044671893E-4</v>
      </c>
      <c r="DT54" s="515">
        <v>2.3940993092768802E-4</v>
      </c>
      <c r="DU54" s="515">
        <v>2.2084805653710247E-4</v>
      </c>
      <c r="DV54" s="515">
        <v>4.3709477671741821E-4</v>
      </c>
      <c r="DW54" s="515">
        <v>2.2004227316190907E-4</v>
      </c>
      <c r="DX54" s="515">
        <v>2.1974296970306121E-4</v>
      </c>
      <c r="DY54" s="515">
        <v>2.1918186197773245E-4</v>
      </c>
      <c r="DZ54" s="515">
        <v>1.9219434692360914E-4</v>
      </c>
      <c r="EA54" s="515">
        <v>3.2124827902707662E-4</v>
      </c>
      <c r="EB54" s="515">
        <v>2.4708135153499292E-4</v>
      </c>
      <c r="EC54" s="515">
        <v>2.2298705705560133E-4</v>
      </c>
      <c r="ED54" s="515">
        <v>2.3667798776374804E-4</v>
      </c>
      <c r="EE54" s="515">
        <v>1.6092693916961701E-4</v>
      </c>
      <c r="EF54" s="515">
        <v>1.9643724863786276E-4</v>
      </c>
      <c r="EG54" s="515">
        <v>1.3460218324741227E-5</v>
      </c>
      <c r="EH54" s="515">
        <v>1.3277673326747607E-5</v>
      </c>
      <c r="EI54" s="515">
        <v>1.3592561606586412E-5</v>
      </c>
      <c r="EJ54" s="515">
        <v>1.1355700277646872E-5</v>
      </c>
      <c r="EK54" s="515">
        <v>1.1374881985599399E-5</v>
      </c>
      <c r="EL54" s="515">
        <v>1.3758627806186795E-5</v>
      </c>
      <c r="EM54" s="515">
        <v>1.3756920375804673E-5</v>
      </c>
      <c r="EN54" s="515">
        <v>1.2481947982729977E-5</v>
      </c>
      <c r="EO54" s="515">
        <v>1.3395667841020214E-5</v>
      </c>
      <c r="EP54" s="515">
        <v>1.3848552232782293E-5</v>
      </c>
      <c r="EQ54" s="515">
        <v>1.1622028392615363E-5</v>
      </c>
      <c r="ER54" s="515">
        <v>1.4401903355547468E-5</v>
      </c>
      <c r="ES54" s="515">
        <v>1.3499389628824759E-4</v>
      </c>
      <c r="ET54" s="515">
        <v>1.0781797763364092E-5</v>
      </c>
      <c r="EU54" s="515">
        <v>5.214301264076984E-6</v>
      </c>
      <c r="EV54" s="515">
        <v>7.4661936971222388E-6</v>
      </c>
      <c r="EW54" s="515">
        <v>1.9981401925899739E-5</v>
      </c>
      <c r="EX54" s="515">
        <v>1.4834824821911461E-5</v>
      </c>
      <c r="EY54" s="515">
        <v>1.1586104619214397E-5</v>
      </c>
      <c r="EZ54" s="515">
        <v>1.2353905978055103E-5</v>
      </c>
    </row>
    <row r="55" spans="3:156" x14ac:dyDescent="0.15">
      <c r="C55" s="511" t="s">
        <v>362</v>
      </c>
      <c r="D55" s="512" t="s">
        <v>75</v>
      </c>
      <c r="E55" s="513">
        <f t="shared" si="13"/>
        <v>0</v>
      </c>
      <c r="F55" s="514">
        <f t="shared" si="14"/>
        <v>0</v>
      </c>
      <c r="G55" s="514">
        <f t="shared" si="14"/>
        <v>0</v>
      </c>
      <c r="H55" s="514">
        <f t="shared" si="14"/>
        <v>0</v>
      </c>
      <c r="I55" s="514">
        <f t="shared" si="14"/>
        <v>0</v>
      </c>
      <c r="J55" s="514">
        <f t="shared" si="14"/>
        <v>0</v>
      </c>
      <c r="K55" s="514">
        <f t="shared" si="14"/>
        <v>0</v>
      </c>
      <c r="L55" s="514">
        <f t="shared" si="14"/>
        <v>0</v>
      </c>
      <c r="M55" s="514">
        <f t="shared" si="14"/>
        <v>0</v>
      </c>
      <c r="N55" s="514">
        <f t="shared" si="14"/>
        <v>0</v>
      </c>
      <c r="O55" s="514">
        <f t="shared" si="14"/>
        <v>0</v>
      </c>
      <c r="P55" s="514">
        <f t="shared" si="14"/>
        <v>0</v>
      </c>
      <c r="Q55" s="514">
        <f t="shared" si="14"/>
        <v>0</v>
      </c>
      <c r="R55" s="514">
        <f t="shared" si="14"/>
        <v>0</v>
      </c>
      <c r="S55" s="514">
        <f t="shared" si="14"/>
        <v>0</v>
      </c>
      <c r="T55" s="514">
        <f t="shared" si="14"/>
        <v>0</v>
      </c>
      <c r="U55" s="514">
        <f t="shared" si="14"/>
        <v>0</v>
      </c>
      <c r="V55" s="514">
        <f t="shared" si="18"/>
        <v>0</v>
      </c>
      <c r="W55" s="514">
        <f t="shared" si="18"/>
        <v>0</v>
      </c>
      <c r="X55" s="514">
        <f t="shared" si="18"/>
        <v>0</v>
      </c>
      <c r="Y55" s="514">
        <f t="shared" si="18"/>
        <v>0</v>
      </c>
      <c r="Z55" s="514">
        <f t="shared" si="18"/>
        <v>0</v>
      </c>
      <c r="AA55" s="514">
        <f t="shared" si="18"/>
        <v>0</v>
      </c>
      <c r="AB55" s="514">
        <f t="shared" si="18"/>
        <v>0</v>
      </c>
      <c r="AC55" s="514">
        <f t="shared" si="18"/>
        <v>0</v>
      </c>
      <c r="AD55" s="514">
        <f t="shared" si="18"/>
        <v>0</v>
      </c>
      <c r="AE55" s="514">
        <f t="shared" si="18"/>
        <v>0</v>
      </c>
      <c r="AF55" s="514">
        <f t="shared" si="18"/>
        <v>0</v>
      </c>
      <c r="AG55" s="514">
        <f t="shared" si="18"/>
        <v>0</v>
      </c>
      <c r="AH55" s="514">
        <f t="shared" si="18"/>
        <v>0</v>
      </c>
      <c r="AI55" s="514">
        <f t="shared" si="18"/>
        <v>0</v>
      </c>
      <c r="AJ55" s="514">
        <f t="shared" si="18"/>
        <v>0</v>
      </c>
      <c r="AK55" s="514">
        <f t="shared" si="15"/>
        <v>0</v>
      </c>
      <c r="AL55" s="514">
        <f t="shared" si="15"/>
        <v>0</v>
      </c>
      <c r="AM55" s="514">
        <f t="shared" si="15"/>
        <v>0</v>
      </c>
      <c r="AN55" s="514">
        <f t="shared" si="15"/>
        <v>0</v>
      </c>
      <c r="AO55" s="514">
        <f t="shared" si="15"/>
        <v>0</v>
      </c>
      <c r="AP55" s="514">
        <f t="shared" si="15"/>
        <v>0</v>
      </c>
      <c r="AQ55" s="514">
        <f t="shared" si="15"/>
        <v>0</v>
      </c>
      <c r="AR55" s="514">
        <f t="shared" si="15"/>
        <v>0</v>
      </c>
      <c r="AS55" s="514">
        <f t="shared" si="15"/>
        <v>0</v>
      </c>
      <c r="AT55" s="514">
        <f t="shared" si="15"/>
        <v>0</v>
      </c>
      <c r="AU55" s="514">
        <f t="shared" si="15"/>
        <v>0</v>
      </c>
      <c r="AV55" s="514">
        <f t="shared" si="15"/>
        <v>0</v>
      </c>
      <c r="AW55" s="514">
        <f t="shared" si="15"/>
        <v>0</v>
      </c>
      <c r="AX55" s="514">
        <f t="shared" si="15"/>
        <v>0</v>
      </c>
      <c r="AY55" s="514">
        <f t="shared" si="15"/>
        <v>0</v>
      </c>
      <c r="AZ55" s="514">
        <f t="shared" si="15"/>
        <v>0</v>
      </c>
      <c r="BA55" s="514">
        <f t="shared" si="16"/>
        <v>0</v>
      </c>
      <c r="BB55" s="514">
        <f t="shared" si="16"/>
        <v>0</v>
      </c>
      <c r="BC55" s="514">
        <f t="shared" si="16"/>
        <v>0</v>
      </c>
      <c r="BD55" s="514">
        <f t="shared" si="19"/>
        <v>0</v>
      </c>
      <c r="BE55" s="514">
        <f t="shared" si="19"/>
        <v>0</v>
      </c>
      <c r="BF55" s="514">
        <f t="shared" si="19"/>
        <v>0</v>
      </c>
      <c r="BG55" s="514">
        <f t="shared" si="19"/>
        <v>0</v>
      </c>
      <c r="BH55" s="514">
        <f t="shared" si="19"/>
        <v>0</v>
      </c>
      <c r="BI55" s="514">
        <f t="shared" si="19"/>
        <v>0</v>
      </c>
      <c r="BJ55" s="514">
        <f t="shared" si="19"/>
        <v>0</v>
      </c>
      <c r="BK55" s="514">
        <f t="shared" si="19"/>
        <v>0</v>
      </c>
      <c r="BL55" s="514">
        <f t="shared" si="19"/>
        <v>0</v>
      </c>
      <c r="BM55" s="514">
        <f t="shared" si="19"/>
        <v>0</v>
      </c>
      <c r="BN55" s="514">
        <f t="shared" si="19"/>
        <v>0</v>
      </c>
      <c r="BO55" s="514">
        <f t="shared" si="19"/>
        <v>0</v>
      </c>
      <c r="BP55" s="514">
        <f t="shared" si="19"/>
        <v>0</v>
      </c>
      <c r="BQ55" s="514">
        <f t="shared" si="19"/>
        <v>0</v>
      </c>
      <c r="BR55" s="514">
        <f t="shared" si="17"/>
        <v>0</v>
      </c>
      <c r="BS55" s="514">
        <f t="shared" si="12"/>
        <v>0</v>
      </c>
      <c r="BT55" s="514">
        <f t="shared" si="12"/>
        <v>0</v>
      </c>
      <c r="BU55" s="514">
        <f t="shared" si="12"/>
        <v>0</v>
      </c>
      <c r="BV55" s="514">
        <f t="shared" si="12"/>
        <v>0</v>
      </c>
      <c r="BW55" s="514">
        <f t="shared" si="12"/>
        <v>0</v>
      </c>
      <c r="BX55" s="514">
        <f t="shared" si="12"/>
        <v>0</v>
      </c>
      <c r="CF55" s="505" t="s">
        <v>362</v>
      </c>
      <c r="CG55" s="505" t="s">
        <v>75</v>
      </c>
      <c r="CH55" s="515">
        <v>1.8965303625135358E-4</v>
      </c>
      <c r="CI55" s="515">
        <v>3.7466170643544907E-4</v>
      </c>
      <c r="CJ55" s="515">
        <v>1.1141583274278069E-4</v>
      </c>
      <c r="CK55" s="515">
        <v>1.0747553630129937E-4</v>
      </c>
      <c r="CL55" s="515">
        <v>1.0828612763819976E-4</v>
      </c>
      <c r="CM55" s="515">
        <v>7.0596540769502297E-5</v>
      </c>
      <c r="CN55" s="515">
        <v>1.1699413509321991E-4</v>
      </c>
      <c r="CO55" s="515">
        <v>8.2827904988377378E-4</v>
      </c>
      <c r="CP55" s="515">
        <v>1.0607514944536184E-4</v>
      </c>
      <c r="CQ55" s="515">
        <v>1.0649478846059285E-4</v>
      </c>
      <c r="CR55" s="515">
        <v>7.5823634226788487E-5</v>
      </c>
      <c r="CS55" s="515">
        <v>1.1432250617162905E-4</v>
      </c>
      <c r="CT55" s="515">
        <v>2.622560543101035E-4</v>
      </c>
      <c r="CU55" s="515">
        <v>5.3273009594188646E-5</v>
      </c>
      <c r="CV55" s="515">
        <v>4.7358201651222633E-5</v>
      </c>
      <c r="CW55" s="515">
        <v>6.4989494694052982E-4</v>
      </c>
      <c r="CX55" s="515">
        <v>1.2120540868687522E-4</v>
      </c>
      <c r="CY55" s="515">
        <v>4.6583561592785138E-5</v>
      </c>
      <c r="CZ55" s="515">
        <v>1.3063142050489631E-4</v>
      </c>
      <c r="DA55" s="515">
        <v>6.8580189252652642E-4</v>
      </c>
      <c r="DB55" s="515">
        <v>8.4838656395933747E-4</v>
      </c>
      <c r="DC55" s="515">
        <v>1.0484991242374825E-3</v>
      </c>
      <c r="DD55" s="515">
        <v>4.1725443372956457E-5</v>
      </c>
      <c r="DE55" s="515">
        <v>6.9340184170801845E-4</v>
      </c>
      <c r="DF55" s="515">
        <v>5.7606361188597551E-4</v>
      </c>
      <c r="DG55" s="515">
        <v>6.2592564726008412E-4</v>
      </c>
      <c r="DH55" s="515">
        <v>8.1831164129419923E-4</v>
      </c>
      <c r="DI55" s="515">
        <v>4.065805820125739E-4</v>
      </c>
      <c r="DJ55" s="515">
        <v>0</v>
      </c>
      <c r="DK55" s="515">
        <v>2.3159244158434915E-5</v>
      </c>
      <c r="DL55" s="515">
        <v>3.9575834828777762E-5</v>
      </c>
      <c r="DM55" s="515">
        <v>3.5668118804249138E-5</v>
      </c>
      <c r="DN55" s="515">
        <v>3.626099945625686E-5</v>
      </c>
      <c r="DO55" s="515">
        <v>4.1693638125173235E-5</v>
      </c>
      <c r="DP55" s="515">
        <v>4.3339247764804095E-5</v>
      </c>
      <c r="DQ55" s="515">
        <v>4.5522311622984215E-5</v>
      </c>
      <c r="DR55" s="515">
        <v>3.9690527288655028E-5</v>
      </c>
      <c r="DS55" s="515">
        <v>4.9298622208399964E-5</v>
      </c>
      <c r="DT55" s="515">
        <v>0</v>
      </c>
      <c r="DU55" s="515">
        <v>0</v>
      </c>
      <c r="DV55" s="515">
        <v>0</v>
      </c>
      <c r="DW55" s="515">
        <v>1.3417211778165187E-5</v>
      </c>
      <c r="DX55" s="515">
        <v>1.3795522761627163E-5</v>
      </c>
      <c r="DY55" s="515">
        <v>1.4463777693962041E-5</v>
      </c>
      <c r="DZ55" s="515">
        <v>1.2812956461573944E-5</v>
      </c>
      <c r="EA55" s="515">
        <v>0</v>
      </c>
      <c r="EB55" s="515">
        <v>0</v>
      </c>
      <c r="EC55" s="515">
        <v>9.6950894372000584E-6</v>
      </c>
      <c r="ED55" s="515">
        <v>1.1833899388187401E-5</v>
      </c>
      <c r="EE55" s="515">
        <v>0</v>
      </c>
      <c r="EF55" s="515">
        <v>0</v>
      </c>
      <c r="EG55" s="515">
        <v>3.2009055772250477E-5</v>
      </c>
      <c r="EH55" s="515">
        <v>0</v>
      </c>
      <c r="EI55" s="515">
        <v>0</v>
      </c>
      <c r="EJ55" s="515">
        <v>0</v>
      </c>
      <c r="EK55" s="515">
        <v>0</v>
      </c>
      <c r="EL55" s="515">
        <v>0</v>
      </c>
      <c r="EM55" s="515">
        <v>1.1091517052992517E-4</v>
      </c>
      <c r="EN55" s="515">
        <v>0</v>
      </c>
      <c r="EO55" s="515">
        <v>0</v>
      </c>
      <c r="EP55" s="515">
        <v>1.305720639090902E-4</v>
      </c>
      <c r="EQ55" s="515">
        <v>0</v>
      </c>
      <c r="ER55" s="515">
        <v>0</v>
      </c>
      <c r="ES55" s="515">
        <v>9.689745929892618E-5</v>
      </c>
      <c r="ET55" s="515">
        <v>0</v>
      </c>
      <c r="EU55" s="515">
        <v>0</v>
      </c>
      <c r="EV55" s="515">
        <v>0</v>
      </c>
      <c r="EW55" s="515">
        <v>0</v>
      </c>
      <c r="EX55" s="515">
        <v>0</v>
      </c>
      <c r="EY55" s="515">
        <v>0</v>
      </c>
      <c r="EZ55" s="515">
        <v>0</v>
      </c>
    </row>
    <row r="56" spans="3:156" x14ac:dyDescent="0.15">
      <c r="C56" s="511" t="s">
        <v>375</v>
      </c>
      <c r="D56" s="512" t="s">
        <v>374</v>
      </c>
      <c r="E56" s="513">
        <f t="shared" si="13"/>
        <v>0</v>
      </c>
      <c r="F56" s="514">
        <f t="shared" si="14"/>
        <v>0</v>
      </c>
      <c r="G56" s="514">
        <f t="shared" si="14"/>
        <v>0</v>
      </c>
      <c r="H56" s="514">
        <f t="shared" si="14"/>
        <v>0</v>
      </c>
      <c r="I56" s="514">
        <f t="shared" si="14"/>
        <v>0</v>
      </c>
      <c r="J56" s="514">
        <f t="shared" si="14"/>
        <v>0</v>
      </c>
      <c r="K56" s="514">
        <f t="shared" si="14"/>
        <v>0</v>
      </c>
      <c r="L56" s="514">
        <f t="shared" si="14"/>
        <v>0</v>
      </c>
      <c r="M56" s="514">
        <f t="shared" si="14"/>
        <v>0</v>
      </c>
      <c r="N56" s="514">
        <f t="shared" si="14"/>
        <v>0</v>
      </c>
      <c r="O56" s="514">
        <f t="shared" si="14"/>
        <v>0</v>
      </c>
      <c r="P56" s="514">
        <f t="shared" si="14"/>
        <v>0</v>
      </c>
      <c r="Q56" s="514">
        <f t="shared" si="14"/>
        <v>0</v>
      </c>
      <c r="R56" s="514">
        <f t="shared" si="14"/>
        <v>0</v>
      </c>
      <c r="S56" s="514">
        <f t="shared" si="14"/>
        <v>0</v>
      </c>
      <c r="T56" s="514">
        <f t="shared" si="14"/>
        <v>0</v>
      </c>
      <c r="U56" s="514">
        <f t="shared" si="14"/>
        <v>0</v>
      </c>
      <c r="V56" s="514">
        <f t="shared" si="18"/>
        <v>0</v>
      </c>
      <c r="W56" s="514">
        <f t="shared" si="18"/>
        <v>0</v>
      </c>
      <c r="X56" s="514">
        <f t="shared" si="18"/>
        <v>0</v>
      </c>
      <c r="Y56" s="514">
        <f t="shared" si="18"/>
        <v>0</v>
      </c>
      <c r="Z56" s="514">
        <f t="shared" si="18"/>
        <v>0</v>
      </c>
      <c r="AA56" s="514">
        <f t="shared" si="18"/>
        <v>0</v>
      </c>
      <c r="AB56" s="514">
        <f t="shared" si="18"/>
        <v>0</v>
      </c>
      <c r="AC56" s="514">
        <f t="shared" si="18"/>
        <v>0</v>
      </c>
      <c r="AD56" s="514">
        <f t="shared" si="18"/>
        <v>0</v>
      </c>
      <c r="AE56" s="514">
        <f t="shared" si="18"/>
        <v>0</v>
      </c>
      <c r="AF56" s="514">
        <f t="shared" si="18"/>
        <v>0</v>
      </c>
      <c r="AG56" s="514">
        <f t="shared" si="18"/>
        <v>0</v>
      </c>
      <c r="AH56" s="514">
        <f t="shared" si="18"/>
        <v>0</v>
      </c>
      <c r="AI56" s="514">
        <f t="shared" si="18"/>
        <v>0</v>
      </c>
      <c r="AJ56" s="514">
        <f t="shared" si="18"/>
        <v>0</v>
      </c>
      <c r="AK56" s="514">
        <f t="shared" si="15"/>
        <v>0</v>
      </c>
      <c r="AL56" s="514">
        <f t="shared" si="15"/>
        <v>0</v>
      </c>
      <c r="AM56" s="514">
        <f t="shared" si="15"/>
        <v>0</v>
      </c>
      <c r="AN56" s="514">
        <f t="shared" si="15"/>
        <v>0</v>
      </c>
      <c r="AO56" s="514">
        <f t="shared" si="15"/>
        <v>0</v>
      </c>
      <c r="AP56" s="514">
        <f t="shared" si="15"/>
        <v>0</v>
      </c>
      <c r="AQ56" s="514">
        <f t="shared" si="15"/>
        <v>0</v>
      </c>
      <c r="AR56" s="514">
        <f t="shared" si="15"/>
        <v>0</v>
      </c>
      <c r="AS56" s="514">
        <f t="shared" si="15"/>
        <v>0</v>
      </c>
      <c r="AT56" s="514">
        <f t="shared" si="15"/>
        <v>0</v>
      </c>
      <c r="AU56" s="514">
        <f t="shared" si="15"/>
        <v>0</v>
      </c>
      <c r="AV56" s="514">
        <f t="shared" si="15"/>
        <v>0</v>
      </c>
      <c r="AW56" s="514">
        <f t="shared" si="15"/>
        <v>0</v>
      </c>
      <c r="AX56" s="514">
        <f t="shared" si="15"/>
        <v>0</v>
      </c>
      <c r="AY56" s="514">
        <f t="shared" si="15"/>
        <v>0</v>
      </c>
      <c r="AZ56" s="514">
        <f t="shared" si="15"/>
        <v>0</v>
      </c>
      <c r="BA56" s="514">
        <f t="shared" si="16"/>
        <v>0</v>
      </c>
      <c r="BB56" s="514">
        <f t="shared" si="16"/>
        <v>0</v>
      </c>
      <c r="BC56" s="514">
        <f t="shared" si="16"/>
        <v>0</v>
      </c>
      <c r="BD56" s="514">
        <f t="shared" si="19"/>
        <v>0</v>
      </c>
      <c r="BE56" s="514">
        <f t="shared" si="19"/>
        <v>0</v>
      </c>
      <c r="BF56" s="514">
        <f t="shared" si="19"/>
        <v>0</v>
      </c>
      <c r="BG56" s="514">
        <f t="shared" si="19"/>
        <v>0</v>
      </c>
      <c r="BH56" s="514">
        <f t="shared" si="19"/>
        <v>0</v>
      </c>
      <c r="BI56" s="514">
        <f t="shared" si="19"/>
        <v>0</v>
      </c>
      <c r="BJ56" s="514">
        <f t="shared" si="19"/>
        <v>0</v>
      </c>
      <c r="BK56" s="514">
        <f t="shared" si="19"/>
        <v>0</v>
      </c>
      <c r="BL56" s="514">
        <f t="shared" si="19"/>
        <v>0</v>
      </c>
      <c r="BM56" s="514">
        <f t="shared" si="19"/>
        <v>0</v>
      </c>
      <c r="BN56" s="514">
        <f t="shared" si="19"/>
        <v>0</v>
      </c>
      <c r="BO56" s="514">
        <f t="shared" si="19"/>
        <v>0</v>
      </c>
      <c r="BP56" s="514">
        <f t="shared" si="19"/>
        <v>0</v>
      </c>
      <c r="BQ56" s="514">
        <f t="shared" si="19"/>
        <v>0</v>
      </c>
      <c r="BR56" s="514">
        <f t="shared" si="17"/>
        <v>0</v>
      </c>
      <c r="BS56" s="514">
        <f t="shared" si="12"/>
        <v>0</v>
      </c>
      <c r="BT56" s="514">
        <f t="shared" si="12"/>
        <v>0</v>
      </c>
      <c r="BU56" s="514">
        <f t="shared" si="12"/>
        <v>0</v>
      </c>
      <c r="BV56" s="514">
        <f t="shared" si="12"/>
        <v>0</v>
      </c>
      <c r="BW56" s="514">
        <f t="shared" si="12"/>
        <v>0</v>
      </c>
      <c r="BX56" s="514">
        <f t="shared" si="12"/>
        <v>0</v>
      </c>
      <c r="CF56" s="505" t="s">
        <v>375</v>
      </c>
      <c r="CG56" s="505" t="s">
        <v>374</v>
      </c>
      <c r="CH56" s="515">
        <v>0</v>
      </c>
      <c r="CI56" s="515">
        <v>0</v>
      </c>
      <c r="CJ56" s="515">
        <v>0</v>
      </c>
      <c r="CK56" s="515">
        <v>0</v>
      </c>
      <c r="CL56" s="515">
        <v>0</v>
      </c>
      <c r="CM56" s="515">
        <v>0</v>
      </c>
      <c r="CN56" s="515">
        <v>0</v>
      </c>
      <c r="CO56" s="515">
        <v>0</v>
      </c>
      <c r="CP56" s="515">
        <v>0</v>
      </c>
      <c r="CQ56" s="515">
        <v>0</v>
      </c>
      <c r="CR56" s="515">
        <v>0</v>
      </c>
      <c r="CS56" s="515">
        <v>0</v>
      </c>
      <c r="CT56" s="515">
        <v>0</v>
      </c>
      <c r="CU56" s="515">
        <v>0</v>
      </c>
      <c r="CV56" s="515">
        <v>0</v>
      </c>
      <c r="CW56" s="515">
        <v>0</v>
      </c>
      <c r="CX56" s="515">
        <v>0</v>
      </c>
      <c r="CY56" s="515">
        <v>0</v>
      </c>
      <c r="CZ56" s="515">
        <v>0</v>
      </c>
      <c r="DA56" s="515">
        <v>0</v>
      </c>
      <c r="DB56" s="515">
        <v>0</v>
      </c>
      <c r="DC56" s="515">
        <v>0</v>
      </c>
      <c r="DD56" s="515">
        <v>0</v>
      </c>
      <c r="DE56" s="515">
        <v>0</v>
      </c>
      <c r="DF56" s="515">
        <v>0</v>
      </c>
      <c r="DG56" s="515">
        <v>0</v>
      </c>
      <c r="DH56" s="515">
        <v>0</v>
      </c>
      <c r="DI56" s="515">
        <v>0</v>
      </c>
      <c r="DJ56" s="515">
        <v>0</v>
      </c>
      <c r="DK56" s="515">
        <v>0</v>
      </c>
      <c r="DL56" s="515">
        <v>0</v>
      </c>
      <c r="DM56" s="515">
        <v>0</v>
      </c>
      <c r="DN56" s="515">
        <v>0</v>
      </c>
      <c r="DO56" s="515">
        <v>0</v>
      </c>
      <c r="DP56" s="515">
        <v>0</v>
      </c>
      <c r="DQ56" s="515">
        <v>0</v>
      </c>
      <c r="DR56" s="515">
        <v>0</v>
      </c>
      <c r="DS56" s="515">
        <v>0</v>
      </c>
      <c r="DT56" s="515">
        <v>0</v>
      </c>
      <c r="DU56" s="515">
        <v>0</v>
      </c>
      <c r="DV56" s="515">
        <v>0</v>
      </c>
      <c r="DW56" s="515">
        <v>0</v>
      </c>
      <c r="DX56" s="515">
        <v>0</v>
      </c>
      <c r="DY56" s="515">
        <v>0</v>
      </c>
      <c r="DZ56" s="515">
        <v>0</v>
      </c>
      <c r="EA56" s="515">
        <v>0</v>
      </c>
      <c r="EB56" s="515">
        <v>0</v>
      </c>
      <c r="EC56" s="515">
        <v>0</v>
      </c>
      <c r="ED56" s="515">
        <v>0</v>
      </c>
      <c r="EE56" s="515">
        <v>0</v>
      </c>
      <c r="EF56" s="515">
        <v>0</v>
      </c>
      <c r="EG56" s="515">
        <v>0</v>
      </c>
      <c r="EH56" s="515">
        <v>0</v>
      </c>
      <c r="EI56" s="515">
        <v>0</v>
      </c>
      <c r="EJ56" s="515">
        <v>0</v>
      </c>
      <c r="EK56" s="515">
        <v>0</v>
      </c>
      <c r="EL56" s="515">
        <v>0</v>
      </c>
      <c r="EM56" s="515">
        <v>0</v>
      </c>
      <c r="EN56" s="515">
        <v>0</v>
      </c>
      <c r="EO56" s="515">
        <v>0</v>
      </c>
      <c r="EP56" s="515">
        <v>0</v>
      </c>
      <c r="EQ56" s="515">
        <v>0</v>
      </c>
      <c r="ER56" s="515">
        <v>0</v>
      </c>
      <c r="ES56" s="515">
        <v>0</v>
      </c>
      <c r="ET56" s="515">
        <v>0</v>
      </c>
      <c r="EU56" s="515">
        <v>0</v>
      </c>
      <c r="EV56" s="515">
        <v>0</v>
      </c>
      <c r="EW56" s="515">
        <v>0</v>
      </c>
      <c r="EX56" s="515">
        <v>0</v>
      </c>
      <c r="EY56" s="515">
        <v>0</v>
      </c>
      <c r="EZ56" s="515">
        <v>0</v>
      </c>
    </row>
    <row r="57" spans="3:156" x14ac:dyDescent="0.15">
      <c r="C57" s="511" t="s">
        <v>378</v>
      </c>
      <c r="D57" s="512" t="s">
        <v>377</v>
      </c>
      <c r="E57" s="513">
        <f t="shared" si="13"/>
        <v>0</v>
      </c>
      <c r="F57" s="514">
        <f t="shared" si="14"/>
        <v>0</v>
      </c>
      <c r="G57" s="514">
        <f t="shared" si="14"/>
        <v>0</v>
      </c>
      <c r="H57" s="514">
        <f t="shared" si="14"/>
        <v>0</v>
      </c>
      <c r="I57" s="514">
        <f t="shared" si="14"/>
        <v>0</v>
      </c>
      <c r="J57" s="514">
        <f t="shared" si="14"/>
        <v>0</v>
      </c>
      <c r="K57" s="514">
        <f t="shared" si="14"/>
        <v>0</v>
      </c>
      <c r="L57" s="514">
        <f t="shared" si="14"/>
        <v>0</v>
      </c>
      <c r="M57" s="514">
        <f t="shared" si="14"/>
        <v>0</v>
      </c>
      <c r="N57" s="514">
        <f t="shared" si="14"/>
        <v>0</v>
      </c>
      <c r="O57" s="514">
        <f t="shared" si="14"/>
        <v>0</v>
      </c>
      <c r="P57" s="514">
        <f t="shared" si="14"/>
        <v>0</v>
      </c>
      <c r="Q57" s="514">
        <f t="shared" si="14"/>
        <v>0</v>
      </c>
      <c r="R57" s="514">
        <f t="shared" si="14"/>
        <v>0</v>
      </c>
      <c r="S57" s="514">
        <f t="shared" si="14"/>
        <v>0</v>
      </c>
      <c r="T57" s="514">
        <f t="shared" si="14"/>
        <v>0</v>
      </c>
      <c r="U57" s="514">
        <f t="shared" si="14"/>
        <v>0</v>
      </c>
      <c r="V57" s="514">
        <f t="shared" si="18"/>
        <v>0</v>
      </c>
      <c r="W57" s="514">
        <f t="shared" si="18"/>
        <v>0</v>
      </c>
      <c r="X57" s="514">
        <f t="shared" si="18"/>
        <v>0</v>
      </c>
      <c r="Y57" s="514">
        <f t="shared" si="18"/>
        <v>0</v>
      </c>
      <c r="Z57" s="514">
        <f t="shared" si="18"/>
        <v>0</v>
      </c>
      <c r="AA57" s="514">
        <f t="shared" si="18"/>
        <v>0</v>
      </c>
      <c r="AB57" s="514">
        <f t="shared" si="18"/>
        <v>0</v>
      </c>
      <c r="AC57" s="514">
        <f t="shared" si="18"/>
        <v>0</v>
      </c>
      <c r="AD57" s="514">
        <f t="shared" si="18"/>
        <v>0</v>
      </c>
      <c r="AE57" s="514">
        <f t="shared" si="18"/>
        <v>0</v>
      </c>
      <c r="AF57" s="514">
        <f t="shared" si="18"/>
        <v>0</v>
      </c>
      <c r="AG57" s="514">
        <f t="shared" si="18"/>
        <v>0</v>
      </c>
      <c r="AH57" s="514">
        <f t="shared" si="18"/>
        <v>0</v>
      </c>
      <c r="AI57" s="514">
        <f t="shared" si="18"/>
        <v>0</v>
      </c>
      <c r="AJ57" s="514">
        <f t="shared" si="18"/>
        <v>0</v>
      </c>
      <c r="AK57" s="514">
        <f t="shared" si="15"/>
        <v>0</v>
      </c>
      <c r="AL57" s="514">
        <f t="shared" si="15"/>
        <v>0</v>
      </c>
      <c r="AM57" s="514">
        <f t="shared" si="15"/>
        <v>0</v>
      </c>
      <c r="AN57" s="514">
        <f t="shared" si="15"/>
        <v>0</v>
      </c>
      <c r="AO57" s="514">
        <f t="shared" si="15"/>
        <v>0</v>
      </c>
      <c r="AP57" s="514">
        <f t="shared" si="15"/>
        <v>0</v>
      </c>
      <c r="AQ57" s="514">
        <f t="shared" si="15"/>
        <v>0</v>
      </c>
      <c r="AR57" s="514">
        <f t="shared" si="15"/>
        <v>0</v>
      </c>
      <c r="AS57" s="514">
        <f t="shared" si="15"/>
        <v>0</v>
      </c>
      <c r="AT57" s="514">
        <f t="shared" si="15"/>
        <v>0</v>
      </c>
      <c r="AU57" s="514">
        <f t="shared" si="15"/>
        <v>0</v>
      </c>
      <c r="AV57" s="514">
        <f t="shared" si="15"/>
        <v>0</v>
      </c>
      <c r="AW57" s="514">
        <f t="shared" si="15"/>
        <v>0</v>
      </c>
      <c r="AX57" s="514">
        <f t="shared" si="15"/>
        <v>0</v>
      </c>
      <c r="AY57" s="514">
        <f t="shared" si="15"/>
        <v>0</v>
      </c>
      <c r="AZ57" s="514">
        <f t="shared" si="15"/>
        <v>0</v>
      </c>
      <c r="BA57" s="514">
        <f t="shared" si="16"/>
        <v>0</v>
      </c>
      <c r="BB57" s="514">
        <f t="shared" si="16"/>
        <v>0</v>
      </c>
      <c r="BC57" s="514">
        <f t="shared" si="16"/>
        <v>0</v>
      </c>
      <c r="BD57" s="514">
        <f t="shared" si="19"/>
        <v>0</v>
      </c>
      <c r="BE57" s="514">
        <f t="shared" si="19"/>
        <v>0</v>
      </c>
      <c r="BF57" s="514">
        <f t="shared" si="19"/>
        <v>0</v>
      </c>
      <c r="BG57" s="514">
        <f t="shared" si="19"/>
        <v>0</v>
      </c>
      <c r="BH57" s="514">
        <f t="shared" si="19"/>
        <v>0</v>
      </c>
      <c r="BI57" s="514">
        <f t="shared" si="19"/>
        <v>0</v>
      </c>
      <c r="BJ57" s="514">
        <f t="shared" si="19"/>
        <v>0</v>
      </c>
      <c r="BK57" s="514">
        <f t="shared" si="19"/>
        <v>0</v>
      </c>
      <c r="BL57" s="514">
        <f t="shared" si="19"/>
        <v>0</v>
      </c>
      <c r="BM57" s="514">
        <f t="shared" si="19"/>
        <v>0</v>
      </c>
      <c r="BN57" s="514">
        <f t="shared" si="19"/>
        <v>0</v>
      </c>
      <c r="BO57" s="514">
        <f t="shared" si="19"/>
        <v>0</v>
      </c>
      <c r="BP57" s="514">
        <f t="shared" si="19"/>
        <v>0</v>
      </c>
      <c r="BQ57" s="514">
        <f t="shared" si="19"/>
        <v>0</v>
      </c>
      <c r="BR57" s="514">
        <f t="shared" si="17"/>
        <v>0</v>
      </c>
      <c r="BS57" s="514">
        <f t="shared" si="12"/>
        <v>0</v>
      </c>
      <c r="BT57" s="514">
        <f t="shared" si="12"/>
        <v>0</v>
      </c>
      <c r="BU57" s="514">
        <f t="shared" si="12"/>
        <v>0</v>
      </c>
      <c r="BV57" s="514">
        <f t="shared" si="12"/>
        <v>0</v>
      </c>
      <c r="BW57" s="514">
        <f t="shared" si="12"/>
        <v>0</v>
      </c>
      <c r="BX57" s="514">
        <f t="shared" si="12"/>
        <v>0</v>
      </c>
      <c r="CF57" s="505" t="s">
        <v>378</v>
      </c>
      <c r="CG57" s="505" t="s">
        <v>377</v>
      </c>
      <c r="CH57" s="515">
        <v>3.5350721886532991E-4</v>
      </c>
      <c r="CI57" s="515">
        <v>6.3425779558187018E-4</v>
      </c>
      <c r="CJ57" s="515">
        <v>7.7546182275793911E-4</v>
      </c>
      <c r="CK57" s="515">
        <v>5.3477484308951282E-4</v>
      </c>
      <c r="CL57" s="515">
        <v>5.3466968242239061E-4</v>
      </c>
      <c r="CM57" s="515">
        <v>5.3955927588119615E-4</v>
      </c>
      <c r="CN57" s="515">
        <v>1.1162038873067045E-3</v>
      </c>
      <c r="CO57" s="515">
        <v>1.6431987602532931E-3</v>
      </c>
      <c r="CP57" s="515">
        <v>1.3950567942948686E-3</v>
      </c>
      <c r="CQ57" s="515">
        <v>1.4052053074898969E-3</v>
      </c>
      <c r="CR57" s="515">
        <v>6.6345679948439924E-4</v>
      </c>
      <c r="CS57" s="515">
        <v>6.7124777061189139E-4</v>
      </c>
      <c r="CT57" s="515">
        <v>4.6744084291541765E-4</v>
      </c>
      <c r="CU57" s="515">
        <v>7.553551991933906E-4</v>
      </c>
      <c r="CV57" s="515">
        <v>1.2155271757147141E-3</v>
      </c>
      <c r="CW57" s="515">
        <v>4.8662379309258693E-4</v>
      </c>
      <c r="CX57" s="515">
        <v>4.8168701210904723E-4</v>
      </c>
      <c r="CY57" s="515">
        <v>2.5155123260103975E-4</v>
      </c>
      <c r="CZ57" s="515">
        <v>5.1075708557770272E-4</v>
      </c>
      <c r="DA57" s="515">
        <v>4.8695908386972515E-4</v>
      </c>
      <c r="DB57" s="515">
        <v>1.1261768548132799E-4</v>
      </c>
      <c r="DC57" s="515">
        <v>3.9137524913933683E-4</v>
      </c>
      <c r="DD57" s="515">
        <v>1.4443422706023388E-4</v>
      </c>
      <c r="DE57" s="515">
        <v>9.4703555371921115E-4</v>
      </c>
      <c r="DF57" s="515">
        <v>8.2300671512668263E-4</v>
      </c>
      <c r="DG57" s="515">
        <v>2.4155928498451645E-4</v>
      </c>
      <c r="DH57" s="515">
        <v>5.1515696151120032E-4</v>
      </c>
      <c r="DI57" s="515">
        <v>1.1444490456650228E-3</v>
      </c>
      <c r="DJ57" s="515">
        <v>2.1335805686379338E-4</v>
      </c>
      <c r="DK57" s="515">
        <v>3.4141065480216671E-5</v>
      </c>
      <c r="DL57" s="515">
        <v>5.0548102611134885E-5</v>
      </c>
      <c r="DM57" s="515">
        <v>3.2625340896777644E-5</v>
      </c>
      <c r="DN57" s="515">
        <v>3.2652084818430347E-5</v>
      </c>
      <c r="DO57" s="515">
        <v>3.297200974184618E-5</v>
      </c>
      <c r="DP57" s="515">
        <v>3.1988492397831594E-5</v>
      </c>
      <c r="DQ57" s="515">
        <v>3.4141733717238161E-5</v>
      </c>
      <c r="DR57" s="515">
        <v>2.5515338971278234E-5</v>
      </c>
      <c r="DS57" s="515">
        <v>3.5138379659178697E-5</v>
      </c>
      <c r="DT57" s="515">
        <v>3.310988406446749E-5</v>
      </c>
      <c r="DU57" s="515">
        <v>0</v>
      </c>
      <c r="DV57" s="515">
        <v>7.2849129452903034E-5</v>
      </c>
      <c r="DW57" s="515">
        <v>3.1306827482385437E-5</v>
      </c>
      <c r="DX57" s="515">
        <v>3.054722897217443E-5</v>
      </c>
      <c r="DY57" s="515">
        <v>3.0040153672075008E-5</v>
      </c>
      <c r="DZ57" s="515">
        <v>2.5625912923147888E-5</v>
      </c>
      <c r="EA57" s="515">
        <v>4.5892611289582376E-5</v>
      </c>
      <c r="EB57" s="515">
        <v>6.1770337883748229E-5</v>
      </c>
      <c r="EC57" s="515">
        <v>3.8780357748800234E-5</v>
      </c>
      <c r="ED57" s="515">
        <v>3.5501698164562205E-5</v>
      </c>
      <c r="EE57" s="515">
        <v>5.3642313056538997E-5</v>
      </c>
      <c r="EF57" s="515">
        <v>3.1016407679662539E-5</v>
      </c>
      <c r="EG57" s="515">
        <v>5.1542787243521283E-5</v>
      </c>
      <c r="EH57" s="515">
        <v>5.178292597431567E-5</v>
      </c>
      <c r="EI57" s="515">
        <v>5.3010990265687006E-5</v>
      </c>
      <c r="EJ57" s="515">
        <v>5.1100651249410921E-5</v>
      </c>
      <c r="EK57" s="515">
        <v>4.5499527942397596E-5</v>
      </c>
      <c r="EL57" s="515">
        <v>5.0448301956018256E-5</v>
      </c>
      <c r="EM57" s="515">
        <v>5.1588451409267525E-5</v>
      </c>
      <c r="EN57" s="515">
        <v>4.867959713264691E-5</v>
      </c>
      <c r="EO57" s="515">
        <v>4.6884837443570748E-5</v>
      </c>
      <c r="EP57" s="515">
        <v>4.7480750512396431E-5</v>
      </c>
      <c r="EQ57" s="515">
        <v>5.2299127766769131E-5</v>
      </c>
      <c r="ER57" s="515">
        <v>5.5687359641450217E-5</v>
      </c>
      <c r="ES57" s="515">
        <v>1.3333752946262492E-4</v>
      </c>
      <c r="ET57" s="515">
        <v>1.0995298709173282E-5</v>
      </c>
      <c r="EU57" s="515">
        <v>1.7598266766259822E-5</v>
      </c>
      <c r="EV57" s="515">
        <v>2.4057735246282769E-5</v>
      </c>
      <c r="EW57" s="515">
        <v>1.9981401925899739E-5</v>
      </c>
      <c r="EX57" s="515">
        <v>7.0642022961483139E-7</v>
      </c>
      <c r="EY57" s="515">
        <v>0</v>
      </c>
      <c r="EZ57" s="515">
        <v>1.4534007033006004E-6</v>
      </c>
    </row>
    <row r="58" spans="3:156" x14ac:dyDescent="0.15">
      <c r="C58" s="511" t="s">
        <v>381</v>
      </c>
      <c r="D58" s="512" t="s">
        <v>380</v>
      </c>
      <c r="E58" s="513">
        <f t="shared" si="13"/>
        <v>0</v>
      </c>
      <c r="F58" s="514">
        <f t="shared" si="14"/>
        <v>0</v>
      </c>
      <c r="G58" s="514">
        <f t="shared" si="14"/>
        <v>0</v>
      </c>
      <c r="H58" s="514">
        <f t="shared" si="14"/>
        <v>0</v>
      </c>
      <c r="I58" s="514">
        <f t="shared" si="14"/>
        <v>0</v>
      </c>
      <c r="J58" s="514">
        <f t="shared" si="14"/>
        <v>0</v>
      </c>
      <c r="K58" s="514">
        <f t="shared" si="14"/>
        <v>0</v>
      </c>
      <c r="L58" s="514">
        <f t="shared" si="14"/>
        <v>0</v>
      </c>
      <c r="M58" s="514">
        <f t="shared" si="14"/>
        <v>0</v>
      </c>
      <c r="N58" s="514">
        <f t="shared" si="14"/>
        <v>0</v>
      </c>
      <c r="O58" s="514">
        <f t="shared" si="14"/>
        <v>0</v>
      </c>
      <c r="P58" s="514">
        <f t="shared" si="14"/>
        <v>0</v>
      </c>
      <c r="Q58" s="514">
        <f t="shared" si="14"/>
        <v>0</v>
      </c>
      <c r="R58" s="514">
        <f t="shared" si="14"/>
        <v>0</v>
      </c>
      <c r="S58" s="514">
        <f t="shared" si="14"/>
        <v>0</v>
      </c>
      <c r="T58" s="514">
        <f t="shared" si="14"/>
        <v>0</v>
      </c>
      <c r="U58" s="514">
        <f t="shared" si="14"/>
        <v>0</v>
      </c>
      <c r="V58" s="514">
        <f t="shared" si="18"/>
        <v>0</v>
      </c>
      <c r="W58" s="514">
        <f t="shared" si="18"/>
        <v>0</v>
      </c>
      <c r="X58" s="514">
        <f t="shared" si="18"/>
        <v>0</v>
      </c>
      <c r="Y58" s="514">
        <f t="shared" si="18"/>
        <v>0</v>
      </c>
      <c r="Z58" s="514">
        <f t="shared" si="18"/>
        <v>0</v>
      </c>
      <c r="AA58" s="514">
        <f t="shared" si="18"/>
        <v>0</v>
      </c>
      <c r="AB58" s="514">
        <f t="shared" si="18"/>
        <v>0</v>
      </c>
      <c r="AC58" s="514">
        <f t="shared" si="18"/>
        <v>0</v>
      </c>
      <c r="AD58" s="514">
        <f t="shared" si="18"/>
        <v>0</v>
      </c>
      <c r="AE58" s="514">
        <f t="shared" si="18"/>
        <v>0</v>
      </c>
      <c r="AF58" s="514">
        <f t="shared" si="18"/>
        <v>0</v>
      </c>
      <c r="AG58" s="514">
        <f t="shared" si="18"/>
        <v>0</v>
      </c>
      <c r="AH58" s="514">
        <f t="shared" si="18"/>
        <v>0</v>
      </c>
      <c r="AI58" s="514">
        <f t="shared" si="18"/>
        <v>0</v>
      </c>
      <c r="AJ58" s="514">
        <f t="shared" si="18"/>
        <v>0</v>
      </c>
      <c r="AK58" s="514">
        <f t="shared" si="15"/>
        <v>0</v>
      </c>
      <c r="AL58" s="514">
        <f t="shared" si="15"/>
        <v>0</v>
      </c>
      <c r="AM58" s="514">
        <f t="shared" si="15"/>
        <v>0</v>
      </c>
      <c r="AN58" s="514">
        <f t="shared" si="15"/>
        <v>0</v>
      </c>
      <c r="AO58" s="514">
        <f t="shared" si="15"/>
        <v>0</v>
      </c>
      <c r="AP58" s="514">
        <f t="shared" si="15"/>
        <v>0</v>
      </c>
      <c r="AQ58" s="514">
        <f t="shared" si="15"/>
        <v>0</v>
      </c>
      <c r="AR58" s="514">
        <f t="shared" si="15"/>
        <v>0</v>
      </c>
      <c r="AS58" s="514">
        <f t="shared" si="15"/>
        <v>0</v>
      </c>
      <c r="AT58" s="514">
        <f t="shared" si="15"/>
        <v>0</v>
      </c>
      <c r="AU58" s="514">
        <f t="shared" si="15"/>
        <v>0</v>
      </c>
      <c r="AV58" s="514">
        <f t="shared" si="15"/>
        <v>0</v>
      </c>
      <c r="AW58" s="514">
        <f t="shared" si="15"/>
        <v>0</v>
      </c>
      <c r="AX58" s="514">
        <f t="shared" si="15"/>
        <v>0</v>
      </c>
      <c r="AY58" s="514">
        <f t="shared" si="15"/>
        <v>0</v>
      </c>
      <c r="AZ58" s="514">
        <f t="shared" si="15"/>
        <v>0</v>
      </c>
      <c r="BA58" s="514">
        <f t="shared" si="16"/>
        <v>0</v>
      </c>
      <c r="BB58" s="514">
        <f t="shared" si="16"/>
        <v>0</v>
      </c>
      <c r="BC58" s="514">
        <f t="shared" si="16"/>
        <v>0</v>
      </c>
      <c r="BD58" s="514">
        <f t="shared" si="19"/>
        <v>0</v>
      </c>
      <c r="BE58" s="514">
        <f t="shared" si="19"/>
        <v>0</v>
      </c>
      <c r="BF58" s="514">
        <f t="shared" si="19"/>
        <v>0</v>
      </c>
      <c r="BG58" s="514">
        <f t="shared" si="19"/>
        <v>0</v>
      </c>
      <c r="BH58" s="514">
        <f t="shared" si="19"/>
        <v>0</v>
      </c>
      <c r="BI58" s="514">
        <f t="shared" si="19"/>
        <v>0</v>
      </c>
      <c r="BJ58" s="514">
        <f t="shared" si="19"/>
        <v>0</v>
      </c>
      <c r="BK58" s="514">
        <f t="shared" si="19"/>
        <v>0</v>
      </c>
      <c r="BL58" s="514">
        <f t="shared" si="19"/>
        <v>0</v>
      </c>
      <c r="BM58" s="514">
        <f t="shared" si="19"/>
        <v>0</v>
      </c>
      <c r="BN58" s="514">
        <f t="shared" si="19"/>
        <v>0</v>
      </c>
      <c r="BO58" s="514">
        <f t="shared" si="19"/>
        <v>0</v>
      </c>
      <c r="BP58" s="514">
        <f t="shared" si="19"/>
        <v>0</v>
      </c>
      <c r="BQ58" s="514">
        <f t="shared" si="19"/>
        <v>0</v>
      </c>
      <c r="BR58" s="514">
        <f t="shared" si="17"/>
        <v>0</v>
      </c>
      <c r="BS58" s="514">
        <f t="shared" si="12"/>
        <v>0</v>
      </c>
      <c r="BT58" s="514">
        <f t="shared" si="12"/>
        <v>0</v>
      </c>
      <c r="BU58" s="514">
        <f t="shared" si="12"/>
        <v>0</v>
      </c>
      <c r="BV58" s="514">
        <f t="shared" si="12"/>
        <v>0</v>
      </c>
      <c r="BW58" s="514">
        <f t="shared" si="12"/>
        <v>0</v>
      </c>
      <c r="BX58" s="514">
        <f t="shared" si="12"/>
        <v>0</v>
      </c>
      <c r="CF58" s="505" t="s">
        <v>381</v>
      </c>
      <c r="CG58" s="505" t="s">
        <v>380</v>
      </c>
      <c r="CH58" s="515">
        <v>2.4860341681276054E-3</v>
      </c>
      <c r="CI58" s="515">
        <v>2.0299563036531611E-3</v>
      </c>
      <c r="CJ58" s="515">
        <v>1.0031873953291789E-3</v>
      </c>
      <c r="CK58" s="515">
        <v>8.5893667760473364E-4</v>
      </c>
      <c r="CL58" s="515">
        <v>8.6905990461732272E-4</v>
      </c>
      <c r="CM58" s="515">
        <v>3.9836619434219152E-4</v>
      </c>
      <c r="CN58" s="515">
        <v>1.207404039859687E-3</v>
      </c>
      <c r="CO58" s="515">
        <v>2.8054612979934272E-3</v>
      </c>
      <c r="CP58" s="515">
        <v>1.3831265818878109E-3</v>
      </c>
      <c r="CQ58" s="515">
        <v>1.3917948526467111E-3</v>
      </c>
      <c r="CR58" s="515">
        <v>7.5823634226788485E-4</v>
      </c>
      <c r="CS58" s="515">
        <v>8.919537200265641E-4</v>
      </c>
      <c r="CT58" s="515">
        <v>1.489288266963075E-3</v>
      </c>
      <c r="CU58" s="515">
        <v>6.4544456887274872E-4</v>
      </c>
      <c r="CV58" s="515">
        <v>1.1681689740634916E-3</v>
      </c>
      <c r="CW58" s="515">
        <v>3.1034809516322665E-3</v>
      </c>
      <c r="CX58" s="515">
        <v>3.2328408144585512E-3</v>
      </c>
      <c r="CY58" s="515">
        <v>3.6148843796001266E-3</v>
      </c>
      <c r="CZ58" s="515">
        <v>3.1845821971734187E-3</v>
      </c>
      <c r="DA58" s="515">
        <v>3.0946952329459114E-3</v>
      </c>
      <c r="DB58" s="515">
        <v>1.4490142198597534E-3</v>
      </c>
      <c r="DC58" s="515">
        <v>3.1165066135169415E-3</v>
      </c>
      <c r="DD58" s="515">
        <v>1.9594910137838398E-3</v>
      </c>
      <c r="DE58" s="515">
        <v>2.6754265750858061E-3</v>
      </c>
      <c r="DF58" s="515">
        <v>2.8232047626737078E-3</v>
      </c>
      <c r="DG58" s="515">
        <v>3.5031046308102928E-3</v>
      </c>
      <c r="DH58" s="515">
        <v>2.9608221499983949E-3</v>
      </c>
      <c r="DI58" s="515">
        <v>9.9687535293453301E-3</v>
      </c>
      <c r="DJ58" s="515">
        <v>3.571811843087253E-3</v>
      </c>
      <c r="DK58" s="515">
        <v>2.6171274345159088E-3</v>
      </c>
      <c r="DL58" s="515">
        <v>1.5314258991678859E-3</v>
      </c>
      <c r="DM58" s="515">
        <v>1.1765407908889763E-4</v>
      </c>
      <c r="DN58" s="515">
        <v>8.9535453633695849E-5</v>
      </c>
      <c r="DO58" s="515">
        <v>9.061984612920306E-5</v>
      </c>
      <c r="DP58" s="515">
        <v>3.1472548972060118E-5</v>
      </c>
      <c r="DQ58" s="515">
        <v>3.4141733717238161E-5</v>
      </c>
      <c r="DR58" s="515">
        <v>2.5515338971278234E-5</v>
      </c>
      <c r="DS58" s="515">
        <v>1.788386188623871E-4</v>
      </c>
      <c r="DT58" s="515">
        <v>3.0562969905662298E-5</v>
      </c>
      <c r="DU58" s="515">
        <v>0</v>
      </c>
      <c r="DV58" s="515">
        <v>0</v>
      </c>
      <c r="DW58" s="515">
        <v>8.4975674595046184E-5</v>
      </c>
      <c r="DX58" s="515">
        <v>0</v>
      </c>
      <c r="DY58" s="515">
        <v>0</v>
      </c>
      <c r="DZ58" s="515">
        <v>0</v>
      </c>
      <c r="EA58" s="515">
        <v>0</v>
      </c>
      <c r="EB58" s="515">
        <v>0</v>
      </c>
      <c r="EC58" s="515">
        <v>9.2103349653400556E-4</v>
      </c>
      <c r="ED58" s="515">
        <v>9.3487805166680472E-4</v>
      </c>
      <c r="EE58" s="515">
        <v>8.5827700890462395E-4</v>
      </c>
      <c r="EF58" s="515">
        <v>1.809290447980315E-3</v>
      </c>
      <c r="EG58" s="515">
        <v>3.1427968298231163E-3</v>
      </c>
      <c r="EH58" s="515">
        <v>2.0943316727389891E-3</v>
      </c>
      <c r="EI58" s="515">
        <v>2.1557802708046048E-3</v>
      </c>
      <c r="EJ58" s="515">
        <v>7.7616211397716368E-3</v>
      </c>
      <c r="EK58" s="515">
        <v>4.3224551545277719E-4</v>
      </c>
      <c r="EL58" s="515">
        <v>2.6829324222064254E-4</v>
      </c>
      <c r="EM58" s="515">
        <v>7.9265655590339545E-3</v>
      </c>
      <c r="EN58" s="515">
        <v>6.627914378829618E-4</v>
      </c>
      <c r="EO58" s="515">
        <v>0</v>
      </c>
      <c r="EP58" s="515">
        <v>5.9944447521900496E-3</v>
      </c>
      <c r="EQ58" s="515">
        <v>3.5505296739439932E-3</v>
      </c>
      <c r="ER58" s="515">
        <v>9.8220980884833743E-4</v>
      </c>
      <c r="ES58" s="515">
        <v>3.2796063147328861E-4</v>
      </c>
      <c r="ET58" s="515">
        <v>4.1487503789641791E-3</v>
      </c>
      <c r="EU58" s="515">
        <v>1.647719199448327E-3</v>
      </c>
      <c r="EV58" s="515">
        <v>5.1836123684964788E-3</v>
      </c>
      <c r="EW58" s="515">
        <v>2.7313039401787565E-3</v>
      </c>
      <c r="EX58" s="515">
        <v>1.1983712775186001E-2</v>
      </c>
      <c r="EY58" s="515">
        <v>5.8261554656620959E-4</v>
      </c>
      <c r="EZ58" s="515">
        <v>1.7244599344661622E-3</v>
      </c>
    </row>
    <row r="59" spans="3:156" x14ac:dyDescent="0.15">
      <c r="C59" s="511" t="s">
        <v>384</v>
      </c>
      <c r="D59" s="512" t="s">
        <v>383</v>
      </c>
      <c r="E59" s="513">
        <f t="shared" si="13"/>
        <v>0</v>
      </c>
      <c r="F59" s="514">
        <f t="shared" si="14"/>
        <v>0</v>
      </c>
      <c r="G59" s="514">
        <f t="shared" si="14"/>
        <v>0</v>
      </c>
      <c r="H59" s="514">
        <f t="shared" si="14"/>
        <v>0</v>
      </c>
      <c r="I59" s="514">
        <f t="shared" si="14"/>
        <v>0</v>
      </c>
      <c r="J59" s="514">
        <f t="shared" si="14"/>
        <v>0</v>
      </c>
      <c r="K59" s="514">
        <f t="shared" si="14"/>
        <v>0</v>
      </c>
      <c r="L59" s="514">
        <f t="shared" si="14"/>
        <v>0</v>
      </c>
      <c r="M59" s="514">
        <f t="shared" si="14"/>
        <v>0</v>
      </c>
      <c r="N59" s="514">
        <f t="shared" si="14"/>
        <v>0</v>
      </c>
      <c r="O59" s="514">
        <f t="shared" si="14"/>
        <v>0</v>
      </c>
      <c r="P59" s="514">
        <f t="shared" si="14"/>
        <v>0</v>
      </c>
      <c r="Q59" s="514">
        <f t="shared" si="14"/>
        <v>0</v>
      </c>
      <c r="R59" s="514">
        <f t="shared" si="14"/>
        <v>0</v>
      </c>
      <c r="S59" s="514">
        <f t="shared" si="14"/>
        <v>0</v>
      </c>
      <c r="T59" s="514">
        <f t="shared" si="14"/>
        <v>0</v>
      </c>
      <c r="U59" s="514">
        <f t="shared" si="14"/>
        <v>0</v>
      </c>
      <c r="V59" s="514">
        <f t="shared" si="18"/>
        <v>0</v>
      </c>
      <c r="W59" s="514">
        <f t="shared" si="18"/>
        <v>0</v>
      </c>
      <c r="X59" s="514">
        <f t="shared" si="18"/>
        <v>0</v>
      </c>
      <c r="Y59" s="514">
        <f t="shared" si="18"/>
        <v>0</v>
      </c>
      <c r="Z59" s="514">
        <f t="shared" si="18"/>
        <v>0</v>
      </c>
      <c r="AA59" s="514">
        <f t="shared" si="18"/>
        <v>0</v>
      </c>
      <c r="AB59" s="514">
        <f t="shared" si="18"/>
        <v>0</v>
      </c>
      <c r="AC59" s="514">
        <f t="shared" si="18"/>
        <v>0</v>
      </c>
      <c r="AD59" s="514">
        <f t="shared" si="18"/>
        <v>0</v>
      </c>
      <c r="AE59" s="514">
        <f t="shared" si="18"/>
        <v>0</v>
      </c>
      <c r="AF59" s="514">
        <f t="shared" si="18"/>
        <v>0</v>
      </c>
      <c r="AG59" s="514">
        <f t="shared" si="18"/>
        <v>0</v>
      </c>
      <c r="AH59" s="514">
        <f t="shared" si="18"/>
        <v>0</v>
      </c>
      <c r="AI59" s="514">
        <f t="shared" si="18"/>
        <v>0</v>
      </c>
      <c r="AJ59" s="514">
        <f t="shared" si="18"/>
        <v>0</v>
      </c>
      <c r="AK59" s="514">
        <f t="shared" si="15"/>
        <v>0</v>
      </c>
      <c r="AL59" s="514">
        <f t="shared" si="15"/>
        <v>0</v>
      </c>
      <c r="AM59" s="514">
        <f t="shared" si="15"/>
        <v>0</v>
      </c>
      <c r="AN59" s="514">
        <f t="shared" si="15"/>
        <v>0</v>
      </c>
      <c r="AO59" s="514">
        <f t="shared" si="15"/>
        <v>0</v>
      </c>
      <c r="AP59" s="514">
        <f t="shared" si="15"/>
        <v>0</v>
      </c>
      <c r="AQ59" s="514">
        <f t="shared" si="15"/>
        <v>0</v>
      </c>
      <c r="AR59" s="514">
        <f t="shared" si="15"/>
        <v>0</v>
      </c>
      <c r="AS59" s="514">
        <f t="shared" si="15"/>
        <v>0</v>
      </c>
      <c r="AT59" s="514">
        <f t="shared" si="15"/>
        <v>0</v>
      </c>
      <c r="AU59" s="514">
        <f t="shared" si="15"/>
        <v>0</v>
      </c>
      <c r="AV59" s="514">
        <f t="shared" si="15"/>
        <v>0</v>
      </c>
      <c r="AW59" s="514">
        <f t="shared" si="15"/>
        <v>0</v>
      </c>
      <c r="AX59" s="514">
        <f t="shared" si="15"/>
        <v>0</v>
      </c>
      <c r="AY59" s="514">
        <f t="shared" si="15"/>
        <v>0</v>
      </c>
      <c r="AZ59" s="514">
        <f t="shared" si="15"/>
        <v>0</v>
      </c>
      <c r="BA59" s="514">
        <f t="shared" si="16"/>
        <v>0</v>
      </c>
      <c r="BB59" s="514">
        <f t="shared" si="16"/>
        <v>0</v>
      </c>
      <c r="BC59" s="514">
        <f t="shared" si="16"/>
        <v>0</v>
      </c>
      <c r="BD59" s="514">
        <f t="shared" si="19"/>
        <v>0</v>
      </c>
      <c r="BE59" s="514">
        <f t="shared" si="19"/>
        <v>0</v>
      </c>
      <c r="BF59" s="514">
        <f t="shared" si="19"/>
        <v>0</v>
      </c>
      <c r="BG59" s="514">
        <f t="shared" si="19"/>
        <v>0</v>
      </c>
      <c r="BH59" s="514">
        <f t="shared" si="19"/>
        <v>0</v>
      </c>
      <c r="BI59" s="514">
        <f t="shared" si="19"/>
        <v>0</v>
      </c>
      <c r="BJ59" s="514">
        <f t="shared" si="19"/>
        <v>0</v>
      </c>
      <c r="BK59" s="514">
        <f t="shared" si="19"/>
        <v>0</v>
      </c>
      <c r="BL59" s="514">
        <f t="shared" si="19"/>
        <v>0</v>
      </c>
      <c r="BM59" s="514">
        <f t="shared" si="19"/>
        <v>0</v>
      </c>
      <c r="BN59" s="514">
        <f t="shared" si="19"/>
        <v>0</v>
      </c>
      <c r="BO59" s="514">
        <f t="shared" si="19"/>
        <v>0</v>
      </c>
      <c r="BP59" s="514">
        <f t="shared" si="19"/>
        <v>0</v>
      </c>
      <c r="BQ59" s="514">
        <f t="shared" si="19"/>
        <v>0</v>
      </c>
      <c r="BR59" s="514">
        <f t="shared" si="17"/>
        <v>0</v>
      </c>
      <c r="BS59" s="514">
        <f t="shared" si="12"/>
        <v>0</v>
      </c>
      <c r="BT59" s="514">
        <f t="shared" si="12"/>
        <v>0</v>
      </c>
      <c r="BU59" s="514">
        <f t="shared" si="12"/>
        <v>0</v>
      </c>
      <c r="BV59" s="514">
        <f t="shared" si="12"/>
        <v>0</v>
      </c>
      <c r="BW59" s="514">
        <f t="shared" si="12"/>
        <v>0</v>
      </c>
      <c r="BX59" s="514">
        <f t="shared" si="12"/>
        <v>0</v>
      </c>
      <c r="CF59" s="505" t="s">
        <v>384</v>
      </c>
      <c r="CG59" s="505" t="s">
        <v>383</v>
      </c>
      <c r="CH59" s="515">
        <v>1.7477464858657835E-3</v>
      </c>
      <c r="CI59" s="515">
        <v>3.6092660113059278E-3</v>
      </c>
      <c r="CJ59" s="515">
        <v>4.6223270210406222E-3</v>
      </c>
      <c r="CK59" s="515">
        <v>4.5890210323442805E-3</v>
      </c>
      <c r="CL59" s="515">
        <v>4.6498750386953884E-3</v>
      </c>
      <c r="CM59" s="515">
        <v>1.8203822298421663E-3</v>
      </c>
      <c r="CN59" s="515">
        <v>4.6694785178347737E-3</v>
      </c>
      <c r="CO59" s="515">
        <v>1.7126673257274159E-2</v>
      </c>
      <c r="CP59" s="515">
        <v>3.46053965537766E-3</v>
      </c>
      <c r="CQ59" s="515">
        <v>3.3281593519647501E-3</v>
      </c>
      <c r="CR59" s="515">
        <v>1.3003753269894227E-2</v>
      </c>
      <c r="CS59" s="515">
        <v>6.2274009611823491E-3</v>
      </c>
      <c r="CT59" s="515">
        <v>1.1419688499596424E-2</v>
      </c>
      <c r="CU59" s="515">
        <v>4.0846379145691586E-3</v>
      </c>
      <c r="CV59" s="515">
        <v>1.578606721707421E-3</v>
      </c>
      <c r="CW59" s="515">
        <v>2.5500734753418027E-3</v>
      </c>
      <c r="CX59" s="515">
        <v>8.2503267844100583E-3</v>
      </c>
      <c r="CY59" s="515">
        <v>3.326066297724859E-3</v>
      </c>
      <c r="CZ59" s="515">
        <v>8.8723448575352554E-3</v>
      </c>
      <c r="DA59" s="515">
        <v>2.1629300374913078E-3</v>
      </c>
      <c r="DB59" s="515">
        <v>6.1564334729792634E-4</v>
      </c>
      <c r="DC59" s="515">
        <v>4.3220390167300841E-3</v>
      </c>
      <c r="DD59" s="515">
        <v>3.899724130626315E-4</v>
      </c>
      <c r="DE59" s="515">
        <v>3.618371262482256E-3</v>
      </c>
      <c r="DF59" s="515">
        <v>3.1999881664536217E-3</v>
      </c>
      <c r="DG59" s="515">
        <v>6.8111798389076765E-4</v>
      </c>
      <c r="DH59" s="515">
        <v>2.6667655438442177E-3</v>
      </c>
      <c r="DI59" s="515">
        <v>3.9227496894176112E-3</v>
      </c>
      <c r="DJ59" s="515">
        <v>0</v>
      </c>
      <c r="DK59" s="515">
        <v>0</v>
      </c>
      <c r="DL59" s="515">
        <v>0</v>
      </c>
      <c r="DM59" s="515">
        <v>0</v>
      </c>
      <c r="DN59" s="515">
        <v>0</v>
      </c>
      <c r="DO59" s="515">
        <v>0</v>
      </c>
      <c r="DP59" s="515">
        <v>0</v>
      </c>
      <c r="DQ59" s="515">
        <v>0</v>
      </c>
      <c r="DR59" s="515">
        <v>0</v>
      </c>
      <c r="DS59" s="515">
        <v>0</v>
      </c>
      <c r="DT59" s="515">
        <v>0</v>
      </c>
      <c r="DU59" s="515">
        <v>0</v>
      </c>
      <c r="DV59" s="515">
        <v>0</v>
      </c>
      <c r="DW59" s="515">
        <v>0</v>
      </c>
      <c r="DX59" s="515">
        <v>0</v>
      </c>
      <c r="DY59" s="515">
        <v>0</v>
      </c>
      <c r="DZ59" s="515">
        <v>0</v>
      </c>
      <c r="EA59" s="515">
        <v>0</v>
      </c>
      <c r="EB59" s="515">
        <v>0</v>
      </c>
      <c r="EC59" s="515">
        <v>0</v>
      </c>
      <c r="ED59" s="515">
        <v>0</v>
      </c>
      <c r="EE59" s="515">
        <v>0</v>
      </c>
      <c r="EF59" s="515">
        <v>0</v>
      </c>
      <c r="EG59" s="515">
        <v>0</v>
      </c>
      <c r="EH59" s="515">
        <v>0</v>
      </c>
      <c r="EI59" s="515">
        <v>0</v>
      </c>
      <c r="EJ59" s="515">
        <v>0</v>
      </c>
      <c r="EK59" s="515">
        <v>0</v>
      </c>
      <c r="EL59" s="515">
        <v>0</v>
      </c>
      <c r="EM59" s="515">
        <v>0</v>
      </c>
      <c r="EN59" s="515">
        <v>0</v>
      </c>
      <c r="EO59" s="515">
        <v>0</v>
      </c>
      <c r="EP59" s="515">
        <v>0</v>
      </c>
      <c r="EQ59" s="515">
        <v>0</v>
      </c>
      <c r="ER59" s="515">
        <v>0</v>
      </c>
      <c r="ES59" s="515">
        <v>0</v>
      </c>
      <c r="ET59" s="515">
        <v>0</v>
      </c>
      <c r="EU59" s="515">
        <v>0</v>
      </c>
      <c r="EV59" s="515">
        <v>0</v>
      </c>
      <c r="EW59" s="515">
        <v>0</v>
      </c>
      <c r="EX59" s="515">
        <v>0</v>
      </c>
      <c r="EY59" s="515">
        <v>0</v>
      </c>
      <c r="EZ59" s="515">
        <v>0</v>
      </c>
    </row>
    <row r="60" spans="3:156" x14ac:dyDescent="0.15">
      <c r="C60" s="511" t="s">
        <v>387</v>
      </c>
      <c r="D60" s="512" t="s">
        <v>388</v>
      </c>
      <c r="E60" s="513">
        <f t="shared" si="13"/>
        <v>0</v>
      </c>
      <c r="F60" s="514">
        <f t="shared" si="14"/>
        <v>0</v>
      </c>
      <c r="G60" s="514">
        <f t="shared" si="14"/>
        <v>0</v>
      </c>
      <c r="H60" s="514">
        <f t="shared" si="14"/>
        <v>0</v>
      </c>
      <c r="I60" s="514">
        <f t="shared" si="14"/>
        <v>0</v>
      </c>
      <c r="J60" s="514">
        <f t="shared" si="14"/>
        <v>0</v>
      </c>
      <c r="K60" s="514">
        <f t="shared" si="14"/>
        <v>0</v>
      </c>
      <c r="L60" s="514">
        <f t="shared" si="14"/>
        <v>0</v>
      </c>
      <c r="M60" s="514">
        <f t="shared" si="14"/>
        <v>0</v>
      </c>
      <c r="N60" s="514">
        <f t="shared" si="14"/>
        <v>0</v>
      </c>
      <c r="O60" s="514">
        <f t="shared" si="14"/>
        <v>0</v>
      </c>
      <c r="P60" s="514">
        <f t="shared" si="14"/>
        <v>0</v>
      </c>
      <c r="Q60" s="514">
        <f t="shared" si="14"/>
        <v>0</v>
      </c>
      <c r="R60" s="514">
        <f t="shared" si="14"/>
        <v>0</v>
      </c>
      <c r="S60" s="514">
        <f t="shared" si="14"/>
        <v>0</v>
      </c>
      <c r="T60" s="514">
        <f t="shared" si="14"/>
        <v>0</v>
      </c>
      <c r="U60" s="514">
        <f t="shared" si="14"/>
        <v>0</v>
      </c>
      <c r="V60" s="514">
        <f t="shared" si="18"/>
        <v>0</v>
      </c>
      <c r="W60" s="514">
        <f t="shared" si="18"/>
        <v>0</v>
      </c>
      <c r="X60" s="514">
        <f t="shared" si="18"/>
        <v>0</v>
      </c>
      <c r="Y60" s="514">
        <f t="shared" si="18"/>
        <v>0</v>
      </c>
      <c r="Z60" s="514">
        <f t="shared" si="18"/>
        <v>0</v>
      </c>
      <c r="AA60" s="514">
        <f t="shared" si="18"/>
        <v>0</v>
      </c>
      <c r="AB60" s="514">
        <f t="shared" si="18"/>
        <v>0</v>
      </c>
      <c r="AC60" s="514">
        <f t="shared" si="18"/>
        <v>0</v>
      </c>
      <c r="AD60" s="514">
        <f t="shared" si="18"/>
        <v>0</v>
      </c>
      <c r="AE60" s="514">
        <f t="shared" si="18"/>
        <v>0</v>
      </c>
      <c r="AF60" s="514">
        <f t="shared" si="18"/>
        <v>0</v>
      </c>
      <c r="AG60" s="514">
        <f t="shared" si="18"/>
        <v>0</v>
      </c>
      <c r="AH60" s="514">
        <f t="shared" si="18"/>
        <v>0</v>
      </c>
      <c r="AI60" s="514">
        <f t="shared" si="18"/>
        <v>0</v>
      </c>
      <c r="AJ60" s="514">
        <f t="shared" si="18"/>
        <v>0</v>
      </c>
      <c r="AK60" s="514">
        <f t="shared" si="15"/>
        <v>0</v>
      </c>
      <c r="AL60" s="514">
        <f t="shared" si="15"/>
        <v>0</v>
      </c>
      <c r="AM60" s="514">
        <f t="shared" si="15"/>
        <v>0</v>
      </c>
      <c r="AN60" s="514">
        <f t="shared" si="15"/>
        <v>0</v>
      </c>
      <c r="AO60" s="514">
        <f t="shared" si="15"/>
        <v>0</v>
      </c>
      <c r="AP60" s="514">
        <f t="shared" si="15"/>
        <v>0</v>
      </c>
      <c r="AQ60" s="514">
        <f t="shared" si="15"/>
        <v>0</v>
      </c>
      <c r="AR60" s="514">
        <f t="shared" si="15"/>
        <v>0</v>
      </c>
      <c r="AS60" s="514">
        <f t="shared" si="15"/>
        <v>0</v>
      </c>
      <c r="AT60" s="514">
        <f t="shared" si="15"/>
        <v>0</v>
      </c>
      <c r="AU60" s="514">
        <f t="shared" si="15"/>
        <v>0</v>
      </c>
      <c r="AV60" s="514">
        <f t="shared" si="15"/>
        <v>0</v>
      </c>
      <c r="AW60" s="514">
        <f t="shared" si="15"/>
        <v>0</v>
      </c>
      <c r="AX60" s="514">
        <f t="shared" si="15"/>
        <v>0</v>
      </c>
      <c r="AY60" s="514">
        <f t="shared" si="15"/>
        <v>0</v>
      </c>
      <c r="AZ60" s="514">
        <f t="shared" si="15"/>
        <v>0</v>
      </c>
      <c r="BA60" s="514">
        <f t="shared" si="16"/>
        <v>0</v>
      </c>
      <c r="BB60" s="514">
        <f t="shared" si="16"/>
        <v>0</v>
      </c>
      <c r="BC60" s="514">
        <f t="shared" si="16"/>
        <v>0</v>
      </c>
      <c r="BD60" s="514">
        <f t="shared" si="19"/>
        <v>0</v>
      </c>
      <c r="BE60" s="514">
        <f t="shared" si="19"/>
        <v>0</v>
      </c>
      <c r="BF60" s="514">
        <f t="shared" si="19"/>
        <v>0</v>
      </c>
      <c r="BG60" s="514">
        <f t="shared" si="19"/>
        <v>0</v>
      </c>
      <c r="BH60" s="514">
        <f t="shared" si="19"/>
        <v>0</v>
      </c>
      <c r="BI60" s="514">
        <f t="shared" si="19"/>
        <v>0</v>
      </c>
      <c r="BJ60" s="514">
        <f t="shared" si="19"/>
        <v>0</v>
      </c>
      <c r="BK60" s="514">
        <f t="shared" si="19"/>
        <v>0</v>
      </c>
      <c r="BL60" s="514">
        <f t="shared" si="19"/>
        <v>0</v>
      </c>
      <c r="BM60" s="514">
        <f t="shared" si="19"/>
        <v>0</v>
      </c>
      <c r="BN60" s="514">
        <f t="shared" si="19"/>
        <v>0</v>
      </c>
      <c r="BO60" s="514">
        <f t="shared" si="19"/>
        <v>0</v>
      </c>
      <c r="BP60" s="514">
        <f t="shared" si="19"/>
        <v>0</v>
      </c>
      <c r="BQ60" s="514">
        <f t="shared" si="19"/>
        <v>0</v>
      </c>
      <c r="BR60" s="514">
        <f t="shared" si="17"/>
        <v>0</v>
      </c>
      <c r="BS60" s="514">
        <f t="shared" si="12"/>
        <v>0</v>
      </c>
      <c r="BT60" s="514">
        <f t="shared" si="12"/>
        <v>0</v>
      </c>
      <c r="BU60" s="514">
        <f t="shared" si="12"/>
        <v>0</v>
      </c>
      <c r="BV60" s="514">
        <f t="shared" si="12"/>
        <v>0</v>
      </c>
      <c r="BW60" s="514">
        <f t="shared" si="12"/>
        <v>0</v>
      </c>
      <c r="BX60" s="514">
        <f t="shared" si="12"/>
        <v>0</v>
      </c>
      <c r="CF60" s="505" t="s">
        <v>387</v>
      </c>
      <c r="CG60" s="505" t="s">
        <v>388</v>
      </c>
      <c r="CH60" s="515">
        <v>3.0030494874239713E-4</v>
      </c>
      <c r="CI60" s="515">
        <v>1.6662099126917701E-4</v>
      </c>
      <c r="CJ60" s="515">
        <v>7.5696666740816774E-5</v>
      </c>
      <c r="CK60" s="515">
        <v>2.0497352533749324E-5</v>
      </c>
      <c r="CL60" s="515">
        <v>2.0837044008169451E-5</v>
      </c>
      <c r="CM60" s="515">
        <v>5.0426100549644496E-6</v>
      </c>
      <c r="CN60" s="515">
        <v>1.5384268157927342E-4</v>
      </c>
      <c r="CO60" s="515">
        <v>5.0765490154166778E-4</v>
      </c>
      <c r="CP60" s="515">
        <v>1.8777116918934465E-4</v>
      </c>
      <c r="CQ60" s="515">
        <v>1.9011291865928058E-4</v>
      </c>
      <c r="CR60" s="515">
        <v>1.8955908556697122E-5</v>
      </c>
      <c r="CS60" s="515">
        <v>9.2093129971590064E-5</v>
      </c>
      <c r="CT60" s="515">
        <v>2.5138533703300076E-4</v>
      </c>
      <c r="CU60" s="515">
        <v>2.6356120536072276E-5</v>
      </c>
      <c r="CV60" s="515">
        <v>1.2628853773659368E-4</v>
      </c>
      <c r="CW60" s="515">
        <v>2.6168571585396795E-4</v>
      </c>
      <c r="CX60" s="515">
        <v>1.2642977975096468E-4</v>
      </c>
      <c r="CY60" s="515">
        <v>1.0248383550412731E-4</v>
      </c>
      <c r="CZ60" s="515">
        <v>1.2945456086070807E-4</v>
      </c>
      <c r="DA60" s="515">
        <v>2.7087187746003221E-4</v>
      </c>
      <c r="DB60" s="515">
        <v>9.7601994083817585E-5</v>
      </c>
      <c r="DC60" s="515">
        <v>3.3339373074832396E-4</v>
      </c>
      <c r="DD60" s="515">
        <v>1.0431360843239114E-4</v>
      </c>
      <c r="DE60" s="515">
        <v>2.9658780840018491E-4</v>
      </c>
      <c r="DF60" s="515">
        <v>2.7241809891612114E-4</v>
      </c>
      <c r="DG60" s="515">
        <v>2.0715688681561504E-4</v>
      </c>
      <c r="DH60" s="515">
        <v>3.1757426817584827E-4</v>
      </c>
      <c r="DI60" s="515">
        <v>7.9810262395060795E-4</v>
      </c>
      <c r="DJ60" s="515">
        <v>4.8610746993312594E-5</v>
      </c>
      <c r="DK60" s="515">
        <v>5.9625090362012642E-4</v>
      </c>
      <c r="DL60" s="515">
        <v>4.4025278591554307E-4</v>
      </c>
      <c r="DM60" s="515">
        <v>2.1468488569382181E-5</v>
      </c>
      <c r="DN60" s="515">
        <v>2.1825340904950812E-5</v>
      </c>
      <c r="DO60" s="515">
        <v>0</v>
      </c>
      <c r="DP60" s="515">
        <v>0</v>
      </c>
      <c r="DQ60" s="515">
        <v>0</v>
      </c>
      <c r="DR60" s="515">
        <v>0</v>
      </c>
      <c r="DS60" s="515">
        <v>0</v>
      </c>
      <c r="DT60" s="515">
        <v>0</v>
      </c>
      <c r="DU60" s="515">
        <v>0</v>
      </c>
      <c r="DV60" s="515">
        <v>0</v>
      </c>
      <c r="DW60" s="515">
        <v>1.1359905972179859E-4</v>
      </c>
      <c r="DX60" s="515">
        <v>0</v>
      </c>
      <c r="DY60" s="515">
        <v>0</v>
      </c>
      <c r="DZ60" s="515">
        <v>0</v>
      </c>
      <c r="EA60" s="515">
        <v>0</v>
      </c>
      <c r="EB60" s="515">
        <v>0</v>
      </c>
      <c r="EC60" s="515">
        <v>1.2312763585244073E-3</v>
      </c>
      <c r="ED60" s="515">
        <v>1.2425594357596771E-3</v>
      </c>
      <c r="EE60" s="515">
        <v>1.180130887243858E-3</v>
      </c>
      <c r="EF60" s="515">
        <v>0</v>
      </c>
      <c r="EG60" s="515">
        <v>9.308890014586281E-4</v>
      </c>
      <c r="EH60" s="515">
        <v>1.0135290639417341E-4</v>
      </c>
      <c r="EI60" s="515">
        <v>1.1689602981664315E-4</v>
      </c>
      <c r="EJ60" s="515">
        <v>2.4982540610823121E-4</v>
      </c>
      <c r="EK60" s="515">
        <v>5.6874409927996995E-6</v>
      </c>
      <c r="EL60" s="515">
        <v>2.7517255612373591E-5</v>
      </c>
      <c r="EM60" s="515">
        <v>2.5235350814366694E-3</v>
      </c>
      <c r="EN60" s="515">
        <v>1.123375318445698E-5</v>
      </c>
      <c r="EO60" s="515">
        <v>0</v>
      </c>
      <c r="EP60" s="515">
        <v>4.310856473604659E-3</v>
      </c>
      <c r="EQ60" s="515">
        <v>0</v>
      </c>
      <c r="ER60" s="515">
        <v>3.0628047802797617E-4</v>
      </c>
      <c r="ES60" s="515">
        <v>1.6563668256226699E-5</v>
      </c>
      <c r="ET60" s="515">
        <v>8.1632086630143775E-4</v>
      </c>
      <c r="EU60" s="515">
        <v>1.5121473665823253E-4</v>
      </c>
      <c r="EV60" s="515">
        <v>7.615517571064683E-4</v>
      </c>
      <c r="EW60" s="515">
        <v>3.2585055448390346E-3</v>
      </c>
      <c r="EX60" s="515">
        <v>1.6869315083202175E-3</v>
      </c>
      <c r="EY60" s="515">
        <v>4.9654734082347409E-5</v>
      </c>
      <c r="EZ60" s="515">
        <v>3.7824753303398122E-4</v>
      </c>
    </row>
    <row r="61" spans="3:156" x14ac:dyDescent="0.15">
      <c r="C61" s="511" t="s">
        <v>393</v>
      </c>
      <c r="D61" s="512" t="s">
        <v>392</v>
      </c>
      <c r="E61" s="513">
        <f t="shared" si="13"/>
        <v>0</v>
      </c>
      <c r="F61" s="514">
        <f t="shared" ref="F61:U76" si="20">F$131*CH61</f>
        <v>0</v>
      </c>
      <c r="G61" s="514">
        <f t="shared" si="20"/>
        <v>0</v>
      </c>
      <c r="H61" s="514">
        <f t="shared" si="20"/>
        <v>0</v>
      </c>
      <c r="I61" s="514">
        <f t="shared" si="20"/>
        <v>0</v>
      </c>
      <c r="J61" s="514">
        <f t="shared" si="20"/>
        <v>0</v>
      </c>
      <c r="K61" s="514">
        <f t="shared" si="20"/>
        <v>0</v>
      </c>
      <c r="L61" s="514">
        <f t="shared" si="20"/>
        <v>0</v>
      </c>
      <c r="M61" s="514">
        <f t="shared" si="20"/>
        <v>0</v>
      </c>
      <c r="N61" s="514">
        <f t="shared" si="20"/>
        <v>0</v>
      </c>
      <c r="O61" s="514">
        <f t="shared" si="20"/>
        <v>0</v>
      </c>
      <c r="P61" s="514">
        <f t="shared" si="20"/>
        <v>0</v>
      </c>
      <c r="Q61" s="514">
        <f t="shared" si="20"/>
        <v>0</v>
      </c>
      <c r="R61" s="514">
        <f t="shared" si="20"/>
        <v>0</v>
      </c>
      <c r="S61" s="514">
        <f t="shared" si="20"/>
        <v>0</v>
      </c>
      <c r="T61" s="514">
        <f t="shared" si="20"/>
        <v>0</v>
      </c>
      <c r="U61" s="514">
        <f t="shared" si="20"/>
        <v>0</v>
      </c>
      <c r="V61" s="514">
        <f t="shared" si="18"/>
        <v>0</v>
      </c>
      <c r="W61" s="514">
        <f t="shared" si="18"/>
        <v>0</v>
      </c>
      <c r="X61" s="514">
        <f t="shared" si="18"/>
        <v>0</v>
      </c>
      <c r="Y61" s="514">
        <f t="shared" si="18"/>
        <v>0</v>
      </c>
      <c r="Z61" s="514">
        <f t="shared" si="18"/>
        <v>0</v>
      </c>
      <c r="AA61" s="514">
        <f t="shared" si="18"/>
        <v>0</v>
      </c>
      <c r="AB61" s="514">
        <f t="shared" si="18"/>
        <v>0</v>
      </c>
      <c r="AC61" s="514">
        <f t="shared" si="18"/>
        <v>0</v>
      </c>
      <c r="AD61" s="514">
        <f t="shared" si="18"/>
        <v>0</v>
      </c>
      <c r="AE61" s="514">
        <f t="shared" si="18"/>
        <v>0</v>
      </c>
      <c r="AF61" s="514">
        <f t="shared" si="18"/>
        <v>0</v>
      </c>
      <c r="AG61" s="514">
        <f t="shared" si="18"/>
        <v>0</v>
      </c>
      <c r="AH61" s="514">
        <f t="shared" si="18"/>
        <v>0</v>
      </c>
      <c r="AI61" s="514">
        <f t="shared" si="18"/>
        <v>0</v>
      </c>
      <c r="AJ61" s="514">
        <f t="shared" si="18"/>
        <v>0</v>
      </c>
      <c r="AK61" s="514">
        <f t="shared" si="15"/>
        <v>0</v>
      </c>
      <c r="AL61" s="514">
        <f t="shared" si="15"/>
        <v>0</v>
      </c>
      <c r="AM61" s="514">
        <f t="shared" si="15"/>
        <v>0</v>
      </c>
      <c r="AN61" s="514">
        <f t="shared" si="15"/>
        <v>0</v>
      </c>
      <c r="AO61" s="514">
        <f t="shared" si="15"/>
        <v>0</v>
      </c>
      <c r="AP61" s="514">
        <f t="shared" si="15"/>
        <v>0</v>
      </c>
      <c r="AQ61" s="514">
        <f t="shared" si="15"/>
        <v>0</v>
      </c>
      <c r="AR61" s="514">
        <f t="shared" si="15"/>
        <v>0</v>
      </c>
      <c r="AS61" s="514">
        <f t="shared" si="15"/>
        <v>0</v>
      </c>
      <c r="AT61" s="514">
        <f t="shared" si="15"/>
        <v>0</v>
      </c>
      <c r="AU61" s="514">
        <f t="shared" si="15"/>
        <v>0</v>
      </c>
      <c r="AV61" s="514">
        <f t="shared" si="15"/>
        <v>0</v>
      </c>
      <c r="AW61" s="514">
        <f t="shared" si="15"/>
        <v>0</v>
      </c>
      <c r="AX61" s="514">
        <f t="shared" si="15"/>
        <v>0</v>
      </c>
      <c r="AY61" s="514">
        <f t="shared" si="15"/>
        <v>0</v>
      </c>
      <c r="AZ61" s="514">
        <f t="shared" si="15"/>
        <v>0</v>
      </c>
      <c r="BA61" s="514">
        <f t="shared" si="16"/>
        <v>0</v>
      </c>
      <c r="BB61" s="514">
        <f t="shared" si="16"/>
        <v>0</v>
      </c>
      <c r="BC61" s="514">
        <f t="shared" si="16"/>
        <v>0</v>
      </c>
      <c r="BD61" s="514">
        <f t="shared" si="19"/>
        <v>0</v>
      </c>
      <c r="BE61" s="514">
        <f t="shared" si="19"/>
        <v>0</v>
      </c>
      <c r="BF61" s="514">
        <f t="shared" si="19"/>
        <v>0</v>
      </c>
      <c r="BG61" s="514">
        <f t="shared" si="19"/>
        <v>0</v>
      </c>
      <c r="BH61" s="514">
        <f t="shared" si="19"/>
        <v>0</v>
      </c>
      <c r="BI61" s="514">
        <f t="shared" si="19"/>
        <v>0</v>
      </c>
      <c r="BJ61" s="514">
        <f t="shared" si="19"/>
        <v>0</v>
      </c>
      <c r="BK61" s="514">
        <f t="shared" si="19"/>
        <v>0</v>
      </c>
      <c r="BL61" s="514">
        <f t="shared" si="19"/>
        <v>0</v>
      </c>
      <c r="BM61" s="514">
        <f t="shared" si="19"/>
        <v>0</v>
      </c>
      <c r="BN61" s="514">
        <f t="shared" si="19"/>
        <v>0</v>
      </c>
      <c r="BO61" s="514">
        <f t="shared" si="19"/>
        <v>0</v>
      </c>
      <c r="BP61" s="514">
        <f t="shared" si="19"/>
        <v>0</v>
      </c>
      <c r="BQ61" s="514">
        <f t="shared" si="19"/>
        <v>0</v>
      </c>
      <c r="BR61" s="514">
        <f t="shared" si="17"/>
        <v>0</v>
      </c>
      <c r="BS61" s="514">
        <f t="shared" si="17"/>
        <v>0</v>
      </c>
      <c r="BT61" s="514">
        <f t="shared" si="17"/>
        <v>0</v>
      </c>
      <c r="BU61" s="514">
        <f t="shared" si="17"/>
        <v>0</v>
      </c>
      <c r="BV61" s="514">
        <f t="shared" si="17"/>
        <v>0</v>
      </c>
      <c r="BW61" s="514">
        <f t="shared" si="17"/>
        <v>0</v>
      </c>
      <c r="BX61" s="514">
        <f t="shared" si="17"/>
        <v>0</v>
      </c>
      <c r="CF61" s="505" t="s">
        <v>393</v>
      </c>
      <c r="CG61" s="505" t="s">
        <v>392</v>
      </c>
      <c r="CH61" s="515">
        <v>3.3816948575774285E-3</v>
      </c>
      <c r="CI61" s="515">
        <v>4.5690990797479444E-3</v>
      </c>
      <c r="CJ61" s="515">
        <v>3.4151209017500486E-3</v>
      </c>
      <c r="CK61" s="515">
        <v>3.6110044971625265E-3</v>
      </c>
      <c r="CL61" s="515">
        <v>3.6418276171299563E-3</v>
      </c>
      <c r="CM61" s="515">
        <v>2.2086632040744288E-3</v>
      </c>
      <c r="CN61" s="515">
        <v>3.1378072688978153E-3</v>
      </c>
      <c r="CO61" s="515">
        <v>7.3209180538114198E-3</v>
      </c>
      <c r="CP61" s="515">
        <v>2.8868520500643581E-3</v>
      </c>
      <c r="CQ61" s="515">
        <v>2.8940287451784813E-3</v>
      </c>
      <c r="CR61" s="515">
        <v>2.3694885695871404E-3</v>
      </c>
      <c r="CS61" s="515">
        <v>3.4225300285131446E-3</v>
      </c>
      <c r="CT61" s="515">
        <v>3.0791306687393502E-3</v>
      </c>
      <c r="CU61" s="515">
        <v>3.5642447261122422E-3</v>
      </c>
      <c r="CV61" s="515">
        <v>2.1469051415220924E-3</v>
      </c>
      <c r="CW61" s="515">
        <v>5.7756256966601379E-3</v>
      </c>
      <c r="CX61" s="515">
        <v>7.0821574144796576E-3</v>
      </c>
      <c r="CY61" s="515">
        <v>3.652151228874355E-3</v>
      </c>
      <c r="CZ61" s="515">
        <v>7.5154256877861978E-3</v>
      </c>
      <c r="DA61" s="515">
        <v>5.6868901346645538E-3</v>
      </c>
      <c r="DB61" s="515">
        <v>2.4926047719867261E-3</v>
      </c>
      <c r="DC61" s="515">
        <v>4.8535362686477016E-3</v>
      </c>
      <c r="DD61" s="515">
        <v>4.0746500278437091E-3</v>
      </c>
      <c r="DE61" s="515">
        <v>6.1137997193665703E-3</v>
      </c>
      <c r="DF61" s="515">
        <v>5.5613559107536943E-3</v>
      </c>
      <c r="DG61" s="515">
        <v>5.4717138037271408E-3</v>
      </c>
      <c r="DH61" s="515">
        <v>6.0363143600732586E-3</v>
      </c>
      <c r="DI61" s="515">
        <v>1.1000263524451305E-2</v>
      </c>
      <c r="DJ61" s="515">
        <v>4.1166246304578675E-3</v>
      </c>
      <c r="DK61" s="515">
        <v>1.4310907317634791E-3</v>
      </c>
      <c r="DL61" s="515">
        <v>1.1719895407803251E-3</v>
      </c>
      <c r="DM61" s="515">
        <v>1.2923353945899748E-3</v>
      </c>
      <c r="DN61" s="515">
        <v>1.2871795541581227E-3</v>
      </c>
      <c r="DO61" s="515">
        <v>1.5107562141070425E-3</v>
      </c>
      <c r="DP61" s="515">
        <v>3.209168108298589E-4</v>
      </c>
      <c r="DQ61" s="515">
        <v>5.1212600575857245E-4</v>
      </c>
      <c r="DR61" s="515">
        <v>3.7706000924222279E-4</v>
      </c>
      <c r="DS61" s="515">
        <v>2.5829331316635086E-3</v>
      </c>
      <c r="DT61" s="515">
        <v>3.3313637197171907E-3</v>
      </c>
      <c r="DU61" s="515">
        <v>4.5273851590106008E-3</v>
      </c>
      <c r="DV61" s="515">
        <v>2.0397756246812852E-3</v>
      </c>
      <c r="DW61" s="515">
        <v>3.4705854466187286E-4</v>
      </c>
      <c r="DX61" s="515">
        <v>1.8525416279899332E-4</v>
      </c>
      <c r="DY61" s="515">
        <v>1.7690312717999726E-4</v>
      </c>
      <c r="DZ61" s="515">
        <v>2.5625912923147887E-4</v>
      </c>
      <c r="EA61" s="515">
        <v>2.7535566773749428E-4</v>
      </c>
      <c r="EB61" s="515">
        <v>1.8531101365124467E-4</v>
      </c>
      <c r="EC61" s="515">
        <v>1.9390178874400116E-3</v>
      </c>
      <c r="ED61" s="515">
        <v>1.9525933990509213E-3</v>
      </c>
      <c r="EE61" s="515">
        <v>1.877480956978865E-3</v>
      </c>
      <c r="EF61" s="515">
        <v>1.6025143967825647E-3</v>
      </c>
      <c r="EG61" s="515">
        <v>1.1897519807039564E-3</v>
      </c>
      <c r="EH61" s="515">
        <v>9.5953319241296039E-4</v>
      </c>
      <c r="EI61" s="515">
        <v>9.7594592335290432E-4</v>
      </c>
      <c r="EJ61" s="515">
        <v>2.57774396302584E-3</v>
      </c>
      <c r="EK61" s="515">
        <v>5.6874409927996995E-5</v>
      </c>
      <c r="EL61" s="515">
        <v>6.1455204200967686E-4</v>
      </c>
      <c r="EM61" s="515">
        <v>1.1676186168964216E-3</v>
      </c>
      <c r="EN61" s="515">
        <v>2.0532804431590813E-3</v>
      </c>
      <c r="EO61" s="515">
        <v>6.4299205636897025E-4</v>
      </c>
      <c r="EP61" s="515">
        <v>1.1336029184834649E-3</v>
      </c>
      <c r="EQ61" s="515">
        <v>7.6705387391261398E-3</v>
      </c>
      <c r="ER61" s="515">
        <v>8.4491166352545157E-5</v>
      </c>
      <c r="ES61" s="515">
        <v>4.9276913062274428E-4</v>
      </c>
      <c r="ET61" s="515">
        <v>1.7966104589843333E-3</v>
      </c>
      <c r="EU61" s="515">
        <v>1.2644680565386686E-3</v>
      </c>
      <c r="EV61" s="515">
        <v>2.5729333057360692E-3</v>
      </c>
      <c r="EW61" s="515">
        <v>9.5910729244318745E-4</v>
      </c>
      <c r="EX61" s="515">
        <v>6.9229182502253482E-4</v>
      </c>
      <c r="EY61" s="515">
        <v>7.3654522222148656E-4</v>
      </c>
      <c r="EZ61" s="515">
        <v>2.4119184671273462E-3</v>
      </c>
    </row>
    <row r="62" spans="3:156" x14ac:dyDescent="0.15">
      <c r="C62" s="511" t="s">
        <v>396</v>
      </c>
      <c r="D62" s="512" t="s">
        <v>397</v>
      </c>
      <c r="E62" s="513">
        <f t="shared" si="13"/>
        <v>0</v>
      </c>
      <c r="F62" s="514">
        <f t="shared" si="20"/>
        <v>0</v>
      </c>
      <c r="G62" s="514">
        <f t="shared" si="20"/>
        <v>0</v>
      </c>
      <c r="H62" s="514">
        <f t="shared" si="20"/>
        <v>0</v>
      </c>
      <c r="I62" s="514">
        <f t="shared" si="20"/>
        <v>0</v>
      </c>
      <c r="J62" s="514">
        <f t="shared" si="20"/>
        <v>0</v>
      </c>
      <c r="K62" s="514">
        <f t="shared" si="20"/>
        <v>0</v>
      </c>
      <c r="L62" s="514">
        <f t="shared" si="20"/>
        <v>0</v>
      </c>
      <c r="M62" s="514">
        <f t="shared" si="20"/>
        <v>0</v>
      </c>
      <c r="N62" s="514">
        <f t="shared" si="20"/>
        <v>0</v>
      </c>
      <c r="O62" s="514">
        <f t="shared" si="20"/>
        <v>0</v>
      </c>
      <c r="P62" s="514">
        <f t="shared" si="20"/>
        <v>0</v>
      </c>
      <c r="Q62" s="514">
        <f t="shared" si="20"/>
        <v>0</v>
      </c>
      <c r="R62" s="514">
        <f t="shared" si="20"/>
        <v>0</v>
      </c>
      <c r="S62" s="514">
        <f t="shared" si="20"/>
        <v>0</v>
      </c>
      <c r="T62" s="514">
        <f t="shared" si="20"/>
        <v>0</v>
      </c>
      <c r="U62" s="514">
        <f t="shared" si="20"/>
        <v>0</v>
      </c>
      <c r="V62" s="514">
        <f t="shared" ref="V62:AJ77" si="21">V$131*CX62</f>
        <v>0</v>
      </c>
      <c r="W62" s="514">
        <f t="shared" si="21"/>
        <v>0</v>
      </c>
      <c r="X62" s="514">
        <f t="shared" si="21"/>
        <v>0</v>
      </c>
      <c r="Y62" s="514">
        <f t="shared" si="21"/>
        <v>0</v>
      </c>
      <c r="Z62" s="514">
        <f t="shared" si="21"/>
        <v>0</v>
      </c>
      <c r="AA62" s="514">
        <f t="shared" si="21"/>
        <v>0</v>
      </c>
      <c r="AB62" s="514">
        <f t="shared" si="21"/>
        <v>0</v>
      </c>
      <c r="AC62" s="514">
        <f t="shared" si="21"/>
        <v>0</v>
      </c>
      <c r="AD62" s="514">
        <f t="shared" si="21"/>
        <v>0</v>
      </c>
      <c r="AE62" s="514">
        <f t="shared" si="21"/>
        <v>0</v>
      </c>
      <c r="AF62" s="514">
        <f t="shared" si="21"/>
        <v>0</v>
      </c>
      <c r="AG62" s="514">
        <f t="shared" si="21"/>
        <v>0</v>
      </c>
      <c r="AH62" s="514">
        <f t="shared" si="21"/>
        <v>0</v>
      </c>
      <c r="AI62" s="514">
        <f t="shared" si="21"/>
        <v>0</v>
      </c>
      <c r="AJ62" s="514">
        <f t="shared" si="21"/>
        <v>0</v>
      </c>
      <c r="AK62" s="514">
        <f t="shared" si="15"/>
        <v>0</v>
      </c>
      <c r="AL62" s="514">
        <f t="shared" si="15"/>
        <v>0</v>
      </c>
      <c r="AM62" s="514">
        <f t="shared" si="15"/>
        <v>0</v>
      </c>
      <c r="AN62" s="514">
        <f t="shared" si="15"/>
        <v>0</v>
      </c>
      <c r="AO62" s="514">
        <f t="shared" si="15"/>
        <v>0</v>
      </c>
      <c r="AP62" s="514">
        <f t="shared" si="15"/>
        <v>0</v>
      </c>
      <c r="AQ62" s="514">
        <f t="shared" si="15"/>
        <v>0</v>
      </c>
      <c r="AR62" s="514">
        <f t="shared" si="15"/>
        <v>0</v>
      </c>
      <c r="AS62" s="514">
        <f t="shared" si="15"/>
        <v>0</v>
      </c>
      <c r="AT62" s="514">
        <f t="shared" si="15"/>
        <v>0</v>
      </c>
      <c r="AU62" s="514">
        <f t="shared" ref="AK62:AZ77" si="22">AU$131*DW62</f>
        <v>0</v>
      </c>
      <c r="AV62" s="514">
        <f t="shared" si="22"/>
        <v>0</v>
      </c>
      <c r="AW62" s="514">
        <f t="shared" si="22"/>
        <v>0</v>
      </c>
      <c r="AX62" s="514">
        <f t="shared" si="22"/>
        <v>0</v>
      </c>
      <c r="AY62" s="514">
        <f t="shared" si="22"/>
        <v>0</v>
      </c>
      <c r="AZ62" s="514">
        <f t="shared" si="22"/>
        <v>0</v>
      </c>
      <c r="BA62" s="514">
        <f t="shared" si="16"/>
        <v>0</v>
      </c>
      <c r="BB62" s="514">
        <f t="shared" si="16"/>
        <v>0</v>
      </c>
      <c r="BC62" s="514">
        <f t="shared" si="16"/>
        <v>0</v>
      </c>
      <c r="BD62" s="514">
        <f t="shared" si="19"/>
        <v>0</v>
      </c>
      <c r="BE62" s="514">
        <f t="shared" si="19"/>
        <v>0</v>
      </c>
      <c r="BF62" s="514">
        <f t="shared" si="19"/>
        <v>0</v>
      </c>
      <c r="BG62" s="514">
        <f t="shared" si="19"/>
        <v>0</v>
      </c>
      <c r="BH62" s="514">
        <f t="shared" si="19"/>
        <v>0</v>
      </c>
      <c r="BI62" s="514">
        <f t="shared" si="19"/>
        <v>0</v>
      </c>
      <c r="BJ62" s="514">
        <f t="shared" si="19"/>
        <v>0</v>
      </c>
      <c r="BK62" s="514">
        <f t="shared" si="19"/>
        <v>0</v>
      </c>
      <c r="BL62" s="514">
        <f t="shared" si="19"/>
        <v>0</v>
      </c>
      <c r="BM62" s="514">
        <f t="shared" si="19"/>
        <v>0</v>
      </c>
      <c r="BN62" s="514">
        <f t="shared" si="19"/>
        <v>0</v>
      </c>
      <c r="BO62" s="514">
        <f t="shared" si="19"/>
        <v>0</v>
      </c>
      <c r="BP62" s="514">
        <f t="shared" si="19"/>
        <v>0</v>
      </c>
      <c r="BQ62" s="514">
        <f t="shared" si="19"/>
        <v>0</v>
      </c>
      <c r="BR62" s="514">
        <f t="shared" si="17"/>
        <v>0</v>
      </c>
      <c r="BS62" s="514">
        <f t="shared" si="17"/>
        <v>0</v>
      </c>
      <c r="BT62" s="514">
        <f t="shared" si="17"/>
        <v>0</v>
      </c>
      <c r="BU62" s="514">
        <f t="shared" si="17"/>
        <v>0</v>
      </c>
      <c r="BV62" s="514">
        <f t="shared" si="17"/>
        <v>0</v>
      </c>
      <c r="BW62" s="514">
        <f t="shared" si="17"/>
        <v>0</v>
      </c>
      <c r="BX62" s="514">
        <f t="shared" si="17"/>
        <v>0</v>
      </c>
      <c r="CF62" s="505" t="s">
        <v>396</v>
      </c>
      <c r="CG62" s="505" t="s">
        <v>397</v>
      </c>
      <c r="CH62" s="515">
        <v>1.8743811028053485E-3</v>
      </c>
      <c r="CI62" s="515">
        <v>1.4237339760894818E-3</v>
      </c>
      <c r="CJ62" s="515">
        <v>8.8357267928701499E-4</v>
      </c>
      <c r="CK62" s="515">
        <v>4.7772930111727926E-4</v>
      </c>
      <c r="CL62" s="515">
        <v>4.7869783548555247E-4</v>
      </c>
      <c r="CM62" s="515">
        <v>4.3366446472694269E-4</v>
      </c>
      <c r="CN62" s="515">
        <v>1.4581276915752092E-3</v>
      </c>
      <c r="CO62" s="515">
        <v>3.3131161995350951E-3</v>
      </c>
      <c r="CP62" s="515">
        <v>1.9142803864455151E-3</v>
      </c>
      <c r="CQ62" s="515">
        <v>1.9350497488432167E-3</v>
      </c>
      <c r="CR62" s="515">
        <v>4.1702998824733669E-4</v>
      </c>
      <c r="CS62" s="515">
        <v>7.260273048191303E-4</v>
      </c>
      <c r="CT62" s="515">
        <v>1.3493277820203773E-3</v>
      </c>
      <c r="CU62" s="515">
        <v>4.6880248442886008E-4</v>
      </c>
      <c r="CV62" s="515">
        <v>6.1565662146589417E-4</v>
      </c>
      <c r="CW62" s="515">
        <v>1.9884924736450322E-3</v>
      </c>
      <c r="CX62" s="515">
        <v>8.7142509349012016E-4</v>
      </c>
      <c r="CY62" s="515">
        <v>1.3975068477835542E-4</v>
      </c>
      <c r="CZ62" s="515">
        <v>9.6384804859018104E-4</v>
      </c>
      <c r="DA62" s="515">
        <v>2.0643602083605809E-3</v>
      </c>
      <c r="DB62" s="515">
        <v>9.9854347793444155E-4</v>
      </c>
      <c r="DC62" s="515">
        <v>2.32167663224014E-3</v>
      </c>
      <c r="DD62" s="515">
        <v>2.1456506842170301E-3</v>
      </c>
      <c r="DE62" s="515">
        <v>2.1824771831930848E-3</v>
      </c>
      <c r="DF62" s="515">
        <v>2.2442649415985723E-3</v>
      </c>
      <c r="DG62" s="515">
        <v>1.9898941099134346E-3</v>
      </c>
      <c r="DH62" s="515">
        <v>2.0050094336723826E-3</v>
      </c>
      <c r="DI62" s="515">
        <v>3.0870007152806536E-3</v>
      </c>
      <c r="DJ62" s="515">
        <v>3.8329966026380151E-4</v>
      </c>
      <c r="DK62" s="515">
        <v>3.1623660068348554E-3</v>
      </c>
      <c r="DL62" s="515">
        <v>2.7850642464114063E-3</v>
      </c>
      <c r="DM62" s="515">
        <v>5.612234807114082E-4</v>
      </c>
      <c r="DN62" s="515">
        <v>5.64881067358845E-4</v>
      </c>
      <c r="DO62" s="515">
        <v>6.0370686224102876E-4</v>
      </c>
      <c r="DP62" s="515">
        <v>3.8437785219975058E-4</v>
      </c>
      <c r="DQ62" s="515">
        <v>4.3246196041835002E-4</v>
      </c>
      <c r="DR62" s="515">
        <v>3.3169940662661706E-4</v>
      </c>
      <c r="DS62" s="515">
        <v>4.5784784242482092E-4</v>
      </c>
      <c r="DT62" s="515">
        <v>2.6768067809042565E-3</v>
      </c>
      <c r="DU62" s="515">
        <v>4.4169611307420494E-4</v>
      </c>
      <c r="DV62" s="515">
        <v>7.2849129452903034E-4</v>
      </c>
      <c r="DW62" s="515">
        <v>4.0162187255974463E-4</v>
      </c>
      <c r="DX62" s="515">
        <v>3.6459595870014645E-4</v>
      </c>
      <c r="DY62" s="515">
        <v>3.6604483548565472E-4</v>
      </c>
      <c r="DZ62" s="515">
        <v>3.0751095507777467E-4</v>
      </c>
      <c r="EA62" s="515">
        <v>5.0481872418540617E-4</v>
      </c>
      <c r="EB62" s="515">
        <v>3.7062202730248935E-4</v>
      </c>
      <c r="EC62" s="515">
        <v>7.6591206553880463E-4</v>
      </c>
      <c r="ED62" s="515">
        <v>7.9287125900855593E-4</v>
      </c>
      <c r="EE62" s="515">
        <v>6.4370775667846802E-4</v>
      </c>
      <c r="EF62" s="515">
        <v>3.4118048447628798E-4</v>
      </c>
      <c r="EG62" s="515">
        <v>5.4901275864548179E-3</v>
      </c>
      <c r="EH62" s="515">
        <v>5.4186184846456986E-3</v>
      </c>
      <c r="EI62" s="515">
        <v>1.4380930179768423E-3</v>
      </c>
      <c r="EJ62" s="515">
        <v>5.5597508559359084E-2</v>
      </c>
      <c r="EK62" s="515">
        <v>9.6117752778314923E-4</v>
      </c>
      <c r="EL62" s="515">
        <v>3.8065536930450135E-4</v>
      </c>
      <c r="EM62" s="515">
        <v>9.3572852781176399E-3</v>
      </c>
      <c r="EN62" s="515">
        <v>4.6220653380049104E-3</v>
      </c>
      <c r="EO62" s="515">
        <v>2.0629328475171129E-3</v>
      </c>
      <c r="EP62" s="515">
        <v>1.1223262402367706E-2</v>
      </c>
      <c r="EQ62" s="515">
        <v>1.1622028392615363E-3</v>
      </c>
      <c r="ER62" s="515">
        <v>4.1861532420124642E-4</v>
      </c>
      <c r="ES62" s="515">
        <v>3.2299153099642058E-5</v>
      </c>
      <c r="ET62" s="515">
        <v>3.6946338672280317E-3</v>
      </c>
      <c r="EU62" s="515">
        <v>3.3162956039529618E-3</v>
      </c>
      <c r="EV62" s="515">
        <v>2.4580368805081324E-3</v>
      </c>
      <c r="EW62" s="515">
        <v>2.257744714534933E-2</v>
      </c>
      <c r="EX62" s="515">
        <v>4.688511063953636E-3</v>
      </c>
      <c r="EY62" s="515">
        <v>6.4882185867600622E-4</v>
      </c>
      <c r="EZ62" s="515">
        <v>6.8237163019963182E-4</v>
      </c>
    </row>
    <row r="63" spans="3:156" x14ac:dyDescent="0.15">
      <c r="C63" s="511" t="s">
        <v>402</v>
      </c>
      <c r="D63" s="512" t="s">
        <v>401</v>
      </c>
      <c r="E63" s="513">
        <f t="shared" si="13"/>
        <v>0</v>
      </c>
      <c r="F63" s="514">
        <f t="shared" si="20"/>
        <v>0</v>
      </c>
      <c r="G63" s="514">
        <f t="shared" si="20"/>
        <v>0</v>
      </c>
      <c r="H63" s="514">
        <f t="shared" si="20"/>
        <v>0</v>
      </c>
      <c r="I63" s="514">
        <f t="shared" si="20"/>
        <v>0</v>
      </c>
      <c r="J63" s="514">
        <f t="shared" si="20"/>
        <v>0</v>
      </c>
      <c r="K63" s="514">
        <f t="shared" si="20"/>
        <v>0</v>
      </c>
      <c r="L63" s="514">
        <f t="shared" si="20"/>
        <v>0</v>
      </c>
      <c r="M63" s="514">
        <f t="shared" si="20"/>
        <v>0</v>
      </c>
      <c r="N63" s="514">
        <f t="shared" si="20"/>
        <v>0</v>
      </c>
      <c r="O63" s="514">
        <f t="shared" si="20"/>
        <v>0</v>
      </c>
      <c r="P63" s="514">
        <f t="shared" si="20"/>
        <v>0</v>
      </c>
      <c r="Q63" s="514">
        <f t="shared" si="20"/>
        <v>0</v>
      </c>
      <c r="R63" s="514">
        <f t="shared" si="20"/>
        <v>0</v>
      </c>
      <c r="S63" s="514">
        <f t="shared" si="20"/>
        <v>0</v>
      </c>
      <c r="T63" s="514">
        <f t="shared" si="20"/>
        <v>0</v>
      </c>
      <c r="U63" s="514">
        <f t="shared" si="20"/>
        <v>0</v>
      </c>
      <c r="V63" s="514">
        <f t="shared" si="21"/>
        <v>0</v>
      </c>
      <c r="W63" s="514">
        <f t="shared" si="21"/>
        <v>0</v>
      </c>
      <c r="X63" s="514">
        <f t="shared" si="21"/>
        <v>0</v>
      </c>
      <c r="Y63" s="514">
        <f t="shared" si="21"/>
        <v>0</v>
      </c>
      <c r="Z63" s="514">
        <f t="shared" si="21"/>
        <v>0</v>
      </c>
      <c r="AA63" s="514">
        <f t="shared" si="21"/>
        <v>0</v>
      </c>
      <c r="AB63" s="514">
        <f t="shared" si="21"/>
        <v>0</v>
      </c>
      <c r="AC63" s="514">
        <f t="shared" si="21"/>
        <v>0</v>
      </c>
      <c r="AD63" s="514">
        <f t="shared" si="21"/>
        <v>0</v>
      </c>
      <c r="AE63" s="514">
        <f t="shared" si="21"/>
        <v>0</v>
      </c>
      <c r="AF63" s="514">
        <f t="shared" si="21"/>
        <v>0</v>
      </c>
      <c r="AG63" s="514">
        <f t="shared" si="21"/>
        <v>0</v>
      </c>
      <c r="AH63" s="514">
        <f t="shared" si="21"/>
        <v>0</v>
      </c>
      <c r="AI63" s="514">
        <f t="shared" si="21"/>
        <v>0</v>
      </c>
      <c r="AJ63" s="514">
        <f t="shared" si="21"/>
        <v>0</v>
      </c>
      <c r="AK63" s="514">
        <f t="shared" si="22"/>
        <v>0</v>
      </c>
      <c r="AL63" s="514">
        <f t="shared" si="22"/>
        <v>0</v>
      </c>
      <c r="AM63" s="514">
        <f t="shared" si="22"/>
        <v>0</v>
      </c>
      <c r="AN63" s="514">
        <f t="shared" si="22"/>
        <v>0</v>
      </c>
      <c r="AO63" s="514">
        <f t="shared" si="22"/>
        <v>0</v>
      </c>
      <c r="AP63" s="514">
        <f t="shared" si="22"/>
        <v>0</v>
      </c>
      <c r="AQ63" s="514">
        <f t="shared" si="22"/>
        <v>0</v>
      </c>
      <c r="AR63" s="514">
        <f t="shared" si="22"/>
        <v>0</v>
      </c>
      <c r="AS63" s="514">
        <f t="shared" si="22"/>
        <v>0</v>
      </c>
      <c r="AT63" s="514">
        <f t="shared" si="22"/>
        <v>0</v>
      </c>
      <c r="AU63" s="514">
        <f t="shared" si="22"/>
        <v>0</v>
      </c>
      <c r="AV63" s="514">
        <f t="shared" si="22"/>
        <v>0</v>
      </c>
      <c r="AW63" s="514">
        <f t="shared" si="22"/>
        <v>0</v>
      </c>
      <c r="AX63" s="514">
        <f t="shared" si="22"/>
        <v>0</v>
      </c>
      <c r="AY63" s="514">
        <f t="shared" si="22"/>
        <v>0</v>
      </c>
      <c r="AZ63" s="514">
        <f t="shared" si="22"/>
        <v>0</v>
      </c>
      <c r="BA63" s="514">
        <f t="shared" si="16"/>
        <v>0</v>
      </c>
      <c r="BB63" s="514">
        <f t="shared" si="16"/>
        <v>0</v>
      </c>
      <c r="BC63" s="514">
        <f t="shared" si="16"/>
        <v>0</v>
      </c>
      <c r="BD63" s="514">
        <f t="shared" si="16"/>
        <v>0</v>
      </c>
      <c r="BE63" s="514">
        <f t="shared" si="16"/>
        <v>0</v>
      </c>
      <c r="BF63" s="514">
        <f t="shared" si="16"/>
        <v>0</v>
      </c>
      <c r="BG63" s="514">
        <f t="shared" si="16"/>
        <v>0</v>
      </c>
      <c r="BH63" s="514">
        <f t="shared" si="16"/>
        <v>0</v>
      </c>
      <c r="BI63" s="514">
        <f t="shared" si="16"/>
        <v>0</v>
      </c>
      <c r="BJ63" s="514">
        <f t="shared" si="16"/>
        <v>0</v>
      </c>
      <c r="BK63" s="514">
        <f t="shared" si="16"/>
        <v>0</v>
      </c>
      <c r="BL63" s="514">
        <f t="shared" si="16"/>
        <v>0</v>
      </c>
      <c r="BM63" s="514">
        <f t="shared" si="16"/>
        <v>0</v>
      </c>
      <c r="BN63" s="514">
        <f t="shared" ref="BD63:BS80" si="23">BN$131*EP63</f>
        <v>0</v>
      </c>
      <c r="BO63" s="514">
        <f t="shared" si="23"/>
        <v>0</v>
      </c>
      <c r="BP63" s="514">
        <f t="shared" si="23"/>
        <v>0</v>
      </c>
      <c r="BQ63" s="514">
        <f t="shared" si="23"/>
        <v>0</v>
      </c>
      <c r="BR63" s="514">
        <f t="shared" si="17"/>
        <v>0</v>
      </c>
      <c r="BS63" s="514">
        <f t="shared" si="17"/>
        <v>0</v>
      </c>
      <c r="BT63" s="514">
        <f t="shared" si="17"/>
        <v>0</v>
      </c>
      <c r="BU63" s="514">
        <f t="shared" si="17"/>
        <v>0</v>
      </c>
      <c r="BV63" s="514">
        <f t="shared" si="17"/>
        <v>0</v>
      </c>
      <c r="BW63" s="514">
        <f t="shared" si="17"/>
        <v>0</v>
      </c>
      <c r="BX63" s="514">
        <f t="shared" si="17"/>
        <v>0</v>
      </c>
      <c r="CF63" s="505" t="s">
        <v>402</v>
      </c>
      <c r="CG63" s="505" t="s">
        <v>401</v>
      </c>
      <c r="CH63" s="515">
        <v>0</v>
      </c>
      <c r="CI63" s="515">
        <v>0</v>
      </c>
      <c r="CJ63" s="515">
        <v>0</v>
      </c>
      <c r="CK63" s="515">
        <v>0</v>
      </c>
      <c r="CL63" s="515">
        <v>0</v>
      </c>
      <c r="CM63" s="515">
        <v>0</v>
      </c>
      <c r="CN63" s="515">
        <v>0</v>
      </c>
      <c r="CO63" s="515">
        <v>0</v>
      </c>
      <c r="CP63" s="515">
        <v>0</v>
      </c>
      <c r="CQ63" s="515">
        <v>0</v>
      </c>
      <c r="CR63" s="515">
        <v>0</v>
      </c>
      <c r="CS63" s="515">
        <v>0</v>
      </c>
      <c r="CT63" s="515">
        <v>0</v>
      </c>
      <c r="CU63" s="515">
        <v>0</v>
      </c>
      <c r="CV63" s="515">
        <v>0</v>
      </c>
      <c r="CW63" s="515">
        <v>0</v>
      </c>
      <c r="CX63" s="515">
        <v>0</v>
      </c>
      <c r="CY63" s="515">
        <v>0</v>
      </c>
      <c r="CZ63" s="515">
        <v>0</v>
      </c>
      <c r="DA63" s="515">
        <v>0</v>
      </c>
      <c r="DB63" s="515">
        <v>0</v>
      </c>
      <c r="DC63" s="515">
        <v>0</v>
      </c>
      <c r="DD63" s="515">
        <v>0</v>
      </c>
      <c r="DE63" s="515">
        <v>0</v>
      </c>
      <c r="DF63" s="515">
        <v>0</v>
      </c>
      <c r="DG63" s="515">
        <v>0</v>
      </c>
      <c r="DH63" s="515">
        <v>0</v>
      </c>
      <c r="DI63" s="515">
        <v>0</v>
      </c>
      <c r="DJ63" s="515">
        <v>0</v>
      </c>
      <c r="DK63" s="515">
        <v>0</v>
      </c>
      <c r="DL63" s="515">
        <v>0</v>
      </c>
      <c r="DM63" s="515">
        <v>0</v>
      </c>
      <c r="DN63" s="515">
        <v>0</v>
      </c>
      <c r="DO63" s="515">
        <v>0</v>
      </c>
      <c r="DP63" s="515">
        <v>0</v>
      </c>
      <c r="DQ63" s="515">
        <v>0</v>
      </c>
      <c r="DR63" s="515">
        <v>0</v>
      </c>
      <c r="DS63" s="515">
        <v>0</v>
      </c>
      <c r="DT63" s="515">
        <v>0</v>
      </c>
      <c r="DU63" s="515">
        <v>0</v>
      </c>
      <c r="DV63" s="515">
        <v>0</v>
      </c>
      <c r="DW63" s="515">
        <v>0</v>
      </c>
      <c r="DX63" s="515">
        <v>0</v>
      </c>
      <c r="DY63" s="515">
        <v>0</v>
      </c>
      <c r="DZ63" s="515">
        <v>0</v>
      </c>
      <c r="EA63" s="515">
        <v>0</v>
      </c>
      <c r="EB63" s="515">
        <v>0</v>
      </c>
      <c r="EC63" s="515">
        <v>0</v>
      </c>
      <c r="ED63" s="515">
        <v>0</v>
      </c>
      <c r="EE63" s="515">
        <v>0</v>
      </c>
      <c r="EF63" s="515">
        <v>0</v>
      </c>
      <c r="EG63" s="515">
        <v>0</v>
      </c>
      <c r="EH63" s="515">
        <v>0</v>
      </c>
      <c r="EI63" s="515">
        <v>0</v>
      </c>
      <c r="EJ63" s="515">
        <v>0</v>
      </c>
      <c r="EK63" s="515">
        <v>0</v>
      </c>
      <c r="EL63" s="515">
        <v>0</v>
      </c>
      <c r="EM63" s="515">
        <v>0</v>
      </c>
      <c r="EN63" s="515">
        <v>0</v>
      </c>
      <c r="EO63" s="515">
        <v>0</v>
      </c>
      <c r="EP63" s="515">
        <v>0</v>
      </c>
      <c r="EQ63" s="515">
        <v>0</v>
      </c>
      <c r="ER63" s="515">
        <v>0</v>
      </c>
      <c r="ES63" s="515">
        <v>0</v>
      </c>
      <c r="ET63" s="515">
        <v>0</v>
      </c>
      <c r="EU63" s="515">
        <v>0</v>
      </c>
      <c r="EV63" s="515">
        <v>0</v>
      </c>
      <c r="EW63" s="515">
        <v>0</v>
      </c>
      <c r="EX63" s="515">
        <v>0</v>
      </c>
      <c r="EY63" s="515">
        <v>0</v>
      </c>
      <c r="EZ63" s="515">
        <v>0</v>
      </c>
    </row>
    <row r="64" spans="3:156" x14ac:dyDescent="0.15">
      <c r="C64" s="511" t="s">
        <v>405</v>
      </c>
      <c r="D64" s="512" t="s">
        <v>403</v>
      </c>
      <c r="E64" s="513">
        <f t="shared" si="13"/>
        <v>0</v>
      </c>
      <c r="F64" s="514">
        <f t="shared" si="20"/>
        <v>0</v>
      </c>
      <c r="G64" s="514">
        <f t="shared" si="20"/>
        <v>0</v>
      </c>
      <c r="H64" s="514">
        <f t="shared" si="20"/>
        <v>0</v>
      </c>
      <c r="I64" s="514">
        <f t="shared" si="20"/>
        <v>0</v>
      </c>
      <c r="J64" s="514">
        <f t="shared" si="20"/>
        <v>0</v>
      </c>
      <c r="K64" s="514">
        <f t="shared" si="20"/>
        <v>0</v>
      </c>
      <c r="L64" s="514">
        <f t="shared" si="20"/>
        <v>0</v>
      </c>
      <c r="M64" s="514">
        <f t="shared" si="20"/>
        <v>0</v>
      </c>
      <c r="N64" s="514">
        <f t="shared" si="20"/>
        <v>0</v>
      </c>
      <c r="O64" s="514">
        <f t="shared" si="20"/>
        <v>0</v>
      </c>
      <c r="P64" s="514">
        <f t="shared" si="20"/>
        <v>0</v>
      </c>
      <c r="Q64" s="514">
        <f t="shared" si="20"/>
        <v>0</v>
      </c>
      <c r="R64" s="514">
        <f t="shared" si="20"/>
        <v>0</v>
      </c>
      <c r="S64" s="514">
        <f t="shared" si="20"/>
        <v>0</v>
      </c>
      <c r="T64" s="514">
        <f t="shared" si="20"/>
        <v>0</v>
      </c>
      <c r="U64" s="514">
        <f t="shared" si="20"/>
        <v>0</v>
      </c>
      <c r="V64" s="514">
        <f t="shared" si="21"/>
        <v>0</v>
      </c>
      <c r="W64" s="514">
        <f t="shared" si="21"/>
        <v>0</v>
      </c>
      <c r="X64" s="514">
        <f t="shared" si="21"/>
        <v>0</v>
      </c>
      <c r="Y64" s="514">
        <f t="shared" si="21"/>
        <v>0</v>
      </c>
      <c r="Z64" s="514">
        <f t="shared" si="21"/>
        <v>0</v>
      </c>
      <c r="AA64" s="514">
        <f t="shared" si="21"/>
        <v>0</v>
      </c>
      <c r="AB64" s="514">
        <f t="shared" si="21"/>
        <v>0</v>
      </c>
      <c r="AC64" s="514">
        <f t="shared" si="21"/>
        <v>0</v>
      </c>
      <c r="AD64" s="514">
        <f t="shared" si="21"/>
        <v>0</v>
      </c>
      <c r="AE64" s="514">
        <f t="shared" si="21"/>
        <v>0</v>
      </c>
      <c r="AF64" s="514">
        <f t="shared" si="21"/>
        <v>0</v>
      </c>
      <c r="AG64" s="514">
        <f t="shared" si="21"/>
        <v>0</v>
      </c>
      <c r="AH64" s="514">
        <f t="shared" si="21"/>
        <v>0</v>
      </c>
      <c r="AI64" s="514">
        <f t="shared" si="21"/>
        <v>0</v>
      </c>
      <c r="AJ64" s="514">
        <f t="shared" si="21"/>
        <v>0</v>
      </c>
      <c r="AK64" s="514">
        <f t="shared" si="22"/>
        <v>0</v>
      </c>
      <c r="AL64" s="514">
        <f t="shared" si="22"/>
        <v>0</v>
      </c>
      <c r="AM64" s="514">
        <f t="shared" si="22"/>
        <v>0</v>
      </c>
      <c r="AN64" s="514">
        <f t="shared" si="22"/>
        <v>0</v>
      </c>
      <c r="AO64" s="514">
        <f t="shared" si="22"/>
        <v>0</v>
      </c>
      <c r="AP64" s="514">
        <f t="shared" si="22"/>
        <v>0</v>
      </c>
      <c r="AQ64" s="514">
        <f t="shared" si="22"/>
        <v>0</v>
      </c>
      <c r="AR64" s="514">
        <f t="shared" si="22"/>
        <v>0</v>
      </c>
      <c r="AS64" s="514">
        <f t="shared" si="22"/>
        <v>0</v>
      </c>
      <c r="AT64" s="514">
        <f t="shared" si="22"/>
        <v>0</v>
      </c>
      <c r="AU64" s="514">
        <f t="shared" si="22"/>
        <v>0</v>
      </c>
      <c r="AV64" s="514">
        <f t="shared" si="22"/>
        <v>0</v>
      </c>
      <c r="AW64" s="514">
        <f t="shared" si="22"/>
        <v>0</v>
      </c>
      <c r="AX64" s="514">
        <f t="shared" si="22"/>
        <v>0</v>
      </c>
      <c r="AY64" s="514">
        <f t="shared" si="22"/>
        <v>0</v>
      </c>
      <c r="AZ64" s="514">
        <f t="shared" si="22"/>
        <v>0</v>
      </c>
      <c r="BA64" s="514">
        <f t="shared" si="16"/>
        <v>0</v>
      </c>
      <c r="BB64" s="514">
        <f t="shared" si="16"/>
        <v>0</v>
      </c>
      <c r="BC64" s="514">
        <f t="shared" si="16"/>
        <v>0</v>
      </c>
      <c r="BD64" s="514">
        <f t="shared" si="23"/>
        <v>0</v>
      </c>
      <c r="BE64" s="514">
        <f t="shared" si="23"/>
        <v>0</v>
      </c>
      <c r="BF64" s="514">
        <f t="shared" si="23"/>
        <v>0</v>
      </c>
      <c r="BG64" s="514">
        <f t="shared" si="23"/>
        <v>0</v>
      </c>
      <c r="BH64" s="514">
        <f t="shared" si="23"/>
        <v>0</v>
      </c>
      <c r="BI64" s="514">
        <f t="shared" si="23"/>
        <v>0</v>
      </c>
      <c r="BJ64" s="514">
        <f t="shared" si="23"/>
        <v>0</v>
      </c>
      <c r="BK64" s="514">
        <f t="shared" si="23"/>
        <v>0</v>
      </c>
      <c r="BL64" s="514">
        <f t="shared" si="23"/>
        <v>0</v>
      </c>
      <c r="BM64" s="514">
        <f t="shared" si="23"/>
        <v>0</v>
      </c>
      <c r="BN64" s="514">
        <f t="shared" si="23"/>
        <v>0</v>
      </c>
      <c r="BO64" s="514">
        <f t="shared" si="23"/>
        <v>0</v>
      </c>
      <c r="BP64" s="514">
        <f t="shared" si="23"/>
        <v>0</v>
      </c>
      <c r="BQ64" s="514">
        <f t="shared" si="23"/>
        <v>0</v>
      </c>
      <c r="BR64" s="514">
        <f t="shared" si="17"/>
        <v>0</v>
      </c>
      <c r="BS64" s="514">
        <f t="shared" si="17"/>
        <v>0</v>
      </c>
      <c r="BT64" s="514">
        <f t="shared" si="17"/>
        <v>0</v>
      </c>
      <c r="BU64" s="514">
        <f t="shared" si="17"/>
        <v>0</v>
      </c>
      <c r="BV64" s="514">
        <f t="shared" si="17"/>
        <v>0</v>
      </c>
      <c r="BW64" s="514">
        <f t="shared" si="17"/>
        <v>0</v>
      </c>
      <c r="BX64" s="514">
        <f t="shared" si="17"/>
        <v>0</v>
      </c>
      <c r="CF64" s="505" t="s">
        <v>405</v>
      </c>
      <c r="CG64" s="505" t="s">
        <v>403</v>
      </c>
      <c r="CH64" s="515">
        <v>0</v>
      </c>
      <c r="CI64" s="515">
        <v>0</v>
      </c>
      <c r="CJ64" s="515">
        <v>0</v>
      </c>
      <c r="CK64" s="515">
        <v>0</v>
      </c>
      <c r="CL64" s="515">
        <v>0</v>
      </c>
      <c r="CM64" s="515">
        <v>0</v>
      </c>
      <c r="CN64" s="515">
        <v>0</v>
      </c>
      <c r="CO64" s="515">
        <v>0</v>
      </c>
      <c r="CP64" s="515">
        <v>0</v>
      </c>
      <c r="CQ64" s="515">
        <v>0</v>
      </c>
      <c r="CR64" s="515">
        <v>0</v>
      </c>
      <c r="CS64" s="515">
        <v>0</v>
      </c>
      <c r="CT64" s="515">
        <v>0</v>
      </c>
      <c r="CU64" s="515">
        <v>0</v>
      </c>
      <c r="CV64" s="515">
        <v>0</v>
      </c>
      <c r="CW64" s="515">
        <v>0</v>
      </c>
      <c r="CX64" s="515">
        <v>0</v>
      </c>
      <c r="CY64" s="515">
        <v>0</v>
      </c>
      <c r="CZ64" s="515">
        <v>0</v>
      </c>
      <c r="DA64" s="515">
        <v>0</v>
      </c>
      <c r="DB64" s="515">
        <v>0</v>
      </c>
      <c r="DC64" s="515">
        <v>0</v>
      </c>
      <c r="DD64" s="515">
        <v>0</v>
      </c>
      <c r="DE64" s="515">
        <v>0</v>
      </c>
      <c r="DF64" s="515">
        <v>0</v>
      </c>
      <c r="DG64" s="515">
        <v>0</v>
      </c>
      <c r="DH64" s="515">
        <v>0</v>
      </c>
      <c r="DI64" s="515">
        <v>0</v>
      </c>
      <c r="DJ64" s="515">
        <v>0</v>
      </c>
      <c r="DK64" s="515">
        <v>0</v>
      </c>
      <c r="DL64" s="515">
        <v>0</v>
      </c>
      <c r="DM64" s="515">
        <v>0</v>
      </c>
      <c r="DN64" s="515">
        <v>0</v>
      </c>
      <c r="DO64" s="515">
        <v>0</v>
      </c>
      <c r="DP64" s="515">
        <v>0</v>
      </c>
      <c r="DQ64" s="515">
        <v>0</v>
      </c>
      <c r="DR64" s="515">
        <v>0</v>
      </c>
      <c r="DS64" s="515">
        <v>0</v>
      </c>
      <c r="DT64" s="515">
        <v>0</v>
      </c>
      <c r="DU64" s="515">
        <v>0</v>
      </c>
      <c r="DV64" s="515">
        <v>0</v>
      </c>
      <c r="DW64" s="515">
        <v>0</v>
      </c>
      <c r="DX64" s="515">
        <v>0</v>
      </c>
      <c r="DY64" s="515">
        <v>0</v>
      </c>
      <c r="DZ64" s="515">
        <v>0</v>
      </c>
      <c r="EA64" s="515">
        <v>0</v>
      </c>
      <c r="EB64" s="515">
        <v>0</v>
      </c>
      <c r="EC64" s="515">
        <v>0</v>
      </c>
      <c r="ED64" s="515">
        <v>0</v>
      </c>
      <c r="EE64" s="515">
        <v>0</v>
      </c>
      <c r="EF64" s="515">
        <v>0</v>
      </c>
      <c r="EG64" s="515">
        <v>0</v>
      </c>
      <c r="EH64" s="515">
        <v>0</v>
      </c>
      <c r="EI64" s="515">
        <v>0</v>
      </c>
      <c r="EJ64" s="515">
        <v>0</v>
      </c>
      <c r="EK64" s="515">
        <v>0</v>
      </c>
      <c r="EL64" s="515">
        <v>0</v>
      </c>
      <c r="EM64" s="515">
        <v>0</v>
      </c>
      <c r="EN64" s="515">
        <v>0</v>
      </c>
      <c r="EO64" s="515">
        <v>0</v>
      </c>
      <c r="EP64" s="515">
        <v>0</v>
      </c>
      <c r="EQ64" s="515">
        <v>0</v>
      </c>
      <c r="ER64" s="515">
        <v>0</v>
      </c>
      <c r="ES64" s="515">
        <v>0</v>
      </c>
      <c r="ET64" s="515">
        <v>0</v>
      </c>
      <c r="EU64" s="515">
        <v>0</v>
      </c>
      <c r="EV64" s="515">
        <v>0</v>
      </c>
      <c r="EW64" s="515">
        <v>0</v>
      </c>
      <c r="EX64" s="515">
        <v>0</v>
      </c>
      <c r="EY64" s="515">
        <v>0</v>
      </c>
      <c r="EZ64" s="515">
        <v>0</v>
      </c>
    </row>
    <row r="65" spans="3:156" x14ac:dyDescent="0.15">
      <c r="C65" s="511" t="s">
        <v>408</v>
      </c>
      <c r="D65" s="512" t="s">
        <v>409</v>
      </c>
      <c r="E65" s="513">
        <f t="shared" si="13"/>
        <v>0</v>
      </c>
      <c r="F65" s="514">
        <f t="shared" si="20"/>
        <v>0</v>
      </c>
      <c r="G65" s="514">
        <f t="shared" si="20"/>
        <v>0</v>
      </c>
      <c r="H65" s="514">
        <f t="shared" si="20"/>
        <v>0</v>
      </c>
      <c r="I65" s="514">
        <f t="shared" si="20"/>
        <v>0</v>
      </c>
      <c r="J65" s="514">
        <f t="shared" si="20"/>
        <v>0</v>
      </c>
      <c r="K65" s="514">
        <f t="shared" si="20"/>
        <v>0</v>
      </c>
      <c r="L65" s="514">
        <f t="shared" si="20"/>
        <v>0</v>
      </c>
      <c r="M65" s="514">
        <f t="shared" si="20"/>
        <v>0</v>
      </c>
      <c r="N65" s="514">
        <f t="shared" si="20"/>
        <v>0</v>
      </c>
      <c r="O65" s="514">
        <f t="shared" si="20"/>
        <v>0</v>
      </c>
      <c r="P65" s="514">
        <f t="shared" si="20"/>
        <v>0</v>
      </c>
      <c r="Q65" s="514">
        <f t="shared" si="20"/>
        <v>0</v>
      </c>
      <c r="R65" s="514">
        <f t="shared" si="20"/>
        <v>0</v>
      </c>
      <c r="S65" s="514">
        <f t="shared" si="20"/>
        <v>0</v>
      </c>
      <c r="T65" s="514">
        <f t="shared" si="20"/>
        <v>0</v>
      </c>
      <c r="U65" s="514">
        <f t="shared" si="20"/>
        <v>0</v>
      </c>
      <c r="V65" s="514">
        <f t="shared" si="21"/>
        <v>0</v>
      </c>
      <c r="W65" s="514">
        <f t="shared" si="21"/>
        <v>0</v>
      </c>
      <c r="X65" s="514">
        <f t="shared" si="21"/>
        <v>0</v>
      </c>
      <c r="Y65" s="514">
        <f t="shared" si="21"/>
        <v>0</v>
      </c>
      <c r="Z65" s="514">
        <f t="shared" si="21"/>
        <v>0</v>
      </c>
      <c r="AA65" s="514">
        <f t="shared" si="21"/>
        <v>0</v>
      </c>
      <c r="AB65" s="514">
        <f t="shared" si="21"/>
        <v>0</v>
      </c>
      <c r="AC65" s="514">
        <f t="shared" si="21"/>
        <v>0</v>
      </c>
      <c r="AD65" s="514">
        <f t="shared" si="21"/>
        <v>0</v>
      </c>
      <c r="AE65" s="514">
        <f t="shared" si="21"/>
        <v>0</v>
      </c>
      <c r="AF65" s="514">
        <f t="shared" si="21"/>
        <v>0</v>
      </c>
      <c r="AG65" s="514">
        <f t="shared" si="21"/>
        <v>0</v>
      </c>
      <c r="AH65" s="514">
        <f t="shared" si="21"/>
        <v>0</v>
      </c>
      <c r="AI65" s="514">
        <f t="shared" si="21"/>
        <v>0</v>
      </c>
      <c r="AJ65" s="514">
        <f t="shared" si="21"/>
        <v>0</v>
      </c>
      <c r="AK65" s="514">
        <f t="shared" si="22"/>
        <v>0</v>
      </c>
      <c r="AL65" s="514">
        <f t="shared" si="22"/>
        <v>0</v>
      </c>
      <c r="AM65" s="514">
        <f t="shared" si="22"/>
        <v>0</v>
      </c>
      <c r="AN65" s="514">
        <f t="shared" si="22"/>
        <v>0</v>
      </c>
      <c r="AO65" s="514">
        <f t="shared" si="22"/>
        <v>0</v>
      </c>
      <c r="AP65" s="514">
        <f t="shared" si="22"/>
        <v>0</v>
      </c>
      <c r="AQ65" s="514">
        <f t="shared" si="22"/>
        <v>0</v>
      </c>
      <c r="AR65" s="514">
        <f t="shared" si="22"/>
        <v>0</v>
      </c>
      <c r="AS65" s="514">
        <f t="shared" si="22"/>
        <v>0</v>
      </c>
      <c r="AT65" s="514">
        <f t="shared" si="22"/>
        <v>0</v>
      </c>
      <c r="AU65" s="514">
        <f t="shared" si="22"/>
        <v>0</v>
      </c>
      <c r="AV65" s="514">
        <f t="shared" si="22"/>
        <v>0</v>
      </c>
      <c r="AW65" s="514">
        <f t="shared" si="22"/>
        <v>0</v>
      </c>
      <c r="AX65" s="514">
        <f t="shared" si="22"/>
        <v>0</v>
      </c>
      <c r="AY65" s="514">
        <f t="shared" si="22"/>
        <v>0</v>
      </c>
      <c r="AZ65" s="514">
        <f t="shared" si="22"/>
        <v>0</v>
      </c>
      <c r="BA65" s="514">
        <f t="shared" si="16"/>
        <v>0</v>
      </c>
      <c r="BB65" s="514">
        <f t="shared" si="16"/>
        <v>0</v>
      </c>
      <c r="BC65" s="514">
        <f t="shared" si="16"/>
        <v>0</v>
      </c>
      <c r="BD65" s="514">
        <f t="shared" si="23"/>
        <v>0</v>
      </c>
      <c r="BE65" s="514">
        <f t="shared" si="23"/>
        <v>0</v>
      </c>
      <c r="BF65" s="514">
        <f t="shared" si="23"/>
        <v>0</v>
      </c>
      <c r="BG65" s="514">
        <f t="shared" si="23"/>
        <v>0</v>
      </c>
      <c r="BH65" s="514">
        <f t="shared" si="23"/>
        <v>0</v>
      </c>
      <c r="BI65" s="514">
        <f t="shared" si="23"/>
        <v>0</v>
      </c>
      <c r="BJ65" s="514">
        <f t="shared" si="23"/>
        <v>0</v>
      </c>
      <c r="BK65" s="514">
        <f t="shared" si="23"/>
        <v>0</v>
      </c>
      <c r="BL65" s="514">
        <f t="shared" si="23"/>
        <v>0</v>
      </c>
      <c r="BM65" s="514">
        <f t="shared" si="23"/>
        <v>0</v>
      </c>
      <c r="BN65" s="514">
        <f t="shared" si="23"/>
        <v>0</v>
      </c>
      <c r="BO65" s="514">
        <f t="shared" si="23"/>
        <v>0</v>
      </c>
      <c r="BP65" s="514">
        <f t="shared" si="23"/>
        <v>0</v>
      </c>
      <c r="BQ65" s="514">
        <f t="shared" si="23"/>
        <v>0</v>
      </c>
      <c r="BR65" s="514">
        <f t="shared" si="23"/>
        <v>0</v>
      </c>
      <c r="BS65" s="514">
        <f t="shared" si="17"/>
        <v>0</v>
      </c>
      <c r="BT65" s="514">
        <f t="shared" si="17"/>
        <v>0</v>
      </c>
      <c r="BU65" s="514">
        <f t="shared" si="17"/>
        <v>0</v>
      </c>
      <c r="BV65" s="514">
        <f t="shared" si="17"/>
        <v>0</v>
      </c>
      <c r="BW65" s="514">
        <f t="shared" si="17"/>
        <v>0</v>
      </c>
      <c r="BX65" s="514">
        <f t="shared" si="17"/>
        <v>0</v>
      </c>
      <c r="CF65" s="505" t="s">
        <v>408</v>
      </c>
      <c r="CG65" s="505" t="s">
        <v>409</v>
      </c>
      <c r="CH65" s="515">
        <v>0</v>
      </c>
      <c r="CI65" s="515">
        <v>0</v>
      </c>
      <c r="CJ65" s="515">
        <v>0</v>
      </c>
      <c r="CK65" s="515">
        <v>0</v>
      </c>
      <c r="CL65" s="515">
        <v>0</v>
      </c>
      <c r="CM65" s="515">
        <v>0</v>
      </c>
      <c r="CN65" s="515">
        <v>0</v>
      </c>
      <c r="CO65" s="515">
        <v>0</v>
      </c>
      <c r="CP65" s="515">
        <v>0</v>
      </c>
      <c r="CQ65" s="515">
        <v>0</v>
      </c>
      <c r="CR65" s="515">
        <v>0</v>
      </c>
      <c r="CS65" s="515">
        <v>0</v>
      </c>
      <c r="CT65" s="515">
        <v>0</v>
      </c>
      <c r="CU65" s="515">
        <v>0</v>
      </c>
      <c r="CV65" s="515">
        <v>0</v>
      </c>
      <c r="CW65" s="515">
        <v>0</v>
      </c>
      <c r="CX65" s="515">
        <v>0</v>
      </c>
      <c r="CY65" s="515">
        <v>0</v>
      </c>
      <c r="CZ65" s="515">
        <v>0</v>
      </c>
      <c r="DA65" s="515">
        <v>0</v>
      </c>
      <c r="DB65" s="515">
        <v>0</v>
      </c>
      <c r="DC65" s="515">
        <v>0</v>
      </c>
      <c r="DD65" s="515">
        <v>0</v>
      </c>
      <c r="DE65" s="515">
        <v>0</v>
      </c>
      <c r="DF65" s="515">
        <v>0</v>
      </c>
      <c r="DG65" s="515">
        <v>0</v>
      </c>
      <c r="DH65" s="515">
        <v>0</v>
      </c>
      <c r="DI65" s="515">
        <v>0</v>
      </c>
      <c r="DJ65" s="515">
        <v>0</v>
      </c>
      <c r="DK65" s="515">
        <v>0</v>
      </c>
      <c r="DL65" s="515">
        <v>0</v>
      </c>
      <c r="DM65" s="515">
        <v>0</v>
      </c>
      <c r="DN65" s="515">
        <v>0</v>
      </c>
      <c r="DO65" s="515">
        <v>0</v>
      </c>
      <c r="DP65" s="515">
        <v>0</v>
      </c>
      <c r="DQ65" s="515">
        <v>0</v>
      </c>
      <c r="DR65" s="515">
        <v>0</v>
      </c>
      <c r="DS65" s="515">
        <v>0</v>
      </c>
      <c r="DT65" s="515">
        <v>0</v>
      </c>
      <c r="DU65" s="515">
        <v>0</v>
      </c>
      <c r="DV65" s="515">
        <v>0</v>
      </c>
      <c r="DW65" s="515">
        <v>0</v>
      </c>
      <c r="DX65" s="515">
        <v>0</v>
      </c>
      <c r="DY65" s="515">
        <v>0</v>
      </c>
      <c r="DZ65" s="515">
        <v>0</v>
      </c>
      <c r="EA65" s="515">
        <v>0</v>
      </c>
      <c r="EB65" s="515">
        <v>0</v>
      </c>
      <c r="EC65" s="515">
        <v>0</v>
      </c>
      <c r="ED65" s="515">
        <v>0</v>
      </c>
      <c r="EE65" s="515">
        <v>0</v>
      </c>
      <c r="EF65" s="515">
        <v>0</v>
      </c>
      <c r="EG65" s="515">
        <v>0</v>
      </c>
      <c r="EH65" s="515">
        <v>0</v>
      </c>
      <c r="EI65" s="515">
        <v>0</v>
      </c>
      <c r="EJ65" s="515">
        <v>0</v>
      </c>
      <c r="EK65" s="515">
        <v>0</v>
      </c>
      <c r="EL65" s="515">
        <v>0</v>
      </c>
      <c r="EM65" s="515">
        <v>0</v>
      </c>
      <c r="EN65" s="515">
        <v>0</v>
      </c>
      <c r="EO65" s="515">
        <v>0</v>
      </c>
      <c r="EP65" s="515">
        <v>0</v>
      </c>
      <c r="EQ65" s="515">
        <v>0</v>
      </c>
      <c r="ER65" s="515">
        <v>0</v>
      </c>
      <c r="ES65" s="515">
        <v>0</v>
      </c>
      <c r="ET65" s="515">
        <v>0</v>
      </c>
      <c r="EU65" s="515">
        <v>0</v>
      </c>
      <c r="EV65" s="515">
        <v>0</v>
      </c>
      <c r="EW65" s="515">
        <v>0</v>
      </c>
      <c r="EX65" s="515">
        <v>0</v>
      </c>
      <c r="EY65" s="515">
        <v>0</v>
      </c>
      <c r="EZ65" s="515">
        <v>0</v>
      </c>
    </row>
    <row r="66" spans="3:156" x14ac:dyDescent="0.15">
      <c r="C66" s="511" t="s">
        <v>414</v>
      </c>
      <c r="D66" s="512" t="s">
        <v>413</v>
      </c>
      <c r="E66" s="513">
        <f t="shared" si="13"/>
        <v>0</v>
      </c>
      <c r="F66" s="514">
        <f t="shared" si="20"/>
        <v>0</v>
      </c>
      <c r="G66" s="514">
        <f t="shared" si="20"/>
        <v>0</v>
      </c>
      <c r="H66" s="514">
        <f t="shared" si="20"/>
        <v>0</v>
      </c>
      <c r="I66" s="514">
        <f t="shared" si="20"/>
        <v>0</v>
      </c>
      <c r="J66" s="514">
        <f t="shared" si="20"/>
        <v>0</v>
      </c>
      <c r="K66" s="514">
        <f t="shared" si="20"/>
        <v>0</v>
      </c>
      <c r="L66" s="514">
        <f t="shared" si="20"/>
        <v>0</v>
      </c>
      <c r="M66" s="514">
        <f t="shared" si="20"/>
        <v>0</v>
      </c>
      <c r="N66" s="514">
        <f t="shared" si="20"/>
        <v>0</v>
      </c>
      <c r="O66" s="514">
        <f t="shared" si="20"/>
        <v>0</v>
      </c>
      <c r="P66" s="514">
        <f t="shared" si="20"/>
        <v>0</v>
      </c>
      <c r="Q66" s="514">
        <f t="shared" si="20"/>
        <v>0</v>
      </c>
      <c r="R66" s="514">
        <f t="shared" si="20"/>
        <v>0</v>
      </c>
      <c r="S66" s="514">
        <f t="shared" si="20"/>
        <v>0</v>
      </c>
      <c r="T66" s="514">
        <f t="shared" si="20"/>
        <v>0</v>
      </c>
      <c r="U66" s="514">
        <f t="shared" si="20"/>
        <v>0</v>
      </c>
      <c r="V66" s="514">
        <f t="shared" si="21"/>
        <v>0</v>
      </c>
      <c r="W66" s="514">
        <f t="shared" si="21"/>
        <v>0</v>
      </c>
      <c r="X66" s="514">
        <f t="shared" si="21"/>
        <v>0</v>
      </c>
      <c r="Y66" s="514">
        <f t="shared" si="21"/>
        <v>0</v>
      </c>
      <c r="Z66" s="514">
        <f t="shared" si="21"/>
        <v>0</v>
      </c>
      <c r="AA66" s="514">
        <f t="shared" si="21"/>
        <v>0</v>
      </c>
      <c r="AB66" s="514">
        <f t="shared" si="21"/>
        <v>0</v>
      </c>
      <c r="AC66" s="514">
        <f t="shared" si="21"/>
        <v>0</v>
      </c>
      <c r="AD66" s="514">
        <f t="shared" si="21"/>
        <v>0</v>
      </c>
      <c r="AE66" s="514">
        <f t="shared" si="21"/>
        <v>0</v>
      </c>
      <c r="AF66" s="514">
        <f t="shared" si="21"/>
        <v>0</v>
      </c>
      <c r="AG66" s="514">
        <f t="shared" si="21"/>
        <v>0</v>
      </c>
      <c r="AH66" s="514">
        <f t="shared" si="21"/>
        <v>0</v>
      </c>
      <c r="AI66" s="514">
        <f t="shared" si="21"/>
        <v>0</v>
      </c>
      <c r="AJ66" s="514">
        <f t="shared" si="21"/>
        <v>0</v>
      </c>
      <c r="AK66" s="514">
        <f t="shared" si="22"/>
        <v>0</v>
      </c>
      <c r="AL66" s="514">
        <f t="shared" si="22"/>
        <v>0</v>
      </c>
      <c r="AM66" s="514">
        <f t="shared" si="22"/>
        <v>0</v>
      </c>
      <c r="AN66" s="514">
        <f t="shared" si="22"/>
        <v>0</v>
      </c>
      <c r="AO66" s="514">
        <f t="shared" si="22"/>
        <v>0</v>
      </c>
      <c r="AP66" s="514">
        <f t="shared" si="22"/>
        <v>0</v>
      </c>
      <c r="AQ66" s="514">
        <f t="shared" si="22"/>
        <v>0</v>
      </c>
      <c r="AR66" s="514">
        <f t="shared" si="22"/>
        <v>0</v>
      </c>
      <c r="AS66" s="514">
        <f t="shared" si="22"/>
        <v>0</v>
      </c>
      <c r="AT66" s="514">
        <f t="shared" si="22"/>
        <v>0</v>
      </c>
      <c r="AU66" s="514">
        <f t="shared" si="22"/>
        <v>0</v>
      </c>
      <c r="AV66" s="514">
        <f t="shared" si="22"/>
        <v>0</v>
      </c>
      <c r="AW66" s="514">
        <f t="shared" si="22"/>
        <v>0</v>
      </c>
      <c r="AX66" s="514">
        <f t="shared" si="22"/>
        <v>0</v>
      </c>
      <c r="AY66" s="514">
        <f t="shared" si="22"/>
        <v>0</v>
      </c>
      <c r="AZ66" s="514">
        <f t="shared" si="22"/>
        <v>0</v>
      </c>
      <c r="BA66" s="514">
        <f t="shared" si="16"/>
        <v>0</v>
      </c>
      <c r="BB66" s="514">
        <f t="shared" si="16"/>
        <v>0</v>
      </c>
      <c r="BC66" s="514">
        <f t="shared" si="16"/>
        <v>0</v>
      </c>
      <c r="BD66" s="514">
        <f t="shared" si="23"/>
        <v>0</v>
      </c>
      <c r="BE66" s="514">
        <f t="shared" si="23"/>
        <v>0</v>
      </c>
      <c r="BF66" s="514">
        <f t="shared" si="23"/>
        <v>0</v>
      </c>
      <c r="BG66" s="514">
        <f t="shared" si="23"/>
        <v>0</v>
      </c>
      <c r="BH66" s="514">
        <f t="shared" si="23"/>
        <v>0</v>
      </c>
      <c r="BI66" s="514">
        <f t="shared" si="23"/>
        <v>0</v>
      </c>
      <c r="BJ66" s="514">
        <f t="shared" si="23"/>
        <v>0</v>
      </c>
      <c r="BK66" s="514">
        <f t="shared" si="23"/>
        <v>0</v>
      </c>
      <c r="BL66" s="514">
        <f t="shared" si="23"/>
        <v>0</v>
      </c>
      <c r="BM66" s="514">
        <f t="shared" si="23"/>
        <v>0</v>
      </c>
      <c r="BN66" s="514">
        <f t="shared" si="23"/>
        <v>0</v>
      </c>
      <c r="BO66" s="514">
        <f t="shared" si="23"/>
        <v>0</v>
      </c>
      <c r="BP66" s="514">
        <f t="shared" si="23"/>
        <v>0</v>
      </c>
      <c r="BQ66" s="514">
        <f t="shared" si="23"/>
        <v>0</v>
      </c>
      <c r="BR66" s="514">
        <f t="shared" si="23"/>
        <v>0</v>
      </c>
      <c r="BS66" s="514">
        <f t="shared" si="17"/>
        <v>0</v>
      </c>
      <c r="BT66" s="514">
        <f t="shared" si="17"/>
        <v>0</v>
      </c>
      <c r="BU66" s="514">
        <f t="shared" si="17"/>
        <v>0</v>
      </c>
      <c r="BV66" s="514">
        <f t="shared" si="17"/>
        <v>0</v>
      </c>
      <c r="BW66" s="514">
        <f t="shared" si="17"/>
        <v>0</v>
      </c>
      <c r="BX66" s="514">
        <f t="shared" si="17"/>
        <v>0</v>
      </c>
      <c r="CF66" s="505" t="s">
        <v>414</v>
      </c>
      <c r="CG66" s="505" t="s">
        <v>413</v>
      </c>
      <c r="CH66" s="515">
        <v>0</v>
      </c>
      <c r="CI66" s="515">
        <v>0</v>
      </c>
      <c r="CJ66" s="515">
        <v>0</v>
      </c>
      <c r="CK66" s="515">
        <v>0</v>
      </c>
      <c r="CL66" s="515">
        <v>0</v>
      </c>
      <c r="CM66" s="515">
        <v>0</v>
      </c>
      <c r="CN66" s="515">
        <v>0</v>
      </c>
      <c r="CO66" s="515">
        <v>0</v>
      </c>
      <c r="CP66" s="515">
        <v>0</v>
      </c>
      <c r="CQ66" s="515">
        <v>0</v>
      </c>
      <c r="CR66" s="515">
        <v>0</v>
      </c>
      <c r="CS66" s="515">
        <v>0</v>
      </c>
      <c r="CT66" s="515">
        <v>0</v>
      </c>
      <c r="CU66" s="515">
        <v>0</v>
      </c>
      <c r="CV66" s="515">
        <v>0</v>
      </c>
      <c r="CW66" s="515">
        <v>0</v>
      </c>
      <c r="CX66" s="515">
        <v>0</v>
      </c>
      <c r="CY66" s="515">
        <v>0</v>
      </c>
      <c r="CZ66" s="515">
        <v>0</v>
      </c>
      <c r="DA66" s="515">
        <v>0</v>
      </c>
      <c r="DB66" s="515">
        <v>0</v>
      </c>
      <c r="DC66" s="515">
        <v>0</v>
      </c>
      <c r="DD66" s="515">
        <v>0</v>
      </c>
      <c r="DE66" s="515">
        <v>0</v>
      </c>
      <c r="DF66" s="515">
        <v>0</v>
      </c>
      <c r="DG66" s="515">
        <v>0</v>
      </c>
      <c r="DH66" s="515">
        <v>0</v>
      </c>
      <c r="DI66" s="515">
        <v>0</v>
      </c>
      <c r="DJ66" s="515">
        <v>0</v>
      </c>
      <c r="DK66" s="515">
        <v>0</v>
      </c>
      <c r="DL66" s="515">
        <v>0</v>
      </c>
      <c r="DM66" s="515">
        <v>0</v>
      </c>
      <c r="DN66" s="515">
        <v>0</v>
      </c>
      <c r="DO66" s="515">
        <v>0</v>
      </c>
      <c r="DP66" s="515">
        <v>0</v>
      </c>
      <c r="DQ66" s="515">
        <v>0</v>
      </c>
      <c r="DR66" s="515">
        <v>0</v>
      </c>
      <c r="DS66" s="515">
        <v>0</v>
      </c>
      <c r="DT66" s="515">
        <v>0</v>
      </c>
      <c r="DU66" s="515">
        <v>0</v>
      </c>
      <c r="DV66" s="515">
        <v>0</v>
      </c>
      <c r="DW66" s="515">
        <v>0</v>
      </c>
      <c r="DX66" s="515">
        <v>0</v>
      </c>
      <c r="DY66" s="515">
        <v>0</v>
      </c>
      <c r="DZ66" s="515">
        <v>0</v>
      </c>
      <c r="EA66" s="515">
        <v>0</v>
      </c>
      <c r="EB66" s="515">
        <v>0</v>
      </c>
      <c r="EC66" s="515">
        <v>0</v>
      </c>
      <c r="ED66" s="515">
        <v>0</v>
      </c>
      <c r="EE66" s="515">
        <v>0</v>
      </c>
      <c r="EF66" s="515">
        <v>0</v>
      </c>
      <c r="EG66" s="515">
        <v>0</v>
      </c>
      <c r="EH66" s="515">
        <v>0</v>
      </c>
      <c r="EI66" s="515">
        <v>0</v>
      </c>
      <c r="EJ66" s="515">
        <v>0</v>
      </c>
      <c r="EK66" s="515">
        <v>0</v>
      </c>
      <c r="EL66" s="515">
        <v>0</v>
      </c>
      <c r="EM66" s="515">
        <v>0</v>
      </c>
      <c r="EN66" s="515">
        <v>0</v>
      </c>
      <c r="EO66" s="515">
        <v>0</v>
      </c>
      <c r="EP66" s="515">
        <v>0</v>
      </c>
      <c r="EQ66" s="515">
        <v>0</v>
      </c>
      <c r="ER66" s="515">
        <v>0</v>
      </c>
      <c r="ES66" s="515">
        <v>0</v>
      </c>
      <c r="ET66" s="515">
        <v>0</v>
      </c>
      <c r="EU66" s="515">
        <v>0</v>
      </c>
      <c r="EV66" s="515">
        <v>0</v>
      </c>
      <c r="EW66" s="515">
        <v>0</v>
      </c>
      <c r="EX66" s="515">
        <v>0</v>
      </c>
      <c r="EY66" s="515">
        <v>0</v>
      </c>
      <c r="EZ66" s="515">
        <v>0</v>
      </c>
    </row>
    <row r="67" spans="3:156" x14ac:dyDescent="0.15">
      <c r="C67" s="511" t="s">
        <v>417</v>
      </c>
      <c r="D67" s="512" t="s">
        <v>416</v>
      </c>
      <c r="E67" s="513">
        <f t="shared" si="13"/>
        <v>0</v>
      </c>
      <c r="F67" s="514">
        <f t="shared" si="20"/>
        <v>0</v>
      </c>
      <c r="G67" s="514">
        <f t="shared" si="20"/>
        <v>0</v>
      </c>
      <c r="H67" s="514">
        <f t="shared" si="20"/>
        <v>0</v>
      </c>
      <c r="I67" s="514">
        <f t="shared" si="20"/>
        <v>0</v>
      </c>
      <c r="J67" s="514">
        <f t="shared" si="20"/>
        <v>0</v>
      </c>
      <c r="K67" s="514">
        <f t="shared" si="20"/>
        <v>0</v>
      </c>
      <c r="L67" s="514">
        <f t="shared" si="20"/>
        <v>0</v>
      </c>
      <c r="M67" s="514">
        <f t="shared" si="20"/>
        <v>0</v>
      </c>
      <c r="N67" s="514">
        <f t="shared" si="20"/>
        <v>0</v>
      </c>
      <c r="O67" s="514">
        <f t="shared" si="20"/>
        <v>0</v>
      </c>
      <c r="P67" s="514">
        <f t="shared" si="20"/>
        <v>0</v>
      </c>
      <c r="Q67" s="514">
        <f t="shared" si="20"/>
        <v>0</v>
      </c>
      <c r="R67" s="514">
        <f t="shared" si="20"/>
        <v>0</v>
      </c>
      <c r="S67" s="514">
        <f t="shared" si="20"/>
        <v>0</v>
      </c>
      <c r="T67" s="514">
        <f t="shared" si="20"/>
        <v>0</v>
      </c>
      <c r="U67" s="514">
        <f t="shared" si="20"/>
        <v>0</v>
      </c>
      <c r="V67" s="514">
        <f t="shared" si="21"/>
        <v>0</v>
      </c>
      <c r="W67" s="514">
        <f t="shared" si="21"/>
        <v>0</v>
      </c>
      <c r="X67" s="514">
        <f t="shared" si="21"/>
        <v>0</v>
      </c>
      <c r="Y67" s="514">
        <f t="shared" si="21"/>
        <v>0</v>
      </c>
      <c r="Z67" s="514">
        <f t="shared" si="21"/>
        <v>0</v>
      </c>
      <c r="AA67" s="514">
        <f t="shared" si="21"/>
        <v>0</v>
      </c>
      <c r="AB67" s="514">
        <f t="shared" si="21"/>
        <v>0</v>
      </c>
      <c r="AC67" s="514">
        <f t="shared" si="21"/>
        <v>0</v>
      </c>
      <c r="AD67" s="514">
        <f t="shared" si="21"/>
        <v>0</v>
      </c>
      <c r="AE67" s="514">
        <f t="shared" si="21"/>
        <v>0</v>
      </c>
      <c r="AF67" s="514">
        <f t="shared" si="21"/>
        <v>0</v>
      </c>
      <c r="AG67" s="514">
        <f t="shared" si="21"/>
        <v>0</v>
      </c>
      <c r="AH67" s="514">
        <f t="shared" si="21"/>
        <v>0</v>
      </c>
      <c r="AI67" s="514">
        <f t="shared" si="21"/>
        <v>0</v>
      </c>
      <c r="AJ67" s="514">
        <f t="shared" si="21"/>
        <v>0</v>
      </c>
      <c r="AK67" s="514">
        <f t="shared" si="22"/>
        <v>0</v>
      </c>
      <c r="AL67" s="514">
        <f t="shared" si="22"/>
        <v>0</v>
      </c>
      <c r="AM67" s="514">
        <f t="shared" si="22"/>
        <v>0</v>
      </c>
      <c r="AN67" s="514">
        <f t="shared" si="22"/>
        <v>0</v>
      </c>
      <c r="AO67" s="514">
        <f t="shared" si="22"/>
        <v>0</v>
      </c>
      <c r="AP67" s="514">
        <f t="shared" si="22"/>
        <v>0</v>
      </c>
      <c r="AQ67" s="514">
        <f t="shared" si="22"/>
        <v>0</v>
      </c>
      <c r="AR67" s="514">
        <f t="shared" si="22"/>
        <v>0</v>
      </c>
      <c r="AS67" s="514">
        <f t="shared" si="22"/>
        <v>0</v>
      </c>
      <c r="AT67" s="514">
        <f t="shared" si="22"/>
        <v>0</v>
      </c>
      <c r="AU67" s="514">
        <f t="shared" si="22"/>
        <v>0</v>
      </c>
      <c r="AV67" s="514">
        <f t="shared" si="22"/>
        <v>0</v>
      </c>
      <c r="AW67" s="514">
        <f t="shared" si="22"/>
        <v>0</v>
      </c>
      <c r="AX67" s="514">
        <f t="shared" si="22"/>
        <v>0</v>
      </c>
      <c r="AY67" s="514">
        <f t="shared" si="22"/>
        <v>0</v>
      </c>
      <c r="AZ67" s="514">
        <f t="shared" si="22"/>
        <v>0</v>
      </c>
      <c r="BA67" s="514">
        <f t="shared" si="16"/>
        <v>0</v>
      </c>
      <c r="BB67" s="514">
        <f t="shared" si="16"/>
        <v>0</v>
      </c>
      <c r="BC67" s="514">
        <f t="shared" si="16"/>
        <v>0</v>
      </c>
      <c r="BD67" s="514">
        <f t="shared" si="23"/>
        <v>0</v>
      </c>
      <c r="BE67" s="514">
        <f t="shared" si="23"/>
        <v>0</v>
      </c>
      <c r="BF67" s="514">
        <f t="shared" si="23"/>
        <v>0</v>
      </c>
      <c r="BG67" s="514">
        <f t="shared" si="23"/>
        <v>0</v>
      </c>
      <c r="BH67" s="514">
        <f t="shared" si="23"/>
        <v>0</v>
      </c>
      <c r="BI67" s="514">
        <f t="shared" si="23"/>
        <v>0</v>
      </c>
      <c r="BJ67" s="514">
        <f t="shared" si="23"/>
        <v>0</v>
      </c>
      <c r="BK67" s="514">
        <f t="shared" si="23"/>
        <v>0</v>
      </c>
      <c r="BL67" s="514">
        <f t="shared" si="23"/>
        <v>0</v>
      </c>
      <c r="BM67" s="514">
        <f t="shared" si="23"/>
        <v>0</v>
      </c>
      <c r="BN67" s="514">
        <f t="shared" si="23"/>
        <v>0</v>
      </c>
      <c r="BO67" s="514">
        <f t="shared" si="23"/>
        <v>0</v>
      </c>
      <c r="BP67" s="514">
        <f t="shared" si="23"/>
        <v>0</v>
      </c>
      <c r="BQ67" s="514">
        <f t="shared" si="23"/>
        <v>0</v>
      </c>
      <c r="BR67" s="514">
        <f t="shared" si="23"/>
        <v>0</v>
      </c>
      <c r="BS67" s="514">
        <f t="shared" si="17"/>
        <v>0</v>
      </c>
      <c r="BT67" s="514">
        <f t="shared" si="17"/>
        <v>0</v>
      </c>
      <c r="BU67" s="514">
        <f t="shared" si="17"/>
        <v>0</v>
      </c>
      <c r="BV67" s="514">
        <f t="shared" si="17"/>
        <v>0</v>
      </c>
      <c r="BW67" s="514">
        <f t="shared" si="17"/>
        <v>0</v>
      </c>
      <c r="BX67" s="514">
        <f t="shared" si="17"/>
        <v>0</v>
      </c>
      <c r="CF67" s="505" t="s">
        <v>417</v>
      </c>
      <c r="CG67" s="505" t="s">
        <v>416</v>
      </c>
      <c r="CH67" s="515">
        <v>0</v>
      </c>
      <c r="CI67" s="515">
        <v>0</v>
      </c>
      <c r="CJ67" s="515">
        <v>0</v>
      </c>
      <c r="CK67" s="515">
        <v>0</v>
      </c>
      <c r="CL67" s="515">
        <v>0</v>
      </c>
      <c r="CM67" s="515">
        <v>0</v>
      </c>
      <c r="CN67" s="515">
        <v>0</v>
      </c>
      <c r="CO67" s="515">
        <v>0</v>
      </c>
      <c r="CP67" s="515">
        <v>0</v>
      </c>
      <c r="CQ67" s="515">
        <v>0</v>
      </c>
      <c r="CR67" s="515">
        <v>0</v>
      </c>
      <c r="CS67" s="515">
        <v>0</v>
      </c>
      <c r="CT67" s="515">
        <v>0</v>
      </c>
      <c r="CU67" s="515">
        <v>0</v>
      </c>
      <c r="CV67" s="515">
        <v>0</v>
      </c>
      <c r="CW67" s="515">
        <v>0</v>
      </c>
      <c r="CX67" s="515">
        <v>0</v>
      </c>
      <c r="CY67" s="515">
        <v>0</v>
      </c>
      <c r="CZ67" s="515">
        <v>0</v>
      </c>
      <c r="DA67" s="515">
        <v>0</v>
      </c>
      <c r="DB67" s="515">
        <v>0</v>
      </c>
      <c r="DC67" s="515">
        <v>0</v>
      </c>
      <c r="DD67" s="515">
        <v>0</v>
      </c>
      <c r="DE67" s="515">
        <v>0</v>
      </c>
      <c r="DF67" s="515">
        <v>0</v>
      </c>
      <c r="DG67" s="515">
        <v>0</v>
      </c>
      <c r="DH67" s="515">
        <v>0</v>
      </c>
      <c r="DI67" s="515">
        <v>0</v>
      </c>
      <c r="DJ67" s="515">
        <v>0</v>
      </c>
      <c r="DK67" s="515">
        <v>0</v>
      </c>
      <c r="DL67" s="515">
        <v>0</v>
      </c>
      <c r="DM67" s="515">
        <v>0</v>
      </c>
      <c r="DN67" s="515">
        <v>0</v>
      </c>
      <c r="DO67" s="515">
        <v>0</v>
      </c>
      <c r="DP67" s="515">
        <v>0</v>
      </c>
      <c r="DQ67" s="515">
        <v>0</v>
      </c>
      <c r="DR67" s="515">
        <v>0</v>
      </c>
      <c r="DS67" s="515">
        <v>0</v>
      </c>
      <c r="DT67" s="515">
        <v>0</v>
      </c>
      <c r="DU67" s="515">
        <v>0</v>
      </c>
      <c r="DV67" s="515">
        <v>0</v>
      </c>
      <c r="DW67" s="515">
        <v>0</v>
      </c>
      <c r="DX67" s="515">
        <v>0</v>
      </c>
      <c r="DY67" s="515">
        <v>0</v>
      </c>
      <c r="DZ67" s="515">
        <v>0</v>
      </c>
      <c r="EA67" s="515">
        <v>0</v>
      </c>
      <c r="EB67" s="515">
        <v>0</v>
      </c>
      <c r="EC67" s="515">
        <v>0</v>
      </c>
      <c r="ED67" s="515">
        <v>0</v>
      </c>
      <c r="EE67" s="515">
        <v>0</v>
      </c>
      <c r="EF67" s="515">
        <v>0</v>
      </c>
      <c r="EG67" s="515">
        <v>0</v>
      </c>
      <c r="EH67" s="515">
        <v>0</v>
      </c>
      <c r="EI67" s="515">
        <v>0</v>
      </c>
      <c r="EJ67" s="515">
        <v>0</v>
      </c>
      <c r="EK67" s="515">
        <v>0</v>
      </c>
      <c r="EL67" s="515">
        <v>0</v>
      </c>
      <c r="EM67" s="515">
        <v>0</v>
      </c>
      <c r="EN67" s="515">
        <v>0</v>
      </c>
      <c r="EO67" s="515">
        <v>0</v>
      </c>
      <c r="EP67" s="515">
        <v>0</v>
      </c>
      <c r="EQ67" s="515">
        <v>0</v>
      </c>
      <c r="ER67" s="515">
        <v>0</v>
      </c>
      <c r="ES67" s="515">
        <v>0</v>
      </c>
      <c r="ET67" s="515">
        <v>0</v>
      </c>
      <c r="EU67" s="515">
        <v>0</v>
      </c>
      <c r="EV67" s="515">
        <v>0</v>
      </c>
      <c r="EW67" s="515">
        <v>0</v>
      </c>
      <c r="EX67" s="515">
        <v>0</v>
      </c>
      <c r="EY67" s="515">
        <v>0</v>
      </c>
      <c r="EZ67" s="515">
        <v>0</v>
      </c>
    </row>
    <row r="68" spans="3:156" x14ac:dyDescent="0.15">
      <c r="C68" s="511" t="s">
        <v>420</v>
      </c>
      <c r="D68" s="512" t="s">
        <v>421</v>
      </c>
      <c r="E68" s="513">
        <f t="shared" si="13"/>
        <v>0</v>
      </c>
      <c r="F68" s="514">
        <f t="shared" si="20"/>
        <v>0</v>
      </c>
      <c r="G68" s="514">
        <f t="shared" si="20"/>
        <v>0</v>
      </c>
      <c r="H68" s="514">
        <f t="shared" si="20"/>
        <v>0</v>
      </c>
      <c r="I68" s="514">
        <f t="shared" si="20"/>
        <v>0</v>
      </c>
      <c r="J68" s="514">
        <f t="shared" si="20"/>
        <v>0</v>
      </c>
      <c r="K68" s="514">
        <f t="shared" si="20"/>
        <v>0</v>
      </c>
      <c r="L68" s="514">
        <f t="shared" si="20"/>
        <v>0</v>
      </c>
      <c r="M68" s="514">
        <f t="shared" si="20"/>
        <v>0</v>
      </c>
      <c r="N68" s="514">
        <f t="shared" si="20"/>
        <v>0</v>
      </c>
      <c r="O68" s="514">
        <f t="shared" si="20"/>
        <v>0</v>
      </c>
      <c r="P68" s="514">
        <f t="shared" si="20"/>
        <v>0</v>
      </c>
      <c r="Q68" s="514">
        <f t="shared" si="20"/>
        <v>0</v>
      </c>
      <c r="R68" s="514">
        <f t="shared" si="20"/>
        <v>0</v>
      </c>
      <c r="S68" s="514">
        <f t="shared" si="20"/>
        <v>0</v>
      </c>
      <c r="T68" s="514">
        <f t="shared" si="20"/>
        <v>0</v>
      </c>
      <c r="U68" s="514">
        <f t="shared" si="20"/>
        <v>0</v>
      </c>
      <c r="V68" s="514">
        <f t="shared" si="21"/>
        <v>0</v>
      </c>
      <c r="W68" s="514">
        <f t="shared" si="21"/>
        <v>0</v>
      </c>
      <c r="X68" s="514">
        <f t="shared" si="21"/>
        <v>0</v>
      </c>
      <c r="Y68" s="514">
        <f t="shared" si="21"/>
        <v>0</v>
      </c>
      <c r="Z68" s="514">
        <f t="shared" si="21"/>
        <v>0</v>
      </c>
      <c r="AA68" s="514">
        <f t="shared" si="21"/>
        <v>0</v>
      </c>
      <c r="AB68" s="514">
        <f t="shared" si="21"/>
        <v>0</v>
      </c>
      <c r="AC68" s="514">
        <f t="shared" si="21"/>
        <v>0</v>
      </c>
      <c r="AD68" s="514">
        <f t="shared" si="21"/>
        <v>0</v>
      </c>
      <c r="AE68" s="514">
        <f t="shared" si="21"/>
        <v>0</v>
      </c>
      <c r="AF68" s="514">
        <f t="shared" si="21"/>
        <v>0</v>
      </c>
      <c r="AG68" s="514">
        <f t="shared" si="21"/>
        <v>0</v>
      </c>
      <c r="AH68" s="514">
        <f t="shared" si="21"/>
        <v>0</v>
      </c>
      <c r="AI68" s="514">
        <f t="shared" si="21"/>
        <v>0</v>
      </c>
      <c r="AJ68" s="514">
        <f t="shared" si="21"/>
        <v>0</v>
      </c>
      <c r="AK68" s="514">
        <f t="shared" si="22"/>
        <v>0</v>
      </c>
      <c r="AL68" s="514">
        <f t="shared" si="22"/>
        <v>0</v>
      </c>
      <c r="AM68" s="514">
        <f t="shared" si="22"/>
        <v>0</v>
      </c>
      <c r="AN68" s="514">
        <f t="shared" si="22"/>
        <v>0</v>
      </c>
      <c r="AO68" s="514">
        <f t="shared" si="22"/>
        <v>0</v>
      </c>
      <c r="AP68" s="514">
        <f t="shared" si="22"/>
        <v>0</v>
      </c>
      <c r="AQ68" s="514">
        <f t="shared" si="22"/>
        <v>0</v>
      </c>
      <c r="AR68" s="514">
        <f t="shared" si="22"/>
        <v>0</v>
      </c>
      <c r="AS68" s="514">
        <f t="shared" si="22"/>
        <v>0</v>
      </c>
      <c r="AT68" s="514">
        <f t="shared" si="22"/>
        <v>0</v>
      </c>
      <c r="AU68" s="514">
        <f t="shared" si="22"/>
        <v>0</v>
      </c>
      <c r="AV68" s="514">
        <f t="shared" si="22"/>
        <v>0</v>
      </c>
      <c r="AW68" s="514">
        <f t="shared" si="22"/>
        <v>0</v>
      </c>
      <c r="AX68" s="514">
        <f t="shared" si="22"/>
        <v>0</v>
      </c>
      <c r="AY68" s="514">
        <f t="shared" si="22"/>
        <v>0</v>
      </c>
      <c r="AZ68" s="514">
        <f t="shared" si="22"/>
        <v>0</v>
      </c>
      <c r="BA68" s="514">
        <f t="shared" ref="BA68:BP83" si="24">BA$131*EC68</f>
        <v>0</v>
      </c>
      <c r="BB68" s="514">
        <f t="shared" si="24"/>
        <v>0</v>
      </c>
      <c r="BC68" s="514">
        <f t="shared" si="24"/>
        <v>0</v>
      </c>
      <c r="BD68" s="514">
        <f t="shared" si="23"/>
        <v>0</v>
      </c>
      <c r="BE68" s="514">
        <f t="shared" si="23"/>
        <v>0</v>
      </c>
      <c r="BF68" s="514">
        <f t="shared" si="23"/>
        <v>0</v>
      </c>
      <c r="BG68" s="514">
        <f t="shared" si="23"/>
        <v>0</v>
      </c>
      <c r="BH68" s="514">
        <f t="shared" si="23"/>
        <v>0</v>
      </c>
      <c r="BI68" s="514">
        <f t="shared" si="23"/>
        <v>0</v>
      </c>
      <c r="BJ68" s="514">
        <f t="shared" si="23"/>
        <v>0</v>
      </c>
      <c r="BK68" s="514">
        <f t="shared" si="23"/>
        <v>0</v>
      </c>
      <c r="BL68" s="514">
        <f t="shared" si="23"/>
        <v>0</v>
      </c>
      <c r="BM68" s="514">
        <f t="shared" si="23"/>
        <v>0</v>
      </c>
      <c r="BN68" s="514">
        <f t="shared" si="23"/>
        <v>0</v>
      </c>
      <c r="BO68" s="514">
        <f t="shared" si="23"/>
        <v>0</v>
      </c>
      <c r="BP68" s="514">
        <f t="shared" si="23"/>
        <v>0</v>
      </c>
      <c r="BQ68" s="514">
        <f t="shared" si="23"/>
        <v>0</v>
      </c>
      <c r="BR68" s="514">
        <f t="shared" si="23"/>
        <v>0</v>
      </c>
      <c r="BS68" s="514">
        <f t="shared" si="17"/>
        <v>0</v>
      </c>
      <c r="BT68" s="514">
        <f t="shared" si="17"/>
        <v>0</v>
      </c>
      <c r="BU68" s="514">
        <f t="shared" si="17"/>
        <v>0</v>
      </c>
      <c r="BV68" s="514">
        <f t="shared" si="17"/>
        <v>0</v>
      </c>
      <c r="BW68" s="514">
        <f t="shared" si="17"/>
        <v>0</v>
      </c>
      <c r="BX68" s="514">
        <f t="shared" si="17"/>
        <v>0</v>
      </c>
      <c r="CF68" s="505" t="s">
        <v>420</v>
      </c>
      <c r="CG68" s="505" t="s">
        <v>421</v>
      </c>
      <c r="CH68" s="515">
        <v>0</v>
      </c>
      <c r="CI68" s="515">
        <v>0</v>
      </c>
      <c r="CJ68" s="515">
        <v>0</v>
      </c>
      <c r="CK68" s="515">
        <v>0</v>
      </c>
      <c r="CL68" s="515">
        <v>0</v>
      </c>
      <c r="CM68" s="515">
        <v>0</v>
      </c>
      <c r="CN68" s="515">
        <v>0</v>
      </c>
      <c r="CO68" s="515">
        <v>0</v>
      </c>
      <c r="CP68" s="515">
        <v>0</v>
      </c>
      <c r="CQ68" s="515">
        <v>0</v>
      </c>
      <c r="CR68" s="515">
        <v>0</v>
      </c>
      <c r="CS68" s="515">
        <v>0</v>
      </c>
      <c r="CT68" s="515">
        <v>0</v>
      </c>
      <c r="CU68" s="515">
        <v>0</v>
      </c>
      <c r="CV68" s="515">
        <v>0</v>
      </c>
      <c r="CW68" s="515">
        <v>0</v>
      </c>
      <c r="CX68" s="515">
        <v>0</v>
      </c>
      <c r="CY68" s="515">
        <v>0</v>
      </c>
      <c r="CZ68" s="515">
        <v>0</v>
      </c>
      <c r="DA68" s="515">
        <v>0</v>
      </c>
      <c r="DB68" s="515">
        <v>0</v>
      </c>
      <c r="DC68" s="515">
        <v>0</v>
      </c>
      <c r="DD68" s="515">
        <v>0</v>
      </c>
      <c r="DE68" s="515">
        <v>0</v>
      </c>
      <c r="DF68" s="515">
        <v>0</v>
      </c>
      <c r="DG68" s="515">
        <v>0</v>
      </c>
      <c r="DH68" s="515">
        <v>0</v>
      </c>
      <c r="DI68" s="515">
        <v>0</v>
      </c>
      <c r="DJ68" s="515">
        <v>0</v>
      </c>
      <c r="DK68" s="515">
        <v>0</v>
      </c>
      <c r="DL68" s="515">
        <v>0</v>
      </c>
      <c r="DM68" s="515">
        <v>0</v>
      </c>
      <c r="DN68" s="515">
        <v>0</v>
      </c>
      <c r="DO68" s="515">
        <v>0</v>
      </c>
      <c r="DP68" s="515">
        <v>0</v>
      </c>
      <c r="DQ68" s="515">
        <v>0</v>
      </c>
      <c r="DR68" s="515">
        <v>0</v>
      </c>
      <c r="DS68" s="515">
        <v>0</v>
      </c>
      <c r="DT68" s="515">
        <v>0</v>
      </c>
      <c r="DU68" s="515">
        <v>0</v>
      </c>
      <c r="DV68" s="515">
        <v>0</v>
      </c>
      <c r="DW68" s="515">
        <v>0</v>
      </c>
      <c r="DX68" s="515">
        <v>0</v>
      </c>
      <c r="DY68" s="515">
        <v>0</v>
      </c>
      <c r="DZ68" s="515">
        <v>0</v>
      </c>
      <c r="EA68" s="515">
        <v>0</v>
      </c>
      <c r="EB68" s="515">
        <v>0</v>
      </c>
      <c r="EC68" s="515">
        <v>0</v>
      </c>
      <c r="ED68" s="515">
        <v>0</v>
      </c>
      <c r="EE68" s="515">
        <v>0</v>
      </c>
      <c r="EF68" s="515">
        <v>0</v>
      </c>
      <c r="EG68" s="515">
        <v>0</v>
      </c>
      <c r="EH68" s="515">
        <v>0</v>
      </c>
      <c r="EI68" s="515">
        <v>0</v>
      </c>
      <c r="EJ68" s="515">
        <v>0</v>
      </c>
      <c r="EK68" s="515">
        <v>0</v>
      </c>
      <c r="EL68" s="515">
        <v>0</v>
      </c>
      <c r="EM68" s="515">
        <v>0</v>
      </c>
      <c r="EN68" s="515">
        <v>0</v>
      </c>
      <c r="EO68" s="515">
        <v>0</v>
      </c>
      <c r="EP68" s="515">
        <v>0</v>
      </c>
      <c r="EQ68" s="515">
        <v>0</v>
      </c>
      <c r="ER68" s="515">
        <v>0</v>
      </c>
      <c r="ES68" s="515">
        <v>0</v>
      </c>
      <c r="ET68" s="515">
        <v>0</v>
      </c>
      <c r="EU68" s="515">
        <v>0</v>
      </c>
      <c r="EV68" s="515">
        <v>0</v>
      </c>
      <c r="EW68" s="515">
        <v>0</v>
      </c>
      <c r="EX68" s="515">
        <v>0</v>
      </c>
      <c r="EY68" s="515">
        <v>0</v>
      </c>
      <c r="EZ68" s="515">
        <v>0</v>
      </c>
    </row>
    <row r="69" spans="3:156" x14ac:dyDescent="0.15">
      <c r="C69" s="511" t="s">
        <v>427</v>
      </c>
      <c r="D69" s="512" t="s">
        <v>80</v>
      </c>
      <c r="E69" s="513">
        <f t="shared" si="13"/>
        <v>0</v>
      </c>
      <c r="F69" s="514">
        <f t="shared" si="20"/>
        <v>0</v>
      </c>
      <c r="G69" s="514">
        <f t="shared" si="20"/>
        <v>0</v>
      </c>
      <c r="H69" s="514">
        <f t="shared" si="20"/>
        <v>0</v>
      </c>
      <c r="I69" s="514">
        <f t="shared" si="20"/>
        <v>0</v>
      </c>
      <c r="J69" s="514">
        <f t="shared" si="20"/>
        <v>0</v>
      </c>
      <c r="K69" s="514">
        <f t="shared" si="20"/>
        <v>0</v>
      </c>
      <c r="L69" s="514">
        <f t="shared" si="20"/>
        <v>0</v>
      </c>
      <c r="M69" s="514">
        <f t="shared" si="20"/>
        <v>0</v>
      </c>
      <c r="N69" s="514">
        <f t="shared" si="20"/>
        <v>0</v>
      </c>
      <c r="O69" s="514">
        <f t="shared" si="20"/>
        <v>0</v>
      </c>
      <c r="P69" s="514">
        <f t="shared" si="20"/>
        <v>0</v>
      </c>
      <c r="Q69" s="514">
        <f t="shared" si="20"/>
        <v>0</v>
      </c>
      <c r="R69" s="514">
        <f t="shared" si="20"/>
        <v>0</v>
      </c>
      <c r="S69" s="514">
        <f t="shared" si="20"/>
        <v>0</v>
      </c>
      <c r="T69" s="514">
        <f t="shared" si="20"/>
        <v>0</v>
      </c>
      <c r="U69" s="514">
        <f t="shared" si="20"/>
        <v>0</v>
      </c>
      <c r="V69" s="514">
        <f t="shared" si="21"/>
        <v>0</v>
      </c>
      <c r="W69" s="514">
        <f t="shared" si="21"/>
        <v>0</v>
      </c>
      <c r="X69" s="514">
        <f t="shared" si="21"/>
        <v>0</v>
      </c>
      <c r="Y69" s="514">
        <f t="shared" si="21"/>
        <v>0</v>
      </c>
      <c r="Z69" s="514">
        <f t="shared" si="21"/>
        <v>0</v>
      </c>
      <c r="AA69" s="514">
        <f t="shared" si="21"/>
        <v>0</v>
      </c>
      <c r="AB69" s="514">
        <f t="shared" si="21"/>
        <v>0</v>
      </c>
      <c r="AC69" s="514">
        <f t="shared" si="21"/>
        <v>0</v>
      </c>
      <c r="AD69" s="514">
        <f t="shared" si="21"/>
        <v>0</v>
      </c>
      <c r="AE69" s="514">
        <f t="shared" si="21"/>
        <v>0</v>
      </c>
      <c r="AF69" s="514">
        <f t="shared" si="21"/>
        <v>0</v>
      </c>
      <c r="AG69" s="514">
        <f t="shared" si="21"/>
        <v>0</v>
      </c>
      <c r="AH69" s="514">
        <f t="shared" si="21"/>
        <v>0</v>
      </c>
      <c r="AI69" s="514">
        <f t="shared" si="21"/>
        <v>0</v>
      </c>
      <c r="AJ69" s="514">
        <f t="shared" si="21"/>
        <v>0</v>
      </c>
      <c r="AK69" s="514">
        <f t="shared" si="22"/>
        <v>0</v>
      </c>
      <c r="AL69" s="514">
        <f t="shared" si="22"/>
        <v>0</v>
      </c>
      <c r="AM69" s="514">
        <f t="shared" si="22"/>
        <v>0</v>
      </c>
      <c r="AN69" s="514">
        <f t="shared" si="22"/>
        <v>0</v>
      </c>
      <c r="AO69" s="514">
        <f t="shared" si="22"/>
        <v>0</v>
      </c>
      <c r="AP69" s="514">
        <f t="shared" si="22"/>
        <v>0</v>
      </c>
      <c r="AQ69" s="514">
        <f t="shared" si="22"/>
        <v>0</v>
      </c>
      <c r="AR69" s="514">
        <f t="shared" si="22"/>
        <v>0</v>
      </c>
      <c r="AS69" s="514">
        <f t="shared" si="22"/>
        <v>0</v>
      </c>
      <c r="AT69" s="514">
        <f t="shared" si="22"/>
        <v>0</v>
      </c>
      <c r="AU69" s="514">
        <f t="shared" si="22"/>
        <v>0</v>
      </c>
      <c r="AV69" s="514">
        <f t="shared" si="22"/>
        <v>0</v>
      </c>
      <c r="AW69" s="514">
        <f t="shared" si="22"/>
        <v>0</v>
      </c>
      <c r="AX69" s="514">
        <f t="shared" si="22"/>
        <v>0</v>
      </c>
      <c r="AY69" s="514">
        <f t="shared" si="22"/>
        <v>0</v>
      </c>
      <c r="AZ69" s="514">
        <f t="shared" si="22"/>
        <v>0</v>
      </c>
      <c r="BA69" s="514">
        <f t="shared" si="24"/>
        <v>0</v>
      </c>
      <c r="BB69" s="514">
        <f t="shared" si="24"/>
        <v>0</v>
      </c>
      <c r="BC69" s="514">
        <f t="shared" si="24"/>
        <v>0</v>
      </c>
      <c r="BD69" s="514">
        <f t="shared" si="23"/>
        <v>0</v>
      </c>
      <c r="BE69" s="514">
        <f t="shared" si="23"/>
        <v>0</v>
      </c>
      <c r="BF69" s="514">
        <f t="shared" si="23"/>
        <v>0</v>
      </c>
      <c r="BG69" s="514">
        <f t="shared" si="23"/>
        <v>0</v>
      </c>
      <c r="BH69" s="514">
        <f t="shared" si="23"/>
        <v>0</v>
      </c>
      <c r="BI69" s="514">
        <f t="shared" si="23"/>
        <v>0</v>
      </c>
      <c r="BJ69" s="514">
        <f t="shared" si="23"/>
        <v>0</v>
      </c>
      <c r="BK69" s="514">
        <f t="shared" si="23"/>
        <v>0</v>
      </c>
      <c r="BL69" s="514">
        <f t="shared" si="23"/>
        <v>0</v>
      </c>
      <c r="BM69" s="514">
        <f t="shared" si="23"/>
        <v>0</v>
      </c>
      <c r="BN69" s="514">
        <f t="shared" si="23"/>
        <v>0</v>
      </c>
      <c r="BO69" s="514">
        <f t="shared" si="23"/>
        <v>0</v>
      </c>
      <c r="BP69" s="514">
        <f t="shared" si="23"/>
        <v>0</v>
      </c>
      <c r="BQ69" s="514">
        <f t="shared" si="23"/>
        <v>0</v>
      </c>
      <c r="BR69" s="514">
        <f t="shared" si="23"/>
        <v>0</v>
      </c>
      <c r="BS69" s="514">
        <f t="shared" si="17"/>
        <v>0</v>
      </c>
      <c r="BT69" s="514">
        <f t="shared" si="17"/>
        <v>0</v>
      </c>
      <c r="BU69" s="514">
        <f t="shared" si="17"/>
        <v>0</v>
      </c>
      <c r="BV69" s="514">
        <f t="shared" si="17"/>
        <v>0</v>
      </c>
      <c r="BW69" s="514">
        <f t="shared" si="17"/>
        <v>0</v>
      </c>
      <c r="BX69" s="514">
        <f t="shared" si="17"/>
        <v>0</v>
      </c>
      <c r="CF69" s="505" t="s">
        <v>427</v>
      </c>
      <c r="CG69" s="505" t="s">
        <v>80</v>
      </c>
      <c r="CH69" s="515">
        <v>2.3737147687551215E-3</v>
      </c>
      <c r="CI69" s="515">
        <v>1.3304340176326526E-3</v>
      </c>
      <c r="CJ69" s="515">
        <v>2.038661865976859E-3</v>
      </c>
      <c r="CK69" s="515">
        <v>2.3355052212396385E-3</v>
      </c>
      <c r="CL69" s="515">
        <v>2.3478250171545399E-3</v>
      </c>
      <c r="CM69" s="515">
        <v>1.7749987393474863E-3</v>
      </c>
      <c r="CN69" s="515">
        <v>1.6184188687895422E-3</v>
      </c>
      <c r="CO69" s="515">
        <v>1.3893713094824591E-3</v>
      </c>
      <c r="CP69" s="515">
        <v>1.5338103516378237E-3</v>
      </c>
      <c r="CQ69" s="515">
        <v>1.5343138041174305E-3</v>
      </c>
      <c r="CR69" s="515">
        <v>1.4975167759790726E-3</v>
      </c>
      <c r="CS69" s="515">
        <v>1.7521511883387868E-3</v>
      </c>
      <c r="CT69" s="515">
        <v>1.4036813684058908E-3</v>
      </c>
      <c r="CU69" s="515">
        <v>1.8959583730310716E-3</v>
      </c>
      <c r="CV69" s="515">
        <v>1.720681326661089E-3</v>
      </c>
      <c r="CW69" s="515">
        <v>5.8995576062760981E-4</v>
      </c>
      <c r="CX69" s="515">
        <v>5.1616786113203763E-4</v>
      </c>
      <c r="CY69" s="515">
        <v>4.0993534201650924E-4</v>
      </c>
      <c r="CZ69" s="515">
        <v>5.295868398847148E-4</v>
      </c>
      <c r="DA69" s="515">
        <v>5.9496720477466864E-4</v>
      </c>
      <c r="DB69" s="515">
        <v>6.0062765590041596E-4</v>
      </c>
      <c r="DC69" s="515">
        <v>5.8464697710937971E-4</v>
      </c>
      <c r="DD69" s="515">
        <v>6.2588165059434685E-4</v>
      </c>
      <c r="DE69" s="515">
        <v>5.4817608724999699E-4</v>
      </c>
      <c r="DF69" s="515">
        <v>6.890575443172475E-4</v>
      </c>
      <c r="DG69" s="515">
        <v>5.1752096813793434E-4</v>
      </c>
      <c r="DH69" s="515">
        <v>6.0802597723181326E-4</v>
      </c>
      <c r="DI69" s="515">
        <v>7.0775138350336931E-4</v>
      </c>
      <c r="DJ69" s="515">
        <v>4.4651323246276643E-3</v>
      </c>
      <c r="DK69" s="515">
        <v>2.8508453899044736E-3</v>
      </c>
      <c r="DL69" s="515">
        <v>2.6762496183353403E-3</v>
      </c>
      <c r="DM69" s="515">
        <v>4.0274546469726809E-3</v>
      </c>
      <c r="DN69" s="515">
        <v>4.0237679680985693E-3</v>
      </c>
      <c r="DO69" s="515">
        <v>4.2387113942969484E-3</v>
      </c>
      <c r="DP69" s="515">
        <v>4.553716675859059E-3</v>
      </c>
      <c r="DQ69" s="515">
        <v>9.3320738827117641E-4</v>
      </c>
      <c r="DR69" s="515">
        <v>1.1198398770727669E-3</v>
      </c>
      <c r="DS69" s="515">
        <v>5.0122014089965788E-3</v>
      </c>
      <c r="DT69" s="515">
        <v>2.5571018154404122E-3</v>
      </c>
      <c r="DU69" s="515">
        <v>2.6501766784452299E-3</v>
      </c>
      <c r="DV69" s="515">
        <v>2.7682669192103156E-3</v>
      </c>
      <c r="DW69" s="515">
        <v>3.1199489788160117E-3</v>
      </c>
      <c r="DX69" s="515">
        <v>2.9345047702946923E-3</v>
      </c>
      <c r="DY69" s="515">
        <v>2.4276894560173209E-3</v>
      </c>
      <c r="DZ69" s="515">
        <v>9.0459472618712039E-3</v>
      </c>
      <c r="EA69" s="515">
        <v>2.3864157870582838E-3</v>
      </c>
      <c r="EB69" s="515">
        <v>2.3472728395824327E-3</v>
      </c>
      <c r="EC69" s="515">
        <v>4.94449561297203E-3</v>
      </c>
      <c r="ED69" s="515">
        <v>5.0057394412032705E-3</v>
      </c>
      <c r="EE69" s="515">
        <v>4.6668812359188933E-3</v>
      </c>
      <c r="EF69" s="515">
        <v>4.2492478521137678E-3</v>
      </c>
      <c r="EG69" s="515">
        <v>1.6656199431847468E-3</v>
      </c>
      <c r="EH69" s="515">
        <v>1.7871748297802279E-3</v>
      </c>
      <c r="EI69" s="515">
        <v>1.9831547384009576E-3</v>
      </c>
      <c r="EJ69" s="515">
        <v>1.5273416873435044E-3</v>
      </c>
      <c r="EK69" s="515">
        <v>2.0474787574078918E-3</v>
      </c>
      <c r="EL69" s="515">
        <v>1.1259143754729529E-3</v>
      </c>
      <c r="EM69" s="515">
        <v>1.5803262281705618E-3</v>
      </c>
      <c r="EN69" s="515">
        <v>1.5352796018757871E-3</v>
      </c>
      <c r="EO69" s="515">
        <v>2.3442418721785377E-3</v>
      </c>
      <c r="EP69" s="515">
        <v>1.0782087095523357E-3</v>
      </c>
      <c r="EQ69" s="515">
        <v>1.0326172226838751E-2</v>
      </c>
      <c r="ER69" s="515">
        <v>3.5428682254646772E-4</v>
      </c>
      <c r="ES69" s="515">
        <v>1.1553158608718121E-3</v>
      </c>
      <c r="ET69" s="515">
        <v>3.0971514703810139E-3</v>
      </c>
      <c r="EU69" s="515">
        <v>2.867865695242341E-3</v>
      </c>
      <c r="EV69" s="515">
        <v>2.5584157068805537E-3</v>
      </c>
      <c r="EW69" s="515">
        <v>2.1641395316666797E-3</v>
      </c>
      <c r="EX69" s="515">
        <v>4.9576571714368871E-3</v>
      </c>
      <c r="EY69" s="515">
        <v>2.4512887058652172E-3</v>
      </c>
      <c r="EZ69" s="515">
        <v>3.1022838011951315E-3</v>
      </c>
    </row>
    <row r="70" spans="3:156" x14ac:dyDescent="0.15">
      <c r="C70" s="511" t="s">
        <v>431</v>
      </c>
      <c r="D70" s="512" t="s">
        <v>430</v>
      </c>
      <c r="E70" s="513">
        <f t="shared" si="13"/>
        <v>0</v>
      </c>
      <c r="F70" s="514">
        <f t="shared" si="20"/>
        <v>0</v>
      </c>
      <c r="G70" s="514">
        <f t="shared" si="20"/>
        <v>0</v>
      </c>
      <c r="H70" s="514">
        <f t="shared" si="20"/>
        <v>0</v>
      </c>
      <c r="I70" s="514">
        <f t="shared" si="20"/>
        <v>0</v>
      </c>
      <c r="J70" s="514">
        <f t="shared" si="20"/>
        <v>0</v>
      </c>
      <c r="K70" s="514">
        <f t="shared" si="20"/>
        <v>0</v>
      </c>
      <c r="L70" s="514">
        <f t="shared" si="20"/>
        <v>0</v>
      </c>
      <c r="M70" s="514">
        <f t="shared" si="20"/>
        <v>0</v>
      </c>
      <c r="N70" s="514">
        <f t="shared" si="20"/>
        <v>0</v>
      </c>
      <c r="O70" s="514">
        <f t="shared" si="20"/>
        <v>0</v>
      </c>
      <c r="P70" s="514">
        <f t="shared" si="20"/>
        <v>0</v>
      </c>
      <c r="Q70" s="514">
        <f t="shared" si="20"/>
        <v>0</v>
      </c>
      <c r="R70" s="514">
        <f t="shared" si="20"/>
        <v>0</v>
      </c>
      <c r="S70" s="514">
        <f t="shared" si="20"/>
        <v>0</v>
      </c>
      <c r="T70" s="514">
        <f t="shared" si="20"/>
        <v>0</v>
      </c>
      <c r="U70" s="514">
        <f t="shared" si="20"/>
        <v>0</v>
      </c>
      <c r="V70" s="514">
        <f t="shared" si="21"/>
        <v>0</v>
      </c>
      <c r="W70" s="514">
        <f t="shared" si="21"/>
        <v>0</v>
      </c>
      <c r="X70" s="514">
        <f t="shared" si="21"/>
        <v>0</v>
      </c>
      <c r="Y70" s="514">
        <f t="shared" si="21"/>
        <v>0</v>
      </c>
      <c r="Z70" s="514">
        <f t="shared" si="21"/>
        <v>0</v>
      </c>
      <c r="AA70" s="514">
        <f t="shared" si="21"/>
        <v>0</v>
      </c>
      <c r="AB70" s="514">
        <f t="shared" si="21"/>
        <v>0</v>
      </c>
      <c r="AC70" s="514">
        <f t="shared" si="21"/>
        <v>0</v>
      </c>
      <c r="AD70" s="514">
        <f t="shared" si="21"/>
        <v>0</v>
      </c>
      <c r="AE70" s="514">
        <f t="shared" si="21"/>
        <v>0</v>
      </c>
      <c r="AF70" s="514">
        <f t="shared" si="21"/>
        <v>0</v>
      </c>
      <c r="AG70" s="514">
        <f t="shared" si="21"/>
        <v>0</v>
      </c>
      <c r="AH70" s="514">
        <f t="shared" si="21"/>
        <v>0</v>
      </c>
      <c r="AI70" s="514">
        <f t="shared" si="21"/>
        <v>0</v>
      </c>
      <c r="AJ70" s="514">
        <f t="shared" si="21"/>
        <v>0</v>
      </c>
      <c r="AK70" s="514">
        <f t="shared" si="22"/>
        <v>0</v>
      </c>
      <c r="AL70" s="514">
        <f t="shared" si="22"/>
        <v>0</v>
      </c>
      <c r="AM70" s="514">
        <f t="shared" si="22"/>
        <v>0</v>
      </c>
      <c r="AN70" s="514">
        <f t="shared" si="22"/>
        <v>0</v>
      </c>
      <c r="AO70" s="514">
        <f t="shared" si="22"/>
        <v>0</v>
      </c>
      <c r="AP70" s="514">
        <f t="shared" si="22"/>
        <v>0</v>
      </c>
      <c r="AQ70" s="514">
        <f t="shared" si="22"/>
        <v>0</v>
      </c>
      <c r="AR70" s="514">
        <f t="shared" si="22"/>
        <v>0</v>
      </c>
      <c r="AS70" s="514">
        <f t="shared" si="22"/>
        <v>0</v>
      </c>
      <c r="AT70" s="514">
        <f t="shared" si="22"/>
        <v>0</v>
      </c>
      <c r="AU70" s="514">
        <f t="shared" si="22"/>
        <v>0</v>
      </c>
      <c r="AV70" s="514">
        <f t="shared" si="22"/>
        <v>0</v>
      </c>
      <c r="AW70" s="514">
        <f t="shared" si="22"/>
        <v>0</v>
      </c>
      <c r="AX70" s="514">
        <f t="shared" si="22"/>
        <v>0</v>
      </c>
      <c r="AY70" s="514">
        <f t="shared" si="22"/>
        <v>0</v>
      </c>
      <c r="AZ70" s="514">
        <f t="shared" si="22"/>
        <v>0</v>
      </c>
      <c r="BA70" s="514">
        <f t="shared" si="24"/>
        <v>0</v>
      </c>
      <c r="BB70" s="514">
        <f t="shared" si="24"/>
        <v>0</v>
      </c>
      <c r="BC70" s="514">
        <f t="shared" si="24"/>
        <v>0</v>
      </c>
      <c r="BD70" s="514">
        <f t="shared" si="23"/>
        <v>0</v>
      </c>
      <c r="BE70" s="514">
        <f t="shared" si="23"/>
        <v>0</v>
      </c>
      <c r="BF70" s="514">
        <f t="shared" si="23"/>
        <v>0</v>
      </c>
      <c r="BG70" s="514">
        <f t="shared" si="23"/>
        <v>0</v>
      </c>
      <c r="BH70" s="514">
        <f t="shared" si="23"/>
        <v>0</v>
      </c>
      <c r="BI70" s="514">
        <f t="shared" si="23"/>
        <v>0</v>
      </c>
      <c r="BJ70" s="514">
        <f t="shared" si="23"/>
        <v>0</v>
      </c>
      <c r="BK70" s="514">
        <f t="shared" si="23"/>
        <v>0</v>
      </c>
      <c r="BL70" s="514">
        <f t="shared" si="23"/>
        <v>0</v>
      </c>
      <c r="BM70" s="514">
        <f t="shared" si="23"/>
        <v>0</v>
      </c>
      <c r="BN70" s="514">
        <f t="shared" si="23"/>
        <v>0</v>
      </c>
      <c r="BO70" s="514">
        <f t="shared" si="23"/>
        <v>0</v>
      </c>
      <c r="BP70" s="514">
        <f t="shared" si="23"/>
        <v>0</v>
      </c>
      <c r="BQ70" s="514">
        <f t="shared" si="23"/>
        <v>0</v>
      </c>
      <c r="BR70" s="514">
        <f t="shared" si="23"/>
        <v>0</v>
      </c>
      <c r="BS70" s="514">
        <f t="shared" si="17"/>
        <v>0</v>
      </c>
      <c r="BT70" s="514">
        <f t="shared" si="17"/>
        <v>0</v>
      </c>
      <c r="BU70" s="514">
        <f t="shared" si="17"/>
        <v>0</v>
      </c>
      <c r="BV70" s="514">
        <f t="shared" si="17"/>
        <v>0</v>
      </c>
      <c r="BW70" s="514">
        <f t="shared" si="17"/>
        <v>0</v>
      </c>
      <c r="BX70" s="514">
        <f t="shared" si="17"/>
        <v>0</v>
      </c>
      <c r="CF70" s="505" t="s">
        <v>431</v>
      </c>
      <c r="CG70" s="505" t="s">
        <v>430</v>
      </c>
      <c r="CH70" s="515">
        <v>3.9862375071410913E-5</v>
      </c>
      <c r="CI70" s="515">
        <v>0</v>
      </c>
      <c r="CJ70" s="515">
        <v>0</v>
      </c>
      <c r="CK70" s="515">
        <v>0</v>
      </c>
      <c r="CL70" s="515">
        <v>0</v>
      </c>
      <c r="CM70" s="515">
        <v>0</v>
      </c>
      <c r="CN70" s="515">
        <v>0</v>
      </c>
      <c r="CO70" s="515">
        <v>0</v>
      </c>
      <c r="CP70" s="515">
        <v>0</v>
      </c>
      <c r="CQ70" s="515">
        <v>0</v>
      </c>
      <c r="CR70" s="515">
        <v>0</v>
      </c>
      <c r="CS70" s="515">
        <v>0</v>
      </c>
      <c r="CT70" s="515">
        <v>0</v>
      </c>
      <c r="CU70" s="515">
        <v>0</v>
      </c>
      <c r="CV70" s="515">
        <v>0</v>
      </c>
      <c r="CW70" s="515">
        <v>0</v>
      </c>
      <c r="CX70" s="515">
        <v>0</v>
      </c>
      <c r="CY70" s="515">
        <v>0</v>
      </c>
      <c r="CZ70" s="515">
        <v>0</v>
      </c>
      <c r="DA70" s="515">
        <v>0</v>
      </c>
      <c r="DB70" s="515">
        <v>0</v>
      </c>
      <c r="DC70" s="515">
        <v>0</v>
      </c>
      <c r="DD70" s="515">
        <v>0</v>
      </c>
      <c r="DE70" s="515">
        <v>0</v>
      </c>
      <c r="DF70" s="515">
        <v>0</v>
      </c>
      <c r="DG70" s="515">
        <v>0</v>
      </c>
      <c r="DH70" s="515">
        <v>0</v>
      </c>
      <c r="DI70" s="515">
        <v>0</v>
      </c>
      <c r="DJ70" s="515">
        <v>0</v>
      </c>
      <c r="DK70" s="515">
        <v>1.1220941624756037E-4</v>
      </c>
      <c r="DL70" s="515">
        <v>1.8312336574692579E-4</v>
      </c>
      <c r="DM70" s="515">
        <v>3.7459976905315681E-4</v>
      </c>
      <c r="DN70" s="515">
        <v>3.7567082848994075E-4</v>
      </c>
      <c r="DO70" s="515">
        <v>3.8268803564891151E-4</v>
      </c>
      <c r="DP70" s="515">
        <v>3.6270822831734853E-4</v>
      </c>
      <c r="DQ70" s="515">
        <v>3.983202267011119E-4</v>
      </c>
      <c r="DR70" s="515">
        <v>3.1468918064576489E-4</v>
      </c>
      <c r="DS70" s="515">
        <v>4.1326930106616138E-4</v>
      </c>
      <c r="DT70" s="515">
        <v>3.7949020966197356E-4</v>
      </c>
      <c r="DU70" s="515">
        <v>4.4169611307420494E-4</v>
      </c>
      <c r="DV70" s="515">
        <v>6.5564216507612736E-4</v>
      </c>
      <c r="DW70" s="515">
        <v>3.4616406387666181E-4</v>
      </c>
      <c r="DX70" s="515">
        <v>3.4488806904067905E-4</v>
      </c>
      <c r="DY70" s="515">
        <v>3.4601806637093806E-4</v>
      </c>
      <c r="DZ70" s="515">
        <v>2.9469799861620071E-4</v>
      </c>
      <c r="EA70" s="515">
        <v>4.5892611289582378E-4</v>
      </c>
      <c r="EB70" s="515">
        <v>3.7062202730248935E-4</v>
      </c>
      <c r="EC70" s="515">
        <v>3.5871830917640215E-4</v>
      </c>
      <c r="ED70" s="515">
        <v>3.6685088103380944E-4</v>
      </c>
      <c r="EE70" s="515">
        <v>3.2185387833923401E-4</v>
      </c>
      <c r="EF70" s="515">
        <v>3.1016407679662541E-4</v>
      </c>
      <c r="EG70" s="515">
        <v>2.31450095583965E-5</v>
      </c>
      <c r="EH70" s="515">
        <v>2.3014633766362521E-5</v>
      </c>
      <c r="EI70" s="515">
        <v>2.3107354731196898E-5</v>
      </c>
      <c r="EJ70" s="515">
        <v>2.2711400555293744E-5</v>
      </c>
      <c r="EK70" s="515">
        <v>2.2749763971198798E-5</v>
      </c>
      <c r="EL70" s="515">
        <v>2.2931046343644662E-5</v>
      </c>
      <c r="EM70" s="515">
        <v>2.3214803134170383E-5</v>
      </c>
      <c r="EN70" s="515">
        <v>2.2467506368913959E-5</v>
      </c>
      <c r="EO70" s="515">
        <v>2.009350176153032E-5</v>
      </c>
      <c r="EP70" s="515">
        <v>2.1762010651515032E-5</v>
      </c>
      <c r="EQ70" s="515">
        <v>2.3244056785230726E-5</v>
      </c>
      <c r="ER70" s="515">
        <v>2.4963299149615613E-5</v>
      </c>
      <c r="ES70" s="515">
        <v>5.2175555007114093E-5</v>
      </c>
      <c r="ET70" s="515">
        <v>1.2169553911123827E-5</v>
      </c>
      <c r="EU70" s="515">
        <v>0</v>
      </c>
      <c r="EV70" s="515">
        <v>0</v>
      </c>
      <c r="EW70" s="515">
        <v>0</v>
      </c>
      <c r="EX70" s="515">
        <v>2.7550388954978426E-5</v>
      </c>
      <c r="EY70" s="515">
        <v>2.1517051435683879E-5</v>
      </c>
      <c r="EZ70" s="515">
        <v>2.2527710901159307E-5</v>
      </c>
    </row>
    <row r="71" spans="3:156" x14ac:dyDescent="0.15">
      <c r="C71" s="511" t="s">
        <v>434</v>
      </c>
      <c r="D71" s="512" t="s">
        <v>435</v>
      </c>
      <c r="E71" s="513">
        <f t="shared" si="13"/>
        <v>0</v>
      </c>
      <c r="F71" s="514">
        <f t="shared" si="20"/>
        <v>0</v>
      </c>
      <c r="G71" s="514">
        <f t="shared" si="20"/>
        <v>0</v>
      </c>
      <c r="H71" s="514">
        <f t="shared" si="20"/>
        <v>0</v>
      </c>
      <c r="I71" s="514">
        <f t="shared" si="20"/>
        <v>0</v>
      </c>
      <c r="J71" s="514">
        <f t="shared" si="20"/>
        <v>0</v>
      </c>
      <c r="K71" s="514">
        <f t="shared" si="20"/>
        <v>0</v>
      </c>
      <c r="L71" s="514">
        <f t="shared" si="20"/>
        <v>0</v>
      </c>
      <c r="M71" s="514">
        <f t="shared" si="20"/>
        <v>0</v>
      </c>
      <c r="N71" s="514">
        <f t="shared" si="20"/>
        <v>0</v>
      </c>
      <c r="O71" s="514">
        <f t="shared" si="20"/>
        <v>0</v>
      </c>
      <c r="P71" s="514">
        <f t="shared" si="20"/>
        <v>0</v>
      </c>
      <c r="Q71" s="514">
        <f t="shared" si="20"/>
        <v>0</v>
      </c>
      <c r="R71" s="514">
        <f t="shared" si="20"/>
        <v>0</v>
      </c>
      <c r="S71" s="514">
        <f t="shared" si="20"/>
        <v>0</v>
      </c>
      <c r="T71" s="514">
        <f t="shared" si="20"/>
        <v>0</v>
      </c>
      <c r="U71" s="514">
        <f t="shared" si="20"/>
        <v>0</v>
      </c>
      <c r="V71" s="514">
        <f t="shared" si="21"/>
        <v>0</v>
      </c>
      <c r="W71" s="514">
        <f t="shared" si="21"/>
        <v>0</v>
      </c>
      <c r="X71" s="514">
        <f t="shared" si="21"/>
        <v>0</v>
      </c>
      <c r="Y71" s="514">
        <f t="shared" si="21"/>
        <v>0</v>
      </c>
      <c r="Z71" s="514">
        <f t="shared" si="21"/>
        <v>0</v>
      </c>
      <c r="AA71" s="514">
        <f t="shared" si="21"/>
        <v>0</v>
      </c>
      <c r="AB71" s="514">
        <f t="shared" si="21"/>
        <v>0</v>
      </c>
      <c r="AC71" s="514">
        <f t="shared" si="21"/>
        <v>0</v>
      </c>
      <c r="AD71" s="514">
        <f t="shared" si="21"/>
        <v>0</v>
      </c>
      <c r="AE71" s="514">
        <f t="shared" si="21"/>
        <v>0</v>
      </c>
      <c r="AF71" s="514">
        <f t="shared" si="21"/>
        <v>0</v>
      </c>
      <c r="AG71" s="514">
        <f t="shared" si="21"/>
        <v>0</v>
      </c>
      <c r="AH71" s="514">
        <f t="shared" si="21"/>
        <v>0</v>
      </c>
      <c r="AI71" s="514">
        <f t="shared" si="21"/>
        <v>0</v>
      </c>
      <c r="AJ71" s="514">
        <f t="shared" si="21"/>
        <v>0</v>
      </c>
      <c r="AK71" s="514">
        <f t="shared" si="22"/>
        <v>0</v>
      </c>
      <c r="AL71" s="514">
        <f t="shared" si="22"/>
        <v>0</v>
      </c>
      <c r="AM71" s="514">
        <f t="shared" si="22"/>
        <v>0</v>
      </c>
      <c r="AN71" s="514">
        <f t="shared" si="22"/>
        <v>0</v>
      </c>
      <c r="AO71" s="514">
        <f t="shared" si="22"/>
        <v>0</v>
      </c>
      <c r="AP71" s="514">
        <f t="shared" si="22"/>
        <v>0</v>
      </c>
      <c r="AQ71" s="514">
        <f t="shared" si="22"/>
        <v>0</v>
      </c>
      <c r="AR71" s="514">
        <f t="shared" si="22"/>
        <v>0</v>
      </c>
      <c r="AS71" s="514">
        <f t="shared" si="22"/>
        <v>0</v>
      </c>
      <c r="AT71" s="514">
        <f t="shared" si="22"/>
        <v>0</v>
      </c>
      <c r="AU71" s="514">
        <f t="shared" si="22"/>
        <v>0</v>
      </c>
      <c r="AV71" s="514">
        <f t="shared" si="22"/>
        <v>0</v>
      </c>
      <c r="AW71" s="514">
        <f t="shared" si="22"/>
        <v>0</v>
      </c>
      <c r="AX71" s="514">
        <f t="shared" si="22"/>
        <v>0</v>
      </c>
      <c r="AY71" s="514">
        <f t="shared" si="22"/>
        <v>0</v>
      </c>
      <c r="AZ71" s="514">
        <f t="shared" si="22"/>
        <v>0</v>
      </c>
      <c r="BA71" s="514">
        <f t="shared" si="24"/>
        <v>0</v>
      </c>
      <c r="BB71" s="514">
        <f t="shared" si="24"/>
        <v>0</v>
      </c>
      <c r="BC71" s="514">
        <f t="shared" si="24"/>
        <v>0</v>
      </c>
      <c r="BD71" s="514">
        <f t="shared" si="24"/>
        <v>0</v>
      </c>
      <c r="BE71" s="514">
        <f t="shared" si="24"/>
        <v>0</v>
      </c>
      <c r="BF71" s="514">
        <f t="shared" si="24"/>
        <v>0</v>
      </c>
      <c r="BG71" s="514">
        <f t="shared" si="24"/>
        <v>0</v>
      </c>
      <c r="BH71" s="514">
        <f t="shared" si="24"/>
        <v>0</v>
      </c>
      <c r="BI71" s="514">
        <f t="shared" si="24"/>
        <v>0</v>
      </c>
      <c r="BJ71" s="514">
        <f t="shared" si="24"/>
        <v>0</v>
      </c>
      <c r="BK71" s="514">
        <f t="shared" si="24"/>
        <v>0</v>
      </c>
      <c r="BL71" s="514">
        <f t="shared" si="24"/>
        <v>0</v>
      </c>
      <c r="BM71" s="514">
        <f t="shared" si="24"/>
        <v>0</v>
      </c>
      <c r="BN71" s="514">
        <f t="shared" si="24"/>
        <v>0</v>
      </c>
      <c r="BO71" s="514">
        <f t="shared" si="24"/>
        <v>0</v>
      </c>
      <c r="BP71" s="514">
        <f t="shared" si="23"/>
        <v>0</v>
      </c>
      <c r="BQ71" s="514">
        <f t="shared" si="23"/>
        <v>0</v>
      </c>
      <c r="BR71" s="514">
        <f t="shared" si="23"/>
        <v>0</v>
      </c>
      <c r="BS71" s="514">
        <f t="shared" si="17"/>
        <v>0</v>
      </c>
      <c r="BT71" s="514">
        <f t="shared" si="17"/>
        <v>0</v>
      </c>
      <c r="BU71" s="514">
        <f t="shared" si="17"/>
        <v>0</v>
      </c>
      <c r="BV71" s="514">
        <f t="shared" si="17"/>
        <v>0</v>
      </c>
      <c r="BW71" s="514">
        <f t="shared" si="17"/>
        <v>0</v>
      </c>
      <c r="BX71" s="514">
        <f t="shared" si="17"/>
        <v>0</v>
      </c>
      <c r="CF71" s="505" t="s">
        <v>434</v>
      </c>
      <c r="CG71" s="505" t="s">
        <v>435</v>
      </c>
      <c r="CH71" s="515">
        <v>0</v>
      </c>
      <c r="CI71" s="515">
        <v>0</v>
      </c>
      <c r="CJ71" s="515">
        <v>0</v>
      </c>
      <c r="CK71" s="515">
        <v>0</v>
      </c>
      <c r="CL71" s="515">
        <v>0</v>
      </c>
      <c r="CM71" s="515">
        <v>0</v>
      </c>
      <c r="CN71" s="515">
        <v>0</v>
      </c>
      <c r="CO71" s="515">
        <v>0</v>
      </c>
      <c r="CP71" s="515">
        <v>0</v>
      </c>
      <c r="CQ71" s="515">
        <v>0</v>
      </c>
      <c r="CR71" s="515">
        <v>0</v>
      </c>
      <c r="CS71" s="515">
        <v>0</v>
      </c>
      <c r="CT71" s="515">
        <v>0</v>
      </c>
      <c r="CU71" s="515">
        <v>0</v>
      </c>
      <c r="CV71" s="515">
        <v>0</v>
      </c>
      <c r="CW71" s="515">
        <v>0</v>
      </c>
      <c r="CX71" s="515">
        <v>0</v>
      </c>
      <c r="CY71" s="515">
        <v>0</v>
      </c>
      <c r="CZ71" s="515">
        <v>0</v>
      </c>
      <c r="DA71" s="515">
        <v>0</v>
      </c>
      <c r="DB71" s="515">
        <v>0</v>
      </c>
      <c r="DC71" s="515">
        <v>0</v>
      </c>
      <c r="DD71" s="515">
        <v>0</v>
      </c>
      <c r="DE71" s="515">
        <v>0</v>
      </c>
      <c r="DF71" s="515">
        <v>0</v>
      </c>
      <c r="DG71" s="515">
        <v>0</v>
      </c>
      <c r="DH71" s="515">
        <v>0</v>
      </c>
      <c r="DI71" s="515">
        <v>0</v>
      </c>
      <c r="DJ71" s="515">
        <v>0</v>
      </c>
      <c r="DK71" s="515">
        <v>0</v>
      </c>
      <c r="DL71" s="515">
        <v>0</v>
      </c>
      <c r="DM71" s="515">
        <v>0</v>
      </c>
      <c r="DN71" s="515">
        <v>0</v>
      </c>
      <c r="DO71" s="515">
        <v>0</v>
      </c>
      <c r="DP71" s="515">
        <v>0</v>
      </c>
      <c r="DQ71" s="515">
        <v>0</v>
      </c>
      <c r="DR71" s="515">
        <v>0</v>
      </c>
      <c r="DS71" s="515">
        <v>0</v>
      </c>
      <c r="DT71" s="515">
        <v>0</v>
      </c>
      <c r="DU71" s="515">
        <v>0</v>
      </c>
      <c r="DV71" s="515">
        <v>0</v>
      </c>
      <c r="DW71" s="515">
        <v>0</v>
      </c>
      <c r="DX71" s="515">
        <v>0</v>
      </c>
      <c r="DY71" s="515">
        <v>0</v>
      </c>
      <c r="DZ71" s="515">
        <v>0</v>
      </c>
      <c r="EA71" s="515">
        <v>0</v>
      </c>
      <c r="EB71" s="515">
        <v>0</v>
      </c>
      <c r="EC71" s="515">
        <v>0</v>
      </c>
      <c r="ED71" s="515">
        <v>0</v>
      </c>
      <c r="EE71" s="515">
        <v>0</v>
      </c>
      <c r="EF71" s="515">
        <v>0</v>
      </c>
      <c r="EG71" s="515">
        <v>0</v>
      </c>
      <c r="EH71" s="515">
        <v>0</v>
      </c>
      <c r="EI71" s="515">
        <v>0</v>
      </c>
      <c r="EJ71" s="515">
        <v>0</v>
      </c>
      <c r="EK71" s="515">
        <v>0</v>
      </c>
      <c r="EL71" s="515">
        <v>0</v>
      </c>
      <c r="EM71" s="515">
        <v>0</v>
      </c>
      <c r="EN71" s="515">
        <v>0</v>
      </c>
      <c r="EO71" s="515">
        <v>0</v>
      </c>
      <c r="EP71" s="515">
        <v>0</v>
      </c>
      <c r="EQ71" s="515">
        <v>0</v>
      </c>
      <c r="ER71" s="515">
        <v>0</v>
      </c>
      <c r="ES71" s="515">
        <v>0</v>
      </c>
      <c r="ET71" s="515">
        <v>0</v>
      </c>
      <c r="EU71" s="515">
        <v>0</v>
      </c>
      <c r="EV71" s="515">
        <v>0</v>
      </c>
      <c r="EW71" s="515">
        <v>0</v>
      </c>
      <c r="EX71" s="515">
        <v>0</v>
      </c>
      <c r="EY71" s="515">
        <v>0</v>
      </c>
      <c r="EZ71" s="515">
        <v>0</v>
      </c>
    </row>
    <row r="72" spans="3:156" x14ac:dyDescent="0.15">
      <c r="C72" s="511" t="s">
        <v>440</v>
      </c>
      <c r="D72" s="512" t="s">
        <v>439</v>
      </c>
      <c r="E72" s="513">
        <f t="shared" si="13"/>
        <v>0</v>
      </c>
      <c r="F72" s="514">
        <f t="shared" si="20"/>
        <v>0</v>
      </c>
      <c r="G72" s="514">
        <f t="shared" si="20"/>
        <v>0</v>
      </c>
      <c r="H72" s="514">
        <f t="shared" si="20"/>
        <v>0</v>
      </c>
      <c r="I72" s="514">
        <f t="shared" si="20"/>
        <v>0</v>
      </c>
      <c r="J72" s="514">
        <f t="shared" si="20"/>
        <v>0</v>
      </c>
      <c r="K72" s="514">
        <f t="shared" si="20"/>
        <v>0</v>
      </c>
      <c r="L72" s="514">
        <f t="shared" si="20"/>
        <v>0</v>
      </c>
      <c r="M72" s="514">
        <f t="shared" si="20"/>
        <v>0</v>
      </c>
      <c r="N72" s="514">
        <f t="shared" si="20"/>
        <v>0</v>
      </c>
      <c r="O72" s="514">
        <f t="shared" si="20"/>
        <v>0</v>
      </c>
      <c r="P72" s="514">
        <f t="shared" si="20"/>
        <v>0</v>
      </c>
      <c r="Q72" s="514">
        <f t="shared" si="20"/>
        <v>0</v>
      </c>
      <c r="R72" s="514">
        <f t="shared" si="20"/>
        <v>0</v>
      </c>
      <c r="S72" s="514">
        <f t="shared" si="20"/>
        <v>0</v>
      </c>
      <c r="T72" s="514">
        <f t="shared" si="20"/>
        <v>0</v>
      </c>
      <c r="U72" s="514">
        <f t="shared" si="20"/>
        <v>0</v>
      </c>
      <c r="V72" s="514">
        <f t="shared" si="21"/>
        <v>0</v>
      </c>
      <c r="W72" s="514">
        <f t="shared" si="21"/>
        <v>0</v>
      </c>
      <c r="X72" s="514">
        <f t="shared" si="21"/>
        <v>0</v>
      </c>
      <c r="Y72" s="514">
        <f t="shared" si="21"/>
        <v>0</v>
      </c>
      <c r="Z72" s="514">
        <f t="shared" si="21"/>
        <v>0</v>
      </c>
      <c r="AA72" s="514">
        <f t="shared" si="21"/>
        <v>0</v>
      </c>
      <c r="AB72" s="514">
        <f t="shared" si="21"/>
        <v>0</v>
      </c>
      <c r="AC72" s="514">
        <f t="shared" si="21"/>
        <v>0</v>
      </c>
      <c r="AD72" s="514">
        <f t="shared" si="21"/>
        <v>0</v>
      </c>
      <c r="AE72" s="514">
        <f t="shared" si="21"/>
        <v>0</v>
      </c>
      <c r="AF72" s="514">
        <f t="shared" si="21"/>
        <v>0</v>
      </c>
      <c r="AG72" s="514">
        <f t="shared" si="21"/>
        <v>0</v>
      </c>
      <c r="AH72" s="514">
        <f t="shared" si="21"/>
        <v>0</v>
      </c>
      <c r="AI72" s="514">
        <f t="shared" si="21"/>
        <v>0</v>
      </c>
      <c r="AJ72" s="514">
        <f t="shared" si="21"/>
        <v>0</v>
      </c>
      <c r="AK72" s="514">
        <f t="shared" si="22"/>
        <v>0</v>
      </c>
      <c r="AL72" s="514">
        <f t="shared" si="22"/>
        <v>0</v>
      </c>
      <c r="AM72" s="514">
        <f t="shared" si="22"/>
        <v>0</v>
      </c>
      <c r="AN72" s="514">
        <f t="shared" si="22"/>
        <v>0</v>
      </c>
      <c r="AO72" s="514">
        <f t="shared" si="22"/>
        <v>0</v>
      </c>
      <c r="AP72" s="514">
        <f t="shared" si="22"/>
        <v>0</v>
      </c>
      <c r="AQ72" s="514">
        <f t="shared" si="22"/>
        <v>0</v>
      </c>
      <c r="AR72" s="514">
        <f t="shared" si="22"/>
        <v>0</v>
      </c>
      <c r="AS72" s="514">
        <f t="shared" si="22"/>
        <v>0</v>
      </c>
      <c r="AT72" s="514">
        <f t="shared" si="22"/>
        <v>0</v>
      </c>
      <c r="AU72" s="514">
        <f t="shared" si="22"/>
        <v>0</v>
      </c>
      <c r="AV72" s="514">
        <f t="shared" si="22"/>
        <v>0</v>
      </c>
      <c r="AW72" s="514">
        <f t="shared" si="22"/>
        <v>0</v>
      </c>
      <c r="AX72" s="514">
        <f t="shared" si="22"/>
        <v>0</v>
      </c>
      <c r="AY72" s="514">
        <f t="shared" si="22"/>
        <v>0</v>
      </c>
      <c r="AZ72" s="514">
        <f t="shared" si="22"/>
        <v>0</v>
      </c>
      <c r="BA72" s="514">
        <f t="shared" si="24"/>
        <v>0</v>
      </c>
      <c r="BB72" s="514">
        <f t="shared" si="24"/>
        <v>0</v>
      </c>
      <c r="BC72" s="514">
        <f t="shared" si="24"/>
        <v>0</v>
      </c>
      <c r="BD72" s="514">
        <f t="shared" si="24"/>
        <v>0</v>
      </c>
      <c r="BE72" s="514">
        <f t="shared" si="24"/>
        <v>0</v>
      </c>
      <c r="BF72" s="514">
        <f t="shared" si="24"/>
        <v>0</v>
      </c>
      <c r="BG72" s="514">
        <f t="shared" si="24"/>
        <v>0</v>
      </c>
      <c r="BH72" s="514">
        <f t="shared" si="24"/>
        <v>0</v>
      </c>
      <c r="BI72" s="514">
        <f t="shared" si="24"/>
        <v>0</v>
      </c>
      <c r="BJ72" s="514">
        <f t="shared" si="24"/>
        <v>0</v>
      </c>
      <c r="BK72" s="514">
        <f t="shared" si="24"/>
        <v>0</v>
      </c>
      <c r="BL72" s="514">
        <f t="shared" si="24"/>
        <v>0</v>
      </c>
      <c r="BM72" s="514">
        <f t="shared" si="24"/>
        <v>0</v>
      </c>
      <c r="BN72" s="514">
        <f t="shared" si="24"/>
        <v>0</v>
      </c>
      <c r="BO72" s="514">
        <f t="shared" si="24"/>
        <v>0</v>
      </c>
      <c r="BP72" s="514">
        <f t="shared" si="23"/>
        <v>0</v>
      </c>
      <c r="BQ72" s="514">
        <f t="shared" si="23"/>
        <v>0</v>
      </c>
      <c r="BR72" s="514">
        <f t="shared" si="23"/>
        <v>0</v>
      </c>
      <c r="BS72" s="514">
        <f t="shared" si="17"/>
        <v>0</v>
      </c>
      <c r="BT72" s="514">
        <f t="shared" si="17"/>
        <v>0</v>
      </c>
      <c r="BU72" s="514">
        <f t="shared" si="17"/>
        <v>0</v>
      </c>
      <c r="BV72" s="514">
        <f t="shared" si="17"/>
        <v>0</v>
      </c>
      <c r="BW72" s="514">
        <f t="shared" si="17"/>
        <v>0</v>
      </c>
      <c r="BX72" s="514">
        <f t="shared" si="17"/>
        <v>0</v>
      </c>
      <c r="CF72" s="505" t="s">
        <v>440</v>
      </c>
      <c r="CG72" s="505" t="s">
        <v>439</v>
      </c>
      <c r="CH72" s="515">
        <v>8.1066605152131752E-4</v>
      </c>
      <c r="CI72" s="515">
        <v>8.5620254355438274E-4</v>
      </c>
      <c r="CJ72" s="515">
        <v>7.7387289188596557E-4</v>
      </c>
      <c r="CK72" s="515">
        <v>8.3865622827239959E-4</v>
      </c>
      <c r="CL72" s="515">
        <v>8.4744701322587036E-4</v>
      </c>
      <c r="CM72" s="515">
        <v>4.3870707478190711E-4</v>
      </c>
      <c r="CN72" s="515">
        <v>6.8215871682306573E-4</v>
      </c>
      <c r="CO72" s="515">
        <v>7.7484169182675611E-4</v>
      </c>
      <c r="CP72" s="515">
        <v>7.9232171529481765E-4</v>
      </c>
      <c r="CQ72" s="515">
        <v>7.9673878774221322E-4</v>
      </c>
      <c r="CR72" s="515">
        <v>4.7389771391742808E-4</v>
      </c>
      <c r="CS72" s="515">
        <v>5.1881776238305261E-4</v>
      </c>
      <c r="CT72" s="515">
        <v>8.7509274080677026E-4</v>
      </c>
      <c r="CU72" s="515">
        <v>3.7178953011523234E-4</v>
      </c>
      <c r="CV72" s="515">
        <v>3.6307954599270681E-4</v>
      </c>
      <c r="CW72" s="515">
        <v>9.4228122163770071E-4</v>
      </c>
      <c r="CX72" s="515">
        <v>8.16046760210772E-4</v>
      </c>
      <c r="CY72" s="515">
        <v>7.0807013621033412E-4</v>
      </c>
      <c r="CZ72" s="515">
        <v>8.2968604915271992E-4</v>
      </c>
      <c r="DA72" s="515">
        <v>9.5085467280245524E-4</v>
      </c>
      <c r="DB72" s="515">
        <v>8.6340225535684796E-4</v>
      </c>
      <c r="DC72" s="515">
        <v>1.0847375732318657E-3</v>
      </c>
      <c r="DD72" s="515">
        <v>1.0575795070299349E-3</v>
      </c>
      <c r="DE72" s="515">
        <v>9.8589878378544217E-4</v>
      </c>
      <c r="DF72" s="515">
        <v>9.3682242161200022E-4</v>
      </c>
      <c r="DG72" s="515">
        <v>9.5435717510276169E-4</v>
      </c>
      <c r="DH72" s="515">
        <v>9.3538496610280923E-4</v>
      </c>
      <c r="DI72" s="515">
        <v>8.2069043406241763E-4</v>
      </c>
      <c r="DJ72" s="515">
        <v>1.4813537112982255E-3</v>
      </c>
      <c r="DK72" s="515">
        <v>4.4556083120874204E-4</v>
      </c>
      <c r="DL72" s="515">
        <v>5.047243179884277E-4</v>
      </c>
      <c r="DM72" s="515">
        <v>6.4033570630566696E-4</v>
      </c>
      <c r="DN72" s="515">
        <v>6.3946530320725962E-4</v>
      </c>
      <c r="DO72" s="515">
        <v>6.8432874412593014E-4</v>
      </c>
      <c r="DP72" s="515">
        <v>6.3822201767931746E-4</v>
      </c>
      <c r="DQ72" s="515">
        <v>6.0317062900454082E-4</v>
      </c>
      <c r="DR72" s="515">
        <v>5.613374573681211E-4</v>
      </c>
      <c r="DS72" s="515">
        <v>7.5206621539197392E-4</v>
      </c>
      <c r="DT72" s="515">
        <v>7.3605819189470037E-4</v>
      </c>
      <c r="DU72" s="515">
        <v>4.4169611307420494E-4</v>
      </c>
      <c r="DV72" s="515">
        <v>1.4569825890580607E-4</v>
      </c>
      <c r="DW72" s="515">
        <v>4.5081831574635031E-4</v>
      </c>
      <c r="DX72" s="515">
        <v>4.2864660009341542E-4</v>
      </c>
      <c r="DY72" s="515">
        <v>4.205621514090501E-4</v>
      </c>
      <c r="DZ72" s="515">
        <v>4.3564051969351408E-4</v>
      </c>
      <c r="EA72" s="515">
        <v>5.9660394676457095E-4</v>
      </c>
      <c r="EB72" s="515">
        <v>6.1770337883748226E-4</v>
      </c>
      <c r="EC72" s="515">
        <v>6.6896117116680396E-4</v>
      </c>
      <c r="ED72" s="515">
        <v>6.7453226512668193E-4</v>
      </c>
      <c r="EE72" s="515">
        <v>6.4370775667846802E-4</v>
      </c>
      <c r="EF72" s="515">
        <v>6.9269977151246347E-4</v>
      </c>
      <c r="EG72" s="515">
        <v>4.5223050591051316E-4</v>
      </c>
      <c r="EH72" s="515">
        <v>7.1168329031367171E-4</v>
      </c>
      <c r="EI72" s="515">
        <v>3.1059003271049953E-4</v>
      </c>
      <c r="EJ72" s="515">
        <v>2.384697058305843E-4</v>
      </c>
      <c r="EK72" s="515">
        <v>3.2418413658958289E-4</v>
      </c>
      <c r="EL72" s="515">
        <v>2.4123460753514184E-3</v>
      </c>
      <c r="EM72" s="515">
        <v>3.3790435673070225E-4</v>
      </c>
      <c r="EN72" s="515">
        <v>3.145450891647954E-4</v>
      </c>
      <c r="EO72" s="515">
        <v>3.8177653346907611E-4</v>
      </c>
      <c r="EP72" s="515">
        <v>1.9585809586363529E-4</v>
      </c>
      <c r="EQ72" s="515">
        <v>4.2420403633046074E-4</v>
      </c>
      <c r="ER72" s="515">
        <v>2.6211464107096392E-4</v>
      </c>
      <c r="ES72" s="515">
        <v>1.0517929342703952E-4</v>
      </c>
      <c r="ET72" s="515">
        <v>3.6209760409238611E-4</v>
      </c>
      <c r="EU72" s="515">
        <v>3.5652784893126376E-4</v>
      </c>
      <c r="EV72" s="515">
        <v>5.106046911754153E-4</v>
      </c>
      <c r="EW72" s="515">
        <v>3.4275789457504936E-4</v>
      </c>
      <c r="EX72" s="515">
        <v>2.7479746932016944E-4</v>
      </c>
      <c r="EY72" s="515">
        <v>2.3503240798977774E-4</v>
      </c>
      <c r="EZ72" s="515">
        <v>3.1248115120962905E-4</v>
      </c>
    </row>
    <row r="73" spans="3:156" x14ac:dyDescent="0.15">
      <c r="C73" s="511" t="s">
        <v>443</v>
      </c>
      <c r="D73" s="512" t="s">
        <v>442</v>
      </c>
      <c r="E73" s="513">
        <f t="shared" si="13"/>
        <v>0</v>
      </c>
      <c r="F73" s="514">
        <f t="shared" si="20"/>
        <v>0</v>
      </c>
      <c r="G73" s="514">
        <f t="shared" si="20"/>
        <v>0</v>
      </c>
      <c r="H73" s="514">
        <f t="shared" si="20"/>
        <v>0</v>
      </c>
      <c r="I73" s="514">
        <f t="shared" si="20"/>
        <v>0</v>
      </c>
      <c r="J73" s="514">
        <f t="shared" si="20"/>
        <v>0</v>
      </c>
      <c r="K73" s="514">
        <f t="shared" si="20"/>
        <v>0</v>
      </c>
      <c r="L73" s="514">
        <f t="shared" si="20"/>
        <v>0</v>
      </c>
      <c r="M73" s="514">
        <f t="shared" si="20"/>
        <v>0</v>
      </c>
      <c r="N73" s="514">
        <f t="shared" si="20"/>
        <v>0</v>
      </c>
      <c r="O73" s="514">
        <f t="shared" si="20"/>
        <v>0</v>
      </c>
      <c r="P73" s="514">
        <f t="shared" si="20"/>
        <v>0</v>
      </c>
      <c r="Q73" s="514">
        <f t="shared" si="20"/>
        <v>0</v>
      </c>
      <c r="R73" s="514">
        <f t="shared" si="20"/>
        <v>0</v>
      </c>
      <c r="S73" s="514">
        <f t="shared" si="20"/>
        <v>0</v>
      </c>
      <c r="T73" s="514">
        <f t="shared" si="20"/>
        <v>0</v>
      </c>
      <c r="U73" s="514">
        <f t="shared" si="20"/>
        <v>0</v>
      </c>
      <c r="V73" s="514">
        <f t="shared" si="21"/>
        <v>0</v>
      </c>
      <c r="W73" s="514">
        <f t="shared" si="21"/>
        <v>0</v>
      </c>
      <c r="X73" s="514">
        <f t="shared" si="21"/>
        <v>0</v>
      </c>
      <c r="Y73" s="514">
        <f t="shared" si="21"/>
        <v>0</v>
      </c>
      <c r="Z73" s="514">
        <f t="shared" si="21"/>
        <v>0</v>
      </c>
      <c r="AA73" s="514">
        <f t="shared" si="21"/>
        <v>0</v>
      </c>
      <c r="AB73" s="514">
        <f t="shared" si="21"/>
        <v>0</v>
      </c>
      <c r="AC73" s="514">
        <f t="shared" si="21"/>
        <v>0</v>
      </c>
      <c r="AD73" s="514">
        <f t="shared" si="21"/>
        <v>0</v>
      </c>
      <c r="AE73" s="514">
        <f t="shared" si="21"/>
        <v>0</v>
      </c>
      <c r="AF73" s="514">
        <f t="shared" si="21"/>
        <v>0</v>
      </c>
      <c r="AG73" s="514">
        <f t="shared" si="21"/>
        <v>0</v>
      </c>
      <c r="AH73" s="514">
        <f t="shared" si="21"/>
        <v>0</v>
      </c>
      <c r="AI73" s="514">
        <f t="shared" si="21"/>
        <v>0</v>
      </c>
      <c r="AJ73" s="514">
        <f t="shared" si="21"/>
        <v>0</v>
      </c>
      <c r="AK73" s="514">
        <f t="shared" si="22"/>
        <v>0</v>
      </c>
      <c r="AL73" s="514">
        <f t="shared" si="22"/>
        <v>0</v>
      </c>
      <c r="AM73" s="514">
        <f t="shared" si="22"/>
        <v>0</v>
      </c>
      <c r="AN73" s="514">
        <f t="shared" si="22"/>
        <v>0</v>
      </c>
      <c r="AO73" s="514">
        <f t="shared" si="22"/>
        <v>0</v>
      </c>
      <c r="AP73" s="514">
        <f t="shared" si="22"/>
        <v>0</v>
      </c>
      <c r="AQ73" s="514">
        <f t="shared" si="22"/>
        <v>0</v>
      </c>
      <c r="AR73" s="514">
        <f t="shared" si="22"/>
        <v>0</v>
      </c>
      <c r="AS73" s="514">
        <f t="shared" si="22"/>
        <v>0</v>
      </c>
      <c r="AT73" s="514">
        <f t="shared" si="22"/>
        <v>0</v>
      </c>
      <c r="AU73" s="514">
        <f t="shared" si="22"/>
        <v>0</v>
      </c>
      <c r="AV73" s="514">
        <f t="shared" si="22"/>
        <v>0</v>
      </c>
      <c r="AW73" s="514">
        <f t="shared" si="22"/>
        <v>0</v>
      </c>
      <c r="AX73" s="514">
        <f t="shared" si="22"/>
        <v>0</v>
      </c>
      <c r="AY73" s="514">
        <f t="shared" si="22"/>
        <v>0</v>
      </c>
      <c r="AZ73" s="514">
        <f t="shared" si="22"/>
        <v>0</v>
      </c>
      <c r="BA73" s="514">
        <f t="shared" si="24"/>
        <v>0</v>
      </c>
      <c r="BB73" s="514">
        <f t="shared" si="24"/>
        <v>0</v>
      </c>
      <c r="BC73" s="514">
        <f t="shared" si="24"/>
        <v>0</v>
      </c>
      <c r="BD73" s="514">
        <f t="shared" si="24"/>
        <v>0</v>
      </c>
      <c r="BE73" s="514">
        <f t="shared" si="24"/>
        <v>0</v>
      </c>
      <c r="BF73" s="514">
        <f t="shared" si="24"/>
        <v>0</v>
      </c>
      <c r="BG73" s="514">
        <f t="shared" si="24"/>
        <v>0</v>
      </c>
      <c r="BH73" s="514">
        <f t="shared" si="24"/>
        <v>0</v>
      </c>
      <c r="BI73" s="514">
        <f t="shared" si="24"/>
        <v>0</v>
      </c>
      <c r="BJ73" s="514">
        <f t="shared" si="24"/>
        <v>0</v>
      </c>
      <c r="BK73" s="514">
        <f t="shared" si="24"/>
        <v>0</v>
      </c>
      <c r="BL73" s="514">
        <f t="shared" si="24"/>
        <v>0</v>
      </c>
      <c r="BM73" s="514">
        <f t="shared" si="24"/>
        <v>0</v>
      </c>
      <c r="BN73" s="514">
        <f t="shared" si="24"/>
        <v>0</v>
      </c>
      <c r="BO73" s="514">
        <f t="shared" si="24"/>
        <v>0</v>
      </c>
      <c r="BP73" s="514">
        <f t="shared" si="23"/>
        <v>0</v>
      </c>
      <c r="BQ73" s="514">
        <f t="shared" si="23"/>
        <v>0</v>
      </c>
      <c r="BR73" s="514">
        <f t="shared" si="23"/>
        <v>0</v>
      </c>
      <c r="BS73" s="514">
        <f t="shared" si="17"/>
        <v>0</v>
      </c>
      <c r="BT73" s="514">
        <f t="shared" si="17"/>
        <v>0</v>
      </c>
      <c r="BU73" s="514">
        <f t="shared" si="17"/>
        <v>0</v>
      </c>
      <c r="BV73" s="514">
        <f t="shared" si="17"/>
        <v>0</v>
      </c>
      <c r="BW73" s="514">
        <f t="shared" si="17"/>
        <v>0</v>
      </c>
      <c r="BX73" s="514">
        <f t="shared" si="17"/>
        <v>0</v>
      </c>
      <c r="CF73" s="505" t="s">
        <v>443</v>
      </c>
      <c r="CG73" s="505" t="s">
        <v>442</v>
      </c>
      <c r="CH73" s="515">
        <v>0</v>
      </c>
      <c r="CI73" s="515">
        <v>0</v>
      </c>
      <c r="CJ73" s="515">
        <v>0</v>
      </c>
      <c r="CK73" s="515">
        <v>0</v>
      </c>
      <c r="CL73" s="515">
        <v>0</v>
      </c>
      <c r="CM73" s="515">
        <v>0</v>
      </c>
      <c r="CN73" s="515">
        <v>0</v>
      </c>
      <c r="CO73" s="515">
        <v>0</v>
      </c>
      <c r="CP73" s="515">
        <v>0</v>
      </c>
      <c r="CQ73" s="515">
        <v>0</v>
      </c>
      <c r="CR73" s="515">
        <v>0</v>
      </c>
      <c r="CS73" s="515">
        <v>0</v>
      </c>
      <c r="CT73" s="515">
        <v>0</v>
      </c>
      <c r="CU73" s="515">
        <v>0</v>
      </c>
      <c r="CV73" s="515">
        <v>0</v>
      </c>
      <c r="CW73" s="515">
        <v>0</v>
      </c>
      <c r="CX73" s="515">
        <v>0</v>
      </c>
      <c r="CY73" s="515">
        <v>0</v>
      </c>
      <c r="CZ73" s="515">
        <v>0</v>
      </c>
      <c r="DA73" s="515">
        <v>0</v>
      </c>
      <c r="DB73" s="515">
        <v>0</v>
      </c>
      <c r="DC73" s="515">
        <v>0</v>
      </c>
      <c r="DD73" s="515">
        <v>0</v>
      </c>
      <c r="DE73" s="515">
        <v>0</v>
      </c>
      <c r="DF73" s="515">
        <v>0</v>
      </c>
      <c r="DG73" s="515">
        <v>0</v>
      </c>
      <c r="DH73" s="515">
        <v>0</v>
      </c>
      <c r="DI73" s="515">
        <v>0</v>
      </c>
      <c r="DJ73" s="515">
        <v>0</v>
      </c>
      <c r="DK73" s="515">
        <v>0</v>
      </c>
      <c r="DL73" s="515">
        <v>0</v>
      </c>
      <c r="DM73" s="515">
        <v>0</v>
      </c>
      <c r="DN73" s="515">
        <v>0</v>
      </c>
      <c r="DO73" s="515">
        <v>0</v>
      </c>
      <c r="DP73" s="515">
        <v>0</v>
      </c>
      <c r="DQ73" s="515">
        <v>0</v>
      </c>
      <c r="DR73" s="515">
        <v>0</v>
      </c>
      <c r="DS73" s="515">
        <v>0</v>
      </c>
      <c r="DT73" s="515">
        <v>0</v>
      </c>
      <c r="DU73" s="515">
        <v>0</v>
      </c>
      <c r="DV73" s="515">
        <v>0</v>
      </c>
      <c r="DW73" s="515">
        <v>0</v>
      </c>
      <c r="DX73" s="515">
        <v>0</v>
      </c>
      <c r="DY73" s="515">
        <v>0</v>
      </c>
      <c r="DZ73" s="515">
        <v>0</v>
      </c>
      <c r="EA73" s="515">
        <v>0</v>
      </c>
      <c r="EB73" s="515">
        <v>0</v>
      </c>
      <c r="EC73" s="515">
        <v>0</v>
      </c>
      <c r="ED73" s="515">
        <v>0</v>
      </c>
      <c r="EE73" s="515">
        <v>0</v>
      </c>
      <c r="EF73" s="515">
        <v>0</v>
      </c>
      <c r="EG73" s="515">
        <v>0</v>
      </c>
      <c r="EH73" s="515">
        <v>0</v>
      </c>
      <c r="EI73" s="515">
        <v>0</v>
      </c>
      <c r="EJ73" s="515">
        <v>0</v>
      </c>
      <c r="EK73" s="515">
        <v>0</v>
      </c>
      <c r="EL73" s="515">
        <v>0</v>
      </c>
      <c r="EM73" s="515">
        <v>0</v>
      </c>
      <c r="EN73" s="515">
        <v>0</v>
      </c>
      <c r="EO73" s="515">
        <v>0</v>
      </c>
      <c r="EP73" s="515">
        <v>0</v>
      </c>
      <c r="EQ73" s="515">
        <v>0</v>
      </c>
      <c r="ER73" s="515">
        <v>0</v>
      </c>
      <c r="ES73" s="515">
        <v>0</v>
      </c>
      <c r="ET73" s="515">
        <v>0</v>
      </c>
      <c r="EU73" s="515">
        <v>0</v>
      </c>
      <c r="EV73" s="515">
        <v>0</v>
      </c>
      <c r="EW73" s="515">
        <v>0</v>
      </c>
      <c r="EX73" s="515">
        <v>0</v>
      </c>
      <c r="EY73" s="515">
        <v>0</v>
      </c>
      <c r="EZ73" s="515">
        <v>0</v>
      </c>
    </row>
    <row r="74" spans="3:156" x14ac:dyDescent="0.15">
      <c r="C74" s="511" t="s">
        <v>446</v>
      </c>
      <c r="D74" s="512" t="s">
        <v>445</v>
      </c>
      <c r="E74" s="513">
        <f t="shared" si="13"/>
        <v>0</v>
      </c>
      <c r="F74" s="514">
        <f t="shared" si="20"/>
        <v>0</v>
      </c>
      <c r="G74" s="514">
        <f t="shared" si="20"/>
        <v>0</v>
      </c>
      <c r="H74" s="514">
        <f t="shared" si="20"/>
        <v>0</v>
      </c>
      <c r="I74" s="514">
        <f t="shared" si="20"/>
        <v>0</v>
      </c>
      <c r="J74" s="514">
        <f t="shared" si="20"/>
        <v>0</v>
      </c>
      <c r="K74" s="514">
        <f t="shared" si="20"/>
        <v>0</v>
      </c>
      <c r="L74" s="514">
        <f t="shared" si="20"/>
        <v>0</v>
      </c>
      <c r="M74" s="514">
        <f t="shared" si="20"/>
        <v>0</v>
      </c>
      <c r="N74" s="514">
        <f t="shared" si="20"/>
        <v>0</v>
      </c>
      <c r="O74" s="514">
        <f t="shared" si="20"/>
        <v>0</v>
      </c>
      <c r="P74" s="514">
        <f t="shared" si="20"/>
        <v>0</v>
      </c>
      <c r="Q74" s="514">
        <f t="shared" si="20"/>
        <v>0</v>
      </c>
      <c r="R74" s="514">
        <f t="shared" si="20"/>
        <v>0</v>
      </c>
      <c r="S74" s="514">
        <f t="shared" si="20"/>
        <v>0</v>
      </c>
      <c r="T74" s="514">
        <f t="shared" si="20"/>
        <v>0</v>
      </c>
      <c r="U74" s="514">
        <f t="shared" si="20"/>
        <v>0</v>
      </c>
      <c r="V74" s="514">
        <f t="shared" si="21"/>
        <v>0</v>
      </c>
      <c r="W74" s="514">
        <f t="shared" si="21"/>
        <v>0</v>
      </c>
      <c r="X74" s="514">
        <f t="shared" si="21"/>
        <v>0</v>
      </c>
      <c r="Y74" s="514">
        <f t="shared" si="21"/>
        <v>0</v>
      </c>
      <c r="Z74" s="514">
        <f t="shared" si="21"/>
        <v>0</v>
      </c>
      <c r="AA74" s="514">
        <f t="shared" si="21"/>
        <v>0</v>
      </c>
      <c r="AB74" s="514">
        <f t="shared" si="21"/>
        <v>0</v>
      </c>
      <c r="AC74" s="514">
        <f t="shared" si="21"/>
        <v>0</v>
      </c>
      <c r="AD74" s="514">
        <f t="shared" si="21"/>
        <v>0</v>
      </c>
      <c r="AE74" s="514">
        <f t="shared" si="21"/>
        <v>0</v>
      </c>
      <c r="AF74" s="514">
        <f t="shared" si="21"/>
        <v>0</v>
      </c>
      <c r="AG74" s="514">
        <f t="shared" si="21"/>
        <v>0</v>
      </c>
      <c r="AH74" s="514">
        <f t="shared" si="21"/>
        <v>0</v>
      </c>
      <c r="AI74" s="514">
        <f t="shared" si="21"/>
        <v>0</v>
      </c>
      <c r="AJ74" s="514">
        <f t="shared" si="21"/>
        <v>0</v>
      </c>
      <c r="AK74" s="514">
        <f t="shared" si="22"/>
        <v>0</v>
      </c>
      <c r="AL74" s="514">
        <f t="shared" si="22"/>
        <v>0</v>
      </c>
      <c r="AM74" s="514">
        <f t="shared" si="22"/>
        <v>0</v>
      </c>
      <c r="AN74" s="514">
        <f t="shared" si="22"/>
        <v>0</v>
      </c>
      <c r="AO74" s="514">
        <f t="shared" si="22"/>
        <v>0</v>
      </c>
      <c r="AP74" s="514">
        <f t="shared" si="22"/>
        <v>0</v>
      </c>
      <c r="AQ74" s="514">
        <f t="shared" si="22"/>
        <v>0</v>
      </c>
      <c r="AR74" s="514">
        <f t="shared" si="22"/>
        <v>0</v>
      </c>
      <c r="AS74" s="514">
        <f t="shared" si="22"/>
        <v>0</v>
      </c>
      <c r="AT74" s="514">
        <f t="shared" si="22"/>
        <v>0</v>
      </c>
      <c r="AU74" s="514">
        <f t="shared" si="22"/>
        <v>0</v>
      </c>
      <c r="AV74" s="514">
        <f t="shared" si="22"/>
        <v>0</v>
      </c>
      <c r="AW74" s="514">
        <f t="shared" si="22"/>
        <v>0</v>
      </c>
      <c r="AX74" s="514">
        <f t="shared" si="22"/>
        <v>0</v>
      </c>
      <c r="AY74" s="514">
        <f t="shared" si="22"/>
        <v>0</v>
      </c>
      <c r="AZ74" s="514">
        <f t="shared" si="22"/>
        <v>0</v>
      </c>
      <c r="BA74" s="514">
        <f t="shared" si="24"/>
        <v>0</v>
      </c>
      <c r="BB74" s="514">
        <f t="shared" si="24"/>
        <v>0</v>
      </c>
      <c r="BC74" s="514">
        <f t="shared" si="24"/>
        <v>0</v>
      </c>
      <c r="BD74" s="514">
        <f t="shared" si="24"/>
        <v>0</v>
      </c>
      <c r="BE74" s="514">
        <f t="shared" si="24"/>
        <v>0</v>
      </c>
      <c r="BF74" s="514">
        <f t="shared" si="24"/>
        <v>0</v>
      </c>
      <c r="BG74" s="514">
        <f t="shared" si="24"/>
        <v>0</v>
      </c>
      <c r="BH74" s="514">
        <f t="shared" si="24"/>
        <v>0</v>
      </c>
      <c r="BI74" s="514">
        <f t="shared" si="24"/>
        <v>0</v>
      </c>
      <c r="BJ74" s="514">
        <f t="shared" si="24"/>
        <v>0</v>
      </c>
      <c r="BK74" s="514">
        <f t="shared" si="24"/>
        <v>0</v>
      </c>
      <c r="BL74" s="514">
        <f t="shared" si="24"/>
        <v>0</v>
      </c>
      <c r="BM74" s="514">
        <f t="shared" si="24"/>
        <v>0</v>
      </c>
      <c r="BN74" s="514">
        <f t="shared" si="24"/>
        <v>0</v>
      </c>
      <c r="BO74" s="514">
        <f t="shared" si="24"/>
        <v>0</v>
      </c>
      <c r="BP74" s="514">
        <f t="shared" si="23"/>
        <v>0</v>
      </c>
      <c r="BQ74" s="514">
        <f t="shared" si="23"/>
        <v>0</v>
      </c>
      <c r="BR74" s="514">
        <f t="shared" si="23"/>
        <v>0</v>
      </c>
      <c r="BS74" s="514">
        <f t="shared" si="17"/>
        <v>0</v>
      </c>
      <c r="BT74" s="514">
        <f t="shared" si="17"/>
        <v>0</v>
      </c>
      <c r="BU74" s="514">
        <f t="shared" si="17"/>
        <v>0</v>
      </c>
      <c r="BV74" s="514">
        <f t="shared" si="17"/>
        <v>0</v>
      </c>
      <c r="BW74" s="514">
        <f t="shared" si="17"/>
        <v>0</v>
      </c>
      <c r="BX74" s="514">
        <f t="shared" si="17"/>
        <v>0</v>
      </c>
      <c r="CF74" s="505" t="s">
        <v>446</v>
      </c>
      <c r="CG74" s="505" t="s">
        <v>445</v>
      </c>
      <c r="CH74" s="515">
        <v>0</v>
      </c>
      <c r="CI74" s="515">
        <v>0</v>
      </c>
      <c r="CJ74" s="515">
        <v>0</v>
      </c>
      <c r="CK74" s="515">
        <v>0</v>
      </c>
      <c r="CL74" s="515">
        <v>0</v>
      </c>
      <c r="CM74" s="515">
        <v>0</v>
      </c>
      <c r="CN74" s="515">
        <v>0</v>
      </c>
      <c r="CO74" s="515">
        <v>0</v>
      </c>
      <c r="CP74" s="515">
        <v>0</v>
      </c>
      <c r="CQ74" s="515">
        <v>0</v>
      </c>
      <c r="CR74" s="515">
        <v>0</v>
      </c>
      <c r="CS74" s="515">
        <v>0</v>
      </c>
      <c r="CT74" s="515">
        <v>0</v>
      </c>
      <c r="CU74" s="515">
        <v>0</v>
      </c>
      <c r="CV74" s="515">
        <v>0</v>
      </c>
      <c r="CW74" s="515">
        <v>0</v>
      </c>
      <c r="CX74" s="515">
        <v>0</v>
      </c>
      <c r="CY74" s="515">
        <v>0</v>
      </c>
      <c r="CZ74" s="515">
        <v>0</v>
      </c>
      <c r="DA74" s="515">
        <v>0</v>
      </c>
      <c r="DB74" s="515">
        <v>0</v>
      </c>
      <c r="DC74" s="515">
        <v>0</v>
      </c>
      <c r="DD74" s="515">
        <v>0</v>
      </c>
      <c r="DE74" s="515">
        <v>0</v>
      </c>
      <c r="DF74" s="515">
        <v>0</v>
      </c>
      <c r="DG74" s="515">
        <v>0</v>
      </c>
      <c r="DH74" s="515">
        <v>0</v>
      </c>
      <c r="DI74" s="515">
        <v>0</v>
      </c>
      <c r="DJ74" s="515">
        <v>0</v>
      </c>
      <c r="DK74" s="515">
        <v>0</v>
      </c>
      <c r="DL74" s="515">
        <v>0</v>
      </c>
      <c r="DM74" s="515">
        <v>0</v>
      </c>
      <c r="DN74" s="515">
        <v>0</v>
      </c>
      <c r="DO74" s="515">
        <v>0</v>
      </c>
      <c r="DP74" s="515">
        <v>0</v>
      </c>
      <c r="DQ74" s="515">
        <v>0</v>
      </c>
      <c r="DR74" s="515">
        <v>0</v>
      </c>
      <c r="DS74" s="515">
        <v>0</v>
      </c>
      <c r="DT74" s="515">
        <v>0</v>
      </c>
      <c r="DU74" s="515">
        <v>0</v>
      </c>
      <c r="DV74" s="515">
        <v>0</v>
      </c>
      <c r="DW74" s="515">
        <v>0</v>
      </c>
      <c r="DX74" s="515">
        <v>0</v>
      </c>
      <c r="DY74" s="515">
        <v>0</v>
      </c>
      <c r="DZ74" s="515">
        <v>0</v>
      </c>
      <c r="EA74" s="515">
        <v>0</v>
      </c>
      <c r="EB74" s="515">
        <v>0</v>
      </c>
      <c r="EC74" s="515">
        <v>0</v>
      </c>
      <c r="ED74" s="515">
        <v>0</v>
      </c>
      <c r="EE74" s="515">
        <v>0</v>
      </c>
      <c r="EF74" s="515">
        <v>0</v>
      </c>
      <c r="EG74" s="515">
        <v>0</v>
      </c>
      <c r="EH74" s="515">
        <v>0</v>
      </c>
      <c r="EI74" s="515">
        <v>0</v>
      </c>
      <c r="EJ74" s="515">
        <v>0</v>
      </c>
      <c r="EK74" s="515">
        <v>0</v>
      </c>
      <c r="EL74" s="515">
        <v>0</v>
      </c>
      <c r="EM74" s="515">
        <v>0</v>
      </c>
      <c r="EN74" s="515">
        <v>0</v>
      </c>
      <c r="EO74" s="515">
        <v>0</v>
      </c>
      <c r="EP74" s="515">
        <v>0</v>
      </c>
      <c r="EQ74" s="515">
        <v>0</v>
      </c>
      <c r="ER74" s="515">
        <v>0</v>
      </c>
      <c r="ES74" s="515">
        <v>0</v>
      </c>
      <c r="ET74" s="515">
        <v>0</v>
      </c>
      <c r="EU74" s="515">
        <v>0</v>
      </c>
      <c r="EV74" s="515">
        <v>0</v>
      </c>
      <c r="EW74" s="515">
        <v>0</v>
      </c>
      <c r="EX74" s="515">
        <v>0</v>
      </c>
      <c r="EY74" s="515">
        <v>0</v>
      </c>
      <c r="EZ74" s="515">
        <v>0</v>
      </c>
    </row>
    <row r="75" spans="3:156" x14ac:dyDescent="0.15">
      <c r="C75" s="511" t="s">
        <v>449</v>
      </c>
      <c r="D75" s="512" t="s">
        <v>954</v>
      </c>
      <c r="E75" s="513">
        <f t="shared" si="13"/>
        <v>0</v>
      </c>
      <c r="F75" s="514">
        <f t="shared" si="20"/>
        <v>0</v>
      </c>
      <c r="G75" s="514">
        <f t="shared" si="20"/>
        <v>0</v>
      </c>
      <c r="H75" s="514">
        <f t="shared" si="20"/>
        <v>0</v>
      </c>
      <c r="I75" s="514">
        <f t="shared" si="20"/>
        <v>0</v>
      </c>
      <c r="J75" s="514">
        <f t="shared" si="20"/>
        <v>0</v>
      </c>
      <c r="K75" s="514">
        <f t="shared" si="20"/>
        <v>0</v>
      </c>
      <c r="L75" s="514">
        <f t="shared" si="20"/>
        <v>0</v>
      </c>
      <c r="M75" s="514">
        <f t="shared" si="20"/>
        <v>0</v>
      </c>
      <c r="N75" s="514">
        <f t="shared" si="20"/>
        <v>0</v>
      </c>
      <c r="O75" s="514">
        <f t="shared" si="20"/>
        <v>0</v>
      </c>
      <c r="P75" s="514">
        <f t="shared" si="20"/>
        <v>0</v>
      </c>
      <c r="Q75" s="514">
        <f t="shared" si="20"/>
        <v>0</v>
      </c>
      <c r="R75" s="514">
        <f t="shared" si="20"/>
        <v>0</v>
      </c>
      <c r="S75" s="514">
        <f t="shared" si="20"/>
        <v>0</v>
      </c>
      <c r="T75" s="514">
        <f t="shared" si="20"/>
        <v>0</v>
      </c>
      <c r="U75" s="514">
        <f t="shared" si="20"/>
        <v>0</v>
      </c>
      <c r="V75" s="514">
        <f t="shared" si="21"/>
        <v>0</v>
      </c>
      <c r="W75" s="514">
        <f t="shared" si="21"/>
        <v>0</v>
      </c>
      <c r="X75" s="514">
        <f t="shared" si="21"/>
        <v>0</v>
      </c>
      <c r="Y75" s="514">
        <f t="shared" si="21"/>
        <v>0</v>
      </c>
      <c r="Z75" s="514">
        <f t="shared" si="21"/>
        <v>0</v>
      </c>
      <c r="AA75" s="514">
        <f t="shared" si="21"/>
        <v>0</v>
      </c>
      <c r="AB75" s="514">
        <f t="shared" si="21"/>
        <v>0</v>
      </c>
      <c r="AC75" s="514">
        <f t="shared" si="21"/>
        <v>0</v>
      </c>
      <c r="AD75" s="514">
        <f t="shared" si="21"/>
        <v>0</v>
      </c>
      <c r="AE75" s="514">
        <f t="shared" si="21"/>
        <v>0</v>
      </c>
      <c r="AF75" s="514">
        <f t="shared" si="21"/>
        <v>0</v>
      </c>
      <c r="AG75" s="514">
        <f t="shared" si="21"/>
        <v>0</v>
      </c>
      <c r="AH75" s="514">
        <f t="shared" si="21"/>
        <v>0</v>
      </c>
      <c r="AI75" s="514">
        <f t="shared" si="21"/>
        <v>0</v>
      </c>
      <c r="AJ75" s="514">
        <f t="shared" si="21"/>
        <v>0</v>
      </c>
      <c r="AK75" s="514">
        <f t="shared" si="22"/>
        <v>0</v>
      </c>
      <c r="AL75" s="514">
        <f t="shared" si="22"/>
        <v>0</v>
      </c>
      <c r="AM75" s="514">
        <f t="shared" si="22"/>
        <v>0</v>
      </c>
      <c r="AN75" s="514">
        <f t="shared" si="22"/>
        <v>0</v>
      </c>
      <c r="AO75" s="514">
        <f t="shared" si="22"/>
        <v>0</v>
      </c>
      <c r="AP75" s="514">
        <f t="shared" si="22"/>
        <v>0</v>
      </c>
      <c r="AQ75" s="514">
        <f t="shared" si="22"/>
        <v>0</v>
      </c>
      <c r="AR75" s="514">
        <f t="shared" si="22"/>
        <v>0</v>
      </c>
      <c r="AS75" s="514">
        <f t="shared" si="22"/>
        <v>0</v>
      </c>
      <c r="AT75" s="514">
        <f t="shared" si="22"/>
        <v>0</v>
      </c>
      <c r="AU75" s="514">
        <f t="shared" si="22"/>
        <v>0</v>
      </c>
      <c r="AV75" s="514">
        <f t="shared" si="22"/>
        <v>0</v>
      </c>
      <c r="AW75" s="514">
        <f t="shared" si="22"/>
        <v>0</v>
      </c>
      <c r="AX75" s="514">
        <f t="shared" si="22"/>
        <v>0</v>
      </c>
      <c r="AY75" s="514">
        <f t="shared" si="22"/>
        <v>0</v>
      </c>
      <c r="AZ75" s="514">
        <f t="shared" si="22"/>
        <v>0</v>
      </c>
      <c r="BA75" s="514">
        <f t="shared" si="24"/>
        <v>0</v>
      </c>
      <c r="BB75" s="514">
        <f t="shared" si="24"/>
        <v>0</v>
      </c>
      <c r="BC75" s="514">
        <f t="shared" si="24"/>
        <v>0</v>
      </c>
      <c r="BD75" s="514">
        <f t="shared" si="24"/>
        <v>0</v>
      </c>
      <c r="BE75" s="514">
        <f t="shared" si="24"/>
        <v>0</v>
      </c>
      <c r="BF75" s="514">
        <f t="shared" si="24"/>
        <v>0</v>
      </c>
      <c r="BG75" s="514">
        <f t="shared" si="24"/>
        <v>0</v>
      </c>
      <c r="BH75" s="514">
        <f t="shared" si="24"/>
        <v>0</v>
      </c>
      <c r="BI75" s="514">
        <f t="shared" si="24"/>
        <v>0</v>
      </c>
      <c r="BJ75" s="514">
        <f t="shared" si="24"/>
        <v>0</v>
      </c>
      <c r="BK75" s="514">
        <f t="shared" si="24"/>
        <v>0</v>
      </c>
      <c r="BL75" s="514">
        <f t="shared" si="24"/>
        <v>0</v>
      </c>
      <c r="BM75" s="514">
        <f t="shared" si="24"/>
        <v>0</v>
      </c>
      <c r="BN75" s="514">
        <f t="shared" si="24"/>
        <v>0</v>
      </c>
      <c r="BO75" s="514">
        <f t="shared" si="24"/>
        <v>0</v>
      </c>
      <c r="BP75" s="514">
        <f t="shared" si="23"/>
        <v>0</v>
      </c>
      <c r="BQ75" s="514">
        <f t="shared" si="23"/>
        <v>0</v>
      </c>
      <c r="BR75" s="514">
        <f t="shared" si="23"/>
        <v>0</v>
      </c>
      <c r="BS75" s="514">
        <f t="shared" si="23"/>
        <v>0</v>
      </c>
      <c r="BT75" s="514">
        <f t="shared" ref="BT75:BX125" si="25">BT$131*EV75</f>
        <v>0</v>
      </c>
      <c r="BU75" s="514">
        <f t="shared" si="25"/>
        <v>0</v>
      </c>
      <c r="BV75" s="514">
        <f t="shared" si="25"/>
        <v>0</v>
      </c>
      <c r="BW75" s="514">
        <f t="shared" si="25"/>
        <v>0</v>
      </c>
      <c r="BX75" s="514">
        <f t="shared" si="25"/>
        <v>0</v>
      </c>
      <c r="CF75" s="505" t="s">
        <v>449</v>
      </c>
      <c r="CG75" s="505" t="s">
        <v>448</v>
      </c>
      <c r="CH75" s="515">
        <v>2.2088695326172706E-3</v>
      </c>
      <c r="CI75" s="515">
        <v>2.4533470970263694E-3</v>
      </c>
      <c r="CJ75" s="515">
        <v>4.0447188704608216E-3</v>
      </c>
      <c r="CK75" s="515">
        <v>3.1184173267482969E-3</v>
      </c>
      <c r="CL75" s="515">
        <v>3.1103721595811666E-3</v>
      </c>
      <c r="CM75" s="515">
        <v>3.4844435479804347E-3</v>
      </c>
      <c r="CN75" s="515">
        <v>5.3560897673582374E-3</v>
      </c>
      <c r="CO75" s="515">
        <v>5.076549015416678E-3</v>
      </c>
      <c r="CP75" s="515">
        <v>5.6533645662836121E-3</v>
      </c>
      <c r="CQ75" s="515">
        <v>5.653427041735176E-3</v>
      </c>
      <c r="CR75" s="515">
        <v>5.6488607498957422E-3</v>
      </c>
      <c r="CS75" s="515">
        <v>4.9607234709265558E-3</v>
      </c>
      <c r="CT75" s="515">
        <v>4.3496457505007328E-3</v>
      </c>
      <c r="CU75" s="515">
        <v>5.2129041809218695E-3</v>
      </c>
      <c r="CV75" s="515">
        <v>3.315074115585584E-3</v>
      </c>
      <c r="CW75" s="515">
        <v>7.8950939310842893E-4</v>
      </c>
      <c r="CX75" s="515">
        <v>9.1739955885410736E-4</v>
      </c>
      <c r="CY75" s="515">
        <v>8.4782082098868946E-4</v>
      </c>
      <c r="CZ75" s="515">
        <v>9.2618853997615688E-4</v>
      </c>
      <c r="DA75" s="515">
        <v>7.8082349166694635E-4</v>
      </c>
      <c r="DB75" s="515">
        <v>7.2075318708049907E-4</v>
      </c>
      <c r="DC75" s="515">
        <v>7.3201666968653739E-4</v>
      </c>
      <c r="DD75" s="515">
        <v>1.0591843317750485E-3</v>
      </c>
      <c r="DE75" s="515">
        <v>8.0590066558395071E-4</v>
      </c>
      <c r="DF75" s="515">
        <v>7.420619708031896E-4</v>
      </c>
      <c r="DG75" s="515">
        <v>7.8506767619967847E-4</v>
      </c>
      <c r="DH75" s="515">
        <v>7.6114827302254653E-4</v>
      </c>
      <c r="DI75" s="515">
        <v>1.0390392651432444E-3</v>
      </c>
      <c r="DJ75" s="515">
        <v>1.5387849567379053E-3</v>
      </c>
      <c r="DK75" s="515">
        <v>2.1783859600956923E-3</v>
      </c>
      <c r="DL75" s="515">
        <v>1.5279450418024484E-3</v>
      </c>
      <c r="DM75" s="515">
        <v>1.5729471349456789E-3</v>
      </c>
      <c r="DN75" s="515">
        <v>1.564550422036789E-3</v>
      </c>
      <c r="DO75" s="515">
        <v>1.6275409453862266E-3</v>
      </c>
      <c r="DP75" s="515">
        <v>1.5179055586196863E-3</v>
      </c>
      <c r="DQ75" s="515">
        <v>1.3770499265952725E-3</v>
      </c>
      <c r="DR75" s="515">
        <v>1.491229810988039E-3</v>
      </c>
      <c r="DS75" s="515">
        <v>1.8025464311730922E-3</v>
      </c>
      <c r="DT75" s="515">
        <v>1.5230546669655046E-3</v>
      </c>
      <c r="DU75" s="515">
        <v>1.3250883392226149E-3</v>
      </c>
      <c r="DV75" s="515">
        <v>1.0927369417935455E-3</v>
      </c>
      <c r="DW75" s="515">
        <v>1.299680580911601E-3</v>
      </c>
      <c r="DX75" s="515">
        <v>1.2356846816486044E-3</v>
      </c>
      <c r="DY75" s="515">
        <v>1.1904801640414909E-3</v>
      </c>
      <c r="DZ75" s="515">
        <v>1.5503677318504472E-3</v>
      </c>
      <c r="EA75" s="515">
        <v>1.3767783386874712E-3</v>
      </c>
      <c r="EB75" s="515">
        <v>2.0384211501636913E-3</v>
      </c>
      <c r="EC75" s="515">
        <v>1.9293227980028116E-3</v>
      </c>
      <c r="ED75" s="515">
        <v>1.8224205057808598E-3</v>
      </c>
      <c r="EE75" s="515">
        <v>2.413904087544255E-3</v>
      </c>
      <c r="EF75" s="515">
        <v>2.0780993145373904E-3</v>
      </c>
      <c r="EG75" s="515">
        <v>1.5011426412165673E-3</v>
      </c>
      <c r="EH75" s="515">
        <v>4.6516115554705783E-4</v>
      </c>
      <c r="EI75" s="515">
        <v>3.7719358458277293E-4</v>
      </c>
      <c r="EJ75" s="515">
        <v>3.7473810916234675E-4</v>
      </c>
      <c r="EK75" s="515">
        <v>3.8674598751037959E-4</v>
      </c>
      <c r="EL75" s="515">
        <v>8.3010387763993675E-4</v>
      </c>
      <c r="EM75" s="515">
        <v>9.8190019182305848E-4</v>
      </c>
      <c r="EN75" s="515">
        <v>8.4253148883427339E-4</v>
      </c>
      <c r="EO75" s="515">
        <v>5.6261804932284895E-4</v>
      </c>
      <c r="EP75" s="515">
        <v>4.510671298677661E-4</v>
      </c>
      <c r="EQ75" s="515">
        <v>2.4406259624492263E-4</v>
      </c>
      <c r="ER75" s="515">
        <v>5.6868315716605104E-3</v>
      </c>
      <c r="ES75" s="515">
        <v>1.4426955051173452E-3</v>
      </c>
      <c r="ET75" s="515">
        <v>3.0959772151790631E-3</v>
      </c>
      <c r="EU75" s="515">
        <v>3.0379822739828527E-3</v>
      </c>
      <c r="EV75" s="515">
        <v>2.2626714787667675E-3</v>
      </c>
      <c r="EW75" s="515">
        <v>2.1902690572620869E-3</v>
      </c>
      <c r="EX75" s="515">
        <v>6.6721390687120826E-3</v>
      </c>
      <c r="EY75" s="515">
        <v>2.6118390127314738E-3</v>
      </c>
      <c r="EZ75" s="515">
        <v>2.3392484319623161E-3</v>
      </c>
    </row>
    <row r="76" spans="3:156" x14ac:dyDescent="0.15">
      <c r="C76" s="511" t="s">
        <v>452</v>
      </c>
      <c r="D76" s="512" t="s">
        <v>453</v>
      </c>
      <c r="E76" s="513">
        <f t="shared" si="13"/>
        <v>0</v>
      </c>
      <c r="F76" s="514">
        <f t="shared" si="20"/>
        <v>0</v>
      </c>
      <c r="G76" s="514">
        <f t="shared" si="20"/>
        <v>0</v>
      </c>
      <c r="H76" s="514">
        <f t="shared" si="20"/>
        <v>0</v>
      </c>
      <c r="I76" s="514">
        <f t="shared" si="20"/>
        <v>0</v>
      </c>
      <c r="J76" s="514">
        <f t="shared" si="20"/>
        <v>0</v>
      </c>
      <c r="K76" s="514">
        <f t="shared" si="20"/>
        <v>0</v>
      </c>
      <c r="L76" s="514">
        <f t="shared" si="20"/>
        <v>0</v>
      </c>
      <c r="M76" s="514">
        <f t="shared" si="20"/>
        <v>0</v>
      </c>
      <c r="N76" s="514">
        <f t="shared" si="20"/>
        <v>0</v>
      </c>
      <c r="O76" s="514">
        <f t="shared" si="20"/>
        <v>0</v>
      </c>
      <c r="P76" s="514">
        <f t="shared" si="20"/>
        <v>0</v>
      </c>
      <c r="Q76" s="514">
        <f t="shared" si="20"/>
        <v>0</v>
      </c>
      <c r="R76" s="514">
        <f t="shared" si="20"/>
        <v>0</v>
      </c>
      <c r="S76" s="514">
        <f t="shared" si="20"/>
        <v>0</v>
      </c>
      <c r="T76" s="514">
        <f t="shared" si="20"/>
        <v>0</v>
      </c>
      <c r="U76" s="514">
        <f t="shared" ref="F76:U91" si="26">U$131*CW76</f>
        <v>0</v>
      </c>
      <c r="V76" s="514">
        <f t="shared" si="21"/>
        <v>0</v>
      </c>
      <c r="W76" s="514">
        <f t="shared" si="21"/>
        <v>0</v>
      </c>
      <c r="X76" s="514">
        <f t="shared" si="21"/>
        <v>0</v>
      </c>
      <c r="Y76" s="514">
        <f t="shared" si="21"/>
        <v>0</v>
      </c>
      <c r="Z76" s="514">
        <f t="shared" si="21"/>
        <v>0</v>
      </c>
      <c r="AA76" s="514">
        <f t="shared" si="21"/>
        <v>0</v>
      </c>
      <c r="AB76" s="514">
        <f t="shared" si="21"/>
        <v>0</v>
      </c>
      <c r="AC76" s="514">
        <f t="shared" si="21"/>
        <v>0</v>
      </c>
      <c r="AD76" s="514">
        <f t="shared" si="21"/>
        <v>0</v>
      </c>
      <c r="AE76" s="514">
        <f t="shared" si="21"/>
        <v>0</v>
      </c>
      <c r="AF76" s="514">
        <f t="shared" si="21"/>
        <v>0</v>
      </c>
      <c r="AG76" s="514">
        <f t="shared" si="21"/>
        <v>0</v>
      </c>
      <c r="AH76" s="514">
        <f t="shared" si="21"/>
        <v>0</v>
      </c>
      <c r="AI76" s="514">
        <f t="shared" si="21"/>
        <v>0</v>
      </c>
      <c r="AJ76" s="514">
        <f t="shared" si="21"/>
        <v>0</v>
      </c>
      <c r="AK76" s="514">
        <f t="shared" si="22"/>
        <v>0</v>
      </c>
      <c r="AL76" s="514">
        <f t="shared" si="22"/>
        <v>0</v>
      </c>
      <c r="AM76" s="514">
        <f t="shared" si="22"/>
        <v>0</v>
      </c>
      <c r="AN76" s="514">
        <f t="shared" si="22"/>
        <v>0</v>
      </c>
      <c r="AO76" s="514">
        <f t="shared" si="22"/>
        <v>0</v>
      </c>
      <c r="AP76" s="514">
        <f t="shared" si="22"/>
        <v>0</v>
      </c>
      <c r="AQ76" s="514">
        <f t="shared" si="22"/>
        <v>0</v>
      </c>
      <c r="AR76" s="514">
        <f t="shared" si="22"/>
        <v>0</v>
      </c>
      <c r="AS76" s="514">
        <f t="shared" si="22"/>
        <v>0</v>
      </c>
      <c r="AT76" s="514">
        <f t="shared" si="22"/>
        <v>0</v>
      </c>
      <c r="AU76" s="514">
        <f t="shared" si="22"/>
        <v>0</v>
      </c>
      <c r="AV76" s="514">
        <f t="shared" si="22"/>
        <v>0</v>
      </c>
      <c r="AW76" s="514">
        <f t="shared" si="22"/>
        <v>0</v>
      </c>
      <c r="AX76" s="514">
        <f t="shared" si="22"/>
        <v>0</v>
      </c>
      <c r="AY76" s="514">
        <f t="shared" si="22"/>
        <v>0</v>
      </c>
      <c r="AZ76" s="514">
        <f t="shared" si="22"/>
        <v>0</v>
      </c>
      <c r="BA76" s="514">
        <f t="shared" si="24"/>
        <v>0</v>
      </c>
      <c r="BB76" s="514">
        <f t="shared" si="24"/>
        <v>0</v>
      </c>
      <c r="BC76" s="514">
        <f t="shared" si="24"/>
        <v>0</v>
      </c>
      <c r="BD76" s="514">
        <f t="shared" si="24"/>
        <v>0</v>
      </c>
      <c r="BE76" s="514">
        <f t="shared" si="24"/>
        <v>0</v>
      </c>
      <c r="BF76" s="514">
        <f t="shared" si="24"/>
        <v>0</v>
      </c>
      <c r="BG76" s="514">
        <f t="shared" si="24"/>
        <v>0</v>
      </c>
      <c r="BH76" s="514">
        <f t="shared" si="24"/>
        <v>0</v>
      </c>
      <c r="BI76" s="514">
        <f t="shared" si="24"/>
        <v>0</v>
      </c>
      <c r="BJ76" s="514">
        <f t="shared" si="24"/>
        <v>0</v>
      </c>
      <c r="BK76" s="514">
        <f t="shared" si="24"/>
        <v>0</v>
      </c>
      <c r="BL76" s="514">
        <f t="shared" si="24"/>
        <v>0</v>
      </c>
      <c r="BM76" s="514">
        <f t="shared" si="24"/>
        <v>0</v>
      </c>
      <c r="BN76" s="514">
        <f t="shared" si="24"/>
        <v>0</v>
      </c>
      <c r="BO76" s="514">
        <f t="shared" si="24"/>
        <v>0</v>
      </c>
      <c r="BP76" s="514">
        <f t="shared" si="23"/>
        <v>0</v>
      </c>
      <c r="BQ76" s="514">
        <f t="shared" si="23"/>
        <v>0</v>
      </c>
      <c r="BR76" s="514">
        <f t="shared" si="23"/>
        <v>0</v>
      </c>
      <c r="BS76" s="514">
        <f t="shared" si="23"/>
        <v>0</v>
      </c>
      <c r="BT76" s="514">
        <f t="shared" si="25"/>
        <v>0</v>
      </c>
      <c r="BU76" s="514">
        <f t="shared" si="25"/>
        <v>0</v>
      </c>
      <c r="BV76" s="514">
        <f t="shared" si="25"/>
        <v>0</v>
      </c>
      <c r="BW76" s="514">
        <f t="shared" si="25"/>
        <v>0</v>
      </c>
      <c r="BX76" s="514">
        <f t="shared" si="25"/>
        <v>0</v>
      </c>
      <c r="CF76" s="505" t="s">
        <v>452</v>
      </c>
      <c r="CG76" s="505" t="s">
        <v>453</v>
      </c>
      <c r="CH76" s="515">
        <v>6.2318389441749929E-4</v>
      </c>
      <c r="CI76" s="515">
        <v>6.9276518596513936E-4</v>
      </c>
      <c r="CJ76" s="515">
        <v>7.6154278831945142E-4</v>
      </c>
      <c r="CK76" s="515">
        <v>5.190493609869009E-4</v>
      </c>
      <c r="CL76" s="515">
        <v>5.1793354601157367E-4</v>
      </c>
      <c r="CM76" s="515">
        <v>5.6981493621098285E-4</v>
      </c>
      <c r="CN76" s="515">
        <v>1.1048422521401713E-3</v>
      </c>
      <c r="CO76" s="515">
        <v>1.1622625377401342E-3</v>
      </c>
      <c r="CP76" s="515">
        <v>1.1823877905168816E-3</v>
      </c>
      <c r="CQ76" s="515">
        <v>1.1806459263902763E-3</v>
      </c>
      <c r="CR76" s="515">
        <v>1.3079576904121014E-3</v>
      </c>
      <c r="CS76" s="515">
        <v>9.8841333460887603E-4</v>
      </c>
      <c r="CT76" s="515">
        <v>1.2677974024421067E-3</v>
      </c>
      <c r="CU76" s="515">
        <v>8.7311658882264966E-4</v>
      </c>
      <c r="CV76" s="515">
        <v>9.4716403302445265E-4</v>
      </c>
      <c r="CW76" s="515">
        <v>6.2085567374901536E-4</v>
      </c>
      <c r="CX76" s="515">
        <v>4.6601389891677889E-4</v>
      </c>
      <c r="CY76" s="515">
        <v>3.8198520506083815E-4</v>
      </c>
      <c r="CZ76" s="515">
        <v>4.7662815589624333E-4</v>
      </c>
      <c r="DA76" s="515">
        <v>6.3137204447521783E-4</v>
      </c>
      <c r="DB76" s="515">
        <v>5.8561196450290559E-4</v>
      </c>
      <c r="DC76" s="515">
        <v>7.1268949688953317E-4</v>
      </c>
      <c r="DD76" s="515">
        <v>6.8205051667332664E-4</v>
      </c>
      <c r="DE76" s="515">
        <v>6.5249317848040675E-4</v>
      </c>
      <c r="DF76" s="515">
        <v>6.2290473296657553E-4</v>
      </c>
      <c r="DG76" s="515">
        <v>6.2864813920150795E-4</v>
      </c>
      <c r="DH76" s="515">
        <v>6.1935565382619483E-4</v>
      </c>
      <c r="DI76" s="515">
        <v>8.7339532432330683E-4</v>
      </c>
      <c r="DJ76" s="515">
        <v>8.1197588475724765E-4</v>
      </c>
      <c r="DK76" s="515">
        <v>4.4303678356623577E-4</v>
      </c>
      <c r="DL76" s="515">
        <v>3.928828574206771E-4</v>
      </c>
      <c r="DM76" s="515">
        <v>4.8092795259757723E-4</v>
      </c>
      <c r="DN76" s="515">
        <v>4.7723599758305832E-4</v>
      </c>
      <c r="DO76" s="515">
        <v>5.0032365750207882E-4</v>
      </c>
      <c r="DP76" s="515">
        <v>4.6331719634278663E-4</v>
      </c>
      <c r="DQ76" s="515">
        <v>4.2108138251260396E-4</v>
      </c>
      <c r="DR76" s="515">
        <v>4.3092572484825463E-4</v>
      </c>
      <c r="DS76" s="515">
        <v>5.6588524854110167E-4</v>
      </c>
      <c r="DT76" s="515">
        <v>4.5080380610851891E-4</v>
      </c>
      <c r="DU76" s="515">
        <v>4.4169611307420494E-4</v>
      </c>
      <c r="DV76" s="515">
        <v>3.6424564726451517E-4</v>
      </c>
      <c r="DW76" s="515">
        <v>3.801543337146803E-4</v>
      </c>
      <c r="DX76" s="515">
        <v>3.6755214214906655E-4</v>
      </c>
      <c r="DY76" s="515">
        <v>3.5380625435999451E-4</v>
      </c>
      <c r="DZ76" s="515">
        <v>4.7407938907823591E-4</v>
      </c>
      <c r="EA76" s="515">
        <v>4.5892611289582378E-4</v>
      </c>
      <c r="EB76" s="515">
        <v>4.9416270306998583E-4</v>
      </c>
      <c r="EC76" s="515">
        <v>5.0414465073440298E-4</v>
      </c>
      <c r="ED76" s="515">
        <v>4.9702377430387089E-4</v>
      </c>
      <c r="EE76" s="515">
        <v>5.3642313056538994E-4</v>
      </c>
      <c r="EF76" s="515">
        <v>7.0303857407235098E-4</v>
      </c>
      <c r="EG76" s="515">
        <v>3.6851451389078118E-4</v>
      </c>
      <c r="EH76" s="515">
        <v>2.0270581278834682E-4</v>
      </c>
      <c r="EI76" s="515">
        <v>2.4058834043657947E-4</v>
      </c>
      <c r="EJ76" s="515">
        <v>2.2711400555293744E-4</v>
      </c>
      <c r="EK76" s="515">
        <v>2.331850807047877E-4</v>
      </c>
      <c r="EL76" s="515">
        <v>5.2741406590382722E-5</v>
      </c>
      <c r="EM76" s="515">
        <v>8.0907887960201229E-4</v>
      </c>
      <c r="EN76" s="515">
        <v>1.3730142781002974E-4</v>
      </c>
      <c r="EO76" s="515">
        <v>3.6168303170754578E-4</v>
      </c>
      <c r="EP76" s="515">
        <v>3.086248783305768E-4</v>
      </c>
      <c r="EQ76" s="515">
        <v>1.6851941169292276E-4</v>
      </c>
      <c r="ER76" s="515">
        <v>4.7718306451380614E-4</v>
      </c>
      <c r="ES76" s="515">
        <v>8.4474708106756151E-5</v>
      </c>
      <c r="ET76" s="515">
        <v>5.1379002608981561E-4</v>
      </c>
      <c r="EU76" s="515">
        <v>4.5755493592275536E-4</v>
      </c>
      <c r="EV76" s="515">
        <v>2.9906253642361858E-4</v>
      </c>
      <c r="EW76" s="515">
        <v>2.8573404754036629E-3</v>
      </c>
      <c r="EX76" s="515">
        <v>5.7855816805454691E-4</v>
      </c>
      <c r="EY76" s="515">
        <v>1.9696377852664474E-4</v>
      </c>
      <c r="EZ76" s="515">
        <v>2.1546665426431399E-4</v>
      </c>
    </row>
    <row r="77" spans="3:156" x14ac:dyDescent="0.15">
      <c r="C77" s="511" t="s">
        <v>457</v>
      </c>
      <c r="D77" s="512" t="s">
        <v>82</v>
      </c>
      <c r="E77" s="513">
        <f t="shared" si="13"/>
        <v>0</v>
      </c>
      <c r="F77" s="514">
        <f t="shared" si="26"/>
        <v>0</v>
      </c>
      <c r="G77" s="514">
        <f t="shared" si="26"/>
        <v>0</v>
      </c>
      <c r="H77" s="514">
        <f t="shared" si="26"/>
        <v>0</v>
      </c>
      <c r="I77" s="514">
        <f t="shared" si="26"/>
        <v>0</v>
      </c>
      <c r="J77" s="514">
        <f t="shared" si="26"/>
        <v>0</v>
      </c>
      <c r="K77" s="514">
        <f t="shared" si="26"/>
        <v>0</v>
      </c>
      <c r="L77" s="514">
        <f t="shared" si="26"/>
        <v>0</v>
      </c>
      <c r="M77" s="514">
        <f t="shared" si="26"/>
        <v>0</v>
      </c>
      <c r="N77" s="514">
        <f t="shared" si="26"/>
        <v>0</v>
      </c>
      <c r="O77" s="514">
        <f t="shared" si="26"/>
        <v>0</v>
      </c>
      <c r="P77" s="514">
        <f t="shared" si="26"/>
        <v>0</v>
      </c>
      <c r="Q77" s="514">
        <f t="shared" si="26"/>
        <v>0</v>
      </c>
      <c r="R77" s="514">
        <f t="shared" si="26"/>
        <v>0</v>
      </c>
      <c r="S77" s="514">
        <f t="shared" si="26"/>
        <v>0</v>
      </c>
      <c r="T77" s="514">
        <f t="shared" si="26"/>
        <v>0</v>
      </c>
      <c r="U77" s="514">
        <f t="shared" si="26"/>
        <v>0</v>
      </c>
      <c r="V77" s="514">
        <f t="shared" si="21"/>
        <v>0</v>
      </c>
      <c r="W77" s="514">
        <f t="shared" si="21"/>
        <v>0</v>
      </c>
      <c r="X77" s="514">
        <f t="shared" si="21"/>
        <v>0</v>
      </c>
      <c r="Y77" s="514">
        <f t="shared" si="21"/>
        <v>0</v>
      </c>
      <c r="Z77" s="514">
        <f t="shared" si="21"/>
        <v>0</v>
      </c>
      <c r="AA77" s="514">
        <f t="shared" si="21"/>
        <v>0</v>
      </c>
      <c r="AB77" s="514">
        <f t="shared" si="21"/>
        <v>0</v>
      </c>
      <c r="AC77" s="514">
        <f t="shared" si="21"/>
        <v>0</v>
      </c>
      <c r="AD77" s="514">
        <f t="shared" si="21"/>
        <v>0</v>
      </c>
      <c r="AE77" s="514">
        <f t="shared" si="21"/>
        <v>0</v>
      </c>
      <c r="AF77" s="514">
        <f t="shared" si="21"/>
        <v>0</v>
      </c>
      <c r="AG77" s="514">
        <f t="shared" si="21"/>
        <v>0</v>
      </c>
      <c r="AH77" s="514">
        <f t="shared" si="21"/>
        <v>0</v>
      </c>
      <c r="AI77" s="514">
        <f t="shared" si="21"/>
        <v>0</v>
      </c>
      <c r="AJ77" s="514">
        <f t="shared" si="21"/>
        <v>0</v>
      </c>
      <c r="AK77" s="514">
        <f t="shared" si="22"/>
        <v>0</v>
      </c>
      <c r="AL77" s="514">
        <f t="shared" si="22"/>
        <v>0</v>
      </c>
      <c r="AM77" s="514">
        <f t="shared" si="22"/>
        <v>0</v>
      </c>
      <c r="AN77" s="514">
        <f t="shared" si="22"/>
        <v>0</v>
      </c>
      <c r="AO77" s="514">
        <f t="shared" si="22"/>
        <v>0</v>
      </c>
      <c r="AP77" s="514">
        <f t="shared" si="22"/>
        <v>0</v>
      </c>
      <c r="AQ77" s="514">
        <f t="shared" si="22"/>
        <v>0</v>
      </c>
      <c r="AR77" s="514">
        <f t="shared" si="22"/>
        <v>0</v>
      </c>
      <c r="AS77" s="514">
        <f t="shared" si="22"/>
        <v>0</v>
      </c>
      <c r="AT77" s="514">
        <f t="shared" si="22"/>
        <v>0</v>
      </c>
      <c r="AU77" s="514">
        <f t="shared" si="22"/>
        <v>0</v>
      </c>
      <c r="AV77" s="514">
        <f t="shared" si="22"/>
        <v>0</v>
      </c>
      <c r="AW77" s="514">
        <f t="shared" si="22"/>
        <v>0</v>
      </c>
      <c r="AX77" s="514">
        <f t="shared" si="22"/>
        <v>0</v>
      </c>
      <c r="AY77" s="514">
        <f t="shared" si="22"/>
        <v>0</v>
      </c>
      <c r="AZ77" s="514">
        <f t="shared" si="22"/>
        <v>0</v>
      </c>
      <c r="BA77" s="514">
        <f t="shared" si="24"/>
        <v>0</v>
      </c>
      <c r="BB77" s="514">
        <f t="shared" si="24"/>
        <v>0</v>
      </c>
      <c r="BC77" s="514">
        <f t="shared" si="24"/>
        <v>0</v>
      </c>
      <c r="BD77" s="514">
        <f t="shared" si="24"/>
        <v>0</v>
      </c>
      <c r="BE77" s="514">
        <f t="shared" si="24"/>
        <v>0</v>
      </c>
      <c r="BF77" s="514">
        <f t="shared" si="24"/>
        <v>0</v>
      </c>
      <c r="BG77" s="514">
        <f t="shared" si="24"/>
        <v>0</v>
      </c>
      <c r="BH77" s="514">
        <f t="shared" si="24"/>
        <v>0</v>
      </c>
      <c r="BI77" s="514">
        <f t="shared" si="24"/>
        <v>0</v>
      </c>
      <c r="BJ77" s="514">
        <f t="shared" si="24"/>
        <v>0</v>
      </c>
      <c r="BK77" s="514">
        <f t="shared" si="24"/>
        <v>0</v>
      </c>
      <c r="BL77" s="514">
        <f t="shared" si="24"/>
        <v>0</v>
      </c>
      <c r="BM77" s="514">
        <f t="shared" si="24"/>
        <v>0</v>
      </c>
      <c r="BN77" s="514">
        <f t="shared" si="24"/>
        <v>0</v>
      </c>
      <c r="BO77" s="514">
        <f t="shared" si="24"/>
        <v>0</v>
      </c>
      <c r="BP77" s="514">
        <f t="shared" si="23"/>
        <v>0</v>
      </c>
      <c r="BQ77" s="514">
        <f t="shared" si="23"/>
        <v>0</v>
      </c>
      <c r="BR77" s="514">
        <f t="shared" si="23"/>
        <v>0</v>
      </c>
      <c r="BS77" s="514">
        <f t="shared" si="23"/>
        <v>0</v>
      </c>
      <c r="BT77" s="514">
        <f t="shared" si="25"/>
        <v>0</v>
      </c>
      <c r="BU77" s="514">
        <f t="shared" si="25"/>
        <v>0</v>
      </c>
      <c r="BV77" s="514">
        <f t="shared" si="25"/>
        <v>0</v>
      </c>
      <c r="BW77" s="514">
        <f t="shared" si="25"/>
        <v>0</v>
      </c>
      <c r="BX77" s="514">
        <f t="shared" si="25"/>
        <v>0</v>
      </c>
      <c r="CF77" s="505" t="s">
        <v>457</v>
      </c>
      <c r="CG77" s="505" t="s">
        <v>82</v>
      </c>
      <c r="CH77" s="515">
        <v>8.604232308231615E-4</v>
      </c>
      <c r="CI77" s="515">
        <v>7.4458044840895635E-4</v>
      </c>
      <c r="CJ77" s="515">
        <v>8.2014255887783349E-4</v>
      </c>
      <c r="CK77" s="515">
        <v>9.3539505610363985E-4</v>
      </c>
      <c r="CL77" s="515">
        <v>9.3389857879167979E-4</v>
      </c>
      <c r="CM77" s="515">
        <v>1.0034794009379255E-3</v>
      </c>
      <c r="CN77" s="515">
        <v>6.5697887672426243E-4</v>
      </c>
      <c r="CO77" s="515">
        <v>5.4773292008443105E-4</v>
      </c>
      <c r="CP77" s="515">
        <v>5.9365774347294189E-4</v>
      </c>
      <c r="CQ77" s="515">
        <v>5.8401216091599187E-4</v>
      </c>
      <c r="CR77" s="515">
        <v>1.2890017818554043E-3</v>
      </c>
      <c r="CS77" s="515">
        <v>7.6413480687633991E-4</v>
      </c>
      <c r="CT77" s="515">
        <v>4.8374691883107179E-4</v>
      </c>
      <c r="CU77" s="515">
        <v>8.7984581108717873E-4</v>
      </c>
      <c r="CV77" s="515">
        <v>3.7886561320978106E-4</v>
      </c>
      <c r="CW77" s="515">
        <v>6.6557748349246903E-4</v>
      </c>
      <c r="CX77" s="515">
        <v>1.4377469168374165E-3</v>
      </c>
      <c r="CY77" s="515">
        <v>1.6211079434289228E-3</v>
      </c>
      <c r="CZ77" s="515">
        <v>1.4145852923142827E-3</v>
      </c>
      <c r="DA77" s="515">
        <v>6.131341423250402E-4</v>
      </c>
      <c r="DB77" s="515">
        <v>5.6308842740663992E-4</v>
      </c>
      <c r="DC77" s="515">
        <v>6.0397414990638403E-4</v>
      </c>
      <c r="DD77" s="515">
        <v>7.8475930036060412E-4</v>
      </c>
      <c r="DE77" s="515">
        <v>6.3408428002798153E-4</v>
      </c>
      <c r="DF77" s="515">
        <v>5.9784062431818437E-4</v>
      </c>
      <c r="DG77" s="515">
        <v>6.1305568535517131E-4</v>
      </c>
      <c r="DH77" s="515">
        <v>5.9652463887085007E-4</v>
      </c>
      <c r="DI77" s="515">
        <v>8.2069043406241763E-4</v>
      </c>
      <c r="DJ77" s="515">
        <v>1.2790702802615375E-3</v>
      </c>
      <c r="DK77" s="515">
        <v>8.2917179133211037E-4</v>
      </c>
      <c r="DL77" s="515">
        <v>6.8678829236326383E-4</v>
      </c>
      <c r="DM77" s="515">
        <v>5.1101764523812866E-4</v>
      </c>
      <c r="DN77" s="515">
        <v>5.071384331536208E-4</v>
      </c>
      <c r="DO77" s="515">
        <v>5.3265749931343768E-4</v>
      </c>
      <c r="DP77" s="515">
        <v>4.9066219790867491E-4</v>
      </c>
      <c r="DQ77" s="515">
        <v>4.4384253832409609E-4</v>
      </c>
      <c r="DR77" s="515">
        <v>4.7061625213690964E-4</v>
      </c>
      <c r="DS77" s="515">
        <v>5.9787690763378671E-4</v>
      </c>
      <c r="DT77" s="515">
        <v>5.068359176022331E-4</v>
      </c>
      <c r="DU77" s="515">
        <v>4.4169611307420494E-4</v>
      </c>
      <c r="DV77" s="515">
        <v>3.6424564726451517E-4</v>
      </c>
      <c r="DW77" s="515">
        <v>3.9983291098932258E-4</v>
      </c>
      <c r="DX77" s="515">
        <v>3.8233305939366707E-4</v>
      </c>
      <c r="DY77" s="515">
        <v>3.6715743376980562E-4</v>
      </c>
      <c r="DZ77" s="515">
        <v>4.9970530200138378E-4</v>
      </c>
      <c r="EA77" s="515">
        <v>5.0481872418540617E-4</v>
      </c>
      <c r="EB77" s="515">
        <v>4.9416270306998583E-4</v>
      </c>
      <c r="EC77" s="515">
        <v>5.7201027679480341E-4</v>
      </c>
      <c r="ED77" s="515">
        <v>5.5619327124480783E-4</v>
      </c>
      <c r="EE77" s="515">
        <v>6.4370775667846802E-4</v>
      </c>
      <c r="EF77" s="515">
        <v>7.44393784311901E-4</v>
      </c>
      <c r="EG77" s="515">
        <v>9.7635827555561975E-4</v>
      </c>
      <c r="EH77" s="515">
        <v>3.4610468471722098E-4</v>
      </c>
      <c r="EI77" s="515">
        <v>4.4107862413372904E-4</v>
      </c>
      <c r="EJ77" s="515">
        <v>2.6118110638587806E-4</v>
      </c>
      <c r="EK77" s="515">
        <v>3.2987157758238256E-4</v>
      </c>
      <c r="EL77" s="515">
        <v>6.6500034396569513E-5</v>
      </c>
      <c r="EM77" s="515">
        <v>1.0893761322590325E-3</v>
      </c>
      <c r="EN77" s="515">
        <v>5.7666599680212497E-4</v>
      </c>
      <c r="EO77" s="515">
        <v>4.7554620835621762E-4</v>
      </c>
      <c r="EP77" s="515">
        <v>6.7066560098759961E-4</v>
      </c>
      <c r="EQ77" s="515">
        <v>2.0338549687076886E-4</v>
      </c>
      <c r="ER77" s="515">
        <v>2.8726996559865353E-3</v>
      </c>
      <c r="ES77" s="515">
        <v>8.6959258345190162E-5</v>
      </c>
      <c r="ET77" s="515">
        <v>1.0300353130564368E-3</v>
      </c>
      <c r="EU77" s="515">
        <v>1.1966821401056679E-3</v>
      </c>
      <c r="EV77" s="515">
        <v>4.5585260406318557E-4</v>
      </c>
      <c r="EW77" s="515">
        <v>6.4247892346354547E-4</v>
      </c>
      <c r="EX77" s="515">
        <v>2.7303141874613236E-3</v>
      </c>
      <c r="EY77" s="515">
        <v>8.4578563720265093E-4</v>
      </c>
      <c r="EZ77" s="515">
        <v>6.9763233758428811E-4</v>
      </c>
    </row>
    <row r="78" spans="3:156" x14ac:dyDescent="0.15">
      <c r="C78" s="511" t="s">
        <v>459</v>
      </c>
      <c r="D78" s="512" t="s">
        <v>83</v>
      </c>
      <c r="E78" s="513">
        <f t="shared" si="13"/>
        <v>0</v>
      </c>
      <c r="F78" s="514">
        <f t="shared" si="26"/>
        <v>0</v>
      </c>
      <c r="G78" s="514">
        <f t="shared" si="26"/>
        <v>0</v>
      </c>
      <c r="H78" s="514">
        <f t="shared" si="26"/>
        <v>0</v>
      </c>
      <c r="I78" s="514">
        <f t="shared" si="26"/>
        <v>0</v>
      </c>
      <c r="J78" s="514">
        <f t="shared" si="26"/>
        <v>0</v>
      </c>
      <c r="K78" s="514">
        <f t="shared" si="26"/>
        <v>0</v>
      </c>
      <c r="L78" s="514">
        <f t="shared" si="26"/>
        <v>0</v>
      </c>
      <c r="M78" s="514">
        <f t="shared" si="26"/>
        <v>0</v>
      </c>
      <c r="N78" s="514">
        <f t="shared" si="26"/>
        <v>0</v>
      </c>
      <c r="O78" s="514">
        <f t="shared" si="26"/>
        <v>0</v>
      </c>
      <c r="P78" s="514">
        <f t="shared" si="26"/>
        <v>0</v>
      </c>
      <c r="Q78" s="514">
        <f t="shared" si="26"/>
        <v>0</v>
      </c>
      <c r="R78" s="514">
        <f t="shared" si="26"/>
        <v>0</v>
      </c>
      <c r="S78" s="514">
        <f t="shared" si="26"/>
        <v>0</v>
      </c>
      <c r="T78" s="514">
        <f t="shared" si="26"/>
        <v>0</v>
      </c>
      <c r="U78" s="514">
        <f t="shared" si="26"/>
        <v>0</v>
      </c>
      <c r="V78" s="514">
        <f t="shared" ref="V78:AK93" si="27">V$131*CX78</f>
        <v>0</v>
      </c>
      <c r="W78" s="514">
        <f t="shared" si="27"/>
        <v>0</v>
      </c>
      <c r="X78" s="514">
        <f t="shared" si="27"/>
        <v>0</v>
      </c>
      <c r="Y78" s="514">
        <f t="shared" si="27"/>
        <v>0</v>
      </c>
      <c r="Z78" s="514">
        <f t="shared" si="27"/>
        <v>0</v>
      </c>
      <c r="AA78" s="514">
        <f t="shared" si="27"/>
        <v>0</v>
      </c>
      <c r="AB78" s="514">
        <f t="shared" si="27"/>
        <v>0</v>
      </c>
      <c r="AC78" s="514">
        <f t="shared" si="27"/>
        <v>0</v>
      </c>
      <c r="AD78" s="514">
        <f t="shared" si="27"/>
        <v>0</v>
      </c>
      <c r="AE78" s="514">
        <f t="shared" si="27"/>
        <v>0</v>
      </c>
      <c r="AF78" s="514">
        <f t="shared" si="27"/>
        <v>0</v>
      </c>
      <c r="AG78" s="514">
        <f t="shared" si="27"/>
        <v>0</v>
      </c>
      <c r="AH78" s="514">
        <f t="shared" si="27"/>
        <v>0</v>
      </c>
      <c r="AI78" s="514">
        <f t="shared" si="27"/>
        <v>0</v>
      </c>
      <c r="AJ78" s="514">
        <f t="shared" si="27"/>
        <v>0</v>
      </c>
      <c r="AK78" s="514">
        <f t="shared" si="27"/>
        <v>0</v>
      </c>
      <c r="AL78" s="514">
        <f t="shared" ref="AK78:AZ93" si="28">AL$131*DN78</f>
        <v>0</v>
      </c>
      <c r="AM78" s="514">
        <f t="shared" si="28"/>
        <v>0</v>
      </c>
      <c r="AN78" s="514">
        <f t="shared" si="28"/>
        <v>0</v>
      </c>
      <c r="AO78" s="514">
        <f t="shared" si="28"/>
        <v>0</v>
      </c>
      <c r="AP78" s="514">
        <f t="shared" si="28"/>
        <v>0</v>
      </c>
      <c r="AQ78" s="514">
        <f t="shared" si="28"/>
        <v>0</v>
      </c>
      <c r="AR78" s="514">
        <f t="shared" si="28"/>
        <v>0</v>
      </c>
      <c r="AS78" s="514">
        <f t="shared" si="28"/>
        <v>0</v>
      </c>
      <c r="AT78" s="514">
        <f t="shared" si="28"/>
        <v>0</v>
      </c>
      <c r="AU78" s="514">
        <f t="shared" si="28"/>
        <v>0</v>
      </c>
      <c r="AV78" s="514">
        <f t="shared" si="28"/>
        <v>0</v>
      </c>
      <c r="AW78" s="514">
        <f t="shared" si="28"/>
        <v>0</v>
      </c>
      <c r="AX78" s="514">
        <f t="shared" si="28"/>
        <v>0</v>
      </c>
      <c r="AY78" s="514">
        <f t="shared" si="28"/>
        <v>0</v>
      </c>
      <c r="AZ78" s="514">
        <f t="shared" si="28"/>
        <v>0</v>
      </c>
      <c r="BA78" s="514">
        <f t="shared" si="24"/>
        <v>0</v>
      </c>
      <c r="BB78" s="514">
        <f t="shared" si="24"/>
        <v>0</v>
      </c>
      <c r="BC78" s="514">
        <f t="shared" si="24"/>
        <v>0</v>
      </c>
      <c r="BD78" s="514">
        <f t="shared" si="24"/>
        <v>0</v>
      </c>
      <c r="BE78" s="514">
        <f t="shared" si="24"/>
        <v>0</v>
      </c>
      <c r="BF78" s="514">
        <f t="shared" si="24"/>
        <v>0</v>
      </c>
      <c r="BG78" s="514">
        <f t="shared" si="24"/>
        <v>0</v>
      </c>
      <c r="BH78" s="514">
        <f t="shared" si="24"/>
        <v>0</v>
      </c>
      <c r="BI78" s="514">
        <f t="shared" si="24"/>
        <v>0</v>
      </c>
      <c r="BJ78" s="514">
        <f t="shared" si="24"/>
        <v>0</v>
      </c>
      <c r="BK78" s="514">
        <f t="shared" si="24"/>
        <v>0</v>
      </c>
      <c r="BL78" s="514">
        <f t="shared" si="24"/>
        <v>0</v>
      </c>
      <c r="BM78" s="514">
        <f t="shared" si="24"/>
        <v>0</v>
      </c>
      <c r="BN78" s="514">
        <f t="shared" si="24"/>
        <v>0</v>
      </c>
      <c r="BO78" s="514">
        <f t="shared" si="24"/>
        <v>0</v>
      </c>
      <c r="BP78" s="514">
        <f t="shared" si="23"/>
        <v>0</v>
      </c>
      <c r="BQ78" s="514">
        <f t="shared" si="23"/>
        <v>0</v>
      </c>
      <c r="BR78" s="514">
        <f t="shared" si="23"/>
        <v>0</v>
      </c>
      <c r="BS78" s="514">
        <f t="shared" si="23"/>
        <v>0</v>
      </c>
      <c r="BT78" s="514">
        <f t="shared" si="25"/>
        <v>0</v>
      </c>
      <c r="BU78" s="514">
        <f t="shared" si="25"/>
        <v>0</v>
      </c>
      <c r="BV78" s="514">
        <f t="shared" si="25"/>
        <v>0</v>
      </c>
      <c r="BW78" s="514">
        <f t="shared" si="25"/>
        <v>0</v>
      </c>
      <c r="BX78" s="514">
        <f t="shared" si="25"/>
        <v>0</v>
      </c>
      <c r="CF78" s="505" t="s">
        <v>459</v>
      </c>
      <c r="CG78" s="505" t="s">
        <v>83</v>
      </c>
      <c r="CH78" s="515">
        <v>2.5830630274174485E-3</v>
      </c>
      <c r="CI78" s="515">
        <v>8.5633248778621681E-4</v>
      </c>
      <c r="CJ78" s="515">
        <v>9.1585975460551608E-4</v>
      </c>
      <c r="CK78" s="515">
        <v>8.4256048589787566E-4</v>
      </c>
      <c r="CL78" s="515">
        <v>8.3503345509334387E-4</v>
      </c>
      <c r="CM78" s="515">
        <v>1.1850133629166457E-3</v>
      </c>
      <c r="CN78" s="515">
        <v>1.0196299883911725E-3</v>
      </c>
      <c r="CO78" s="515">
        <v>8.1491971036951928E-4</v>
      </c>
      <c r="CP78" s="515">
        <v>9.4897059124835923E-4</v>
      </c>
      <c r="CQ78" s="515">
        <v>9.4293904054243449E-4</v>
      </c>
      <c r="CR78" s="515">
        <v>1.3837813246388899E-3</v>
      </c>
      <c r="CS78" s="515">
        <v>1.151561077791305E-3</v>
      </c>
      <c r="CT78" s="515">
        <v>5.0956487236419076E-4</v>
      </c>
      <c r="CU78" s="515">
        <v>1.4165012866833738E-3</v>
      </c>
      <c r="CV78" s="515">
        <v>3.1572134434148418E-4</v>
      </c>
      <c r="CW78" s="515">
        <v>7.9409454150708913E-4</v>
      </c>
      <c r="CX78" s="515">
        <v>7.3872606846224812E-4</v>
      </c>
      <c r="CY78" s="515">
        <v>7.2670356084744811E-4</v>
      </c>
      <c r="CZ78" s="515">
        <v>7.4024471619441251E-4</v>
      </c>
      <c r="DA78" s="515">
        <v>7.9785499562041973E-4</v>
      </c>
      <c r="DB78" s="515">
        <v>6.8321395858672313E-4</v>
      </c>
      <c r="DC78" s="515">
        <v>5.5324032131424776E-4</v>
      </c>
      <c r="DD78" s="515">
        <v>1.5486558790347301E-3</v>
      </c>
      <c r="DE78" s="515">
        <v>6.9135640854663788E-4</v>
      </c>
      <c r="DF78" s="515">
        <v>7.0631479945220538E-4</v>
      </c>
      <c r="DG78" s="515">
        <v>8.19717573635982E-4</v>
      </c>
      <c r="DH78" s="515">
        <v>7.645815083541774E-4</v>
      </c>
      <c r="DI78" s="515">
        <v>1.0164514550314347E-3</v>
      </c>
      <c r="DJ78" s="515">
        <v>7.1593045723013812E-4</v>
      </c>
      <c r="DK78" s="515">
        <v>5.7803790721025206E-3</v>
      </c>
      <c r="DL78" s="515">
        <v>5.2076653019435667E-3</v>
      </c>
      <c r="DM78" s="515">
        <v>5.1575085531641767E-3</v>
      </c>
      <c r="DN78" s="515">
        <v>4.9558990631257604E-3</v>
      </c>
      <c r="DO78" s="515">
        <v>5.9962258748590975E-3</v>
      </c>
      <c r="DP78" s="515">
        <v>4.3308291159257807E-3</v>
      </c>
      <c r="DQ78" s="515">
        <v>4.3132390262777542E-3</v>
      </c>
      <c r="DR78" s="515">
        <v>2.3389060723671713E-3</v>
      </c>
      <c r="DS78" s="515">
        <v>5.9903070517483446E-3</v>
      </c>
      <c r="DT78" s="515">
        <v>1.7680678090425641E-2</v>
      </c>
      <c r="DU78" s="515">
        <v>1.9986749116607774E-2</v>
      </c>
      <c r="DV78" s="515">
        <v>3.2782108253806368E-3</v>
      </c>
      <c r="DW78" s="515">
        <v>5.8141251038715811E-4</v>
      </c>
      <c r="DX78" s="515">
        <v>1.6160469520763246E-4</v>
      </c>
      <c r="DY78" s="515">
        <v>0</v>
      </c>
      <c r="DZ78" s="515">
        <v>7.3033851830971478E-4</v>
      </c>
      <c r="EA78" s="515">
        <v>2.6158788435061953E-3</v>
      </c>
      <c r="EB78" s="515">
        <v>3.0885168941874111E-3</v>
      </c>
      <c r="EC78" s="515">
        <v>4.7118134664792281E-3</v>
      </c>
      <c r="ED78" s="515">
        <v>4.7690614534395227E-3</v>
      </c>
      <c r="EE78" s="515">
        <v>4.4523119836927371E-3</v>
      </c>
      <c r="EF78" s="515">
        <v>1.7286477880131924E-2</v>
      </c>
      <c r="EG78" s="515">
        <v>4.8044771969128165E-3</v>
      </c>
      <c r="EH78" s="515">
        <v>6.7291248419956871E-3</v>
      </c>
      <c r="EI78" s="515">
        <v>9.3625564346167204E-3</v>
      </c>
      <c r="EJ78" s="515">
        <v>3.7473810916234675E-4</v>
      </c>
      <c r="EK78" s="515">
        <v>5.0049480736637361E-4</v>
      </c>
      <c r="EL78" s="515">
        <v>2.9214153041803299E-3</v>
      </c>
      <c r="EM78" s="515">
        <v>5.3316664531477985E-3</v>
      </c>
      <c r="EN78" s="515">
        <v>1.9696513916747905E-3</v>
      </c>
      <c r="EO78" s="515">
        <v>2.3777310417810878E-3</v>
      </c>
      <c r="EP78" s="515">
        <v>6.9480164916473448E-3</v>
      </c>
      <c r="EQ78" s="515">
        <v>4.6313783144572226E-3</v>
      </c>
      <c r="ER78" s="515">
        <v>1.5573258161798663E-3</v>
      </c>
      <c r="ES78" s="515">
        <v>7.4876062352272786E-3</v>
      </c>
      <c r="ET78" s="515">
        <v>6.5883189362528878E-3</v>
      </c>
      <c r="EU78" s="515">
        <v>9.4528764041135627E-3</v>
      </c>
      <c r="EV78" s="515">
        <v>5.3312770882840074E-3</v>
      </c>
      <c r="EW78" s="515">
        <v>6.4878075022479081E-3</v>
      </c>
      <c r="EX78" s="515">
        <v>6.6580106641197859E-3</v>
      </c>
      <c r="EY78" s="515">
        <v>5.9089133557993423E-3</v>
      </c>
      <c r="EZ78" s="515">
        <v>6.2296387645221982E-3</v>
      </c>
    </row>
    <row r="79" spans="3:156" x14ac:dyDescent="0.15">
      <c r="C79" s="511" t="s">
        <v>462</v>
      </c>
      <c r="D79" s="512" t="s">
        <v>84</v>
      </c>
      <c r="E79" s="513">
        <f t="shared" si="13"/>
        <v>0</v>
      </c>
      <c r="F79" s="514">
        <f t="shared" si="26"/>
        <v>0</v>
      </c>
      <c r="G79" s="514">
        <f t="shared" si="26"/>
        <v>0</v>
      </c>
      <c r="H79" s="514">
        <f t="shared" si="26"/>
        <v>0</v>
      </c>
      <c r="I79" s="514">
        <f t="shared" si="26"/>
        <v>0</v>
      </c>
      <c r="J79" s="514">
        <f t="shared" si="26"/>
        <v>0</v>
      </c>
      <c r="K79" s="514">
        <f t="shared" si="26"/>
        <v>0</v>
      </c>
      <c r="L79" s="514">
        <f t="shared" si="26"/>
        <v>0</v>
      </c>
      <c r="M79" s="514">
        <f t="shared" si="26"/>
        <v>0</v>
      </c>
      <c r="N79" s="514">
        <f t="shared" si="26"/>
        <v>0</v>
      </c>
      <c r="O79" s="514">
        <f t="shared" si="26"/>
        <v>0</v>
      </c>
      <c r="P79" s="514">
        <f t="shared" si="26"/>
        <v>0</v>
      </c>
      <c r="Q79" s="514">
        <f t="shared" si="26"/>
        <v>0</v>
      </c>
      <c r="R79" s="514">
        <f t="shared" si="26"/>
        <v>0</v>
      </c>
      <c r="S79" s="514">
        <f t="shared" si="26"/>
        <v>0</v>
      </c>
      <c r="T79" s="514">
        <f t="shared" si="26"/>
        <v>0</v>
      </c>
      <c r="U79" s="514">
        <f t="shared" si="26"/>
        <v>0</v>
      </c>
      <c r="V79" s="514">
        <f t="shared" si="27"/>
        <v>0</v>
      </c>
      <c r="W79" s="514">
        <f t="shared" si="27"/>
        <v>0</v>
      </c>
      <c r="X79" s="514">
        <f t="shared" si="27"/>
        <v>0</v>
      </c>
      <c r="Y79" s="514">
        <f t="shared" si="27"/>
        <v>0</v>
      </c>
      <c r="Z79" s="514">
        <f t="shared" si="27"/>
        <v>0</v>
      </c>
      <c r="AA79" s="514">
        <f t="shared" si="27"/>
        <v>0</v>
      </c>
      <c r="AB79" s="514">
        <f t="shared" si="27"/>
        <v>0</v>
      </c>
      <c r="AC79" s="514">
        <f t="shared" si="27"/>
        <v>0</v>
      </c>
      <c r="AD79" s="514">
        <f t="shared" si="27"/>
        <v>0</v>
      </c>
      <c r="AE79" s="514">
        <f t="shared" si="27"/>
        <v>0</v>
      </c>
      <c r="AF79" s="514">
        <f t="shared" si="27"/>
        <v>0</v>
      </c>
      <c r="AG79" s="514">
        <f t="shared" si="27"/>
        <v>0</v>
      </c>
      <c r="AH79" s="514">
        <f t="shared" si="27"/>
        <v>0</v>
      </c>
      <c r="AI79" s="514">
        <f t="shared" si="27"/>
        <v>0</v>
      </c>
      <c r="AJ79" s="514">
        <f t="shared" si="27"/>
        <v>0</v>
      </c>
      <c r="AK79" s="514">
        <f t="shared" si="28"/>
        <v>0</v>
      </c>
      <c r="AL79" s="514">
        <f t="shared" si="28"/>
        <v>0</v>
      </c>
      <c r="AM79" s="514">
        <f t="shared" si="28"/>
        <v>0</v>
      </c>
      <c r="AN79" s="514">
        <f t="shared" si="28"/>
        <v>0</v>
      </c>
      <c r="AO79" s="514">
        <f t="shared" si="28"/>
        <v>0</v>
      </c>
      <c r="AP79" s="514">
        <f t="shared" si="28"/>
        <v>0</v>
      </c>
      <c r="AQ79" s="514">
        <f t="shared" si="28"/>
        <v>0</v>
      </c>
      <c r="AR79" s="514">
        <f t="shared" si="28"/>
        <v>0</v>
      </c>
      <c r="AS79" s="514">
        <f t="shared" si="28"/>
        <v>0</v>
      </c>
      <c r="AT79" s="514">
        <f t="shared" si="28"/>
        <v>0</v>
      </c>
      <c r="AU79" s="514">
        <f t="shared" si="28"/>
        <v>0</v>
      </c>
      <c r="AV79" s="514">
        <f t="shared" si="28"/>
        <v>0</v>
      </c>
      <c r="AW79" s="514">
        <f t="shared" si="28"/>
        <v>0</v>
      </c>
      <c r="AX79" s="514">
        <f t="shared" si="28"/>
        <v>0</v>
      </c>
      <c r="AY79" s="514">
        <f t="shared" si="28"/>
        <v>0</v>
      </c>
      <c r="AZ79" s="514">
        <f t="shared" si="28"/>
        <v>0</v>
      </c>
      <c r="BA79" s="514">
        <f t="shared" si="24"/>
        <v>0</v>
      </c>
      <c r="BB79" s="514">
        <f t="shared" si="24"/>
        <v>0</v>
      </c>
      <c r="BC79" s="514">
        <f t="shared" si="24"/>
        <v>0</v>
      </c>
      <c r="BD79" s="514">
        <f t="shared" si="24"/>
        <v>0</v>
      </c>
      <c r="BE79" s="514">
        <f t="shared" si="24"/>
        <v>0</v>
      </c>
      <c r="BF79" s="514">
        <f t="shared" si="24"/>
        <v>0</v>
      </c>
      <c r="BG79" s="514">
        <f t="shared" si="24"/>
        <v>0</v>
      </c>
      <c r="BH79" s="514">
        <f t="shared" si="24"/>
        <v>0</v>
      </c>
      <c r="BI79" s="514">
        <f t="shared" si="24"/>
        <v>0</v>
      </c>
      <c r="BJ79" s="514">
        <f t="shared" si="24"/>
        <v>0</v>
      </c>
      <c r="BK79" s="514">
        <f t="shared" si="24"/>
        <v>0</v>
      </c>
      <c r="BL79" s="514">
        <f t="shared" si="24"/>
        <v>0</v>
      </c>
      <c r="BM79" s="514">
        <f t="shared" si="24"/>
        <v>0</v>
      </c>
      <c r="BN79" s="514">
        <f t="shared" si="24"/>
        <v>0</v>
      </c>
      <c r="BO79" s="514">
        <f t="shared" si="24"/>
        <v>0</v>
      </c>
      <c r="BP79" s="514">
        <f t="shared" si="23"/>
        <v>0</v>
      </c>
      <c r="BQ79" s="514">
        <f t="shared" si="23"/>
        <v>0</v>
      </c>
      <c r="BR79" s="514">
        <f t="shared" si="23"/>
        <v>0</v>
      </c>
      <c r="BS79" s="514">
        <f t="shared" si="23"/>
        <v>0</v>
      </c>
      <c r="BT79" s="514">
        <f t="shared" si="25"/>
        <v>0</v>
      </c>
      <c r="BU79" s="514">
        <f t="shared" si="25"/>
        <v>0</v>
      </c>
      <c r="BV79" s="514">
        <f t="shared" si="25"/>
        <v>0</v>
      </c>
      <c r="BW79" s="514">
        <f t="shared" si="25"/>
        <v>0</v>
      </c>
      <c r="BX79" s="514">
        <f t="shared" si="25"/>
        <v>0</v>
      </c>
      <c r="CF79" s="505" t="s">
        <v>462</v>
      </c>
      <c r="CG79" s="505" t="s">
        <v>84</v>
      </c>
      <c r="CH79" s="515">
        <v>4.8541691482332283E-2</v>
      </c>
      <c r="CI79" s="515">
        <v>5.3389894159123728E-2</v>
      </c>
      <c r="CJ79" s="515">
        <v>6.0377784204120419E-2</v>
      </c>
      <c r="CK79" s="515">
        <v>6.4338478313421432E-2</v>
      </c>
      <c r="CL79" s="515">
        <v>6.4140744035423858E-2</v>
      </c>
      <c r="CM79" s="515">
        <v>7.3334678029347997E-2</v>
      </c>
      <c r="CN79" s="515">
        <v>5.4770604747597436E-2</v>
      </c>
      <c r="CO79" s="515">
        <v>4.7652764047345496E-2</v>
      </c>
      <c r="CP79" s="515">
        <v>5.039217979763766E-2</v>
      </c>
      <c r="CQ79" s="515">
        <v>4.9994701555586468E-2</v>
      </c>
      <c r="CR79" s="515">
        <v>7.9046138681427E-2</v>
      </c>
      <c r="CS79" s="515">
        <v>6.2140633354623255E-2</v>
      </c>
      <c r="CT79" s="515">
        <v>4.1806060968417852E-2</v>
      </c>
      <c r="CU79" s="515">
        <v>7.0532343165661676E-2</v>
      </c>
      <c r="CV79" s="515">
        <v>3.6592103809178017E-2</v>
      </c>
      <c r="CW79" s="515">
        <v>4.6083798172133913E-2</v>
      </c>
      <c r="CX79" s="515">
        <v>6.1649668304681139E-2</v>
      </c>
      <c r="CY79" s="515">
        <v>5.4102148433860658E-2</v>
      </c>
      <c r="CZ79" s="515">
        <v>6.2603048772594233E-2</v>
      </c>
      <c r="DA79" s="515">
        <v>4.5026612789396299E-2</v>
      </c>
      <c r="DB79" s="515">
        <v>4.2486898809255672E-2</v>
      </c>
      <c r="DC79" s="515">
        <v>4.422781904934469E-2</v>
      </c>
      <c r="DD79" s="515">
        <v>4.2394655291668873E-2</v>
      </c>
      <c r="DE79" s="515">
        <v>4.9861524174974532E-2</v>
      </c>
      <c r="DF79" s="515">
        <v>5.1926258927034272E-2</v>
      </c>
      <c r="DG79" s="515">
        <v>4.1617991810744243E-2</v>
      </c>
      <c r="DH79" s="515">
        <v>4.4685961105906898E-2</v>
      </c>
      <c r="DI79" s="515">
        <v>3.6818130482249745E-2</v>
      </c>
      <c r="DJ79" s="515">
        <v>6.1576879709472385E-2</v>
      </c>
      <c r="DK79" s="515">
        <v>3.604348889806501E-2</v>
      </c>
      <c r="DL79" s="515">
        <v>3.7938923817274664E-2</v>
      </c>
      <c r="DM79" s="515">
        <v>3.7377990945031032E-2</v>
      </c>
      <c r="DN79" s="515">
        <v>3.7294867573455161E-2</v>
      </c>
      <c r="DO79" s="515">
        <v>3.4419800053478472E-2</v>
      </c>
      <c r="DP79" s="515">
        <v>4.2135035809053464E-2</v>
      </c>
      <c r="DQ79" s="515">
        <v>4.1129408551366237E-2</v>
      </c>
      <c r="DR79" s="515">
        <v>3.1108868281315118E-2</v>
      </c>
      <c r="DS79" s="515">
        <v>2.4079230228236888E-2</v>
      </c>
      <c r="DT79" s="515">
        <v>4.8202897369547054E-2</v>
      </c>
      <c r="DU79" s="515">
        <v>2.771643109540636E-2</v>
      </c>
      <c r="DV79" s="515">
        <v>3.3729146936694106E-2</v>
      </c>
      <c r="DW79" s="515">
        <v>4.9384284151500001E-2</v>
      </c>
      <c r="DX79" s="515">
        <v>5.0351687290973196E-2</v>
      </c>
      <c r="DY79" s="515">
        <v>5.1837066656875805E-2</v>
      </c>
      <c r="DZ79" s="515">
        <v>4.4755656920277782E-2</v>
      </c>
      <c r="EA79" s="515">
        <v>3.1895364846259752E-2</v>
      </c>
      <c r="EB79" s="515">
        <v>1.9704737784915684E-2</v>
      </c>
      <c r="EC79" s="515">
        <v>3.9866207765766638E-2</v>
      </c>
      <c r="ED79" s="515">
        <v>4.0424600310048166E-2</v>
      </c>
      <c r="EE79" s="515">
        <v>3.7335049887351146E-2</v>
      </c>
      <c r="EF79" s="515">
        <v>4.2378751692978917E-2</v>
      </c>
      <c r="EG79" s="515">
        <v>3.8207322161789854E-2</v>
      </c>
      <c r="EH79" s="515">
        <v>3.6905293011694977E-2</v>
      </c>
      <c r="EI79" s="515">
        <v>3.326779453212024E-2</v>
      </c>
      <c r="EJ79" s="515">
        <v>4.1045178653554615E-2</v>
      </c>
      <c r="EK79" s="515">
        <v>4.1984689408847385E-2</v>
      </c>
      <c r="EL79" s="515">
        <v>4.5458506271641178E-2</v>
      </c>
      <c r="EM79" s="515">
        <v>4.7181078043869097E-2</v>
      </c>
      <c r="EN79" s="515">
        <v>3.7502012714112215E-2</v>
      </c>
      <c r="EO79" s="515">
        <v>1.6496764946216394E-2</v>
      </c>
      <c r="EP79" s="515">
        <v>3.1428300109997073E-2</v>
      </c>
      <c r="EQ79" s="515">
        <v>4.9614439208074984E-2</v>
      </c>
      <c r="ER79" s="515">
        <v>3.6071007144304189E-2</v>
      </c>
      <c r="ES79" s="515">
        <v>3.9332914824648728E-2</v>
      </c>
      <c r="ET79" s="515">
        <v>3.3369557327138956E-2</v>
      </c>
      <c r="EU79" s="515">
        <v>3.2584168599217075E-2</v>
      </c>
      <c r="EV79" s="515">
        <v>2.2950664636415031E-2</v>
      </c>
      <c r="EW79" s="515">
        <v>2.621406229586308E-2</v>
      </c>
      <c r="EX79" s="515">
        <v>3.7011475090209862E-2</v>
      </c>
      <c r="EY79" s="515">
        <v>4.3300583277609689E-2</v>
      </c>
      <c r="EZ79" s="515">
        <v>4.0572407332987906E-2</v>
      </c>
    </row>
    <row r="80" spans="3:156" x14ac:dyDescent="0.15">
      <c r="C80" s="511" t="s">
        <v>467</v>
      </c>
      <c r="D80" s="512" t="s">
        <v>85</v>
      </c>
      <c r="E80" s="513">
        <f t="shared" si="13"/>
        <v>0</v>
      </c>
      <c r="F80" s="514">
        <f t="shared" si="26"/>
        <v>0</v>
      </c>
      <c r="G80" s="514">
        <f t="shared" si="26"/>
        <v>0</v>
      </c>
      <c r="H80" s="514">
        <f t="shared" si="26"/>
        <v>0</v>
      </c>
      <c r="I80" s="514">
        <f t="shared" si="26"/>
        <v>0</v>
      </c>
      <c r="J80" s="514">
        <f t="shared" si="26"/>
        <v>0</v>
      </c>
      <c r="K80" s="514">
        <f t="shared" si="26"/>
        <v>0</v>
      </c>
      <c r="L80" s="514">
        <f t="shared" si="26"/>
        <v>0</v>
      </c>
      <c r="M80" s="514">
        <f t="shared" si="26"/>
        <v>0</v>
      </c>
      <c r="N80" s="514">
        <f t="shared" si="26"/>
        <v>0</v>
      </c>
      <c r="O80" s="514">
        <f t="shared" si="26"/>
        <v>0</v>
      </c>
      <c r="P80" s="514">
        <f t="shared" si="26"/>
        <v>0</v>
      </c>
      <c r="Q80" s="514">
        <f t="shared" si="26"/>
        <v>0</v>
      </c>
      <c r="R80" s="514">
        <f t="shared" si="26"/>
        <v>0</v>
      </c>
      <c r="S80" s="514">
        <f t="shared" si="26"/>
        <v>0</v>
      </c>
      <c r="T80" s="514">
        <f t="shared" si="26"/>
        <v>0</v>
      </c>
      <c r="U80" s="514">
        <f t="shared" si="26"/>
        <v>0</v>
      </c>
      <c r="V80" s="514">
        <f t="shared" si="27"/>
        <v>0</v>
      </c>
      <c r="W80" s="514">
        <f t="shared" si="27"/>
        <v>0</v>
      </c>
      <c r="X80" s="514">
        <f t="shared" si="27"/>
        <v>0</v>
      </c>
      <c r="Y80" s="514">
        <f t="shared" si="27"/>
        <v>0</v>
      </c>
      <c r="Z80" s="514">
        <f t="shared" si="27"/>
        <v>0</v>
      </c>
      <c r="AA80" s="514">
        <f t="shared" si="27"/>
        <v>0</v>
      </c>
      <c r="AB80" s="514">
        <f t="shared" si="27"/>
        <v>0</v>
      </c>
      <c r="AC80" s="514">
        <f t="shared" si="27"/>
        <v>0</v>
      </c>
      <c r="AD80" s="514">
        <f t="shared" si="27"/>
        <v>0</v>
      </c>
      <c r="AE80" s="514">
        <f t="shared" si="27"/>
        <v>0</v>
      </c>
      <c r="AF80" s="514">
        <f t="shared" si="27"/>
        <v>0</v>
      </c>
      <c r="AG80" s="514">
        <f t="shared" si="27"/>
        <v>0</v>
      </c>
      <c r="AH80" s="514">
        <f t="shared" si="27"/>
        <v>0</v>
      </c>
      <c r="AI80" s="514">
        <f t="shared" si="27"/>
        <v>0</v>
      </c>
      <c r="AJ80" s="514">
        <f t="shared" si="27"/>
        <v>0</v>
      </c>
      <c r="AK80" s="514">
        <f t="shared" si="28"/>
        <v>0</v>
      </c>
      <c r="AL80" s="514">
        <f t="shared" si="28"/>
        <v>0</v>
      </c>
      <c r="AM80" s="514">
        <f t="shared" si="28"/>
        <v>0</v>
      </c>
      <c r="AN80" s="514">
        <f t="shared" si="28"/>
        <v>0</v>
      </c>
      <c r="AO80" s="514">
        <f t="shared" si="28"/>
        <v>0</v>
      </c>
      <c r="AP80" s="514">
        <f t="shared" si="28"/>
        <v>0</v>
      </c>
      <c r="AQ80" s="514">
        <f t="shared" si="28"/>
        <v>0</v>
      </c>
      <c r="AR80" s="514">
        <f t="shared" si="28"/>
        <v>0</v>
      </c>
      <c r="AS80" s="514">
        <f t="shared" si="28"/>
        <v>0</v>
      </c>
      <c r="AT80" s="514">
        <f t="shared" si="28"/>
        <v>0</v>
      </c>
      <c r="AU80" s="514">
        <f t="shared" si="28"/>
        <v>0</v>
      </c>
      <c r="AV80" s="514">
        <f t="shared" si="28"/>
        <v>0</v>
      </c>
      <c r="AW80" s="514">
        <f t="shared" si="28"/>
        <v>0</v>
      </c>
      <c r="AX80" s="514">
        <f t="shared" si="28"/>
        <v>0</v>
      </c>
      <c r="AY80" s="514">
        <f t="shared" si="28"/>
        <v>0</v>
      </c>
      <c r="AZ80" s="514">
        <f t="shared" si="28"/>
        <v>0</v>
      </c>
      <c r="BA80" s="514">
        <f t="shared" si="24"/>
        <v>0</v>
      </c>
      <c r="BB80" s="514">
        <f t="shared" si="24"/>
        <v>0</v>
      </c>
      <c r="BC80" s="514">
        <f t="shared" si="24"/>
        <v>0</v>
      </c>
      <c r="BD80" s="514">
        <f t="shared" si="24"/>
        <v>0</v>
      </c>
      <c r="BE80" s="514">
        <f t="shared" si="24"/>
        <v>0</v>
      </c>
      <c r="BF80" s="514">
        <f t="shared" si="24"/>
        <v>0</v>
      </c>
      <c r="BG80" s="514">
        <f t="shared" si="24"/>
        <v>0</v>
      </c>
      <c r="BH80" s="514">
        <f t="shared" si="24"/>
        <v>0</v>
      </c>
      <c r="BI80" s="514">
        <f t="shared" si="24"/>
        <v>0</v>
      </c>
      <c r="BJ80" s="514">
        <f t="shared" si="24"/>
        <v>0</v>
      </c>
      <c r="BK80" s="514">
        <f t="shared" si="24"/>
        <v>0</v>
      </c>
      <c r="BL80" s="514">
        <f t="shared" si="24"/>
        <v>0</v>
      </c>
      <c r="BM80" s="514">
        <f t="shared" si="24"/>
        <v>0</v>
      </c>
      <c r="BN80" s="514">
        <f t="shared" si="24"/>
        <v>0</v>
      </c>
      <c r="BO80" s="514">
        <f t="shared" si="24"/>
        <v>0</v>
      </c>
      <c r="BP80" s="514">
        <f t="shared" si="23"/>
        <v>0</v>
      </c>
      <c r="BQ80" s="514">
        <f t="shared" si="23"/>
        <v>0</v>
      </c>
      <c r="BR80" s="514">
        <f t="shared" si="23"/>
        <v>0</v>
      </c>
      <c r="BS80" s="514">
        <f t="shared" si="23"/>
        <v>0</v>
      </c>
      <c r="BT80" s="514">
        <f t="shared" si="25"/>
        <v>0</v>
      </c>
      <c r="BU80" s="514">
        <f t="shared" si="25"/>
        <v>0</v>
      </c>
      <c r="BV80" s="514">
        <f t="shared" si="25"/>
        <v>0</v>
      </c>
      <c r="BW80" s="514">
        <f t="shared" si="25"/>
        <v>0</v>
      </c>
      <c r="BX80" s="514">
        <f t="shared" si="25"/>
        <v>0</v>
      </c>
      <c r="CF80" s="505" t="s">
        <v>467</v>
      </c>
      <c r="CG80" s="505" t="s">
        <v>85</v>
      </c>
      <c r="CH80" s="515">
        <v>1.1133699790318244E-2</v>
      </c>
      <c r="CI80" s="515">
        <v>1.0249448744082502E-2</v>
      </c>
      <c r="CJ80" s="515">
        <v>9.5578640955646579E-3</v>
      </c>
      <c r="CK80" s="515">
        <v>1.0480220434385535E-2</v>
      </c>
      <c r="CL80" s="515">
        <v>1.0507633617821791E-2</v>
      </c>
      <c r="CM80" s="515">
        <v>9.2330190106399077E-3</v>
      </c>
      <c r="CN80" s="515">
        <v>8.2520784499413267E-3</v>
      </c>
      <c r="CO80" s="515">
        <v>8.2293531407807204E-3</v>
      </c>
      <c r="CP80" s="515">
        <v>8.3252134405772983E-3</v>
      </c>
      <c r="CQ80" s="515">
        <v>8.3244741063838237E-3</v>
      </c>
      <c r="CR80" s="515">
        <v>8.3785115820601275E-3</v>
      </c>
      <c r="CS80" s="515">
        <v>8.1677079409286091E-3</v>
      </c>
      <c r="CT80" s="515">
        <v>7.4749769676677692E-3</v>
      </c>
      <c r="CU80" s="515">
        <v>8.4535854698146711E-3</v>
      </c>
      <c r="CV80" s="515">
        <v>7.1826605837687655E-3</v>
      </c>
      <c r="CW80" s="515">
        <v>1.097252592369808E-2</v>
      </c>
      <c r="CX80" s="515">
        <v>1.1373455806522732E-2</v>
      </c>
      <c r="CY80" s="515">
        <v>1.5093073956062384E-2</v>
      </c>
      <c r="CZ80" s="515">
        <v>1.0903604603404185E-2</v>
      </c>
      <c r="DA80" s="515">
        <v>1.094529601569964E-2</v>
      </c>
      <c r="DB80" s="515">
        <v>1.1990029580912054E-2</v>
      </c>
      <c r="DC80" s="515">
        <v>1.0958506975901431E-2</v>
      </c>
      <c r="DD80" s="515">
        <v>1.2509608888161368E-2</v>
      </c>
      <c r="DE80" s="515">
        <v>1.0808068824735013E-2</v>
      </c>
      <c r="DF80" s="515">
        <v>1.1489633936638755E-2</v>
      </c>
      <c r="DG80" s="515">
        <v>1.0454616554335E-2</v>
      </c>
      <c r="DH80" s="515">
        <v>1.0833402427194383E-2</v>
      </c>
      <c r="DI80" s="515">
        <v>1.2882581033768777E-2</v>
      </c>
      <c r="DJ80" s="515">
        <v>5.3796220024393574E-3</v>
      </c>
      <c r="DK80" s="515">
        <v>1.4938863802167803E-2</v>
      </c>
      <c r="DL80" s="515">
        <v>1.5364277398603949E-2</v>
      </c>
      <c r="DM80" s="515">
        <v>1.4018584949372402E-2</v>
      </c>
      <c r="DN80" s="515">
        <v>1.4062737372063976E-2</v>
      </c>
      <c r="DO80" s="515">
        <v>1.4375158079514448E-2</v>
      </c>
      <c r="DP80" s="515">
        <v>1.3573439645196025E-2</v>
      </c>
      <c r="DQ80" s="515">
        <v>1.4601281453072186E-2</v>
      </c>
      <c r="DR80" s="515">
        <v>1.1816436981365298E-2</v>
      </c>
      <c r="DS80" s="515">
        <v>1.5552141946466942E-2</v>
      </c>
      <c r="DT80" s="515">
        <v>1.4522504533507202E-2</v>
      </c>
      <c r="DU80" s="515">
        <v>1.6563604240282685E-2</v>
      </c>
      <c r="DV80" s="515">
        <v>2.2728928389305746E-2</v>
      </c>
      <c r="DW80" s="515">
        <v>1.274903463161256E-2</v>
      </c>
      <c r="DX80" s="515">
        <v>1.2683997784833203E-2</v>
      </c>
      <c r="DY80" s="515">
        <v>1.2679170046183954E-2</v>
      </c>
      <c r="DZ80" s="515">
        <v>1.1121646208646183E-2</v>
      </c>
      <c r="EA80" s="515">
        <v>1.7439192290041303E-2</v>
      </c>
      <c r="EB80" s="515">
        <v>1.4083637037494596E-2</v>
      </c>
      <c r="EC80" s="515">
        <v>1.338891851277328E-2</v>
      </c>
      <c r="ED80" s="515">
        <v>1.3739157189685573E-2</v>
      </c>
      <c r="EE80" s="515">
        <v>1.180130887243858E-2</v>
      </c>
      <c r="EF80" s="515">
        <v>1.1362344013316377E-2</v>
      </c>
      <c r="EG80" s="515">
        <v>1.535121485036341E-2</v>
      </c>
      <c r="EH80" s="515">
        <v>1.4903303131052406E-2</v>
      </c>
      <c r="EI80" s="515">
        <v>1.5015702806796009E-2</v>
      </c>
      <c r="EJ80" s="515">
        <v>1.3808531537618596E-2</v>
      </c>
      <c r="EK80" s="515">
        <v>1.5191154891767998E-2</v>
      </c>
      <c r="EL80" s="515">
        <v>1.4850145612144282E-2</v>
      </c>
      <c r="EM80" s="515">
        <v>1.6869423610830478E-2</v>
      </c>
      <c r="EN80" s="515">
        <v>1.396979618227139E-2</v>
      </c>
      <c r="EO80" s="515">
        <v>1.5599255200868039E-2</v>
      </c>
      <c r="EP80" s="515">
        <v>1.4180917486369068E-2</v>
      </c>
      <c r="EQ80" s="515">
        <v>1.5085392853614741E-2</v>
      </c>
      <c r="ER80" s="515">
        <v>1.626646977664568E-2</v>
      </c>
      <c r="ES80" s="515">
        <v>2.2023053313479018E-2</v>
      </c>
      <c r="ET80" s="515">
        <v>1.4338723520545197E-2</v>
      </c>
      <c r="EU80" s="515">
        <v>1.4369310708480149E-2</v>
      </c>
      <c r="EV80" s="515">
        <v>1.4977184556427211E-2</v>
      </c>
      <c r="EW80" s="515">
        <v>3.1831910298875665E-2</v>
      </c>
      <c r="EX80" s="515">
        <v>1.4658926184737367E-2</v>
      </c>
      <c r="EY80" s="515">
        <v>9.8217064014883178E-3</v>
      </c>
      <c r="EZ80" s="515">
        <v>1.0453947908665393E-2</v>
      </c>
    </row>
    <row r="81" spans="3:156" x14ac:dyDescent="0.15">
      <c r="C81" s="511" t="s">
        <v>472</v>
      </c>
      <c r="D81" s="512" t="s">
        <v>471</v>
      </c>
      <c r="E81" s="513">
        <f t="shared" si="13"/>
        <v>0</v>
      </c>
      <c r="F81" s="514">
        <f t="shared" si="26"/>
        <v>0</v>
      </c>
      <c r="G81" s="514">
        <f t="shared" si="26"/>
        <v>0</v>
      </c>
      <c r="H81" s="514">
        <f t="shared" si="26"/>
        <v>0</v>
      </c>
      <c r="I81" s="514">
        <f t="shared" si="26"/>
        <v>0</v>
      </c>
      <c r="J81" s="514">
        <f t="shared" si="26"/>
        <v>0</v>
      </c>
      <c r="K81" s="514">
        <f t="shared" si="26"/>
        <v>0</v>
      </c>
      <c r="L81" s="514">
        <f t="shared" si="26"/>
        <v>0</v>
      </c>
      <c r="M81" s="514">
        <f t="shared" si="26"/>
        <v>0</v>
      </c>
      <c r="N81" s="514">
        <f t="shared" si="26"/>
        <v>0</v>
      </c>
      <c r="O81" s="514">
        <f t="shared" si="26"/>
        <v>0</v>
      </c>
      <c r="P81" s="514">
        <f t="shared" si="26"/>
        <v>0</v>
      </c>
      <c r="Q81" s="514">
        <f t="shared" si="26"/>
        <v>0</v>
      </c>
      <c r="R81" s="514">
        <f t="shared" si="26"/>
        <v>0</v>
      </c>
      <c r="S81" s="514">
        <f t="shared" si="26"/>
        <v>0</v>
      </c>
      <c r="T81" s="514">
        <f t="shared" si="26"/>
        <v>0</v>
      </c>
      <c r="U81" s="514">
        <f t="shared" si="26"/>
        <v>0</v>
      </c>
      <c r="V81" s="514">
        <f t="shared" si="27"/>
        <v>0</v>
      </c>
      <c r="W81" s="514">
        <f t="shared" si="27"/>
        <v>0</v>
      </c>
      <c r="X81" s="514">
        <f t="shared" si="27"/>
        <v>0</v>
      </c>
      <c r="Y81" s="514">
        <f t="shared" si="27"/>
        <v>0</v>
      </c>
      <c r="Z81" s="514">
        <f t="shared" si="27"/>
        <v>0</v>
      </c>
      <c r="AA81" s="514">
        <f t="shared" si="27"/>
        <v>0</v>
      </c>
      <c r="AB81" s="514">
        <f t="shared" si="27"/>
        <v>0</v>
      </c>
      <c r="AC81" s="514">
        <f t="shared" si="27"/>
        <v>0</v>
      </c>
      <c r="AD81" s="514">
        <f t="shared" si="27"/>
        <v>0</v>
      </c>
      <c r="AE81" s="514">
        <f t="shared" si="27"/>
        <v>0</v>
      </c>
      <c r="AF81" s="514">
        <f t="shared" si="27"/>
        <v>0</v>
      </c>
      <c r="AG81" s="514">
        <f t="shared" si="27"/>
        <v>0</v>
      </c>
      <c r="AH81" s="514">
        <f t="shared" si="27"/>
        <v>0</v>
      </c>
      <c r="AI81" s="514">
        <f t="shared" si="27"/>
        <v>0</v>
      </c>
      <c r="AJ81" s="514">
        <f t="shared" si="27"/>
        <v>0</v>
      </c>
      <c r="AK81" s="514">
        <f t="shared" si="28"/>
        <v>0</v>
      </c>
      <c r="AL81" s="514">
        <f t="shared" si="28"/>
        <v>0</v>
      </c>
      <c r="AM81" s="514">
        <f t="shared" si="28"/>
        <v>0</v>
      </c>
      <c r="AN81" s="514">
        <f t="shared" si="28"/>
        <v>0</v>
      </c>
      <c r="AO81" s="514">
        <f t="shared" si="28"/>
        <v>0</v>
      </c>
      <c r="AP81" s="514">
        <f t="shared" si="28"/>
        <v>0</v>
      </c>
      <c r="AQ81" s="514">
        <f t="shared" si="28"/>
        <v>0</v>
      </c>
      <c r="AR81" s="514">
        <f t="shared" si="28"/>
        <v>0</v>
      </c>
      <c r="AS81" s="514">
        <f t="shared" si="28"/>
        <v>0</v>
      </c>
      <c r="AT81" s="514">
        <f t="shared" si="28"/>
        <v>0</v>
      </c>
      <c r="AU81" s="514">
        <f t="shared" si="28"/>
        <v>0</v>
      </c>
      <c r="AV81" s="514">
        <f t="shared" si="28"/>
        <v>0</v>
      </c>
      <c r="AW81" s="514">
        <f t="shared" si="28"/>
        <v>0</v>
      </c>
      <c r="AX81" s="514">
        <f t="shared" si="28"/>
        <v>0</v>
      </c>
      <c r="AY81" s="514">
        <f t="shared" si="28"/>
        <v>0</v>
      </c>
      <c r="AZ81" s="514">
        <f t="shared" si="28"/>
        <v>0</v>
      </c>
      <c r="BA81" s="514">
        <f t="shared" si="24"/>
        <v>0</v>
      </c>
      <c r="BB81" s="514">
        <f t="shared" si="24"/>
        <v>0</v>
      </c>
      <c r="BC81" s="514">
        <f t="shared" si="24"/>
        <v>0</v>
      </c>
      <c r="BD81" s="514">
        <f t="shared" si="24"/>
        <v>0</v>
      </c>
      <c r="BE81" s="514">
        <f t="shared" si="24"/>
        <v>0</v>
      </c>
      <c r="BF81" s="514">
        <f t="shared" si="24"/>
        <v>0</v>
      </c>
      <c r="BG81" s="514">
        <f t="shared" si="24"/>
        <v>0</v>
      </c>
      <c r="BH81" s="514">
        <f t="shared" si="24"/>
        <v>0</v>
      </c>
      <c r="BI81" s="514">
        <f t="shared" si="24"/>
        <v>0</v>
      </c>
      <c r="BJ81" s="514">
        <f t="shared" si="24"/>
        <v>0</v>
      </c>
      <c r="BK81" s="514">
        <f t="shared" si="24"/>
        <v>0</v>
      </c>
      <c r="BL81" s="514">
        <f t="shared" si="24"/>
        <v>0</v>
      </c>
      <c r="BM81" s="514">
        <f t="shared" si="24"/>
        <v>0</v>
      </c>
      <c r="BN81" s="514">
        <f t="shared" si="24"/>
        <v>0</v>
      </c>
      <c r="BO81" s="514">
        <f t="shared" si="24"/>
        <v>0</v>
      </c>
      <c r="BP81" s="514">
        <f t="shared" si="24"/>
        <v>0</v>
      </c>
      <c r="BQ81" s="514">
        <f t="shared" ref="BP81:BX128" si="29">BQ$131*ES81</f>
        <v>0</v>
      </c>
      <c r="BR81" s="514">
        <f t="shared" si="29"/>
        <v>0</v>
      </c>
      <c r="BS81" s="514">
        <f t="shared" si="29"/>
        <v>0</v>
      </c>
      <c r="BT81" s="514">
        <f t="shared" si="25"/>
        <v>0</v>
      </c>
      <c r="BU81" s="514">
        <f t="shared" si="25"/>
        <v>0</v>
      </c>
      <c r="BV81" s="514">
        <f t="shared" si="25"/>
        <v>0</v>
      </c>
      <c r="BW81" s="514">
        <f t="shared" si="25"/>
        <v>0</v>
      </c>
      <c r="BX81" s="514">
        <f t="shared" si="25"/>
        <v>0</v>
      </c>
      <c r="CF81" s="505" t="s">
        <v>472</v>
      </c>
      <c r="CG81" s="505" t="s">
        <v>471</v>
      </c>
      <c r="CH81" s="515">
        <v>5.3705347768861654E-3</v>
      </c>
      <c r="CI81" s="515">
        <v>8.4629429587703853E-3</v>
      </c>
      <c r="CJ81" s="515">
        <v>9.1005697906106891E-3</v>
      </c>
      <c r="CK81" s="515">
        <v>9.9620386862042942E-3</v>
      </c>
      <c r="CL81" s="515">
        <v>9.8214520249782951E-3</v>
      </c>
      <c r="CM81" s="515">
        <v>1.6358227018304673E-2</v>
      </c>
      <c r="CN81" s="515">
        <v>7.8809828797046962E-3</v>
      </c>
      <c r="CO81" s="515">
        <v>7.7884949368103237E-3</v>
      </c>
      <c r="CP81" s="515">
        <v>7.7904287018087503E-3</v>
      </c>
      <c r="CQ81" s="515">
        <v>7.7254737900548593E-3</v>
      </c>
      <c r="CR81" s="515">
        <v>1.2472987830306707E-2</v>
      </c>
      <c r="CS81" s="515">
        <v>7.9922546502068717E-3</v>
      </c>
      <c r="CT81" s="515">
        <v>8.0293835488000082E-3</v>
      </c>
      <c r="CU81" s="515">
        <v>7.9769322260771942E-3</v>
      </c>
      <c r="CV81" s="515">
        <v>9.0769886498176713E-3</v>
      </c>
      <c r="CW81" s="515">
        <v>7.7962806605218586E-3</v>
      </c>
      <c r="CX81" s="515">
        <v>8.7152958091140202E-3</v>
      </c>
      <c r="CY81" s="515">
        <v>7.6769709504909906E-3</v>
      </c>
      <c r="CZ81" s="515">
        <v>8.8464539453631148E-3</v>
      </c>
      <c r="DA81" s="515">
        <v>7.7338640160726302E-3</v>
      </c>
      <c r="DB81" s="515">
        <v>7.0798984939261528E-3</v>
      </c>
      <c r="DC81" s="515">
        <v>8.6634052062571718E-3</v>
      </c>
      <c r="DD81" s="515">
        <v>8.2311461176882185E-3</v>
      </c>
      <c r="DE81" s="515">
        <v>7.8462816070559264E-3</v>
      </c>
      <c r="DF81" s="515">
        <v>7.6375680582999386E-3</v>
      </c>
      <c r="DG81" s="515">
        <v>7.6935147271964075E-3</v>
      </c>
      <c r="DH81" s="515">
        <v>7.5512294501553457E-3</v>
      </c>
      <c r="DI81" s="515">
        <v>1.3748447088054814E-2</v>
      </c>
      <c r="DJ81" s="515">
        <v>3.2378089685848148E-3</v>
      </c>
      <c r="DK81" s="515">
        <v>2.1189158551152372E-3</v>
      </c>
      <c r="DL81" s="515">
        <v>1.9235520484656419E-3</v>
      </c>
      <c r="DM81" s="515">
        <v>1.8750273638707651E-3</v>
      </c>
      <c r="DN81" s="515">
        <v>1.8984609525747372E-3</v>
      </c>
      <c r="DO81" s="515">
        <v>1.977256971293292E-3</v>
      </c>
      <c r="DP81" s="515">
        <v>1.9683241693181858E-3</v>
      </c>
      <c r="DQ81" s="515">
        <v>2.0485040230342898E-3</v>
      </c>
      <c r="DR81" s="515">
        <v>1.720867861729543E-3</v>
      </c>
      <c r="DS81" s="515">
        <v>2.4082901402231131E-3</v>
      </c>
      <c r="DT81" s="515">
        <v>2.470506734041036E-4</v>
      </c>
      <c r="DU81" s="515">
        <v>2.2084805653710247E-4</v>
      </c>
      <c r="DV81" s="515">
        <v>1.4569825890580607E-4</v>
      </c>
      <c r="DW81" s="515">
        <v>1.5671303356896938E-3</v>
      </c>
      <c r="DX81" s="515">
        <v>1.5194782927449345E-3</v>
      </c>
      <c r="DY81" s="515">
        <v>1.5198092561501651E-3</v>
      </c>
      <c r="DZ81" s="515">
        <v>1.8322527740050739E-3</v>
      </c>
      <c r="EA81" s="515">
        <v>2.2946305644791189E-4</v>
      </c>
      <c r="EB81" s="515">
        <v>1.7295694607449503E-3</v>
      </c>
      <c r="EC81" s="515">
        <v>2.0359687818120122E-3</v>
      </c>
      <c r="ED81" s="515">
        <v>2.0709323929327954E-3</v>
      </c>
      <c r="EE81" s="515">
        <v>1.877480956978865E-3</v>
      </c>
      <c r="EF81" s="515">
        <v>4.6524611519493811E-4</v>
      </c>
      <c r="EG81" s="515">
        <v>2.2990709494673856E-3</v>
      </c>
      <c r="EH81" s="515">
        <v>3.7788258287923689E-3</v>
      </c>
      <c r="EI81" s="515">
        <v>2.0110194896944596E-3</v>
      </c>
      <c r="EJ81" s="515">
        <v>9.9362377429410118E-4</v>
      </c>
      <c r="EK81" s="515">
        <v>5.4030689431597148E-4</v>
      </c>
      <c r="EL81" s="515">
        <v>1.2174092503840951E-2</v>
      </c>
      <c r="EM81" s="515">
        <v>1.227805143540567E-3</v>
      </c>
      <c r="EN81" s="515">
        <v>2.3166495455946836E-3</v>
      </c>
      <c r="EO81" s="515">
        <v>1.560595303478855E-3</v>
      </c>
      <c r="EP81" s="515">
        <v>9.4170155182919592E-4</v>
      </c>
      <c r="EQ81" s="515">
        <v>6.0027776647858348E-3</v>
      </c>
      <c r="ER81" s="515">
        <v>4.2437608554346545E-4</v>
      </c>
      <c r="ES81" s="515">
        <v>2.6667505892524984E-4</v>
      </c>
      <c r="ET81" s="515">
        <v>2.3945198577229698E-3</v>
      </c>
      <c r="EU81" s="515">
        <v>4.5853261740976979E-3</v>
      </c>
      <c r="EV81" s="515">
        <v>1.1385945388111415E-3</v>
      </c>
      <c r="EW81" s="515">
        <v>1.1850508372975921E-3</v>
      </c>
      <c r="EX81" s="515">
        <v>1.1874924059825317E-3</v>
      </c>
      <c r="EY81" s="515">
        <v>3.5387273822686254E-3</v>
      </c>
      <c r="EZ81" s="515">
        <v>2.9289657673265347E-3</v>
      </c>
    </row>
    <row r="82" spans="3:156" x14ac:dyDescent="0.15">
      <c r="C82" s="511" t="s">
        <v>474</v>
      </c>
      <c r="D82" s="512" t="s">
        <v>475</v>
      </c>
      <c r="E82" s="513">
        <f t="shared" si="13"/>
        <v>0</v>
      </c>
      <c r="F82" s="514">
        <f t="shared" si="26"/>
        <v>0</v>
      </c>
      <c r="G82" s="514">
        <f t="shared" si="26"/>
        <v>0</v>
      </c>
      <c r="H82" s="514">
        <f t="shared" si="26"/>
        <v>0</v>
      </c>
      <c r="I82" s="514">
        <f t="shared" si="26"/>
        <v>0</v>
      </c>
      <c r="J82" s="514">
        <f t="shared" si="26"/>
        <v>0</v>
      </c>
      <c r="K82" s="514">
        <f t="shared" si="26"/>
        <v>0</v>
      </c>
      <c r="L82" s="514">
        <f t="shared" si="26"/>
        <v>0</v>
      </c>
      <c r="M82" s="514">
        <f t="shared" si="26"/>
        <v>0</v>
      </c>
      <c r="N82" s="514">
        <f t="shared" si="26"/>
        <v>0</v>
      </c>
      <c r="O82" s="514">
        <f t="shared" si="26"/>
        <v>0</v>
      </c>
      <c r="P82" s="514">
        <f t="shared" si="26"/>
        <v>0</v>
      </c>
      <c r="Q82" s="514">
        <f t="shared" si="26"/>
        <v>0</v>
      </c>
      <c r="R82" s="514">
        <f t="shared" si="26"/>
        <v>0</v>
      </c>
      <c r="S82" s="514">
        <f t="shared" si="26"/>
        <v>0</v>
      </c>
      <c r="T82" s="514">
        <f t="shared" si="26"/>
        <v>0</v>
      </c>
      <c r="U82" s="514">
        <f t="shared" si="26"/>
        <v>0</v>
      </c>
      <c r="V82" s="514">
        <f t="shared" si="27"/>
        <v>0</v>
      </c>
      <c r="W82" s="514">
        <f t="shared" si="27"/>
        <v>0</v>
      </c>
      <c r="X82" s="514">
        <f t="shared" si="27"/>
        <v>0</v>
      </c>
      <c r="Y82" s="514">
        <f t="shared" si="27"/>
        <v>0</v>
      </c>
      <c r="Z82" s="514">
        <f t="shared" si="27"/>
        <v>0</v>
      </c>
      <c r="AA82" s="514">
        <f t="shared" si="27"/>
        <v>0</v>
      </c>
      <c r="AB82" s="514">
        <f t="shared" si="27"/>
        <v>0</v>
      </c>
      <c r="AC82" s="514">
        <f t="shared" si="27"/>
        <v>0</v>
      </c>
      <c r="AD82" s="514">
        <f t="shared" si="27"/>
        <v>0</v>
      </c>
      <c r="AE82" s="514">
        <f t="shared" si="27"/>
        <v>0</v>
      </c>
      <c r="AF82" s="514">
        <f t="shared" si="27"/>
        <v>0</v>
      </c>
      <c r="AG82" s="514">
        <f t="shared" si="27"/>
        <v>0</v>
      </c>
      <c r="AH82" s="514">
        <f t="shared" si="27"/>
        <v>0</v>
      </c>
      <c r="AI82" s="514">
        <f t="shared" si="27"/>
        <v>0</v>
      </c>
      <c r="AJ82" s="514">
        <f t="shared" si="27"/>
        <v>0</v>
      </c>
      <c r="AK82" s="514">
        <f t="shared" si="28"/>
        <v>0</v>
      </c>
      <c r="AL82" s="514">
        <f t="shared" si="28"/>
        <v>0</v>
      </c>
      <c r="AM82" s="514">
        <f t="shared" si="28"/>
        <v>0</v>
      </c>
      <c r="AN82" s="514">
        <f t="shared" si="28"/>
        <v>0</v>
      </c>
      <c r="AO82" s="514">
        <f t="shared" si="28"/>
        <v>0</v>
      </c>
      <c r="AP82" s="514">
        <f t="shared" si="28"/>
        <v>0</v>
      </c>
      <c r="AQ82" s="514">
        <f t="shared" si="28"/>
        <v>0</v>
      </c>
      <c r="AR82" s="514">
        <f t="shared" si="28"/>
        <v>0</v>
      </c>
      <c r="AS82" s="514">
        <f t="shared" si="28"/>
        <v>0</v>
      </c>
      <c r="AT82" s="514">
        <f t="shared" si="28"/>
        <v>0</v>
      </c>
      <c r="AU82" s="514">
        <f t="shared" si="28"/>
        <v>0</v>
      </c>
      <c r="AV82" s="514">
        <f t="shared" si="28"/>
        <v>0</v>
      </c>
      <c r="AW82" s="514">
        <f t="shared" si="28"/>
        <v>0</v>
      </c>
      <c r="AX82" s="514">
        <f t="shared" si="28"/>
        <v>0</v>
      </c>
      <c r="AY82" s="514">
        <f t="shared" si="28"/>
        <v>0</v>
      </c>
      <c r="AZ82" s="514">
        <f t="shared" si="28"/>
        <v>0</v>
      </c>
      <c r="BA82" s="514">
        <f t="shared" si="24"/>
        <v>0</v>
      </c>
      <c r="BB82" s="514">
        <f t="shared" si="24"/>
        <v>0</v>
      </c>
      <c r="BC82" s="514">
        <f t="shared" si="24"/>
        <v>0</v>
      </c>
      <c r="BD82" s="514">
        <f t="shared" si="24"/>
        <v>0</v>
      </c>
      <c r="BE82" s="514">
        <f t="shared" si="24"/>
        <v>0</v>
      </c>
      <c r="BF82" s="514">
        <f t="shared" si="24"/>
        <v>0</v>
      </c>
      <c r="BG82" s="514">
        <f t="shared" si="24"/>
        <v>0</v>
      </c>
      <c r="BH82" s="514">
        <f t="shared" si="24"/>
        <v>0</v>
      </c>
      <c r="BI82" s="514">
        <f t="shared" si="24"/>
        <v>0</v>
      </c>
      <c r="BJ82" s="514">
        <f t="shared" si="24"/>
        <v>0</v>
      </c>
      <c r="BK82" s="514">
        <f t="shared" si="24"/>
        <v>0</v>
      </c>
      <c r="BL82" s="514">
        <f t="shared" si="24"/>
        <v>0</v>
      </c>
      <c r="BM82" s="514">
        <f t="shared" si="24"/>
        <v>0</v>
      </c>
      <c r="BN82" s="514">
        <f t="shared" si="24"/>
        <v>0</v>
      </c>
      <c r="BO82" s="514">
        <f t="shared" si="24"/>
        <v>0</v>
      </c>
      <c r="BP82" s="514">
        <f t="shared" si="29"/>
        <v>0</v>
      </c>
      <c r="BQ82" s="514">
        <f t="shared" si="29"/>
        <v>0</v>
      </c>
      <c r="BR82" s="514">
        <f t="shared" si="29"/>
        <v>0</v>
      </c>
      <c r="BS82" s="514">
        <f t="shared" si="29"/>
        <v>0</v>
      </c>
      <c r="BT82" s="514">
        <f t="shared" si="25"/>
        <v>0</v>
      </c>
      <c r="BU82" s="514">
        <f t="shared" si="25"/>
        <v>0</v>
      </c>
      <c r="BV82" s="514">
        <f t="shared" si="25"/>
        <v>0</v>
      </c>
      <c r="BW82" s="514">
        <f t="shared" si="25"/>
        <v>0</v>
      </c>
      <c r="BX82" s="514">
        <f t="shared" si="25"/>
        <v>0</v>
      </c>
      <c r="CF82" s="505" t="s">
        <v>474</v>
      </c>
      <c r="CG82" s="505" t="s">
        <v>475</v>
      </c>
      <c r="CH82" s="515">
        <v>0</v>
      </c>
      <c r="CI82" s="515">
        <v>0</v>
      </c>
      <c r="CJ82" s="515">
        <v>0</v>
      </c>
      <c r="CK82" s="515">
        <v>0</v>
      </c>
      <c r="CL82" s="515">
        <v>0</v>
      </c>
      <c r="CM82" s="515">
        <v>0</v>
      </c>
      <c r="CN82" s="515">
        <v>0</v>
      </c>
      <c r="CO82" s="515">
        <v>0</v>
      </c>
      <c r="CP82" s="515">
        <v>0</v>
      </c>
      <c r="CQ82" s="515">
        <v>0</v>
      </c>
      <c r="CR82" s="515">
        <v>0</v>
      </c>
      <c r="CS82" s="515">
        <v>0</v>
      </c>
      <c r="CT82" s="515">
        <v>0</v>
      </c>
      <c r="CU82" s="515">
        <v>0</v>
      </c>
      <c r="CV82" s="515">
        <v>0</v>
      </c>
      <c r="CW82" s="515">
        <v>0</v>
      </c>
      <c r="CX82" s="515">
        <v>0</v>
      </c>
      <c r="CY82" s="515">
        <v>0</v>
      </c>
      <c r="CZ82" s="515">
        <v>0</v>
      </c>
      <c r="DA82" s="515">
        <v>0</v>
      </c>
      <c r="DB82" s="515">
        <v>0</v>
      </c>
      <c r="DC82" s="515">
        <v>0</v>
      </c>
      <c r="DD82" s="515">
        <v>0</v>
      </c>
      <c r="DE82" s="515">
        <v>0</v>
      </c>
      <c r="DF82" s="515">
        <v>0</v>
      </c>
      <c r="DG82" s="515">
        <v>0</v>
      </c>
      <c r="DH82" s="515">
        <v>0</v>
      </c>
      <c r="DI82" s="515">
        <v>0</v>
      </c>
      <c r="DJ82" s="515">
        <v>0</v>
      </c>
      <c r="DK82" s="515">
        <v>0</v>
      </c>
      <c r="DL82" s="515">
        <v>0</v>
      </c>
      <c r="DM82" s="515">
        <v>0</v>
      </c>
      <c r="DN82" s="515">
        <v>0</v>
      </c>
      <c r="DO82" s="515">
        <v>0</v>
      </c>
      <c r="DP82" s="515">
        <v>0</v>
      </c>
      <c r="DQ82" s="515">
        <v>0</v>
      </c>
      <c r="DR82" s="515">
        <v>0</v>
      </c>
      <c r="DS82" s="515">
        <v>0</v>
      </c>
      <c r="DT82" s="515">
        <v>0</v>
      </c>
      <c r="DU82" s="515">
        <v>0</v>
      </c>
      <c r="DV82" s="515">
        <v>0</v>
      </c>
      <c r="DW82" s="515">
        <v>0</v>
      </c>
      <c r="DX82" s="515">
        <v>0</v>
      </c>
      <c r="DY82" s="515">
        <v>0</v>
      </c>
      <c r="DZ82" s="515">
        <v>0</v>
      </c>
      <c r="EA82" s="515">
        <v>0</v>
      </c>
      <c r="EB82" s="515">
        <v>0</v>
      </c>
      <c r="EC82" s="515">
        <v>0</v>
      </c>
      <c r="ED82" s="515">
        <v>0</v>
      </c>
      <c r="EE82" s="515">
        <v>0</v>
      </c>
      <c r="EF82" s="515">
        <v>0</v>
      </c>
      <c r="EG82" s="515">
        <v>0</v>
      </c>
      <c r="EH82" s="515">
        <v>0</v>
      </c>
      <c r="EI82" s="515">
        <v>0</v>
      </c>
      <c r="EJ82" s="515">
        <v>0</v>
      </c>
      <c r="EK82" s="515">
        <v>0</v>
      </c>
      <c r="EL82" s="515">
        <v>0</v>
      </c>
      <c r="EM82" s="515">
        <v>0</v>
      </c>
      <c r="EN82" s="515">
        <v>0</v>
      </c>
      <c r="EO82" s="515">
        <v>0</v>
      </c>
      <c r="EP82" s="515">
        <v>0</v>
      </c>
      <c r="EQ82" s="515">
        <v>0</v>
      </c>
      <c r="ER82" s="515">
        <v>0</v>
      </c>
      <c r="ES82" s="515">
        <v>0</v>
      </c>
      <c r="ET82" s="515">
        <v>0</v>
      </c>
      <c r="EU82" s="515">
        <v>0</v>
      </c>
      <c r="EV82" s="515">
        <v>0</v>
      </c>
      <c r="EW82" s="515">
        <v>0</v>
      </c>
      <c r="EX82" s="515">
        <v>0</v>
      </c>
      <c r="EY82" s="515">
        <v>0</v>
      </c>
      <c r="EZ82" s="515">
        <v>0</v>
      </c>
    </row>
    <row r="83" spans="3:156" x14ac:dyDescent="0.15">
      <c r="C83" s="511" t="s">
        <v>477</v>
      </c>
      <c r="D83" s="512" t="s">
        <v>478</v>
      </c>
      <c r="E83" s="513">
        <f t="shared" si="13"/>
        <v>0</v>
      </c>
      <c r="F83" s="514">
        <f t="shared" si="26"/>
        <v>0</v>
      </c>
      <c r="G83" s="514">
        <f t="shared" si="26"/>
        <v>0</v>
      </c>
      <c r="H83" s="514">
        <f t="shared" si="26"/>
        <v>0</v>
      </c>
      <c r="I83" s="514">
        <f t="shared" si="26"/>
        <v>0</v>
      </c>
      <c r="J83" s="514">
        <f t="shared" si="26"/>
        <v>0</v>
      </c>
      <c r="K83" s="514">
        <f t="shared" si="26"/>
        <v>0</v>
      </c>
      <c r="L83" s="514">
        <f t="shared" si="26"/>
        <v>0</v>
      </c>
      <c r="M83" s="514">
        <f t="shared" si="26"/>
        <v>0</v>
      </c>
      <c r="N83" s="514">
        <f t="shared" si="26"/>
        <v>0</v>
      </c>
      <c r="O83" s="514">
        <f t="shared" si="26"/>
        <v>0</v>
      </c>
      <c r="P83" s="514">
        <f t="shared" si="26"/>
        <v>0</v>
      </c>
      <c r="Q83" s="514">
        <f t="shared" si="26"/>
        <v>0</v>
      </c>
      <c r="R83" s="514">
        <f t="shared" si="26"/>
        <v>0</v>
      </c>
      <c r="S83" s="514">
        <f t="shared" si="26"/>
        <v>0</v>
      </c>
      <c r="T83" s="514">
        <f t="shared" si="26"/>
        <v>0</v>
      </c>
      <c r="U83" s="514">
        <f t="shared" si="26"/>
        <v>0</v>
      </c>
      <c r="V83" s="514">
        <f t="shared" si="27"/>
        <v>0</v>
      </c>
      <c r="W83" s="514">
        <f t="shared" si="27"/>
        <v>0</v>
      </c>
      <c r="X83" s="514">
        <f t="shared" si="27"/>
        <v>0</v>
      </c>
      <c r="Y83" s="514">
        <f t="shared" si="27"/>
        <v>0</v>
      </c>
      <c r="Z83" s="514">
        <f t="shared" si="27"/>
        <v>0</v>
      </c>
      <c r="AA83" s="514">
        <f t="shared" si="27"/>
        <v>0</v>
      </c>
      <c r="AB83" s="514">
        <f t="shared" si="27"/>
        <v>0</v>
      </c>
      <c r="AC83" s="514">
        <f t="shared" si="27"/>
        <v>0</v>
      </c>
      <c r="AD83" s="514">
        <f t="shared" si="27"/>
        <v>0</v>
      </c>
      <c r="AE83" s="514">
        <f t="shared" si="27"/>
        <v>0</v>
      </c>
      <c r="AF83" s="514">
        <f t="shared" si="27"/>
        <v>0</v>
      </c>
      <c r="AG83" s="514">
        <f t="shared" si="27"/>
        <v>0</v>
      </c>
      <c r="AH83" s="514">
        <f t="shared" si="27"/>
        <v>0</v>
      </c>
      <c r="AI83" s="514">
        <f t="shared" si="27"/>
        <v>0</v>
      </c>
      <c r="AJ83" s="514">
        <f t="shared" si="27"/>
        <v>0</v>
      </c>
      <c r="AK83" s="514">
        <f t="shared" si="28"/>
        <v>0</v>
      </c>
      <c r="AL83" s="514">
        <f t="shared" si="28"/>
        <v>0</v>
      </c>
      <c r="AM83" s="514">
        <f t="shared" si="28"/>
        <v>0</v>
      </c>
      <c r="AN83" s="514">
        <f t="shared" si="28"/>
        <v>0</v>
      </c>
      <c r="AO83" s="514">
        <f t="shared" si="28"/>
        <v>0</v>
      </c>
      <c r="AP83" s="514">
        <f t="shared" si="28"/>
        <v>0</v>
      </c>
      <c r="AQ83" s="514">
        <f t="shared" si="28"/>
        <v>0</v>
      </c>
      <c r="AR83" s="514">
        <f t="shared" si="28"/>
        <v>0</v>
      </c>
      <c r="AS83" s="514">
        <f t="shared" si="28"/>
        <v>0</v>
      </c>
      <c r="AT83" s="514">
        <f t="shared" si="28"/>
        <v>0</v>
      </c>
      <c r="AU83" s="514">
        <f t="shared" si="28"/>
        <v>0</v>
      </c>
      <c r="AV83" s="514">
        <f t="shared" si="28"/>
        <v>0</v>
      </c>
      <c r="AW83" s="514">
        <f t="shared" si="28"/>
        <v>0</v>
      </c>
      <c r="AX83" s="514">
        <f t="shared" si="28"/>
        <v>0</v>
      </c>
      <c r="AY83" s="514">
        <f t="shared" si="28"/>
        <v>0</v>
      </c>
      <c r="AZ83" s="514">
        <f t="shared" si="28"/>
        <v>0</v>
      </c>
      <c r="BA83" s="514">
        <f t="shared" si="24"/>
        <v>0</v>
      </c>
      <c r="BB83" s="514">
        <f t="shared" si="24"/>
        <v>0</v>
      </c>
      <c r="BC83" s="514">
        <f t="shared" si="24"/>
        <v>0</v>
      </c>
      <c r="BD83" s="514">
        <f t="shared" si="24"/>
        <v>0</v>
      </c>
      <c r="BE83" s="514">
        <f t="shared" si="24"/>
        <v>0</v>
      </c>
      <c r="BF83" s="514">
        <f t="shared" si="24"/>
        <v>0</v>
      </c>
      <c r="BG83" s="514">
        <f t="shared" si="24"/>
        <v>0</v>
      </c>
      <c r="BH83" s="514">
        <f t="shared" si="24"/>
        <v>0</v>
      </c>
      <c r="BI83" s="514">
        <f t="shared" si="24"/>
        <v>0</v>
      </c>
      <c r="BJ83" s="514">
        <f t="shared" si="24"/>
        <v>0</v>
      </c>
      <c r="BK83" s="514">
        <f t="shared" si="24"/>
        <v>0</v>
      </c>
      <c r="BL83" s="514">
        <f t="shared" si="24"/>
        <v>0</v>
      </c>
      <c r="BM83" s="514">
        <f t="shared" si="24"/>
        <v>0</v>
      </c>
      <c r="BN83" s="514">
        <f t="shared" si="24"/>
        <v>0</v>
      </c>
      <c r="BO83" s="514">
        <f t="shared" si="24"/>
        <v>0</v>
      </c>
      <c r="BP83" s="514">
        <f t="shared" si="29"/>
        <v>0</v>
      </c>
      <c r="BQ83" s="514">
        <f t="shared" si="29"/>
        <v>0</v>
      </c>
      <c r="BR83" s="514">
        <f t="shared" si="29"/>
        <v>0</v>
      </c>
      <c r="BS83" s="514">
        <f t="shared" si="29"/>
        <v>0</v>
      </c>
      <c r="BT83" s="514">
        <f t="shared" si="25"/>
        <v>0</v>
      </c>
      <c r="BU83" s="514">
        <f t="shared" si="25"/>
        <v>0</v>
      </c>
      <c r="BV83" s="514">
        <f t="shared" si="25"/>
        <v>0</v>
      </c>
      <c r="BW83" s="514">
        <f t="shared" si="25"/>
        <v>0</v>
      </c>
      <c r="BX83" s="514">
        <f t="shared" si="25"/>
        <v>0</v>
      </c>
      <c r="CF83" s="505" t="s">
        <v>477</v>
      </c>
      <c r="CG83" s="505" t="s">
        <v>478</v>
      </c>
      <c r="CH83" s="515">
        <v>0</v>
      </c>
      <c r="CI83" s="515">
        <v>0</v>
      </c>
      <c r="CJ83" s="515">
        <v>0</v>
      </c>
      <c r="CK83" s="515">
        <v>0</v>
      </c>
      <c r="CL83" s="515">
        <v>0</v>
      </c>
      <c r="CM83" s="515">
        <v>0</v>
      </c>
      <c r="CN83" s="515">
        <v>0</v>
      </c>
      <c r="CO83" s="515">
        <v>0</v>
      </c>
      <c r="CP83" s="515">
        <v>0</v>
      </c>
      <c r="CQ83" s="515">
        <v>0</v>
      </c>
      <c r="CR83" s="515">
        <v>0</v>
      </c>
      <c r="CS83" s="515">
        <v>0</v>
      </c>
      <c r="CT83" s="515">
        <v>0</v>
      </c>
      <c r="CU83" s="515">
        <v>0</v>
      </c>
      <c r="CV83" s="515">
        <v>0</v>
      </c>
      <c r="CW83" s="515">
        <v>0</v>
      </c>
      <c r="CX83" s="515">
        <v>0</v>
      </c>
      <c r="CY83" s="515">
        <v>0</v>
      </c>
      <c r="CZ83" s="515">
        <v>0</v>
      </c>
      <c r="DA83" s="515">
        <v>0</v>
      </c>
      <c r="DB83" s="515">
        <v>0</v>
      </c>
      <c r="DC83" s="515">
        <v>0</v>
      </c>
      <c r="DD83" s="515">
        <v>0</v>
      </c>
      <c r="DE83" s="515">
        <v>0</v>
      </c>
      <c r="DF83" s="515">
        <v>0</v>
      </c>
      <c r="DG83" s="515">
        <v>0</v>
      </c>
      <c r="DH83" s="515">
        <v>0</v>
      </c>
      <c r="DI83" s="515">
        <v>0</v>
      </c>
      <c r="DJ83" s="515">
        <v>0</v>
      </c>
      <c r="DK83" s="515">
        <v>0</v>
      </c>
      <c r="DL83" s="515">
        <v>0</v>
      </c>
      <c r="DM83" s="515">
        <v>0</v>
      </c>
      <c r="DN83" s="515">
        <v>0</v>
      </c>
      <c r="DO83" s="515">
        <v>0</v>
      </c>
      <c r="DP83" s="515">
        <v>0</v>
      </c>
      <c r="DQ83" s="515">
        <v>0</v>
      </c>
      <c r="DR83" s="515">
        <v>0</v>
      </c>
      <c r="DS83" s="515">
        <v>0</v>
      </c>
      <c r="DT83" s="515">
        <v>0</v>
      </c>
      <c r="DU83" s="515">
        <v>0</v>
      </c>
      <c r="DV83" s="515">
        <v>0</v>
      </c>
      <c r="DW83" s="515">
        <v>0</v>
      </c>
      <c r="DX83" s="515">
        <v>0</v>
      </c>
      <c r="DY83" s="515">
        <v>0</v>
      </c>
      <c r="DZ83" s="515">
        <v>0</v>
      </c>
      <c r="EA83" s="515">
        <v>0</v>
      </c>
      <c r="EB83" s="515">
        <v>0</v>
      </c>
      <c r="EC83" s="515">
        <v>0</v>
      </c>
      <c r="ED83" s="515">
        <v>0</v>
      </c>
      <c r="EE83" s="515">
        <v>0</v>
      </c>
      <c r="EF83" s="515">
        <v>0</v>
      </c>
      <c r="EG83" s="515">
        <v>0</v>
      </c>
      <c r="EH83" s="515">
        <v>0</v>
      </c>
      <c r="EI83" s="515">
        <v>0</v>
      </c>
      <c r="EJ83" s="515">
        <v>0</v>
      </c>
      <c r="EK83" s="515">
        <v>0</v>
      </c>
      <c r="EL83" s="515">
        <v>0</v>
      </c>
      <c r="EM83" s="515">
        <v>0</v>
      </c>
      <c r="EN83" s="515">
        <v>0</v>
      </c>
      <c r="EO83" s="515">
        <v>0</v>
      </c>
      <c r="EP83" s="515">
        <v>0</v>
      </c>
      <c r="EQ83" s="515">
        <v>0</v>
      </c>
      <c r="ER83" s="515">
        <v>0</v>
      </c>
      <c r="ES83" s="515">
        <v>0</v>
      </c>
      <c r="ET83" s="515">
        <v>0</v>
      </c>
      <c r="EU83" s="515">
        <v>0</v>
      </c>
      <c r="EV83" s="515">
        <v>0</v>
      </c>
      <c r="EW83" s="515">
        <v>0</v>
      </c>
      <c r="EX83" s="515">
        <v>0</v>
      </c>
      <c r="EY83" s="515">
        <v>0</v>
      </c>
      <c r="EZ83" s="515">
        <v>0</v>
      </c>
    </row>
    <row r="84" spans="3:156" x14ac:dyDescent="0.15">
      <c r="C84" s="511" t="s">
        <v>481</v>
      </c>
      <c r="D84" s="512" t="s">
        <v>482</v>
      </c>
      <c r="E84" s="513">
        <f t="shared" si="13"/>
        <v>0</v>
      </c>
      <c r="F84" s="514">
        <f t="shared" si="26"/>
        <v>0</v>
      </c>
      <c r="G84" s="514">
        <f t="shared" si="26"/>
        <v>0</v>
      </c>
      <c r="H84" s="514">
        <f t="shared" si="26"/>
        <v>0</v>
      </c>
      <c r="I84" s="514">
        <f t="shared" si="26"/>
        <v>0</v>
      </c>
      <c r="J84" s="514">
        <f t="shared" si="26"/>
        <v>0</v>
      </c>
      <c r="K84" s="514">
        <f t="shared" si="26"/>
        <v>0</v>
      </c>
      <c r="L84" s="514">
        <f t="shared" si="26"/>
        <v>0</v>
      </c>
      <c r="M84" s="514">
        <f t="shared" si="26"/>
        <v>0</v>
      </c>
      <c r="N84" s="514">
        <f t="shared" si="26"/>
        <v>0</v>
      </c>
      <c r="O84" s="514">
        <f t="shared" si="26"/>
        <v>0</v>
      </c>
      <c r="P84" s="514">
        <f t="shared" si="26"/>
        <v>0</v>
      </c>
      <c r="Q84" s="514">
        <f t="shared" si="26"/>
        <v>0</v>
      </c>
      <c r="R84" s="514">
        <f t="shared" si="26"/>
        <v>0</v>
      </c>
      <c r="S84" s="514">
        <f t="shared" si="26"/>
        <v>0</v>
      </c>
      <c r="T84" s="514">
        <f t="shared" si="26"/>
        <v>0</v>
      </c>
      <c r="U84" s="514">
        <f t="shared" si="26"/>
        <v>0</v>
      </c>
      <c r="V84" s="514">
        <f t="shared" si="27"/>
        <v>0</v>
      </c>
      <c r="W84" s="514">
        <f t="shared" si="27"/>
        <v>0</v>
      </c>
      <c r="X84" s="514">
        <f t="shared" si="27"/>
        <v>0</v>
      </c>
      <c r="Y84" s="514">
        <f t="shared" si="27"/>
        <v>0</v>
      </c>
      <c r="Z84" s="514">
        <f t="shared" si="27"/>
        <v>0</v>
      </c>
      <c r="AA84" s="514">
        <f t="shared" si="27"/>
        <v>0</v>
      </c>
      <c r="AB84" s="514">
        <f t="shared" si="27"/>
        <v>0</v>
      </c>
      <c r="AC84" s="514">
        <f t="shared" si="27"/>
        <v>0</v>
      </c>
      <c r="AD84" s="514">
        <f t="shared" si="27"/>
        <v>0</v>
      </c>
      <c r="AE84" s="514">
        <f t="shared" si="27"/>
        <v>0</v>
      </c>
      <c r="AF84" s="514">
        <f t="shared" si="27"/>
        <v>0</v>
      </c>
      <c r="AG84" s="514">
        <f t="shared" si="27"/>
        <v>0</v>
      </c>
      <c r="AH84" s="514">
        <f t="shared" si="27"/>
        <v>0</v>
      </c>
      <c r="AI84" s="514">
        <f t="shared" si="27"/>
        <v>0</v>
      </c>
      <c r="AJ84" s="514">
        <f t="shared" si="27"/>
        <v>0</v>
      </c>
      <c r="AK84" s="514">
        <f t="shared" si="28"/>
        <v>0</v>
      </c>
      <c r="AL84" s="514">
        <f t="shared" si="28"/>
        <v>0</v>
      </c>
      <c r="AM84" s="514">
        <f t="shared" si="28"/>
        <v>0</v>
      </c>
      <c r="AN84" s="514">
        <f t="shared" si="28"/>
        <v>0</v>
      </c>
      <c r="AO84" s="514">
        <f t="shared" si="28"/>
        <v>0</v>
      </c>
      <c r="AP84" s="514">
        <f t="shared" si="28"/>
        <v>0</v>
      </c>
      <c r="AQ84" s="514">
        <f t="shared" si="28"/>
        <v>0</v>
      </c>
      <c r="AR84" s="514">
        <f t="shared" si="28"/>
        <v>0</v>
      </c>
      <c r="AS84" s="514">
        <f t="shared" si="28"/>
        <v>0</v>
      </c>
      <c r="AT84" s="514">
        <f t="shared" si="28"/>
        <v>0</v>
      </c>
      <c r="AU84" s="514">
        <f t="shared" si="28"/>
        <v>0</v>
      </c>
      <c r="AV84" s="514">
        <f t="shared" si="28"/>
        <v>0</v>
      </c>
      <c r="AW84" s="514">
        <f t="shared" si="28"/>
        <v>0</v>
      </c>
      <c r="AX84" s="514">
        <f t="shared" si="28"/>
        <v>0</v>
      </c>
      <c r="AY84" s="514">
        <f t="shared" si="28"/>
        <v>0</v>
      </c>
      <c r="AZ84" s="514">
        <f t="shared" si="28"/>
        <v>0</v>
      </c>
      <c r="BA84" s="514">
        <f t="shared" ref="BA84:BO99" si="30">BA$131*EC84</f>
        <v>0</v>
      </c>
      <c r="BB84" s="514">
        <f t="shared" si="30"/>
        <v>0</v>
      </c>
      <c r="BC84" s="514">
        <f t="shared" si="30"/>
        <v>0</v>
      </c>
      <c r="BD84" s="514">
        <f t="shared" si="30"/>
        <v>0</v>
      </c>
      <c r="BE84" s="514">
        <f t="shared" si="30"/>
        <v>0</v>
      </c>
      <c r="BF84" s="514">
        <f t="shared" si="30"/>
        <v>0</v>
      </c>
      <c r="BG84" s="514">
        <f t="shared" si="30"/>
        <v>0</v>
      </c>
      <c r="BH84" s="514">
        <f t="shared" si="30"/>
        <v>0</v>
      </c>
      <c r="BI84" s="514">
        <f t="shared" si="30"/>
        <v>0</v>
      </c>
      <c r="BJ84" s="514">
        <f t="shared" si="30"/>
        <v>0</v>
      </c>
      <c r="BK84" s="514">
        <f t="shared" si="30"/>
        <v>0</v>
      </c>
      <c r="BL84" s="514">
        <f t="shared" si="30"/>
        <v>0</v>
      </c>
      <c r="BM84" s="514">
        <f t="shared" si="30"/>
        <v>0</v>
      </c>
      <c r="BN84" s="514">
        <f t="shared" si="30"/>
        <v>0</v>
      </c>
      <c r="BO84" s="514">
        <f t="shared" si="30"/>
        <v>0</v>
      </c>
      <c r="BP84" s="514">
        <f t="shared" si="29"/>
        <v>0</v>
      </c>
      <c r="BQ84" s="514">
        <f t="shared" si="29"/>
        <v>0</v>
      </c>
      <c r="BR84" s="514">
        <f t="shared" si="29"/>
        <v>0</v>
      </c>
      <c r="BS84" s="514">
        <f t="shared" si="29"/>
        <v>0</v>
      </c>
      <c r="BT84" s="514">
        <f t="shared" si="25"/>
        <v>0</v>
      </c>
      <c r="BU84" s="514">
        <f t="shared" si="25"/>
        <v>0</v>
      </c>
      <c r="BV84" s="514">
        <f t="shared" si="25"/>
        <v>0</v>
      </c>
      <c r="BW84" s="514">
        <f t="shared" si="25"/>
        <v>0</v>
      </c>
      <c r="BX84" s="514">
        <f t="shared" si="25"/>
        <v>0</v>
      </c>
      <c r="CF84" s="505" t="s">
        <v>481</v>
      </c>
      <c r="CG84" s="505" t="s">
        <v>482</v>
      </c>
      <c r="CH84" s="515">
        <v>1.6249345039468786E-3</v>
      </c>
      <c r="CI84" s="515">
        <v>2.137550127611733E-3</v>
      </c>
      <c r="CJ84" s="515">
        <v>2.0411405981371374E-3</v>
      </c>
      <c r="CK84" s="515">
        <v>2.5032798475344018E-3</v>
      </c>
      <c r="CL84" s="515">
        <v>2.5076495781108181E-3</v>
      </c>
      <c r="CM84" s="515">
        <v>2.3044727951187535E-3</v>
      </c>
      <c r="CN84" s="515">
        <v>1.3868871683688391E-3</v>
      </c>
      <c r="CO84" s="515">
        <v>1.3893713094824591E-3</v>
      </c>
      <c r="CP84" s="515">
        <v>1.3872762209859179E-3</v>
      </c>
      <c r="CQ84" s="515">
        <v>1.386272900652458E-3</v>
      </c>
      <c r="CR84" s="515">
        <v>1.4596049588656785E-3</v>
      </c>
      <c r="CS84" s="515">
        <v>1.3901299187952948E-3</v>
      </c>
      <c r="CT84" s="515">
        <v>1.2175203350355064E-3</v>
      </c>
      <c r="CU84" s="515">
        <v>1.4613627684469011E-3</v>
      </c>
      <c r="CV84" s="515">
        <v>1.2313132429317883E-3</v>
      </c>
      <c r="CW84" s="515">
        <v>2.2383498356589784E-3</v>
      </c>
      <c r="CX84" s="515">
        <v>3.102231537856315E-3</v>
      </c>
      <c r="CY84" s="515">
        <v>4.183203831032105E-3</v>
      </c>
      <c r="CZ84" s="515">
        <v>2.9656863033544032E-3</v>
      </c>
      <c r="DA84" s="515">
        <v>2.1796776830455564E-3</v>
      </c>
      <c r="DB84" s="515">
        <v>2.417526314999174E-3</v>
      </c>
      <c r="DC84" s="515">
        <v>2.1501479736667269E-3</v>
      </c>
      <c r="DD84" s="515">
        <v>2.493897653906705E-3</v>
      </c>
      <c r="DE84" s="515">
        <v>2.1292959209971898E-3</v>
      </c>
      <c r="DF84" s="515">
        <v>2.328496782138248E-3</v>
      </c>
      <c r="DG84" s="515">
        <v>2.0668663820755089E-3</v>
      </c>
      <c r="DH84" s="515">
        <v>2.150235288200365E-3</v>
      </c>
      <c r="DI84" s="515">
        <v>2.7406542935662389E-3</v>
      </c>
      <c r="DJ84" s="515">
        <v>1.6205215756742413E-3</v>
      </c>
      <c r="DK84" s="515">
        <v>9.2818530937849753E-4</v>
      </c>
      <c r="DL84" s="515">
        <v>9.6230571991886573E-4</v>
      </c>
      <c r="DM84" s="515">
        <v>1.2842213201700507E-3</v>
      </c>
      <c r="DN84" s="515">
        <v>1.3040211558013131E-3</v>
      </c>
      <c r="DO84" s="515">
        <v>1.3403653766669212E-3</v>
      </c>
      <c r="DP84" s="515">
        <v>1.342484793857384E-3</v>
      </c>
      <c r="DQ84" s="515">
        <v>1.4794751277469871E-3</v>
      </c>
      <c r="DR84" s="515">
        <v>1.2360764212752567E-3</v>
      </c>
      <c r="DS84" s="515">
        <v>1.6116453834724796E-3</v>
      </c>
      <c r="DT84" s="515">
        <v>1.4262719289309073E-4</v>
      </c>
      <c r="DU84" s="515">
        <v>2.2084805653710247E-4</v>
      </c>
      <c r="DV84" s="515">
        <v>1.4569825890580607E-4</v>
      </c>
      <c r="DW84" s="515">
        <v>1.1511967705665732E-3</v>
      </c>
      <c r="DX84" s="515">
        <v>1.1233497105896403E-3</v>
      </c>
      <c r="DY84" s="515">
        <v>1.0870085236154548E-3</v>
      </c>
      <c r="DZ84" s="515">
        <v>1.4606770366194296E-3</v>
      </c>
      <c r="EA84" s="515">
        <v>1.3308857273978889E-3</v>
      </c>
      <c r="EB84" s="515">
        <v>1.2354067576749645E-3</v>
      </c>
      <c r="EC84" s="515">
        <v>1.4251781472684087E-3</v>
      </c>
      <c r="ED84" s="515">
        <v>1.4200679265824882E-3</v>
      </c>
      <c r="EE84" s="515">
        <v>1.4483424525265529E-3</v>
      </c>
      <c r="EF84" s="515">
        <v>9.3049223038987625E-5</v>
      </c>
      <c r="EG84" s="515">
        <v>8.0268862936566589E-4</v>
      </c>
      <c r="EH84" s="515">
        <v>1.7659305524574318E-4</v>
      </c>
      <c r="EI84" s="515">
        <v>1.7194590432331811E-4</v>
      </c>
      <c r="EJ84" s="515">
        <v>6.8134201665881228E-5</v>
      </c>
      <c r="EK84" s="515">
        <v>5.0618224835917327E-4</v>
      </c>
      <c r="EL84" s="515">
        <v>1.0318970854640097E-4</v>
      </c>
      <c r="EM84" s="515">
        <v>2.0523605585653594E-3</v>
      </c>
      <c r="EN84" s="515">
        <v>3.9442955625426727E-4</v>
      </c>
      <c r="EO84" s="515">
        <v>8.238335722227432E-4</v>
      </c>
      <c r="EP84" s="515">
        <v>7.8738911266390749E-4</v>
      </c>
      <c r="EQ84" s="515">
        <v>4.9974722088246058E-4</v>
      </c>
      <c r="ER84" s="515">
        <v>1.1339098575267707E-3</v>
      </c>
      <c r="ES84" s="515">
        <v>1.90482184946607E-4</v>
      </c>
      <c r="ET84" s="515">
        <v>8.8005089862548094E-4</v>
      </c>
      <c r="EU84" s="515">
        <v>9.3270813861177047E-4</v>
      </c>
      <c r="EV84" s="515">
        <v>7.9473484020478938E-4</v>
      </c>
      <c r="EW84" s="515">
        <v>9.0377417941761898E-4</v>
      </c>
      <c r="EX84" s="515">
        <v>2.1524624396363915E-3</v>
      </c>
      <c r="EY84" s="515">
        <v>3.7903113682858524E-4</v>
      </c>
      <c r="EZ84" s="515">
        <v>3.7534073162738004E-4</v>
      </c>
    </row>
    <row r="85" spans="3:156" x14ac:dyDescent="0.15">
      <c r="C85" s="511" t="s">
        <v>487</v>
      </c>
      <c r="D85" s="512" t="s">
        <v>488</v>
      </c>
      <c r="E85" s="513">
        <f t="shared" si="13"/>
        <v>0</v>
      </c>
      <c r="F85" s="514">
        <f t="shared" si="26"/>
        <v>0</v>
      </c>
      <c r="G85" s="514">
        <f t="shared" si="26"/>
        <v>0</v>
      </c>
      <c r="H85" s="514">
        <f t="shared" si="26"/>
        <v>0</v>
      </c>
      <c r="I85" s="514">
        <f t="shared" si="26"/>
        <v>0</v>
      </c>
      <c r="J85" s="514">
        <f t="shared" si="26"/>
        <v>0</v>
      </c>
      <c r="K85" s="514">
        <f t="shared" si="26"/>
        <v>0</v>
      </c>
      <c r="L85" s="514">
        <f t="shared" si="26"/>
        <v>0</v>
      </c>
      <c r="M85" s="514">
        <f t="shared" si="26"/>
        <v>0</v>
      </c>
      <c r="N85" s="514">
        <f t="shared" si="26"/>
        <v>0</v>
      </c>
      <c r="O85" s="514">
        <f t="shared" si="26"/>
        <v>0</v>
      </c>
      <c r="P85" s="514">
        <f t="shared" si="26"/>
        <v>0</v>
      </c>
      <c r="Q85" s="514">
        <f t="shared" si="26"/>
        <v>0</v>
      </c>
      <c r="R85" s="514">
        <f t="shared" si="26"/>
        <v>0</v>
      </c>
      <c r="S85" s="514">
        <f t="shared" si="26"/>
        <v>0</v>
      </c>
      <c r="T85" s="514">
        <f t="shared" si="26"/>
        <v>0</v>
      </c>
      <c r="U85" s="514">
        <f t="shared" si="26"/>
        <v>0</v>
      </c>
      <c r="V85" s="514">
        <f t="shared" si="27"/>
        <v>0</v>
      </c>
      <c r="W85" s="514">
        <f t="shared" si="27"/>
        <v>0</v>
      </c>
      <c r="X85" s="514">
        <f t="shared" si="27"/>
        <v>0</v>
      </c>
      <c r="Y85" s="514">
        <f t="shared" si="27"/>
        <v>0</v>
      </c>
      <c r="Z85" s="514">
        <f t="shared" si="27"/>
        <v>0</v>
      </c>
      <c r="AA85" s="514">
        <f t="shared" si="27"/>
        <v>0</v>
      </c>
      <c r="AB85" s="514">
        <f t="shared" si="27"/>
        <v>0</v>
      </c>
      <c r="AC85" s="514">
        <f t="shared" si="27"/>
        <v>0</v>
      </c>
      <c r="AD85" s="514">
        <f t="shared" si="27"/>
        <v>0</v>
      </c>
      <c r="AE85" s="514">
        <f t="shared" si="27"/>
        <v>0</v>
      </c>
      <c r="AF85" s="514">
        <f t="shared" si="27"/>
        <v>0</v>
      </c>
      <c r="AG85" s="514">
        <f t="shared" si="27"/>
        <v>0</v>
      </c>
      <c r="AH85" s="514">
        <f t="shared" si="27"/>
        <v>0</v>
      </c>
      <c r="AI85" s="514">
        <f t="shared" si="27"/>
        <v>0</v>
      </c>
      <c r="AJ85" s="514">
        <f t="shared" si="27"/>
        <v>0</v>
      </c>
      <c r="AK85" s="514">
        <f t="shared" si="28"/>
        <v>0</v>
      </c>
      <c r="AL85" s="514">
        <f t="shared" si="28"/>
        <v>0</v>
      </c>
      <c r="AM85" s="514">
        <f t="shared" si="28"/>
        <v>0</v>
      </c>
      <c r="AN85" s="514">
        <f t="shared" si="28"/>
        <v>0</v>
      </c>
      <c r="AO85" s="514">
        <f t="shared" si="28"/>
        <v>0</v>
      </c>
      <c r="AP85" s="514">
        <f t="shared" si="28"/>
        <v>0</v>
      </c>
      <c r="AQ85" s="514">
        <f t="shared" si="28"/>
        <v>0</v>
      </c>
      <c r="AR85" s="514">
        <f t="shared" si="28"/>
        <v>0</v>
      </c>
      <c r="AS85" s="514">
        <f t="shared" si="28"/>
        <v>0</v>
      </c>
      <c r="AT85" s="514">
        <f t="shared" si="28"/>
        <v>0</v>
      </c>
      <c r="AU85" s="514">
        <f t="shared" si="28"/>
        <v>0</v>
      </c>
      <c r="AV85" s="514">
        <f t="shared" si="28"/>
        <v>0</v>
      </c>
      <c r="AW85" s="514">
        <f t="shared" si="28"/>
        <v>0</v>
      </c>
      <c r="AX85" s="514">
        <f t="shared" si="28"/>
        <v>0</v>
      </c>
      <c r="AY85" s="514">
        <f t="shared" si="28"/>
        <v>0</v>
      </c>
      <c r="AZ85" s="514">
        <f t="shared" si="28"/>
        <v>0</v>
      </c>
      <c r="BA85" s="514">
        <f t="shared" si="30"/>
        <v>0</v>
      </c>
      <c r="BB85" s="514">
        <f t="shared" si="30"/>
        <v>0</v>
      </c>
      <c r="BC85" s="514">
        <f t="shared" si="30"/>
        <v>0</v>
      </c>
      <c r="BD85" s="514">
        <f t="shared" si="30"/>
        <v>0</v>
      </c>
      <c r="BE85" s="514">
        <f t="shared" si="30"/>
        <v>0</v>
      </c>
      <c r="BF85" s="514">
        <f t="shared" si="30"/>
        <v>0</v>
      </c>
      <c r="BG85" s="514">
        <f t="shared" si="30"/>
        <v>0</v>
      </c>
      <c r="BH85" s="514">
        <f t="shared" si="30"/>
        <v>0</v>
      </c>
      <c r="BI85" s="514">
        <f t="shared" si="30"/>
        <v>0</v>
      </c>
      <c r="BJ85" s="514">
        <f t="shared" si="30"/>
        <v>0</v>
      </c>
      <c r="BK85" s="514">
        <f t="shared" si="30"/>
        <v>0</v>
      </c>
      <c r="BL85" s="514">
        <f t="shared" si="30"/>
        <v>0</v>
      </c>
      <c r="BM85" s="514">
        <f t="shared" si="30"/>
        <v>0</v>
      </c>
      <c r="BN85" s="514">
        <f t="shared" si="30"/>
        <v>0</v>
      </c>
      <c r="BO85" s="514">
        <f t="shared" si="30"/>
        <v>0</v>
      </c>
      <c r="BP85" s="514">
        <f t="shared" si="29"/>
        <v>0</v>
      </c>
      <c r="BQ85" s="514">
        <f t="shared" si="29"/>
        <v>0</v>
      </c>
      <c r="BR85" s="514">
        <f t="shared" si="29"/>
        <v>0</v>
      </c>
      <c r="BS85" s="514">
        <f t="shared" si="29"/>
        <v>0</v>
      </c>
      <c r="BT85" s="514">
        <f t="shared" si="25"/>
        <v>0</v>
      </c>
      <c r="BU85" s="514">
        <f t="shared" si="25"/>
        <v>0</v>
      </c>
      <c r="BV85" s="514">
        <f t="shared" si="25"/>
        <v>0</v>
      </c>
      <c r="BW85" s="514">
        <f t="shared" si="25"/>
        <v>0</v>
      </c>
      <c r="BX85" s="514">
        <f t="shared" si="25"/>
        <v>0</v>
      </c>
      <c r="CF85" s="505" t="s">
        <v>487</v>
      </c>
      <c r="CG85" s="505" t="s">
        <v>488</v>
      </c>
      <c r="CH85" s="515">
        <v>1.9000289387628971E-2</v>
      </c>
      <c r="CI85" s="515">
        <v>1.9383683604507453E-2</v>
      </c>
      <c r="CJ85" s="515">
        <v>2.0550342096816734E-2</v>
      </c>
      <c r="CK85" s="515">
        <v>2.2361093291910605E-2</v>
      </c>
      <c r="CL85" s="515">
        <v>2.2239443571123538E-2</v>
      </c>
      <c r="CM85" s="515">
        <v>2.7895718824063335E-2</v>
      </c>
      <c r="CN85" s="515">
        <v>1.798685028911523E-2</v>
      </c>
      <c r="CO85" s="515">
        <v>1.4989178934993455E-2</v>
      </c>
      <c r="CP85" s="515">
        <v>1.5576707764519393E-2</v>
      </c>
      <c r="CQ85" s="515">
        <v>1.5506430050147213E-2</v>
      </c>
      <c r="CR85" s="515">
        <v>2.0642984418243165E-2</v>
      </c>
      <c r="CS85" s="515">
        <v>2.1913004542334854E-2</v>
      </c>
      <c r="CT85" s="515">
        <v>1.6405271210807666E-2</v>
      </c>
      <c r="CU85" s="515">
        <v>2.4185946355761646E-2</v>
      </c>
      <c r="CV85" s="515">
        <v>1.2092127488278846E-2</v>
      </c>
      <c r="CW85" s="515">
        <v>1.8163899252727132E-2</v>
      </c>
      <c r="CX85" s="515">
        <v>2.1659197557502039E-2</v>
      </c>
      <c r="CY85" s="515">
        <v>2.4102334768107029E-2</v>
      </c>
      <c r="CZ85" s="515">
        <v>2.1350587664863325E-2</v>
      </c>
      <c r="DA85" s="515">
        <v>1.792650948622836E-2</v>
      </c>
      <c r="DB85" s="515">
        <v>2.0556481523191734E-2</v>
      </c>
      <c r="DC85" s="515">
        <v>1.5333695717823278E-2</v>
      </c>
      <c r="DD85" s="515">
        <v>1.821636568178572E-2</v>
      </c>
      <c r="DE85" s="515">
        <v>1.5463474700037227E-2</v>
      </c>
      <c r="DF85" s="515">
        <v>1.5421822785247018E-2</v>
      </c>
      <c r="DG85" s="515">
        <v>2.0562981633574364E-2</v>
      </c>
      <c r="DH85" s="515">
        <v>1.7577649912649911E-2</v>
      </c>
      <c r="DI85" s="515">
        <v>1.2069419869743629E-2</v>
      </c>
      <c r="DJ85" s="515">
        <v>1.9467428104362177E-2</v>
      </c>
      <c r="DK85" s="515">
        <v>1.8266621351893202E-2</v>
      </c>
      <c r="DL85" s="515">
        <v>1.7902276442881591E-2</v>
      </c>
      <c r="DM85" s="515">
        <v>1.942086808087095E-2</v>
      </c>
      <c r="DN85" s="515">
        <v>1.8289463825270788E-2</v>
      </c>
      <c r="DO85" s="515">
        <v>1.8110780421943872E-2</v>
      </c>
      <c r="DP85" s="515">
        <v>2.0315788333177692E-2</v>
      </c>
      <c r="DQ85" s="515">
        <v>3.0966552481535011E-2</v>
      </c>
      <c r="DR85" s="515">
        <v>1.534605887239212E-2</v>
      </c>
      <c r="DS85" s="515">
        <v>1.464588642331678E-2</v>
      </c>
      <c r="DT85" s="515">
        <v>2.33017176389087E-2</v>
      </c>
      <c r="DU85" s="515">
        <v>2.3741166077738515E-2</v>
      </c>
      <c r="DV85" s="515">
        <v>2.4623005755081227E-2</v>
      </c>
      <c r="DW85" s="515">
        <v>1.9040812474786822E-2</v>
      </c>
      <c r="DX85" s="515">
        <v>1.9051616933807112E-2</v>
      </c>
      <c r="DY85" s="515">
        <v>1.9313593614575929E-2</v>
      </c>
      <c r="DZ85" s="515">
        <v>1.7886887220357226E-2</v>
      </c>
      <c r="EA85" s="515">
        <v>1.2620468104635154E-2</v>
      </c>
      <c r="EB85" s="515">
        <v>1.8778182716659462E-2</v>
      </c>
      <c r="EC85" s="515">
        <v>1.8934509670851713E-2</v>
      </c>
      <c r="ED85" s="515">
        <v>1.9099913612534467E-2</v>
      </c>
      <c r="EE85" s="515">
        <v>1.8184744126166719E-2</v>
      </c>
      <c r="EF85" s="515">
        <v>8.7486947261768144E-2</v>
      </c>
      <c r="EG85" s="515">
        <v>1.6295235772138858E-2</v>
      </c>
      <c r="EH85" s="515">
        <v>1.4867010823959297E-2</v>
      </c>
      <c r="EI85" s="515">
        <v>1.3950045976839635E-2</v>
      </c>
      <c r="EJ85" s="515">
        <v>1.5687899933569154E-2</v>
      </c>
      <c r="EK85" s="515">
        <v>2.8897887684415275E-2</v>
      </c>
      <c r="EL85" s="515">
        <v>1.1972299296016876E-2</v>
      </c>
      <c r="EM85" s="515">
        <v>1.3653743472986138E-2</v>
      </c>
      <c r="EN85" s="515">
        <v>2.9961667937745035E-2</v>
      </c>
      <c r="EO85" s="515">
        <v>1.4869191303532437E-2</v>
      </c>
      <c r="EP85" s="515">
        <v>1.3017639098815354E-2</v>
      </c>
      <c r="EQ85" s="515">
        <v>1.789792372462766E-2</v>
      </c>
      <c r="ER85" s="515">
        <v>1.3361125806386572E-2</v>
      </c>
      <c r="ES85" s="515">
        <v>1.8570356665468562E-2</v>
      </c>
      <c r="ET85" s="515">
        <v>1.8780610698105393E-2</v>
      </c>
      <c r="EU85" s="515">
        <v>1.5605100108066393E-2</v>
      </c>
      <c r="EV85" s="515">
        <v>1.4919114161005149E-2</v>
      </c>
      <c r="EW85" s="515">
        <v>1.3673427040984929E-2</v>
      </c>
      <c r="EX85" s="515">
        <v>2.0712241132306859E-2</v>
      </c>
      <c r="EY85" s="515">
        <v>2.4183510655905936E-2</v>
      </c>
      <c r="EZ85" s="515">
        <v>2.296118766091871E-2</v>
      </c>
    </row>
    <row r="86" spans="3:156" x14ac:dyDescent="0.15">
      <c r="C86" s="511" t="s">
        <v>493</v>
      </c>
      <c r="D86" s="512" t="s">
        <v>494</v>
      </c>
      <c r="E86" s="513">
        <f t="shared" si="13"/>
        <v>0</v>
      </c>
      <c r="F86" s="514">
        <f t="shared" si="26"/>
        <v>0</v>
      </c>
      <c r="G86" s="514">
        <f t="shared" si="26"/>
        <v>0</v>
      </c>
      <c r="H86" s="514">
        <f t="shared" si="26"/>
        <v>0</v>
      </c>
      <c r="I86" s="514">
        <f t="shared" si="26"/>
        <v>0</v>
      </c>
      <c r="J86" s="514">
        <f t="shared" si="26"/>
        <v>0</v>
      </c>
      <c r="K86" s="514">
        <f t="shared" si="26"/>
        <v>0</v>
      </c>
      <c r="L86" s="514">
        <f t="shared" si="26"/>
        <v>0</v>
      </c>
      <c r="M86" s="514">
        <f t="shared" si="26"/>
        <v>0</v>
      </c>
      <c r="N86" s="514">
        <f t="shared" si="26"/>
        <v>0</v>
      </c>
      <c r="O86" s="514">
        <f t="shared" si="26"/>
        <v>0</v>
      </c>
      <c r="P86" s="514">
        <f t="shared" si="26"/>
        <v>0</v>
      </c>
      <c r="Q86" s="514">
        <f t="shared" si="26"/>
        <v>0</v>
      </c>
      <c r="R86" s="514">
        <f t="shared" si="26"/>
        <v>0</v>
      </c>
      <c r="S86" s="514">
        <f t="shared" si="26"/>
        <v>0</v>
      </c>
      <c r="T86" s="514">
        <f t="shared" si="26"/>
        <v>0</v>
      </c>
      <c r="U86" s="514">
        <f t="shared" si="26"/>
        <v>0</v>
      </c>
      <c r="V86" s="514">
        <f t="shared" si="27"/>
        <v>0</v>
      </c>
      <c r="W86" s="514">
        <f t="shared" si="27"/>
        <v>0</v>
      </c>
      <c r="X86" s="514">
        <f t="shared" si="27"/>
        <v>0</v>
      </c>
      <c r="Y86" s="514">
        <f t="shared" si="27"/>
        <v>0</v>
      </c>
      <c r="Z86" s="514">
        <f t="shared" si="27"/>
        <v>0</v>
      </c>
      <c r="AA86" s="514">
        <f t="shared" si="27"/>
        <v>0</v>
      </c>
      <c r="AB86" s="514">
        <f t="shared" si="27"/>
        <v>0</v>
      </c>
      <c r="AC86" s="514">
        <f t="shared" si="27"/>
        <v>0</v>
      </c>
      <c r="AD86" s="514">
        <f t="shared" si="27"/>
        <v>0</v>
      </c>
      <c r="AE86" s="514">
        <f t="shared" si="27"/>
        <v>0</v>
      </c>
      <c r="AF86" s="514">
        <f t="shared" si="27"/>
        <v>0</v>
      </c>
      <c r="AG86" s="514">
        <f t="shared" si="27"/>
        <v>0</v>
      </c>
      <c r="AH86" s="514">
        <f t="shared" si="27"/>
        <v>0</v>
      </c>
      <c r="AI86" s="514">
        <f t="shared" si="27"/>
        <v>0</v>
      </c>
      <c r="AJ86" s="514">
        <f t="shared" si="27"/>
        <v>0</v>
      </c>
      <c r="AK86" s="514">
        <f t="shared" si="28"/>
        <v>0</v>
      </c>
      <c r="AL86" s="514">
        <f t="shared" si="28"/>
        <v>0</v>
      </c>
      <c r="AM86" s="514">
        <f t="shared" si="28"/>
        <v>0</v>
      </c>
      <c r="AN86" s="514">
        <f t="shared" si="28"/>
        <v>0</v>
      </c>
      <c r="AO86" s="514">
        <f t="shared" si="28"/>
        <v>0</v>
      </c>
      <c r="AP86" s="514">
        <f t="shared" si="28"/>
        <v>0</v>
      </c>
      <c r="AQ86" s="514">
        <f t="shared" si="28"/>
        <v>0</v>
      </c>
      <c r="AR86" s="514">
        <f t="shared" si="28"/>
        <v>0</v>
      </c>
      <c r="AS86" s="514">
        <f t="shared" si="28"/>
        <v>0</v>
      </c>
      <c r="AT86" s="514">
        <f t="shared" si="28"/>
        <v>0</v>
      </c>
      <c r="AU86" s="514">
        <f t="shared" si="28"/>
        <v>0</v>
      </c>
      <c r="AV86" s="514">
        <f t="shared" si="28"/>
        <v>0</v>
      </c>
      <c r="AW86" s="514">
        <f t="shared" si="28"/>
        <v>0</v>
      </c>
      <c r="AX86" s="514">
        <f t="shared" si="28"/>
        <v>0</v>
      </c>
      <c r="AY86" s="514">
        <f t="shared" si="28"/>
        <v>0</v>
      </c>
      <c r="AZ86" s="514">
        <f t="shared" si="28"/>
        <v>0</v>
      </c>
      <c r="BA86" s="514">
        <f t="shared" si="30"/>
        <v>0</v>
      </c>
      <c r="BB86" s="514">
        <f t="shared" si="30"/>
        <v>0</v>
      </c>
      <c r="BC86" s="514">
        <f t="shared" si="30"/>
        <v>0</v>
      </c>
      <c r="BD86" s="514">
        <f t="shared" si="30"/>
        <v>0</v>
      </c>
      <c r="BE86" s="514">
        <f t="shared" si="30"/>
        <v>0</v>
      </c>
      <c r="BF86" s="514">
        <f t="shared" si="30"/>
        <v>0</v>
      </c>
      <c r="BG86" s="514">
        <f t="shared" si="30"/>
        <v>0</v>
      </c>
      <c r="BH86" s="514">
        <f t="shared" si="30"/>
        <v>0</v>
      </c>
      <c r="BI86" s="514">
        <f t="shared" si="30"/>
        <v>0</v>
      </c>
      <c r="BJ86" s="514">
        <f t="shared" si="30"/>
        <v>0</v>
      </c>
      <c r="BK86" s="514">
        <f t="shared" si="30"/>
        <v>0</v>
      </c>
      <c r="BL86" s="514">
        <f t="shared" si="30"/>
        <v>0</v>
      </c>
      <c r="BM86" s="514">
        <f t="shared" si="30"/>
        <v>0</v>
      </c>
      <c r="BN86" s="514">
        <f t="shared" si="30"/>
        <v>0</v>
      </c>
      <c r="BO86" s="514">
        <f t="shared" si="30"/>
        <v>0</v>
      </c>
      <c r="BP86" s="514">
        <f t="shared" si="29"/>
        <v>0</v>
      </c>
      <c r="BQ86" s="514">
        <f t="shared" si="29"/>
        <v>0</v>
      </c>
      <c r="BR86" s="514">
        <f t="shared" si="29"/>
        <v>0</v>
      </c>
      <c r="BS86" s="514">
        <f t="shared" si="29"/>
        <v>0</v>
      </c>
      <c r="BT86" s="514">
        <f t="shared" si="25"/>
        <v>0</v>
      </c>
      <c r="BU86" s="514">
        <f t="shared" si="25"/>
        <v>0</v>
      </c>
      <c r="BV86" s="514">
        <f t="shared" si="25"/>
        <v>0</v>
      </c>
      <c r="BW86" s="514">
        <f t="shared" si="25"/>
        <v>0</v>
      </c>
      <c r="BX86" s="514">
        <f t="shared" si="25"/>
        <v>0</v>
      </c>
      <c r="CF86" s="505" t="s">
        <v>493</v>
      </c>
      <c r="CG86" s="505" t="s">
        <v>494</v>
      </c>
      <c r="CH86" s="515">
        <v>1.6685738941148349E-2</v>
      </c>
      <c r="CI86" s="515">
        <v>1.7283817304127588E-2</v>
      </c>
      <c r="CJ86" s="515">
        <v>1.943618376938893E-2</v>
      </c>
      <c r="CK86" s="515">
        <v>1.2329103323249865E-2</v>
      </c>
      <c r="CL86" s="515">
        <v>1.2351490341863849E-2</v>
      </c>
      <c r="CM86" s="515">
        <v>1.1310574353285261E-2</v>
      </c>
      <c r="CN86" s="515">
        <v>2.9497722068916914E-2</v>
      </c>
      <c r="CO86" s="515">
        <v>2.9203516178160152E-2</v>
      </c>
      <c r="CP86" s="515">
        <v>2.9392412436779598E-2</v>
      </c>
      <c r="CQ86" s="515">
        <v>2.9370999707336545E-2</v>
      </c>
      <c r="CR86" s="515">
        <v>3.0936042764529704E-2</v>
      </c>
      <c r="CS86" s="515">
        <v>2.9741714496212868E-2</v>
      </c>
      <c r="CT86" s="515">
        <v>2.5861436402227409E-2</v>
      </c>
      <c r="CU86" s="515">
        <v>3.1343035002610375E-2</v>
      </c>
      <c r="CV86" s="515">
        <v>2.655216505911882E-2</v>
      </c>
      <c r="CW86" s="515">
        <v>1.5033439022111445E-2</v>
      </c>
      <c r="CX86" s="515">
        <v>1.1852008195993325E-2</v>
      </c>
      <c r="CY86" s="515">
        <v>1.6099278886466544E-2</v>
      </c>
      <c r="CZ86" s="515">
        <v>1.1315505478870074E-2</v>
      </c>
      <c r="DA86" s="515">
        <v>1.5249511887741384E-2</v>
      </c>
      <c r="DB86" s="515">
        <v>1.692268420499422E-2</v>
      </c>
      <c r="DC86" s="515">
        <v>1.5116265023856979E-2</v>
      </c>
      <c r="DD86" s="515">
        <v>1.7434816030915345E-2</v>
      </c>
      <c r="DE86" s="515">
        <v>1.4990979639758312E-2</v>
      </c>
      <c r="DF86" s="515">
        <v>1.6091979526321219E-2</v>
      </c>
      <c r="DG86" s="515">
        <v>1.4497022088814617E-2</v>
      </c>
      <c r="DH86" s="515">
        <v>1.5101943915010947E-2</v>
      </c>
      <c r="DI86" s="515">
        <v>1.8612355532131159E-2</v>
      </c>
      <c r="DJ86" s="515">
        <v>1.680687175632295E-2</v>
      </c>
      <c r="DK86" s="515">
        <v>1.5815771091019594E-2</v>
      </c>
      <c r="DL86" s="515">
        <v>1.9648077753273048E-2</v>
      </c>
      <c r="DM86" s="515">
        <v>2.3583557301509031E-2</v>
      </c>
      <c r="DN86" s="515">
        <v>2.3904075736338883E-2</v>
      </c>
      <c r="DO86" s="515">
        <v>2.6783695319910393E-2</v>
      </c>
      <c r="DP86" s="515">
        <v>2.5428787682573031E-2</v>
      </c>
      <c r="DQ86" s="515">
        <v>2.0120861737359021E-2</v>
      </c>
      <c r="DR86" s="515">
        <v>6.0967484953037603E-2</v>
      </c>
      <c r="DS86" s="515">
        <v>2.6788556635987889E-2</v>
      </c>
      <c r="DT86" s="515">
        <v>5.4605839564783312E-3</v>
      </c>
      <c r="DU86" s="515">
        <v>6.0733215547703178E-3</v>
      </c>
      <c r="DV86" s="515">
        <v>5.2451373206090189E-3</v>
      </c>
      <c r="DW86" s="515">
        <v>1.1795518114577621E-2</v>
      </c>
      <c r="DX86" s="515">
        <v>7.5826105464800722E-3</v>
      </c>
      <c r="DY86" s="515">
        <v>7.5545423493847885E-3</v>
      </c>
      <c r="DZ86" s="515">
        <v>9.4559618686415707E-3</v>
      </c>
      <c r="EA86" s="515">
        <v>1.3308857273978889E-3</v>
      </c>
      <c r="EB86" s="515">
        <v>8.5243066279572545E-3</v>
      </c>
      <c r="EC86" s="515">
        <v>5.3245431189102722E-2</v>
      </c>
      <c r="ED86" s="515">
        <v>5.3986249008910928E-2</v>
      </c>
      <c r="EE86" s="515">
        <v>4.988735114258127E-2</v>
      </c>
      <c r="EF86" s="515">
        <v>4.3009418649132061E-3</v>
      </c>
      <c r="EG86" s="515">
        <v>1.8307866709695593E-2</v>
      </c>
      <c r="EH86" s="515">
        <v>1.4382375747533009E-2</v>
      </c>
      <c r="EI86" s="515">
        <v>2.0200585431628396E-2</v>
      </c>
      <c r="EJ86" s="515">
        <v>1.5188249121352691E-2</v>
      </c>
      <c r="EK86" s="515">
        <v>5.5736921729437059E-4</v>
      </c>
      <c r="EL86" s="515">
        <v>0</v>
      </c>
      <c r="EM86" s="515">
        <v>3.6065486380218927E-2</v>
      </c>
      <c r="EN86" s="515">
        <v>1.1510852429673585E-2</v>
      </c>
      <c r="EO86" s="515">
        <v>4.8894187619723782E-4</v>
      </c>
      <c r="EP86" s="515">
        <v>3.0051358345137575E-2</v>
      </c>
      <c r="EQ86" s="515">
        <v>2.4720054391092879E-2</v>
      </c>
      <c r="ER86" s="515">
        <v>8.0180196614784618E-3</v>
      </c>
      <c r="ES86" s="515">
        <v>7.1290028174799706E-3</v>
      </c>
      <c r="ET86" s="515">
        <v>1.0409452113872864E-2</v>
      </c>
      <c r="EU86" s="515">
        <v>1.5229670417052851E-2</v>
      </c>
      <c r="EV86" s="515">
        <v>4.4407260956328158E-3</v>
      </c>
      <c r="EW86" s="515">
        <v>4.4481674748887571E-3</v>
      </c>
      <c r="EX86" s="515">
        <v>1.3571745451360142E-2</v>
      </c>
      <c r="EY86" s="515">
        <v>1.4332011413968207E-2</v>
      </c>
      <c r="EZ86" s="515">
        <v>1.1872466995086779E-2</v>
      </c>
    </row>
    <row r="87" spans="3:156" x14ac:dyDescent="0.15">
      <c r="C87" s="511" t="s">
        <v>499</v>
      </c>
      <c r="D87" s="512" t="s">
        <v>500</v>
      </c>
      <c r="E87" s="513">
        <f t="shared" si="13"/>
        <v>0</v>
      </c>
      <c r="F87" s="514">
        <f t="shared" si="26"/>
        <v>0</v>
      </c>
      <c r="G87" s="514">
        <f t="shared" si="26"/>
        <v>0</v>
      </c>
      <c r="H87" s="514">
        <f t="shared" si="26"/>
        <v>0</v>
      </c>
      <c r="I87" s="514">
        <f t="shared" si="26"/>
        <v>0</v>
      </c>
      <c r="J87" s="514">
        <f t="shared" si="26"/>
        <v>0</v>
      </c>
      <c r="K87" s="514">
        <f t="shared" si="26"/>
        <v>0</v>
      </c>
      <c r="L87" s="514">
        <f t="shared" si="26"/>
        <v>0</v>
      </c>
      <c r="M87" s="514">
        <f t="shared" si="26"/>
        <v>0</v>
      </c>
      <c r="N87" s="514">
        <f t="shared" si="26"/>
        <v>0</v>
      </c>
      <c r="O87" s="514">
        <f t="shared" si="26"/>
        <v>0</v>
      </c>
      <c r="P87" s="514">
        <f t="shared" si="26"/>
        <v>0</v>
      </c>
      <c r="Q87" s="514">
        <f t="shared" si="26"/>
        <v>0</v>
      </c>
      <c r="R87" s="514">
        <f t="shared" si="26"/>
        <v>0</v>
      </c>
      <c r="S87" s="514">
        <f t="shared" si="26"/>
        <v>0</v>
      </c>
      <c r="T87" s="514">
        <f t="shared" si="26"/>
        <v>0</v>
      </c>
      <c r="U87" s="514">
        <f t="shared" si="26"/>
        <v>0</v>
      </c>
      <c r="V87" s="514">
        <f t="shared" si="27"/>
        <v>0</v>
      </c>
      <c r="W87" s="514">
        <f t="shared" si="27"/>
        <v>0</v>
      </c>
      <c r="X87" s="514">
        <f t="shared" si="27"/>
        <v>0</v>
      </c>
      <c r="Y87" s="514">
        <f t="shared" si="27"/>
        <v>0</v>
      </c>
      <c r="Z87" s="514">
        <f t="shared" si="27"/>
        <v>0</v>
      </c>
      <c r="AA87" s="514">
        <f t="shared" si="27"/>
        <v>0</v>
      </c>
      <c r="AB87" s="514">
        <f t="shared" si="27"/>
        <v>0</v>
      </c>
      <c r="AC87" s="514">
        <f t="shared" si="27"/>
        <v>0</v>
      </c>
      <c r="AD87" s="514">
        <f t="shared" si="27"/>
        <v>0</v>
      </c>
      <c r="AE87" s="514">
        <f t="shared" si="27"/>
        <v>0</v>
      </c>
      <c r="AF87" s="514">
        <f t="shared" si="27"/>
        <v>0</v>
      </c>
      <c r="AG87" s="514">
        <f t="shared" si="27"/>
        <v>0</v>
      </c>
      <c r="AH87" s="514">
        <f t="shared" si="27"/>
        <v>0</v>
      </c>
      <c r="AI87" s="514">
        <f t="shared" si="27"/>
        <v>0</v>
      </c>
      <c r="AJ87" s="514">
        <f t="shared" si="27"/>
        <v>0</v>
      </c>
      <c r="AK87" s="514">
        <f t="shared" si="28"/>
        <v>0</v>
      </c>
      <c r="AL87" s="514">
        <f t="shared" si="28"/>
        <v>0</v>
      </c>
      <c r="AM87" s="514">
        <f t="shared" si="28"/>
        <v>0</v>
      </c>
      <c r="AN87" s="514">
        <f t="shared" si="28"/>
        <v>0</v>
      </c>
      <c r="AO87" s="514">
        <f t="shared" si="28"/>
        <v>0</v>
      </c>
      <c r="AP87" s="514">
        <f t="shared" si="28"/>
        <v>0</v>
      </c>
      <c r="AQ87" s="514">
        <f t="shared" si="28"/>
        <v>0</v>
      </c>
      <c r="AR87" s="514">
        <f t="shared" si="28"/>
        <v>0</v>
      </c>
      <c r="AS87" s="514">
        <f t="shared" si="28"/>
        <v>0</v>
      </c>
      <c r="AT87" s="514">
        <f t="shared" si="28"/>
        <v>0</v>
      </c>
      <c r="AU87" s="514">
        <f t="shared" si="28"/>
        <v>0</v>
      </c>
      <c r="AV87" s="514">
        <f t="shared" si="28"/>
        <v>0</v>
      </c>
      <c r="AW87" s="514">
        <f t="shared" si="28"/>
        <v>0</v>
      </c>
      <c r="AX87" s="514">
        <f t="shared" si="28"/>
        <v>0</v>
      </c>
      <c r="AY87" s="514">
        <f t="shared" si="28"/>
        <v>0</v>
      </c>
      <c r="AZ87" s="514">
        <f t="shared" si="28"/>
        <v>0</v>
      </c>
      <c r="BA87" s="514">
        <f t="shared" si="30"/>
        <v>0</v>
      </c>
      <c r="BB87" s="514">
        <f t="shared" si="30"/>
        <v>0</v>
      </c>
      <c r="BC87" s="514">
        <f t="shared" si="30"/>
        <v>0</v>
      </c>
      <c r="BD87" s="514">
        <f t="shared" si="30"/>
        <v>0</v>
      </c>
      <c r="BE87" s="514">
        <f t="shared" si="30"/>
        <v>0</v>
      </c>
      <c r="BF87" s="514">
        <f t="shared" si="30"/>
        <v>0</v>
      </c>
      <c r="BG87" s="514">
        <f t="shared" si="30"/>
        <v>0</v>
      </c>
      <c r="BH87" s="514">
        <f t="shared" si="30"/>
        <v>0</v>
      </c>
      <c r="BI87" s="514">
        <f t="shared" si="30"/>
        <v>0</v>
      </c>
      <c r="BJ87" s="514">
        <f t="shared" si="30"/>
        <v>0</v>
      </c>
      <c r="BK87" s="514">
        <f t="shared" si="30"/>
        <v>0</v>
      </c>
      <c r="BL87" s="514">
        <f t="shared" si="30"/>
        <v>0</v>
      </c>
      <c r="BM87" s="514">
        <f t="shared" si="30"/>
        <v>0</v>
      </c>
      <c r="BN87" s="514">
        <f t="shared" si="30"/>
        <v>0</v>
      </c>
      <c r="BO87" s="514">
        <f t="shared" si="30"/>
        <v>0</v>
      </c>
      <c r="BP87" s="514">
        <f t="shared" si="29"/>
        <v>0</v>
      </c>
      <c r="BQ87" s="514">
        <f t="shared" si="29"/>
        <v>0</v>
      </c>
      <c r="BR87" s="514">
        <f t="shared" si="29"/>
        <v>0</v>
      </c>
      <c r="BS87" s="514">
        <f t="shared" si="29"/>
        <v>0</v>
      </c>
      <c r="BT87" s="514">
        <f t="shared" si="25"/>
        <v>0</v>
      </c>
      <c r="BU87" s="514">
        <f t="shared" si="25"/>
        <v>0</v>
      </c>
      <c r="BV87" s="514">
        <f t="shared" si="25"/>
        <v>0</v>
      </c>
      <c r="BW87" s="514">
        <f t="shared" si="25"/>
        <v>0</v>
      </c>
      <c r="BX87" s="514">
        <f t="shared" si="25"/>
        <v>0</v>
      </c>
      <c r="CF87" s="505" t="s">
        <v>499</v>
      </c>
      <c r="CG87" s="505" t="s">
        <v>500</v>
      </c>
      <c r="CH87" s="515">
        <v>1.2104853588674027E-3</v>
      </c>
      <c r="CI87" s="515">
        <v>8.7062635328795943E-4</v>
      </c>
      <c r="CJ87" s="515">
        <v>9.786543026659082E-4</v>
      </c>
      <c r="CK87" s="515">
        <v>1.0693327829776104E-3</v>
      </c>
      <c r="CL87" s="515">
        <v>1.0681201760996224E-3</v>
      </c>
      <c r="CM87" s="515">
        <v>1.1245020422570723E-3</v>
      </c>
      <c r="CN87" s="515">
        <v>8.502802101656849E-4</v>
      </c>
      <c r="CO87" s="515">
        <v>7.2140433376973844E-4</v>
      </c>
      <c r="CP87" s="515">
        <v>7.889501335276056E-4</v>
      </c>
      <c r="CQ87" s="515">
        <v>7.843801332788851E-4</v>
      </c>
      <c r="CR87" s="515">
        <v>1.1183986048451302E-3</v>
      </c>
      <c r="CS87" s="515">
        <v>9.554662234552469E-4</v>
      </c>
      <c r="CT87" s="515">
        <v>5.802245346653586E-4</v>
      </c>
      <c r="CU87" s="515">
        <v>1.1103216736473001E-3</v>
      </c>
      <c r="CV87" s="515">
        <v>5.525123525975974E-4</v>
      </c>
      <c r="CW87" s="515">
        <v>7.5767916002207787E-4</v>
      </c>
      <c r="CX87" s="515">
        <v>1.2016053447405734E-3</v>
      </c>
      <c r="CY87" s="515">
        <v>1.4254569847392251E-3</v>
      </c>
      <c r="CZ87" s="515">
        <v>1.1733290652556905E-3</v>
      </c>
      <c r="DA87" s="515">
        <v>7.2752907721253604E-4</v>
      </c>
      <c r="DB87" s="515">
        <v>7.5829241557427512E-4</v>
      </c>
      <c r="DC87" s="515">
        <v>6.5229208189889474E-4</v>
      </c>
      <c r="DD87" s="515">
        <v>7.7673517663503556E-4</v>
      </c>
      <c r="DE87" s="515">
        <v>7.384013712583914E-4</v>
      </c>
      <c r="DF87" s="515">
        <v>8.5711033836957564E-4</v>
      </c>
      <c r="DG87" s="515">
        <v>7.1923287107070167E-4</v>
      </c>
      <c r="DH87" s="515">
        <v>6.7463074266545058E-4</v>
      </c>
      <c r="DI87" s="515">
        <v>8.5833678424876707E-4</v>
      </c>
      <c r="DJ87" s="515">
        <v>7.6326713222564209E-4</v>
      </c>
      <c r="DK87" s="515">
        <v>1.8758102137580524E-3</v>
      </c>
      <c r="DL87" s="515">
        <v>1.7099333453649925E-3</v>
      </c>
      <c r="DM87" s="515">
        <v>1.7976055704473238E-3</v>
      </c>
      <c r="DN87" s="515">
        <v>1.7999891388854709E-3</v>
      </c>
      <c r="DO87" s="515">
        <v>1.8540905607092343E-3</v>
      </c>
      <c r="DP87" s="515">
        <v>2.0498432305900791E-3</v>
      </c>
      <c r="DQ87" s="515">
        <v>9.4344990838634794E-3</v>
      </c>
      <c r="DR87" s="515">
        <v>1.0858194251110627E-3</v>
      </c>
      <c r="DS87" s="515">
        <v>1.5119992322001818E-3</v>
      </c>
      <c r="DT87" s="515">
        <v>1.543429980235946E-3</v>
      </c>
      <c r="DU87" s="515">
        <v>2.9814487632508833E-3</v>
      </c>
      <c r="DV87" s="515">
        <v>1.0927369417935455E-3</v>
      </c>
      <c r="DW87" s="515">
        <v>1.57249722040096E-3</v>
      </c>
      <c r="DX87" s="515">
        <v>1.5470693382681889E-3</v>
      </c>
      <c r="DY87" s="515">
        <v>1.6077045205980882E-3</v>
      </c>
      <c r="DZ87" s="515">
        <v>9.3534582169489786E-4</v>
      </c>
      <c r="EA87" s="515">
        <v>2.1110601193207895E-3</v>
      </c>
      <c r="EB87" s="515">
        <v>3.7062202730248935E-4</v>
      </c>
      <c r="EC87" s="515">
        <v>1.822676814193611E-3</v>
      </c>
      <c r="ED87" s="515">
        <v>1.8460883045572348E-3</v>
      </c>
      <c r="EE87" s="515">
        <v>1.7165540178092479E-3</v>
      </c>
      <c r="EF87" s="515">
        <v>1.6542084095820021E-3</v>
      </c>
      <c r="EG87" s="515">
        <v>1.6713651583233559E-3</v>
      </c>
      <c r="EH87" s="515">
        <v>1.49772155125713E-3</v>
      </c>
      <c r="EI87" s="515">
        <v>1.1200270763827202E-3</v>
      </c>
      <c r="EJ87" s="515">
        <v>6.5863061610351857E-4</v>
      </c>
      <c r="EK87" s="515">
        <v>7.6609830173011957E-3</v>
      </c>
      <c r="EL87" s="515">
        <v>6.2601756518149924E-4</v>
      </c>
      <c r="EM87" s="515">
        <v>9.758815391586439E-4</v>
      </c>
      <c r="EN87" s="515">
        <v>4.5509182345033492E-3</v>
      </c>
      <c r="EO87" s="515">
        <v>3.2953342888909728E-3</v>
      </c>
      <c r="EP87" s="515">
        <v>1.2384562425316735E-3</v>
      </c>
      <c r="EQ87" s="515">
        <v>1.4295094922916896E-3</v>
      </c>
      <c r="ER87" s="515">
        <v>6.2696285941149987E-4</v>
      </c>
      <c r="ES87" s="515">
        <v>1.4749946582169873E-3</v>
      </c>
      <c r="ET87" s="515">
        <v>2.1098163464864151E-3</v>
      </c>
      <c r="EU87" s="515">
        <v>2.6579900693632424E-3</v>
      </c>
      <c r="EV87" s="515">
        <v>1.1112184952550264E-3</v>
      </c>
      <c r="EW87" s="515">
        <v>1.9289738013080133E-3</v>
      </c>
      <c r="EX87" s="515">
        <v>1.420611081755426E-3</v>
      </c>
      <c r="EY87" s="515">
        <v>3.3732116019941343E-3</v>
      </c>
      <c r="EZ87" s="515">
        <v>2.798886404381131E-3</v>
      </c>
    </row>
    <row r="88" spans="3:156" x14ac:dyDescent="0.15">
      <c r="C88" s="511" t="s">
        <v>507</v>
      </c>
      <c r="D88" s="512" t="s">
        <v>505</v>
      </c>
      <c r="E88" s="513">
        <f t="shared" si="13"/>
        <v>0</v>
      </c>
      <c r="F88" s="514">
        <f t="shared" si="26"/>
        <v>0</v>
      </c>
      <c r="G88" s="514">
        <f t="shared" si="26"/>
        <v>0</v>
      </c>
      <c r="H88" s="514">
        <f t="shared" si="26"/>
        <v>0</v>
      </c>
      <c r="I88" s="514">
        <f t="shared" si="26"/>
        <v>0</v>
      </c>
      <c r="J88" s="514">
        <f t="shared" si="26"/>
        <v>0</v>
      </c>
      <c r="K88" s="514">
        <f t="shared" si="26"/>
        <v>0</v>
      </c>
      <c r="L88" s="514">
        <f t="shared" si="26"/>
        <v>0</v>
      </c>
      <c r="M88" s="514">
        <f t="shared" si="26"/>
        <v>0</v>
      </c>
      <c r="N88" s="514">
        <f t="shared" si="26"/>
        <v>0</v>
      </c>
      <c r="O88" s="514">
        <f t="shared" si="26"/>
        <v>0</v>
      </c>
      <c r="P88" s="514">
        <f t="shared" si="26"/>
        <v>0</v>
      </c>
      <c r="Q88" s="514">
        <f t="shared" si="26"/>
        <v>0</v>
      </c>
      <c r="R88" s="514">
        <f t="shared" si="26"/>
        <v>0</v>
      </c>
      <c r="S88" s="514">
        <f t="shared" si="26"/>
        <v>0</v>
      </c>
      <c r="T88" s="514">
        <f t="shared" si="26"/>
        <v>0</v>
      </c>
      <c r="U88" s="514">
        <f t="shared" si="26"/>
        <v>0</v>
      </c>
      <c r="V88" s="514">
        <f t="shared" si="27"/>
        <v>0</v>
      </c>
      <c r="W88" s="514">
        <f t="shared" si="27"/>
        <v>0</v>
      </c>
      <c r="X88" s="514">
        <f t="shared" si="27"/>
        <v>0</v>
      </c>
      <c r="Y88" s="514">
        <f t="shared" si="27"/>
        <v>0</v>
      </c>
      <c r="Z88" s="514">
        <f t="shared" si="27"/>
        <v>0</v>
      </c>
      <c r="AA88" s="514">
        <f t="shared" si="27"/>
        <v>0</v>
      </c>
      <c r="AB88" s="514">
        <f t="shared" si="27"/>
        <v>0</v>
      </c>
      <c r="AC88" s="514">
        <f t="shared" si="27"/>
        <v>0</v>
      </c>
      <c r="AD88" s="514">
        <f t="shared" si="27"/>
        <v>0</v>
      </c>
      <c r="AE88" s="514">
        <f t="shared" si="27"/>
        <v>0</v>
      </c>
      <c r="AF88" s="514">
        <f t="shared" si="27"/>
        <v>0</v>
      </c>
      <c r="AG88" s="514">
        <f t="shared" si="27"/>
        <v>0</v>
      </c>
      <c r="AH88" s="514">
        <f t="shared" si="27"/>
        <v>0</v>
      </c>
      <c r="AI88" s="514">
        <f t="shared" si="27"/>
        <v>0</v>
      </c>
      <c r="AJ88" s="514">
        <f t="shared" si="27"/>
        <v>0</v>
      </c>
      <c r="AK88" s="514">
        <f t="shared" si="28"/>
        <v>0</v>
      </c>
      <c r="AL88" s="514">
        <f t="shared" si="28"/>
        <v>0</v>
      </c>
      <c r="AM88" s="514">
        <f t="shared" si="28"/>
        <v>0</v>
      </c>
      <c r="AN88" s="514">
        <f t="shared" si="28"/>
        <v>0</v>
      </c>
      <c r="AO88" s="514">
        <f t="shared" si="28"/>
        <v>0</v>
      </c>
      <c r="AP88" s="514">
        <f t="shared" si="28"/>
        <v>0</v>
      </c>
      <c r="AQ88" s="514">
        <f t="shared" si="28"/>
        <v>0</v>
      </c>
      <c r="AR88" s="514">
        <f t="shared" si="28"/>
        <v>0</v>
      </c>
      <c r="AS88" s="514">
        <f t="shared" si="28"/>
        <v>0</v>
      </c>
      <c r="AT88" s="514">
        <f t="shared" si="28"/>
        <v>0</v>
      </c>
      <c r="AU88" s="514">
        <f t="shared" si="28"/>
        <v>0</v>
      </c>
      <c r="AV88" s="514">
        <f t="shared" si="28"/>
        <v>0</v>
      </c>
      <c r="AW88" s="514">
        <f t="shared" si="28"/>
        <v>0</v>
      </c>
      <c r="AX88" s="514">
        <f t="shared" si="28"/>
        <v>0</v>
      </c>
      <c r="AY88" s="514">
        <f t="shared" si="28"/>
        <v>0</v>
      </c>
      <c r="AZ88" s="514">
        <f t="shared" si="28"/>
        <v>0</v>
      </c>
      <c r="BA88" s="514">
        <f t="shared" si="30"/>
        <v>0</v>
      </c>
      <c r="BB88" s="514">
        <f t="shared" si="30"/>
        <v>0</v>
      </c>
      <c r="BC88" s="514">
        <f t="shared" si="30"/>
        <v>0</v>
      </c>
      <c r="BD88" s="514">
        <f t="shared" si="30"/>
        <v>0</v>
      </c>
      <c r="BE88" s="514">
        <f t="shared" si="30"/>
        <v>0</v>
      </c>
      <c r="BF88" s="514">
        <f t="shared" si="30"/>
        <v>0</v>
      </c>
      <c r="BG88" s="514">
        <f t="shared" si="30"/>
        <v>0</v>
      </c>
      <c r="BH88" s="514">
        <f t="shared" si="30"/>
        <v>0</v>
      </c>
      <c r="BI88" s="514">
        <f t="shared" si="30"/>
        <v>0</v>
      </c>
      <c r="BJ88" s="514">
        <f t="shared" si="30"/>
        <v>0</v>
      </c>
      <c r="BK88" s="514">
        <f t="shared" si="30"/>
        <v>0</v>
      </c>
      <c r="BL88" s="514">
        <f t="shared" si="30"/>
        <v>0</v>
      </c>
      <c r="BM88" s="514">
        <f t="shared" si="30"/>
        <v>0</v>
      </c>
      <c r="BN88" s="514">
        <f t="shared" si="30"/>
        <v>0</v>
      </c>
      <c r="BO88" s="514">
        <f t="shared" si="30"/>
        <v>0</v>
      </c>
      <c r="BP88" s="514">
        <f t="shared" si="29"/>
        <v>0</v>
      </c>
      <c r="BQ88" s="514">
        <f t="shared" si="29"/>
        <v>0</v>
      </c>
      <c r="BR88" s="514">
        <f t="shared" si="29"/>
        <v>0</v>
      </c>
      <c r="BS88" s="514">
        <f t="shared" si="29"/>
        <v>0</v>
      </c>
      <c r="BT88" s="514">
        <f t="shared" si="25"/>
        <v>0</v>
      </c>
      <c r="BU88" s="514">
        <f t="shared" si="25"/>
        <v>0</v>
      </c>
      <c r="BV88" s="514">
        <f t="shared" si="25"/>
        <v>0</v>
      </c>
      <c r="BW88" s="514">
        <f t="shared" si="25"/>
        <v>0</v>
      </c>
      <c r="BX88" s="514">
        <f t="shared" si="25"/>
        <v>0</v>
      </c>
      <c r="CF88" s="505" t="s">
        <v>507</v>
      </c>
      <c r="CG88" s="505" t="s">
        <v>505</v>
      </c>
      <c r="CH88" s="515">
        <v>1.4700627270810377E-4</v>
      </c>
      <c r="CI88" s="515">
        <v>1.1509810334698657E-4</v>
      </c>
      <c r="CJ88" s="515">
        <v>1.3620315434556703E-4</v>
      </c>
      <c r="CK88" s="515">
        <v>1.1604321275720518E-4</v>
      </c>
      <c r="CL88" s="515">
        <v>1.1626627215196678E-4</v>
      </c>
      <c r="CM88" s="515">
        <v>1.0589481115425344E-4</v>
      </c>
      <c r="CN88" s="515">
        <v>1.6474370991473091E-4</v>
      </c>
      <c r="CO88" s="515">
        <v>1.6031207417105297E-4</v>
      </c>
      <c r="CP88" s="515">
        <v>1.6417009681886073E-4</v>
      </c>
      <c r="CQ88" s="515">
        <v>1.6408085925780232E-4</v>
      </c>
      <c r="CR88" s="515">
        <v>1.7060317701027411E-4</v>
      </c>
      <c r="CS88" s="515">
        <v>1.6632336835386308E-4</v>
      </c>
      <c r="CT88" s="515">
        <v>1.4539584358124911E-4</v>
      </c>
      <c r="CU88" s="515">
        <v>1.7495977887775638E-4</v>
      </c>
      <c r="CV88" s="515">
        <v>1.420746049536679E-4</v>
      </c>
      <c r="CW88" s="515">
        <v>9.3031996494554378E-5</v>
      </c>
      <c r="CX88" s="515">
        <v>3.1659688648382064E-4</v>
      </c>
      <c r="CY88" s="515">
        <v>4.1925205433506624E-4</v>
      </c>
      <c r="CZ88" s="515">
        <v>3.0362978820056984E-4</v>
      </c>
      <c r="DA88" s="515">
        <v>7.7848165987334382E-5</v>
      </c>
      <c r="DB88" s="515">
        <v>8.2586302686307197E-5</v>
      </c>
      <c r="DC88" s="515">
        <v>7.7308691188017153E-5</v>
      </c>
      <c r="DD88" s="515">
        <v>8.826536098125404E-5</v>
      </c>
      <c r="DE88" s="515">
        <v>7.7726460132462251E-5</v>
      </c>
      <c r="DF88" s="515">
        <v>8.2999179458607042E-5</v>
      </c>
      <c r="DG88" s="515">
        <v>7.3507282418444045E-5</v>
      </c>
      <c r="DH88" s="515">
        <v>7.7076133195111277E-5</v>
      </c>
      <c r="DI88" s="515">
        <v>9.7880510484508524E-5</v>
      </c>
      <c r="DJ88" s="515">
        <v>2.1316204578720744E-4</v>
      </c>
      <c r="DK88" s="515">
        <v>1.6060913683105818E-4</v>
      </c>
      <c r="DL88" s="515">
        <v>9.0275279064496879E-5</v>
      </c>
      <c r="DM88" s="515">
        <v>9.8214109124496445E-5</v>
      </c>
      <c r="DN88" s="515">
        <v>9.8299960611274528E-5</v>
      </c>
      <c r="DO88" s="515">
        <v>9.381068578163978E-5</v>
      </c>
      <c r="DP88" s="515">
        <v>9.5449533767723299E-5</v>
      </c>
      <c r="DQ88" s="515">
        <v>9.1044623245968429E-5</v>
      </c>
      <c r="DR88" s="515">
        <v>9.6391280558162212E-5</v>
      </c>
      <c r="DS88" s="515">
        <v>9.5450523850306303E-5</v>
      </c>
      <c r="DT88" s="515">
        <v>7.8954338922960934E-5</v>
      </c>
      <c r="DU88" s="515">
        <v>0</v>
      </c>
      <c r="DV88" s="515">
        <v>7.2849129452903034E-5</v>
      </c>
      <c r="DW88" s="515">
        <v>1.1717698286264264E-4</v>
      </c>
      <c r="DX88" s="515">
        <v>1.1332036554193741E-4</v>
      </c>
      <c r="DY88" s="515">
        <v>1.1014723013094169E-4</v>
      </c>
      <c r="DZ88" s="515">
        <v>1.2812956461573944E-4</v>
      </c>
      <c r="EA88" s="515">
        <v>0</v>
      </c>
      <c r="EB88" s="515">
        <v>3.7062202730248935E-4</v>
      </c>
      <c r="EC88" s="515">
        <v>1.5512143099520093E-4</v>
      </c>
      <c r="ED88" s="515">
        <v>1.0650509449368661E-4</v>
      </c>
      <c r="EE88" s="515">
        <v>3.7549619139577299E-4</v>
      </c>
      <c r="EF88" s="515">
        <v>9.3049223038987625E-5</v>
      </c>
      <c r="EG88" s="515">
        <v>9.734035934843351E-5</v>
      </c>
      <c r="EH88" s="515">
        <v>4.1603376423809171E-5</v>
      </c>
      <c r="EI88" s="515">
        <v>4.2136940980417877E-5</v>
      </c>
      <c r="EJ88" s="515">
        <v>3.9744950971764054E-5</v>
      </c>
      <c r="EK88" s="515">
        <v>3.9812086949597896E-5</v>
      </c>
      <c r="EL88" s="515">
        <v>4.1275883418560392E-5</v>
      </c>
      <c r="EM88" s="515">
        <v>4.0410953603926226E-5</v>
      </c>
      <c r="EN88" s="515">
        <v>4.6183207536100916E-5</v>
      </c>
      <c r="EO88" s="515">
        <v>5.3582671364080855E-5</v>
      </c>
      <c r="EP88" s="515">
        <v>3.3632198279614142E-5</v>
      </c>
      <c r="EQ88" s="515">
        <v>3.4866085177846087E-5</v>
      </c>
      <c r="ER88" s="515">
        <v>3.6868872590201519E-4</v>
      </c>
      <c r="ES88" s="515">
        <v>1.5735484843415363E-5</v>
      </c>
      <c r="ET88" s="515">
        <v>2.5983065104978414E-4</v>
      </c>
      <c r="EU88" s="515">
        <v>1.8250054424269444E-4</v>
      </c>
      <c r="EV88" s="515">
        <v>3.3017167682829456E-4</v>
      </c>
      <c r="EW88" s="515">
        <v>1.0067552508818715E-3</v>
      </c>
      <c r="EX88" s="515">
        <v>1.6812801464832989E-4</v>
      </c>
      <c r="EY88" s="515">
        <v>1.34067782022338E-4</v>
      </c>
      <c r="EZ88" s="515">
        <v>1.3952646751685764E-4</v>
      </c>
    </row>
    <row r="89" spans="3:156" x14ac:dyDescent="0.15">
      <c r="C89" s="511" t="s">
        <v>510</v>
      </c>
      <c r="D89" s="512" t="s">
        <v>509</v>
      </c>
      <c r="E89" s="513">
        <f t="shared" si="13"/>
        <v>0</v>
      </c>
      <c r="F89" s="514">
        <f t="shared" si="26"/>
        <v>0</v>
      </c>
      <c r="G89" s="514">
        <f t="shared" si="26"/>
        <v>0</v>
      </c>
      <c r="H89" s="514">
        <f t="shared" si="26"/>
        <v>0</v>
      </c>
      <c r="I89" s="514">
        <f t="shared" si="26"/>
        <v>0</v>
      </c>
      <c r="J89" s="514">
        <f t="shared" si="26"/>
        <v>0</v>
      </c>
      <c r="K89" s="514">
        <f t="shared" si="26"/>
        <v>0</v>
      </c>
      <c r="L89" s="514">
        <f t="shared" si="26"/>
        <v>0</v>
      </c>
      <c r="M89" s="514">
        <f t="shared" si="26"/>
        <v>0</v>
      </c>
      <c r="N89" s="514">
        <f t="shared" si="26"/>
        <v>0</v>
      </c>
      <c r="O89" s="514">
        <f t="shared" si="26"/>
        <v>0</v>
      </c>
      <c r="P89" s="514">
        <f t="shared" si="26"/>
        <v>0</v>
      </c>
      <c r="Q89" s="514">
        <f t="shared" si="26"/>
        <v>0</v>
      </c>
      <c r="R89" s="514">
        <f t="shared" si="26"/>
        <v>0</v>
      </c>
      <c r="S89" s="514">
        <f t="shared" si="26"/>
        <v>0</v>
      </c>
      <c r="T89" s="514">
        <f t="shared" si="26"/>
        <v>0</v>
      </c>
      <c r="U89" s="514">
        <f t="shared" si="26"/>
        <v>0</v>
      </c>
      <c r="V89" s="514">
        <f t="shared" si="27"/>
        <v>0</v>
      </c>
      <c r="W89" s="514">
        <f t="shared" si="27"/>
        <v>0</v>
      </c>
      <c r="X89" s="514">
        <f t="shared" si="27"/>
        <v>0</v>
      </c>
      <c r="Y89" s="514">
        <f t="shared" si="27"/>
        <v>0</v>
      </c>
      <c r="Z89" s="514">
        <f t="shared" si="27"/>
        <v>0</v>
      </c>
      <c r="AA89" s="514">
        <f t="shared" si="27"/>
        <v>0</v>
      </c>
      <c r="AB89" s="514">
        <f t="shared" si="27"/>
        <v>0</v>
      </c>
      <c r="AC89" s="514">
        <f t="shared" si="27"/>
        <v>0</v>
      </c>
      <c r="AD89" s="514">
        <f t="shared" si="27"/>
        <v>0</v>
      </c>
      <c r="AE89" s="514">
        <f t="shared" si="27"/>
        <v>0</v>
      </c>
      <c r="AF89" s="514">
        <f t="shared" si="27"/>
        <v>0</v>
      </c>
      <c r="AG89" s="514">
        <f t="shared" si="27"/>
        <v>0</v>
      </c>
      <c r="AH89" s="514">
        <f t="shared" si="27"/>
        <v>0</v>
      </c>
      <c r="AI89" s="514">
        <f t="shared" si="27"/>
        <v>0</v>
      </c>
      <c r="AJ89" s="514">
        <f t="shared" si="27"/>
        <v>0</v>
      </c>
      <c r="AK89" s="514">
        <f t="shared" si="28"/>
        <v>0</v>
      </c>
      <c r="AL89" s="514">
        <f t="shared" si="28"/>
        <v>0</v>
      </c>
      <c r="AM89" s="514">
        <f t="shared" si="28"/>
        <v>0</v>
      </c>
      <c r="AN89" s="514">
        <f t="shared" si="28"/>
        <v>0</v>
      </c>
      <c r="AO89" s="514">
        <f t="shared" si="28"/>
        <v>0</v>
      </c>
      <c r="AP89" s="514">
        <f t="shared" si="28"/>
        <v>0</v>
      </c>
      <c r="AQ89" s="514">
        <f t="shared" si="28"/>
        <v>0</v>
      </c>
      <c r="AR89" s="514">
        <f t="shared" si="28"/>
        <v>0</v>
      </c>
      <c r="AS89" s="514">
        <f t="shared" si="28"/>
        <v>0</v>
      </c>
      <c r="AT89" s="514">
        <f t="shared" si="28"/>
        <v>0</v>
      </c>
      <c r="AU89" s="514">
        <f t="shared" si="28"/>
        <v>0</v>
      </c>
      <c r="AV89" s="514">
        <f t="shared" si="28"/>
        <v>0</v>
      </c>
      <c r="AW89" s="514">
        <f t="shared" si="28"/>
        <v>0</v>
      </c>
      <c r="AX89" s="514">
        <f t="shared" si="28"/>
        <v>0</v>
      </c>
      <c r="AY89" s="514">
        <f t="shared" si="28"/>
        <v>0</v>
      </c>
      <c r="AZ89" s="514">
        <f t="shared" si="28"/>
        <v>0</v>
      </c>
      <c r="BA89" s="514">
        <f t="shared" si="30"/>
        <v>0</v>
      </c>
      <c r="BB89" s="514">
        <f t="shared" si="30"/>
        <v>0</v>
      </c>
      <c r="BC89" s="514">
        <f t="shared" si="30"/>
        <v>0</v>
      </c>
      <c r="BD89" s="514">
        <f t="shared" si="30"/>
        <v>0</v>
      </c>
      <c r="BE89" s="514">
        <f t="shared" si="30"/>
        <v>0</v>
      </c>
      <c r="BF89" s="514">
        <f t="shared" si="30"/>
        <v>0</v>
      </c>
      <c r="BG89" s="514">
        <f t="shared" si="30"/>
        <v>0</v>
      </c>
      <c r="BH89" s="514">
        <f t="shared" si="30"/>
        <v>0</v>
      </c>
      <c r="BI89" s="514">
        <f t="shared" si="30"/>
        <v>0</v>
      </c>
      <c r="BJ89" s="514">
        <f t="shared" si="30"/>
        <v>0</v>
      </c>
      <c r="BK89" s="514">
        <f t="shared" si="30"/>
        <v>0</v>
      </c>
      <c r="BL89" s="514">
        <f t="shared" si="30"/>
        <v>0</v>
      </c>
      <c r="BM89" s="514">
        <f t="shared" si="30"/>
        <v>0</v>
      </c>
      <c r="BN89" s="514">
        <f t="shared" si="30"/>
        <v>0</v>
      </c>
      <c r="BO89" s="514">
        <f t="shared" si="30"/>
        <v>0</v>
      </c>
      <c r="BP89" s="514">
        <f t="shared" si="29"/>
        <v>0</v>
      </c>
      <c r="BQ89" s="514">
        <f t="shared" si="29"/>
        <v>0</v>
      </c>
      <c r="BR89" s="514">
        <f t="shared" si="29"/>
        <v>0</v>
      </c>
      <c r="BS89" s="514">
        <f t="shared" si="29"/>
        <v>0</v>
      </c>
      <c r="BT89" s="514">
        <f t="shared" si="25"/>
        <v>0</v>
      </c>
      <c r="BU89" s="514">
        <f t="shared" si="25"/>
        <v>0</v>
      </c>
      <c r="BV89" s="514">
        <f t="shared" si="25"/>
        <v>0</v>
      </c>
      <c r="BW89" s="514">
        <f t="shared" si="25"/>
        <v>0</v>
      </c>
      <c r="BX89" s="514">
        <f t="shared" si="25"/>
        <v>0</v>
      </c>
      <c r="CF89" s="505" t="s">
        <v>510</v>
      </c>
      <c r="CG89" s="505" t="s">
        <v>509</v>
      </c>
      <c r="CH89" s="515">
        <v>9.2647773473983645E-4</v>
      </c>
      <c r="CI89" s="515">
        <v>9.1357292190910426E-4</v>
      </c>
      <c r="CJ89" s="515">
        <v>9.617480781881104E-4</v>
      </c>
      <c r="CK89" s="515">
        <v>1.0450396244190926E-3</v>
      </c>
      <c r="CL89" s="515">
        <v>1.0390813168967479E-3</v>
      </c>
      <c r="CM89" s="515">
        <v>1.3161212243457214E-3</v>
      </c>
      <c r="CN89" s="515">
        <v>8.438317145306255E-4</v>
      </c>
      <c r="CO89" s="515">
        <v>7.4812301279824722E-4</v>
      </c>
      <c r="CP89" s="515">
        <v>7.2048108840883909E-4</v>
      </c>
      <c r="CQ89" s="515">
        <v>7.168019588730274E-4</v>
      </c>
      <c r="CR89" s="515">
        <v>9.8570724494825043E-4</v>
      </c>
      <c r="CS89" s="515">
        <v>1.0420020093768272E-3</v>
      </c>
      <c r="CT89" s="515">
        <v>8.1122727680379167E-4</v>
      </c>
      <c r="CU89" s="515">
        <v>1.1372385627054166E-3</v>
      </c>
      <c r="CV89" s="515">
        <v>5.8408448703174578E-4</v>
      </c>
      <c r="CW89" s="515">
        <v>8.6320402461732945E-4</v>
      </c>
      <c r="CX89" s="515">
        <v>1.0511434580947972E-3</v>
      </c>
      <c r="CY89" s="515">
        <v>1.0714219166340581E-3</v>
      </c>
      <c r="CZ89" s="515">
        <v>1.0485819429717355E-3</v>
      </c>
      <c r="DA89" s="515">
        <v>8.5043976407676869E-4</v>
      </c>
      <c r="DB89" s="515">
        <v>9.610042494406655E-4</v>
      </c>
      <c r="DC89" s="515">
        <v>7.3443256628616296E-4</v>
      </c>
      <c r="DD89" s="515">
        <v>8.1043649628242346E-4</v>
      </c>
      <c r="DE89" s="515">
        <v>7.0976530699906322E-4</v>
      </c>
      <c r="DF89" s="515">
        <v>7.7493293296501415E-4</v>
      </c>
      <c r="DG89" s="515">
        <v>9.5014968755692487E-4</v>
      </c>
      <c r="DH89" s="515">
        <v>8.3650778855184243E-4</v>
      </c>
      <c r="DI89" s="515">
        <v>7.6798554380152844E-4</v>
      </c>
      <c r="DJ89" s="515">
        <v>9.524178211310721E-4</v>
      </c>
      <c r="DK89" s="515">
        <v>9.3234777391175351E-4</v>
      </c>
      <c r="DL89" s="515">
        <v>8.9934760409182354E-4</v>
      </c>
      <c r="DM89" s="515">
        <v>9.9059325209905182E-4</v>
      </c>
      <c r="DN89" s="515">
        <v>9.87811492296514E-4</v>
      </c>
      <c r="DO89" s="515">
        <v>9.8405494881148668E-4</v>
      </c>
      <c r="DP89" s="515">
        <v>1.1340436498457071E-3</v>
      </c>
      <c r="DQ89" s="515">
        <v>2.572010606698608E-3</v>
      </c>
      <c r="DR89" s="515">
        <v>7.2293460418621663E-4</v>
      </c>
      <c r="DS89" s="515">
        <v>7.6412864423019934E-4</v>
      </c>
      <c r="DT89" s="515">
        <v>1.181768169685609E-3</v>
      </c>
      <c r="DU89" s="515">
        <v>1.3250883392226149E-3</v>
      </c>
      <c r="DV89" s="515">
        <v>1.0198878123406426E-3</v>
      </c>
      <c r="DW89" s="515">
        <v>1.003607441006756E-3</v>
      </c>
      <c r="DX89" s="515">
        <v>1.0031315836668893E-3</v>
      </c>
      <c r="DY89" s="515">
        <v>1.0180274299980974E-3</v>
      </c>
      <c r="DZ89" s="515">
        <v>9.4815877815647182E-4</v>
      </c>
      <c r="EA89" s="515">
        <v>6.8838916934373562E-4</v>
      </c>
      <c r="EB89" s="515">
        <v>8.6478473037247513E-4</v>
      </c>
      <c r="EC89" s="515">
        <v>1.008289301468806E-3</v>
      </c>
      <c r="ED89" s="515">
        <v>1.0177153473841165E-3</v>
      </c>
      <c r="EE89" s="515">
        <v>9.6556163501770192E-4</v>
      </c>
      <c r="EF89" s="515">
        <v>1.1579458867074016E-3</v>
      </c>
      <c r="EG89" s="515">
        <v>7.9776415924685806E-4</v>
      </c>
      <c r="EH89" s="515">
        <v>6.6299848811559724E-4</v>
      </c>
      <c r="EI89" s="515">
        <v>6.4496704823252527E-4</v>
      </c>
      <c r="EJ89" s="515">
        <v>6.8701986679763571E-4</v>
      </c>
      <c r="EK89" s="515">
        <v>1.3479235152935288E-3</v>
      </c>
      <c r="EL89" s="515">
        <v>4.3798298516361302E-4</v>
      </c>
      <c r="EM89" s="515">
        <v>7.4287370029345226E-4</v>
      </c>
      <c r="EN89" s="515">
        <v>1.591448367798072E-3</v>
      </c>
      <c r="EO89" s="515">
        <v>1.0314664237585564E-3</v>
      </c>
      <c r="EP89" s="515">
        <v>7.1616798689531284E-4</v>
      </c>
      <c r="EQ89" s="515">
        <v>9.762503849796905E-4</v>
      </c>
      <c r="ER89" s="515">
        <v>5.1750839390933903E-4</v>
      </c>
      <c r="ES89" s="515">
        <v>9.6483367592520514E-4</v>
      </c>
      <c r="ET89" s="515">
        <v>9.7890183653513577E-4</v>
      </c>
      <c r="EU89" s="515">
        <v>7.8866306619164385E-4</v>
      </c>
      <c r="EV89" s="515">
        <v>7.3915317601510157E-4</v>
      </c>
      <c r="EW89" s="515">
        <v>4.8570176989110134E-4</v>
      </c>
      <c r="EX89" s="515">
        <v>1.1027219784287519E-3</v>
      </c>
      <c r="EY89" s="515">
        <v>1.3456432936316148E-3</v>
      </c>
      <c r="EZ89" s="515">
        <v>1.2673654132781234E-3</v>
      </c>
    </row>
    <row r="90" spans="3:156" x14ac:dyDescent="0.15">
      <c r="C90" s="511" t="s">
        <v>513</v>
      </c>
      <c r="D90" s="512" t="s">
        <v>511</v>
      </c>
      <c r="E90" s="513">
        <f t="shared" si="13"/>
        <v>0</v>
      </c>
      <c r="F90" s="514">
        <f t="shared" si="26"/>
        <v>0</v>
      </c>
      <c r="G90" s="514">
        <f t="shared" si="26"/>
        <v>0</v>
      </c>
      <c r="H90" s="514">
        <f t="shared" si="26"/>
        <v>0</v>
      </c>
      <c r="I90" s="514">
        <f t="shared" si="26"/>
        <v>0</v>
      </c>
      <c r="J90" s="514">
        <f t="shared" si="26"/>
        <v>0</v>
      </c>
      <c r="K90" s="514">
        <f t="shared" si="26"/>
        <v>0</v>
      </c>
      <c r="L90" s="514">
        <f t="shared" si="26"/>
        <v>0</v>
      </c>
      <c r="M90" s="514">
        <f t="shared" si="26"/>
        <v>0</v>
      </c>
      <c r="N90" s="514">
        <f t="shared" si="26"/>
        <v>0</v>
      </c>
      <c r="O90" s="514">
        <f t="shared" si="26"/>
        <v>0</v>
      </c>
      <c r="P90" s="514">
        <f t="shared" si="26"/>
        <v>0</v>
      </c>
      <c r="Q90" s="514">
        <f t="shared" si="26"/>
        <v>0</v>
      </c>
      <c r="R90" s="514">
        <f t="shared" si="26"/>
        <v>0</v>
      </c>
      <c r="S90" s="514">
        <f t="shared" si="26"/>
        <v>0</v>
      </c>
      <c r="T90" s="514">
        <f t="shared" si="26"/>
        <v>0</v>
      </c>
      <c r="U90" s="514">
        <f t="shared" si="26"/>
        <v>0</v>
      </c>
      <c r="V90" s="514">
        <f t="shared" si="27"/>
        <v>0</v>
      </c>
      <c r="W90" s="514">
        <f t="shared" si="27"/>
        <v>0</v>
      </c>
      <c r="X90" s="514">
        <f t="shared" si="27"/>
        <v>0</v>
      </c>
      <c r="Y90" s="514">
        <f t="shared" si="27"/>
        <v>0</v>
      </c>
      <c r="Z90" s="514">
        <f t="shared" si="27"/>
        <v>0</v>
      </c>
      <c r="AA90" s="514">
        <f t="shared" si="27"/>
        <v>0</v>
      </c>
      <c r="AB90" s="514">
        <f t="shared" si="27"/>
        <v>0</v>
      </c>
      <c r="AC90" s="514">
        <f t="shared" si="27"/>
        <v>0</v>
      </c>
      <c r="AD90" s="514">
        <f t="shared" si="27"/>
        <v>0</v>
      </c>
      <c r="AE90" s="514">
        <f t="shared" si="27"/>
        <v>0</v>
      </c>
      <c r="AF90" s="514">
        <f t="shared" si="27"/>
        <v>0</v>
      </c>
      <c r="AG90" s="514">
        <f t="shared" si="27"/>
        <v>0</v>
      </c>
      <c r="AH90" s="514">
        <f t="shared" si="27"/>
        <v>0</v>
      </c>
      <c r="AI90" s="514">
        <f t="shared" si="27"/>
        <v>0</v>
      </c>
      <c r="AJ90" s="514">
        <f t="shared" si="27"/>
        <v>0</v>
      </c>
      <c r="AK90" s="514">
        <f t="shared" si="28"/>
        <v>0</v>
      </c>
      <c r="AL90" s="514">
        <f t="shared" si="28"/>
        <v>0</v>
      </c>
      <c r="AM90" s="514">
        <f t="shared" si="28"/>
        <v>0</v>
      </c>
      <c r="AN90" s="514">
        <f t="shared" si="28"/>
        <v>0</v>
      </c>
      <c r="AO90" s="514">
        <f t="shared" si="28"/>
        <v>0</v>
      </c>
      <c r="AP90" s="514">
        <f t="shared" si="28"/>
        <v>0</v>
      </c>
      <c r="AQ90" s="514">
        <f t="shared" si="28"/>
        <v>0</v>
      </c>
      <c r="AR90" s="514">
        <f t="shared" si="28"/>
        <v>0</v>
      </c>
      <c r="AS90" s="514">
        <f t="shared" si="28"/>
        <v>0</v>
      </c>
      <c r="AT90" s="514">
        <f t="shared" si="28"/>
        <v>0</v>
      </c>
      <c r="AU90" s="514">
        <f t="shared" si="28"/>
        <v>0</v>
      </c>
      <c r="AV90" s="514">
        <f t="shared" si="28"/>
        <v>0</v>
      </c>
      <c r="AW90" s="514">
        <f t="shared" si="28"/>
        <v>0</v>
      </c>
      <c r="AX90" s="514">
        <f t="shared" si="28"/>
        <v>0</v>
      </c>
      <c r="AY90" s="514">
        <f t="shared" si="28"/>
        <v>0</v>
      </c>
      <c r="AZ90" s="514">
        <f t="shared" si="28"/>
        <v>0</v>
      </c>
      <c r="BA90" s="514">
        <f t="shared" si="30"/>
        <v>0</v>
      </c>
      <c r="BB90" s="514">
        <f t="shared" si="30"/>
        <v>0</v>
      </c>
      <c r="BC90" s="514">
        <f t="shared" si="30"/>
        <v>0</v>
      </c>
      <c r="BD90" s="514">
        <f t="shared" si="30"/>
        <v>0</v>
      </c>
      <c r="BE90" s="514">
        <f t="shared" si="30"/>
        <v>0</v>
      </c>
      <c r="BF90" s="514">
        <f t="shared" si="30"/>
        <v>0</v>
      </c>
      <c r="BG90" s="514">
        <f t="shared" si="30"/>
        <v>0</v>
      </c>
      <c r="BH90" s="514">
        <f t="shared" si="30"/>
        <v>0</v>
      </c>
      <c r="BI90" s="514">
        <f t="shared" si="30"/>
        <v>0</v>
      </c>
      <c r="BJ90" s="514">
        <f t="shared" si="30"/>
        <v>0</v>
      </c>
      <c r="BK90" s="514">
        <f t="shared" si="30"/>
        <v>0</v>
      </c>
      <c r="BL90" s="514">
        <f t="shared" si="30"/>
        <v>0</v>
      </c>
      <c r="BM90" s="514">
        <f t="shared" si="30"/>
        <v>0</v>
      </c>
      <c r="BN90" s="514">
        <f t="shared" si="30"/>
        <v>0</v>
      </c>
      <c r="BO90" s="514">
        <f t="shared" si="30"/>
        <v>0</v>
      </c>
      <c r="BP90" s="514">
        <f t="shared" si="29"/>
        <v>0</v>
      </c>
      <c r="BQ90" s="514">
        <f t="shared" si="29"/>
        <v>0</v>
      </c>
      <c r="BR90" s="514">
        <f t="shared" si="29"/>
        <v>0</v>
      </c>
      <c r="BS90" s="514">
        <f t="shared" si="29"/>
        <v>0</v>
      </c>
      <c r="BT90" s="514">
        <f t="shared" si="25"/>
        <v>0</v>
      </c>
      <c r="BU90" s="514">
        <f t="shared" si="25"/>
        <v>0</v>
      </c>
      <c r="BV90" s="514">
        <f t="shared" si="25"/>
        <v>0</v>
      </c>
      <c r="BW90" s="514">
        <f t="shared" si="25"/>
        <v>0</v>
      </c>
      <c r="BX90" s="514">
        <f t="shared" si="25"/>
        <v>0</v>
      </c>
      <c r="CF90" s="505" t="s">
        <v>513</v>
      </c>
      <c r="CG90" s="505" t="s">
        <v>511</v>
      </c>
      <c r="CH90" s="515">
        <v>2.3685392670193305E-3</v>
      </c>
      <c r="CI90" s="515">
        <v>2.2452738958021385E-3</v>
      </c>
      <c r="CJ90" s="515">
        <v>2.4358310267353508E-3</v>
      </c>
      <c r="CK90" s="515">
        <v>2.5804973872382616E-3</v>
      </c>
      <c r="CL90" s="515">
        <v>2.5737074410303344E-3</v>
      </c>
      <c r="CM90" s="515">
        <v>2.8894155614946297E-3</v>
      </c>
      <c r="CN90" s="515">
        <v>2.2310259541201819E-3</v>
      </c>
      <c r="CO90" s="515">
        <v>2.4180404520800489E-3</v>
      </c>
      <c r="CP90" s="515">
        <v>2.183488222935211E-3</v>
      </c>
      <c r="CQ90" s="515">
        <v>2.1816969379198493E-3</v>
      </c>
      <c r="CR90" s="515">
        <v>2.3126208439170491E-3</v>
      </c>
      <c r="CS90" s="515">
        <v>2.3146337968290589E-3</v>
      </c>
      <c r="CT90" s="515">
        <v>1.8548161354056544E-3</v>
      </c>
      <c r="CU90" s="515">
        <v>2.5043922194489102E-3</v>
      </c>
      <c r="CV90" s="515">
        <v>1.578606721707421E-3</v>
      </c>
      <c r="CW90" s="515">
        <v>2.046039408619521E-3</v>
      </c>
      <c r="CX90" s="515">
        <v>2.4063453121196004E-3</v>
      </c>
      <c r="CY90" s="515">
        <v>2.66457972310731E-3</v>
      </c>
      <c r="CZ90" s="515">
        <v>2.3737259023277105E-3</v>
      </c>
      <c r="DA90" s="515">
        <v>2.0215685546774789E-3</v>
      </c>
      <c r="DB90" s="515">
        <v>1.922008498881331E-3</v>
      </c>
      <c r="DC90" s="515">
        <v>1.9303013831008032E-3</v>
      </c>
      <c r="DD90" s="515">
        <v>2.0349177768041841E-3</v>
      </c>
      <c r="DE90" s="515">
        <v>1.9411160701501757E-3</v>
      </c>
      <c r="DF90" s="515">
        <v>2.6280334248378742E-3</v>
      </c>
      <c r="DG90" s="515">
        <v>1.7998146725485692E-3</v>
      </c>
      <c r="DH90" s="515">
        <v>1.9049306237553449E-3</v>
      </c>
      <c r="DI90" s="515">
        <v>3.3881715167714491E-3</v>
      </c>
      <c r="DJ90" s="515">
        <v>2.4925748554050788E-3</v>
      </c>
      <c r="DK90" s="515">
        <v>2.4805188910574541E-3</v>
      </c>
      <c r="DL90" s="515">
        <v>2.3755338102864633E-3</v>
      </c>
      <c r="DM90" s="515">
        <v>2.2176779648954712E-3</v>
      </c>
      <c r="DN90" s="515">
        <v>2.2048749906340074E-3</v>
      </c>
      <c r="DO90" s="515">
        <v>2.1527531521773119E-3</v>
      </c>
      <c r="DP90" s="515">
        <v>2.9981472471580545E-3</v>
      </c>
      <c r="DQ90" s="515">
        <v>2.2874961590549567E-3</v>
      </c>
      <c r="DR90" s="515">
        <v>1.5734459032288243E-3</v>
      </c>
      <c r="DS90" s="515">
        <v>1.4474914605870626E-3</v>
      </c>
      <c r="DT90" s="515">
        <v>1.9025448766274782E-3</v>
      </c>
      <c r="DU90" s="515">
        <v>2.4293286219081271E-3</v>
      </c>
      <c r="DV90" s="515">
        <v>1.7483791068696728E-3</v>
      </c>
      <c r="DW90" s="515">
        <v>2.4240429279218439E-3</v>
      </c>
      <c r="DX90" s="515">
        <v>2.4408221343250342E-3</v>
      </c>
      <c r="DY90" s="515">
        <v>2.5667642415361869E-3</v>
      </c>
      <c r="DZ90" s="515">
        <v>1.601619557696743E-3</v>
      </c>
      <c r="EA90" s="515">
        <v>1.4226709499770536E-3</v>
      </c>
      <c r="EB90" s="515">
        <v>8.6478473037247513E-4</v>
      </c>
      <c r="EC90" s="515">
        <v>2.2589558388676134E-3</v>
      </c>
      <c r="ED90" s="515">
        <v>2.2839425819201685E-3</v>
      </c>
      <c r="EE90" s="515">
        <v>2.1456925222615598E-3</v>
      </c>
      <c r="EF90" s="515">
        <v>2.9879139398074914E-3</v>
      </c>
      <c r="EG90" s="515">
        <v>2.4855442179662398E-3</v>
      </c>
      <c r="EH90" s="515">
        <v>1.6946737056038864E-3</v>
      </c>
      <c r="EI90" s="515">
        <v>1.649457350959261E-3</v>
      </c>
      <c r="EJ90" s="515">
        <v>1.4705631859552699E-3</v>
      </c>
      <c r="EK90" s="515">
        <v>4.532890471261361E-3</v>
      </c>
      <c r="EL90" s="515">
        <v>7.9341420349010529E-4</v>
      </c>
      <c r="EM90" s="515">
        <v>2.0540801736123352E-3</v>
      </c>
      <c r="EN90" s="515">
        <v>6.6291625736278909E-3</v>
      </c>
      <c r="EO90" s="515">
        <v>3.6905064902010691E-3</v>
      </c>
      <c r="EP90" s="515">
        <v>2.3107298582699595E-3</v>
      </c>
      <c r="EQ90" s="515">
        <v>1.9408787415667657E-3</v>
      </c>
      <c r="ER90" s="515">
        <v>1.4977979489769369E-3</v>
      </c>
      <c r="ES90" s="515">
        <v>2.5938704489251009E-3</v>
      </c>
      <c r="ET90" s="515">
        <v>2.6286236448027464E-3</v>
      </c>
      <c r="EU90" s="515">
        <v>2.5204628735232123E-3</v>
      </c>
      <c r="EV90" s="515">
        <v>1.9586314798784006E-3</v>
      </c>
      <c r="EW90" s="515">
        <v>1.5354938864595262E-3</v>
      </c>
      <c r="EX90" s="515">
        <v>2.1065451247114274E-3</v>
      </c>
      <c r="EY90" s="515">
        <v>4.4705812252140119E-3</v>
      </c>
      <c r="EZ90" s="515">
        <v>3.3984141944926288E-3</v>
      </c>
    </row>
    <row r="91" spans="3:156" x14ac:dyDescent="0.15">
      <c r="C91" s="511" t="s">
        <v>516</v>
      </c>
      <c r="D91" s="512" t="s">
        <v>517</v>
      </c>
      <c r="E91" s="513">
        <f t="shared" si="13"/>
        <v>0</v>
      </c>
      <c r="F91" s="514">
        <f t="shared" si="26"/>
        <v>0</v>
      </c>
      <c r="G91" s="514">
        <f t="shared" si="26"/>
        <v>0</v>
      </c>
      <c r="H91" s="514">
        <f t="shared" si="26"/>
        <v>0</v>
      </c>
      <c r="I91" s="514">
        <f t="shared" si="26"/>
        <v>0</v>
      </c>
      <c r="J91" s="514">
        <f t="shared" si="26"/>
        <v>0</v>
      </c>
      <c r="K91" s="514">
        <f t="shared" si="26"/>
        <v>0</v>
      </c>
      <c r="L91" s="514">
        <f t="shared" si="26"/>
        <v>0</v>
      </c>
      <c r="M91" s="514">
        <f t="shared" si="26"/>
        <v>0</v>
      </c>
      <c r="N91" s="514">
        <f t="shared" si="26"/>
        <v>0</v>
      </c>
      <c r="O91" s="514">
        <f t="shared" si="26"/>
        <v>0</v>
      </c>
      <c r="P91" s="514">
        <f t="shared" si="26"/>
        <v>0</v>
      </c>
      <c r="Q91" s="514">
        <f t="shared" si="26"/>
        <v>0</v>
      </c>
      <c r="R91" s="514">
        <f t="shared" si="26"/>
        <v>0</v>
      </c>
      <c r="S91" s="514">
        <f t="shared" si="26"/>
        <v>0</v>
      </c>
      <c r="T91" s="514">
        <f t="shared" si="26"/>
        <v>0</v>
      </c>
      <c r="U91" s="514">
        <f t="shared" si="26"/>
        <v>0</v>
      </c>
      <c r="V91" s="514">
        <f t="shared" si="27"/>
        <v>0</v>
      </c>
      <c r="W91" s="514">
        <f t="shared" si="27"/>
        <v>0</v>
      </c>
      <c r="X91" s="514">
        <f t="shared" si="27"/>
        <v>0</v>
      </c>
      <c r="Y91" s="514">
        <f t="shared" si="27"/>
        <v>0</v>
      </c>
      <c r="Z91" s="514">
        <f t="shared" si="27"/>
        <v>0</v>
      </c>
      <c r="AA91" s="514">
        <f t="shared" si="27"/>
        <v>0</v>
      </c>
      <c r="AB91" s="514">
        <f t="shared" si="27"/>
        <v>0</v>
      </c>
      <c r="AC91" s="514">
        <f t="shared" si="27"/>
        <v>0</v>
      </c>
      <c r="AD91" s="514">
        <f t="shared" si="27"/>
        <v>0</v>
      </c>
      <c r="AE91" s="514">
        <f t="shared" si="27"/>
        <v>0</v>
      </c>
      <c r="AF91" s="514">
        <f t="shared" si="27"/>
        <v>0</v>
      </c>
      <c r="AG91" s="514">
        <f t="shared" si="27"/>
        <v>0</v>
      </c>
      <c r="AH91" s="514">
        <f t="shared" si="27"/>
        <v>0</v>
      </c>
      <c r="AI91" s="514">
        <f t="shared" si="27"/>
        <v>0</v>
      </c>
      <c r="AJ91" s="514">
        <f t="shared" si="27"/>
        <v>0</v>
      </c>
      <c r="AK91" s="514">
        <f t="shared" si="28"/>
        <v>0</v>
      </c>
      <c r="AL91" s="514">
        <f t="shared" si="28"/>
        <v>0</v>
      </c>
      <c r="AM91" s="514">
        <f t="shared" si="28"/>
        <v>0</v>
      </c>
      <c r="AN91" s="514">
        <f t="shared" si="28"/>
        <v>0</v>
      </c>
      <c r="AO91" s="514">
        <f t="shared" si="28"/>
        <v>0</v>
      </c>
      <c r="AP91" s="514">
        <f t="shared" si="28"/>
        <v>0</v>
      </c>
      <c r="AQ91" s="514">
        <f t="shared" si="28"/>
        <v>0</v>
      </c>
      <c r="AR91" s="514">
        <f t="shared" si="28"/>
        <v>0</v>
      </c>
      <c r="AS91" s="514">
        <f t="shared" si="28"/>
        <v>0</v>
      </c>
      <c r="AT91" s="514">
        <f t="shared" si="28"/>
        <v>0</v>
      </c>
      <c r="AU91" s="514">
        <f t="shared" si="28"/>
        <v>0</v>
      </c>
      <c r="AV91" s="514">
        <f t="shared" si="28"/>
        <v>0</v>
      </c>
      <c r="AW91" s="514">
        <f t="shared" si="28"/>
        <v>0</v>
      </c>
      <c r="AX91" s="514">
        <f t="shared" si="28"/>
        <v>0</v>
      </c>
      <c r="AY91" s="514">
        <f t="shared" si="28"/>
        <v>0</v>
      </c>
      <c r="AZ91" s="514">
        <f t="shared" si="28"/>
        <v>0</v>
      </c>
      <c r="BA91" s="514">
        <f t="shared" si="30"/>
        <v>0</v>
      </c>
      <c r="BB91" s="514">
        <f t="shared" si="30"/>
        <v>0</v>
      </c>
      <c r="BC91" s="514">
        <f t="shared" si="30"/>
        <v>0</v>
      </c>
      <c r="BD91" s="514">
        <f t="shared" si="30"/>
        <v>0</v>
      </c>
      <c r="BE91" s="514">
        <f t="shared" si="30"/>
        <v>0</v>
      </c>
      <c r="BF91" s="514">
        <f t="shared" si="30"/>
        <v>0</v>
      </c>
      <c r="BG91" s="514">
        <f t="shared" si="30"/>
        <v>0</v>
      </c>
      <c r="BH91" s="514">
        <f t="shared" si="30"/>
        <v>0</v>
      </c>
      <c r="BI91" s="514">
        <f t="shared" si="30"/>
        <v>0</v>
      </c>
      <c r="BJ91" s="514">
        <f t="shared" si="30"/>
        <v>0</v>
      </c>
      <c r="BK91" s="514">
        <f t="shared" si="30"/>
        <v>0</v>
      </c>
      <c r="BL91" s="514">
        <f t="shared" si="30"/>
        <v>0</v>
      </c>
      <c r="BM91" s="514">
        <f t="shared" si="30"/>
        <v>0</v>
      </c>
      <c r="BN91" s="514">
        <f t="shared" si="30"/>
        <v>0</v>
      </c>
      <c r="BO91" s="514">
        <f t="shared" si="30"/>
        <v>0</v>
      </c>
      <c r="BP91" s="514">
        <f t="shared" si="29"/>
        <v>0</v>
      </c>
      <c r="BQ91" s="514">
        <f t="shared" si="29"/>
        <v>0</v>
      </c>
      <c r="BR91" s="514">
        <f t="shared" si="29"/>
        <v>0</v>
      </c>
      <c r="BS91" s="514">
        <f t="shared" si="29"/>
        <v>0</v>
      </c>
      <c r="BT91" s="514">
        <f t="shared" si="25"/>
        <v>0</v>
      </c>
      <c r="BU91" s="514">
        <f t="shared" si="25"/>
        <v>0</v>
      </c>
      <c r="BV91" s="514">
        <f t="shared" si="25"/>
        <v>0</v>
      </c>
      <c r="BW91" s="514">
        <f t="shared" si="25"/>
        <v>0</v>
      </c>
      <c r="BX91" s="514">
        <f t="shared" si="25"/>
        <v>0</v>
      </c>
      <c r="CF91" s="505" t="s">
        <v>516</v>
      </c>
      <c r="CG91" s="505" t="s">
        <v>517</v>
      </c>
      <c r="CH91" s="515">
        <v>4.8766125777969151E-6</v>
      </c>
      <c r="CI91" s="515">
        <v>0</v>
      </c>
      <c r="CJ91" s="515">
        <v>0</v>
      </c>
      <c r="CK91" s="515">
        <v>0</v>
      </c>
      <c r="CL91" s="515">
        <v>0</v>
      </c>
      <c r="CM91" s="515">
        <v>0</v>
      </c>
      <c r="CN91" s="515">
        <v>0</v>
      </c>
      <c r="CO91" s="515">
        <v>0</v>
      </c>
      <c r="CP91" s="515">
        <v>0</v>
      </c>
      <c r="CQ91" s="515">
        <v>0</v>
      </c>
      <c r="CR91" s="515">
        <v>0</v>
      </c>
      <c r="CS91" s="515">
        <v>0</v>
      </c>
      <c r="CT91" s="515">
        <v>0</v>
      </c>
      <c r="CU91" s="515">
        <v>0</v>
      </c>
      <c r="CV91" s="515">
        <v>0</v>
      </c>
      <c r="CW91" s="515">
        <v>0</v>
      </c>
      <c r="CX91" s="515">
        <v>0</v>
      </c>
      <c r="CY91" s="515">
        <v>0</v>
      </c>
      <c r="CZ91" s="515">
        <v>0</v>
      </c>
      <c r="DA91" s="515">
        <v>0</v>
      </c>
      <c r="DB91" s="515">
        <v>0</v>
      </c>
      <c r="DC91" s="515">
        <v>0</v>
      </c>
      <c r="DD91" s="515">
        <v>0</v>
      </c>
      <c r="DE91" s="515">
        <v>0</v>
      </c>
      <c r="DF91" s="515">
        <v>0</v>
      </c>
      <c r="DG91" s="515">
        <v>0</v>
      </c>
      <c r="DH91" s="515">
        <v>0</v>
      </c>
      <c r="DI91" s="515">
        <v>0</v>
      </c>
      <c r="DJ91" s="515">
        <v>0</v>
      </c>
      <c r="DK91" s="515">
        <v>1.3727276652227195E-5</v>
      </c>
      <c r="DL91" s="515">
        <v>2.3457951810556609E-5</v>
      </c>
      <c r="DM91" s="515">
        <v>2.9751606206387907E-5</v>
      </c>
      <c r="DN91" s="515">
        <v>2.9558729414579054E-5</v>
      </c>
      <c r="DO91" s="515">
        <v>2.7866666297947419E-5</v>
      </c>
      <c r="DP91" s="515">
        <v>3.0956605546288636E-5</v>
      </c>
      <c r="DQ91" s="515">
        <v>2.2761155811492107E-5</v>
      </c>
      <c r="DR91" s="515">
        <v>3.118541429822895E-5</v>
      </c>
      <c r="DS91" s="515">
        <v>2.9369391953940403E-5</v>
      </c>
      <c r="DT91" s="515">
        <v>5.0938283176103833E-6</v>
      </c>
      <c r="DU91" s="515">
        <v>0</v>
      </c>
      <c r="DV91" s="515">
        <v>0</v>
      </c>
      <c r="DW91" s="515">
        <v>3.6673712193651512E-5</v>
      </c>
      <c r="DX91" s="515">
        <v>3.5474201387041273E-5</v>
      </c>
      <c r="DY91" s="515">
        <v>3.449054680867871E-5</v>
      </c>
      <c r="DZ91" s="515">
        <v>3.8438869384721833E-5</v>
      </c>
      <c r="EA91" s="515">
        <v>0</v>
      </c>
      <c r="EB91" s="515">
        <v>1.2354067576749646E-4</v>
      </c>
      <c r="EC91" s="515">
        <v>4.8475447186000292E-5</v>
      </c>
      <c r="ED91" s="515">
        <v>3.5501698164562205E-5</v>
      </c>
      <c r="EE91" s="515">
        <v>1.0728462611307799E-4</v>
      </c>
      <c r="EF91" s="515">
        <v>4.1355210239550053E-5</v>
      </c>
      <c r="EG91" s="515">
        <v>2.1339370514833655E-5</v>
      </c>
      <c r="EH91" s="515">
        <v>1.4162851548530782E-5</v>
      </c>
      <c r="EI91" s="515">
        <v>2.174809857053826E-5</v>
      </c>
      <c r="EJ91" s="515">
        <v>0</v>
      </c>
      <c r="EK91" s="515">
        <v>0</v>
      </c>
      <c r="EL91" s="515">
        <v>0</v>
      </c>
      <c r="EM91" s="515">
        <v>0</v>
      </c>
      <c r="EN91" s="515">
        <v>3.7445843948189929E-5</v>
      </c>
      <c r="EO91" s="515">
        <v>0</v>
      </c>
      <c r="EP91" s="515">
        <v>0</v>
      </c>
      <c r="EQ91" s="515">
        <v>0</v>
      </c>
      <c r="ER91" s="515">
        <v>6.5288628545148521E-5</v>
      </c>
      <c r="ES91" s="515">
        <v>3.3127336512453395E-6</v>
      </c>
      <c r="ET91" s="515">
        <v>0</v>
      </c>
      <c r="EU91" s="515">
        <v>0</v>
      </c>
      <c r="EV91" s="515">
        <v>0</v>
      </c>
      <c r="EW91" s="515">
        <v>0</v>
      </c>
      <c r="EX91" s="515">
        <v>0</v>
      </c>
      <c r="EY91" s="515">
        <v>0</v>
      </c>
      <c r="EZ91" s="515">
        <v>0</v>
      </c>
    </row>
    <row r="92" spans="3:156" x14ac:dyDescent="0.15">
      <c r="C92" s="511" t="s">
        <v>522</v>
      </c>
      <c r="D92" s="512" t="s">
        <v>521</v>
      </c>
      <c r="E92" s="513">
        <f t="shared" si="13"/>
        <v>0</v>
      </c>
      <c r="F92" s="514">
        <f t="shared" ref="F92:U107" si="31">F$131*CH92</f>
        <v>0</v>
      </c>
      <c r="G92" s="514">
        <f t="shared" si="31"/>
        <v>0</v>
      </c>
      <c r="H92" s="514">
        <f t="shared" si="31"/>
        <v>0</v>
      </c>
      <c r="I92" s="514">
        <f t="shared" si="31"/>
        <v>0</v>
      </c>
      <c r="J92" s="514">
        <f t="shared" si="31"/>
        <v>0</v>
      </c>
      <c r="K92" s="514">
        <f t="shared" si="31"/>
        <v>0</v>
      </c>
      <c r="L92" s="514">
        <f t="shared" si="31"/>
        <v>0</v>
      </c>
      <c r="M92" s="514">
        <f t="shared" si="31"/>
        <v>0</v>
      </c>
      <c r="N92" s="514">
        <f t="shared" si="31"/>
        <v>0</v>
      </c>
      <c r="O92" s="514">
        <f t="shared" si="31"/>
        <v>0</v>
      </c>
      <c r="P92" s="514">
        <f t="shared" si="31"/>
        <v>0</v>
      </c>
      <c r="Q92" s="514">
        <f t="shared" si="31"/>
        <v>0</v>
      </c>
      <c r="R92" s="514">
        <f t="shared" si="31"/>
        <v>0</v>
      </c>
      <c r="S92" s="514">
        <f t="shared" si="31"/>
        <v>0</v>
      </c>
      <c r="T92" s="514">
        <f t="shared" si="31"/>
        <v>0</v>
      </c>
      <c r="U92" s="514">
        <f t="shared" si="31"/>
        <v>0</v>
      </c>
      <c r="V92" s="514">
        <f t="shared" si="27"/>
        <v>0</v>
      </c>
      <c r="W92" s="514">
        <f t="shared" si="27"/>
        <v>0</v>
      </c>
      <c r="X92" s="514">
        <f t="shared" si="27"/>
        <v>0</v>
      </c>
      <c r="Y92" s="514">
        <f t="shared" si="27"/>
        <v>0</v>
      </c>
      <c r="Z92" s="514">
        <f t="shared" si="27"/>
        <v>0</v>
      </c>
      <c r="AA92" s="514">
        <f t="shared" si="27"/>
        <v>0</v>
      </c>
      <c r="AB92" s="514">
        <f t="shared" si="27"/>
        <v>0</v>
      </c>
      <c r="AC92" s="514">
        <f t="shared" si="27"/>
        <v>0</v>
      </c>
      <c r="AD92" s="514">
        <f t="shared" si="27"/>
        <v>0</v>
      </c>
      <c r="AE92" s="514">
        <f t="shared" si="27"/>
        <v>0</v>
      </c>
      <c r="AF92" s="514">
        <f t="shared" si="27"/>
        <v>0</v>
      </c>
      <c r="AG92" s="514">
        <f t="shared" si="27"/>
        <v>0</v>
      </c>
      <c r="AH92" s="514">
        <f t="shared" si="27"/>
        <v>0</v>
      </c>
      <c r="AI92" s="514">
        <f t="shared" si="27"/>
        <v>0</v>
      </c>
      <c r="AJ92" s="514">
        <f t="shared" si="27"/>
        <v>0</v>
      </c>
      <c r="AK92" s="514">
        <f t="shared" si="28"/>
        <v>0</v>
      </c>
      <c r="AL92" s="514">
        <f t="shared" si="28"/>
        <v>0</v>
      </c>
      <c r="AM92" s="514">
        <f t="shared" si="28"/>
        <v>0</v>
      </c>
      <c r="AN92" s="514">
        <f t="shared" si="28"/>
        <v>0</v>
      </c>
      <c r="AO92" s="514">
        <f t="shared" si="28"/>
        <v>0</v>
      </c>
      <c r="AP92" s="514">
        <f t="shared" si="28"/>
        <v>0</v>
      </c>
      <c r="AQ92" s="514">
        <f t="shared" si="28"/>
        <v>0</v>
      </c>
      <c r="AR92" s="514">
        <f t="shared" si="28"/>
        <v>0</v>
      </c>
      <c r="AS92" s="514">
        <f t="shared" si="28"/>
        <v>0</v>
      </c>
      <c r="AT92" s="514">
        <f t="shared" si="28"/>
        <v>0</v>
      </c>
      <c r="AU92" s="514">
        <f t="shared" si="28"/>
        <v>0</v>
      </c>
      <c r="AV92" s="514">
        <f t="shared" si="28"/>
        <v>0</v>
      </c>
      <c r="AW92" s="514">
        <f t="shared" si="28"/>
        <v>0</v>
      </c>
      <c r="AX92" s="514">
        <f t="shared" si="28"/>
        <v>0</v>
      </c>
      <c r="AY92" s="514">
        <f t="shared" si="28"/>
        <v>0</v>
      </c>
      <c r="AZ92" s="514">
        <f t="shared" si="28"/>
        <v>0</v>
      </c>
      <c r="BA92" s="514">
        <f t="shared" si="30"/>
        <v>0</v>
      </c>
      <c r="BB92" s="514">
        <f t="shared" si="30"/>
        <v>0</v>
      </c>
      <c r="BC92" s="514">
        <f t="shared" si="30"/>
        <v>0</v>
      </c>
      <c r="BD92" s="514">
        <f t="shared" si="30"/>
        <v>0</v>
      </c>
      <c r="BE92" s="514">
        <f t="shared" si="30"/>
        <v>0</v>
      </c>
      <c r="BF92" s="514">
        <f t="shared" si="30"/>
        <v>0</v>
      </c>
      <c r="BG92" s="514">
        <f t="shared" si="30"/>
        <v>0</v>
      </c>
      <c r="BH92" s="514">
        <f t="shared" si="30"/>
        <v>0</v>
      </c>
      <c r="BI92" s="514">
        <f t="shared" si="30"/>
        <v>0</v>
      </c>
      <c r="BJ92" s="514">
        <f t="shared" si="30"/>
        <v>0</v>
      </c>
      <c r="BK92" s="514">
        <f t="shared" si="30"/>
        <v>0</v>
      </c>
      <c r="BL92" s="514">
        <f t="shared" si="30"/>
        <v>0</v>
      </c>
      <c r="BM92" s="514">
        <f t="shared" si="30"/>
        <v>0</v>
      </c>
      <c r="BN92" s="514">
        <f t="shared" si="30"/>
        <v>0</v>
      </c>
      <c r="BO92" s="514">
        <f t="shared" si="30"/>
        <v>0</v>
      </c>
      <c r="BP92" s="514">
        <f t="shared" si="29"/>
        <v>0</v>
      </c>
      <c r="BQ92" s="514">
        <f t="shared" si="29"/>
        <v>0</v>
      </c>
      <c r="BR92" s="514">
        <f t="shared" si="29"/>
        <v>0</v>
      </c>
      <c r="BS92" s="514">
        <f t="shared" si="29"/>
        <v>0</v>
      </c>
      <c r="BT92" s="514">
        <f t="shared" si="25"/>
        <v>0</v>
      </c>
      <c r="BU92" s="514">
        <f t="shared" si="25"/>
        <v>0</v>
      </c>
      <c r="BV92" s="514">
        <f t="shared" si="25"/>
        <v>0</v>
      </c>
      <c r="BW92" s="514">
        <f t="shared" si="25"/>
        <v>0</v>
      </c>
      <c r="BX92" s="514">
        <f t="shared" si="25"/>
        <v>0</v>
      </c>
      <c r="CF92" s="505" t="s">
        <v>522</v>
      </c>
      <c r="CG92" s="505" t="s">
        <v>521</v>
      </c>
      <c r="CH92" s="515">
        <v>4.5152713167904789E-4</v>
      </c>
      <c r="CI92" s="515">
        <v>2.6768511757808901E-4</v>
      </c>
      <c r="CJ92" s="515">
        <v>2.8632534312962181E-4</v>
      </c>
      <c r="CK92" s="515">
        <v>2.772022914088004E-4</v>
      </c>
      <c r="CL92" s="515">
        <v>2.647856283804086E-4</v>
      </c>
      <c r="CM92" s="515">
        <v>8.4211587917906304E-4</v>
      </c>
      <c r="CN92" s="515">
        <v>2.9924090458882625E-4</v>
      </c>
      <c r="CO92" s="515">
        <v>2.2710877174232506E-4</v>
      </c>
      <c r="CP92" s="515">
        <v>2.5286863254089922E-4</v>
      </c>
      <c r="CQ92" s="515">
        <v>2.4664718907663235E-4</v>
      </c>
      <c r="CR92" s="515">
        <v>7.0136861659779351E-4</v>
      </c>
      <c r="CS92" s="515">
        <v>3.6718166044707247E-4</v>
      </c>
      <c r="CT92" s="515">
        <v>2.649737336293792E-4</v>
      </c>
      <c r="CU92" s="515">
        <v>4.0936102109218644E-4</v>
      </c>
      <c r="CV92" s="515">
        <v>5.0515415094637471E-4</v>
      </c>
      <c r="CW92" s="515">
        <v>2.4819607636225756E-4</v>
      </c>
      <c r="CX92" s="515">
        <v>3.009237732915523E-4</v>
      </c>
      <c r="CY92" s="515">
        <v>2.608679449195968E-4</v>
      </c>
      <c r="CZ92" s="515">
        <v>3.0598350748894633E-4</v>
      </c>
      <c r="DA92" s="515">
        <v>2.4461497553176083E-4</v>
      </c>
      <c r="DB92" s="515">
        <v>2.2523537096265597E-4</v>
      </c>
      <c r="DC92" s="515">
        <v>2.681645225584345E-4</v>
      </c>
      <c r="DD92" s="515">
        <v>2.6800573243398952E-4</v>
      </c>
      <c r="DE92" s="515">
        <v>2.4749741252705083E-4</v>
      </c>
      <c r="DF92" s="515">
        <v>2.3708181459215969E-4</v>
      </c>
      <c r="DG92" s="515">
        <v>2.4180678425191862E-4</v>
      </c>
      <c r="DH92" s="515">
        <v>2.3551994374987234E-4</v>
      </c>
      <c r="DI92" s="515">
        <v>6.9269284342882956E-4</v>
      </c>
      <c r="DJ92" s="515">
        <v>9.1840989934341194E-4</v>
      </c>
      <c r="DK92" s="515">
        <v>4.9117081492420665E-4</v>
      </c>
      <c r="DL92" s="515">
        <v>4.856552732908139E-4</v>
      </c>
      <c r="DM92" s="515">
        <v>5.4448820222031502E-4</v>
      </c>
      <c r="DN92" s="515">
        <v>5.4511796338979504E-4</v>
      </c>
      <c r="DO92" s="515">
        <v>5.798819261695012E-4</v>
      </c>
      <c r="DP92" s="515">
        <v>5.4432031418890855E-4</v>
      </c>
      <c r="DQ92" s="515">
        <v>5.1212600575857245E-4</v>
      </c>
      <c r="DR92" s="515">
        <v>4.8479144045428642E-4</v>
      </c>
      <c r="DS92" s="515">
        <v>6.4560216955893992E-4</v>
      </c>
      <c r="DT92" s="515">
        <v>5.5777420077833702E-4</v>
      </c>
      <c r="DU92" s="515">
        <v>3.3127208480565373E-4</v>
      </c>
      <c r="DV92" s="515">
        <v>1.4569825890580607E-4</v>
      </c>
      <c r="DW92" s="515">
        <v>3.9893843020411159E-4</v>
      </c>
      <c r="DX92" s="515">
        <v>3.8036227042772034E-4</v>
      </c>
      <c r="DY92" s="515">
        <v>3.7160782690640932E-4</v>
      </c>
      <c r="DZ92" s="515">
        <v>4.1001460677036621E-4</v>
      </c>
      <c r="EA92" s="515">
        <v>5.0481872418540617E-4</v>
      </c>
      <c r="EB92" s="515">
        <v>5.5593304095373399E-4</v>
      </c>
      <c r="EC92" s="515">
        <v>5.8170536623200345E-4</v>
      </c>
      <c r="ED92" s="515">
        <v>5.7986107002118263E-4</v>
      </c>
      <c r="EE92" s="515">
        <v>5.9006544362192898E-4</v>
      </c>
      <c r="EF92" s="515">
        <v>5.0660132543448814E-4</v>
      </c>
      <c r="EG92" s="515">
        <v>5.1756180948669625E-4</v>
      </c>
      <c r="EH92" s="515">
        <v>5.5146603217091732E-4</v>
      </c>
      <c r="EI92" s="515">
        <v>5.7224684363728795E-4</v>
      </c>
      <c r="EJ92" s="515">
        <v>4.4855016096705146E-4</v>
      </c>
      <c r="EK92" s="515">
        <v>5.6874409927996992E-4</v>
      </c>
      <c r="EL92" s="515">
        <v>5.1594854273200486E-4</v>
      </c>
      <c r="EM92" s="515">
        <v>5.6403373540799158E-4</v>
      </c>
      <c r="EN92" s="515">
        <v>5.7541780200385194E-4</v>
      </c>
      <c r="EO92" s="515">
        <v>6.4299205636897025E-4</v>
      </c>
      <c r="EP92" s="515">
        <v>3.1258160753994319E-4</v>
      </c>
      <c r="EQ92" s="515">
        <v>7.2637677453846021E-4</v>
      </c>
      <c r="ER92" s="515">
        <v>3.9461215194200067E-4</v>
      </c>
      <c r="ES92" s="515">
        <v>3.6440070163698734E-5</v>
      </c>
      <c r="ET92" s="515">
        <v>4.9895171035607689E-4</v>
      </c>
      <c r="EU92" s="515">
        <v>4.3930488149848592E-4</v>
      </c>
      <c r="EV92" s="515">
        <v>5.2180398172109867E-4</v>
      </c>
      <c r="EW92" s="515">
        <v>5.6716440851207724E-4</v>
      </c>
      <c r="EX92" s="515">
        <v>4.6482451108655911E-4</v>
      </c>
      <c r="EY92" s="515">
        <v>4.1047913508073858E-4</v>
      </c>
      <c r="EZ92" s="515">
        <v>5.3303470793549521E-4</v>
      </c>
    </row>
    <row r="93" spans="3:156" x14ac:dyDescent="0.15">
      <c r="C93" s="511" t="s">
        <v>524</v>
      </c>
      <c r="D93" s="512" t="s">
        <v>525</v>
      </c>
      <c r="E93" s="513">
        <f t="shared" si="13"/>
        <v>0</v>
      </c>
      <c r="F93" s="514">
        <f t="shared" si="31"/>
        <v>0</v>
      </c>
      <c r="G93" s="514">
        <f t="shared" si="31"/>
        <v>0</v>
      </c>
      <c r="H93" s="514">
        <f t="shared" si="31"/>
        <v>0</v>
      </c>
      <c r="I93" s="514">
        <f t="shared" si="31"/>
        <v>0</v>
      </c>
      <c r="J93" s="514">
        <f t="shared" si="31"/>
        <v>0</v>
      </c>
      <c r="K93" s="514">
        <f t="shared" si="31"/>
        <v>0</v>
      </c>
      <c r="L93" s="514">
        <f t="shared" si="31"/>
        <v>0</v>
      </c>
      <c r="M93" s="514">
        <f t="shared" si="31"/>
        <v>0</v>
      </c>
      <c r="N93" s="514">
        <f t="shared" si="31"/>
        <v>0</v>
      </c>
      <c r="O93" s="514">
        <f t="shared" si="31"/>
        <v>0</v>
      </c>
      <c r="P93" s="514">
        <f t="shared" si="31"/>
        <v>0</v>
      </c>
      <c r="Q93" s="514">
        <f t="shared" si="31"/>
        <v>0</v>
      </c>
      <c r="R93" s="514">
        <f t="shared" si="31"/>
        <v>0</v>
      </c>
      <c r="S93" s="514">
        <f t="shared" si="31"/>
        <v>0</v>
      </c>
      <c r="T93" s="514">
        <f t="shared" si="31"/>
        <v>0</v>
      </c>
      <c r="U93" s="514">
        <f t="shared" si="31"/>
        <v>0</v>
      </c>
      <c r="V93" s="514">
        <f t="shared" si="27"/>
        <v>0</v>
      </c>
      <c r="W93" s="514">
        <f t="shared" si="27"/>
        <v>0</v>
      </c>
      <c r="X93" s="514">
        <f t="shared" si="27"/>
        <v>0</v>
      </c>
      <c r="Y93" s="514">
        <f t="shared" si="27"/>
        <v>0</v>
      </c>
      <c r="Z93" s="514">
        <f t="shared" si="27"/>
        <v>0</v>
      </c>
      <c r="AA93" s="514">
        <f t="shared" si="27"/>
        <v>0</v>
      </c>
      <c r="AB93" s="514">
        <f t="shared" si="27"/>
        <v>0</v>
      </c>
      <c r="AC93" s="514">
        <f t="shared" si="27"/>
        <v>0</v>
      </c>
      <c r="AD93" s="514">
        <f t="shared" si="27"/>
        <v>0</v>
      </c>
      <c r="AE93" s="514">
        <f t="shared" si="27"/>
        <v>0</v>
      </c>
      <c r="AF93" s="514">
        <f t="shared" si="27"/>
        <v>0</v>
      </c>
      <c r="AG93" s="514">
        <f t="shared" si="27"/>
        <v>0</v>
      </c>
      <c r="AH93" s="514">
        <f t="shared" si="27"/>
        <v>0</v>
      </c>
      <c r="AI93" s="514">
        <f t="shared" si="27"/>
        <v>0</v>
      </c>
      <c r="AJ93" s="514">
        <f t="shared" si="27"/>
        <v>0</v>
      </c>
      <c r="AK93" s="514">
        <f t="shared" si="28"/>
        <v>0</v>
      </c>
      <c r="AL93" s="514">
        <f t="shared" si="28"/>
        <v>0</v>
      </c>
      <c r="AM93" s="514">
        <f t="shared" si="28"/>
        <v>0</v>
      </c>
      <c r="AN93" s="514">
        <f t="shared" si="28"/>
        <v>0</v>
      </c>
      <c r="AO93" s="514">
        <f t="shared" si="28"/>
        <v>0</v>
      </c>
      <c r="AP93" s="514">
        <f t="shared" si="28"/>
        <v>0</v>
      </c>
      <c r="AQ93" s="514">
        <f t="shared" si="28"/>
        <v>0</v>
      </c>
      <c r="AR93" s="514">
        <f t="shared" si="28"/>
        <v>0</v>
      </c>
      <c r="AS93" s="514">
        <f t="shared" si="28"/>
        <v>0</v>
      </c>
      <c r="AT93" s="514">
        <f t="shared" si="28"/>
        <v>0</v>
      </c>
      <c r="AU93" s="514">
        <f t="shared" si="28"/>
        <v>0</v>
      </c>
      <c r="AV93" s="514">
        <f t="shared" si="28"/>
        <v>0</v>
      </c>
      <c r="AW93" s="514">
        <f t="shared" si="28"/>
        <v>0</v>
      </c>
      <c r="AX93" s="514">
        <f t="shared" si="28"/>
        <v>0</v>
      </c>
      <c r="AY93" s="514">
        <f t="shared" si="28"/>
        <v>0</v>
      </c>
      <c r="AZ93" s="514">
        <f t="shared" si="28"/>
        <v>0</v>
      </c>
      <c r="BA93" s="514">
        <f t="shared" si="30"/>
        <v>0</v>
      </c>
      <c r="BB93" s="514">
        <f t="shared" si="30"/>
        <v>0</v>
      </c>
      <c r="BC93" s="514">
        <f t="shared" si="30"/>
        <v>0</v>
      </c>
      <c r="BD93" s="514">
        <f t="shared" si="30"/>
        <v>0</v>
      </c>
      <c r="BE93" s="514">
        <f t="shared" si="30"/>
        <v>0</v>
      </c>
      <c r="BF93" s="514">
        <f t="shared" si="30"/>
        <v>0</v>
      </c>
      <c r="BG93" s="514">
        <f t="shared" si="30"/>
        <v>0</v>
      </c>
      <c r="BH93" s="514">
        <f t="shared" si="30"/>
        <v>0</v>
      </c>
      <c r="BI93" s="514">
        <f t="shared" si="30"/>
        <v>0</v>
      </c>
      <c r="BJ93" s="514">
        <f t="shared" si="30"/>
        <v>0</v>
      </c>
      <c r="BK93" s="514">
        <f t="shared" si="30"/>
        <v>0</v>
      </c>
      <c r="BL93" s="514">
        <f t="shared" si="30"/>
        <v>0</v>
      </c>
      <c r="BM93" s="514">
        <f t="shared" si="30"/>
        <v>0</v>
      </c>
      <c r="BN93" s="514">
        <f t="shared" si="30"/>
        <v>0</v>
      </c>
      <c r="BO93" s="514">
        <f t="shared" si="30"/>
        <v>0</v>
      </c>
      <c r="BP93" s="514">
        <f t="shared" si="29"/>
        <v>0</v>
      </c>
      <c r="BQ93" s="514">
        <f t="shared" si="29"/>
        <v>0</v>
      </c>
      <c r="BR93" s="514">
        <f t="shared" si="29"/>
        <v>0</v>
      </c>
      <c r="BS93" s="514">
        <f t="shared" si="29"/>
        <v>0</v>
      </c>
      <c r="BT93" s="514">
        <f t="shared" si="25"/>
        <v>0</v>
      </c>
      <c r="BU93" s="514">
        <f t="shared" si="25"/>
        <v>0</v>
      </c>
      <c r="BV93" s="514">
        <f t="shared" si="25"/>
        <v>0</v>
      </c>
      <c r="BW93" s="514">
        <f t="shared" si="25"/>
        <v>0</v>
      </c>
      <c r="BX93" s="514">
        <f t="shared" si="25"/>
        <v>0</v>
      </c>
      <c r="CF93" s="505" t="s">
        <v>524</v>
      </c>
      <c r="CG93" s="505" t="s">
        <v>525</v>
      </c>
      <c r="CH93" s="515">
        <v>4.8244013611978571E-3</v>
      </c>
      <c r="CI93" s="515">
        <v>4.9078312060812862E-3</v>
      </c>
      <c r="CJ93" s="515">
        <v>5.1788977268754947E-3</v>
      </c>
      <c r="CK93" s="515">
        <v>4.8263131346926585E-3</v>
      </c>
      <c r="CL93" s="515">
        <v>4.7465234555843444E-3</v>
      </c>
      <c r="CM93" s="515">
        <v>8.4564570621753817E-3</v>
      </c>
      <c r="CN93" s="515">
        <v>5.6780539422801295E-3</v>
      </c>
      <c r="CO93" s="515">
        <v>5.2235017500734766E-3</v>
      </c>
      <c r="CP93" s="515">
        <v>5.3429196912564772E-3</v>
      </c>
      <c r="CQ93" s="515">
        <v>5.2976555632483066E-3</v>
      </c>
      <c r="CR93" s="515">
        <v>8.6059824847404941E-3</v>
      </c>
      <c r="CS93" s="515">
        <v>6.1785757241715486E-3</v>
      </c>
      <c r="CT93" s="515">
        <v>4.9692766352955886E-3</v>
      </c>
      <c r="CU93" s="515">
        <v>6.6776315605010352E-3</v>
      </c>
      <c r="CV93" s="515">
        <v>6.7090785672565397E-3</v>
      </c>
      <c r="CW93" s="515">
        <v>4.6244211914660948E-3</v>
      </c>
      <c r="CX93" s="515">
        <v>5.2024287056202743E-3</v>
      </c>
      <c r="CY93" s="515">
        <v>6.2328805411146519E-3</v>
      </c>
      <c r="CZ93" s="515">
        <v>5.0722650664513794E-3</v>
      </c>
      <c r="DA93" s="515">
        <v>4.5851647226742469E-3</v>
      </c>
      <c r="DB93" s="515">
        <v>4.7674820187095512E-3</v>
      </c>
      <c r="DC93" s="515">
        <v>4.7182460590686716E-3</v>
      </c>
      <c r="DD93" s="515">
        <v>5.1530922565601227E-3</v>
      </c>
      <c r="DE93" s="515">
        <v>4.5510887840718032E-3</v>
      </c>
      <c r="DF93" s="515">
        <v>4.7054782334651872E-3</v>
      </c>
      <c r="DG93" s="515">
        <v>4.4124169392458596E-3</v>
      </c>
      <c r="DH93" s="515">
        <v>4.4992549021021528E-3</v>
      </c>
      <c r="DI93" s="515">
        <v>8.2671385009223351E-3</v>
      </c>
      <c r="DJ93" s="515">
        <v>4.9078233410970052E-3</v>
      </c>
      <c r="DK93" s="515">
        <v>4.6729863801060765E-3</v>
      </c>
      <c r="DL93" s="515">
        <v>4.4953002750255672E-3</v>
      </c>
      <c r="DM93" s="515">
        <v>4.6901040579331388E-3</v>
      </c>
      <c r="DN93" s="515">
        <v>4.700697242308028E-3</v>
      </c>
      <c r="DO93" s="515">
        <v>4.9866442088281173E-3</v>
      </c>
      <c r="DP93" s="515">
        <v>4.6971489482235292E-3</v>
      </c>
      <c r="DQ93" s="515">
        <v>4.4384253832409609E-3</v>
      </c>
      <c r="DR93" s="515">
        <v>4.1958557419435319E-3</v>
      </c>
      <c r="DS93" s="515">
        <v>5.552912893005732E-3</v>
      </c>
      <c r="DT93" s="515">
        <v>4.6837751380427476E-3</v>
      </c>
      <c r="DU93" s="515">
        <v>2.8710247349823322E-3</v>
      </c>
      <c r="DV93" s="515">
        <v>1.0927369417935455E-3</v>
      </c>
      <c r="DW93" s="515">
        <v>3.4983143509602697E-3</v>
      </c>
      <c r="DX93" s="515">
        <v>3.3395019027967466E-3</v>
      </c>
      <c r="DY93" s="515">
        <v>3.2621381691305155E-3</v>
      </c>
      <c r="DZ93" s="515">
        <v>3.6388796350870002E-3</v>
      </c>
      <c r="EA93" s="515">
        <v>4.2680128499311609E-3</v>
      </c>
      <c r="EB93" s="515">
        <v>4.9416270306998581E-3</v>
      </c>
      <c r="EC93" s="515">
        <v>5.0608366862184301E-3</v>
      </c>
      <c r="ED93" s="515">
        <v>4.9820716424268958E-3</v>
      </c>
      <c r="EE93" s="515">
        <v>5.4178736187104389E-3</v>
      </c>
      <c r="EF93" s="515">
        <v>4.0528106034759051E-3</v>
      </c>
      <c r="EG93" s="515">
        <v>5.1587107474590551E-3</v>
      </c>
      <c r="EH93" s="515">
        <v>4.5847805997259487E-3</v>
      </c>
      <c r="EI93" s="515">
        <v>4.7009874316379105E-3</v>
      </c>
      <c r="EJ93" s="515">
        <v>3.6565354894022928E-3</v>
      </c>
      <c r="EK93" s="515">
        <v>4.6807639370741528E-3</v>
      </c>
      <c r="EL93" s="515">
        <v>4.5288816528698201E-3</v>
      </c>
      <c r="EM93" s="515">
        <v>4.3394485710428867E-3</v>
      </c>
      <c r="EN93" s="515">
        <v>4.6707449351375569E-3</v>
      </c>
      <c r="EO93" s="515">
        <v>5.2912887972029849E-3</v>
      </c>
      <c r="EP93" s="515">
        <v>2.4017346300853862E-3</v>
      </c>
      <c r="EQ93" s="515">
        <v>5.8052031821113738E-3</v>
      </c>
      <c r="ER93" s="515">
        <v>8.9061370350705556E-3</v>
      </c>
      <c r="ES93" s="515">
        <v>1.9379491859785236E-4</v>
      </c>
      <c r="ET93" s="515">
        <v>4.923652061778634E-3</v>
      </c>
      <c r="EU93" s="515">
        <v>4.3376468640540407E-3</v>
      </c>
      <c r="EV93" s="515">
        <v>5.1475257656270548E-3</v>
      </c>
      <c r="EW93" s="515">
        <v>5.5947925392519273E-3</v>
      </c>
      <c r="EX93" s="515">
        <v>4.5818416092817966E-3</v>
      </c>
      <c r="EY93" s="515">
        <v>4.0534814589222937E-3</v>
      </c>
      <c r="EZ93" s="515">
        <v>5.2624005964756488E-3</v>
      </c>
    </row>
    <row r="94" spans="3:156" x14ac:dyDescent="0.15">
      <c r="C94" s="511" t="s">
        <v>528</v>
      </c>
      <c r="D94" s="512" t="s">
        <v>527</v>
      </c>
      <c r="E94" s="513">
        <f t="shared" si="13"/>
        <v>0</v>
      </c>
      <c r="F94" s="514">
        <f t="shared" si="31"/>
        <v>0</v>
      </c>
      <c r="G94" s="514">
        <f t="shared" si="31"/>
        <v>0</v>
      </c>
      <c r="H94" s="514">
        <f t="shared" si="31"/>
        <v>0</v>
      </c>
      <c r="I94" s="514">
        <f t="shared" si="31"/>
        <v>0</v>
      </c>
      <c r="J94" s="514">
        <f t="shared" si="31"/>
        <v>0</v>
      </c>
      <c r="K94" s="514">
        <f t="shared" si="31"/>
        <v>0</v>
      </c>
      <c r="L94" s="514">
        <f t="shared" si="31"/>
        <v>0</v>
      </c>
      <c r="M94" s="514">
        <f t="shared" si="31"/>
        <v>0</v>
      </c>
      <c r="N94" s="514">
        <f t="shared" si="31"/>
        <v>0</v>
      </c>
      <c r="O94" s="514">
        <f t="shared" si="31"/>
        <v>0</v>
      </c>
      <c r="P94" s="514">
        <f t="shared" si="31"/>
        <v>0</v>
      </c>
      <c r="Q94" s="514">
        <f t="shared" si="31"/>
        <v>0</v>
      </c>
      <c r="R94" s="514">
        <f t="shared" si="31"/>
        <v>0</v>
      </c>
      <c r="S94" s="514">
        <f t="shared" si="31"/>
        <v>0</v>
      </c>
      <c r="T94" s="514">
        <f t="shared" si="31"/>
        <v>0</v>
      </c>
      <c r="U94" s="514">
        <f t="shared" si="31"/>
        <v>0</v>
      </c>
      <c r="V94" s="514">
        <f t="shared" ref="V94:AK109" si="32">V$131*CX94</f>
        <v>0</v>
      </c>
      <c r="W94" s="514">
        <f t="shared" si="32"/>
        <v>0</v>
      </c>
      <c r="X94" s="514">
        <f t="shared" si="32"/>
        <v>0</v>
      </c>
      <c r="Y94" s="514">
        <f t="shared" si="32"/>
        <v>0</v>
      </c>
      <c r="Z94" s="514">
        <f t="shared" si="32"/>
        <v>0</v>
      </c>
      <c r="AA94" s="514">
        <f t="shared" si="32"/>
        <v>0</v>
      </c>
      <c r="AB94" s="514">
        <f t="shared" si="32"/>
        <v>0</v>
      </c>
      <c r="AC94" s="514">
        <f t="shared" si="32"/>
        <v>0</v>
      </c>
      <c r="AD94" s="514">
        <f t="shared" si="32"/>
        <v>0</v>
      </c>
      <c r="AE94" s="514">
        <f t="shared" si="32"/>
        <v>0</v>
      </c>
      <c r="AF94" s="514">
        <f t="shared" si="32"/>
        <v>0</v>
      </c>
      <c r="AG94" s="514">
        <f t="shared" si="32"/>
        <v>0</v>
      </c>
      <c r="AH94" s="514">
        <f t="shared" si="32"/>
        <v>0</v>
      </c>
      <c r="AI94" s="514">
        <f t="shared" si="32"/>
        <v>0</v>
      </c>
      <c r="AJ94" s="514">
        <f t="shared" si="32"/>
        <v>0</v>
      </c>
      <c r="AK94" s="514">
        <f t="shared" si="32"/>
        <v>0</v>
      </c>
      <c r="AL94" s="514">
        <f t="shared" ref="AK94:AZ109" si="33">AL$131*DN94</f>
        <v>0</v>
      </c>
      <c r="AM94" s="514">
        <f t="shared" si="33"/>
        <v>0</v>
      </c>
      <c r="AN94" s="514">
        <f t="shared" si="33"/>
        <v>0</v>
      </c>
      <c r="AO94" s="514">
        <f t="shared" si="33"/>
        <v>0</v>
      </c>
      <c r="AP94" s="514">
        <f t="shared" si="33"/>
        <v>0</v>
      </c>
      <c r="AQ94" s="514">
        <f t="shared" si="33"/>
        <v>0</v>
      </c>
      <c r="AR94" s="514">
        <f t="shared" si="33"/>
        <v>0</v>
      </c>
      <c r="AS94" s="514">
        <f t="shared" si="33"/>
        <v>0</v>
      </c>
      <c r="AT94" s="514">
        <f t="shared" si="33"/>
        <v>0</v>
      </c>
      <c r="AU94" s="514">
        <f t="shared" si="33"/>
        <v>0</v>
      </c>
      <c r="AV94" s="514">
        <f t="shared" si="33"/>
        <v>0</v>
      </c>
      <c r="AW94" s="514">
        <f t="shared" si="33"/>
        <v>0</v>
      </c>
      <c r="AX94" s="514">
        <f t="shared" si="33"/>
        <v>0</v>
      </c>
      <c r="AY94" s="514">
        <f t="shared" si="33"/>
        <v>0</v>
      </c>
      <c r="AZ94" s="514">
        <f t="shared" si="33"/>
        <v>0</v>
      </c>
      <c r="BA94" s="514">
        <f t="shared" si="30"/>
        <v>0</v>
      </c>
      <c r="BB94" s="514">
        <f t="shared" si="30"/>
        <v>0</v>
      </c>
      <c r="BC94" s="514">
        <f t="shared" si="30"/>
        <v>0</v>
      </c>
      <c r="BD94" s="514">
        <f t="shared" si="30"/>
        <v>0</v>
      </c>
      <c r="BE94" s="514">
        <f t="shared" si="30"/>
        <v>0</v>
      </c>
      <c r="BF94" s="514">
        <f t="shared" si="30"/>
        <v>0</v>
      </c>
      <c r="BG94" s="514">
        <f t="shared" si="30"/>
        <v>0</v>
      </c>
      <c r="BH94" s="514">
        <f t="shared" si="30"/>
        <v>0</v>
      </c>
      <c r="BI94" s="514">
        <f t="shared" si="30"/>
        <v>0</v>
      </c>
      <c r="BJ94" s="514">
        <f t="shared" si="30"/>
        <v>0</v>
      </c>
      <c r="BK94" s="514">
        <f t="shared" si="30"/>
        <v>0</v>
      </c>
      <c r="BL94" s="514">
        <f t="shared" si="30"/>
        <v>0</v>
      </c>
      <c r="BM94" s="514">
        <f t="shared" si="30"/>
        <v>0</v>
      </c>
      <c r="BN94" s="514">
        <f t="shared" si="30"/>
        <v>0</v>
      </c>
      <c r="BO94" s="514">
        <f t="shared" si="30"/>
        <v>0</v>
      </c>
      <c r="BP94" s="514">
        <f t="shared" si="29"/>
        <v>0</v>
      </c>
      <c r="BQ94" s="514">
        <f t="shared" si="29"/>
        <v>0</v>
      </c>
      <c r="BR94" s="514">
        <f t="shared" si="29"/>
        <v>0</v>
      </c>
      <c r="BS94" s="514">
        <f t="shared" si="29"/>
        <v>0</v>
      </c>
      <c r="BT94" s="514">
        <f t="shared" si="25"/>
        <v>0</v>
      </c>
      <c r="BU94" s="514">
        <f t="shared" si="25"/>
        <v>0</v>
      </c>
      <c r="BV94" s="514">
        <f t="shared" si="25"/>
        <v>0</v>
      </c>
      <c r="BW94" s="514">
        <f t="shared" si="25"/>
        <v>0</v>
      </c>
      <c r="BX94" s="514">
        <f t="shared" si="25"/>
        <v>0</v>
      </c>
      <c r="CF94" s="505" t="s">
        <v>528</v>
      </c>
      <c r="CG94" s="505" t="s">
        <v>527</v>
      </c>
      <c r="CH94" s="515">
        <v>1.3182584968367145E-5</v>
      </c>
      <c r="CI94" s="515">
        <v>7.7316817941244154E-6</v>
      </c>
      <c r="CJ94" s="515">
        <v>7.6904254203516622E-6</v>
      </c>
      <c r="CK94" s="515">
        <v>7.7000636502444557E-6</v>
      </c>
      <c r="CL94" s="515">
        <v>7.7584738328290516E-6</v>
      </c>
      <c r="CM94" s="515">
        <v>5.0426100549644496E-6</v>
      </c>
      <c r="CN94" s="515">
        <v>7.6767805179278156E-6</v>
      </c>
      <c r="CO94" s="515">
        <v>1.3359339514254415E-5</v>
      </c>
      <c r="CP94" s="515">
        <v>7.5212208653190543E-6</v>
      </c>
      <c r="CQ94" s="515">
        <v>7.6255527539683767E-6</v>
      </c>
      <c r="CR94" s="515">
        <v>0</v>
      </c>
      <c r="CS94" s="515">
        <v>7.9390629285853499E-6</v>
      </c>
      <c r="CT94" s="515">
        <v>6.7941982981892099E-6</v>
      </c>
      <c r="CU94" s="515">
        <v>8.4115278306613652E-6</v>
      </c>
      <c r="CV94" s="515">
        <v>0</v>
      </c>
      <c r="CW94" s="515">
        <v>7.7748168499020436E-6</v>
      </c>
      <c r="CX94" s="515">
        <v>7.3141194897252295E-6</v>
      </c>
      <c r="CY94" s="515">
        <v>9.3167123185570276E-6</v>
      </c>
      <c r="CZ94" s="515">
        <v>7.061157865129531E-6</v>
      </c>
      <c r="DA94" s="515">
        <v>7.8061059786752792E-6</v>
      </c>
      <c r="DB94" s="515">
        <v>7.5078456987551992E-6</v>
      </c>
      <c r="DC94" s="515">
        <v>7.2476897988766085E-6</v>
      </c>
      <c r="DD94" s="515">
        <v>9.6289484706822597E-6</v>
      </c>
      <c r="DE94" s="515">
        <v>8.1817326455223429E-6</v>
      </c>
      <c r="DF94" s="515">
        <v>8.2177405404561419E-6</v>
      </c>
      <c r="DG94" s="515">
        <v>7.4249780220650548E-6</v>
      </c>
      <c r="DH94" s="515">
        <v>7.7247794961692815E-6</v>
      </c>
      <c r="DI94" s="515">
        <v>7.5292700372698864E-6</v>
      </c>
      <c r="DJ94" s="515">
        <v>7.8404430634375141E-6</v>
      </c>
      <c r="DK94" s="515">
        <v>2.3026399545671426E-5</v>
      </c>
      <c r="DL94" s="515">
        <v>7.0373855431669827E-6</v>
      </c>
      <c r="DM94" s="515">
        <v>7.7759879857604752E-6</v>
      </c>
      <c r="DN94" s="515">
        <v>7.7333885096282402E-6</v>
      </c>
      <c r="DO94" s="515">
        <v>8.0834604528397094E-6</v>
      </c>
      <c r="DP94" s="515">
        <v>7.7391513865721589E-6</v>
      </c>
      <c r="DQ94" s="515">
        <v>1.1380577905746054E-5</v>
      </c>
      <c r="DR94" s="515">
        <v>5.6700753269507189E-6</v>
      </c>
      <c r="DS94" s="515">
        <v>8.9157082717319085E-6</v>
      </c>
      <c r="DT94" s="515">
        <v>7.6407424764155746E-6</v>
      </c>
      <c r="DU94" s="515">
        <v>0</v>
      </c>
      <c r="DV94" s="515">
        <v>0</v>
      </c>
      <c r="DW94" s="515">
        <v>6.2613654964770872E-6</v>
      </c>
      <c r="DX94" s="515">
        <v>5.9123668978402127E-6</v>
      </c>
      <c r="DY94" s="515">
        <v>6.675589704905557E-6</v>
      </c>
      <c r="DZ94" s="515">
        <v>0</v>
      </c>
      <c r="EA94" s="515">
        <v>0</v>
      </c>
      <c r="EB94" s="515">
        <v>0</v>
      </c>
      <c r="EC94" s="515">
        <v>9.6950894372000584E-6</v>
      </c>
      <c r="ED94" s="515">
        <v>1.1833899388187401E-5</v>
      </c>
      <c r="EE94" s="515">
        <v>0</v>
      </c>
      <c r="EF94" s="515">
        <v>1.0338802559887513E-5</v>
      </c>
      <c r="EG94" s="515">
        <v>7.7150031861321661E-6</v>
      </c>
      <c r="EH94" s="515">
        <v>7.5240148851569772E-6</v>
      </c>
      <c r="EI94" s="515">
        <v>8.1555369639518478E-6</v>
      </c>
      <c r="EJ94" s="515">
        <v>5.6778501388234359E-6</v>
      </c>
      <c r="EK94" s="515">
        <v>5.6874409927996995E-6</v>
      </c>
      <c r="EL94" s="515">
        <v>6.8793139030933977E-6</v>
      </c>
      <c r="EM94" s="515">
        <v>7.7382677113901277E-6</v>
      </c>
      <c r="EN94" s="515">
        <v>7.4891687896379865E-6</v>
      </c>
      <c r="EO94" s="515">
        <v>6.6978339205101068E-6</v>
      </c>
      <c r="EP94" s="515">
        <v>7.913458418732738E-6</v>
      </c>
      <c r="EQ94" s="515">
        <v>5.8110141963076815E-6</v>
      </c>
      <c r="ER94" s="515">
        <v>8.6411420133284811E-6</v>
      </c>
      <c r="ES94" s="515">
        <v>0</v>
      </c>
      <c r="ET94" s="515">
        <v>4.5582451930262051E-5</v>
      </c>
      <c r="EU94" s="515">
        <v>3.5196533532519644E-5</v>
      </c>
      <c r="EV94" s="515">
        <v>3.5257025791966129E-5</v>
      </c>
      <c r="EW94" s="515">
        <v>3.5351711099668767E-5</v>
      </c>
      <c r="EX94" s="515">
        <v>6.3577820665334833E-5</v>
      </c>
      <c r="EY94" s="515">
        <v>4.9654734082347409E-5</v>
      </c>
      <c r="EZ94" s="515">
        <v>5.2685775494646765E-5</v>
      </c>
    </row>
    <row r="95" spans="3:156" x14ac:dyDescent="0.15">
      <c r="C95" s="511" t="s">
        <v>531</v>
      </c>
      <c r="D95" s="512" t="s">
        <v>530</v>
      </c>
      <c r="E95" s="513">
        <f t="shared" si="13"/>
        <v>0</v>
      </c>
      <c r="F95" s="514">
        <f t="shared" si="31"/>
        <v>0</v>
      </c>
      <c r="G95" s="514">
        <f t="shared" si="31"/>
        <v>0</v>
      </c>
      <c r="H95" s="514">
        <f t="shared" si="31"/>
        <v>0</v>
      </c>
      <c r="I95" s="514">
        <f t="shared" si="31"/>
        <v>0</v>
      </c>
      <c r="J95" s="514">
        <f t="shared" si="31"/>
        <v>0</v>
      </c>
      <c r="K95" s="514">
        <f t="shared" si="31"/>
        <v>0</v>
      </c>
      <c r="L95" s="514">
        <f t="shared" si="31"/>
        <v>0</v>
      </c>
      <c r="M95" s="514">
        <f t="shared" si="31"/>
        <v>0</v>
      </c>
      <c r="N95" s="514">
        <f t="shared" si="31"/>
        <v>0</v>
      </c>
      <c r="O95" s="514">
        <f t="shared" si="31"/>
        <v>0</v>
      </c>
      <c r="P95" s="514">
        <f t="shared" si="31"/>
        <v>0</v>
      </c>
      <c r="Q95" s="514">
        <f t="shared" si="31"/>
        <v>0</v>
      </c>
      <c r="R95" s="514">
        <f t="shared" si="31"/>
        <v>0</v>
      </c>
      <c r="S95" s="514">
        <f t="shared" si="31"/>
        <v>0</v>
      </c>
      <c r="T95" s="514">
        <f t="shared" si="31"/>
        <v>0</v>
      </c>
      <c r="U95" s="514">
        <f t="shared" si="31"/>
        <v>0</v>
      </c>
      <c r="V95" s="514">
        <f t="shared" si="32"/>
        <v>0</v>
      </c>
      <c r="W95" s="514">
        <f t="shared" si="32"/>
        <v>0</v>
      </c>
      <c r="X95" s="514">
        <f t="shared" si="32"/>
        <v>0</v>
      </c>
      <c r="Y95" s="514">
        <f t="shared" si="32"/>
        <v>0</v>
      </c>
      <c r="Z95" s="514">
        <f t="shared" si="32"/>
        <v>0</v>
      </c>
      <c r="AA95" s="514">
        <f t="shared" si="32"/>
        <v>0</v>
      </c>
      <c r="AB95" s="514">
        <f t="shared" si="32"/>
        <v>0</v>
      </c>
      <c r="AC95" s="514">
        <f t="shared" si="32"/>
        <v>0</v>
      </c>
      <c r="AD95" s="514">
        <f t="shared" si="32"/>
        <v>0</v>
      </c>
      <c r="AE95" s="514">
        <f t="shared" si="32"/>
        <v>0</v>
      </c>
      <c r="AF95" s="514">
        <f t="shared" si="32"/>
        <v>0</v>
      </c>
      <c r="AG95" s="514">
        <f t="shared" si="32"/>
        <v>0</v>
      </c>
      <c r="AH95" s="514">
        <f t="shared" si="32"/>
        <v>0</v>
      </c>
      <c r="AI95" s="514">
        <f t="shared" si="32"/>
        <v>0</v>
      </c>
      <c r="AJ95" s="514">
        <f t="shared" si="32"/>
        <v>0</v>
      </c>
      <c r="AK95" s="514">
        <f t="shared" si="33"/>
        <v>0</v>
      </c>
      <c r="AL95" s="514">
        <f t="shared" si="33"/>
        <v>0</v>
      </c>
      <c r="AM95" s="514">
        <f t="shared" si="33"/>
        <v>0</v>
      </c>
      <c r="AN95" s="514">
        <f t="shared" si="33"/>
        <v>0</v>
      </c>
      <c r="AO95" s="514">
        <f t="shared" si="33"/>
        <v>0</v>
      </c>
      <c r="AP95" s="514">
        <f t="shared" si="33"/>
        <v>0</v>
      </c>
      <c r="AQ95" s="514">
        <f t="shared" si="33"/>
        <v>0</v>
      </c>
      <c r="AR95" s="514">
        <f t="shared" si="33"/>
        <v>0</v>
      </c>
      <c r="AS95" s="514">
        <f t="shared" si="33"/>
        <v>0</v>
      </c>
      <c r="AT95" s="514">
        <f t="shared" si="33"/>
        <v>0</v>
      </c>
      <c r="AU95" s="514">
        <f t="shared" si="33"/>
        <v>0</v>
      </c>
      <c r="AV95" s="514">
        <f t="shared" si="33"/>
        <v>0</v>
      </c>
      <c r="AW95" s="514">
        <f t="shared" si="33"/>
        <v>0</v>
      </c>
      <c r="AX95" s="514">
        <f t="shared" si="33"/>
        <v>0</v>
      </c>
      <c r="AY95" s="514">
        <f t="shared" si="33"/>
        <v>0</v>
      </c>
      <c r="AZ95" s="514">
        <f t="shared" si="33"/>
        <v>0</v>
      </c>
      <c r="BA95" s="514">
        <f t="shared" si="30"/>
        <v>0</v>
      </c>
      <c r="BB95" s="514">
        <f t="shared" si="30"/>
        <v>0</v>
      </c>
      <c r="BC95" s="514">
        <f t="shared" si="30"/>
        <v>0</v>
      </c>
      <c r="BD95" s="514">
        <f t="shared" si="30"/>
        <v>0</v>
      </c>
      <c r="BE95" s="514">
        <f t="shared" si="30"/>
        <v>0</v>
      </c>
      <c r="BF95" s="514">
        <f t="shared" si="30"/>
        <v>0</v>
      </c>
      <c r="BG95" s="514">
        <f t="shared" si="30"/>
        <v>0</v>
      </c>
      <c r="BH95" s="514">
        <f t="shared" si="30"/>
        <v>0</v>
      </c>
      <c r="BI95" s="514">
        <f t="shared" si="30"/>
        <v>0</v>
      </c>
      <c r="BJ95" s="514">
        <f t="shared" si="30"/>
        <v>0</v>
      </c>
      <c r="BK95" s="514">
        <f t="shared" si="30"/>
        <v>0</v>
      </c>
      <c r="BL95" s="514">
        <f t="shared" si="30"/>
        <v>0</v>
      </c>
      <c r="BM95" s="514">
        <f t="shared" si="30"/>
        <v>0</v>
      </c>
      <c r="BN95" s="514">
        <f t="shared" si="30"/>
        <v>0</v>
      </c>
      <c r="BO95" s="514">
        <f t="shared" si="30"/>
        <v>0</v>
      </c>
      <c r="BP95" s="514">
        <f t="shared" si="29"/>
        <v>0</v>
      </c>
      <c r="BQ95" s="514">
        <f t="shared" si="29"/>
        <v>0</v>
      </c>
      <c r="BR95" s="514">
        <f t="shared" si="29"/>
        <v>0</v>
      </c>
      <c r="BS95" s="514">
        <f t="shared" si="29"/>
        <v>0</v>
      </c>
      <c r="BT95" s="514">
        <f t="shared" si="25"/>
        <v>0</v>
      </c>
      <c r="BU95" s="514">
        <f t="shared" si="25"/>
        <v>0</v>
      </c>
      <c r="BV95" s="514">
        <f t="shared" si="25"/>
        <v>0</v>
      </c>
      <c r="BW95" s="514">
        <f t="shared" si="25"/>
        <v>0</v>
      </c>
      <c r="BX95" s="514">
        <f t="shared" si="25"/>
        <v>0</v>
      </c>
      <c r="CF95" s="505" t="s">
        <v>531</v>
      </c>
      <c r="CG95" s="505" t="s">
        <v>530</v>
      </c>
      <c r="CH95" s="515">
        <v>2.0065844966885914E-3</v>
      </c>
      <c r="CI95" s="515">
        <v>1.7223458208440684E-3</v>
      </c>
      <c r="CJ95" s="515">
        <v>9.7356972387559301E-4</v>
      </c>
      <c r="CK95" s="515">
        <v>5.0592671730127303E-4</v>
      </c>
      <c r="CL95" s="515">
        <v>5.0685001196467501E-4</v>
      </c>
      <c r="CM95" s="515">
        <v>4.6392012505672934E-4</v>
      </c>
      <c r="CN95" s="515">
        <v>1.6356148571497005E-3</v>
      </c>
      <c r="CO95" s="515">
        <v>1.6164800812247843E-3</v>
      </c>
      <c r="CP95" s="515">
        <v>1.6297707557815495E-3</v>
      </c>
      <c r="CQ95" s="515">
        <v>1.6284499381146952E-3</v>
      </c>
      <c r="CR95" s="515">
        <v>1.7249876786594382E-3</v>
      </c>
      <c r="CS95" s="515">
        <v>1.6489433702671773E-3</v>
      </c>
      <c r="CT95" s="515">
        <v>1.4335758409179233E-3</v>
      </c>
      <c r="CU95" s="515">
        <v>1.7378216498146379E-3</v>
      </c>
      <c r="CV95" s="515">
        <v>1.4838903184049759E-3</v>
      </c>
      <c r="CW95" s="515">
        <v>2.5052187627462143E-3</v>
      </c>
      <c r="CX95" s="515">
        <v>5.4458843972068419E-3</v>
      </c>
      <c r="CY95" s="515">
        <v>7.3974695809342801E-3</v>
      </c>
      <c r="CZ95" s="515">
        <v>5.199365908023711E-3</v>
      </c>
      <c r="DA95" s="515">
        <v>2.3054979185018407E-3</v>
      </c>
      <c r="DB95" s="515">
        <v>2.5601753832755229E-3</v>
      </c>
      <c r="DC95" s="515">
        <v>2.285438183245757E-3</v>
      </c>
      <c r="DD95" s="515">
        <v>2.6351222314767117E-3</v>
      </c>
      <c r="DE95" s="515">
        <v>2.2683853759710693E-3</v>
      </c>
      <c r="DF95" s="515">
        <v>2.432862087002041E-3</v>
      </c>
      <c r="DG95" s="515">
        <v>2.1918535121136042E-3</v>
      </c>
      <c r="DH95" s="515">
        <v>2.2831014955344768E-3</v>
      </c>
      <c r="DI95" s="515">
        <v>2.8084177239016679E-3</v>
      </c>
      <c r="DJ95" s="515">
        <v>2.0454735897125547E-3</v>
      </c>
      <c r="DK95" s="515">
        <v>2.3764572777260546E-3</v>
      </c>
      <c r="DL95" s="515">
        <v>2.0182162346430816E-3</v>
      </c>
      <c r="DM95" s="515">
        <v>2.2398226263331805E-3</v>
      </c>
      <c r="DN95" s="515">
        <v>2.2375270754524377E-3</v>
      </c>
      <c r="DO95" s="515">
        <v>2.4003623092064019E-3</v>
      </c>
      <c r="DP95" s="515">
        <v>2.2319712598874108E-3</v>
      </c>
      <c r="DQ95" s="515">
        <v>2.1281680683745119E-3</v>
      </c>
      <c r="DR95" s="515">
        <v>1.9618460631249486E-3</v>
      </c>
      <c r="DS95" s="515">
        <v>2.638525195004896E-3</v>
      </c>
      <c r="DT95" s="515">
        <v>2.6131339269341268E-3</v>
      </c>
      <c r="DU95" s="515">
        <v>1.6563604240282686E-3</v>
      </c>
      <c r="DV95" s="515">
        <v>5.099439061703213E-4</v>
      </c>
      <c r="DW95" s="515">
        <v>1.5528186431263177E-3</v>
      </c>
      <c r="DX95" s="515">
        <v>1.4761209354941063E-3</v>
      </c>
      <c r="DY95" s="515">
        <v>1.4530533591011097E-3</v>
      </c>
      <c r="DZ95" s="515">
        <v>1.4991159060041513E-3</v>
      </c>
      <c r="EA95" s="515">
        <v>1.9733822854520423E-3</v>
      </c>
      <c r="EB95" s="515">
        <v>1.9766508122799433E-3</v>
      </c>
      <c r="EC95" s="515">
        <v>2.3074312860536139E-3</v>
      </c>
      <c r="ED95" s="515">
        <v>2.3431120788611056E-3</v>
      </c>
      <c r="EE95" s="515">
        <v>2.1456925222615598E-3</v>
      </c>
      <c r="EF95" s="515">
        <v>2.377924588774128E-3</v>
      </c>
      <c r="EG95" s="515">
        <v>2.2002532490833101E-3</v>
      </c>
      <c r="EH95" s="515">
        <v>2.3081022132996256E-3</v>
      </c>
      <c r="EI95" s="515">
        <v>2.3487946456181318E-3</v>
      </c>
      <c r="EJ95" s="515">
        <v>1.6579322405364432E-3</v>
      </c>
      <c r="EK95" s="515">
        <v>2.4228498629326723E-3</v>
      </c>
      <c r="EL95" s="515">
        <v>2.3871219243734093E-3</v>
      </c>
      <c r="EM95" s="515">
        <v>2.5940392983626686E-3</v>
      </c>
      <c r="EN95" s="515">
        <v>2.3728183115169685E-3</v>
      </c>
      <c r="EO95" s="515">
        <v>2.076328515358133E-3</v>
      </c>
      <c r="EP95" s="515">
        <v>1.4936652765358044E-3</v>
      </c>
      <c r="EQ95" s="515">
        <v>3.2890340351101476E-3</v>
      </c>
      <c r="ER95" s="515">
        <v>1.5746081002065233E-3</v>
      </c>
      <c r="ES95" s="515">
        <v>1.4079118017792692E-5</v>
      </c>
      <c r="ET95" s="515">
        <v>2.8818357665324457E-3</v>
      </c>
      <c r="EU95" s="515">
        <v>2.0140238632497349E-3</v>
      </c>
      <c r="EV95" s="515">
        <v>2.0776757904936273E-3</v>
      </c>
      <c r="EW95" s="515">
        <v>4.2529645483818908E-3</v>
      </c>
      <c r="EX95" s="515">
        <v>3.1831295546444305E-3</v>
      </c>
      <c r="EY95" s="515">
        <v>2.7194242699098933E-3</v>
      </c>
      <c r="EZ95" s="515">
        <v>3.6265981049108231E-3</v>
      </c>
    </row>
    <row r="96" spans="3:156" x14ac:dyDescent="0.15">
      <c r="C96" s="511" t="s">
        <v>534</v>
      </c>
      <c r="D96" s="512" t="s">
        <v>533</v>
      </c>
      <c r="E96" s="513">
        <f t="shared" si="13"/>
        <v>0</v>
      </c>
      <c r="F96" s="514">
        <f t="shared" si="31"/>
        <v>0</v>
      </c>
      <c r="G96" s="514">
        <f t="shared" si="31"/>
        <v>0</v>
      </c>
      <c r="H96" s="514">
        <f t="shared" si="31"/>
        <v>0</v>
      </c>
      <c r="I96" s="514">
        <f t="shared" si="31"/>
        <v>0</v>
      </c>
      <c r="J96" s="514">
        <f t="shared" si="31"/>
        <v>0</v>
      </c>
      <c r="K96" s="514">
        <f t="shared" si="31"/>
        <v>0</v>
      </c>
      <c r="L96" s="514">
        <f t="shared" si="31"/>
        <v>0</v>
      </c>
      <c r="M96" s="514">
        <f t="shared" si="31"/>
        <v>0</v>
      </c>
      <c r="N96" s="514">
        <f t="shared" si="31"/>
        <v>0</v>
      </c>
      <c r="O96" s="514">
        <f t="shared" si="31"/>
        <v>0</v>
      </c>
      <c r="P96" s="514">
        <f t="shared" si="31"/>
        <v>0</v>
      </c>
      <c r="Q96" s="514">
        <f t="shared" si="31"/>
        <v>0</v>
      </c>
      <c r="R96" s="514">
        <f t="shared" si="31"/>
        <v>0</v>
      </c>
      <c r="S96" s="514">
        <f t="shared" si="31"/>
        <v>0</v>
      </c>
      <c r="T96" s="514">
        <f t="shared" si="31"/>
        <v>0</v>
      </c>
      <c r="U96" s="514">
        <f t="shared" si="31"/>
        <v>0</v>
      </c>
      <c r="V96" s="514">
        <f t="shared" si="32"/>
        <v>0</v>
      </c>
      <c r="W96" s="514">
        <f t="shared" si="32"/>
        <v>0</v>
      </c>
      <c r="X96" s="514">
        <f t="shared" si="32"/>
        <v>0</v>
      </c>
      <c r="Y96" s="514">
        <f t="shared" si="32"/>
        <v>0</v>
      </c>
      <c r="Z96" s="514">
        <f t="shared" si="32"/>
        <v>0</v>
      </c>
      <c r="AA96" s="514">
        <f t="shared" si="32"/>
        <v>0</v>
      </c>
      <c r="AB96" s="514">
        <f t="shared" si="32"/>
        <v>0</v>
      </c>
      <c r="AC96" s="514">
        <f t="shared" si="32"/>
        <v>0</v>
      </c>
      <c r="AD96" s="514">
        <f t="shared" si="32"/>
        <v>0</v>
      </c>
      <c r="AE96" s="514">
        <f t="shared" si="32"/>
        <v>0</v>
      </c>
      <c r="AF96" s="514">
        <f t="shared" si="32"/>
        <v>0</v>
      </c>
      <c r="AG96" s="514">
        <f t="shared" si="32"/>
        <v>0</v>
      </c>
      <c r="AH96" s="514">
        <f t="shared" si="32"/>
        <v>0</v>
      </c>
      <c r="AI96" s="514">
        <f t="shared" si="32"/>
        <v>0</v>
      </c>
      <c r="AJ96" s="514">
        <f t="shared" si="32"/>
        <v>0</v>
      </c>
      <c r="AK96" s="514">
        <f t="shared" si="33"/>
        <v>0</v>
      </c>
      <c r="AL96" s="514">
        <f t="shared" si="33"/>
        <v>0</v>
      </c>
      <c r="AM96" s="514">
        <f t="shared" si="33"/>
        <v>0</v>
      </c>
      <c r="AN96" s="514">
        <f t="shared" si="33"/>
        <v>0</v>
      </c>
      <c r="AO96" s="514">
        <f t="shared" si="33"/>
        <v>0</v>
      </c>
      <c r="AP96" s="514">
        <f t="shared" si="33"/>
        <v>0</v>
      </c>
      <c r="AQ96" s="514">
        <f t="shared" si="33"/>
        <v>0</v>
      </c>
      <c r="AR96" s="514">
        <f t="shared" si="33"/>
        <v>0</v>
      </c>
      <c r="AS96" s="514">
        <f t="shared" si="33"/>
        <v>0</v>
      </c>
      <c r="AT96" s="514">
        <f t="shared" si="33"/>
        <v>0</v>
      </c>
      <c r="AU96" s="514">
        <f t="shared" si="33"/>
        <v>0</v>
      </c>
      <c r="AV96" s="514">
        <f t="shared" si="33"/>
        <v>0</v>
      </c>
      <c r="AW96" s="514">
        <f t="shared" si="33"/>
        <v>0</v>
      </c>
      <c r="AX96" s="514">
        <f t="shared" si="33"/>
        <v>0</v>
      </c>
      <c r="AY96" s="514">
        <f t="shared" si="33"/>
        <v>0</v>
      </c>
      <c r="AZ96" s="514">
        <f t="shared" si="33"/>
        <v>0</v>
      </c>
      <c r="BA96" s="514">
        <f t="shared" si="30"/>
        <v>0</v>
      </c>
      <c r="BB96" s="514">
        <f t="shared" si="30"/>
        <v>0</v>
      </c>
      <c r="BC96" s="514">
        <f t="shared" si="30"/>
        <v>0</v>
      </c>
      <c r="BD96" s="514">
        <f t="shared" si="30"/>
        <v>0</v>
      </c>
      <c r="BE96" s="514">
        <f t="shared" si="30"/>
        <v>0</v>
      </c>
      <c r="BF96" s="514">
        <f t="shared" si="30"/>
        <v>0</v>
      </c>
      <c r="BG96" s="514">
        <f t="shared" si="30"/>
        <v>0</v>
      </c>
      <c r="BH96" s="514">
        <f t="shared" si="30"/>
        <v>0</v>
      </c>
      <c r="BI96" s="514">
        <f t="shared" si="30"/>
        <v>0</v>
      </c>
      <c r="BJ96" s="514">
        <f t="shared" si="30"/>
        <v>0</v>
      </c>
      <c r="BK96" s="514">
        <f t="shared" si="30"/>
        <v>0</v>
      </c>
      <c r="BL96" s="514">
        <f t="shared" si="30"/>
        <v>0</v>
      </c>
      <c r="BM96" s="514">
        <f t="shared" si="30"/>
        <v>0</v>
      </c>
      <c r="BN96" s="514">
        <f t="shared" si="30"/>
        <v>0</v>
      </c>
      <c r="BO96" s="514">
        <f t="shared" si="30"/>
        <v>0</v>
      </c>
      <c r="BP96" s="514">
        <f t="shared" si="29"/>
        <v>0</v>
      </c>
      <c r="BQ96" s="514">
        <f t="shared" si="29"/>
        <v>0</v>
      </c>
      <c r="BR96" s="514">
        <f t="shared" si="29"/>
        <v>0</v>
      </c>
      <c r="BS96" s="514">
        <f t="shared" si="29"/>
        <v>0</v>
      </c>
      <c r="BT96" s="514">
        <f t="shared" si="25"/>
        <v>0</v>
      </c>
      <c r="BU96" s="514">
        <f t="shared" si="25"/>
        <v>0</v>
      </c>
      <c r="BV96" s="514">
        <f t="shared" si="25"/>
        <v>0</v>
      </c>
      <c r="BW96" s="514">
        <f t="shared" si="25"/>
        <v>0</v>
      </c>
      <c r="BX96" s="514">
        <f t="shared" si="25"/>
        <v>0</v>
      </c>
      <c r="CF96" s="505" t="s">
        <v>534</v>
      </c>
      <c r="CG96" s="505" t="s">
        <v>533</v>
      </c>
      <c r="CH96" s="515">
        <v>1.2514017114959502E-4</v>
      </c>
      <c r="CI96" s="515">
        <v>1.2747529142917733E-4</v>
      </c>
      <c r="CJ96" s="515">
        <v>1.4866037238183915E-4</v>
      </c>
      <c r="CK96" s="515">
        <v>1.3523914608246248E-4</v>
      </c>
      <c r="CL96" s="515">
        <v>1.3544078605310142E-4</v>
      </c>
      <c r="CM96" s="515">
        <v>1.2606525137411124E-4</v>
      </c>
      <c r="CN96" s="515">
        <v>1.6766088651154349E-4</v>
      </c>
      <c r="CO96" s="515">
        <v>1.6031207417105297E-4</v>
      </c>
      <c r="CP96" s="515">
        <v>1.6702297369880934E-4</v>
      </c>
      <c r="CQ96" s="515">
        <v>1.6697331030241102E-4</v>
      </c>
      <c r="CR96" s="515">
        <v>1.7060317701027411E-4</v>
      </c>
      <c r="CS96" s="515">
        <v>1.6910204037886797E-4</v>
      </c>
      <c r="CT96" s="515">
        <v>1.4675468324088693E-4</v>
      </c>
      <c r="CU96" s="515">
        <v>1.7832439001002094E-4</v>
      </c>
      <c r="CV96" s="515">
        <v>1.5786067217074209E-4</v>
      </c>
      <c r="CW96" s="515">
        <v>1.0532551031704906E-4</v>
      </c>
      <c r="CX96" s="515">
        <v>1.7553886775340549E-4</v>
      </c>
      <c r="CY96" s="515">
        <v>2.422345202824827E-4</v>
      </c>
      <c r="CZ96" s="515">
        <v>1.6711406947473223E-4</v>
      </c>
      <c r="DA96" s="515">
        <v>1.0055683792529883E-4</v>
      </c>
      <c r="DB96" s="515">
        <v>1.1261768548132799E-4</v>
      </c>
      <c r="DC96" s="515">
        <v>9.9051760584646978E-5</v>
      </c>
      <c r="DD96" s="515">
        <v>1.155473816481871E-4</v>
      </c>
      <c r="DE96" s="515">
        <v>9.8180791746268101E-5</v>
      </c>
      <c r="DF96" s="515">
        <v>1.0600885297188424E-4</v>
      </c>
      <c r="DG96" s="515">
        <v>9.5534717217237041E-5</v>
      </c>
      <c r="DH96" s="515">
        <v>9.9735486383874508E-5</v>
      </c>
      <c r="DI96" s="515">
        <v>1.2046832059631818E-4</v>
      </c>
      <c r="DJ96" s="515">
        <v>1.2750520531915258E-4</v>
      </c>
      <c r="DK96" s="515">
        <v>1.2088859761477498E-4</v>
      </c>
      <c r="DL96" s="515">
        <v>1.1615469686840127E-4</v>
      </c>
      <c r="DM96" s="515">
        <v>1.3219179575792809E-4</v>
      </c>
      <c r="DN96" s="515">
        <v>1.3267057620962227E-4</v>
      </c>
      <c r="DO96" s="515">
        <v>1.4167328056819068E-4</v>
      </c>
      <c r="DP96" s="515">
        <v>1.3362934727481263E-4</v>
      </c>
      <c r="DQ96" s="515">
        <v>1.2518635696320658E-4</v>
      </c>
      <c r="DR96" s="515">
        <v>1.1907158186596509E-4</v>
      </c>
      <c r="DS96" s="515">
        <v>1.6048274889117435E-4</v>
      </c>
      <c r="DT96" s="515">
        <v>1.2225187962264919E-4</v>
      </c>
      <c r="DU96" s="515">
        <v>0</v>
      </c>
      <c r="DV96" s="515">
        <v>0</v>
      </c>
      <c r="DW96" s="515">
        <v>9.4814963232367326E-5</v>
      </c>
      <c r="DX96" s="515">
        <v>9.0656292433549917E-5</v>
      </c>
      <c r="DY96" s="515">
        <v>9.1233059300375942E-5</v>
      </c>
      <c r="DZ96" s="515">
        <v>1.0250365169259155E-4</v>
      </c>
      <c r="EA96" s="515">
        <v>0</v>
      </c>
      <c r="EB96" s="515">
        <v>1.2354067576749646E-4</v>
      </c>
      <c r="EC96" s="515">
        <v>1.3573125212080082E-4</v>
      </c>
      <c r="ED96" s="515">
        <v>1.4200679265824882E-4</v>
      </c>
      <c r="EE96" s="515">
        <v>1.0728462611307799E-4</v>
      </c>
      <c r="EF96" s="515">
        <v>1.0338802559887513E-4</v>
      </c>
      <c r="EG96" s="515">
        <v>1.2294760396623389E-4</v>
      </c>
      <c r="EH96" s="515">
        <v>1.3277673326747607E-4</v>
      </c>
      <c r="EI96" s="515">
        <v>1.4272189686915731E-4</v>
      </c>
      <c r="EJ96" s="515">
        <v>1.249127030541156E-4</v>
      </c>
      <c r="EK96" s="515">
        <v>1.251237018415934E-4</v>
      </c>
      <c r="EL96" s="515">
        <v>1.0548281318076544E-4</v>
      </c>
      <c r="EM96" s="515">
        <v>1.4014862632851009E-4</v>
      </c>
      <c r="EN96" s="515">
        <v>1.4978337579275972E-4</v>
      </c>
      <c r="EO96" s="515">
        <v>1.5405018017173246E-4</v>
      </c>
      <c r="EP96" s="515">
        <v>6.3307667349861904E-5</v>
      </c>
      <c r="EQ96" s="515">
        <v>2.0338549687076886E-4</v>
      </c>
      <c r="ER96" s="515">
        <v>7.2969643668107176E-5</v>
      </c>
      <c r="ES96" s="515">
        <v>3.3127336512453395E-6</v>
      </c>
      <c r="ET96" s="515">
        <v>1.2756681512099099E-4</v>
      </c>
      <c r="EU96" s="515">
        <v>1.1471462780969365E-4</v>
      </c>
      <c r="EV96" s="515">
        <v>1.3107317823836818E-4</v>
      </c>
      <c r="EW96" s="515">
        <v>1.4448090623342887E-4</v>
      </c>
      <c r="EX96" s="515">
        <v>1.1867859857529169E-4</v>
      </c>
      <c r="EY96" s="515">
        <v>1.075852571784194E-4</v>
      </c>
      <c r="EZ96" s="515">
        <v>1.3661966611025643E-4</v>
      </c>
    </row>
    <row r="97" spans="3:156" x14ac:dyDescent="0.15">
      <c r="C97" s="511" t="s">
        <v>537</v>
      </c>
      <c r="D97" s="512" t="s">
        <v>536</v>
      </c>
      <c r="E97" s="513">
        <f t="shared" si="13"/>
        <v>0</v>
      </c>
      <c r="F97" s="514">
        <f t="shared" si="31"/>
        <v>0</v>
      </c>
      <c r="G97" s="514">
        <f t="shared" si="31"/>
        <v>0</v>
      </c>
      <c r="H97" s="514">
        <f t="shared" si="31"/>
        <v>0</v>
      </c>
      <c r="I97" s="514">
        <f t="shared" si="31"/>
        <v>0</v>
      </c>
      <c r="J97" s="514">
        <f t="shared" si="31"/>
        <v>0</v>
      </c>
      <c r="K97" s="514">
        <f t="shared" si="31"/>
        <v>0</v>
      </c>
      <c r="L97" s="514">
        <f t="shared" si="31"/>
        <v>0</v>
      </c>
      <c r="M97" s="514">
        <f t="shared" si="31"/>
        <v>0</v>
      </c>
      <c r="N97" s="514">
        <f t="shared" si="31"/>
        <v>0</v>
      </c>
      <c r="O97" s="514">
        <f t="shared" si="31"/>
        <v>0</v>
      </c>
      <c r="P97" s="514">
        <f t="shared" si="31"/>
        <v>0</v>
      </c>
      <c r="Q97" s="514">
        <f t="shared" si="31"/>
        <v>0</v>
      </c>
      <c r="R97" s="514">
        <f t="shared" si="31"/>
        <v>0</v>
      </c>
      <c r="S97" s="514">
        <f t="shared" si="31"/>
        <v>0</v>
      </c>
      <c r="T97" s="514">
        <f t="shared" si="31"/>
        <v>0</v>
      </c>
      <c r="U97" s="514">
        <f t="shared" si="31"/>
        <v>0</v>
      </c>
      <c r="V97" s="514">
        <f t="shared" si="32"/>
        <v>0</v>
      </c>
      <c r="W97" s="514">
        <f t="shared" si="32"/>
        <v>0</v>
      </c>
      <c r="X97" s="514">
        <f t="shared" si="32"/>
        <v>0</v>
      </c>
      <c r="Y97" s="514">
        <f t="shared" si="32"/>
        <v>0</v>
      </c>
      <c r="Z97" s="514">
        <f t="shared" si="32"/>
        <v>0</v>
      </c>
      <c r="AA97" s="514">
        <f t="shared" si="32"/>
        <v>0</v>
      </c>
      <c r="AB97" s="514">
        <f t="shared" si="32"/>
        <v>0</v>
      </c>
      <c r="AC97" s="514">
        <f t="shared" si="32"/>
        <v>0</v>
      </c>
      <c r="AD97" s="514">
        <f t="shared" si="32"/>
        <v>0</v>
      </c>
      <c r="AE97" s="514">
        <f t="shared" si="32"/>
        <v>0</v>
      </c>
      <c r="AF97" s="514">
        <f t="shared" si="32"/>
        <v>0</v>
      </c>
      <c r="AG97" s="514">
        <f t="shared" si="32"/>
        <v>0</v>
      </c>
      <c r="AH97" s="514">
        <f t="shared" si="32"/>
        <v>0</v>
      </c>
      <c r="AI97" s="514">
        <f t="shared" si="32"/>
        <v>0</v>
      </c>
      <c r="AJ97" s="514">
        <f t="shared" si="32"/>
        <v>0</v>
      </c>
      <c r="AK97" s="514">
        <f t="shared" si="33"/>
        <v>0</v>
      </c>
      <c r="AL97" s="514">
        <f t="shared" si="33"/>
        <v>0</v>
      </c>
      <c r="AM97" s="514">
        <f t="shared" si="33"/>
        <v>0</v>
      </c>
      <c r="AN97" s="514">
        <f t="shared" si="33"/>
        <v>0</v>
      </c>
      <c r="AO97" s="514">
        <f t="shared" si="33"/>
        <v>0</v>
      </c>
      <c r="AP97" s="514">
        <f t="shared" si="33"/>
        <v>0</v>
      </c>
      <c r="AQ97" s="514">
        <f t="shared" si="33"/>
        <v>0</v>
      </c>
      <c r="AR97" s="514">
        <f t="shared" si="33"/>
        <v>0</v>
      </c>
      <c r="AS97" s="514">
        <f t="shared" si="33"/>
        <v>0</v>
      </c>
      <c r="AT97" s="514">
        <f t="shared" si="33"/>
        <v>0</v>
      </c>
      <c r="AU97" s="514">
        <f t="shared" si="33"/>
        <v>0</v>
      </c>
      <c r="AV97" s="514">
        <f t="shared" si="33"/>
        <v>0</v>
      </c>
      <c r="AW97" s="514">
        <f t="shared" si="33"/>
        <v>0</v>
      </c>
      <c r="AX97" s="514">
        <f t="shared" si="33"/>
        <v>0</v>
      </c>
      <c r="AY97" s="514">
        <f t="shared" si="33"/>
        <v>0</v>
      </c>
      <c r="AZ97" s="514">
        <f t="shared" si="33"/>
        <v>0</v>
      </c>
      <c r="BA97" s="514">
        <f t="shared" si="30"/>
        <v>0</v>
      </c>
      <c r="BB97" s="514">
        <f t="shared" si="30"/>
        <v>0</v>
      </c>
      <c r="BC97" s="514">
        <f t="shared" si="30"/>
        <v>0</v>
      </c>
      <c r="BD97" s="514">
        <f t="shared" si="30"/>
        <v>0</v>
      </c>
      <c r="BE97" s="514">
        <f t="shared" si="30"/>
        <v>0</v>
      </c>
      <c r="BF97" s="514">
        <f t="shared" si="30"/>
        <v>0</v>
      </c>
      <c r="BG97" s="514">
        <f t="shared" si="30"/>
        <v>0</v>
      </c>
      <c r="BH97" s="514">
        <f t="shared" si="30"/>
        <v>0</v>
      </c>
      <c r="BI97" s="514">
        <f t="shared" si="30"/>
        <v>0</v>
      </c>
      <c r="BJ97" s="514">
        <f t="shared" si="30"/>
        <v>0</v>
      </c>
      <c r="BK97" s="514">
        <f t="shared" si="30"/>
        <v>0</v>
      </c>
      <c r="BL97" s="514">
        <f t="shared" si="30"/>
        <v>0</v>
      </c>
      <c r="BM97" s="514">
        <f t="shared" si="30"/>
        <v>0</v>
      </c>
      <c r="BN97" s="514">
        <f t="shared" si="30"/>
        <v>0</v>
      </c>
      <c r="BO97" s="514">
        <f t="shared" si="30"/>
        <v>0</v>
      </c>
      <c r="BP97" s="514">
        <f t="shared" si="29"/>
        <v>0</v>
      </c>
      <c r="BQ97" s="514">
        <f t="shared" si="29"/>
        <v>0</v>
      </c>
      <c r="BR97" s="514">
        <f t="shared" si="29"/>
        <v>0</v>
      </c>
      <c r="BS97" s="514">
        <f t="shared" si="29"/>
        <v>0</v>
      </c>
      <c r="BT97" s="514">
        <f t="shared" si="25"/>
        <v>0</v>
      </c>
      <c r="BU97" s="514">
        <f t="shared" si="25"/>
        <v>0</v>
      </c>
      <c r="BV97" s="514">
        <f t="shared" si="25"/>
        <v>0</v>
      </c>
      <c r="BW97" s="514">
        <f t="shared" si="25"/>
        <v>0</v>
      </c>
      <c r="BX97" s="514">
        <f t="shared" si="25"/>
        <v>0</v>
      </c>
      <c r="CF97" s="505" t="s">
        <v>537</v>
      </c>
      <c r="CG97" s="505" t="s">
        <v>536</v>
      </c>
      <c r="CH97" s="515">
        <v>1.4364141002942391E-3</v>
      </c>
      <c r="CI97" s="515">
        <v>1.5186582374442361E-3</v>
      </c>
      <c r="CJ97" s="515">
        <v>1.4165000937469215E-3</v>
      </c>
      <c r="CK97" s="515">
        <v>1.3993510039310452E-3</v>
      </c>
      <c r="CL97" s="515">
        <v>1.2433508493810898E-3</v>
      </c>
      <c r="CM97" s="515">
        <v>8.4967979426150975E-3</v>
      </c>
      <c r="CN97" s="515">
        <v>1.4407781676046925E-3</v>
      </c>
      <c r="CO97" s="515">
        <v>9.3515376599780911E-4</v>
      </c>
      <c r="CP97" s="515">
        <v>9.6401303297899736E-4</v>
      </c>
      <c r="CQ97" s="515">
        <v>9.113850291467033E-4</v>
      </c>
      <c r="CR97" s="515">
        <v>4.7579330477309778E-3</v>
      </c>
      <c r="CS97" s="515">
        <v>2.1383865998144641E-3</v>
      </c>
      <c r="CT97" s="515">
        <v>9.7292919630069486E-4</v>
      </c>
      <c r="CU97" s="515">
        <v>2.619349766467949E-3</v>
      </c>
      <c r="CV97" s="515">
        <v>3.315074115585584E-3</v>
      </c>
      <c r="CW97" s="515">
        <v>1.6254683330380675E-3</v>
      </c>
      <c r="CX97" s="515">
        <v>1.5119329859474868E-3</v>
      </c>
      <c r="CY97" s="515">
        <v>1.4068235601021111E-3</v>
      </c>
      <c r="CZ97" s="515">
        <v>1.5252100988679786E-3</v>
      </c>
      <c r="DA97" s="515">
        <v>1.6331792999384807E-3</v>
      </c>
      <c r="DB97" s="515">
        <v>1.4640299112572638E-3</v>
      </c>
      <c r="DC97" s="515">
        <v>1.775684000724769E-3</v>
      </c>
      <c r="DD97" s="515">
        <v>1.7267914257423518E-3</v>
      </c>
      <c r="DE97" s="515">
        <v>1.6158921974906626E-3</v>
      </c>
      <c r="DF97" s="515">
        <v>1.5539747362002564E-3</v>
      </c>
      <c r="DG97" s="515">
        <v>1.5639478707143027E-3</v>
      </c>
      <c r="DH97" s="515">
        <v>1.5415226639022255E-3</v>
      </c>
      <c r="DI97" s="515">
        <v>8.5607800323758611E-3</v>
      </c>
      <c r="DJ97" s="515">
        <v>1.3564946555129831E-3</v>
      </c>
      <c r="DK97" s="515">
        <v>1.3604173977733028E-3</v>
      </c>
      <c r="DL97" s="515">
        <v>1.4573441739339024E-3</v>
      </c>
      <c r="DM97" s="515">
        <v>1.5526619488958689E-3</v>
      </c>
      <c r="DN97" s="515">
        <v>1.5774394028861692E-3</v>
      </c>
      <c r="DO97" s="515">
        <v>1.6373261869870326E-3</v>
      </c>
      <c r="DP97" s="515">
        <v>1.6283174517347824E-3</v>
      </c>
      <c r="DQ97" s="515">
        <v>1.4567139719354949E-3</v>
      </c>
      <c r="DR97" s="515">
        <v>1.5110750746323664E-3</v>
      </c>
      <c r="DS97" s="515">
        <v>2.0348792996658705E-3</v>
      </c>
      <c r="DT97" s="515">
        <v>0</v>
      </c>
      <c r="DU97" s="515">
        <v>0</v>
      </c>
      <c r="DV97" s="515">
        <v>0</v>
      </c>
      <c r="DW97" s="515">
        <v>1.3256205236827205E-3</v>
      </c>
      <c r="DX97" s="515">
        <v>1.2849544057972728E-3</v>
      </c>
      <c r="DY97" s="515">
        <v>1.2260833091343206E-3</v>
      </c>
      <c r="DZ97" s="515">
        <v>1.7553750352356304E-3</v>
      </c>
      <c r="EA97" s="515">
        <v>1.9274896741624599E-3</v>
      </c>
      <c r="EB97" s="515">
        <v>1.4207177713262092E-3</v>
      </c>
      <c r="EC97" s="515">
        <v>1.7257259198216104E-3</v>
      </c>
      <c r="ED97" s="515">
        <v>1.739583210063548E-3</v>
      </c>
      <c r="EE97" s="515">
        <v>1.6629117047527089E-3</v>
      </c>
      <c r="EF97" s="515">
        <v>6.2032815359325079E-5</v>
      </c>
      <c r="EG97" s="515">
        <v>1.3136844786939517E-3</v>
      </c>
      <c r="EH97" s="515">
        <v>7.0194632987405684E-4</v>
      </c>
      <c r="EI97" s="515">
        <v>5.7496535595860524E-4</v>
      </c>
      <c r="EJ97" s="515">
        <v>0</v>
      </c>
      <c r="EK97" s="515">
        <v>4.2087063346717777E-3</v>
      </c>
      <c r="EL97" s="515">
        <v>0</v>
      </c>
      <c r="EM97" s="515">
        <v>2.0016319146795797E-3</v>
      </c>
      <c r="EN97" s="515">
        <v>8.2256037206190544E-4</v>
      </c>
      <c r="EO97" s="515">
        <v>1.3529624519430417E-3</v>
      </c>
      <c r="EP97" s="515">
        <v>7.5177854977961022E-4</v>
      </c>
      <c r="EQ97" s="515">
        <v>5.3403220464067593E-3</v>
      </c>
      <c r="ER97" s="515">
        <v>1.8520847715234046E-3</v>
      </c>
      <c r="ES97" s="515">
        <v>1.7151678479322744E-3</v>
      </c>
      <c r="ET97" s="515">
        <v>1.223680670905372E-3</v>
      </c>
      <c r="EU97" s="515">
        <v>1.3870041362444778E-3</v>
      </c>
      <c r="EV97" s="515">
        <v>9.0423901442924885E-4</v>
      </c>
      <c r="EW97" s="515">
        <v>7.3470077850615963E-4</v>
      </c>
      <c r="EX97" s="515">
        <v>1.7144818972751959E-3</v>
      </c>
      <c r="EY97" s="515">
        <v>1.2016445647928073E-3</v>
      </c>
      <c r="EZ97" s="515">
        <v>1.2804460196078288E-3</v>
      </c>
    </row>
    <row r="98" spans="3:156" x14ac:dyDescent="0.15">
      <c r="C98" s="511" t="s">
        <v>541</v>
      </c>
      <c r="D98" s="512" t="s">
        <v>89</v>
      </c>
      <c r="E98" s="513">
        <f t="shared" si="13"/>
        <v>0</v>
      </c>
      <c r="F98" s="514">
        <f t="shared" si="31"/>
        <v>0</v>
      </c>
      <c r="G98" s="514">
        <f t="shared" si="31"/>
        <v>0</v>
      </c>
      <c r="H98" s="514">
        <f t="shared" si="31"/>
        <v>0</v>
      </c>
      <c r="I98" s="514">
        <f t="shared" si="31"/>
        <v>0</v>
      </c>
      <c r="J98" s="514">
        <f t="shared" si="31"/>
        <v>0</v>
      </c>
      <c r="K98" s="514">
        <f t="shared" si="31"/>
        <v>0</v>
      </c>
      <c r="L98" s="514">
        <f t="shared" si="31"/>
        <v>0</v>
      </c>
      <c r="M98" s="514">
        <f t="shared" si="31"/>
        <v>0</v>
      </c>
      <c r="N98" s="514">
        <f t="shared" si="31"/>
        <v>0</v>
      </c>
      <c r="O98" s="514">
        <f t="shared" si="31"/>
        <v>0</v>
      </c>
      <c r="P98" s="514">
        <f t="shared" si="31"/>
        <v>0</v>
      </c>
      <c r="Q98" s="514">
        <f t="shared" si="31"/>
        <v>0</v>
      </c>
      <c r="R98" s="514">
        <f t="shared" si="31"/>
        <v>0</v>
      </c>
      <c r="S98" s="514">
        <f t="shared" si="31"/>
        <v>0</v>
      </c>
      <c r="T98" s="514">
        <f t="shared" si="31"/>
        <v>0</v>
      </c>
      <c r="U98" s="514">
        <f t="shared" si="31"/>
        <v>0</v>
      </c>
      <c r="V98" s="514">
        <f t="shared" si="32"/>
        <v>0</v>
      </c>
      <c r="W98" s="514">
        <f t="shared" si="32"/>
        <v>0</v>
      </c>
      <c r="X98" s="514">
        <f t="shared" si="32"/>
        <v>0</v>
      </c>
      <c r="Y98" s="514">
        <f t="shared" si="32"/>
        <v>0</v>
      </c>
      <c r="Z98" s="514">
        <f t="shared" si="32"/>
        <v>0</v>
      </c>
      <c r="AA98" s="514">
        <f t="shared" si="32"/>
        <v>0</v>
      </c>
      <c r="AB98" s="514">
        <f t="shared" si="32"/>
        <v>0</v>
      </c>
      <c r="AC98" s="514">
        <f t="shared" si="32"/>
        <v>0</v>
      </c>
      <c r="AD98" s="514">
        <f t="shared" si="32"/>
        <v>0</v>
      </c>
      <c r="AE98" s="514">
        <f t="shared" si="32"/>
        <v>0</v>
      </c>
      <c r="AF98" s="514">
        <f t="shared" si="32"/>
        <v>0</v>
      </c>
      <c r="AG98" s="514">
        <f t="shared" si="32"/>
        <v>0</v>
      </c>
      <c r="AH98" s="514">
        <f t="shared" si="32"/>
        <v>0</v>
      </c>
      <c r="AI98" s="514">
        <f t="shared" si="32"/>
        <v>0</v>
      </c>
      <c r="AJ98" s="514">
        <f t="shared" si="32"/>
        <v>0</v>
      </c>
      <c r="AK98" s="514">
        <f t="shared" si="33"/>
        <v>0</v>
      </c>
      <c r="AL98" s="514">
        <f t="shared" si="33"/>
        <v>0</v>
      </c>
      <c r="AM98" s="514">
        <f t="shared" si="33"/>
        <v>0</v>
      </c>
      <c r="AN98" s="514">
        <f t="shared" si="33"/>
        <v>0</v>
      </c>
      <c r="AO98" s="514">
        <f t="shared" si="33"/>
        <v>0</v>
      </c>
      <c r="AP98" s="514">
        <f t="shared" si="33"/>
        <v>0</v>
      </c>
      <c r="AQ98" s="514">
        <f t="shared" si="33"/>
        <v>0</v>
      </c>
      <c r="AR98" s="514">
        <f t="shared" si="33"/>
        <v>0</v>
      </c>
      <c r="AS98" s="514">
        <f t="shared" si="33"/>
        <v>0</v>
      </c>
      <c r="AT98" s="514">
        <f t="shared" si="33"/>
        <v>0</v>
      </c>
      <c r="AU98" s="514">
        <f t="shared" si="33"/>
        <v>0</v>
      </c>
      <c r="AV98" s="514">
        <f t="shared" si="33"/>
        <v>0</v>
      </c>
      <c r="AW98" s="514">
        <f t="shared" si="33"/>
        <v>0</v>
      </c>
      <c r="AX98" s="514">
        <f t="shared" si="33"/>
        <v>0</v>
      </c>
      <c r="AY98" s="514">
        <f t="shared" si="33"/>
        <v>0</v>
      </c>
      <c r="AZ98" s="514">
        <f t="shared" si="33"/>
        <v>0</v>
      </c>
      <c r="BA98" s="514">
        <f t="shared" si="30"/>
        <v>0</v>
      </c>
      <c r="BB98" s="514">
        <f t="shared" si="30"/>
        <v>0</v>
      </c>
      <c r="BC98" s="514">
        <f t="shared" si="30"/>
        <v>0</v>
      </c>
      <c r="BD98" s="514">
        <f t="shared" si="30"/>
        <v>0</v>
      </c>
      <c r="BE98" s="514">
        <f t="shared" si="30"/>
        <v>0</v>
      </c>
      <c r="BF98" s="514">
        <f t="shared" si="30"/>
        <v>0</v>
      </c>
      <c r="BG98" s="514">
        <f t="shared" si="30"/>
        <v>0</v>
      </c>
      <c r="BH98" s="514">
        <f t="shared" si="30"/>
        <v>0</v>
      </c>
      <c r="BI98" s="514">
        <f t="shared" si="30"/>
        <v>0</v>
      </c>
      <c r="BJ98" s="514">
        <f t="shared" si="30"/>
        <v>0</v>
      </c>
      <c r="BK98" s="514">
        <f t="shared" si="30"/>
        <v>0</v>
      </c>
      <c r="BL98" s="514">
        <f t="shared" si="30"/>
        <v>0</v>
      </c>
      <c r="BM98" s="514">
        <f t="shared" si="30"/>
        <v>0</v>
      </c>
      <c r="BN98" s="514">
        <f t="shared" si="30"/>
        <v>0</v>
      </c>
      <c r="BO98" s="514">
        <f t="shared" si="30"/>
        <v>0</v>
      </c>
      <c r="BP98" s="514">
        <f t="shared" si="29"/>
        <v>0</v>
      </c>
      <c r="BQ98" s="514">
        <f t="shared" si="29"/>
        <v>0</v>
      </c>
      <c r="BR98" s="514">
        <f t="shared" si="29"/>
        <v>0</v>
      </c>
      <c r="BS98" s="514">
        <f t="shared" si="29"/>
        <v>0</v>
      </c>
      <c r="BT98" s="514">
        <f t="shared" si="25"/>
        <v>0</v>
      </c>
      <c r="BU98" s="514">
        <f t="shared" si="25"/>
        <v>0</v>
      </c>
      <c r="BV98" s="514">
        <f t="shared" si="25"/>
        <v>0</v>
      </c>
      <c r="BW98" s="514">
        <f t="shared" si="25"/>
        <v>0</v>
      </c>
      <c r="BX98" s="514">
        <f t="shared" si="25"/>
        <v>0</v>
      </c>
      <c r="CF98" s="505" t="s">
        <v>541</v>
      </c>
      <c r="CG98" s="505" t="s">
        <v>89</v>
      </c>
      <c r="CH98" s="515">
        <v>0</v>
      </c>
      <c r="CI98" s="515">
        <v>0</v>
      </c>
      <c r="CJ98" s="515">
        <v>0</v>
      </c>
      <c r="CK98" s="515">
        <v>0</v>
      </c>
      <c r="CL98" s="515">
        <v>0</v>
      </c>
      <c r="CM98" s="515">
        <v>0</v>
      </c>
      <c r="CN98" s="515">
        <v>0</v>
      </c>
      <c r="CO98" s="515">
        <v>0</v>
      </c>
      <c r="CP98" s="515">
        <v>0</v>
      </c>
      <c r="CQ98" s="515">
        <v>0</v>
      </c>
      <c r="CR98" s="515">
        <v>0</v>
      </c>
      <c r="CS98" s="515">
        <v>0</v>
      </c>
      <c r="CT98" s="515">
        <v>0</v>
      </c>
      <c r="CU98" s="515">
        <v>0</v>
      </c>
      <c r="CV98" s="515">
        <v>0</v>
      </c>
      <c r="CW98" s="515">
        <v>0</v>
      </c>
      <c r="CX98" s="515">
        <v>0</v>
      </c>
      <c r="CY98" s="515">
        <v>0</v>
      </c>
      <c r="CZ98" s="515">
        <v>0</v>
      </c>
      <c r="DA98" s="515">
        <v>0</v>
      </c>
      <c r="DB98" s="515">
        <v>0</v>
      </c>
      <c r="DC98" s="515">
        <v>0</v>
      </c>
      <c r="DD98" s="515">
        <v>0</v>
      </c>
      <c r="DE98" s="515">
        <v>0</v>
      </c>
      <c r="DF98" s="515">
        <v>0</v>
      </c>
      <c r="DG98" s="515">
        <v>0</v>
      </c>
      <c r="DH98" s="515">
        <v>0</v>
      </c>
      <c r="DI98" s="515">
        <v>0</v>
      </c>
      <c r="DJ98" s="515">
        <v>0</v>
      </c>
      <c r="DK98" s="515">
        <v>0</v>
      </c>
      <c r="DL98" s="515">
        <v>0</v>
      </c>
      <c r="DM98" s="515">
        <v>0</v>
      </c>
      <c r="DN98" s="515">
        <v>0</v>
      </c>
      <c r="DO98" s="515">
        <v>0</v>
      </c>
      <c r="DP98" s="515">
        <v>0</v>
      </c>
      <c r="DQ98" s="515">
        <v>0</v>
      </c>
      <c r="DR98" s="515">
        <v>0</v>
      </c>
      <c r="DS98" s="515">
        <v>0</v>
      </c>
      <c r="DT98" s="515">
        <v>0</v>
      </c>
      <c r="DU98" s="515">
        <v>0</v>
      </c>
      <c r="DV98" s="515">
        <v>0</v>
      </c>
      <c r="DW98" s="515">
        <v>0</v>
      </c>
      <c r="DX98" s="515">
        <v>0</v>
      </c>
      <c r="DY98" s="515">
        <v>0</v>
      </c>
      <c r="DZ98" s="515">
        <v>0</v>
      </c>
      <c r="EA98" s="515">
        <v>0</v>
      </c>
      <c r="EB98" s="515">
        <v>0</v>
      </c>
      <c r="EC98" s="515">
        <v>0</v>
      </c>
      <c r="ED98" s="515">
        <v>0</v>
      </c>
      <c r="EE98" s="515">
        <v>0</v>
      </c>
      <c r="EF98" s="515">
        <v>0</v>
      </c>
      <c r="EG98" s="515">
        <v>0</v>
      </c>
      <c r="EH98" s="515">
        <v>0</v>
      </c>
      <c r="EI98" s="515">
        <v>0</v>
      </c>
      <c r="EJ98" s="515">
        <v>0</v>
      </c>
      <c r="EK98" s="515">
        <v>0</v>
      </c>
      <c r="EL98" s="515">
        <v>0</v>
      </c>
      <c r="EM98" s="515">
        <v>0</v>
      </c>
      <c r="EN98" s="515">
        <v>0</v>
      </c>
      <c r="EO98" s="515">
        <v>0</v>
      </c>
      <c r="EP98" s="515">
        <v>0</v>
      </c>
      <c r="EQ98" s="515">
        <v>0</v>
      </c>
      <c r="ER98" s="515">
        <v>0</v>
      </c>
      <c r="ES98" s="515">
        <v>0</v>
      </c>
      <c r="ET98" s="515">
        <v>0</v>
      </c>
      <c r="EU98" s="515">
        <v>0</v>
      </c>
      <c r="EV98" s="515">
        <v>0</v>
      </c>
      <c r="EW98" s="515">
        <v>0</v>
      </c>
      <c r="EX98" s="515">
        <v>0</v>
      </c>
      <c r="EY98" s="515">
        <v>0</v>
      </c>
      <c r="EZ98" s="515">
        <v>0</v>
      </c>
    </row>
    <row r="99" spans="3:156" x14ac:dyDescent="0.15">
      <c r="C99" s="511" t="s">
        <v>547</v>
      </c>
      <c r="D99" s="512" t="s">
        <v>548</v>
      </c>
      <c r="E99" s="513">
        <f t="shared" si="13"/>
        <v>0</v>
      </c>
      <c r="F99" s="514">
        <f t="shared" si="31"/>
        <v>0</v>
      </c>
      <c r="G99" s="514">
        <f t="shared" si="31"/>
        <v>0</v>
      </c>
      <c r="H99" s="514">
        <f t="shared" si="31"/>
        <v>0</v>
      </c>
      <c r="I99" s="514">
        <f t="shared" si="31"/>
        <v>0</v>
      </c>
      <c r="J99" s="514">
        <f t="shared" si="31"/>
        <v>0</v>
      </c>
      <c r="K99" s="514">
        <f t="shared" si="31"/>
        <v>0</v>
      </c>
      <c r="L99" s="514">
        <f t="shared" si="31"/>
        <v>0</v>
      </c>
      <c r="M99" s="514">
        <f t="shared" si="31"/>
        <v>0</v>
      </c>
      <c r="N99" s="514">
        <f t="shared" si="31"/>
        <v>0</v>
      </c>
      <c r="O99" s="514">
        <f t="shared" si="31"/>
        <v>0</v>
      </c>
      <c r="P99" s="514">
        <f t="shared" si="31"/>
        <v>0</v>
      </c>
      <c r="Q99" s="514">
        <f t="shared" si="31"/>
        <v>0</v>
      </c>
      <c r="R99" s="514">
        <f t="shared" si="31"/>
        <v>0</v>
      </c>
      <c r="S99" s="514">
        <f t="shared" si="31"/>
        <v>0</v>
      </c>
      <c r="T99" s="514">
        <f t="shared" si="31"/>
        <v>0</v>
      </c>
      <c r="U99" s="514">
        <f t="shared" si="31"/>
        <v>0</v>
      </c>
      <c r="V99" s="514">
        <f t="shared" si="32"/>
        <v>0</v>
      </c>
      <c r="W99" s="514">
        <f t="shared" si="32"/>
        <v>0</v>
      </c>
      <c r="X99" s="514">
        <f t="shared" si="32"/>
        <v>0</v>
      </c>
      <c r="Y99" s="514">
        <f t="shared" si="32"/>
        <v>0</v>
      </c>
      <c r="Z99" s="514">
        <f t="shared" si="32"/>
        <v>0</v>
      </c>
      <c r="AA99" s="514">
        <f t="shared" si="32"/>
        <v>0</v>
      </c>
      <c r="AB99" s="514">
        <f t="shared" si="32"/>
        <v>0</v>
      </c>
      <c r="AC99" s="514">
        <f t="shared" si="32"/>
        <v>0</v>
      </c>
      <c r="AD99" s="514">
        <f t="shared" si="32"/>
        <v>0</v>
      </c>
      <c r="AE99" s="514">
        <f t="shared" si="32"/>
        <v>0</v>
      </c>
      <c r="AF99" s="514">
        <f t="shared" si="32"/>
        <v>0</v>
      </c>
      <c r="AG99" s="514">
        <f t="shared" si="32"/>
        <v>0</v>
      </c>
      <c r="AH99" s="514">
        <f t="shared" si="32"/>
        <v>0</v>
      </c>
      <c r="AI99" s="514">
        <f t="shared" si="32"/>
        <v>0</v>
      </c>
      <c r="AJ99" s="514">
        <f t="shared" si="32"/>
        <v>0</v>
      </c>
      <c r="AK99" s="514">
        <f t="shared" si="33"/>
        <v>0</v>
      </c>
      <c r="AL99" s="514">
        <f t="shared" si="33"/>
        <v>0</v>
      </c>
      <c r="AM99" s="514">
        <f t="shared" si="33"/>
        <v>0</v>
      </c>
      <c r="AN99" s="514">
        <f t="shared" si="33"/>
        <v>0</v>
      </c>
      <c r="AO99" s="514">
        <f t="shared" si="33"/>
        <v>0</v>
      </c>
      <c r="AP99" s="514">
        <f t="shared" si="33"/>
        <v>0</v>
      </c>
      <c r="AQ99" s="514">
        <f t="shared" si="33"/>
        <v>0</v>
      </c>
      <c r="AR99" s="514">
        <f t="shared" si="33"/>
        <v>0</v>
      </c>
      <c r="AS99" s="514">
        <f t="shared" si="33"/>
        <v>0</v>
      </c>
      <c r="AT99" s="514">
        <f t="shared" si="33"/>
        <v>0</v>
      </c>
      <c r="AU99" s="514">
        <f t="shared" si="33"/>
        <v>0</v>
      </c>
      <c r="AV99" s="514">
        <f t="shared" si="33"/>
        <v>0</v>
      </c>
      <c r="AW99" s="514">
        <f t="shared" si="33"/>
        <v>0</v>
      </c>
      <c r="AX99" s="514">
        <f t="shared" si="33"/>
        <v>0</v>
      </c>
      <c r="AY99" s="514">
        <f t="shared" si="33"/>
        <v>0</v>
      </c>
      <c r="AZ99" s="514">
        <f t="shared" si="33"/>
        <v>0</v>
      </c>
      <c r="BA99" s="514">
        <f t="shared" si="30"/>
        <v>0</v>
      </c>
      <c r="BB99" s="514">
        <f t="shared" si="30"/>
        <v>0</v>
      </c>
      <c r="BC99" s="514">
        <f t="shared" si="30"/>
        <v>0</v>
      </c>
      <c r="BD99" s="514">
        <f t="shared" si="30"/>
        <v>0</v>
      </c>
      <c r="BE99" s="514">
        <f t="shared" si="30"/>
        <v>0</v>
      </c>
      <c r="BF99" s="514">
        <f t="shared" si="30"/>
        <v>0</v>
      </c>
      <c r="BG99" s="514">
        <f t="shared" si="30"/>
        <v>0</v>
      </c>
      <c r="BH99" s="514">
        <f t="shared" si="30"/>
        <v>0</v>
      </c>
      <c r="BI99" s="514">
        <f t="shared" si="30"/>
        <v>0</v>
      </c>
      <c r="BJ99" s="514">
        <f t="shared" si="30"/>
        <v>0</v>
      </c>
      <c r="BK99" s="514">
        <f t="shared" si="30"/>
        <v>0</v>
      </c>
      <c r="BL99" s="514">
        <f t="shared" si="30"/>
        <v>0</v>
      </c>
      <c r="BM99" s="514">
        <f t="shared" si="30"/>
        <v>0</v>
      </c>
      <c r="BN99" s="514">
        <f t="shared" si="30"/>
        <v>0</v>
      </c>
      <c r="BO99" s="514">
        <f t="shared" si="30"/>
        <v>0</v>
      </c>
      <c r="BP99" s="514">
        <f t="shared" si="29"/>
        <v>0</v>
      </c>
      <c r="BQ99" s="514">
        <f t="shared" si="29"/>
        <v>0</v>
      </c>
      <c r="BR99" s="514">
        <f t="shared" si="29"/>
        <v>0</v>
      </c>
      <c r="BS99" s="514">
        <f t="shared" si="29"/>
        <v>0</v>
      </c>
      <c r="BT99" s="514">
        <f t="shared" si="25"/>
        <v>0</v>
      </c>
      <c r="BU99" s="514">
        <f t="shared" si="25"/>
        <v>0</v>
      </c>
      <c r="BV99" s="514">
        <f t="shared" si="25"/>
        <v>0</v>
      </c>
      <c r="BW99" s="514">
        <f t="shared" si="25"/>
        <v>0</v>
      </c>
      <c r="BX99" s="514">
        <f t="shared" si="25"/>
        <v>0</v>
      </c>
      <c r="CF99" s="505" t="s">
        <v>547</v>
      </c>
      <c r="CG99" s="505" t="s">
        <v>548</v>
      </c>
      <c r="CH99" s="515">
        <v>1.7507039154290925E-4</v>
      </c>
      <c r="CI99" s="515">
        <v>2.4114400822598965E-4</v>
      </c>
      <c r="CJ99" s="515">
        <v>2.2251387931116669E-4</v>
      </c>
      <c r="CK99" s="515">
        <v>2.2568778107265791E-4</v>
      </c>
      <c r="CL99" s="515">
        <v>2.2543908251391844E-4</v>
      </c>
      <c r="CM99" s="515">
        <v>2.3700267258332914E-4</v>
      </c>
      <c r="CN99" s="515">
        <v>2.1802056670914996E-4</v>
      </c>
      <c r="CO99" s="515">
        <v>2.4046811125657947E-4</v>
      </c>
      <c r="CP99" s="515">
        <v>2.3523266637394421E-4</v>
      </c>
      <c r="CQ99" s="515">
        <v>2.3507738489819756E-4</v>
      </c>
      <c r="CR99" s="515">
        <v>2.4642681123706261E-4</v>
      </c>
      <c r="CS99" s="515">
        <v>1.9212532287176548E-4</v>
      </c>
      <c r="CT99" s="515">
        <v>2.5817953533119E-4</v>
      </c>
      <c r="CU99" s="515">
        <v>1.6486594548096274E-4</v>
      </c>
      <c r="CV99" s="515">
        <v>1.7364673938781631E-4</v>
      </c>
      <c r="CW99" s="515">
        <v>2.6062249303688732E-4</v>
      </c>
      <c r="CX99" s="515">
        <v>1.1180154077151422E-4</v>
      </c>
      <c r="CY99" s="515">
        <v>9.3167123185570276E-5</v>
      </c>
      <c r="CZ99" s="515">
        <v>1.1415538548626076E-4</v>
      </c>
      <c r="DA99" s="515">
        <v>2.7072994826041994E-4</v>
      </c>
      <c r="DB99" s="515">
        <v>2.4025106236016638E-4</v>
      </c>
      <c r="DC99" s="515">
        <v>3.1165066135169413E-4</v>
      </c>
      <c r="DD99" s="515">
        <v>2.9849740259115003E-4</v>
      </c>
      <c r="DE99" s="515">
        <v>2.7817890994775963E-4</v>
      </c>
      <c r="DF99" s="515">
        <v>2.658439064837562E-4</v>
      </c>
      <c r="DG99" s="515">
        <v>2.7026920000316801E-4</v>
      </c>
      <c r="DH99" s="515">
        <v>2.6538909113506021E-4</v>
      </c>
      <c r="DI99" s="515">
        <v>3.5387569175168466E-4</v>
      </c>
      <c r="DJ99" s="515">
        <v>2.940166148789068E-5</v>
      </c>
      <c r="DK99" s="515">
        <v>1.5082291702414783E-4</v>
      </c>
      <c r="DL99" s="515">
        <v>1.3075916364078006E-4</v>
      </c>
      <c r="DM99" s="515">
        <v>1.9913290972230088E-4</v>
      </c>
      <c r="DN99" s="515">
        <v>1.9969327662640033E-4</v>
      </c>
      <c r="DO99" s="515">
        <v>2.0357556982546321E-4</v>
      </c>
      <c r="DP99" s="515">
        <v>1.929628412385325E-4</v>
      </c>
      <c r="DQ99" s="515">
        <v>2.0485040230342898E-4</v>
      </c>
      <c r="DR99" s="515">
        <v>1.672672221450462E-4</v>
      </c>
      <c r="DS99" s="515">
        <v>2.2027043965455303E-4</v>
      </c>
      <c r="DT99" s="515">
        <v>2.0120621854561013E-4</v>
      </c>
      <c r="DU99" s="515">
        <v>2.2084805653710247E-4</v>
      </c>
      <c r="DV99" s="515">
        <v>3.6424564726451517E-4</v>
      </c>
      <c r="DW99" s="515">
        <v>1.8336856096825757E-4</v>
      </c>
      <c r="DX99" s="515">
        <v>1.8328337383304659E-4</v>
      </c>
      <c r="DY99" s="515">
        <v>1.8357871688490281E-4</v>
      </c>
      <c r="DZ99" s="515">
        <v>1.5375547753888733E-4</v>
      </c>
      <c r="EA99" s="515">
        <v>2.7535566773749428E-4</v>
      </c>
      <c r="EB99" s="515">
        <v>1.8531101365124467E-4</v>
      </c>
      <c r="EC99" s="515">
        <v>1.842066993068011E-4</v>
      </c>
      <c r="ED99" s="515">
        <v>1.8934239021099842E-4</v>
      </c>
      <c r="EE99" s="515">
        <v>1.6092693916961701E-4</v>
      </c>
      <c r="EF99" s="515">
        <v>1.6542084095820021E-4</v>
      </c>
      <c r="EG99" s="515">
        <v>8.3223545007851254E-5</v>
      </c>
      <c r="EH99" s="515">
        <v>8.2321574625835169E-5</v>
      </c>
      <c r="EI99" s="515">
        <v>8.2914625800177113E-5</v>
      </c>
      <c r="EJ99" s="515">
        <v>7.9489901943528108E-5</v>
      </c>
      <c r="EK99" s="515">
        <v>7.9624173899195793E-5</v>
      </c>
      <c r="EL99" s="515">
        <v>8.2551766837120783E-5</v>
      </c>
      <c r="EM99" s="515">
        <v>8.3401329778315831E-5</v>
      </c>
      <c r="EN99" s="515">
        <v>7.8636272291198849E-5</v>
      </c>
      <c r="EO99" s="515">
        <v>8.7071840966631395E-5</v>
      </c>
      <c r="EP99" s="515">
        <v>7.71562195826442E-5</v>
      </c>
      <c r="EQ99" s="515">
        <v>8.1354198748307546E-5</v>
      </c>
      <c r="ER99" s="515">
        <v>9.1212054585133973E-5</v>
      </c>
      <c r="ES99" s="515">
        <v>3.5611886750887402E-5</v>
      </c>
      <c r="ET99" s="515">
        <v>1.7912729353391035E-4</v>
      </c>
      <c r="EU99" s="515">
        <v>1.1992892907377063E-4</v>
      </c>
      <c r="EV99" s="515">
        <v>1.6964851234016641E-4</v>
      </c>
      <c r="EW99" s="515">
        <v>1.8290667916785145E-4</v>
      </c>
      <c r="EX99" s="515">
        <v>2.3170583531366472E-4</v>
      </c>
      <c r="EY99" s="515">
        <v>1.820673583019405E-4</v>
      </c>
      <c r="EZ99" s="515">
        <v>1.9184889283567925E-4</v>
      </c>
    </row>
    <row r="100" spans="3:156" x14ac:dyDescent="0.15">
      <c r="C100" s="511" t="s">
        <v>668</v>
      </c>
      <c r="D100" s="512" t="s">
        <v>842</v>
      </c>
      <c r="E100" s="513">
        <f t="shared" si="13"/>
        <v>0</v>
      </c>
      <c r="F100" s="514">
        <f t="shared" si="31"/>
        <v>0</v>
      </c>
      <c r="G100" s="514">
        <f t="shared" si="31"/>
        <v>0</v>
      </c>
      <c r="H100" s="514">
        <f t="shared" si="31"/>
        <v>0</v>
      </c>
      <c r="I100" s="514">
        <f t="shared" si="31"/>
        <v>0</v>
      </c>
      <c r="J100" s="514">
        <f t="shared" si="31"/>
        <v>0</v>
      </c>
      <c r="K100" s="514">
        <f t="shared" si="31"/>
        <v>0</v>
      </c>
      <c r="L100" s="514">
        <f t="shared" si="31"/>
        <v>0</v>
      </c>
      <c r="M100" s="514">
        <f t="shared" si="31"/>
        <v>0</v>
      </c>
      <c r="N100" s="514">
        <f t="shared" si="31"/>
        <v>0</v>
      </c>
      <c r="O100" s="514">
        <f t="shared" si="31"/>
        <v>0</v>
      </c>
      <c r="P100" s="514">
        <f t="shared" si="31"/>
        <v>0</v>
      </c>
      <c r="Q100" s="514">
        <f t="shared" si="31"/>
        <v>0</v>
      </c>
      <c r="R100" s="514">
        <f t="shared" si="31"/>
        <v>0</v>
      </c>
      <c r="S100" s="514">
        <f t="shared" si="31"/>
        <v>0</v>
      </c>
      <c r="T100" s="514">
        <f t="shared" si="31"/>
        <v>0</v>
      </c>
      <c r="U100" s="514">
        <f t="shared" si="31"/>
        <v>0</v>
      </c>
      <c r="V100" s="514">
        <f t="shared" si="32"/>
        <v>0</v>
      </c>
      <c r="W100" s="514">
        <f t="shared" si="32"/>
        <v>0</v>
      </c>
      <c r="X100" s="514">
        <f t="shared" si="32"/>
        <v>0</v>
      </c>
      <c r="Y100" s="514">
        <f t="shared" si="32"/>
        <v>0</v>
      </c>
      <c r="Z100" s="514">
        <f t="shared" si="32"/>
        <v>0</v>
      </c>
      <c r="AA100" s="514">
        <f t="shared" si="32"/>
        <v>0</v>
      </c>
      <c r="AB100" s="514">
        <f t="shared" si="32"/>
        <v>0</v>
      </c>
      <c r="AC100" s="514">
        <f t="shared" si="32"/>
        <v>0</v>
      </c>
      <c r="AD100" s="514">
        <f t="shared" si="32"/>
        <v>0</v>
      </c>
      <c r="AE100" s="514">
        <f t="shared" si="32"/>
        <v>0</v>
      </c>
      <c r="AF100" s="514">
        <f t="shared" si="32"/>
        <v>0</v>
      </c>
      <c r="AG100" s="514">
        <f t="shared" si="32"/>
        <v>0</v>
      </c>
      <c r="AH100" s="514">
        <f t="shared" si="32"/>
        <v>0</v>
      </c>
      <c r="AI100" s="514">
        <f t="shared" si="32"/>
        <v>0</v>
      </c>
      <c r="AJ100" s="514">
        <f t="shared" si="32"/>
        <v>0</v>
      </c>
      <c r="AK100" s="514">
        <f t="shared" si="33"/>
        <v>0</v>
      </c>
      <c r="AL100" s="514">
        <f t="shared" si="33"/>
        <v>0</v>
      </c>
      <c r="AM100" s="514">
        <f t="shared" si="33"/>
        <v>0</v>
      </c>
      <c r="AN100" s="514">
        <f t="shared" si="33"/>
        <v>0</v>
      </c>
      <c r="AO100" s="514">
        <f t="shared" si="33"/>
        <v>0</v>
      </c>
      <c r="AP100" s="514">
        <f t="shared" si="33"/>
        <v>0</v>
      </c>
      <c r="AQ100" s="514">
        <f t="shared" si="33"/>
        <v>0</v>
      </c>
      <c r="AR100" s="514">
        <f t="shared" si="33"/>
        <v>0</v>
      </c>
      <c r="AS100" s="514">
        <f t="shared" si="33"/>
        <v>0</v>
      </c>
      <c r="AT100" s="514">
        <f t="shared" si="33"/>
        <v>0</v>
      </c>
      <c r="AU100" s="514">
        <f t="shared" si="33"/>
        <v>0</v>
      </c>
      <c r="AV100" s="514">
        <f t="shared" si="33"/>
        <v>0</v>
      </c>
      <c r="AW100" s="514">
        <f t="shared" si="33"/>
        <v>0</v>
      </c>
      <c r="AX100" s="514">
        <f t="shared" si="33"/>
        <v>0</v>
      </c>
      <c r="AY100" s="514">
        <f t="shared" si="33"/>
        <v>0</v>
      </c>
      <c r="AZ100" s="514">
        <f t="shared" si="33"/>
        <v>0</v>
      </c>
      <c r="BA100" s="514">
        <f t="shared" ref="BA100:BO115" si="34">BA$131*EC100</f>
        <v>0</v>
      </c>
      <c r="BB100" s="514">
        <f t="shared" si="34"/>
        <v>0</v>
      </c>
      <c r="BC100" s="514">
        <f t="shared" si="34"/>
        <v>0</v>
      </c>
      <c r="BD100" s="514">
        <f t="shared" si="34"/>
        <v>0</v>
      </c>
      <c r="BE100" s="514">
        <f t="shared" si="34"/>
        <v>0</v>
      </c>
      <c r="BF100" s="514">
        <f t="shared" si="34"/>
        <v>0</v>
      </c>
      <c r="BG100" s="514">
        <f t="shared" si="34"/>
        <v>0</v>
      </c>
      <c r="BH100" s="514">
        <f t="shared" si="34"/>
        <v>0</v>
      </c>
      <c r="BI100" s="514">
        <f t="shared" si="34"/>
        <v>0</v>
      </c>
      <c r="BJ100" s="514">
        <f t="shared" si="34"/>
        <v>0</v>
      </c>
      <c r="BK100" s="514">
        <f t="shared" si="34"/>
        <v>0</v>
      </c>
      <c r="BL100" s="514">
        <f t="shared" si="34"/>
        <v>0</v>
      </c>
      <c r="BM100" s="514">
        <f t="shared" si="34"/>
        <v>0</v>
      </c>
      <c r="BN100" s="514">
        <f t="shared" si="34"/>
        <v>0</v>
      </c>
      <c r="BO100" s="514">
        <f t="shared" si="34"/>
        <v>0</v>
      </c>
      <c r="BP100" s="514">
        <f t="shared" si="29"/>
        <v>0</v>
      </c>
      <c r="BQ100" s="514">
        <f t="shared" si="29"/>
        <v>0</v>
      </c>
      <c r="BR100" s="514">
        <f t="shared" si="29"/>
        <v>0</v>
      </c>
      <c r="BS100" s="514">
        <f t="shared" si="29"/>
        <v>0</v>
      </c>
      <c r="BT100" s="514">
        <f t="shared" si="25"/>
        <v>0</v>
      </c>
      <c r="BU100" s="514">
        <f t="shared" si="25"/>
        <v>0</v>
      </c>
      <c r="BV100" s="514">
        <f t="shared" si="25"/>
        <v>0</v>
      </c>
      <c r="BW100" s="514">
        <f t="shared" si="25"/>
        <v>0</v>
      </c>
      <c r="BX100" s="514">
        <f t="shared" si="25"/>
        <v>0</v>
      </c>
      <c r="CF100" s="505" t="s">
        <v>668</v>
      </c>
      <c r="CG100" s="505" t="s">
        <v>842</v>
      </c>
      <c r="CH100" s="515">
        <v>0</v>
      </c>
      <c r="CI100" s="515">
        <v>0</v>
      </c>
      <c r="CJ100" s="515">
        <v>0</v>
      </c>
      <c r="CK100" s="515">
        <v>0</v>
      </c>
      <c r="CL100" s="515">
        <v>0</v>
      </c>
      <c r="CM100" s="515">
        <v>0</v>
      </c>
      <c r="CN100" s="515">
        <v>0</v>
      </c>
      <c r="CO100" s="515">
        <v>0</v>
      </c>
      <c r="CP100" s="515">
        <v>0</v>
      </c>
      <c r="CQ100" s="515">
        <v>0</v>
      </c>
      <c r="CR100" s="515">
        <v>0</v>
      </c>
      <c r="CS100" s="515">
        <v>0</v>
      </c>
      <c r="CT100" s="515">
        <v>0</v>
      </c>
      <c r="CU100" s="515">
        <v>0</v>
      </c>
      <c r="CV100" s="515">
        <v>0</v>
      </c>
      <c r="CW100" s="515">
        <v>0</v>
      </c>
      <c r="CX100" s="515">
        <v>0</v>
      </c>
      <c r="CY100" s="515">
        <v>0</v>
      </c>
      <c r="CZ100" s="515">
        <v>0</v>
      </c>
      <c r="DA100" s="515">
        <v>0</v>
      </c>
      <c r="DB100" s="515">
        <v>0</v>
      </c>
      <c r="DC100" s="515">
        <v>0</v>
      </c>
      <c r="DD100" s="515">
        <v>0</v>
      </c>
      <c r="DE100" s="515">
        <v>0</v>
      </c>
      <c r="DF100" s="515">
        <v>0</v>
      </c>
      <c r="DG100" s="515">
        <v>0</v>
      </c>
      <c r="DH100" s="515">
        <v>0</v>
      </c>
      <c r="DI100" s="515">
        <v>0</v>
      </c>
      <c r="DJ100" s="515">
        <v>0</v>
      </c>
      <c r="DK100" s="515">
        <v>0</v>
      </c>
      <c r="DL100" s="515">
        <v>0</v>
      </c>
      <c r="DM100" s="515">
        <v>0</v>
      </c>
      <c r="DN100" s="515">
        <v>0</v>
      </c>
      <c r="DO100" s="515">
        <v>0</v>
      </c>
      <c r="DP100" s="515">
        <v>0</v>
      </c>
      <c r="DQ100" s="515">
        <v>0</v>
      </c>
      <c r="DR100" s="515">
        <v>0</v>
      </c>
      <c r="DS100" s="515">
        <v>0</v>
      </c>
      <c r="DT100" s="515">
        <v>0</v>
      </c>
      <c r="DU100" s="515">
        <v>0</v>
      </c>
      <c r="DV100" s="515">
        <v>0</v>
      </c>
      <c r="DW100" s="515">
        <v>0</v>
      </c>
      <c r="DX100" s="515">
        <v>0</v>
      </c>
      <c r="DY100" s="515">
        <v>0</v>
      </c>
      <c r="DZ100" s="515">
        <v>0</v>
      </c>
      <c r="EA100" s="515">
        <v>0</v>
      </c>
      <c r="EB100" s="515">
        <v>0</v>
      </c>
      <c r="EC100" s="515">
        <v>0</v>
      </c>
      <c r="ED100" s="515">
        <v>0</v>
      </c>
      <c r="EE100" s="515">
        <v>0</v>
      </c>
      <c r="EF100" s="515">
        <v>0</v>
      </c>
      <c r="EG100" s="515">
        <v>0</v>
      </c>
      <c r="EH100" s="515">
        <v>0</v>
      </c>
      <c r="EI100" s="515">
        <v>0</v>
      </c>
      <c r="EJ100" s="515">
        <v>0</v>
      </c>
      <c r="EK100" s="515">
        <v>0</v>
      </c>
      <c r="EL100" s="515">
        <v>0</v>
      </c>
      <c r="EM100" s="515">
        <v>0</v>
      </c>
      <c r="EN100" s="515">
        <v>0</v>
      </c>
      <c r="EO100" s="515">
        <v>0</v>
      </c>
      <c r="EP100" s="515">
        <v>0</v>
      </c>
      <c r="EQ100" s="515">
        <v>0</v>
      </c>
      <c r="ER100" s="515">
        <v>0</v>
      </c>
      <c r="ES100" s="515">
        <v>0</v>
      </c>
      <c r="ET100" s="515">
        <v>0</v>
      </c>
      <c r="EU100" s="515">
        <v>0</v>
      </c>
      <c r="EV100" s="515">
        <v>0</v>
      </c>
      <c r="EW100" s="515">
        <v>0</v>
      </c>
      <c r="EX100" s="515">
        <v>0</v>
      </c>
      <c r="EY100" s="515">
        <v>0</v>
      </c>
      <c r="EZ100" s="515">
        <v>0</v>
      </c>
    </row>
    <row r="101" spans="3:156" x14ac:dyDescent="0.15">
      <c r="C101" s="511" t="s">
        <v>558</v>
      </c>
      <c r="D101" s="512" t="s">
        <v>557</v>
      </c>
      <c r="E101" s="513">
        <f t="shared" si="13"/>
        <v>0</v>
      </c>
      <c r="F101" s="514">
        <f t="shared" si="31"/>
        <v>0</v>
      </c>
      <c r="G101" s="514">
        <f t="shared" si="31"/>
        <v>0</v>
      </c>
      <c r="H101" s="514">
        <f t="shared" si="31"/>
        <v>0</v>
      </c>
      <c r="I101" s="514">
        <f t="shared" si="31"/>
        <v>0</v>
      </c>
      <c r="J101" s="514">
        <f t="shared" si="31"/>
        <v>0</v>
      </c>
      <c r="K101" s="514">
        <f t="shared" si="31"/>
        <v>0</v>
      </c>
      <c r="L101" s="514">
        <f t="shared" si="31"/>
        <v>0</v>
      </c>
      <c r="M101" s="514">
        <f t="shared" si="31"/>
        <v>0</v>
      </c>
      <c r="N101" s="514">
        <f t="shared" si="31"/>
        <v>0</v>
      </c>
      <c r="O101" s="514">
        <f t="shared" si="31"/>
        <v>0</v>
      </c>
      <c r="P101" s="514">
        <f t="shared" si="31"/>
        <v>0</v>
      </c>
      <c r="Q101" s="514">
        <f t="shared" si="31"/>
        <v>0</v>
      </c>
      <c r="R101" s="514">
        <f t="shared" si="31"/>
        <v>0</v>
      </c>
      <c r="S101" s="514">
        <f t="shared" si="31"/>
        <v>0</v>
      </c>
      <c r="T101" s="514">
        <f t="shared" si="31"/>
        <v>0</v>
      </c>
      <c r="U101" s="514">
        <f t="shared" si="31"/>
        <v>0</v>
      </c>
      <c r="V101" s="514">
        <f t="shared" si="32"/>
        <v>0</v>
      </c>
      <c r="W101" s="514">
        <f t="shared" si="32"/>
        <v>0</v>
      </c>
      <c r="X101" s="514">
        <f t="shared" si="32"/>
        <v>0</v>
      </c>
      <c r="Y101" s="514">
        <f t="shared" si="32"/>
        <v>0</v>
      </c>
      <c r="Z101" s="514">
        <f t="shared" si="32"/>
        <v>0</v>
      </c>
      <c r="AA101" s="514">
        <f t="shared" si="32"/>
        <v>0</v>
      </c>
      <c r="AB101" s="514">
        <f t="shared" si="32"/>
        <v>0</v>
      </c>
      <c r="AC101" s="514">
        <f t="shared" si="32"/>
        <v>0</v>
      </c>
      <c r="AD101" s="514">
        <f t="shared" si="32"/>
        <v>0</v>
      </c>
      <c r="AE101" s="514">
        <f t="shared" si="32"/>
        <v>0</v>
      </c>
      <c r="AF101" s="514">
        <f t="shared" si="32"/>
        <v>0</v>
      </c>
      <c r="AG101" s="514">
        <f t="shared" si="32"/>
        <v>0</v>
      </c>
      <c r="AH101" s="514">
        <f t="shared" si="32"/>
        <v>0</v>
      </c>
      <c r="AI101" s="514">
        <f t="shared" si="32"/>
        <v>0</v>
      </c>
      <c r="AJ101" s="514">
        <f t="shared" si="32"/>
        <v>0</v>
      </c>
      <c r="AK101" s="514">
        <f t="shared" si="33"/>
        <v>0</v>
      </c>
      <c r="AL101" s="514">
        <f t="shared" si="33"/>
        <v>0</v>
      </c>
      <c r="AM101" s="514">
        <f t="shared" si="33"/>
        <v>0</v>
      </c>
      <c r="AN101" s="514">
        <f t="shared" si="33"/>
        <v>0</v>
      </c>
      <c r="AO101" s="514">
        <f t="shared" si="33"/>
        <v>0</v>
      </c>
      <c r="AP101" s="514">
        <f t="shared" si="33"/>
        <v>0</v>
      </c>
      <c r="AQ101" s="514">
        <f t="shared" si="33"/>
        <v>0</v>
      </c>
      <c r="AR101" s="514">
        <f t="shared" si="33"/>
        <v>0</v>
      </c>
      <c r="AS101" s="514">
        <f t="shared" si="33"/>
        <v>0</v>
      </c>
      <c r="AT101" s="514">
        <f t="shared" si="33"/>
        <v>0</v>
      </c>
      <c r="AU101" s="514">
        <f t="shared" si="33"/>
        <v>0</v>
      </c>
      <c r="AV101" s="514">
        <f t="shared" si="33"/>
        <v>0</v>
      </c>
      <c r="AW101" s="514">
        <f t="shared" si="33"/>
        <v>0</v>
      </c>
      <c r="AX101" s="514">
        <f t="shared" si="33"/>
        <v>0</v>
      </c>
      <c r="AY101" s="514">
        <f t="shared" si="33"/>
        <v>0</v>
      </c>
      <c r="AZ101" s="514">
        <f t="shared" si="33"/>
        <v>0</v>
      </c>
      <c r="BA101" s="514">
        <f t="shared" si="34"/>
        <v>0</v>
      </c>
      <c r="BB101" s="514">
        <f t="shared" si="34"/>
        <v>0</v>
      </c>
      <c r="BC101" s="514">
        <f t="shared" si="34"/>
        <v>0</v>
      </c>
      <c r="BD101" s="514">
        <f t="shared" si="34"/>
        <v>0</v>
      </c>
      <c r="BE101" s="514">
        <f t="shared" si="34"/>
        <v>0</v>
      </c>
      <c r="BF101" s="514">
        <f t="shared" si="34"/>
        <v>0</v>
      </c>
      <c r="BG101" s="514">
        <f t="shared" si="34"/>
        <v>0</v>
      </c>
      <c r="BH101" s="514">
        <f t="shared" si="34"/>
        <v>0</v>
      </c>
      <c r="BI101" s="514">
        <f t="shared" si="34"/>
        <v>0</v>
      </c>
      <c r="BJ101" s="514">
        <f t="shared" si="34"/>
        <v>0</v>
      </c>
      <c r="BK101" s="514">
        <f t="shared" si="34"/>
        <v>0</v>
      </c>
      <c r="BL101" s="514">
        <f t="shared" si="34"/>
        <v>0</v>
      </c>
      <c r="BM101" s="514">
        <f t="shared" si="34"/>
        <v>0</v>
      </c>
      <c r="BN101" s="514">
        <f t="shared" si="34"/>
        <v>0</v>
      </c>
      <c r="BO101" s="514">
        <f t="shared" si="34"/>
        <v>0</v>
      </c>
      <c r="BP101" s="514">
        <f t="shared" si="29"/>
        <v>0</v>
      </c>
      <c r="BQ101" s="514">
        <f t="shared" si="29"/>
        <v>0</v>
      </c>
      <c r="BR101" s="514">
        <f t="shared" si="29"/>
        <v>0</v>
      </c>
      <c r="BS101" s="514">
        <f t="shared" si="29"/>
        <v>0</v>
      </c>
      <c r="BT101" s="514">
        <f t="shared" si="25"/>
        <v>0</v>
      </c>
      <c r="BU101" s="514">
        <f t="shared" si="25"/>
        <v>0</v>
      </c>
      <c r="BV101" s="514">
        <f t="shared" si="25"/>
        <v>0</v>
      </c>
      <c r="BW101" s="514">
        <f t="shared" si="25"/>
        <v>0</v>
      </c>
      <c r="BX101" s="514">
        <f t="shared" si="25"/>
        <v>0</v>
      </c>
      <c r="CF101" s="505" t="s">
        <v>558</v>
      </c>
      <c r="CG101" s="505" t="s">
        <v>557</v>
      </c>
      <c r="CH101" s="515">
        <v>0</v>
      </c>
      <c r="CI101" s="515">
        <v>0</v>
      </c>
      <c r="CJ101" s="515">
        <v>0</v>
      </c>
      <c r="CK101" s="515">
        <v>0</v>
      </c>
      <c r="CL101" s="515">
        <v>0</v>
      </c>
      <c r="CM101" s="515">
        <v>0</v>
      </c>
      <c r="CN101" s="515">
        <v>0</v>
      </c>
      <c r="CO101" s="515">
        <v>0</v>
      </c>
      <c r="CP101" s="515">
        <v>0</v>
      </c>
      <c r="CQ101" s="515">
        <v>0</v>
      </c>
      <c r="CR101" s="515">
        <v>0</v>
      </c>
      <c r="CS101" s="515">
        <v>0</v>
      </c>
      <c r="CT101" s="515">
        <v>0</v>
      </c>
      <c r="CU101" s="515">
        <v>0</v>
      </c>
      <c r="CV101" s="515">
        <v>0</v>
      </c>
      <c r="CW101" s="515">
        <v>0</v>
      </c>
      <c r="CX101" s="515">
        <v>0</v>
      </c>
      <c r="CY101" s="515">
        <v>0</v>
      </c>
      <c r="CZ101" s="515">
        <v>0</v>
      </c>
      <c r="DA101" s="515">
        <v>0</v>
      </c>
      <c r="DB101" s="515">
        <v>0</v>
      </c>
      <c r="DC101" s="515">
        <v>0</v>
      </c>
      <c r="DD101" s="515">
        <v>0</v>
      </c>
      <c r="DE101" s="515">
        <v>0</v>
      </c>
      <c r="DF101" s="515">
        <v>0</v>
      </c>
      <c r="DG101" s="515">
        <v>0</v>
      </c>
      <c r="DH101" s="515">
        <v>0</v>
      </c>
      <c r="DI101" s="515">
        <v>0</v>
      </c>
      <c r="DJ101" s="515">
        <v>0</v>
      </c>
      <c r="DK101" s="515">
        <v>0</v>
      </c>
      <c r="DL101" s="515">
        <v>0</v>
      </c>
      <c r="DM101" s="515">
        <v>0</v>
      </c>
      <c r="DN101" s="515">
        <v>0</v>
      </c>
      <c r="DO101" s="515">
        <v>0</v>
      </c>
      <c r="DP101" s="515">
        <v>0</v>
      </c>
      <c r="DQ101" s="515">
        <v>0</v>
      </c>
      <c r="DR101" s="515">
        <v>0</v>
      </c>
      <c r="DS101" s="515">
        <v>0</v>
      </c>
      <c r="DT101" s="515">
        <v>0</v>
      </c>
      <c r="DU101" s="515">
        <v>0</v>
      </c>
      <c r="DV101" s="515">
        <v>0</v>
      </c>
      <c r="DW101" s="515">
        <v>0</v>
      </c>
      <c r="DX101" s="515">
        <v>0</v>
      </c>
      <c r="DY101" s="515">
        <v>0</v>
      </c>
      <c r="DZ101" s="515">
        <v>0</v>
      </c>
      <c r="EA101" s="515">
        <v>0</v>
      </c>
      <c r="EB101" s="515">
        <v>0</v>
      </c>
      <c r="EC101" s="515">
        <v>0</v>
      </c>
      <c r="ED101" s="515">
        <v>0</v>
      </c>
      <c r="EE101" s="515">
        <v>0</v>
      </c>
      <c r="EF101" s="515">
        <v>0</v>
      </c>
      <c r="EG101" s="515">
        <v>0</v>
      </c>
      <c r="EH101" s="515">
        <v>0</v>
      </c>
      <c r="EI101" s="515">
        <v>0</v>
      </c>
      <c r="EJ101" s="515">
        <v>0</v>
      </c>
      <c r="EK101" s="515">
        <v>0</v>
      </c>
      <c r="EL101" s="515">
        <v>0</v>
      </c>
      <c r="EM101" s="515">
        <v>0</v>
      </c>
      <c r="EN101" s="515">
        <v>0</v>
      </c>
      <c r="EO101" s="515">
        <v>0</v>
      </c>
      <c r="EP101" s="515">
        <v>0</v>
      </c>
      <c r="EQ101" s="515">
        <v>0</v>
      </c>
      <c r="ER101" s="515">
        <v>0</v>
      </c>
      <c r="ES101" s="515">
        <v>0</v>
      </c>
      <c r="ET101" s="515">
        <v>0</v>
      </c>
      <c r="EU101" s="515">
        <v>0</v>
      </c>
      <c r="EV101" s="515">
        <v>0</v>
      </c>
      <c r="EW101" s="515">
        <v>0</v>
      </c>
      <c r="EX101" s="515">
        <v>0</v>
      </c>
      <c r="EY101" s="515">
        <v>0</v>
      </c>
      <c r="EZ101" s="515">
        <v>0</v>
      </c>
    </row>
    <row r="102" spans="3:156" x14ac:dyDescent="0.15">
      <c r="C102" s="511" t="s">
        <v>561</v>
      </c>
      <c r="D102" s="512" t="s">
        <v>560</v>
      </c>
      <c r="E102" s="513">
        <f t="shared" si="13"/>
        <v>0</v>
      </c>
      <c r="F102" s="514">
        <f t="shared" si="31"/>
        <v>0</v>
      </c>
      <c r="G102" s="514">
        <f t="shared" si="31"/>
        <v>0</v>
      </c>
      <c r="H102" s="514">
        <f t="shared" si="31"/>
        <v>0</v>
      </c>
      <c r="I102" s="514">
        <f t="shared" si="31"/>
        <v>0</v>
      </c>
      <c r="J102" s="514">
        <f t="shared" si="31"/>
        <v>0</v>
      </c>
      <c r="K102" s="514">
        <f t="shared" si="31"/>
        <v>0</v>
      </c>
      <c r="L102" s="514">
        <f t="shared" si="31"/>
        <v>0</v>
      </c>
      <c r="M102" s="514">
        <f t="shared" si="31"/>
        <v>0</v>
      </c>
      <c r="N102" s="514">
        <f t="shared" si="31"/>
        <v>0</v>
      </c>
      <c r="O102" s="514">
        <f t="shared" si="31"/>
        <v>0</v>
      </c>
      <c r="P102" s="514">
        <f t="shared" si="31"/>
        <v>0</v>
      </c>
      <c r="Q102" s="514">
        <f t="shared" si="31"/>
        <v>0</v>
      </c>
      <c r="R102" s="514">
        <f t="shared" si="31"/>
        <v>0</v>
      </c>
      <c r="S102" s="514">
        <f t="shared" si="31"/>
        <v>0</v>
      </c>
      <c r="T102" s="514">
        <f t="shared" si="31"/>
        <v>0</v>
      </c>
      <c r="U102" s="514">
        <f t="shared" si="31"/>
        <v>0</v>
      </c>
      <c r="V102" s="514">
        <f t="shared" si="32"/>
        <v>0</v>
      </c>
      <c r="W102" s="514">
        <f t="shared" si="32"/>
        <v>0</v>
      </c>
      <c r="X102" s="514">
        <f t="shared" si="32"/>
        <v>0</v>
      </c>
      <c r="Y102" s="514">
        <f t="shared" si="32"/>
        <v>0</v>
      </c>
      <c r="Z102" s="514">
        <f t="shared" si="32"/>
        <v>0</v>
      </c>
      <c r="AA102" s="514">
        <f t="shared" si="32"/>
        <v>0</v>
      </c>
      <c r="AB102" s="514">
        <f t="shared" si="32"/>
        <v>0</v>
      </c>
      <c r="AC102" s="514">
        <f t="shared" si="32"/>
        <v>0</v>
      </c>
      <c r="AD102" s="514">
        <f t="shared" si="32"/>
        <v>0</v>
      </c>
      <c r="AE102" s="514">
        <f t="shared" si="32"/>
        <v>0</v>
      </c>
      <c r="AF102" s="514">
        <f t="shared" si="32"/>
        <v>0</v>
      </c>
      <c r="AG102" s="514">
        <f t="shared" si="32"/>
        <v>0</v>
      </c>
      <c r="AH102" s="514">
        <f t="shared" si="32"/>
        <v>0</v>
      </c>
      <c r="AI102" s="514">
        <f t="shared" si="32"/>
        <v>0</v>
      </c>
      <c r="AJ102" s="514">
        <f t="shared" si="32"/>
        <v>0</v>
      </c>
      <c r="AK102" s="514">
        <f t="shared" si="33"/>
        <v>0</v>
      </c>
      <c r="AL102" s="514">
        <f t="shared" si="33"/>
        <v>0</v>
      </c>
      <c r="AM102" s="514">
        <f t="shared" si="33"/>
        <v>0</v>
      </c>
      <c r="AN102" s="514">
        <f t="shared" si="33"/>
        <v>0</v>
      </c>
      <c r="AO102" s="514">
        <f t="shared" si="33"/>
        <v>0</v>
      </c>
      <c r="AP102" s="514">
        <f t="shared" si="33"/>
        <v>0</v>
      </c>
      <c r="AQ102" s="514">
        <f t="shared" si="33"/>
        <v>0</v>
      </c>
      <c r="AR102" s="514">
        <f t="shared" si="33"/>
        <v>0</v>
      </c>
      <c r="AS102" s="514">
        <f t="shared" si="33"/>
        <v>0</v>
      </c>
      <c r="AT102" s="514">
        <f t="shared" si="33"/>
        <v>0</v>
      </c>
      <c r="AU102" s="514">
        <f t="shared" si="33"/>
        <v>0</v>
      </c>
      <c r="AV102" s="514">
        <f t="shared" si="33"/>
        <v>0</v>
      </c>
      <c r="AW102" s="514">
        <f t="shared" si="33"/>
        <v>0</v>
      </c>
      <c r="AX102" s="514">
        <f t="shared" si="33"/>
        <v>0</v>
      </c>
      <c r="AY102" s="514">
        <f t="shared" si="33"/>
        <v>0</v>
      </c>
      <c r="AZ102" s="514">
        <f t="shared" si="33"/>
        <v>0</v>
      </c>
      <c r="BA102" s="514">
        <f t="shared" si="34"/>
        <v>0</v>
      </c>
      <c r="BB102" s="514">
        <f t="shared" si="34"/>
        <v>0</v>
      </c>
      <c r="BC102" s="514">
        <f t="shared" si="34"/>
        <v>0</v>
      </c>
      <c r="BD102" s="514">
        <f t="shared" si="34"/>
        <v>0</v>
      </c>
      <c r="BE102" s="514">
        <f t="shared" si="34"/>
        <v>0</v>
      </c>
      <c r="BF102" s="514">
        <f t="shared" si="34"/>
        <v>0</v>
      </c>
      <c r="BG102" s="514">
        <f t="shared" si="34"/>
        <v>0</v>
      </c>
      <c r="BH102" s="514">
        <f t="shared" si="34"/>
        <v>0</v>
      </c>
      <c r="BI102" s="514">
        <f t="shared" si="34"/>
        <v>0</v>
      </c>
      <c r="BJ102" s="514">
        <f t="shared" si="34"/>
        <v>0</v>
      </c>
      <c r="BK102" s="514">
        <f t="shared" si="34"/>
        <v>0</v>
      </c>
      <c r="BL102" s="514">
        <f t="shared" si="34"/>
        <v>0</v>
      </c>
      <c r="BM102" s="514">
        <f t="shared" si="34"/>
        <v>0</v>
      </c>
      <c r="BN102" s="514">
        <f t="shared" si="34"/>
        <v>0</v>
      </c>
      <c r="BO102" s="514">
        <f t="shared" si="34"/>
        <v>0</v>
      </c>
      <c r="BP102" s="514">
        <f t="shared" si="29"/>
        <v>0</v>
      </c>
      <c r="BQ102" s="514">
        <f t="shared" si="29"/>
        <v>0</v>
      </c>
      <c r="BR102" s="514">
        <f t="shared" si="29"/>
        <v>0</v>
      </c>
      <c r="BS102" s="514">
        <f t="shared" si="29"/>
        <v>0</v>
      </c>
      <c r="BT102" s="514">
        <f t="shared" si="25"/>
        <v>0</v>
      </c>
      <c r="BU102" s="514">
        <f t="shared" si="25"/>
        <v>0</v>
      </c>
      <c r="BV102" s="514">
        <f t="shared" si="25"/>
        <v>0</v>
      </c>
      <c r="BW102" s="514">
        <f t="shared" si="25"/>
        <v>0</v>
      </c>
      <c r="BX102" s="514">
        <f t="shared" si="25"/>
        <v>0</v>
      </c>
      <c r="CF102" s="505" t="s">
        <v>561</v>
      </c>
      <c r="CG102" s="505" t="s">
        <v>560</v>
      </c>
      <c r="CH102" s="515">
        <v>1.2427496569224397E-6</v>
      </c>
      <c r="CI102" s="515">
        <v>7.7966539100414279E-7</v>
      </c>
      <c r="CJ102" s="515">
        <v>5.0845787903151489E-7</v>
      </c>
      <c r="CK102" s="515">
        <v>4.3380640283067353E-7</v>
      </c>
      <c r="CL102" s="515">
        <v>4.4334136187594579E-7</v>
      </c>
      <c r="CM102" s="515">
        <v>0</v>
      </c>
      <c r="CN102" s="515">
        <v>6.1414244143422528E-7</v>
      </c>
      <c r="CO102" s="515">
        <v>0</v>
      </c>
      <c r="CP102" s="515">
        <v>7.7805733089507456E-7</v>
      </c>
      <c r="CQ102" s="515">
        <v>7.8885028489328036E-7</v>
      </c>
      <c r="CR102" s="515">
        <v>0</v>
      </c>
      <c r="CS102" s="515">
        <v>3.969531464292675E-7</v>
      </c>
      <c r="CT102" s="515">
        <v>0</v>
      </c>
      <c r="CU102" s="515">
        <v>5.6076852204409097E-7</v>
      </c>
      <c r="CV102" s="515">
        <v>0</v>
      </c>
      <c r="CW102" s="515">
        <v>1.0632228170806214E-6</v>
      </c>
      <c r="CX102" s="515">
        <v>9.4038679153610093E-6</v>
      </c>
      <c r="CY102" s="515">
        <v>9.3167123185570276E-6</v>
      </c>
      <c r="CZ102" s="515">
        <v>9.4148771535060419E-6</v>
      </c>
      <c r="DA102" s="515">
        <v>4.9675219864297231E-7</v>
      </c>
      <c r="DB102" s="515">
        <v>0</v>
      </c>
      <c r="DC102" s="515">
        <v>0</v>
      </c>
      <c r="DD102" s="515">
        <v>0</v>
      </c>
      <c r="DE102" s="515">
        <v>0</v>
      </c>
      <c r="DF102" s="515">
        <v>4.1088702702280711E-7</v>
      </c>
      <c r="DG102" s="515">
        <v>4.9499853480433698E-7</v>
      </c>
      <c r="DH102" s="515">
        <v>6.8664706632615837E-7</v>
      </c>
      <c r="DI102" s="515">
        <v>0</v>
      </c>
      <c r="DJ102" s="515">
        <v>1.568088612687503E-6</v>
      </c>
      <c r="DK102" s="515">
        <v>1.7269799659253568E-6</v>
      </c>
      <c r="DL102" s="515">
        <v>1.3620746212581257E-6</v>
      </c>
      <c r="DM102" s="515">
        <v>6.7617286832699784E-7</v>
      </c>
      <c r="DN102" s="515">
        <v>6.8741231196695476E-7</v>
      </c>
      <c r="DO102" s="515">
        <v>6.381679304873455E-7</v>
      </c>
      <c r="DP102" s="515">
        <v>1.0318868515429545E-6</v>
      </c>
      <c r="DQ102" s="515">
        <v>0</v>
      </c>
      <c r="DR102" s="515">
        <v>0</v>
      </c>
      <c r="DS102" s="515">
        <v>5.2445342774893579E-7</v>
      </c>
      <c r="DT102" s="515">
        <v>0</v>
      </c>
      <c r="DU102" s="515">
        <v>0</v>
      </c>
      <c r="DV102" s="515">
        <v>0</v>
      </c>
      <c r="DW102" s="515">
        <v>8.9448078521101247E-7</v>
      </c>
      <c r="DX102" s="515">
        <v>9.8539448297336878E-7</v>
      </c>
      <c r="DY102" s="515">
        <v>1.1125982841509261E-6</v>
      </c>
      <c r="DZ102" s="515">
        <v>0</v>
      </c>
      <c r="EA102" s="515">
        <v>0</v>
      </c>
      <c r="EB102" s="515">
        <v>0</v>
      </c>
      <c r="EC102" s="515">
        <v>0</v>
      </c>
      <c r="ED102" s="515">
        <v>0</v>
      </c>
      <c r="EE102" s="515">
        <v>0</v>
      </c>
      <c r="EF102" s="515">
        <v>0</v>
      </c>
      <c r="EG102" s="515">
        <v>8.207450198012943E-7</v>
      </c>
      <c r="EH102" s="515">
        <v>8.8517822178317386E-7</v>
      </c>
      <c r="EI102" s="515">
        <v>1.3592561606586412E-6</v>
      </c>
      <c r="EJ102" s="515">
        <v>0</v>
      </c>
      <c r="EK102" s="515">
        <v>0</v>
      </c>
      <c r="EL102" s="515">
        <v>0</v>
      </c>
      <c r="EM102" s="515">
        <v>8.5980752348779207E-7</v>
      </c>
      <c r="EN102" s="515">
        <v>1.2481947982729976E-6</v>
      </c>
      <c r="EO102" s="515">
        <v>0</v>
      </c>
      <c r="EP102" s="515">
        <v>0</v>
      </c>
      <c r="EQ102" s="515">
        <v>0</v>
      </c>
      <c r="ER102" s="515">
        <v>9.6012689036983137E-7</v>
      </c>
      <c r="ES102" s="515">
        <v>7.4536507153020133E-6</v>
      </c>
      <c r="ET102" s="515">
        <v>2.2417599309964944E-6</v>
      </c>
      <c r="EU102" s="515">
        <v>1.9553629740288691E-6</v>
      </c>
      <c r="EV102" s="515">
        <v>2.4887312323740796E-6</v>
      </c>
      <c r="EW102" s="515">
        <v>1.2296247339015225E-5</v>
      </c>
      <c r="EX102" s="515">
        <v>7.0642022961483139E-7</v>
      </c>
      <c r="EY102" s="515">
        <v>0</v>
      </c>
      <c r="EZ102" s="515">
        <v>1.0900505274754503E-6</v>
      </c>
    </row>
    <row r="103" spans="3:156" x14ac:dyDescent="0.15">
      <c r="C103" s="511" t="s">
        <v>564</v>
      </c>
      <c r="D103" s="512" t="s">
        <v>563</v>
      </c>
      <c r="E103" s="513">
        <f t="shared" si="13"/>
        <v>0</v>
      </c>
      <c r="F103" s="514">
        <f t="shared" si="31"/>
        <v>0</v>
      </c>
      <c r="G103" s="514">
        <f t="shared" si="31"/>
        <v>0</v>
      </c>
      <c r="H103" s="514">
        <f t="shared" si="31"/>
        <v>0</v>
      </c>
      <c r="I103" s="514">
        <f t="shared" si="31"/>
        <v>0</v>
      </c>
      <c r="J103" s="514">
        <f t="shared" si="31"/>
        <v>0</v>
      </c>
      <c r="K103" s="514">
        <f t="shared" si="31"/>
        <v>0</v>
      </c>
      <c r="L103" s="514">
        <f t="shared" si="31"/>
        <v>0</v>
      </c>
      <c r="M103" s="514">
        <f t="shared" si="31"/>
        <v>0</v>
      </c>
      <c r="N103" s="514">
        <f t="shared" si="31"/>
        <v>0</v>
      </c>
      <c r="O103" s="514">
        <f t="shared" si="31"/>
        <v>0</v>
      </c>
      <c r="P103" s="514">
        <f t="shared" si="31"/>
        <v>0</v>
      </c>
      <c r="Q103" s="514">
        <f t="shared" si="31"/>
        <v>0</v>
      </c>
      <c r="R103" s="514">
        <f t="shared" si="31"/>
        <v>0</v>
      </c>
      <c r="S103" s="514">
        <f t="shared" si="31"/>
        <v>0</v>
      </c>
      <c r="T103" s="514">
        <f t="shared" si="31"/>
        <v>0</v>
      </c>
      <c r="U103" s="514">
        <f t="shared" si="31"/>
        <v>0</v>
      </c>
      <c r="V103" s="514">
        <f t="shared" si="32"/>
        <v>0</v>
      </c>
      <c r="W103" s="514">
        <f t="shared" si="32"/>
        <v>0</v>
      </c>
      <c r="X103" s="514">
        <f t="shared" si="32"/>
        <v>0</v>
      </c>
      <c r="Y103" s="514">
        <f t="shared" si="32"/>
        <v>0</v>
      </c>
      <c r="Z103" s="514">
        <f t="shared" si="32"/>
        <v>0</v>
      </c>
      <c r="AA103" s="514">
        <f t="shared" si="32"/>
        <v>0</v>
      </c>
      <c r="AB103" s="514">
        <f t="shared" si="32"/>
        <v>0</v>
      </c>
      <c r="AC103" s="514">
        <f t="shared" si="32"/>
        <v>0</v>
      </c>
      <c r="AD103" s="514">
        <f t="shared" si="32"/>
        <v>0</v>
      </c>
      <c r="AE103" s="514">
        <f t="shared" si="32"/>
        <v>0</v>
      </c>
      <c r="AF103" s="514">
        <f t="shared" si="32"/>
        <v>0</v>
      </c>
      <c r="AG103" s="514">
        <f t="shared" si="32"/>
        <v>0</v>
      </c>
      <c r="AH103" s="514">
        <f t="shared" si="32"/>
        <v>0</v>
      </c>
      <c r="AI103" s="514">
        <f t="shared" si="32"/>
        <v>0</v>
      </c>
      <c r="AJ103" s="514">
        <f t="shared" si="32"/>
        <v>0</v>
      </c>
      <c r="AK103" s="514">
        <f t="shared" si="33"/>
        <v>0</v>
      </c>
      <c r="AL103" s="514">
        <f t="shared" si="33"/>
        <v>0</v>
      </c>
      <c r="AM103" s="514">
        <f t="shared" si="33"/>
        <v>0</v>
      </c>
      <c r="AN103" s="514">
        <f t="shared" si="33"/>
        <v>0</v>
      </c>
      <c r="AO103" s="514">
        <f t="shared" si="33"/>
        <v>0</v>
      </c>
      <c r="AP103" s="514">
        <f t="shared" si="33"/>
        <v>0</v>
      </c>
      <c r="AQ103" s="514">
        <f t="shared" si="33"/>
        <v>0</v>
      </c>
      <c r="AR103" s="514">
        <f t="shared" si="33"/>
        <v>0</v>
      </c>
      <c r="AS103" s="514">
        <f t="shared" si="33"/>
        <v>0</v>
      </c>
      <c r="AT103" s="514">
        <f t="shared" si="33"/>
        <v>0</v>
      </c>
      <c r="AU103" s="514">
        <f t="shared" si="33"/>
        <v>0</v>
      </c>
      <c r="AV103" s="514">
        <f t="shared" si="33"/>
        <v>0</v>
      </c>
      <c r="AW103" s="514">
        <f t="shared" si="33"/>
        <v>0</v>
      </c>
      <c r="AX103" s="514">
        <f t="shared" si="33"/>
        <v>0</v>
      </c>
      <c r="AY103" s="514">
        <f t="shared" si="33"/>
        <v>0</v>
      </c>
      <c r="AZ103" s="514">
        <f t="shared" si="33"/>
        <v>0</v>
      </c>
      <c r="BA103" s="514">
        <f t="shared" si="34"/>
        <v>0</v>
      </c>
      <c r="BB103" s="514">
        <f t="shared" si="34"/>
        <v>0</v>
      </c>
      <c r="BC103" s="514">
        <f t="shared" si="34"/>
        <v>0</v>
      </c>
      <c r="BD103" s="514">
        <f t="shared" si="34"/>
        <v>0</v>
      </c>
      <c r="BE103" s="514">
        <f t="shared" si="34"/>
        <v>0</v>
      </c>
      <c r="BF103" s="514">
        <f t="shared" si="34"/>
        <v>0</v>
      </c>
      <c r="BG103" s="514">
        <f t="shared" si="34"/>
        <v>0</v>
      </c>
      <c r="BH103" s="514">
        <f t="shared" si="34"/>
        <v>0</v>
      </c>
      <c r="BI103" s="514">
        <f t="shared" si="34"/>
        <v>0</v>
      </c>
      <c r="BJ103" s="514">
        <f t="shared" si="34"/>
        <v>0</v>
      </c>
      <c r="BK103" s="514">
        <f t="shared" si="34"/>
        <v>0</v>
      </c>
      <c r="BL103" s="514">
        <f t="shared" si="34"/>
        <v>0</v>
      </c>
      <c r="BM103" s="514">
        <f t="shared" si="34"/>
        <v>0</v>
      </c>
      <c r="BN103" s="514">
        <f t="shared" si="34"/>
        <v>0</v>
      </c>
      <c r="BO103" s="514">
        <f t="shared" si="34"/>
        <v>0</v>
      </c>
      <c r="BP103" s="514">
        <f t="shared" si="29"/>
        <v>0</v>
      </c>
      <c r="BQ103" s="514">
        <f t="shared" si="29"/>
        <v>0</v>
      </c>
      <c r="BR103" s="514">
        <f t="shared" si="29"/>
        <v>0</v>
      </c>
      <c r="BS103" s="514">
        <f t="shared" si="29"/>
        <v>0</v>
      </c>
      <c r="BT103" s="514">
        <f t="shared" si="25"/>
        <v>0</v>
      </c>
      <c r="BU103" s="514">
        <f t="shared" si="25"/>
        <v>0</v>
      </c>
      <c r="BV103" s="514">
        <f t="shared" si="25"/>
        <v>0</v>
      </c>
      <c r="BW103" s="514">
        <f t="shared" si="25"/>
        <v>0</v>
      </c>
      <c r="BX103" s="514">
        <f t="shared" si="25"/>
        <v>0</v>
      </c>
      <c r="CF103" s="505" t="s">
        <v>564</v>
      </c>
      <c r="CG103" s="505" t="s">
        <v>563</v>
      </c>
      <c r="CH103" s="515">
        <v>0</v>
      </c>
      <c r="CI103" s="515">
        <v>0</v>
      </c>
      <c r="CJ103" s="515">
        <v>0</v>
      </c>
      <c r="CK103" s="515">
        <v>0</v>
      </c>
      <c r="CL103" s="515">
        <v>0</v>
      </c>
      <c r="CM103" s="515">
        <v>0</v>
      </c>
      <c r="CN103" s="515">
        <v>0</v>
      </c>
      <c r="CO103" s="515">
        <v>0</v>
      </c>
      <c r="CP103" s="515">
        <v>0</v>
      </c>
      <c r="CQ103" s="515">
        <v>0</v>
      </c>
      <c r="CR103" s="515">
        <v>0</v>
      </c>
      <c r="CS103" s="515">
        <v>0</v>
      </c>
      <c r="CT103" s="515">
        <v>0</v>
      </c>
      <c r="CU103" s="515">
        <v>0</v>
      </c>
      <c r="CV103" s="515">
        <v>0</v>
      </c>
      <c r="CW103" s="515">
        <v>0</v>
      </c>
      <c r="CX103" s="515">
        <v>0</v>
      </c>
      <c r="CY103" s="515">
        <v>0</v>
      </c>
      <c r="CZ103" s="515">
        <v>0</v>
      </c>
      <c r="DA103" s="515">
        <v>0</v>
      </c>
      <c r="DB103" s="515">
        <v>0</v>
      </c>
      <c r="DC103" s="515">
        <v>0</v>
      </c>
      <c r="DD103" s="515">
        <v>0</v>
      </c>
      <c r="DE103" s="515">
        <v>0</v>
      </c>
      <c r="DF103" s="515">
        <v>0</v>
      </c>
      <c r="DG103" s="515">
        <v>0</v>
      </c>
      <c r="DH103" s="515">
        <v>0</v>
      </c>
      <c r="DI103" s="515">
        <v>0</v>
      </c>
      <c r="DJ103" s="515">
        <v>0</v>
      </c>
      <c r="DK103" s="515">
        <v>0</v>
      </c>
      <c r="DL103" s="515">
        <v>0</v>
      </c>
      <c r="DM103" s="515">
        <v>0</v>
      </c>
      <c r="DN103" s="515">
        <v>0</v>
      </c>
      <c r="DO103" s="515">
        <v>0</v>
      </c>
      <c r="DP103" s="515">
        <v>0</v>
      </c>
      <c r="DQ103" s="515">
        <v>0</v>
      </c>
      <c r="DR103" s="515">
        <v>0</v>
      </c>
      <c r="DS103" s="515">
        <v>0</v>
      </c>
      <c r="DT103" s="515">
        <v>0</v>
      </c>
      <c r="DU103" s="515">
        <v>0</v>
      </c>
      <c r="DV103" s="515">
        <v>0</v>
      </c>
      <c r="DW103" s="515">
        <v>0</v>
      </c>
      <c r="DX103" s="515">
        <v>0</v>
      </c>
      <c r="DY103" s="515">
        <v>0</v>
      </c>
      <c r="DZ103" s="515">
        <v>0</v>
      </c>
      <c r="EA103" s="515">
        <v>0</v>
      </c>
      <c r="EB103" s="515">
        <v>0</v>
      </c>
      <c r="EC103" s="515">
        <v>0</v>
      </c>
      <c r="ED103" s="515">
        <v>0</v>
      </c>
      <c r="EE103" s="515">
        <v>0</v>
      </c>
      <c r="EF103" s="515">
        <v>0</v>
      </c>
      <c r="EG103" s="515">
        <v>0</v>
      </c>
      <c r="EH103" s="515">
        <v>0</v>
      </c>
      <c r="EI103" s="515">
        <v>0</v>
      </c>
      <c r="EJ103" s="515">
        <v>0</v>
      </c>
      <c r="EK103" s="515">
        <v>0</v>
      </c>
      <c r="EL103" s="515">
        <v>0</v>
      </c>
      <c r="EM103" s="515">
        <v>0</v>
      </c>
      <c r="EN103" s="515">
        <v>0</v>
      </c>
      <c r="EO103" s="515">
        <v>0</v>
      </c>
      <c r="EP103" s="515">
        <v>0</v>
      </c>
      <c r="EQ103" s="515">
        <v>0</v>
      </c>
      <c r="ER103" s="515">
        <v>0</v>
      </c>
      <c r="ES103" s="515">
        <v>0</v>
      </c>
      <c r="ET103" s="515">
        <v>0</v>
      </c>
      <c r="EU103" s="515">
        <v>0</v>
      </c>
      <c r="EV103" s="515">
        <v>0</v>
      </c>
      <c r="EW103" s="515">
        <v>0</v>
      </c>
      <c r="EX103" s="515">
        <v>0</v>
      </c>
      <c r="EY103" s="515">
        <v>0</v>
      </c>
      <c r="EZ103" s="515">
        <v>0</v>
      </c>
    </row>
    <row r="104" spans="3:156" x14ac:dyDescent="0.15">
      <c r="C104" s="511" t="s">
        <v>567</v>
      </c>
      <c r="D104" s="512" t="s">
        <v>566</v>
      </c>
      <c r="E104" s="513">
        <f t="shared" si="13"/>
        <v>0</v>
      </c>
      <c r="F104" s="514">
        <f t="shared" si="31"/>
        <v>0</v>
      </c>
      <c r="G104" s="514">
        <f t="shared" si="31"/>
        <v>0</v>
      </c>
      <c r="H104" s="514">
        <f t="shared" si="31"/>
        <v>0</v>
      </c>
      <c r="I104" s="514">
        <f t="shared" si="31"/>
        <v>0</v>
      </c>
      <c r="J104" s="514">
        <f t="shared" si="31"/>
        <v>0</v>
      </c>
      <c r="K104" s="514">
        <f t="shared" si="31"/>
        <v>0</v>
      </c>
      <c r="L104" s="514">
        <f t="shared" si="31"/>
        <v>0</v>
      </c>
      <c r="M104" s="514">
        <f t="shared" si="31"/>
        <v>0</v>
      </c>
      <c r="N104" s="514">
        <f t="shared" si="31"/>
        <v>0</v>
      </c>
      <c r="O104" s="514">
        <f t="shared" si="31"/>
        <v>0</v>
      </c>
      <c r="P104" s="514">
        <f t="shared" si="31"/>
        <v>0</v>
      </c>
      <c r="Q104" s="514">
        <f t="shared" si="31"/>
        <v>0</v>
      </c>
      <c r="R104" s="514">
        <f t="shared" si="31"/>
        <v>0</v>
      </c>
      <c r="S104" s="514">
        <f t="shared" si="31"/>
        <v>0</v>
      </c>
      <c r="T104" s="514">
        <f t="shared" si="31"/>
        <v>0</v>
      </c>
      <c r="U104" s="514">
        <f t="shared" si="31"/>
        <v>0</v>
      </c>
      <c r="V104" s="514">
        <f t="shared" si="32"/>
        <v>0</v>
      </c>
      <c r="W104" s="514">
        <f t="shared" si="32"/>
        <v>0</v>
      </c>
      <c r="X104" s="514">
        <f t="shared" si="32"/>
        <v>0</v>
      </c>
      <c r="Y104" s="514">
        <f t="shared" si="32"/>
        <v>0</v>
      </c>
      <c r="Z104" s="514">
        <f t="shared" si="32"/>
        <v>0</v>
      </c>
      <c r="AA104" s="514">
        <f t="shared" si="32"/>
        <v>0</v>
      </c>
      <c r="AB104" s="514">
        <f t="shared" si="32"/>
        <v>0</v>
      </c>
      <c r="AC104" s="514">
        <f t="shared" si="32"/>
        <v>0</v>
      </c>
      <c r="AD104" s="514">
        <f t="shared" si="32"/>
        <v>0</v>
      </c>
      <c r="AE104" s="514">
        <f t="shared" si="32"/>
        <v>0</v>
      </c>
      <c r="AF104" s="514">
        <f t="shared" si="32"/>
        <v>0</v>
      </c>
      <c r="AG104" s="514">
        <f t="shared" si="32"/>
        <v>0</v>
      </c>
      <c r="AH104" s="514">
        <f t="shared" si="32"/>
        <v>0</v>
      </c>
      <c r="AI104" s="514">
        <f t="shared" si="32"/>
        <v>0</v>
      </c>
      <c r="AJ104" s="514">
        <f t="shared" si="32"/>
        <v>0</v>
      </c>
      <c r="AK104" s="514">
        <f t="shared" si="33"/>
        <v>0</v>
      </c>
      <c r="AL104" s="514">
        <f t="shared" si="33"/>
        <v>0</v>
      </c>
      <c r="AM104" s="514">
        <f t="shared" si="33"/>
        <v>0</v>
      </c>
      <c r="AN104" s="514">
        <f t="shared" si="33"/>
        <v>0</v>
      </c>
      <c r="AO104" s="514">
        <f t="shared" si="33"/>
        <v>0</v>
      </c>
      <c r="AP104" s="514">
        <f t="shared" si="33"/>
        <v>0</v>
      </c>
      <c r="AQ104" s="514">
        <f t="shared" si="33"/>
        <v>0</v>
      </c>
      <c r="AR104" s="514">
        <f t="shared" si="33"/>
        <v>0</v>
      </c>
      <c r="AS104" s="514">
        <f t="shared" si="33"/>
        <v>0</v>
      </c>
      <c r="AT104" s="514">
        <f t="shared" si="33"/>
        <v>0</v>
      </c>
      <c r="AU104" s="514">
        <f t="shared" si="33"/>
        <v>0</v>
      </c>
      <c r="AV104" s="514">
        <f t="shared" si="33"/>
        <v>0</v>
      </c>
      <c r="AW104" s="514">
        <f t="shared" si="33"/>
        <v>0</v>
      </c>
      <c r="AX104" s="514">
        <f t="shared" si="33"/>
        <v>0</v>
      </c>
      <c r="AY104" s="514">
        <f t="shared" si="33"/>
        <v>0</v>
      </c>
      <c r="AZ104" s="514">
        <f t="shared" si="33"/>
        <v>0</v>
      </c>
      <c r="BA104" s="514">
        <f t="shared" si="34"/>
        <v>0</v>
      </c>
      <c r="BB104" s="514">
        <f t="shared" si="34"/>
        <v>0</v>
      </c>
      <c r="BC104" s="514">
        <f t="shared" si="34"/>
        <v>0</v>
      </c>
      <c r="BD104" s="514">
        <f t="shared" si="34"/>
        <v>0</v>
      </c>
      <c r="BE104" s="514">
        <f t="shared" si="34"/>
        <v>0</v>
      </c>
      <c r="BF104" s="514">
        <f t="shared" si="34"/>
        <v>0</v>
      </c>
      <c r="BG104" s="514">
        <f t="shared" si="34"/>
        <v>0</v>
      </c>
      <c r="BH104" s="514">
        <f t="shared" si="34"/>
        <v>0</v>
      </c>
      <c r="BI104" s="514">
        <f t="shared" si="34"/>
        <v>0</v>
      </c>
      <c r="BJ104" s="514">
        <f t="shared" si="34"/>
        <v>0</v>
      </c>
      <c r="BK104" s="514">
        <f t="shared" si="34"/>
        <v>0</v>
      </c>
      <c r="BL104" s="514">
        <f t="shared" si="34"/>
        <v>0</v>
      </c>
      <c r="BM104" s="514">
        <f t="shared" si="34"/>
        <v>0</v>
      </c>
      <c r="BN104" s="514">
        <f t="shared" si="34"/>
        <v>0</v>
      </c>
      <c r="BO104" s="514">
        <f t="shared" si="34"/>
        <v>0</v>
      </c>
      <c r="BP104" s="514">
        <f t="shared" si="29"/>
        <v>0</v>
      </c>
      <c r="BQ104" s="514">
        <f t="shared" si="29"/>
        <v>0</v>
      </c>
      <c r="BR104" s="514">
        <f t="shared" si="29"/>
        <v>0</v>
      </c>
      <c r="BS104" s="514">
        <f t="shared" si="29"/>
        <v>0</v>
      </c>
      <c r="BT104" s="514">
        <f t="shared" si="25"/>
        <v>0</v>
      </c>
      <c r="BU104" s="514">
        <f t="shared" si="25"/>
        <v>0</v>
      </c>
      <c r="BV104" s="514">
        <f t="shared" si="25"/>
        <v>0</v>
      </c>
      <c r="BW104" s="514">
        <f t="shared" si="25"/>
        <v>0</v>
      </c>
      <c r="BX104" s="514">
        <f t="shared" si="25"/>
        <v>0</v>
      </c>
      <c r="CF104" s="505" t="s">
        <v>567</v>
      </c>
      <c r="CG104" s="505" t="s">
        <v>566</v>
      </c>
      <c r="CH104" s="515">
        <v>0</v>
      </c>
      <c r="CI104" s="515">
        <v>0</v>
      </c>
      <c r="CJ104" s="515">
        <v>0</v>
      </c>
      <c r="CK104" s="515">
        <v>0</v>
      </c>
      <c r="CL104" s="515">
        <v>0</v>
      </c>
      <c r="CM104" s="515">
        <v>0</v>
      </c>
      <c r="CN104" s="515">
        <v>0</v>
      </c>
      <c r="CO104" s="515">
        <v>0</v>
      </c>
      <c r="CP104" s="515">
        <v>0</v>
      </c>
      <c r="CQ104" s="515">
        <v>0</v>
      </c>
      <c r="CR104" s="515">
        <v>0</v>
      </c>
      <c r="CS104" s="515">
        <v>0</v>
      </c>
      <c r="CT104" s="515">
        <v>0</v>
      </c>
      <c r="CU104" s="515">
        <v>0</v>
      </c>
      <c r="CV104" s="515">
        <v>0</v>
      </c>
      <c r="CW104" s="515">
        <v>0</v>
      </c>
      <c r="CX104" s="515">
        <v>0</v>
      </c>
      <c r="CY104" s="515">
        <v>0</v>
      </c>
      <c r="CZ104" s="515">
        <v>0</v>
      </c>
      <c r="DA104" s="515">
        <v>0</v>
      </c>
      <c r="DB104" s="515">
        <v>0</v>
      </c>
      <c r="DC104" s="515">
        <v>0</v>
      </c>
      <c r="DD104" s="515">
        <v>0</v>
      </c>
      <c r="DE104" s="515">
        <v>0</v>
      </c>
      <c r="DF104" s="515">
        <v>0</v>
      </c>
      <c r="DG104" s="515">
        <v>0</v>
      </c>
      <c r="DH104" s="515">
        <v>0</v>
      </c>
      <c r="DI104" s="515">
        <v>0</v>
      </c>
      <c r="DJ104" s="515">
        <v>0</v>
      </c>
      <c r="DK104" s="515">
        <v>0</v>
      </c>
      <c r="DL104" s="515">
        <v>0</v>
      </c>
      <c r="DM104" s="515">
        <v>0</v>
      </c>
      <c r="DN104" s="515">
        <v>0</v>
      </c>
      <c r="DO104" s="515">
        <v>0</v>
      </c>
      <c r="DP104" s="515">
        <v>0</v>
      </c>
      <c r="DQ104" s="515">
        <v>0</v>
      </c>
      <c r="DR104" s="515">
        <v>0</v>
      </c>
      <c r="DS104" s="515">
        <v>0</v>
      </c>
      <c r="DT104" s="515">
        <v>0</v>
      </c>
      <c r="DU104" s="515">
        <v>0</v>
      </c>
      <c r="DV104" s="515">
        <v>0</v>
      </c>
      <c r="DW104" s="515">
        <v>0</v>
      </c>
      <c r="DX104" s="515">
        <v>0</v>
      </c>
      <c r="DY104" s="515">
        <v>0</v>
      </c>
      <c r="DZ104" s="515">
        <v>0</v>
      </c>
      <c r="EA104" s="515">
        <v>0</v>
      </c>
      <c r="EB104" s="515">
        <v>0</v>
      </c>
      <c r="EC104" s="515">
        <v>0</v>
      </c>
      <c r="ED104" s="515">
        <v>0</v>
      </c>
      <c r="EE104" s="515">
        <v>0</v>
      </c>
      <c r="EF104" s="515">
        <v>0</v>
      </c>
      <c r="EG104" s="515">
        <v>0</v>
      </c>
      <c r="EH104" s="515">
        <v>0</v>
      </c>
      <c r="EI104" s="515">
        <v>0</v>
      </c>
      <c r="EJ104" s="515">
        <v>0</v>
      </c>
      <c r="EK104" s="515">
        <v>0</v>
      </c>
      <c r="EL104" s="515">
        <v>0</v>
      </c>
      <c r="EM104" s="515">
        <v>0</v>
      </c>
      <c r="EN104" s="515">
        <v>0</v>
      </c>
      <c r="EO104" s="515">
        <v>0</v>
      </c>
      <c r="EP104" s="515">
        <v>0</v>
      </c>
      <c r="EQ104" s="515">
        <v>0</v>
      </c>
      <c r="ER104" s="515">
        <v>0</v>
      </c>
      <c r="ES104" s="515">
        <v>0</v>
      </c>
      <c r="ET104" s="515">
        <v>0</v>
      </c>
      <c r="EU104" s="515">
        <v>0</v>
      </c>
      <c r="EV104" s="515">
        <v>0</v>
      </c>
      <c r="EW104" s="515">
        <v>0</v>
      </c>
      <c r="EX104" s="515">
        <v>0</v>
      </c>
      <c r="EY104" s="515">
        <v>0</v>
      </c>
      <c r="EZ104" s="515">
        <v>0</v>
      </c>
    </row>
    <row r="105" spans="3:156" x14ac:dyDescent="0.15">
      <c r="C105" s="511" t="s">
        <v>569</v>
      </c>
      <c r="D105" s="512" t="s">
        <v>92</v>
      </c>
      <c r="E105" s="513">
        <f t="shared" si="13"/>
        <v>0</v>
      </c>
      <c r="F105" s="514">
        <f t="shared" si="31"/>
        <v>0</v>
      </c>
      <c r="G105" s="514">
        <f t="shared" si="31"/>
        <v>0</v>
      </c>
      <c r="H105" s="514">
        <f t="shared" si="31"/>
        <v>0</v>
      </c>
      <c r="I105" s="514">
        <f t="shared" si="31"/>
        <v>0</v>
      </c>
      <c r="J105" s="514">
        <f t="shared" si="31"/>
        <v>0</v>
      </c>
      <c r="K105" s="514">
        <f t="shared" si="31"/>
        <v>0</v>
      </c>
      <c r="L105" s="514">
        <f t="shared" si="31"/>
        <v>0</v>
      </c>
      <c r="M105" s="514">
        <f t="shared" si="31"/>
        <v>0</v>
      </c>
      <c r="N105" s="514">
        <f t="shared" si="31"/>
        <v>0</v>
      </c>
      <c r="O105" s="514">
        <f t="shared" si="31"/>
        <v>0</v>
      </c>
      <c r="P105" s="514">
        <f t="shared" si="31"/>
        <v>0</v>
      </c>
      <c r="Q105" s="514">
        <f t="shared" si="31"/>
        <v>0</v>
      </c>
      <c r="R105" s="514">
        <f t="shared" si="31"/>
        <v>0</v>
      </c>
      <c r="S105" s="514">
        <f t="shared" si="31"/>
        <v>0</v>
      </c>
      <c r="T105" s="514">
        <f t="shared" si="31"/>
        <v>0</v>
      </c>
      <c r="U105" s="514">
        <f t="shared" si="31"/>
        <v>0</v>
      </c>
      <c r="V105" s="514">
        <f t="shared" si="32"/>
        <v>0</v>
      </c>
      <c r="W105" s="514">
        <f t="shared" si="32"/>
        <v>0</v>
      </c>
      <c r="X105" s="514">
        <f t="shared" si="32"/>
        <v>0</v>
      </c>
      <c r="Y105" s="514">
        <f t="shared" si="32"/>
        <v>0</v>
      </c>
      <c r="Z105" s="514">
        <f t="shared" si="32"/>
        <v>0</v>
      </c>
      <c r="AA105" s="514">
        <f t="shared" si="32"/>
        <v>0</v>
      </c>
      <c r="AB105" s="514">
        <f t="shared" si="32"/>
        <v>0</v>
      </c>
      <c r="AC105" s="514">
        <f t="shared" si="32"/>
        <v>0</v>
      </c>
      <c r="AD105" s="514">
        <f t="shared" si="32"/>
        <v>0</v>
      </c>
      <c r="AE105" s="514">
        <f t="shared" si="32"/>
        <v>0</v>
      </c>
      <c r="AF105" s="514">
        <f t="shared" si="32"/>
        <v>0</v>
      </c>
      <c r="AG105" s="514">
        <f t="shared" si="32"/>
        <v>0</v>
      </c>
      <c r="AH105" s="514">
        <f t="shared" si="32"/>
        <v>0</v>
      </c>
      <c r="AI105" s="514">
        <f t="shared" si="32"/>
        <v>0</v>
      </c>
      <c r="AJ105" s="514">
        <f t="shared" si="32"/>
        <v>0</v>
      </c>
      <c r="AK105" s="514">
        <f t="shared" si="33"/>
        <v>0</v>
      </c>
      <c r="AL105" s="514">
        <f t="shared" si="33"/>
        <v>0</v>
      </c>
      <c r="AM105" s="514">
        <f t="shared" si="33"/>
        <v>0</v>
      </c>
      <c r="AN105" s="514">
        <f t="shared" si="33"/>
        <v>0</v>
      </c>
      <c r="AO105" s="514">
        <f t="shared" si="33"/>
        <v>0</v>
      </c>
      <c r="AP105" s="514">
        <f t="shared" si="33"/>
        <v>0</v>
      </c>
      <c r="AQ105" s="514">
        <f t="shared" si="33"/>
        <v>0</v>
      </c>
      <c r="AR105" s="514">
        <f t="shared" si="33"/>
        <v>0</v>
      </c>
      <c r="AS105" s="514">
        <f t="shared" si="33"/>
        <v>0</v>
      </c>
      <c r="AT105" s="514">
        <f t="shared" si="33"/>
        <v>0</v>
      </c>
      <c r="AU105" s="514">
        <f t="shared" si="33"/>
        <v>0</v>
      </c>
      <c r="AV105" s="514">
        <f t="shared" si="33"/>
        <v>0</v>
      </c>
      <c r="AW105" s="514">
        <f t="shared" si="33"/>
        <v>0</v>
      </c>
      <c r="AX105" s="514">
        <f t="shared" si="33"/>
        <v>0</v>
      </c>
      <c r="AY105" s="514">
        <f t="shared" si="33"/>
        <v>0</v>
      </c>
      <c r="AZ105" s="514">
        <f t="shared" si="33"/>
        <v>0</v>
      </c>
      <c r="BA105" s="514">
        <f t="shared" si="34"/>
        <v>0</v>
      </c>
      <c r="BB105" s="514">
        <f t="shared" si="34"/>
        <v>0</v>
      </c>
      <c r="BC105" s="514">
        <f t="shared" si="34"/>
        <v>0</v>
      </c>
      <c r="BD105" s="514">
        <f t="shared" si="34"/>
        <v>0</v>
      </c>
      <c r="BE105" s="514">
        <f t="shared" si="34"/>
        <v>0</v>
      </c>
      <c r="BF105" s="514">
        <f t="shared" si="34"/>
        <v>0</v>
      </c>
      <c r="BG105" s="514">
        <f t="shared" si="34"/>
        <v>0</v>
      </c>
      <c r="BH105" s="514">
        <f t="shared" si="34"/>
        <v>0</v>
      </c>
      <c r="BI105" s="514">
        <f t="shared" si="34"/>
        <v>0</v>
      </c>
      <c r="BJ105" s="514">
        <f t="shared" si="34"/>
        <v>0</v>
      </c>
      <c r="BK105" s="514">
        <f t="shared" si="34"/>
        <v>0</v>
      </c>
      <c r="BL105" s="514">
        <f t="shared" si="34"/>
        <v>0</v>
      </c>
      <c r="BM105" s="514">
        <f t="shared" si="34"/>
        <v>0</v>
      </c>
      <c r="BN105" s="514">
        <f t="shared" si="34"/>
        <v>0</v>
      </c>
      <c r="BO105" s="514">
        <f t="shared" si="34"/>
        <v>0</v>
      </c>
      <c r="BP105" s="514">
        <f t="shared" si="29"/>
        <v>0</v>
      </c>
      <c r="BQ105" s="514">
        <f t="shared" si="29"/>
        <v>0</v>
      </c>
      <c r="BR105" s="514">
        <f t="shared" si="29"/>
        <v>0</v>
      </c>
      <c r="BS105" s="514">
        <f t="shared" si="29"/>
        <v>0</v>
      </c>
      <c r="BT105" s="514">
        <f t="shared" si="25"/>
        <v>0</v>
      </c>
      <c r="BU105" s="514">
        <f t="shared" si="25"/>
        <v>0</v>
      </c>
      <c r="BV105" s="514">
        <f t="shared" si="25"/>
        <v>0</v>
      </c>
      <c r="BW105" s="514">
        <f t="shared" si="25"/>
        <v>0</v>
      </c>
      <c r="BX105" s="514">
        <f t="shared" si="25"/>
        <v>0</v>
      </c>
      <c r="CF105" s="505" t="s">
        <v>569</v>
      </c>
      <c r="CG105" s="505" t="s">
        <v>92</v>
      </c>
      <c r="CH105" s="515">
        <v>9.0214186487579833E-4</v>
      </c>
      <c r="CI105" s="515">
        <v>7.4779656814684837E-4</v>
      </c>
      <c r="CJ105" s="515">
        <v>2.1215405002589956E-4</v>
      </c>
      <c r="CK105" s="515">
        <v>8.8604957778165068E-5</v>
      </c>
      <c r="CL105" s="515">
        <v>8.8779107715658141E-5</v>
      </c>
      <c r="CM105" s="515">
        <v>8.0681760879431193E-5</v>
      </c>
      <c r="CN105" s="515">
        <v>3.870632737139205E-4</v>
      </c>
      <c r="CO105" s="515">
        <v>3.8742084591337806E-4</v>
      </c>
      <c r="CP105" s="515">
        <v>3.8565708368032528E-4</v>
      </c>
      <c r="CQ105" s="515">
        <v>3.8548483921784968E-4</v>
      </c>
      <c r="CR105" s="515">
        <v>3.9807407969063956E-4</v>
      </c>
      <c r="CS105" s="515">
        <v>3.9020494293996998E-4</v>
      </c>
      <c r="CT105" s="515">
        <v>3.3970991490946053E-4</v>
      </c>
      <c r="CU105" s="515">
        <v>4.1104332665831871E-4</v>
      </c>
      <c r="CV105" s="515">
        <v>3.4729347877563262E-4</v>
      </c>
      <c r="CW105" s="515">
        <v>1.3078305164352319E-3</v>
      </c>
      <c r="CX105" s="515">
        <v>2.8963913179311908E-3</v>
      </c>
      <c r="CY105" s="515">
        <v>3.9316525984310659E-3</v>
      </c>
      <c r="CZ105" s="515">
        <v>2.7656201638423996E-3</v>
      </c>
      <c r="DA105" s="515">
        <v>1.1999404181220028E-3</v>
      </c>
      <c r="DB105" s="515">
        <v>1.3288886886796702E-3</v>
      </c>
      <c r="DC105" s="515">
        <v>1.1886211270157637E-3</v>
      </c>
      <c r="DD105" s="515">
        <v>1.3721251570722218E-3</v>
      </c>
      <c r="DE105" s="515">
        <v>1.1802149341165978E-3</v>
      </c>
      <c r="DF105" s="515">
        <v>1.2663538172842915E-3</v>
      </c>
      <c r="DG105" s="515">
        <v>1.1407241234565946E-3</v>
      </c>
      <c r="DH105" s="515">
        <v>1.1884144100439986E-3</v>
      </c>
      <c r="DI105" s="515">
        <v>1.460678387230358E-3</v>
      </c>
      <c r="DJ105" s="515">
        <v>1.5094813007883075E-3</v>
      </c>
      <c r="DK105" s="515">
        <v>8.3811666192485203E-4</v>
      </c>
      <c r="DL105" s="515">
        <v>7.7993906229486111E-4</v>
      </c>
      <c r="DM105" s="515">
        <v>6.4236422491064803E-4</v>
      </c>
      <c r="DN105" s="515">
        <v>6.4169939322115228E-4</v>
      </c>
      <c r="DO105" s="515">
        <v>6.8837047435234993E-4</v>
      </c>
      <c r="DP105" s="515">
        <v>6.4028579138240339E-4</v>
      </c>
      <c r="DQ105" s="515">
        <v>6.1455120691028694E-4</v>
      </c>
      <c r="DR105" s="515">
        <v>5.613374573681211E-4</v>
      </c>
      <c r="DS105" s="515">
        <v>7.5678629624171428E-4</v>
      </c>
      <c r="DT105" s="515">
        <v>7.4879276268872638E-4</v>
      </c>
      <c r="DU105" s="515">
        <v>4.4169611307420494E-4</v>
      </c>
      <c r="DV105" s="515">
        <v>1.4569825890580607E-4</v>
      </c>
      <c r="DW105" s="515">
        <v>4.4545143103508423E-4</v>
      </c>
      <c r="DX105" s="515">
        <v>4.2273423319557518E-4</v>
      </c>
      <c r="DY105" s="515">
        <v>4.1611175827244639E-4</v>
      </c>
      <c r="DZ105" s="515">
        <v>4.2282756323194011E-4</v>
      </c>
      <c r="EA105" s="515">
        <v>5.9660394676457095E-4</v>
      </c>
      <c r="EB105" s="515">
        <v>5.5593304095373399E-4</v>
      </c>
      <c r="EC105" s="515">
        <v>6.6896117116680396E-4</v>
      </c>
      <c r="ED105" s="515">
        <v>6.7453226512668193E-4</v>
      </c>
      <c r="EE105" s="515">
        <v>6.4370775667846802E-4</v>
      </c>
      <c r="EF105" s="515">
        <v>6.8236096895257596E-4</v>
      </c>
      <c r="EG105" s="515">
        <v>5.9110056326089214E-4</v>
      </c>
      <c r="EH105" s="515">
        <v>6.1962475524822164E-4</v>
      </c>
      <c r="EI105" s="515">
        <v>6.306948585456095E-4</v>
      </c>
      <c r="EJ105" s="515">
        <v>4.4855016096705146E-4</v>
      </c>
      <c r="EK105" s="515">
        <v>6.4836827317916578E-4</v>
      </c>
      <c r="EL105" s="515">
        <v>6.3977619298768605E-4</v>
      </c>
      <c r="EM105" s="515">
        <v>6.9730390154859937E-4</v>
      </c>
      <c r="EN105" s="515">
        <v>6.3782754191750186E-4</v>
      </c>
      <c r="EO105" s="515">
        <v>5.6261804932284895E-4</v>
      </c>
      <c r="EP105" s="515">
        <v>4.0160801475068648E-4</v>
      </c>
      <c r="EQ105" s="515">
        <v>8.8327415783876764E-4</v>
      </c>
      <c r="ER105" s="515">
        <v>4.2245583176272577E-4</v>
      </c>
      <c r="ES105" s="515">
        <v>2.4067009976297391E-3</v>
      </c>
      <c r="ET105" s="515">
        <v>9.201890764376086E-4</v>
      </c>
      <c r="EU105" s="515">
        <v>4.4060845681450516E-4</v>
      </c>
      <c r="EV105" s="515">
        <v>5.5954973874543885E-4</v>
      </c>
      <c r="EW105" s="515">
        <v>4.5957224429569402E-4</v>
      </c>
      <c r="EX105" s="515">
        <v>1.2425931838924884E-3</v>
      </c>
      <c r="EY105" s="515">
        <v>1.0609561515594896E-3</v>
      </c>
      <c r="EZ105" s="515">
        <v>1.4156122850147847E-3</v>
      </c>
    </row>
    <row r="106" spans="3:156" x14ac:dyDescent="0.15">
      <c r="C106" s="511" t="s">
        <v>571</v>
      </c>
      <c r="D106" s="512" t="s">
        <v>572</v>
      </c>
      <c r="E106" s="513">
        <f t="shared" ref="E106:E128" si="35">SUM(F106:BX106)</f>
        <v>0</v>
      </c>
      <c r="F106" s="514">
        <f t="shared" si="31"/>
        <v>0</v>
      </c>
      <c r="G106" s="514">
        <f t="shared" si="31"/>
        <v>0</v>
      </c>
      <c r="H106" s="514">
        <f t="shared" si="31"/>
        <v>0</v>
      </c>
      <c r="I106" s="514">
        <f t="shared" si="31"/>
        <v>0</v>
      </c>
      <c r="J106" s="514">
        <f t="shared" si="31"/>
        <v>0</v>
      </c>
      <c r="K106" s="514">
        <f t="shared" si="31"/>
        <v>0</v>
      </c>
      <c r="L106" s="514">
        <f t="shared" si="31"/>
        <v>0</v>
      </c>
      <c r="M106" s="514">
        <f t="shared" si="31"/>
        <v>0</v>
      </c>
      <c r="N106" s="514">
        <f t="shared" si="31"/>
        <v>0</v>
      </c>
      <c r="O106" s="514">
        <f t="shared" si="31"/>
        <v>0</v>
      </c>
      <c r="P106" s="514">
        <f t="shared" si="31"/>
        <v>0</v>
      </c>
      <c r="Q106" s="514">
        <f t="shared" si="31"/>
        <v>0</v>
      </c>
      <c r="R106" s="514">
        <f t="shared" si="31"/>
        <v>0</v>
      </c>
      <c r="S106" s="514">
        <f t="shared" si="31"/>
        <v>0</v>
      </c>
      <c r="T106" s="514">
        <f t="shared" si="31"/>
        <v>0</v>
      </c>
      <c r="U106" s="514">
        <f t="shared" si="31"/>
        <v>0</v>
      </c>
      <c r="V106" s="514">
        <f t="shared" si="32"/>
        <v>0</v>
      </c>
      <c r="W106" s="514">
        <f t="shared" si="32"/>
        <v>0</v>
      </c>
      <c r="X106" s="514">
        <f t="shared" si="32"/>
        <v>0</v>
      </c>
      <c r="Y106" s="514">
        <f t="shared" si="32"/>
        <v>0</v>
      </c>
      <c r="Z106" s="514">
        <f t="shared" si="32"/>
        <v>0</v>
      </c>
      <c r="AA106" s="514">
        <f t="shared" si="32"/>
        <v>0</v>
      </c>
      <c r="AB106" s="514">
        <f t="shared" si="32"/>
        <v>0</v>
      </c>
      <c r="AC106" s="514">
        <f t="shared" si="32"/>
        <v>0</v>
      </c>
      <c r="AD106" s="514">
        <f t="shared" si="32"/>
        <v>0</v>
      </c>
      <c r="AE106" s="514">
        <f t="shared" si="32"/>
        <v>0</v>
      </c>
      <c r="AF106" s="514">
        <f t="shared" si="32"/>
        <v>0</v>
      </c>
      <c r="AG106" s="514">
        <f t="shared" si="32"/>
        <v>0</v>
      </c>
      <c r="AH106" s="514">
        <f t="shared" si="32"/>
        <v>0</v>
      </c>
      <c r="AI106" s="514">
        <f t="shared" si="32"/>
        <v>0</v>
      </c>
      <c r="AJ106" s="514">
        <f t="shared" si="32"/>
        <v>0</v>
      </c>
      <c r="AK106" s="514">
        <f t="shared" si="33"/>
        <v>0</v>
      </c>
      <c r="AL106" s="514">
        <f t="shared" si="33"/>
        <v>0</v>
      </c>
      <c r="AM106" s="514">
        <f t="shared" si="33"/>
        <v>0</v>
      </c>
      <c r="AN106" s="514">
        <f t="shared" si="33"/>
        <v>0</v>
      </c>
      <c r="AO106" s="514">
        <f t="shared" si="33"/>
        <v>0</v>
      </c>
      <c r="AP106" s="514">
        <f t="shared" si="33"/>
        <v>0</v>
      </c>
      <c r="AQ106" s="514">
        <f t="shared" si="33"/>
        <v>0</v>
      </c>
      <c r="AR106" s="514">
        <f t="shared" si="33"/>
        <v>0</v>
      </c>
      <c r="AS106" s="514">
        <f t="shared" si="33"/>
        <v>0</v>
      </c>
      <c r="AT106" s="514">
        <f t="shared" si="33"/>
        <v>0</v>
      </c>
      <c r="AU106" s="514">
        <f t="shared" si="33"/>
        <v>0</v>
      </c>
      <c r="AV106" s="514">
        <f t="shared" si="33"/>
        <v>0</v>
      </c>
      <c r="AW106" s="514">
        <f t="shared" si="33"/>
        <v>0</v>
      </c>
      <c r="AX106" s="514">
        <f t="shared" si="33"/>
        <v>0</v>
      </c>
      <c r="AY106" s="514">
        <f t="shared" si="33"/>
        <v>0</v>
      </c>
      <c r="AZ106" s="514">
        <f t="shared" si="33"/>
        <v>0</v>
      </c>
      <c r="BA106" s="514">
        <f t="shared" si="34"/>
        <v>0</v>
      </c>
      <c r="BB106" s="514">
        <f t="shared" si="34"/>
        <v>0</v>
      </c>
      <c r="BC106" s="514">
        <f t="shared" si="34"/>
        <v>0</v>
      </c>
      <c r="BD106" s="514">
        <f t="shared" si="34"/>
        <v>0</v>
      </c>
      <c r="BE106" s="514">
        <f t="shared" si="34"/>
        <v>0</v>
      </c>
      <c r="BF106" s="514">
        <f t="shared" si="34"/>
        <v>0</v>
      </c>
      <c r="BG106" s="514">
        <f t="shared" si="34"/>
        <v>0</v>
      </c>
      <c r="BH106" s="514">
        <f t="shared" si="34"/>
        <v>0</v>
      </c>
      <c r="BI106" s="514">
        <f t="shared" si="34"/>
        <v>0</v>
      </c>
      <c r="BJ106" s="514">
        <f t="shared" si="34"/>
        <v>0</v>
      </c>
      <c r="BK106" s="514">
        <f t="shared" si="34"/>
        <v>0</v>
      </c>
      <c r="BL106" s="514">
        <f t="shared" si="34"/>
        <v>0</v>
      </c>
      <c r="BM106" s="514">
        <f t="shared" si="34"/>
        <v>0</v>
      </c>
      <c r="BN106" s="514">
        <f t="shared" si="34"/>
        <v>0</v>
      </c>
      <c r="BO106" s="514">
        <f t="shared" si="34"/>
        <v>0</v>
      </c>
      <c r="BP106" s="514">
        <f t="shared" si="29"/>
        <v>0</v>
      </c>
      <c r="BQ106" s="514">
        <f t="shared" si="29"/>
        <v>0</v>
      </c>
      <c r="BR106" s="514">
        <f t="shared" si="29"/>
        <v>0</v>
      </c>
      <c r="BS106" s="514">
        <f t="shared" si="29"/>
        <v>0</v>
      </c>
      <c r="BT106" s="514">
        <f t="shared" si="25"/>
        <v>0</v>
      </c>
      <c r="BU106" s="514">
        <f t="shared" si="25"/>
        <v>0</v>
      </c>
      <c r="BV106" s="514">
        <f t="shared" si="25"/>
        <v>0</v>
      </c>
      <c r="BW106" s="514">
        <f t="shared" si="25"/>
        <v>0</v>
      </c>
      <c r="BX106" s="514">
        <f t="shared" si="25"/>
        <v>0</v>
      </c>
      <c r="CF106" s="505" t="s">
        <v>571</v>
      </c>
      <c r="CG106" s="505" t="s">
        <v>572</v>
      </c>
      <c r="CH106" s="515">
        <v>2.7814562118888796E-2</v>
      </c>
      <c r="CI106" s="515">
        <v>2.1741684121425606E-2</v>
      </c>
      <c r="CJ106" s="515">
        <v>1.5371063026531968E-2</v>
      </c>
      <c r="CK106" s="515">
        <v>1.3221334642271853E-2</v>
      </c>
      <c r="CL106" s="515">
        <v>1.3223875306695242E-2</v>
      </c>
      <c r="CM106" s="515">
        <v>1.3105743532852605E-2</v>
      </c>
      <c r="CN106" s="515">
        <v>1.8414446963963809E-2</v>
      </c>
      <c r="CO106" s="515">
        <v>2.208298821706255E-2</v>
      </c>
      <c r="CP106" s="515">
        <v>2.2038473897602988E-2</v>
      </c>
      <c r="CQ106" s="515">
        <v>2.2140923896194663E-2</v>
      </c>
      <c r="CR106" s="515">
        <v>1.4652917314326875E-2</v>
      </c>
      <c r="CS106" s="515">
        <v>1.2995452107801359E-2</v>
      </c>
      <c r="CT106" s="515">
        <v>1.6129426759901186E-2</v>
      </c>
      <c r="CU106" s="515">
        <v>1.1702117518016092E-2</v>
      </c>
      <c r="CV106" s="515">
        <v>8.9980583137323003E-3</v>
      </c>
      <c r="CW106" s="515">
        <v>2.8402402724083179E-2</v>
      </c>
      <c r="CX106" s="515">
        <v>1.0790415995770349E-2</v>
      </c>
      <c r="CY106" s="515">
        <v>1.8857025732759426E-2</v>
      </c>
      <c r="CZ106" s="515">
        <v>9.7714656256950826E-3</v>
      </c>
      <c r="DA106" s="515">
        <v>2.9598553968542669E-2</v>
      </c>
      <c r="DB106" s="515">
        <v>3.4588645134165201E-2</v>
      </c>
      <c r="DC106" s="515">
        <v>2.4663888385577096E-2</v>
      </c>
      <c r="DD106" s="515">
        <v>3.6726414291927252E-2</v>
      </c>
      <c r="DE106" s="515">
        <v>2.8390612279962528E-2</v>
      </c>
      <c r="DF106" s="515">
        <v>2.7097588545127105E-2</v>
      </c>
      <c r="DG106" s="515">
        <v>3.2885227659726124E-2</v>
      </c>
      <c r="DH106" s="515">
        <v>2.8040091262261587E-2</v>
      </c>
      <c r="DI106" s="515">
        <v>2.5177879004630501E-2</v>
      </c>
      <c r="DJ106" s="515">
        <v>1.2412303419266222E-2</v>
      </c>
      <c r="DK106" s="515">
        <v>4.3051617881327692E-2</v>
      </c>
      <c r="DL106" s="515">
        <v>3.6241324814313289E-2</v>
      </c>
      <c r="DM106" s="515">
        <v>2.3022164777580543E-2</v>
      </c>
      <c r="DN106" s="515">
        <v>2.2826900643486664E-2</v>
      </c>
      <c r="DO106" s="515">
        <v>2.2603269929931287E-2</v>
      </c>
      <c r="DP106" s="515">
        <v>2.6254297163807394E-2</v>
      </c>
      <c r="DQ106" s="515">
        <v>1.3212850948571168E-2</v>
      </c>
      <c r="DR106" s="515">
        <v>3.4953179352987702E-2</v>
      </c>
      <c r="DS106" s="515">
        <v>1.7694534198821343E-2</v>
      </c>
      <c r="DT106" s="515">
        <v>1.9119684590150572E-2</v>
      </c>
      <c r="DU106" s="515">
        <v>1.6674028268551237E-2</v>
      </c>
      <c r="DV106" s="515">
        <v>3.5258978655205067E-2</v>
      </c>
      <c r="DW106" s="515">
        <v>2.3767248943841811E-2</v>
      </c>
      <c r="DX106" s="515">
        <v>2.3715489021720066E-2</v>
      </c>
      <c r="DY106" s="515">
        <v>1.8205445723561604E-2</v>
      </c>
      <c r="DZ106" s="515">
        <v>5.6300130692155906E-2</v>
      </c>
      <c r="EA106" s="515">
        <v>9.6512161541991742E-2</v>
      </c>
      <c r="EB106" s="515">
        <v>7.4556797825684112E-2</v>
      </c>
      <c r="EC106" s="515">
        <v>2.4276503950748946E-2</v>
      </c>
      <c r="ED106" s="515">
        <v>2.4508005632936109E-2</v>
      </c>
      <c r="EE106" s="515">
        <v>2.3227121553481386E-2</v>
      </c>
      <c r="EF106" s="515">
        <v>3.4769393008901708E-2</v>
      </c>
      <c r="EG106" s="515">
        <v>5.0682810611773488E-2</v>
      </c>
      <c r="EH106" s="515">
        <v>5.4387562891912655E-2</v>
      </c>
      <c r="EI106" s="515">
        <v>5.728788977519942E-2</v>
      </c>
      <c r="EJ106" s="515">
        <v>3.9023864004133477E-2</v>
      </c>
      <c r="EK106" s="515">
        <v>6.2351415604063105E-2</v>
      </c>
      <c r="EL106" s="515">
        <v>4.7595679790868858E-2</v>
      </c>
      <c r="EM106" s="515">
        <v>3.0419130373474594E-2</v>
      </c>
      <c r="EN106" s="515">
        <v>7.0460596362510716E-2</v>
      </c>
      <c r="EO106" s="515">
        <v>4.3582805320759269E-2</v>
      </c>
      <c r="EP106" s="515">
        <v>8.9966130397967831E-2</v>
      </c>
      <c r="EQ106" s="515">
        <v>3.6684932621290391E-2</v>
      </c>
      <c r="ER106" s="515">
        <v>3.4326456584502209E-2</v>
      </c>
      <c r="ES106" s="515">
        <v>2.8143328734154781E-2</v>
      </c>
      <c r="ET106" s="515">
        <v>5.2659047529580554E-2</v>
      </c>
      <c r="EU106" s="515">
        <v>6.4875032752329809E-2</v>
      </c>
      <c r="EV106" s="515">
        <v>4.9358591743136393E-2</v>
      </c>
      <c r="EW106" s="515">
        <v>2.8058499396715366E-2</v>
      </c>
      <c r="EX106" s="515">
        <v>3.8388288117729173E-2</v>
      </c>
      <c r="EY106" s="515">
        <v>5.1657475023668756E-2</v>
      </c>
      <c r="EZ106" s="515">
        <v>6.2115802607836883E-2</v>
      </c>
    </row>
    <row r="107" spans="3:156" x14ac:dyDescent="0.15">
      <c r="C107" s="511" t="s">
        <v>577</v>
      </c>
      <c r="D107" s="512" t="s">
        <v>576</v>
      </c>
      <c r="E107" s="513">
        <f t="shared" si="35"/>
        <v>0</v>
      </c>
      <c r="F107" s="514">
        <f t="shared" si="31"/>
        <v>0</v>
      </c>
      <c r="G107" s="514">
        <f t="shared" si="31"/>
        <v>0</v>
      </c>
      <c r="H107" s="514">
        <f t="shared" si="31"/>
        <v>0</v>
      </c>
      <c r="I107" s="514">
        <f t="shared" si="31"/>
        <v>0</v>
      </c>
      <c r="J107" s="514">
        <f t="shared" si="31"/>
        <v>0</v>
      </c>
      <c r="K107" s="514">
        <f t="shared" si="31"/>
        <v>0</v>
      </c>
      <c r="L107" s="514">
        <f t="shared" si="31"/>
        <v>0</v>
      </c>
      <c r="M107" s="514">
        <f t="shared" si="31"/>
        <v>0</v>
      </c>
      <c r="N107" s="514">
        <f t="shared" si="31"/>
        <v>0</v>
      </c>
      <c r="O107" s="514">
        <f t="shared" si="31"/>
        <v>0</v>
      </c>
      <c r="P107" s="514">
        <f t="shared" si="31"/>
        <v>0</v>
      </c>
      <c r="Q107" s="514">
        <f t="shared" si="31"/>
        <v>0</v>
      </c>
      <c r="R107" s="514">
        <f t="shared" si="31"/>
        <v>0</v>
      </c>
      <c r="S107" s="514">
        <f t="shared" si="31"/>
        <v>0</v>
      </c>
      <c r="T107" s="514">
        <f t="shared" si="31"/>
        <v>0</v>
      </c>
      <c r="U107" s="514">
        <f t="shared" ref="F107:U122" si="36">U$131*CW107</f>
        <v>0</v>
      </c>
      <c r="V107" s="514">
        <f t="shared" si="32"/>
        <v>0</v>
      </c>
      <c r="W107" s="514">
        <f t="shared" si="32"/>
        <v>0</v>
      </c>
      <c r="X107" s="514">
        <f t="shared" si="32"/>
        <v>0</v>
      </c>
      <c r="Y107" s="514">
        <f t="shared" si="32"/>
        <v>0</v>
      </c>
      <c r="Z107" s="514">
        <f t="shared" si="32"/>
        <v>0</v>
      </c>
      <c r="AA107" s="514">
        <f t="shared" si="32"/>
        <v>0</v>
      </c>
      <c r="AB107" s="514">
        <f t="shared" si="32"/>
        <v>0</v>
      </c>
      <c r="AC107" s="514">
        <f t="shared" si="32"/>
        <v>0</v>
      </c>
      <c r="AD107" s="514">
        <f t="shared" si="32"/>
        <v>0</v>
      </c>
      <c r="AE107" s="514">
        <f t="shared" si="32"/>
        <v>0</v>
      </c>
      <c r="AF107" s="514">
        <f t="shared" si="32"/>
        <v>0</v>
      </c>
      <c r="AG107" s="514">
        <f t="shared" si="32"/>
        <v>0</v>
      </c>
      <c r="AH107" s="514">
        <f t="shared" si="32"/>
        <v>0</v>
      </c>
      <c r="AI107" s="514">
        <f t="shared" si="32"/>
        <v>0</v>
      </c>
      <c r="AJ107" s="514">
        <f t="shared" si="32"/>
        <v>0</v>
      </c>
      <c r="AK107" s="514">
        <f t="shared" si="33"/>
        <v>0</v>
      </c>
      <c r="AL107" s="514">
        <f t="shared" si="33"/>
        <v>0</v>
      </c>
      <c r="AM107" s="514">
        <f t="shared" si="33"/>
        <v>0</v>
      </c>
      <c r="AN107" s="514">
        <f t="shared" si="33"/>
        <v>0</v>
      </c>
      <c r="AO107" s="514">
        <f t="shared" si="33"/>
        <v>0</v>
      </c>
      <c r="AP107" s="514">
        <f t="shared" si="33"/>
        <v>0</v>
      </c>
      <c r="AQ107" s="514">
        <f t="shared" si="33"/>
        <v>0</v>
      </c>
      <c r="AR107" s="514">
        <f t="shared" si="33"/>
        <v>0</v>
      </c>
      <c r="AS107" s="514">
        <f t="shared" si="33"/>
        <v>0</v>
      </c>
      <c r="AT107" s="514">
        <f t="shared" si="33"/>
        <v>0</v>
      </c>
      <c r="AU107" s="514">
        <f t="shared" si="33"/>
        <v>0</v>
      </c>
      <c r="AV107" s="514">
        <f t="shared" si="33"/>
        <v>0</v>
      </c>
      <c r="AW107" s="514">
        <f t="shared" si="33"/>
        <v>0</v>
      </c>
      <c r="AX107" s="514">
        <f t="shared" si="33"/>
        <v>0</v>
      </c>
      <c r="AY107" s="514">
        <f t="shared" si="33"/>
        <v>0</v>
      </c>
      <c r="AZ107" s="514">
        <f t="shared" si="33"/>
        <v>0</v>
      </c>
      <c r="BA107" s="514">
        <f t="shared" si="34"/>
        <v>0</v>
      </c>
      <c r="BB107" s="514">
        <f t="shared" si="34"/>
        <v>0</v>
      </c>
      <c r="BC107" s="514">
        <f t="shared" si="34"/>
        <v>0</v>
      </c>
      <c r="BD107" s="514">
        <f t="shared" si="34"/>
        <v>0</v>
      </c>
      <c r="BE107" s="514">
        <f t="shared" si="34"/>
        <v>0</v>
      </c>
      <c r="BF107" s="514">
        <f t="shared" si="34"/>
        <v>0</v>
      </c>
      <c r="BG107" s="514">
        <f t="shared" si="34"/>
        <v>0</v>
      </c>
      <c r="BH107" s="514">
        <f t="shared" si="34"/>
        <v>0</v>
      </c>
      <c r="BI107" s="514">
        <f t="shared" si="34"/>
        <v>0</v>
      </c>
      <c r="BJ107" s="514">
        <f t="shared" si="34"/>
        <v>0</v>
      </c>
      <c r="BK107" s="514">
        <f t="shared" si="34"/>
        <v>0</v>
      </c>
      <c r="BL107" s="514">
        <f t="shared" si="34"/>
        <v>0</v>
      </c>
      <c r="BM107" s="514">
        <f t="shared" si="34"/>
        <v>0</v>
      </c>
      <c r="BN107" s="514">
        <f t="shared" si="34"/>
        <v>0</v>
      </c>
      <c r="BO107" s="514">
        <f t="shared" si="34"/>
        <v>0</v>
      </c>
      <c r="BP107" s="514">
        <f t="shared" si="29"/>
        <v>0</v>
      </c>
      <c r="BQ107" s="514">
        <f t="shared" si="29"/>
        <v>0</v>
      </c>
      <c r="BR107" s="514">
        <f t="shared" si="29"/>
        <v>0</v>
      </c>
      <c r="BS107" s="514">
        <f t="shared" si="29"/>
        <v>0</v>
      </c>
      <c r="BT107" s="514">
        <f t="shared" si="25"/>
        <v>0</v>
      </c>
      <c r="BU107" s="514">
        <f t="shared" si="25"/>
        <v>0</v>
      </c>
      <c r="BV107" s="514">
        <f t="shared" si="25"/>
        <v>0</v>
      </c>
      <c r="BW107" s="514">
        <f t="shared" si="25"/>
        <v>0</v>
      </c>
      <c r="BX107" s="514">
        <f t="shared" si="25"/>
        <v>0</v>
      </c>
      <c r="CF107" s="505" t="s">
        <v>577</v>
      </c>
      <c r="CG107" s="505" t="s">
        <v>576</v>
      </c>
      <c r="CH107" s="515">
        <v>1.7771949334323507E-3</v>
      </c>
      <c r="CI107" s="515">
        <v>2.8336938636045568E-3</v>
      </c>
      <c r="CJ107" s="515">
        <v>3.8877325003098414E-3</v>
      </c>
      <c r="CK107" s="515">
        <v>1.373214168160497E-3</v>
      </c>
      <c r="CL107" s="515">
        <v>8.2250906162034839E-4</v>
      </c>
      <c r="CM107" s="515">
        <v>2.642831929806868E-2</v>
      </c>
      <c r="CN107" s="515">
        <v>7.4475518516624916E-3</v>
      </c>
      <c r="CO107" s="515">
        <v>3.0726480882785154E-3</v>
      </c>
      <c r="CP107" s="515">
        <v>3.4711731055665591E-3</v>
      </c>
      <c r="CQ107" s="515">
        <v>3.0588984547211769E-3</v>
      </c>
      <c r="CR107" s="515">
        <v>3.319179588277666E-2</v>
      </c>
      <c r="CS107" s="515">
        <v>1.3274510169741134E-2</v>
      </c>
      <c r="CT107" s="515">
        <v>3.8088275659648712E-3</v>
      </c>
      <c r="CU107" s="515">
        <v>1.7180825978386858E-2</v>
      </c>
      <c r="CV107" s="515">
        <v>2.2921369599191752E-2</v>
      </c>
      <c r="CW107" s="515">
        <v>1.7316577118939947E-3</v>
      </c>
      <c r="CX107" s="515">
        <v>2.6936857206445201E-3</v>
      </c>
      <c r="CY107" s="515">
        <v>1.8726591760299626E-3</v>
      </c>
      <c r="CZ107" s="515">
        <v>2.7973953742354827E-3</v>
      </c>
      <c r="DA107" s="515">
        <v>1.6663197680479476E-3</v>
      </c>
      <c r="DB107" s="515">
        <v>1.3138729972821598E-3</v>
      </c>
      <c r="DC107" s="515">
        <v>1.8747357613094159E-3</v>
      </c>
      <c r="DD107" s="515">
        <v>1.7957988897822413E-3</v>
      </c>
      <c r="DE107" s="515">
        <v>1.6302102296203267E-3</v>
      </c>
      <c r="DF107" s="515">
        <v>1.4759062010659232E-3</v>
      </c>
      <c r="DG107" s="515">
        <v>1.523357990860347E-3</v>
      </c>
      <c r="DH107" s="515">
        <v>1.5106235459175484E-3</v>
      </c>
      <c r="DI107" s="515">
        <v>1.5563001167036856E-2</v>
      </c>
      <c r="DJ107" s="515">
        <v>4.91987802230704E-4</v>
      </c>
      <c r="DK107" s="515">
        <v>9.1777914804535763E-4</v>
      </c>
      <c r="DL107" s="515">
        <v>8.5250737128300246E-4</v>
      </c>
      <c r="DM107" s="515">
        <v>1.0301493648961814E-3</v>
      </c>
      <c r="DN107" s="515">
        <v>1.031118467950432E-3</v>
      </c>
      <c r="DO107" s="515">
        <v>1.0804183063150758E-3</v>
      </c>
      <c r="DP107" s="515">
        <v>1.0174404356213533E-3</v>
      </c>
      <c r="DQ107" s="515">
        <v>1.0128714336113988E-3</v>
      </c>
      <c r="DR107" s="515">
        <v>8.9303686399473821E-4</v>
      </c>
      <c r="DS107" s="515">
        <v>1.1800202124351055E-3</v>
      </c>
      <c r="DT107" s="515">
        <v>1.1053607449214532E-3</v>
      </c>
      <c r="DU107" s="515">
        <v>8.8339222614840988E-4</v>
      </c>
      <c r="DV107" s="515">
        <v>8.0134042398193343E-4</v>
      </c>
      <c r="DW107" s="515">
        <v>8.2381680317934248E-4</v>
      </c>
      <c r="DX107" s="515">
        <v>8.0014032017437537E-4</v>
      </c>
      <c r="DY107" s="515">
        <v>7.9216997831545947E-4</v>
      </c>
      <c r="DZ107" s="515">
        <v>7.5596443123286271E-4</v>
      </c>
      <c r="EA107" s="515">
        <v>1.1014226709499771E-3</v>
      </c>
      <c r="EB107" s="515">
        <v>1.0500957440237198E-3</v>
      </c>
      <c r="EC107" s="515">
        <v>1.0567647486548063E-3</v>
      </c>
      <c r="ED107" s="515">
        <v>1.0532170455486787E-3</v>
      </c>
      <c r="EE107" s="515">
        <v>1.0728462611307799E-3</v>
      </c>
      <c r="EF107" s="515">
        <v>9.7184744062942625E-4</v>
      </c>
      <c r="EG107" s="515">
        <v>8.4832205246661784E-4</v>
      </c>
      <c r="EH107" s="515">
        <v>8.2896940469994232E-4</v>
      </c>
      <c r="EI107" s="515">
        <v>8.4681658809033339E-4</v>
      </c>
      <c r="EJ107" s="515">
        <v>6.6998631638116543E-4</v>
      </c>
      <c r="EK107" s="515">
        <v>8.3036638494875616E-4</v>
      </c>
      <c r="EL107" s="515">
        <v>8.3239698227430118E-4</v>
      </c>
      <c r="EM107" s="515">
        <v>8.8044290405149908E-4</v>
      </c>
      <c r="EN107" s="515">
        <v>8.2880134605327045E-4</v>
      </c>
      <c r="EO107" s="515">
        <v>8.506249079047836E-4</v>
      </c>
      <c r="EP107" s="515">
        <v>6.2714157968456956E-4</v>
      </c>
      <c r="EQ107" s="515">
        <v>1.0169274843538443E-3</v>
      </c>
      <c r="ER107" s="515">
        <v>9.4860536768539335E-4</v>
      </c>
      <c r="ES107" s="515">
        <v>3.3127336512453395E-6</v>
      </c>
      <c r="ET107" s="515">
        <v>1.0098594736774684E-3</v>
      </c>
      <c r="EU107" s="515">
        <v>7.9452915511373044E-4</v>
      </c>
      <c r="EV107" s="515">
        <v>1.0867459714700147E-3</v>
      </c>
      <c r="EW107" s="515">
        <v>1.5800677830634564E-3</v>
      </c>
      <c r="EX107" s="515">
        <v>9.6708929434270426E-4</v>
      </c>
      <c r="EY107" s="515">
        <v>8.0440669213402807E-4</v>
      </c>
      <c r="EZ107" s="515">
        <v>9.9485278140926093E-4</v>
      </c>
    </row>
    <row r="108" spans="3:156" x14ac:dyDescent="0.15">
      <c r="C108" s="511" t="s">
        <v>580</v>
      </c>
      <c r="D108" s="512" t="s">
        <v>581</v>
      </c>
      <c r="E108" s="513">
        <f t="shared" si="35"/>
        <v>0</v>
      </c>
      <c r="F108" s="514">
        <f t="shared" si="36"/>
        <v>0</v>
      </c>
      <c r="G108" s="514">
        <f t="shared" si="36"/>
        <v>0</v>
      </c>
      <c r="H108" s="514">
        <f t="shared" si="36"/>
        <v>0</v>
      </c>
      <c r="I108" s="514">
        <f t="shared" si="36"/>
        <v>0</v>
      </c>
      <c r="J108" s="514">
        <f t="shared" si="36"/>
        <v>0</v>
      </c>
      <c r="K108" s="514">
        <f t="shared" si="36"/>
        <v>0</v>
      </c>
      <c r="L108" s="514">
        <f t="shared" si="36"/>
        <v>0</v>
      </c>
      <c r="M108" s="514">
        <f t="shared" si="36"/>
        <v>0</v>
      </c>
      <c r="N108" s="514">
        <f t="shared" si="36"/>
        <v>0</v>
      </c>
      <c r="O108" s="514">
        <f t="shared" si="36"/>
        <v>0</v>
      </c>
      <c r="P108" s="514">
        <f t="shared" si="36"/>
        <v>0</v>
      </c>
      <c r="Q108" s="514">
        <f t="shared" si="36"/>
        <v>0</v>
      </c>
      <c r="R108" s="514">
        <f t="shared" si="36"/>
        <v>0</v>
      </c>
      <c r="S108" s="514">
        <f t="shared" si="36"/>
        <v>0</v>
      </c>
      <c r="T108" s="514">
        <f t="shared" si="36"/>
        <v>0</v>
      </c>
      <c r="U108" s="514">
        <f t="shared" si="36"/>
        <v>0</v>
      </c>
      <c r="V108" s="514">
        <f t="shared" si="32"/>
        <v>0</v>
      </c>
      <c r="W108" s="514">
        <f t="shared" si="32"/>
        <v>0</v>
      </c>
      <c r="X108" s="514">
        <f t="shared" si="32"/>
        <v>0</v>
      </c>
      <c r="Y108" s="514">
        <f t="shared" si="32"/>
        <v>0</v>
      </c>
      <c r="Z108" s="514">
        <f t="shared" si="32"/>
        <v>0</v>
      </c>
      <c r="AA108" s="514">
        <f t="shared" si="32"/>
        <v>0</v>
      </c>
      <c r="AB108" s="514">
        <f t="shared" si="32"/>
        <v>0</v>
      </c>
      <c r="AC108" s="514">
        <f t="shared" si="32"/>
        <v>0</v>
      </c>
      <c r="AD108" s="514">
        <f t="shared" si="32"/>
        <v>0</v>
      </c>
      <c r="AE108" s="514">
        <f t="shared" si="32"/>
        <v>0</v>
      </c>
      <c r="AF108" s="514">
        <f t="shared" si="32"/>
        <v>0</v>
      </c>
      <c r="AG108" s="514">
        <f t="shared" si="32"/>
        <v>0</v>
      </c>
      <c r="AH108" s="514">
        <f t="shared" si="32"/>
        <v>0</v>
      </c>
      <c r="AI108" s="514">
        <f t="shared" si="32"/>
        <v>0</v>
      </c>
      <c r="AJ108" s="514">
        <f t="shared" si="32"/>
        <v>0</v>
      </c>
      <c r="AK108" s="514">
        <f t="shared" si="33"/>
        <v>0</v>
      </c>
      <c r="AL108" s="514">
        <f t="shared" si="33"/>
        <v>0</v>
      </c>
      <c r="AM108" s="514">
        <f t="shared" si="33"/>
        <v>0</v>
      </c>
      <c r="AN108" s="514">
        <f t="shared" si="33"/>
        <v>0</v>
      </c>
      <c r="AO108" s="514">
        <f t="shared" si="33"/>
        <v>0</v>
      </c>
      <c r="AP108" s="514">
        <f t="shared" si="33"/>
        <v>0</v>
      </c>
      <c r="AQ108" s="514">
        <f t="shared" si="33"/>
        <v>0</v>
      </c>
      <c r="AR108" s="514">
        <f t="shared" si="33"/>
        <v>0</v>
      </c>
      <c r="AS108" s="514">
        <f t="shared" si="33"/>
        <v>0</v>
      </c>
      <c r="AT108" s="514">
        <f t="shared" si="33"/>
        <v>0</v>
      </c>
      <c r="AU108" s="514">
        <f t="shared" si="33"/>
        <v>0</v>
      </c>
      <c r="AV108" s="514">
        <f t="shared" si="33"/>
        <v>0</v>
      </c>
      <c r="AW108" s="514">
        <f t="shared" si="33"/>
        <v>0</v>
      </c>
      <c r="AX108" s="514">
        <f t="shared" si="33"/>
        <v>0</v>
      </c>
      <c r="AY108" s="514">
        <f t="shared" si="33"/>
        <v>0</v>
      </c>
      <c r="AZ108" s="514">
        <f t="shared" si="33"/>
        <v>0</v>
      </c>
      <c r="BA108" s="514">
        <f t="shared" si="34"/>
        <v>0</v>
      </c>
      <c r="BB108" s="514">
        <f t="shared" si="34"/>
        <v>0</v>
      </c>
      <c r="BC108" s="514">
        <f t="shared" si="34"/>
        <v>0</v>
      </c>
      <c r="BD108" s="514">
        <f t="shared" si="34"/>
        <v>0</v>
      </c>
      <c r="BE108" s="514">
        <f t="shared" si="34"/>
        <v>0</v>
      </c>
      <c r="BF108" s="514">
        <f t="shared" si="34"/>
        <v>0</v>
      </c>
      <c r="BG108" s="514">
        <f t="shared" si="34"/>
        <v>0</v>
      </c>
      <c r="BH108" s="514">
        <f t="shared" si="34"/>
        <v>0</v>
      </c>
      <c r="BI108" s="514">
        <f t="shared" si="34"/>
        <v>0</v>
      </c>
      <c r="BJ108" s="514">
        <f t="shared" si="34"/>
        <v>0</v>
      </c>
      <c r="BK108" s="514">
        <f t="shared" si="34"/>
        <v>0</v>
      </c>
      <c r="BL108" s="514">
        <f t="shared" si="34"/>
        <v>0</v>
      </c>
      <c r="BM108" s="514">
        <f t="shared" si="34"/>
        <v>0</v>
      </c>
      <c r="BN108" s="514">
        <f t="shared" si="34"/>
        <v>0</v>
      </c>
      <c r="BO108" s="514">
        <f t="shared" si="34"/>
        <v>0</v>
      </c>
      <c r="BP108" s="514">
        <f t="shared" si="29"/>
        <v>0</v>
      </c>
      <c r="BQ108" s="514">
        <f t="shared" si="29"/>
        <v>0</v>
      </c>
      <c r="BR108" s="514">
        <f t="shared" si="29"/>
        <v>0</v>
      </c>
      <c r="BS108" s="514">
        <f t="shared" si="29"/>
        <v>0</v>
      </c>
      <c r="BT108" s="514">
        <f t="shared" si="25"/>
        <v>0</v>
      </c>
      <c r="BU108" s="514">
        <f t="shared" si="25"/>
        <v>0</v>
      </c>
      <c r="BV108" s="514">
        <f t="shared" si="25"/>
        <v>0</v>
      </c>
      <c r="BW108" s="514">
        <f t="shared" si="25"/>
        <v>0</v>
      </c>
      <c r="BX108" s="514">
        <f t="shared" si="25"/>
        <v>0</v>
      </c>
      <c r="CF108" s="505" t="s">
        <v>580</v>
      </c>
      <c r="CG108" s="505" t="s">
        <v>581</v>
      </c>
      <c r="CH108" s="515">
        <v>5.3924166094529895E-3</v>
      </c>
      <c r="CI108" s="515">
        <v>3.2893433125305615E-3</v>
      </c>
      <c r="CJ108" s="515">
        <v>2.2620019893414517E-3</v>
      </c>
      <c r="CK108" s="515">
        <v>1.8390137931999328E-3</v>
      </c>
      <c r="CL108" s="515">
        <v>1.8543860813866123E-3</v>
      </c>
      <c r="CM108" s="515">
        <v>1.1396298724219657E-3</v>
      </c>
      <c r="CN108" s="515">
        <v>2.8608290278109797E-3</v>
      </c>
      <c r="CO108" s="515">
        <v>3.4600689341918937E-3</v>
      </c>
      <c r="CP108" s="515">
        <v>3.4792130313191418E-3</v>
      </c>
      <c r="CQ108" s="515">
        <v>3.5030211651160938E-3</v>
      </c>
      <c r="CR108" s="515">
        <v>1.7628994957728324E-3</v>
      </c>
      <c r="CS108" s="515">
        <v>1.9303831510855279E-3</v>
      </c>
      <c r="CT108" s="515">
        <v>3.1484314913808801E-3</v>
      </c>
      <c r="CU108" s="515">
        <v>1.4277166571242557E-3</v>
      </c>
      <c r="CV108" s="515">
        <v>1.5154624528391242E-3</v>
      </c>
      <c r="CW108" s="515">
        <v>4.3634664412988706E-3</v>
      </c>
      <c r="CX108" s="515">
        <v>2.1096010356793198E-3</v>
      </c>
      <c r="CY108" s="515">
        <v>2.3478115042763711E-3</v>
      </c>
      <c r="CZ108" s="515">
        <v>2.0795109912806471E-3</v>
      </c>
      <c r="DA108" s="515">
        <v>4.5165419546617106E-3</v>
      </c>
      <c r="DB108" s="515">
        <v>4.8876075498896342E-3</v>
      </c>
      <c r="DC108" s="515">
        <v>4.4041795011173519E-3</v>
      </c>
      <c r="DD108" s="515">
        <v>5.5559032675836636E-3</v>
      </c>
      <c r="DE108" s="515">
        <v>4.5735885488469895E-3</v>
      </c>
      <c r="DF108" s="515">
        <v>4.1359888140115762E-3</v>
      </c>
      <c r="DG108" s="515">
        <v>4.8032182824738843E-3</v>
      </c>
      <c r="DH108" s="515">
        <v>4.3741134742642102E-3</v>
      </c>
      <c r="DI108" s="515">
        <v>3.9076911493430714E-3</v>
      </c>
      <c r="DJ108" s="515">
        <v>8.3081254921715635E-3</v>
      </c>
      <c r="DK108" s="515">
        <v>6.9417066768809417E-3</v>
      </c>
      <c r="DL108" s="515">
        <v>7.7383999482411644E-3</v>
      </c>
      <c r="DM108" s="515">
        <v>2.6380884457777821E-3</v>
      </c>
      <c r="DN108" s="515">
        <v>2.6241965009338496E-3</v>
      </c>
      <c r="DO108" s="515">
        <v>2.9151511064661939E-3</v>
      </c>
      <c r="DP108" s="515">
        <v>2.2149451268369522E-3</v>
      </c>
      <c r="DQ108" s="515">
        <v>2.0598846009400357E-3</v>
      </c>
      <c r="DR108" s="515">
        <v>2.1858140385395018E-3</v>
      </c>
      <c r="DS108" s="515">
        <v>2.2362694159214621E-3</v>
      </c>
      <c r="DT108" s="515">
        <v>9.9966380733103773E-3</v>
      </c>
      <c r="DU108" s="515">
        <v>1.2257067137809188E-2</v>
      </c>
      <c r="DV108" s="515">
        <v>1.1583011583011582E-2</v>
      </c>
      <c r="DW108" s="515">
        <v>1.4007569096404456E-3</v>
      </c>
      <c r="DX108" s="515">
        <v>1.3450634692586483E-3</v>
      </c>
      <c r="DY108" s="515">
        <v>1.3073029838773383E-3</v>
      </c>
      <c r="DZ108" s="515">
        <v>1.5247418189272993E-3</v>
      </c>
      <c r="EA108" s="515">
        <v>0</v>
      </c>
      <c r="EB108" s="515">
        <v>4.385693989746124E-3</v>
      </c>
      <c r="EC108" s="515">
        <v>1.9487129768772117E-3</v>
      </c>
      <c r="ED108" s="515">
        <v>1.3490645302533639E-3</v>
      </c>
      <c r="EE108" s="515">
        <v>4.6668812359188933E-3</v>
      </c>
      <c r="EF108" s="515">
        <v>3.4738376601222047E-3</v>
      </c>
      <c r="EG108" s="515">
        <v>1.417180425690895E-2</v>
      </c>
      <c r="EH108" s="515">
        <v>2.9138739293769408E-2</v>
      </c>
      <c r="EI108" s="515">
        <v>2.5459547517216678E-2</v>
      </c>
      <c r="EJ108" s="515">
        <v>5.2633670786893252E-2</v>
      </c>
      <c r="EK108" s="515">
        <v>5.9337071877879267E-2</v>
      </c>
      <c r="EL108" s="515">
        <v>1.9888096493843013E-2</v>
      </c>
      <c r="EM108" s="515">
        <v>3.389361257588876E-3</v>
      </c>
      <c r="EN108" s="515">
        <v>8.9196000284588409E-3</v>
      </c>
      <c r="EO108" s="515">
        <v>5.070260277826151E-3</v>
      </c>
      <c r="EP108" s="515">
        <v>4.9221711364517634E-3</v>
      </c>
      <c r="EQ108" s="515">
        <v>1.6456792203943353E-2</v>
      </c>
      <c r="ER108" s="515">
        <v>3.2001029256026477E-3</v>
      </c>
      <c r="ES108" s="515">
        <v>2.6750324233806117E-4</v>
      </c>
      <c r="ET108" s="515">
        <v>5.8177940228275214E-3</v>
      </c>
      <c r="EU108" s="515">
        <v>4.8160590050331043E-3</v>
      </c>
      <c r="EV108" s="515">
        <v>3.7890933012895362E-3</v>
      </c>
      <c r="EW108" s="515">
        <v>1.8966961520430984E-3</v>
      </c>
      <c r="EX108" s="515">
        <v>9.0026194062114116E-3</v>
      </c>
      <c r="EY108" s="515">
        <v>8.6498546771449185E-3</v>
      </c>
      <c r="EZ108" s="515">
        <v>6.8204461504138923E-3</v>
      </c>
    </row>
    <row r="109" spans="3:156" x14ac:dyDescent="0.15">
      <c r="C109" s="511" t="s">
        <v>585</v>
      </c>
      <c r="D109" s="512" t="s">
        <v>586</v>
      </c>
      <c r="E109" s="513">
        <f t="shared" si="35"/>
        <v>0</v>
      </c>
      <c r="F109" s="514">
        <f t="shared" si="36"/>
        <v>0</v>
      </c>
      <c r="G109" s="514">
        <f t="shared" si="36"/>
        <v>0</v>
      </c>
      <c r="H109" s="514">
        <f t="shared" si="36"/>
        <v>0</v>
      </c>
      <c r="I109" s="514">
        <f t="shared" si="36"/>
        <v>0</v>
      </c>
      <c r="J109" s="514">
        <f t="shared" si="36"/>
        <v>0</v>
      </c>
      <c r="K109" s="514">
        <f t="shared" si="36"/>
        <v>0</v>
      </c>
      <c r="L109" s="514">
        <f t="shared" si="36"/>
        <v>0</v>
      </c>
      <c r="M109" s="514">
        <f t="shared" si="36"/>
        <v>0</v>
      </c>
      <c r="N109" s="514">
        <f t="shared" si="36"/>
        <v>0</v>
      </c>
      <c r="O109" s="514">
        <f t="shared" si="36"/>
        <v>0</v>
      </c>
      <c r="P109" s="514">
        <f t="shared" si="36"/>
        <v>0</v>
      </c>
      <c r="Q109" s="514">
        <f t="shared" si="36"/>
        <v>0</v>
      </c>
      <c r="R109" s="514">
        <f t="shared" si="36"/>
        <v>0</v>
      </c>
      <c r="S109" s="514">
        <f t="shared" si="36"/>
        <v>0</v>
      </c>
      <c r="T109" s="514">
        <f t="shared" si="36"/>
        <v>0</v>
      </c>
      <c r="U109" s="514">
        <f t="shared" si="36"/>
        <v>0</v>
      </c>
      <c r="V109" s="514">
        <f t="shared" si="32"/>
        <v>0</v>
      </c>
      <c r="W109" s="514">
        <f t="shared" si="32"/>
        <v>0</v>
      </c>
      <c r="X109" s="514">
        <f t="shared" si="32"/>
        <v>0</v>
      </c>
      <c r="Y109" s="514">
        <f t="shared" si="32"/>
        <v>0</v>
      </c>
      <c r="Z109" s="514">
        <f t="shared" si="32"/>
        <v>0</v>
      </c>
      <c r="AA109" s="514">
        <f t="shared" si="32"/>
        <v>0</v>
      </c>
      <c r="AB109" s="514">
        <f t="shared" si="32"/>
        <v>0</v>
      </c>
      <c r="AC109" s="514">
        <f t="shared" si="32"/>
        <v>0</v>
      </c>
      <c r="AD109" s="514">
        <f t="shared" si="32"/>
        <v>0</v>
      </c>
      <c r="AE109" s="514">
        <f t="shared" si="32"/>
        <v>0</v>
      </c>
      <c r="AF109" s="514">
        <f t="shared" si="32"/>
        <v>0</v>
      </c>
      <c r="AG109" s="514">
        <f t="shared" si="32"/>
        <v>0</v>
      </c>
      <c r="AH109" s="514">
        <f t="shared" si="32"/>
        <v>0</v>
      </c>
      <c r="AI109" s="514">
        <f t="shared" si="32"/>
        <v>0</v>
      </c>
      <c r="AJ109" s="514">
        <f t="shared" si="32"/>
        <v>0</v>
      </c>
      <c r="AK109" s="514">
        <f t="shared" si="33"/>
        <v>0</v>
      </c>
      <c r="AL109" s="514">
        <f t="shared" si="33"/>
        <v>0</v>
      </c>
      <c r="AM109" s="514">
        <f t="shared" si="33"/>
        <v>0</v>
      </c>
      <c r="AN109" s="514">
        <f t="shared" si="33"/>
        <v>0</v>
      </c>
      <c r="AO109" s="514">
        <f t="shared" si="33"/>
        <v>0</v>
      </c>
      <c r="AP109" s="514">
        <f t="shared" si="33"/>
        <v>0</v>
      </c>
      <c r="AQ109" s="514">
        <f t="shared" si="33"/>
        <v>0</v>
      </c>
      <c r="AR109" s="514">
        <f t="shared" si="33"/>
        <v>0</v>
      </c>
      <c r="AS109" s="514">
        <f t="shared" si="33"/>
        <v>0</v>
      </c>
      <c r="AT109" s="514">
        <f t="shared" si="33"/>
        <v>0</v>
      </c>
      <c r="AU109" s="514">
        <f t="shared" si="33"/>
        <v>0</v>
      </c>
      <c r="AV109" s="514">
        <f t="shared" si="33"/>
        <v>0</v>
      </c>
      <c r="AW109" s="514">
        <f t="shared" si="33"/>
        <v>0</v>
      </c>
      <c r="AX109" s="514">
        <f t="shared" si="33"/>
        <v>0</v>
      </c>
      <c r="AY109" s="514">
        <f t="shared" si="33"/>
        <v>0</v>
      </c>
      <c r="AZ109" s="514">
        <f t="shared" si="33"/>
        <v>0</v>
      </c>
      <c r="BA109" s="514">
        <f t="shared" si="34"/>
        <v>0</v>
      </c>
      <c r="BB109" s="514">
        <f t="shared" si="34"/>
        <v>0</v>
      </c>
      <c r="BC109" s="514">
        <f t="shared" si="34"/>
        <v>0</v>
      </c>
      <c r="BD109" s="514">
        <f t="shared" si="34"/>
        <v>0</v>
      </c>
      <c r="BE109" s="514">
        <f t="shared" si="34"/>
        <v>0</v>
      </c>
      <c r="BF109" s="514">
        <f t="shared" si="34"/>
        <v>0</v>
      </c>
      <c r="BG109" s="514">
        <f t="shared" si="34"/>
        <v>0</v>
      </c>
      <c r="BH109" s="514">
        <f t="shared" si="34"/>
        <v>0</v>
      </c>
      <c r="BI109" s="514">
        <f t="shared" si="34"/>
        <v>0</v>
      </c>
      <c r="BJ109" s="514">
        <f t="shared" si="34"/>
        <v>0</v>
      </c>
      <c r="BK109" s="514">
        <f t="shared" si="34"/>
        <v>0</v>
      </c>
      <c r="BL109" s="514">
        <f t="shared" si="34"/>
        <v>0</v>
      </c>
      <c r="BM109" s="514">
        <f t="shared" si="34"/>
        <v>0</v>
      </c>
      <c r="BN109" s="514">
        <f t="shared" si="34"/>
        <v>0</v>
      </c>
      <c r="BO109" s="514">
        <f t="shared" si="34"/>
        <v>0</v>
      </c>
      <c r="BP109" s="514">
        <f t="shared" si="29"/>
        <v>0</v>
      </c>
      <c r="BQ109" s="514">
        <f t="shared" si="29"/>
        <v>0</v>
      </c>
      <c r="BR109" s="514">
        <f t="shared" si="29"/>
        <v>0</v>
      </c>
      <c r="BS109" s="514">
        <f t="shared" si="29"/>
        <v>0</v>
      </c>
      <c r="BT109" s="514">
        <f t="shared" si="25"/>
        <v>0</v>
      </c>
      <c r="BU109" s="514">
        <f t="shared" si="25"/>
        <v>0</v>
      </c>
      <c r="BV109" s="514">
        <f t="shared" si="25"/>
        <v>0</v>
      </c>
      <c r="BW109" s="514">
        <f t="shared" si="25"/>
        <v>0</v>
      </c>
      <c r="BX109" s="514">
        <f t="shared" si="25"/>
        <v>0</v>
      </c>
      <c r="CF109" s="505" t="s">
        <v>585</v>
      </c>
      <c r="CG109" s="505" t="s">
        <v>586</v>
      </c>
      <c r="CH109" s="515">
        <v>7.0968760797370828E-2</v>
      </c>
      <c r="CI109" s="515">
        <v>7.1016309430481719E-2</v>
      </c>
      <c r="CJ109" s="515">
        <v>6.8761174156357158E-2</v>
      </c>
      <c r="CK109" s="515">
        <v>6.1808953178515778E-2</v>
      </c>
      <c r="CL109" s="515">
        <v>6.2916124358582029E-2</v>
      </c>
      <c r="CM109" s="515">
        <v>1.1436639604659371E-2</v>
      </c>
      <c r="CN109" s="515">
        <v>7.8603476936725064E-2</v>
      </c>
      <c r="CO109" s="515">
        <v>7.4130974964597751E-2</v>
      </c>
      <c r="CP109" s="515">
        <v>8.887022703972268E-2</v>
      </c>
      <c r="CQ109" s="515">
        <v>8.9861354303428106E-2</v>
      </c>
      <c r="CR109" s="515">
        <v>1.7420479963604657E-2</v>
      </c>
      <c r="CS109" s="515">
        <v>5.6715474702374452E-2</v>
      </c>
      <c r="CT109" s="515">
        <v>0.16386790991436592</v>
      </c>
      <c r="CU109" s="515">
        <v>1.249560497670848E-2</v>
      </c>
      <c r="CV109" s="515">
        <v>0.32942365068590462</v>
      </c>
      <c r="CW109" s="515">
        <v>7.3374136280976832E-2</v>
      </c>
      <c r="CX109" s="515">
        <v>6.8592857448856015E-2</v>
      </c>
      <c r="CY109" s="515">
        <v>7.1356699647828273E-2</v>
      </c>
      <c r="CZ109" s="515">
        <v>6.8243737047188543E-2</v>
      </c>
      <c r="DA109" s="515">
        <v>7.3698865836669444E-2</v>
      </c>
      <c r="DB109" s="515">
        <v>5.9229394717479768E-2</v>
      </c>
      <c r="DC109" s="515">
        <v>6.372893640152201E-2</v>
      </c>
      <c r="DD109" s="515">
        <v>4.8395095013649032E-2</v>
      </c>
      <c r="DE109" s="515">
        <v>7.8423952840493028E-2</v>
      </c>
      <c r="DF109" s="515">
        <v>7.5491040813819285E-2</v>
      </c>
      <c r="DG109" s="515">
        <v>4.4508535754734166E-2</v>
      </c>
      <c r="DH109" s="515">
        <v>9.5555865691147185E-2</v>
      </c>
      <c r="DI109" s="515">
        <v>0.11710273688965855</v>
      </c>
      <c r="DJ109" s="515">
        <v>3.0272636706700294E-2</v>
      </c>
      <c r="DK109" s="515">
        <v>8.9291550750516716E-2</v>
      </c>
      <c r="DL109" s="515">
        <v>0.11596158495543178</v>
      </c>
      <c r="DM109" s="515">
        <v>0.11588825364326168</v>
      </c>
      <c r="DN109" s="515">
        <v>0.11664149591917682</v>
      </c>
      <c r="DO109" s="515">
        <v>0.13270808475806095</v>
      </c>
      <c r="DP109" s="515">
        <v>0.12977060639346774</v>
      </c>
      <c r="DQ109" s="515">
        <v>0.12324027814132402</v>
      </c>
      <c r="DR109" s="515">
        <v>0.12004683482220062</v>
      </c>
      <c r="DS109" s="515">
        <v>0.14728697619558337</v>
      </c>
      <c r="DT109" s="515">
        <v>9.234346665579983E-2</v>
      </c>
      <c r="DU109" s="515">
        <v>8.767667844522968E-2</v>
      </c>
      <c r="DV109" s="515">
        <v>9.2591243534639767E-2</v>
      </c>
      <c r="DW109" s="515">
        <v>4.9082844126883886E-2</v>
      </c>
      <c r="DX109" s="515">
        <v>4.9198775745894353E-2</v>
      </c>
      <c r="DY109" s="515">
        <v>4.7372209742578136E-2</v>
      </c>
      <c r="DZ109" s="515">
        <v>7.0535325320964556E-2</v>
      </c>
      <c r="EA109" s="515">
        <v>5.0068838916934373E-2</v>
      </c>
      <c r="EB109" s="515">
        <v>4.6574834764346158E-2</v>
      </c>
      <c r="EC109" s="515">
        <v>4.7942217266954287E-2</v>
      </c>
      <c r="ED109" s="515">
        <v>4.822314000686366E-2</v>
      </c>
      <c r="EE109" s="515">
        <v>4.6668812359188926E-2</v>
      </c>
      <c r="EF109" s="515">
        <v>7.0572666273792176E-2</v>
      </c>
      <c r="EG109" s="515">
        <v>0.11764624773433337</v>
      </c>
      <c r="EH109" s="515">
        <v>0.12958964907994575</v>
      </c>
      <c r="EI109" s="515">
        <v>0.11914152099405122</v>
      </c>
      <c r="EJ109" s="515">
        <v>0.14444450753166821</v>
      </c>
      <c r="EK109" s="515">
        <v>8.8473832083992135E-2</v>
      </c>
      <c r="EL109" s="515">
        <v>0.1754202114242473</v>
      </c>
      <c r="EM109" s="515">
        <v>6.9533494231981227E-2</v>
      </c>
      <c r="EN109" s="515">
        <v>4.4353353961832702E-2</v>
      </c>
      <c r="EO109" s="515">
        <v>1.9658142556697164E-2</v>
      </c>
      <c r="EP109" s="515">
        <v>6.8215989934080887E-2</v>
      </c>
      <c r="EQ109" s="515">
        <v>7.1010593478879863E-2</v>
      </c>
      <c r="ER109" s="515">
        <v>0.24758216045832618</v>
      </c>
      <c r="ES109" s="515">
        <v>0.10782119851390769</v>
      </c>
      <c r="ET109" s="515">
        <v>5.1667549137242676E-2</v>
      </c>
      <c r="EU109" s="515">
        <v>3.0605993057157867E-2</v>
      </c>
      <c r="EV109" s="515">
        <v>4.4559073561502981E-2</v>
      </c>
      <c r="EW109" s="515">
        <v>7.8430076620991232E-2</v>
      </c>
      <c r="EX109" s="515">
        <v>4.5675012786206157E-2</v>
      </c>
      <c r="EY109" s="515">
        <v>6.9824487066596927E-2</v>
      </c>
      <c r="EZ109" s="515">
        <v>6.2405392697969526E-2</v>
      </c>
    </row>
    <row r="110" spans="3:156" x14ac:dyDescent="0.15">
      <c r="C110" s="511" t="s">
        <v>589</v>
      </c>
      <c r="D110" s="512" t="s">
        <v>588</v>
      </c>
      <c r="E110" s="513">
        <f t="shared" si="35"/>
        <v>0</v>
      </c>
      <c r="F110" s="514">
        <f t="shared" si="36"/>
        <v>0</v>
      </c>
      <c r="G110" s="514">
        <f t="shared" si="36"/>
        <v>0</v>
      </c>
      <c r="H110" s="514">
        <f t="shared" si="36"/>
        <v>0</v>
      </c>
      <c r="I110" s="514">
        <f t="shared" si="36"/>
        <v>0</v>
      </c>
      <c r="J110" s="514">
        <f t="shared" si="36"/>
        <v>0</v>
      </c>
      <c r="K110" s="514">
        <f t="shared" si="36"/>
        <v>0</v>
      </c>
      <c r="L110" s="514">
        <f t="shared" si="36"/>
        <v>0</v>
      </c>
      <c r="M110" s="514">
        <f t="shared" si="36"/>
        <v>0</v>
      </c>
      <c r="N110" s="514">
        <f t="shared" si="36"/>
        <v>0</v>
      </c>
      <c r="O110" s="514">
        <f t="shared" si="36"/>
        <v>0</v>
      </c>
      <c r="P110" s="514">
        <f t="shared" si="36"/>
        <v>0</v>
      </c>
      <c r="Q110" s="514">
        <f t="shared" si="36"/>
        <v>0</v>
      </c>
      <c r="R110" s="514">
        <f t="shared" si="36"/>
        <v>0</v>
      </c>
      <c r="S110" s="514">
        <f t="shared" si="36"/>
        <v>0</v>
      </c>
      <c r="T110" s="514">
        <f t="shared" si="36"/>
        <v>0</v>
      </c>
      <c r="U110" s="514">
        <f t="shared" si="36"/>
        <v>0</v>
      </c>
      <c r="V110" s="514">
        <f t="shared" ref="V110:AK125" si="37">V$131*CX110</f>
        <v>0</v>
      </c>
      <c r="W110" s="514">
        <f t="shared" si="37"/>
        <v>0</v>
      </c>
      <c r="X110" s="514">
        <f t="shared" si="37"/>
        <v>0</v>
      </c>
      <c r="Y110" s="514">
        <f t="shared" si="37"/>
        <v>0</v>
      </c>
      <c r="Z110" s="514">
        <f t="shared" si="37"/>
        <v>0</v>
      </c>
      <c r="AA110" s="514">
        <f t="shared" si="37"/>
        <v>0</v>
      </c>
      <c r="AB110" s="514">
        <f t="shared" si="37"/>
        <v>0</v>
      </c>
      <c r="AC110" s="514">
        <f t="shared" si="37"/>
        <v>0</v>
      </c>
      <c r="AD110" s="514">
        <f t="shared" si="37"/>
        <v>0</v>
      </c>
      <c r="AE110" s="514">
        <f t="shared" si="37"/>
        <v>0</v>
      </c>
      <c r="AF110" s="514">
        <f t="shared" si="37"/>
        <v>0</v>
      </c>
      <c r="AG110" s="514">
        <f t="shared" si="37"/>
        <v>0</v>
      </c>
      <c r="AH110" s="514">
        <f t="shared" si="37"/>
        <v>0</v>
      </c>
      <c r="AI110" s="514">
        <f t="shared" si="37"/>
        <v>0</v>
      </c>
      <c r="AJ110" s="514">
        <f t="shared" si="37"/>
        <v>0</v>
      </c>
      <c r="AK110" s="514">
        <f t="shared" si="37"/>
        <v>0</v>
      </c>
      <c r="AL110" s="514">
        <f t="shared" ref="AK110:AZ125" si="38">AL$131*DN110</f>
        <v>0</v>
      </c>
      <c r="AM110" s="514">
        <f t="shared" si="38"/>
        <v>0</v>
      </c>
      <c r="AN110" s="514">
        <f t="shared" si="38"/>
        <v>0</v>
      </c>
      <c r="AO110" s="514">
        <f t="shared" si="38"/>
        <v>0</v>
      </c>
      <c r="AP110" s="514">
        <f t="shared" si="38"/>
        <v>0</v>
      </c>
      <c r="AQ110" s="514">
        <f t="shared" si="38"/>
        <v>0</v>
      </c>
      <c r="AR110" s="514">
        <f t="shared" si="38"/>
        <v>0</v>
      </c>
      <c r="AS110" s="514">
        <f t="shared" si="38"/>
        <v>0</v>
      </c>
      <c r="AT110" s="514">
        <f t="shared" si="38"/>
        <v>0</v>
      </c>
      <c r="AU110" s="514">
        <f t="shared" si="38"/>
        <v>0</v>
      </c>
      <c r="AV110" s="514">
        <f t="shared" si="38"/>
        <v>0</v>
      </c>
      <c r="AW110" s="514">
        <f t="shared" si="38"/>
        <v>0</v>
      </c>
      <c r="AX110" s="514">
        <f t="shared" si="38"/>
        <v>0</v>
      </c>
      <c r="AY110" s="514">
        <f t="shared" si="38"/>
        <v>0</v>
      </c>
      <c r="AZ110" s="514">
        <f t="shared" si="38"/>
        <v>0</v>
      </c>
      <c r="BA110" s="514">
        <f t="shared" si="34"/>
        <v>0</v>
      </c>
      <c r="BB110" s="514">
        <f t="shared" si="34"/>
        <v>0</v>
      </c>
      <c r="BC110" s="514">
        <f t="shared" si="34"/>
        <v>0</v>
      </c>
      <c r="BD110" s="514">
        <f t="shared" si="34"/>
        <v>0</v>
      </c>
      <c r="BE110" s="514">
        <f t="shared" si="34"/>
        <v>0</v>
      </c>
      <c r="BF110" s="514">
        <f t="shared" si="34"/>
        <v>0</v>
      </c>
      <c r="BG110" s="514">
        <f t="shared" si="34"/>
        <v>0</v>
      </c>
      <c r="BH110" s="514">
        <f t="shared" si="34"/>
        <v>0</v>
      </c>
      <c r="BI110" s="514">
        <f t="shared" si="34"/>
        <v>0</v>
      </c>
      <c r="BJ110" s="514">
        <f t="shared" si="34"/>
        <v>0</v>
      </c>
      <c r="BK110" s="514">
        <f t="shared" si="34"/>
        <v>0</v>
      </c>
      <c r="BL110" s="514">
        <f t="shared" si="34"/>
        <v>0</v>
      </c>
      <c r="BM110" s="514">
        <f t="shared" si="34"/>
        <v>0</v>
      </c>
      <c r="BN110" s="514">
        <f t="shared" si="34"/>
        <v>0</v>
      </c>
      <c r="BO110" s="514">
        <f t="shared" si="34"/>
        <v>0</v>
      </c>
      <c r="BP110" s="514">
        <f t="shared" si="29"/>
        <v>0</v>
      </c>
      <c r="BQ110" s="514">
        <f t="shared" si="29"/>
        <v>0</v>
      </c>
      <c r="BR110" s="514">
        <f t="shared" si="29"/>
        <v>0</v>
      </c>
      <c r="BS110" s="514">
        <f t="shared" si="29"/>
        <v>0</v>
      </c>
      <c r="BT110" s="514">
        <f t="shared" si="25"/>
        <v>0</v>
      </c>
      <c r="BU110" s="514">
        <f t="shared" si="25"/>
        <v>0</v>
      </c>
      <c r="BV110" s="514">
        <f t="shared" si="25"/>
        <v>0</v>
      </c>
      <c r="BW110" s="514">
        <f t="shared" si="25"/>
        <v>0</v>
      </c>
      <c r="BX110" s="514">
        <f t="shared" si="25"/>
        <v>0</v>
      </c>
      <c r="CF110" s="505" t="s">
        <v>589</v>
      </c>
      <c r="CG110" s="505" t="s">
        <v>588</v>
      </c>
      <c r="CH110" s="515">
        <v>0</v>
      </c>
      <c r="CI110" s="515">
        <v>0</v>
      </c>
      <c r="CJ110" s="515">
        <v>0</v>
      </c>
      <c r="CK110" s="515">
        <v>0</v>
      </c>
      <c r="CL110" s="515">
        <v>0</v>
      </c>
      <c r="CM110" s="515">
        <v>0</v>
      </c>
      <c r="CN110" s="515">
        <v>0</v>
      </c>
      <c r="CO110" s="515">
        <v>0</v>
      </c>
      <c r="CP110" s="515">
        <v>0</v>
      </c>
      <c r="CQ110" s="515">
        <v>0</v>
      </c>
      <c r="CR110" s="515">
        <v>0</v>
      </c>
      <c r="CS110" s="515">
        <v>0</v>
      </c>
      <c r="CT110" s="515">
        <v>0</v>
      </c>
      <c r="CU110" s="515">
        <v>0</v>
      </c>
      <c r="CV110" s="515">
        <v>0</v>
      </c>
      <c r="CW110" s="515">
        <v>0</v>
      </c>
      <c r="CX110" s="515">
        <v>0</v>
      </c>
      <c r="CY110" s="515">
        <v>0</v>
      </c>
      <c r="CZ110" s="515">
        <v>0</v>
      </c>
      <c r="DA110" s="515">
        <v>0</v>
      </c>
      <c r="DB110" s="515">
        <v>0</v>
      </c>
      <c r="DC110" s="515">
        <v>0</v>
      </c>
      <c r="DD110" s="515">
        <v>0</v>
      </c>
      <c r="DE110" s="515">
        <v>0</v>
      </c>
      <c r="DF110" s="515">
        <v>0</v>
      </c>
      <c r="DG110" s="515">
        <v>0</v>
      </c>
      <c r="DH110" s="515">
        <v>0</v>
      </c>
      <c r="DI110" s="515">
        <v>0</v>
      </c>
      <c r="DJ110" s="515">
        <v>0</v>
      </c>
      <c r="DK110" s="515">
        <v>0</v>
      </c>
      <c r="DL110" s="515">
        <v>0</v>
      </c>
      <c r="DM110" s="515">
        <v>0</v>
      </c>
      <c r="DN110" s="515">
        <v>0</v>
      </c>
      <c r="DO110" s="515">
        <v>0</v>
      </c>
      <c r="DP110" s="515">
        <v>0</v>
      </c>
      <c r="DQ110" s="515">
        <v>0</v>
      </c>
      <c r="DR110" s="515">
        <v>0</v>
      </c>
      <c r="DS110" s="515">
        <v>0</v>
      </c>
      <c r="DT110" s="515">
        <v>0</v>
      </c>
      <c r="DU110" s="515">
        <v>0</v>
      </c>
      <c r="DV110" s="515">
        <v>0</v>
      </c>
      <c r="DW110" s="515">
        <v>0</v>
      </c>
      <c r="DX110" s="515">
        <v>0</v>
      </c>
      <c r="DY110" s="515">
        <v>0</v>
      </c>
      <c r="DZ110" s="515">
        <v>0</v>
      </c>
      <c r="EA110" s="515">
        <v>0</v>
      </c>
      <c r="EB110" s="515">
        <v>0</v>
      </c>
      <c r="EC110" s="515">
        <v>0</v>
      </c>
      <c r="ED110" s="515">
        <v>0</v>
      </c>
      <c r="EE110" s="515">
        <v>0</v>
      </c>
      <c r="EF110" s="515">
        <v>0</v>
      </c>
      <c r="EG110" s="515">
        <v>0</v>
      </c>
      <c r="EH110" s="515">
        <v>0</v>
      </c>
      <c r="EI110" s="515">
        <v>0</v>
      </c>
      <c r="EJ110" s="515">
        <v>0</v>
      </c>
      <c r="EK110" s="515">
        <v>0</v>
      </c>
      <c r="EL110" s="515">
        <v>0</v>
      </c>
      <c r="EM110" s="515">
        <v>0</v>
      </c>
      <c r="EN110" s="515">
        <v>0</v>
      </c>
      <c r="EO110" s="515">
        <v>0</v>
      </c>
      <c r="EP110" s="515">
        <v>0</v>
      </c>
      <c r="EQ110" s="515">
        <v>0</v>
      </c>
      <c r="ER110" s="515">
        <v>0</v>
      </c>
      <c r="ES110" s="515">
        <v>0</v>
      </c>
      <c r="ET110" s="515">
        <v>0</v>
      </c>
      <c r="EU110" s="515">
        <v>0</v>
      </c>
      <c r="EV110" s="515">
        <v>0</v>
      </c>
      <c r="EW110" s="515">
        <v>0</v>
      </c>
      <c r="EX110" s="515">
        <v>0</v>
      </c>
      <c r="EY110" s="515">
        <v>0</v>
      </c>
      <c r="EZ110" s="515">
        <v>0</v>
      </c>
    </row>
    <row r="111" spans="3:156" x14ac:dyDescent="0.15">
      <c r="C111" s="511" t="s">
        <v>592</v>
      </c>
      <c r="D111" s="512" t="s">
        <v>591</v>
      </c>
      <c r="E111" s="513">
        <f t="shared" si="35"/>
        <v>0</v>
      </c>
      <c r="F111" s="514">
        <f t="shared" si="36"/>
        <v>0</v>
      </c>
      <c r="G111" s="514">
        <f t="shared" si="36"/>
        <v>0</v>
      </c>
      <c r="H111" s="514">
        <f t="shared" si="36"/>
        <v>0</v>
      </c>
      <c r="I111" s="514">
        <f t="shared" si="36"/>
        <v>0</v>
      </c>
      <c r="J111" s="514">
        <f t="shared" si="36"/>
        <v>0</v>
      </c>
      <c r="K111" s="514">
        <f t="shared" si="36"/>
        <v>0</v>
      </c>
      <c r="L111" s="514">
        <f t="shared" si="36"/>
        <v>0</v>
      </c>
      <c r="M111" s="514">
        <f t="shared" si="36"/>
        <v>0</v>
      </c>
      <c r="N111" s="514">
        <f t="shared" si="36"/>
        <v>0</v>
      </c>
      <c r="O111" s="514">
        <f t="shared" si="36"/>
        <v>0</v>
      </c>
      <c r="P111" s="514">
        <f t="shared" si="36"/>
        <v>0</v>
      </c>
      <c r="Q111" s="514">
        <f t="shared" si="36"/>
        <v>0</v>
      </c>
      <c r="R111" s="514">
        <f t="shared" si="36"/>
        <v>0</v>
      </c>
      <c r="S111" s="514">
        <f t="shared" si="36"/>
        <v>0</v>
      </c>
      <c r="T111" s="514">
        <f t="shared" si="36"/>
        <v>0</v>
      </c>
      <c r="U111" s="514">
        <f t="shared" si="36"/>
        <v>0</v>
      </c>
      <c r="V111" s="514">
        <f t="shared" si="37"/>
        <v>0</v>
      </c>
      <c r="W111" s="514">
        <f t="shared" si="37"/>
        <v>0</v>
      </c>
      <c r="X111" s="514">
        <f t="shared" si="37"/>
        <v>0</v>
      </c>
      <c r="Y111" s="514">
        <f t="shared" si="37"/>
        <v>0</v>
      </c>
      <c r="Z111" s="514">
        <f t="shared" si="37"/>
        <v>0</v>
      </c>
      <c r="AA111" s="514">
        <f t="shared" si="37"/>
        <v>0</v>
      </c>
      <c r="AB111" s="514">
        <f t="shared" si="37"/>
        <v>0</v>
      </c>
      <c r="AC111" s="514">
        <f t="shared" si="37"/>
        <v>0</v>
      </c>
      <c r="AD111" s="514">
        <f t="shared" si="37"/>
        <v>0</v>
      </c>
      <c r="AE111" s="514">
        <f t="shared" si="37"/>
        <v>0</v>
      </c>
      <c r="AF111" s="514">
        <f t="shared" si="37"/>
        <v>0</v>
      </c>
      <c r="AG111" s="514">
        <f t="shared" si="37"/>
        <v>0</v>
      </c>
      <c r="AH111" s="514">
        <f t="shared" si="37"/>
        <v>0</v>
      </c>
      <c r="AI111" s="514">
        <f t="shared" si="37"/>
        <v>0</v>
      </c>
      <c r="AJ111" s="514">
        <f t="shared" si="37"/>
        <v>0</v>
      </c>
      <c r="AK111" s="514">
        <f t="shared" si="38"/>
        <v>0</v>
      </c>
      <c r="AL111" s="514">
        <f t="shared" si="38"/>
        <v>0</v>
      </c>
      <c r="AM111" s="514">
        <f t="shared" si="38"/>
        <v>0</v>
      </c>
      <c r="AN111" s="514">
        <f t="shared" si="38"/>
        <v>0</v>
      </c>
      <c r="AO111" s="514">
        <f t="shared" si="38"/>
        <v>0</v>
      </c>
      <c r="AP111" s="514">
        <f t="shared" si="38"/>
        <v>0</v>
      </c>
      <c r="AQ111" s="514">
        <f t="shared" si="38"/>
        <v>0</v>
      </c>
      <c r="AR111" s="514">
        <f t="shared" si="38"/>
        <v>0</v>
      </c>
      <c r="AS111" s="514">
        <f t="shared" si="38"/>
        <v>0</v>
      </c>
      <c r="AT111" s="514">
        <f t="shared" si="38"/>
        <v>0</v>
      </c>
      <c r="AU111" s="514">
        <f t="shared" si="38"/>
        <v>0</v>
      </c>
      <c r="AV111" s="514">
        <f t="shared" si="38"/>
        <v>0</v>
      </c>
      <c r="AW111" s="514">
        <f t="shared" si="38"/>
        <v>0</v>
      </c>
      <c r="AX111" s="514">
        <f t="shared" si="38"/>
        <v>0</v>
      </c>
      <c r="AY111" s="514">
        <f t="shared" si="38"/>
        <v>0</v>
      </c>
      <c r="AZ111" s="514">
        <f t="shared" si="38"/>
        <v>0</v>
      </c>
      <c r="BA111" s="514">
        <f t="shared" si="34"/>
        <v>0</v>
      </c>
      <c r="BB111" s="514">
        <f t="shared" si="34"/>
        <v>0</v>
      </c>
      <c r="BC111" s="514">
        <f t="shared" si="34"/>
        <v>0</v>
      </c>
      <c r="BD111" s="514">
        <f t="shared" si="34"/>
        <v>0</v>
      </c>
      <c r="BE111" s="514">
        <f t="shared" si="34"/>
        <v>0</v>
      </c>
      <c r="BF111" s="514">
        <f t="shared" si="34"/>
        <v>0</v>
      </c>
      <c r="BG111" s="514">
        <f t="shared" si="34"/>
        <v>0</v>
      </c>
      <c r="BH111" s="514">
        <f t="shared" si="34"/>
        <v>0</v>
      </c>
      <c r="BI111" s="514">
        <f t="shared" si="34"/>
        <v>0</v>
      </c>
      <c r="BJ111" s="514">
        <f t="shared" si="34"/>
        <v>0</v>
      </c>
      <c r="BK111" s="514">
        <f t="shared" si="34"/>
        <v>0</v>
      </c>
      <c r="BL111" s="514">
        <f t="shared" si="34"/>
        <v>0</v>
      </c>
      <c r="BM111" s="514">
        <f t="shared" si="34"/>
        <v>0</v>
      </c>
      <c r="BN111" s="514">
        <f t="shared" si="34"/>
        <v>0</v>
      </c>
      <c r="BO111" s="514">
        <f t="shared" si="34"/>
        <v>0</v>
      </c>
      <c r="BP111" s="514">
        <f t="shared" si="29"/>
        <v>0</v>
      </c>
      <c r="BQ111" s="514">
        <f t="shared" si="29"/>
        <v>0</v>
      </c>
      <c r="BR111" s="514">
        <f t="shared" si="29"/>
        <v>0</v>
      </c>
      <c r="BS111" s="514">
        <f t="shared" si="29"/>
        <v>0</v>
      </c>
      <c r="BT111" s="514">
        <f t="shared" si="25"/>
        <v>0</v>
      </c>
      <c r="BU111" s="514">
        <f t="shared" si="25"/>
        <v>0</v>
      </c>
      <c r="BV111" s="514">
        <f t="shared" si="25"/>
        <v>0</v>
      </c>
      <c r="BW111" s="514">
        <f t="shared" si="25"/>
        <v>0</v>
      </c>
      <c r="BX111" s="514">
        <f t="shared" si="25"/>
        <v>0</v>
      </c>
      <c r="CF111" s="505" t="s">
        <v>592</v>
      </c>
      <c r="CG111" s="505" t="s">
        <v>591</v>
      </c>
      <c r="CH111" s="515">
        <v>0</v>
      </c>
      <c r="CI111" s="515">
        <v>0</v>
      </c>
      <c r="CJ111" s="515">
        <v>0</v>
      </c>
      <c r="CK111" s="515">
        <v>0</v>
      </c>
      <c r="CL111" s="515">
        <v>0</v>
      </c>
      <c r="CM111" s="515">
        <v>0</v>
      </c>
      <c r="CN111" s="515">
        <v>0</v>
      </c>
      <c r="CO111" s="515">
        <v>0</v>
      </c>
      <c r="CP111" s="515">
        <v>0</v>
      </c>
      <c r="CQ111" s="515">
        <v>0</v>
      </c>
      <c r="CR111" s="515">
        <v>0</v>
      </c>
      <c r="CS111" s="515">
        <v>0</v>
      </c>
      <c r="CT111" s="515">
        <v>0</v>
      </c>
      <c r="CU111" s="515">
        <v>0</v>
      </c>
      <c r="CV111" s="515">
        <v>0</v>
      </c>
      <c r="CW111" s="515">
        <v>0</v>
      </c>
      <c r="CX111" s="515">
        <v>0</v>
      </c>
      <c r="CY111" s="515">
        <v>0</v>
      </c>
      <c r="CZ111" s="515">
        <v>0</v>
      </c>
      <c r="DA111" s="515">
        <v>0</v>
      </c>
      <c r="DB111" s="515">
        <v>0</v>
      </c>
      <c r="DC111" s="515">
        <v>0</v>
      </c>
      <c r="DD111" s="515">
        <v>0</v>
      </c>
      <c r="DE111" s="515">
        <v>0</v>
      </c>
      <c r="DF111" s="515">
        <v>0</v>
      </c>
      <c r="DG111" s="515">
        <v>0</v>
      </c>
      <c r="DH111" s="515">
        <v>0</v>
      </c>
      <c r="DI111" s="515">
        <v>0</v>
      </c>
      <c r="DJ111" s="515">
        <v>0</v>
      </c>
      <c r="DK111" s="515">
        <v>0</v>
      </c>
      <c r="DL111" s="515">
        <v>0</v>
      </c>
      <c r="DM111" s="515">
        <v>0</v>
      </c>
      <c r="DN111" s="515">
        <v>0</v>
      </c>
      <c r="DO111" s="515">
        <v>0</v>
      </c>
      <c r="DP111" s="515">
        <v>0</v>
      </c>
      <c r="DQ111" s="515">
        <v>0</v>
      </c>
      <c r="DR111" s="515">
        <v>0</v>
      </c>
      <c r="DS111" s="515">
        <v>0</v>
      </c>
      <c r="DT111" s="515">
        <v>0</v>
      </c>
      <c r="DU111" s="515">
        <v>0</v>
      </c>
      <c r="DV111" s="515">
        <v>0</v>
      </c>
      <c r="DW111" s="515">
        <v>0</v>
      </c>
      <c r="DX111" s="515">
        <v>0</v>
      </c>
      <c r="DY111" s="515">
        <v>0</v>
      </c>
      <c r="DZ111" s="515">
        <v>0</v>
      </c>
      <c r="EA111" s="515">
        <v>0</v>
      </c>
      <c r="EB111" s="515">
        <v>0</v>
      </c>
      <c r="EC111" s="515">
        <v>0</v>
      </c>
      <c r="ED111" s="515">
        <v>0</v>
      </c>
      <c r="EE111" s="515">
        <v>0</v>
      </c>
      <c r="EF111" s="515">
        <v>0</v>
      </c>
      <c r="EG111" s="515">
        <v>0</v>
      </c>
      <c r="EH111" s="515">
        <v>0</v>
      </c>
      <c r="EI111" s="515">
        <v>0</v>
      </c>
      <c r="EJ111" s="515">
        <v>0</v>
      </c>
      <c r="EK111" s="515">
        <v>0</v>
      </c>
      <c r="EL111" s="515">
        <v>0</v>
      </c>
      <c r="EM111" s="515">
        <v>0</v>
      </c>
      <c r="EN111" s="515">
        <v>0</v>
      </c>
      <c r="EO111" s="515">
        <v>0</v>
      </c>
      <c r="EP111" s="515">
        <v>0</v>
      </c>
      <c r="EQ111" s="515">
        <v>0</v>
      </c>
      <c r="ER111" s="515">
        <v>0</v>
      </c>
      <c r="ES111" s="515">
        <v>0</v>
      </c>
      <c r="ET111" s="515">
        <v>0</v>
      </c>
      <c r="EU111" s="515">
        <v>0</v>
      </c>
      <c r="EV111" s="515">
        <v>0</v>
      </c>
      <c r="EW111" s="515">
        <v>0</v>
      </c>
      <c r="EX111" s="515">
        <v>0</v>
      </c>
      <c r="EY111" s="515">
        <v>0</v>
      </c>
      <c r="EZ111" s="515">
        <v>0</v>
      </c>
    </row>
    <row r="112" spans="3:156" x14ac:dyDescent="0.15">
      <c r="C112" s="511" t="s">
        <v>595</v>
      </c>
      <c r="D112" s="512" t="s">
        <v>594</v>
      </c>
      <c r="E112" s="513">
        <f t="shared" si="35"/>
        <v>0</v>
      </c>
      <c r="F112" s="514">
        <f t="shared" si="36"/>
        <v>0</v>
      </c>
      <c r="G112" s="514">
        <f t="shared" si="36"/>
        <v>0</v>
      </c>
      <c r="H112" s="514">
        <f t="shared" si="36"/>
        <v>0</v>
      </c>
      <c r="I112" s="514">
        <f t="shared" si="36"/>
        <v>0</v>
      </c>
      <c r="J112" s="514">
        <f t="shared" si="36"/>
        <v>0</v>
      </c>
      <c r="K112" s="514">
        <f t="shared" si="36"/>
        <v>0</v>
      </c>
      <c r="L112" s="514">
        <f t="shared" si="36"/>
        <v>0</v>
      </c>
      <c r="M112" s="514">
        <f t="shared" si="36"/>
        <v>0</v>
      </c>
      <c r="N112" s="514">
        <f t="shared" si="36"/>
        <v>0</v>
      </c>
      <c r="O112" s="514">
        <f t="shared" si="36"/>
        <v>0</v>
      </c>
      <c r="P112" s="514">
        <f t="shared" si="36"/>
        <v>0</v>
      </c>
      <c r="Q112" s="514">
        <f t="shared" si="36"/>
        <v>0</v>
      </c>
      <c r="R112" s="514">
        <f t="shared" si="36"/>
        <v>0</v>
      </c>
      <c r="S112" s="514">
        <f t="shared" si="36"/>
        <v>0</v>
      </c>
      <c r="T112" s="514">
        <f t="shared" si="36"/>
        <v>0</v>
      </c>
      <c r="U112" s="514">
        <f t="shared" si="36"/>
        <v>0</v>
      </c>
      <c r="V112" s="514">
        <f t="shared" si="37"/>
        <v>0</v>
      </c>
      <c r="W112" s="514">
        <f t="shared" si="37"/>
        <v>0</v>
      </c>
      <c r="X112" s="514">
        <f t="shared" si="37"/>
        <v>0</v>
      </c>
      <c r="Y112" s="514">
        <f t="shared" si="37"/>
        <v>0</v>
      </c>
      <c r="Z112" s="514">
        <f t="shared" si="37"/>
        <v>0</v>
      </c>
      <c r="AA112" s="514">
        <f t="shared" si="37"/>
        <v>0</v>
      </c>
      <c r="AB112" s="514">
        <f t="shared" si="37"/>
        <v>0</v>
      </c>
      <c r="AC112" s="514">
        <f t="shared" si="37"/>
        <v>0</v>
      </c>
      <c r="AD112" s="514">
        <f t="shared" si="37"/>
        <v>0</v>
      </c>
      <c r="AE112" s="514">
        <f t="shared" si="37"/>
        <v>0</v>
      </c>
      <c r="AF112" s="514">
        <f t="shared" si="37"/>
        <v>0</v>
      </c>
      <c r="AG112" s="514">
        <f t="shared" si="37"/>
        <v>0</v>
      </c>
      <c r="AH112" s="514">
        <f t="shared" si="37"/>
        <v>0</v>
      </c>
      <c r="AI112" s="514">
        <f t="shared" si="37"/>
        <v>0</v>
      </c>
      <c r="AJ112" s="514">
        <f t="shared" si="37"/>
        <v>0</v>
      </c>
      <c r="AK112" s="514">
        <f t="shared" si="38"/>
        <v>0</v>
      </c>
      <c r="AL112" s="514">
        <f t="shared" si="38"/>
        <v>0</v>
      </c>
      <c r="AM112" s="514">
        <f t="shared" si="38"/>
        <v>0</v>
      </c>
      <c r="AN112" s="514">
        <f t="shared" si="38"/>
        <v>0</v>
      </c>
      <c r="AO112" s="514">
        <f t="shared" si="38"/>
        <v>0</v>
      </c>
      <c r="AP112" s="514">
        <f t="shared" si="38"/>
        <v>0</v>
      </c>
      <c r="AQ112" s="514">
        <f t="shared" si="38"/>
        <v>0</v>
      </c>
      <c r="AR112" s="514">
        <f t="shared" si="38"/>
        <v>0</v>
      </c>
      <c r="AS112" s="514">
        <f t="shared" si="38"/>
        <v>0</v>
      </c>
      <c r="AT112" s="514">
        <f t="shared" si="38"/>
        <v>0</v>
      </c>
      <c r="AU112" s="514">
        <f t="shared" si="38"/>
        <v>0</v>
      </c>
      <c r="AV112" s="514">
        <f t="shared" si="38"/>
        <v>0</v>
      </c>
      <c r="AW112" s="514">
        <f t="shared" si="38"/>
        <v>0</v>
      </c>
      <c r="AX112" s="514">
        <f t="shared" si="38"/>
        <v>0</v>
      </c>
      <c r="AY112" s="514">
        <f t="shared" si="38"/>
        <v>0</v>
      </c>
      <c r="AZ112" s="514">
        <f t="shared" si="38"/>
        <v>0</v>
      </c>
      <c r="BA112" s="514">
        <f t="shared" si="34"/>
        <v>0</v>
      </c>
      <c r="BB112" s="514">
        <f t="shared" si="34"/>
        <v>0</v>
      </c>
      <c r="BC112" s="514">
        <f t="shared" si="34"/>
        <v>0</v>
      </c>
      <c r="BD112" s="514">
        <f t="shared" si="34"/>
        <v>0</v>
      </c>
      <c r="BE112" s="514">
        <f t="shared" si="34"/>
        <v>0</v>
      </c>
      <c r="BF112" s="514">
        <f t="shared" si="34"/>
        <v>0</v>
      </c>
      <c r="BG112" s="514">
        <f t="shared" si="34"/>
        <v>0</v>
      </c>
      <c r="BH112" s="514">
        <f t="shared" si="34"/>
        <v>0</v>
      </c>
      <c r="BI112" s="514">
        <f t="shared" si="34"/>
        <v>0</v>
      </c>
      <c r="BJ112" s="514">
        <f t="shared" si="34"/>
        <v>0</v>
      </c>
      <c r="BK112" s="514">
        <f t="shared" si="34"/>
        <v>0</v>
      </c>
      <c r="BL112" s="514">
        <f t="shared" si="34"/>
        <v>0</v>
      </c>
      <c r="BM112" s="514">
        <f t="shared" si="34"/>
        <v>0</v>
      </c>
      <c r="BN112" s="514">
        <f t="shared" si="34"/>
        <v>0</v>
      </c>
      <c r="BO112" s="514">
        <f t="shared" si="34"/>
        <v>0</v>
      </c>
      <c r="BP112" s="514">
        <f t="shared" si="29"/>
        <v>0</v>
      </c>
      <c r="BQ112" s="514">
        <f t="shared" si="29"/>
        <v>0</v>
      </c>
      <c r="BR112" s="514">
        <f t="shared" si="29"/>
        <v>0</v>
      </c>
      <c r="BS112" s="514">
        <f t="shared" si="29"/>
        <v>0</v>
      </c>
      <c r="BT112" s="514">
        <f t="shared" si="25"/>
        <v>0</v>
      </c>
      <c r="BU112" s="514">
        <f t="shared" si="25"/>
        <v>0</v>
      </c>
      <c r="BV112" s="514">
        <f t="shared" si="25"/>
        <v>0</v>
      </c>
      <c r="BW112" s="514">
        <f t="shared" si="25"/>
        <v>0</v>
      </c>
      <c r="BX112" s="514">
        <f t="shared" si="25"/>
        <v>0</v>
      </c>
      <c r="CF112" s="505" t="s">
        <v>595</v>
      </c>
      <c r="CG112" s="505" t="s">
        <v>594</v>
      </c>
      <c r="CH112" s="515">
        <v>2.8551780092585165E-5</v>
      </c>
      <c r="CI112" s="515">
        <v>1.0492996720597422E-5</v>
      </c>
      <c r="CJ112" s="515">
        <v>6.1014945483781783E-6</v>
      </c>
      <c r="CK112" s="515">
        <v>3.9042576254760621E-6</v>
      </c>
      <c r="CL112" s="515">
        <v>3.8792369164145258E-6</v>
      </c>
      <c r="CM112" s="515">
        <v>5.0426100549644496E-6</v>
      </c>
      <c r="CN112" s="515">
        <v>9.2121366215133791E-6</v>
      </c>
      <c r="CO112" s="515">
        <v>1.3359339514254415E-5</v>
      </c>
      <c r="CP112" s="515">
        <v>9.0773355271092038E-6</v>
      </c>
      <c r="CQ112" s="515">
        <v>8.9403032287905105E-6</v>
      </c>
      <c r="CR112" s="515">
        <v>1.8955908556697122E-5</v>
      </c>
      <c r="CS112" s="515">
        <v>9.129922367873152E-6</v>
      </c>
      <c r="CT112" s="515">
        <v>8.1530379578270515E-6</v>
      </c>
      <c r="CU112" s="515">
        <v>9.5330648747495459E-6</v>
      </c>
      <c r="CV112" s="515">
        <v>1.578606721707421E-5</v>
      </c>
      <c r="CW112" s="515">
        <v>1.5084473717331316E-5</v>
      </c>
      <c r="CX112" s="515">
        <v>3.0301352171718806E-5</v>
      </c>
      <c r="CY112" s="515">
        <v>3.726684927422811E-5</v>
      </c>
      <c r="CZ112" s="515">
        <v>2.9421491104706379E-5</v>
      </c>
      <c r="DA112" s="515">
        <v>1.4050990761615503E-5</v>
      </c>
      <c r="DB112" s="515">
        <v>1.5015691397510398E-5</v>
      </c>
      <c r="DC112" s="515">
        <v>1.4495379597753217E-5</v>
      </c>
      <c r="DD112" s="515">
        <v>1.6048247451137098E-5</v>
      </c>
      <c r="DE112" s="515">
        <v>1.4318032129664098E-5</v>
      </c>
      <c r="DF112" s="515">
        <v>1.4791932972821056E-5</v>
      </c>
      <c r="DG112" s="515">
        <v>1.3364960439717099E-5</v>
      </c>
      <c r="DH112" s="515">
        <v>1.3904603093104707E-5</v>
      </c>
      <c r="DI112" s="515">
        <v>1.5058540074539773E-5</v>
      </c>
      <c r="DJ112" s="515">
        <v>1.9601107658593789E-5</v>
      </c>
      <c r="DK112" s="515">
        <v>5.7211746563475921E-5</v>
      </c>
      <c r="DL112" s="515">
        <v>7.5973495541286566E-5</v>
      </c>
      <c r="DM112" s="515">
        <v>6.7110157181454538E-5</v>
      </c>
      <c r="DN112" s="515">
        <v>6.736640657276156E-5</v>
      </c>
      <c r="DO112" s="515">
        <v>6.8496691205641744E-5</v>
      </c>
      <c r="DP112" s="515">
        <v>6.5008871647206139E-5</v>
      </c>
      <c r="DQ112" s="515">
        <v>6.8283467434476322E-5</v>
      </c>
      <c r="DR112" s="515">
        <v>5.6700753269507184E-5</v>
      </c>
      <c r="DS112" s="515">
        <v>7.3423479884851005E-5</v>
      </c>
      <c r="DT112" s="515">
        <v>6.876668228774018E-5</v>
      </c>
      <c r="DU112" s="515">
        <v>1.1042402826855124E-4</v>
      </c>
      <c r="DV112" s="515">
        <v>1.4569825890580607E-4</v>
      </c>
      <c r="DW112" s="515">
        <v>6.2613654964770873E-5</v>
      </c>
      <c r="DX112" s="515">
        <v>6.2079852427322224E-5</v>
      </c>
      <c r="DY112" s="515">
        <v>6.2305503912451866E-5</v>
      </c>
      <c r="DZ112" s="515">
        <v>5.1251825846295776E-5</v>
      </c>
      <c r="EA112" s="515">
        <v>9.1785222579164751E-5</v>
      </c>
      <c r="EB112" s="515">
        <v>6.1770337883748229E-5</v>
      </c>
      <c r="EC112" s="515">
        <v>6.7865626060400409E-5</v>
      </c>
      <c r="ED112" s="515">
        <v>7.100339632912441E-5</v>
      </c>
      <c r="EE112" s="515">
        <v>5.3642313056538997E-5</v>
      </c>
      <c r="EF112" s="515">
        <v>5.1694012799437566E-5</v>
      </c>
      <c r="EG112" s="515">
        <v>9.5534720304870665E-5</v>
      </c>
      <c r="EH112" s="515">
        <v>9.5156658841691186E-5</v>
      </c>
      <c r="EI112" s="515">
        <v>9.6507187406763518E-5</v>
      </c>
      <c r="EJ112" s="515">
        <v>9.0845602221174975E-5</v>
      </c>
      <c r="EK112" s="515">
        <v>9.0999055884795192E-5</v>
      </c>
      <c r="EL112" s="515">
        <v>9.4017290008943107E-5</v>
      </c>
      <c r="EM112" s="515">
        <v>9.5438635107144911E-5</v>
      </c>
      <c r="EN112" s="515">
        <v>8.9870025475655838E-5</v>
      </c>
      <c r="EO112" s="515">
        <v>9.3769674887141495E-5</v>
      </c>
      <c r="EP112" s="515">
        <v>8.9026407210743313E-5</v>
      </c>
      <c r="EQ112" s="515">
        <v>9.2976227140922904E-5</v>
      </c>
      <c r="ER112" s="515">
        <v>1.046538310503116E-4</v>
      </c>
      <c r="ES112" s="515">
        <v>2.0704585320283372E-5</v>
      </c>
      <c r="ET112" s="515">
        <v>3.0744136196523347E-5</v>
      </c>
      <c r="EU112" s="515">
        <v>4.1714410112615872E-5</v>
      </c>
      <c r="EV112" s="515">
        <v>3.0279563327217968E-5</v>
      </c>
      <c r="EW112" s="515">
        <v>1.3833278256392128E-5</v>
      </c>
      <c r="EX112" s="515">
        <v>3.3908171021511908E-5</v>
      </c>
      <c r="EY112" s="515">
        <v>2.6482524843918619E-5</v>
      </c>
      <c r="EZ112" s="515">
        <v>2.8341313714361707E-5</v>
      </c>
    </row>
    <row r="113" spans="3:156" x14ac:dyDescent="0.15">
      <c r="C113" s="511" t="s">
        <v>598</v>
      </c>
      <c r="D113" s="512" t="s">
        <v>597</v>
      </c>
      <c r="E113" s="513">
        <f t="shared" si="35"/>
        <v>0</v>
      </c>
      <c r="F113" s="514">
        <f t="shared" si="36"/>
        <v>0</v>
      </c>
      <c r="G113" s="514">
        <f t="shared" si="36"/>
        <v>0</v>
      </c>
      <c r="H113" s="514">
        <f t="shared" si="36"/>
        <v>0</v>
      </c>
      <c r="I113" s="514">
        <f t="shared" si="36"/>
        <v>0</v>
      </c>
      <c r="J113" s="514">
        <f t="shared" si="36"/>
        <v>0</v>
      </c>
      <c r="K113" s="514">
        <f t="shared" si="36"/>
        <v>0</v>
      </c>
      <c r="L113" s="514">
        <f t="shared" si="36"/>
        <v>0</v>
      </c>
      <c r="M113" s="514">
        <f t="shared" si="36"/>
        <v>0</v>
      </c>
      <c r="N113" s="514">
        <f t="shared" si="36"/>
        <v>0</v>
      </c>
      <c r="O113" s="514">
        <f t="shared" si="36"/>
        <v>0</v>
      </c>
      <c r="P113" s="514">
        <f t="shared" si="36"/>
        <v>0</v>
      </c>
      <c r="Q113" s="514">
        <f t="shared" si="36"/>
        <v>0</v>
      </c>
      <c r="R113" s="514">
        <f t="shared" si="36"/>
        <v>0</v>
      </c>
      <c r="S113" s="514">
        <f t="shared" si="36"/>
        <v>0</v>
      </c>
      <c r="T113" s="514">
        <f t="shared" si="36"/>
        <v>0</v>
      </c>
      <c r="U113" s="514">
        <f t="shared" si="36"/>
        <v>0</v>
      </c>
      <c r="V113" s="514">
        <f t="shared" si="37"/>
        <v>0</v>
      </c>
      <c r="W113" s="514">
        <f t="shared" si="37"/>
        <v>0</v>
      </c>
      <c r="X113" s="514">
        <f t="shared" si="37"/>
        <v>0</v>
      </c>
      <c r="Y113" s="514">
        <f t="shared" si="37"/>
        <v>0</v>
      </c>
      <c r="Z113" s="514">
        <f t="shared" si="37"/>
        <v>0</v>
      </c>
      <c r="AA113" s="514">
        <f t="shared" si="37"/>
        <v>0</v>
      </c>
      <c r="AB113" s="514">
        <f t="shared" si="37"/>
        <v>0</v>
      </c>
      <c r="AC113" s="514">
        <f t="shared" si="37"/>
        <v>0</v>
      </c>
      <c r="AD113" s="514">
        <f t="shared" si="37"/>
        <v>0</v>
      </c>
      <c r="AE113" s="514">
        <f t="shared" si="37"/>
        <v>0</v>
      </c>
      <c r="AF113" s="514">
        <f t="shared" si="37"/>
        <v>0</v>
      </c>
      <c r="AG113" s="514">
        <f t="shared" si="37"/>
        <v>0</v>
      </c>
      <c r="AH113" s="514">
        <f t="shared" si="37"/>
        <v>0</v>
      </c>
      <c r="AI113" s="514">
        <f t="shared" si="37"/>
        <v>0</v>
      </c>
      <c r="AJ113" s="514">
        <f t="shared" si="37"/>
        <v>0</v>
      </c>
      <c r="AK113" s="514">
        <f t="shared" si="38"/>
        <v>0</v>
      </c>
      <c r="AL113" s="514">
        <f t="shared" si="38"/>
        <v>0</v>
      </c>
      <c r="AM113" s="514">
        <f t="shared" si="38"/>
        <v>0</v>
      </c>
      <c r="AN113" s="514">
        <f t="shared" si="38"/>
        <v>0</v>
      </c>
      <c r="AO113" s="514">
        <f t="shared" si="38"/>
        <v>0</v>
      </c>
      <c r="AP113" s="514">
        <f t="shared" si="38"/>
        <v>0</v>
      </c>
      <c r="AQ113" s="514">
        <f t="shared" si="38"/>
        <v>0</v>
      </c>
      <c r="AR113" s="514">
        <f t="shared" si="38"/>
        <v>0</v>
      </c>
      <c r="AS113" s="514">
        <f t="shared" si="38"/>
        <v>0</v>
      </c>
      <c r="AT113" s="514">
        <f t="shared" si="38"/>
        <v>0</v>
      </c>
      <c r="AU113" s="514">
        <f t="shared" si="38"/>
        <v>0</v>
      </c>
      <c r="AV113" s="514">
        <f t="shared" si="38"/>
        <v>0</v>
      </c>
      <c r="AW113" s="514">
        <f t="shared" si="38"/>
        <v>0</v>
      </c>
      <c r="AX113" s="514">
        <f t="shared" si="38"/>
        <v>0</v>
      </c>
      <c r="AY113" s="514">
        <f t="shared" si="38"/>
        <v>0</v>
      </c>
      <c r="AZ113" s="514">
        <f t="shared" si="38"/>
        <v>0</v>
      </c>
      <c r="BA113" s="514">
        <f t="shared" si="34"/>
        <v>0</v>
      </c>
      <c r="BB113" s="514">
        <f t="shared" si="34"/>
        <v>0</v>
      </c>
      <c r="BC113" s="514">
        <f t="shared" si="34"/>
        <v>0</v>
      </c>
      <c r="BD113" s="514">
        <f t="shared" si="34"/>
        <v>0</v>
      </c>
      <c r="BE113" s="514">
        <f t="shared" si="34"/>
        <v>0</v>
      </c>
      <c r="BF113" s="514">
        <f t="shared" si="34"/>
        <v>0</v>
      </c>
      <c r="BG113" s="514">
        <f t="shared" si="34"/>
        <v>0</v>
      </c>
      <c r="BH113" s="514">
        <f t="shared" si="34"/>
        <v>0</v>
      </c>
      <c r="BI113" s="514">
        <f t="shared" si="34"/>
        <v>0</v>
      </c>
      <c r="BJ113" s="514">
        <f t="shared" si="34"/>
        <v>0</v>
      </c>
      <c r="BK113" s="514">
        <f t="shared" si="34"/>
        <v>0</v>
      </c>
      <c r="BL113" s="514">
        <f t="shared" si="34"/>
        <v>0</v>
      </c>
      <c r="BM113" s="514">
        <f t="shared" si="34"/>
        <v>0</v>
      </c>
      <c r="BN113" s="514">
        <f t="shared" si="34"/>
        <v>0</v>
      </c>
      <c r="BO113" s="514">
        <f t="shared" si="34"/>
        <v>0</v>
      </c>
      <c r="BP113" s="514">
        <f t="shared" si="29"/>
        <v>0</v>
      </c>
      <c r="BQ113" s="514">
        <f t="shared" si="29"/>
        <v>0</v>
      </c>
      <c r="BR113" s="514">
        <f t="shared" si="29"/>
        <v>0</v>
      </c>
      <c r="BS113" s="514">
        <f t="shared" si="29"/>
        <v>0</v>
      </c>
      <c r="BT113" s="514">
        <f t="shared" si="25"/>
        <v>0</v>
      </c>
      <c r="BU113" s="514">
        <f t="shared" si="25"/>
        <v>0</v>
      </c>
      <c r="BV113" s="514">
        <f t="shared" si="25"/>
        <v>0</v>
      </c>
      <c r="BW113" s="514">
        <f t="shared" si="25"/>
        <v>0</v>
      </c>
      <c r="BX113" s="514">
        <f t="shared" si="25"/>
        <v>0</v>
      </c>
      <c r="CF113" s="505" t="s">
        <v>598</v>
      </c>
      <c r="CG113" s="505" t="s">
        <v>597</v>
      </c>
      <c r="CH113" s="515">
        <v>0</v>
      </c>
      <c r="CI113" s="515">
        <v>0</v>
      </c>
      <c r="CJ113" s="515">
        <v>0</v>
      </c>
      <c r="CK113" s="515">
        <v>0</v>
      </c>
      <c r="CL113" s="515">
        <v>0</v>
      </c>
      <c r="CM113" s="515">
        <v>0</v>
      </c>
      <c r="CN113" s="515">
        <v>0</v>
      </c>
      <c r="CO113" s="515">
        <v>0</v>
      </c>
      <c r="CP113" s="515">
        <v>0</v>
      </c>
      <c r="CQ113" s="515">
        <v>0</v>
      </c>
      <c r="CR113" s="515">
        <v>0</v>
      </c>
      <c r="CS113" s="515">
        <v>0</v>
      </c>
      <c r="CT113" s="515">
        <v>0</v>
      </c>
      <c r="CU113" s="515">
        <v>0</v>
      </c>
      <c r="CV113" s="515">
        <v>0</v>
      </c>
      <c r="CW113" s="515">
        <v>0</v>
      </c>
      <c r="CX113" s="515">
        <v>0</v>
      </c>
      <c r="CY113" s="515">
        <v>0</v>
      </c>
      <c r="CZ113" s="515">
        <v>0</v>
      </c>
      <c r="DA113" s="515">
        <v>0</v>
      </c>
      <c r="DB113" s="515">
        <v>0</v>
      </c>
      <c r="DC113" s="515">
        <v>0</v>
      </c>
      <c r="DD113" s="515">
        <v>0</v>
      </c>
      <c r="DE113" s="515">
        <v>0</v>
      </c>
      <c r="DF113" s="515">
        <v>0</v>
      </c>
      <c r="DG113" s="515">
        <v>0</v>
      </c>
      <c r="DH113" s="515">
        <v>0</v>
      </c>
      <c r="DI113" s="515">
        <v>0</v>
      </c>
      <c r="DJ113" s="515">
        <v>0</v>
      </c>
      <c r="DK113" s="515">
        <v>0</v>
      </c>
      <c r="DL113" s="515">
        <v>0</v>
      </c>
      <c r="DM113" s="515">
        <v>0</v>
      </c>
      <c r="DN113" s="515">
        <v>0</v>
      </c>
      <c r="DO113" s="515">
        <v>0</v>
      </c>
      <c r="DP113" s="515">
        <v>0</v>
      </c>
      <c r="DQ113" s="515">
        <v>0</v>
      </c>
      <c r="DR113" s="515">
        <v>0</v>
      </c>
      <c r="DS113" s="515">
        <v>0</v>
      </c>
      <c r="DT113" s="515">
        <v>0</v>
      </c>
      <c r="DU113" s="515">
        <v>0</v>
      </c>
      <c r="DV113" s="515">
        <v>0</v>
      </c>
      <c r="DW113" s="515">
        <v>0</v>
      </c>
      <c r="DX113" s="515">
        <v>0</v>
      </c>
      <c r="DY113" s="515">
        <v>0</v>
      </c>
      <c r="DZ113" s="515">
        <v>0</v>
      </c>
      <c r="EA113" s="515">
        <v>0</v>
      </c>
      <c r="EB113" s="515">
        <v>0</v>
      </c>
      <c r="EC113" s="515">
        <v>0</v>
      </c>
      <c r="ED113" s="515">
        <v>0</v>
      </c>
      <c r="EE113" s="515">
        <v>0</v>
      </c>
      <c r="EF113" s="515">
        <v>0</v>
      </c>
      <c r="EG113" s="515">
        <v>0</v>
      </c>
      <c r="EH113" s="515">
        <v>0</v>
      </c>
      <c r="EI113" s="515">
        <v>0</v>
      </c>
      <c r="EJ113" s="515">
        <v>0</v>
      </c>
      <c r="EK113" s="515">
        <v>0</v>
      </c>
      <c r="EL113" s="515">
        <v>0</v>
      </c>
      <c r="EM113" s="515">
        <v>0</v>
      </c>
      <c r="EN113" s="515">
        <v>0</v>
      </c>
      <c r="EO113" s="515">
        <v>0</v>
      </c>
      <c r="EP113" s="515">
        <v>0</v>
      </c>
      <c r="EQ113" s="515">
        <v>0</v>
      </c>
      <c r="ER113" s="515">
        <v>0</v>
      </c>
      <c r="ES113" s="515">
        <v>0</v>
      </c>
      <c r="ET113" s="515">
        <v>0</v>
      </c>
      <c r="EU113" s="515">
        <v>0</v>
      </c>
      <c r="EV113" s="515">
        <v>0</v>
      </c>
      <c r="EW113" s="515">
        <v>0</v>
      </c>
      <c r="EX113" s="515">
        <v>0</v>
      </c>
      <c r="EY113" s="515">
        <v>0</v>
      </c>
      <c r="EZ113" s="515">
        <v>0</v>
      </c>
    </row>
    <row r="114" spans="3:156" x14ac:dyDescent="0.15">
      <c r="C114" s="511" t="s">
        <v>951</v>
      </c>
      <c r="D114" s="512" t="s">
        <v>955</v>
      </c>
      <c r="E114" s="513">
        <f t="shared" si="35"/>
        <v>0</v>
      </c>
      <c r="F114" s="514">
        <f t="shared" si="36"/>
        <v>0</v>
      </c>
      <c r="G114" s="514">
        <f t="shared" si="36"/>
        <v>0</v>
      </c>
      <c r="H114" s="514">
        <f t="shared" si="36"/>
        <v>0</v>
      </c>
      <c r="I114" s="514">
        <f t="shared" si="36"/>
        <v>0</v>
      </c>
      <c r="J114" s="514">
        <f t="shared" si="36"/>
        <v>0</v>
      </c>
      <c r="K114" s="514">
        <f t="shared" si="36"/>
        <v>0</v>
      </c>
      <c r="L114" s="514">
        <f t="shared" si="36"/>
        <v>0</v>
      </c>
      <c r="M114" s="514">
        <f t="shared" si="36"/>
        <v>0</v>
      </c>
      <c r="N114" s="514">
        <f t="shared" si="36"/>
        <v>0</v>
      </c>
      <c r="O114" s="514">
        <f t="shared" si="36"/>
        <v>0</v>
      </c>
      <c r="P114" s="514">
        <f t="shared" si="36"/>
        <v>0</v>
      </c>
      <c r="Q114" s="514">
        <f t="shared" si="36"/>
        <v>0</v>
      </c>
      <c r="R114" s="514">
        <f t="shared" si="36"/>
        <v>0</v>
      </c>
      <c r="S114" s="514">
        <f t="shared" si="36"/>
        <v>0</v>
      </c>
      <c r="T114" s="514">
        <f t="shared" si="36"/>
        <v>0</v>
      </c>
      <c r="U114" s="514">
        <f t="shared" si="36"/>
        <v>0</v>
      </c>
      <c r="V114" s="514">
        <f t="shared" si="37"/>
        <v>0</v>
      </c>
      <c r="W114" s="514">
        <f t="shared" si="37"/>
        <v>0</v>
      </c>
      <c r="X114" s="514">
        <f t="shared" si="37"/>
        <v>0</v>
      </c>
      <c r="Y114" s="514">
        <f t="shared" si="37"/>
        <v>0</v>
      </c>
      <c r="Z114" s="514">
        <f t="shared" si="37"/>
        <v>0</v>
      </c>
      <c r="AA114" s="514">
        <f t="shared" si="37"/>
        <v>0</v>
      </c>
      <c r="AB114" s="514">
        <f t="shared" si="37"/>
        <v>0</v>
      </c>
      <c r="AC114" s="514">
        <f t="shared" si="37"/>
        <v>0</v>
      </c>
      <c r="AD114" s="514">
        <f t="shared" si="37"/>
        <v>0</v>
      </c>
      <c r="AE114" s="514">
        <f t="shared" si="37"/>
        <v>0</v>
      </c>
      <c r="AF114" s="514">
        <f t="shared" si="37"/>
        <v>0</v>
      </c>
      <c r="AG114" s="514">
        <f t="shared" si="37"/>
        <v>0</v>
      </c>
      <c r="AH114" s="514">
        <f t="shared" si="37"/>
        <v>0</v>
      </c>
      <c r="AI114" s="514">
        <f t="shared" si="37"/>
        <v>0</v>
      </c>
      <c r="AJ114" s="514">
        <f t="shared" si="37"/>
        <v>0</v>
      </c>
      <c r="AK114" s="514">
        <f t="shared" si="38"/>
        <v>0</v>
      </c>
      <c r="AL114" s="514">
        <f t="shared" si="38"/>
        <v>0</v>
      </c>
      <c r="AM114" s="514">
        <f t="shared" si="38"/>
        <v>0</v>
      </c>
      <c r="AN114" s="514">
        <f t="shared" si="38"/>
        <v>0</v>
      </c>
      <c r="AO114" s="514">
        <f t="shared" si="38"/>
        <v>0</v>
      </c>
      <c r="AP114" s="514">
        <f t="shared" si="38"/>
        <v>0</v>
      </c>
      <c r="AQ114" s="514">
        <f t="shared" si="38"/>
        <v>0</v>
      </c>
      <c r="AR114" s="514">
        <f t="shared" si="38"/>
        <v>0</v>
      </c>
      <c r="AS114" s="514">
        <f t="shared" si="38"/>
        <v>0</v>
      </c>
      <c r="AT114" s="514">
        <f t="shared" si="38"/>
        <v>0</v>
      </c>
      <c r="AU114" s="514">
        <f t="shared" si="38"/>
        <v>0</v>
      </c>
      <c r="AV114" s="514">
        <f t="shared" si="38"/>
        <v>0</v>
      </c>
      <c r="AW114" s="514">
        <f t="shared" si="38"/>
        <v>0</v>
      </c>
      <c r="AX114" s="514">
        <f t="shared" si="38"/>
        <v>0</v>
      </c>
      <c r="AY114" s="514">
        <f t="shared" si="38"/>
        <v>0</v>
      </c>
      <c r="AZ114" s="514">
        <f t="shared" si="38"/>
        <v>0</v>
      </c>
      <c r="BA114" s="514">
        <f t="shared" si="34"/>
        <v>0</v>
      </c>
      <c r="BB114" s="514">
        <f t="shared" si="34"/>
        <v>0</v>
      </c>
      <c r="BC114" s="514">
        <f t="shared" si="34"/>
        <v>0</v>
      </c>
      <c r="BD114" s="514">
        <f t="shared" si="34"/>
        <v>0</v>
      </c>
      <c r="BE114" s="514">
        <f t="shared" si="34"/>
        <v>0</v>
      </c>
      <c r="BF114" s="514">
        <f t="shared" si="34"/>
        <v>0</v>
      </c>
      <c r="BG114" s="514">
        <f t="shared" si="34"/>
        <v>0</v>
      </c>
      <c r="BH114" s="514">
        <f t="shared" si="34"/>
        <v>0</v>
      </c>
      <c r="BI114" s="514">
        <f t="shared" si="34"/>
        <v>0</v>
      </c>
      <c r="BJ114" s="514">
        <f t="shared" si="34"/>
        <v>0</v>
      </c>
      <c r="BK114" s="514">
        <f t="shared" si="34"/>
        <v>0</v>
      </c>
      <c r="BL114" s="514">
        <f t="shared" si="34"/>
        <v>0</v>
      </c>
      <c r="BM114" s="514">
        <f t="shared" si="34"/>
        <v>0</v>
      </c>
      <c r="BN114" s="514">
        <f t="shared" si="34"/>
        <v>0</v>
      </c>
      <c r="BO114" s="514">
        <f t="shared" si="34"/>
        <v>0</v>
      </c>
      <c r="BP114" s="514">
        <f t="shared" si="29"/>
        <v>0</v>
      </c>
      <c r="BQ114" s="514">
        <f t="shared" si="29"/>
        <v>0</v>
      </c>
      <c r="BR114" s="514">
        <f t="shared" si="29"/>
        <v>0</v>
      </c>
      <c r="BS114" s="514">
        <f t="shared" si="29"/>
        <v>0</v>
      </c>
      <c r="BT114" s="514">
        <f t="shared" si="25"/>
        <v>0</v>
      </c>
      <c r="BU114" s="514">
        <f t="shared" si="25"/>
        <v>0</v>
      </c>
      <c r="BV114" s="514">
        <f t="shared" si="25"/>
        <v>0</v>
      </c>
      <c r="BW114" s="514">
        <f t="shared" si="25"/>
        <v>0</v>
      </c>
      <c r="BX114" s="514">
        <f t="shared" si="25"/>
        <v>0</v>
      </c>
      <c r="CF114" s="505" t="s">
        <v>951</v>
      </c>
      <c r="CG114" s="505" t="s">
        <v>955</v>
      </c>
      <c r="CH114" s="515">
        <v>0</v>
      </c>
      <c r="CI114" s="515">
        <v>0</v>
      </c>
      <c r="CJ114" s="515">
        <v>0</v>
      </c>
      <c r="CK114" s="515">
        <v>0</v>
      </c>
      <c r="CL114" s="515">
        <v>0</v>
      </c>
      <c r="CM114" s="515">
        <v>0</v>
      </c>
      <c r="CN114" s="515">
        <v>0</v>
      </c>
      <c r="CO114" s="515">
        <v>0</v>
      </c>
      <c r="CP114" s="515">
        <v>0</v>
      </c>
      <c r="CQ114" s="515">
        <v>0</v>
      </c>
      <c r="CR114" s="515">
        <v>0</v>
      </c>
      <c r="CS114" s="515">
        <v>0</v>
      </c>
      <c r="CT114" s="515">
        <v>0</v>
      </c>
      <c r="CU114" s="515">
        <v>0</v>
      </c>
      <c r="CV114" s="515">
        <v>0</v>
      </c>
      <c r="CW114" s="515">
        <v>0</v>
      </c>
      <c r="CX114" s="515">
        <v>0</v>
      </c>
      <c r="CY114" s="515">
        <v>0</v>
      </c>
      <c r="CZ114" s="515">
        <v>0</v>
      </c>
      <c r="DA114" s="515">
        <v>0</v>
      </c>
      <c r="DB114" s="515">
        <v>0</v>
      </c>
      <c r="DC114" s="515">
        <v>0</v>
      </c>
      <c r="DD114" s="515">
        <v>0</v>
      </c>
      <c r="DE114" s="515">
        <v>0</v>
      </c>
      <c r="DF114" s="515">
        <v>0</v>
      </c>
      <c r="DG114" s="515">
        <v>0</v>
      </c>
      <c r="DH114" s="515">
        <v>0</v>
      </c>
      <c r="DI114" s="515">
        <v>0</v>
      </c>
      <c r="DJ114" s="515">
        <v>0</v>
      </c>
      <c r="DK114" s="515">
        <v>0</v>
      </c>
      <c r="DL114" s="515">
        <v>0</v>
      </c>
      <c r="DM114" s="515">
        <v>0</v>
      </c>
      <c r="DN114" s="515">
        <v>0</v>
      </c>
      <c r="DO114" s="515">
        <v>0</v>
      </c>
      <c r="DP114" s="515">
        <v>0</v>
      </c>
      <c r="DQ114" s="515">
        <v>0</v>
      </c>
      <c r="DR114" s="515">
        <v>0</v>
      </c>
      <c r="DS114" s="515">
        <v>0</v>
      </c>
      <c r="DT114" s="515">
        <v>0</v>
      </c>
      <c r="DU114" s="515">
        <v>0</v>
      </c>
      <c r="DV114" s="515">
        <v>0</v>
      </c>
      <c r="DW114" s="515">
        <v>0</v>
      </c>
      <c r="DX114" s="515">
        <v>0</v>
      </c>
      <c r="DY114" s="515">
        <v>0</v>
      </c>
      <c r="DZ114" s="515">
        <v>0</v>
      </c>
      <c r="EA114" s="515">
        <v>0</v>
      </c>
      <c r="EB114" s="515">
        <v>0</v>
      </c>
      <c r="EC114" s="515">
        <v>0</v>
      </c>
      <c r="ED114" s="515">
        <v>0</v>
      </c>
      <c r="EE114" s="515">
        <v>0</v>
      </c>
      <c r="EF114" s="515">
        <v>0</v>
      </c>
      <c r="EG114" s="515">
        <v>0</v>
      </c>
      <c r="EH114" s="515">
        <v>0</v>
      </c>
      <c r="EI114" s="515">
        <v>0</v>
      </c>
      <c r="EJ114" s="515">
        <v>0</v>
      </c>
      <c r="EK114" s="515">
        <v>0</v>
      </c>
      <c r="EL114" s="515">
        <v>0</v>
      </c>
      <c r="EM114" s="515">
        <v>0</v>
      </c>
      <c r="EN114" s="515">
        <v>0</v>
      </c>
      <c r="EO114" s="515">
        <v>0</v>
      </c>
      <c r="EP114" s="515">
        <v>0</v>
      </c>
      <c r="EQ114" s="515">
        <v>0</v>
      </c>
      <c r="ER114" s="515">
        <v>0</v>
      </c>
      <c r="ES114" s="515">
        <v>0</v>
      </c>
      <c r="ET114" s="515">
        <v>0</v>
      </c>
      <c r="EU114" s="515">
        <v>0</v>
      </c>
      <c r="EV114" s="515">
        <v>0</v>
      </c>
      <c r="EW114" s="515">
        <v>0</v>
      </c>
      <c r="EX114" s="515">
        <v>0</v>
      </c>
      <c r="EY114" s="515">
        <v>0</v>
      </c>
      <c r="EZ114" s="515">
        <v>0</v>
      </c>
    </row>
    <row r="115" spans="3:156" x14ac:dyDescent="0.15">
      <c r="C115" s="511" t="s">
        <v>601</v>
      </c>
      <c r="D115" s="512" t="s">
        <v>600</v>
      </c>
      <c r="E115" s="513">
        <f t="shared" si="35"/>
        <v>0</v>
      </c>
      <c r="F115" s="514">
        <f t="shared" si="36"/>
        <v>0</v>
      </c>
      <c r="G115" s="514">
        <f t="shared" si="36"/>
        <v>0</v>
      </c>
      <c r="H115" s="514">
        <f t="shared" si="36"/>
        <v>0</v>
      </c>
      <c r="I115" s="514">
        <f t="shared" si="36"/>
        <v>0</v>
      </c>
      <c r="J115" s="514">
        <f t="shared" si="36"/>
        <v>0</v>
      </c>
      <c r="K115" s="514">
        <f t="shared" si="36"/>
        <v>0</v>
      </c>
      <c r="L115" s="514">
        <f t="shared" si="36"/>
        <v>0</v>
      </c>
      <c r="M115" s="514">
        <f t="shared" si="36"/>
        <v>0</v>
      </c>
      <c r="N115" s="514">
        <f t="shared" si="36"/>
        <v>0</v>
      </c>
      <c r="O115" s="514">
        <f t="shared" si="36"/>
        <v>0</v>
      </c>
      <c r="P115" s="514">
        <f t="shared" si="36"/>
        <v>0</v>
      </c>
      <c r="Q115" s="514">
        <f t="shared" si="36"/>
        <v>0</v>
      </c>
      <c r="R115" s="514">
        <f t="shared" si="36"/>
        <v>0</v>
      </c>
      <c r="S115" s="514">
        <f t="shared" si="36"/>
        <v>0</v>
      </c>
      <c r="T115" s="514">
        <f t="shared" si="36"/>
        <v>0</v>
      </c>
      <c r="U115" s="514">
        <f t="shared" si="36"/>
        <v>0</v>
      </c>
      <c r="V115" s="514">
        <f t="shared" si="37"/>
        <v>0</v>
      </c>
      <c r="W115" s="514">
        <f t="shared" si="37"/>
        <v>0</v>
      </c>
      <c r="X115" s="514">
        <f t="shared" si="37"/>
        <v>0</v>
      </c>
      <c r="Y115" s="514">
        <f t="shared" si="37"/>
        <v>0</v>
      </c>
      <c r="Z115" s="514">
        <f t="shared" si="37"/>
        <v>0</v>
      </c>
      <c r="AA115" s="514">
        <f t="shared" si="37"/>
        <v>0</v>
      </c>
      <c r="AB115" s="514">
        <f t="shared" si="37"/>
        <v>0</v>
      </c>
      <c r="AC115" s="514">
        <f t="shared" si="37"/>
        <v>0</v>
      </c>
      <c r="AD115" s="514">
        <f t="shared" si="37"/>
        <v>0</v>
      </c>
      <c r="AE115" s="514">
        <f t="shared" si="37"/>
        <v>0</v>
      </c>
      <c r="AF115" s="514">
        <f t="shared" si="37"/>
        <v>0</v>
      </c>
      <c r="AG115" s="514">
        <f t="shared" si="37"/>
        <v>0</v>
      </c>
      <c r="AH115" s="514">
        <f t="shared" si="37"/>
        <v>0</v>
      </c>
      <c r="AI115" s="514">
        <f t="shared" si="37"/>
        <v>0</v>
      </c>
      <c r="AJ115" s="514">
        <f t="shared" si="37"/>
        <v>0</v>
      </c>
      <c r="AK115" s="514">
        <f t="shared" si="38"/>
        <v>0</v>
      </c>
      <c r="AL115" s="514">
        <f t="shared" si="38"/>
        <v>0</v>
      </c>
      <c r="AM115" s="514">
        <f t="shared" si="38"/>
        <v>0</v>
      </c>
      <c r="AN115" s="514">
        <f t="shared" si="38"/>
        <v>0</v>
      </c>
      <c r="AO115" s="514">
        <f t="shared" si="38"/>
        <v>0</v>
      </c>
      <c r="AP115" s="514">
        <f t="shared" si="38"/>
        <v>0</v>
      </c>
      <c r="AQ115" s="514">
        <f t="shared" si="38"/>
        <v>0</v>
      </c>
      <c r="AR115" s="514">
        <f t="shared" si="38"/>
        <v>0</v>
      </c>
      <c r="AS115" s="514">
        <f t="shared" si="38"/>
        <v>0</v>
      </c>
      <c r="AT115" s="514">
        <f t="shared" si="38"/>
        <v>0</v>
      </c>
      <c r="AU115" s="514">
        <f t="shared" si="38"/>
        <v>0</v>
      </c>
      <c r="AV115" s="514">
        <f t="shared" si="38"/>
        <v>0</v>
      </c>
      <c r="AW115" s="514">
        <f t="shared" si="38"/>
        <v>0</v>
      </c>
      <c r="AX115" s="514">
        <f t="shared" si="38"/>
        <v>0</v>
      </c>
      <c r="AY115" s="514">
        <f t="shared" si="38"/>
        <v>0</v>
      </c>
      <c r="AZ115" s="514">
        <f t="shared" si="38"/>
        <v>0</v>
      </c>
      <c r="BA115" s="514">
        <f t="shared" si="34"/>
        <v>0</v>
      </c>
      <c r="BB115" s="514">
        <f t="shared" si="34"/>
        <v>0</v>
      </c>
      <c r="BC115" s="514">
        <f t="shared" si="34"/>
        <v>0</v>
      </c>
      <c r="BD115" s="514">
        <f t="shared" si="34"/>
        <v>0</v>
      </c>
      <c r="BE115" s="514">
        <f t="shared" si="34"/>
        <v>0</v>
      </c>
      <c r="BF115" s="514">
        <f t="shared" si="34"/>
        <v>0</v>
      </c>
      <c r="BG115" s="514">
        <f t="shared" si="34"/>
        <v>0</v>
      </c>
      <c r="BH115" s="514">
        <f t="shared" si="34"/>
        <v>0</v>
      </c>
      <c r="BI115" s="514">
        <f t="shared" si="34"/>
        <v>0</v>
      </c>
      <c r="BJ115" s="514">
        <f t="shared" si="34"/>
        <v>0</v>
      </c>
      <c r="BK115" s="514">
        <f t="shared" si="34"/>
        <v>0</v>
      </c>
      <c r="BL115" s="514">
        <f t="shared" si="34"/>
        <v>0</v>
      </c>
      <c r="BM115" s="514">
        <f t="shared" si="34"/>
        <v>0</v>
      </c>
      <c r="BN115" s="514">
        <f t="shared" si="34"/>
        <v>0</v>
      </c>
      <c r="BO115" s="514">
        <f t="shared" si="34"/>
        <v>0</v>
      </c>
      <c r="BP115" s="514">
        <f t="shared" si="29"/>
        <v>0</v>
      </c>
      <c r="BQ115" s="514">
        <f t="shared" si="29"/>
        <v>0</v>
      </c>
      <c r="BR115" s="514">
        <f t="shared" si="29"/>
        <v>0</v>
      </c>
      <c r="BS115" s="514">
        <f t="shared" si="29"/>
        <v>0</v>
      </c>
      <c r="BT115" s="514">
        <f t="shared" si="25"/>
        <v>0</v>
      </c>
      <c r="BU115" s="514">
        <f t="shared" si="25"/>
        <v>0</v>
      </c>
      <c r="BV115" s="514">
        <f t="shared" si="25"/>
        <v>0</v>
      </c>
      <c r="BW115" s="514">
        <f t="shared" si="25"/>
        <v>0</v>
      </c>
      <c r="BX115" s="514">
        <f t="shared" si="25"/>
        <v>0</v>
      </c>
      <c r="CF115" s="505" t="s">
        <v>601</v>
      </c>
      <c r="CG115" s="505" t="s">
        <v>600</v>
      </c>
      <c r="CH115" s="515">
        <v>2.9778798741192131E-4</v>
      </c>
      <c r="CI115" s="515">
        <v>2.5098728378741695E-4</v>
      </c>
      <c r="CJ115" s="515">
        <v>2.1742930052085155E-4</v>
      </c>
      <c r="CK115" s="515">
        <v>1.6528023947848662E-4</v>
      </c>
      <c r="CL115" s="515">
        <v>1.6558799866066574E-4</v>
      </c>
      <c r="CM115" s="515">
        <v>1.5127830164893348E-4</v>
      </c>
      <c r="CN115" s="515">
        <v>2.9125705285018132E-4</v>
      </c>
      <c r="CO115" s="515">
        <v>2.8054612979934272E-4</v>
      </c>
      <c r="CP115" s="515">
        <v>2.9021538442386283E-4</v>
      </c>
      <c r="CQ115" s="515">
        <v>2.9003395474576273E-4</v>
      </c>
      <c r="CR115" s="515">
        <v>3.0329453690715395E-4</v>
      </c>
      <c r="CS115" s="515">
        <v>2.9374532835765795E-4</v>
      </c>
      <c r="CT115" s="515">
        <v>2.5546185601191431E-4</v>
      </c>
      <c r="CU115" s="515">
        <v>3.0954422416833822E-4</v>
      </c>
      <c r="CV115" s="515">
        <v>2.6836314269026155E-4</v>
      </c>
      <c r="CW115" s="515">
        <v>2.8607338922075472E-4</v>
      </c>
      <c r="CX115" s="515">
        <v>1.9539147779694543E-4</v>
      </c>
      <c r="CY115" s="515">
        <v>2.608679449195968E-4</v>
      </c>
      <c r="CZ115" s="515">
        <v>1.8712068342593258E-4</v>
      </c>
      <c r="DA115" s="515">
        <v>2.9223222200168002E-4</v>
      </c>
      <c r="DB115" s="515">
        <v>3.2283736504647354E-4</v>
      </c>
      <c r="DC115" s="515">
        <v>2.8990759195506434E-4</v>
      </c>
      <c r="DD115" s="515">
        <v>3.3380354698365165E-4</v>
      </c>
      <c r="DE115" s="515">
        <v>2.8636064259328196E-4</v>
      </c>
      <c r="DF115" s="515">
        <v>3.0816527026710536E-4</v>
      </c>
      <c r="DG115" s="515">
        <v>2.7769417802523305E-4</v>
      </c>
      <c r="DH115" s="515">
        <v>2.8976506198963883E-4</v>
      </c>
      <c r="DI115" s="515">
        <v>3.5387569175168466E-4</v>
      </c>
      <c r="DJ115" s="515">
        <v>1.2858326624037524E-4</v>
      </c>
      <c r="DK115" s="515">
        <v>4.3803296981881102E-4</v>
      </c>
      <c r="DL115" s="515">
        <v>4.3041558031756767E-4</v>
      </c>
      <c r="DM115" s="515">
        <v>5.7390172199253946E-4</v>
      </c>
      <c r="DN115" s="515">
        <v>5.7605151742830805E-4</v>
      </c>
      <c r="DO115" s="515">
        <v>5.8817810926583669E-4</v>
      </c>
      <c r="DP115" s="515">
        <v>5.6083050381359578E-4</v>
      </c>
      <c r="DQ115" s="515">
        <v>6.0317062900454082E-4</v>
      </c>
      <c r="DR115" s="515">
        <v>4.8762647811776181E-4</v>
      </c>
      <c r="DS115" s="515">
        <v>6.4350435584794414E-4</v>
      </c>
      <c r="DT115" s="515">
        <v>5.2721123087267469E-4</v>
      </c>
      <c r="DU115" s="515">
        <v>6.6254416961130747E-4</v>
      </c>
      <c r="DV115" s="515">
        <v>9.470386828877395E-4</v>
      </c>
      <c r="DW115" s="515">
        <v>5.250602209188643E-4</v>
      </c>
      <c r="DX115" s="515">
        <v>5.2225907597588537E-4</v>
      </c>
      <c r="DY115" s="515">
        <v>5.2403379183508624E-4</v>
      </c>
      <c r="DZ115" s="515">
        <v>4.6126643261666195E-4</v>
      </c>
      <c r="EA115" s="515">
        <v>6.4249655805415323E-4</v>
      </c>
      <c r="EB115" s="515">
        <v>5.5593304095373399E-4</v>
      </c>
      <c r="EC115" s="515">
        <v>5.5262009792040332E-4</v>
      </c>
      <c r="ED115" s="515">
        <v>5.6802717063299528E-4</v>
      </c>
      <c r="EE115" s="515">
        <v>4.8278081750885096E-4</v>
      </c>
      <c r="EF115" s="515">
        <v>4.445685100751631E-4</v>
      </c>
      <c r="EG115" s="515">
        <v>3.731106860016684E-4</v>
      </c>
      <c r="EH115" s="515">
        <v>2.8635515474685673E-4</v>
      </c>
      <c r="EI115" s="515">
        <v>3.0107523958588904E-4</v>
      </c>
      <c r="EJ115" s="515">
        <v>2.5550325624705463E-4</v>
      </c>
      <c r="EK115" s="515">
        <v>2.5593484467598647E-4</v>
      </c>
      <c r="EL115" s="515">
        <v>2.6141392831754913E-4</v>
      </c>
      <c r="EM115" s="515">
        <v>5.941269987300643E-4</v>
      </c>
      <c r="EN115" s="515">
        <v>3.2328245275270641E-4</v>
      </c>
      <c r="EO115" s="515">
        <v>2.6791335682040427E-4</v>
      </c>
      <c r="EP115" s="515">
        <v>5.2624498484572714E-4</v>
      </c>
      <c r="EQ115" s="515">
        <v>3.9514896534892233E-4</v>
      </c>
      <c r="ER115" s="515">
        <v>2.8995832089168903E-4</v>
      </c>
      <c r="ES115" s="515">
        <v>1.6563668256226699E-5</v>
      </c>
      <c r="ET115" s="515">
        <v>4.4877898809091724E-4</v>
      </c>
      <c r="EU115" s="515">
        <v>3.3501885621694622E-4</v>
      </c>
      <c r="EV115" s="515">
        <v>2.1071257767433873E-4</v>
      </c>
      <c r="EW115" s="515">
        <v>7.9925607703598955E-5</v>
      </c>
      <c r="EX115" s="515">
        <v>8.3075019002704174E-4</v>
      </c>
      <c r="EY115" s="515">
        <v>5.7930523096071974E-4</v>
      </c>
      <c r="EZ115" s="515">
        <v>5.8281368202354078E-4</v>
      </c>
    </row>
    <row r="116" spans="3:156" x14ac:dyDescent="0.15">
      <c r="C116" s="511" t="s">
        <v>669</v>
      </c>
      <c r="D116" s="512" t="s">
        <v>95</v>
      </c>
      <c r="E116" s="513">
        <f t="shared" si="35"/>
        <v>0</v>
      </c>
      <c r="F116" s="514">
        <f t="shared" si="36"/>
        <v>0</v>
      </c>
      <c r="G116" s="514">
        <f t="shared" si="36"/>
        <v>0</v>
      </c>
      <c r="H116" s="514">
        <f t="shared" si="36"/>
        <v>0</v>
      </c>
      <c r="I116" s="514">
        <f t="shared" si="36"/>
        <v>0</v>
      </c>
      <c r="J116" s="514">
        <f t="shared" si="36"/>
        <v>0</v>
      </c>
      <c r="K116" s="514">
        <f t="shared" si="36"/>
        <v>0</v>
      </c>
      <c r="L116" s="514">
        <f t="shared" si="36"/>
        <v>0</v>
      </c>
      <c r="M116" s="514">
        <f t="shared" si="36"/>
        <v>0</v>
      </c>
      <c r="N116" s="514">
        <f t="shared" si="36"/>
        <v>0</v>
      </c>
      <c r="O116" s="514">
        <f t="shared" si="36"/>
        <v>0</v>
      </c>
      <c r="P116" s="514">
        <f t="shared" si="36"/>
        <v>0</v>
      </c>
      <c r="Q116" s="514">
        <f t="shared" si="36"/>
        <v>0</v>
      </c>
      <c r="R116" s="514">
        <f t="shared" si="36"/>
        <v>0</v>
      </c>
      <c r="S116" s="514">
        <f t="shared" si="36"/>
        <v>0</v>
      </c>
      <c r="T116" s="514">
        <f t="shared" si="36"/>
        <v>0</v>
      </c>
      <c r="U116" s="514">
        <f t="shared" si="36"/>
        <v>0</v>
      </c>
      <c r="V116" s="514">
        <f t="shared" si="37"/>
        <v>0</v>
      </c>
      <c r="W116" s="514">
        <f t="shared" si="37"/>
        <v>0</v>
      </c>
      <c r="X116" s="514">
        <f t="shared" si="37"/>
        <v>0</v>
      </c>
      <c r="Y116" s="514">
        <f t="shared" si="37"/>
        <v>0</v>
      </c>
      <c r="Z116" s="514">
        <f t="shared" si="37"/>
        <v>0</v>
      </c>
      <c r="AA116" s="514">
        <f t="shared" si="37"/>
        <v>0</v>
      </c>
      <c r="AB116" s="514">
        <f t="shared" si="37"/>
        <v>0</v>
      </c>
      <c r="AC116" s="514">
        <f t="shared" si="37"/>
        <v>0</v>
      </c>
      <c r="AD116" s="514">
        <f t="shared" si="37"/>
        <v>0</v>
      </c>
      <c r="AE116" s="514">
        <f t="shared" si="37"/>
        <v>0</v>
      </c>
      <c r="AF116" s="514">
        <f t="shared" si="37"/>
        <v>0</v>
      </c>
      <c r="AG116" s="514">
        <f t="shared" si="37"/>
        <v>0</v>
      </c>
      <c r="AH116" s="514">
        <f t="shared" si="37"/>
        <v>0</v>
      </c>
      <c r="AI116" s="514">
        <f t="shared" si="37"/>
        <v>0</v>
      </c>
      <c r="AJ116" s="514">
        <f t="shared" si="37"/>
        <v>0</v>
      </c>
      <c r="AK116" s="514">
        <f t="shared" si="38"/>
        <v>0</v>
      </c>
      <c r="AL116" s="514">
        <f t="shared" si="38"/>
        <v>0</v>
      </c>
      <c r="AM116" s="514">
        <f t="shared" si="38"/>
        <v>0</v>
      </c>
      <c r="AN116" s="514">
        <f t="shared" si="38"/>
        <v>0</v>
      </c>
      <c r="AO116" s="514">
        <f t="shared" si="38"/>
        <v>0</v>
      </c>
      <c r="AP116" s="514">
        <f t="shared" si="38"/>
        <v>0</v>
      </c>
      <c r="AQ116" s="514">
        <f t="shared" si="38"/>
        <v>0</v>
      </c>
      <c r="AR116" s="514">
        <f t="shared" si="38"/>
        <v>0</v>
      </c>
      <c r="AS116" s="514">
        <f t="shared" si="38"/>
        <v>0</v>
      </c>
      <c r="AT116" s="514">
        <f t="shared" si="38"/>
        <v>0</v>
      </c>
      <c r="AU116" s="514">
        <f t="shared" si="38"/>
        <v>0</v>
      </c>
      <c r="AV116" s="514">
        <f t="shared" si="38"/>
        <v>0</v>
      </c>
      <c r="AW116" s="514">
        <f t="shared" si="38"/>
        <v>0</v>
      </c>
      <c r="AX116" s="514">
        <f t="shared" si="38"/>
        <v>0</v>
      </c>
      <c r="AY116" s="514">
        <f t="shared" si="38"/>
        <v>0</v>
      </c>
      <c r="AZ116" s="514">
        <f t="shared" si="38"/>
        <v>0</v>
      </c>
      <c r="BA116" s="514">
        <f t="shared" ref="BA116:BO128" si="39">BA$131*EC116</f>
        <v>0</v>
      </c>
      <c r="BB116" s="514">
        <f t="shared" si="39"/>
        <v>0</v>
      </c>
      <c r="BC116" s="514">
        <f t="shared" si="39"/>
        <v>0</v>
      </c>
      <c r="BD116" s="514">
        <f t="shared" si="39"/>
        <v>0</v>
      </c>
      <c r="BE116" s="514">
        <f t="shared" si="39"/>
        <v>0</v>
      </c>
      <c r="BF116" s="514">
        <f t="shared" si="39"/>
        <v>0</v>
      </c>
      <c r="BG116" s="514">
        <f t="shared" si="39"/>
        <v>0</v>
      </c>
      <c r="BH116" s="514">
        <f t="shared" si="39"/>
        <v>0</v>
      </c>
      <c r="BI116" s="514">
        <f t="shared" si="39"/>
        <v>0</v>
      </c>
      <c r="BJ116" s="514">
        <f t="shared" si="39"/>
        <v>0</v>
      </c>
      <c r="BK116" s="514">
        <f t="shared" si="39"/>
        <v>0</v>
      </c>
      <c r="BL116" s="514">
        <f t="shared" si="39"/>
        <v>0</v>
      </c>
      <c r="BM116" s="514">
        <f t="shared" si="39"/>
        <v>0</v>
      </c>
      <c r="BN116" s="514">
        <f t="shared" si="39"/>
        <v>0</v>
      </c>
      <c r="BO116" s="514">
        <f t="shared" si="39"/>
        <v>0</v>
      </c>
      <c r="BP116" s="514">
        <f t="shared" si="29"/>
        <v>0</v>
      </c>
      <c r="BQ116" s="514">
        <f t="shared" si="29"/>
        <v>0</v>
      </c>
      <c r="BR116" s="514">
        <f t="shared" si="29"/>
        <v>0</v>
      </c>
      <c r="BS116" s="514">
        <f t="shared" si="29"/>
        <v>0</v>
      </c>
      <c r="BT116" s="514">
        <f t="shared" si="25"/>
        <v>0</v>
      </c>
      <c r="BU116" s="514">
        <f t="shared" si="25"/>
        <v>0</v>
      </c>
      <c r="BV116" s="514">
        <f t="shared" si="25"/>
        <v>0</v>
      </c>
      <c r="BW116" s="514">
        <f t="shared" si="25"/>
        <v>0</v>
      </c>
      <c r="BX116" s="514">
        <f t="shared" si="25"/>
        <v>0</v>
      </c>
      <c r="CF116" s="505" t="s">
        <v>669</v>
      </c>
      <c r="CG116" s="505" t="s">
        <v>95</v>
      </c>
      <c r="CH116" s="515">
        <v>7.8535485914171994E-4</v>
      </c>
      <c r="CI116" s="515">
        <v>5.7493825374963826E-4</v>
      </c>
      <c r="CJ116" s="515">
        <v>7.6777139733758741E-4</v>
      </c>
      <c r="CK116" s="515">
        <v>1.1350544530064574E-3</v>
      </c>
      <c r="CL116" s="515">
        <v>1.1370597578713318E-3</v>
      </c>
      <c r="CM116" s="515">
        <v>1.043820281377641E-3</v>
      </c>
      <c r="CN116" s="515">
        <v>2.4780647511870988E-4</v>
      </c>
      <c r="CO116" s="515">
        <v>2.4046811125657947E-4</v>
      </c>
      <c r="CP116" s="515">
        <v>2.4690352633737031E-4</v>
      </c>
      <c r="CQ116" s="515">
        <v>2.4664718907663235E-4</v>
      </c>
      <c r="CR116" s="515">
        <v>2.6538271979375974E-4</v>
      </c>
      <c r="CS116" s="515">
        <v>2.5008048225043855E-4</v>
      </c>
      <c r="CT116" s="515">
        <v>2.1741434554205472E-4</v>
      </c>
      <c r="CU116" s="515">
        <v>2.6356120536072278E-4</v>
      </c>
      <c r="CV116" s="515">
        <v>2.2100494103903894E-4</v>
      </c>
      <c r="CW116" s="515">
        <v>3.7332411164743318E-4</v>
      </c>
      <c r="CX116" s="515">
        <v>2.0166072307385274E-3</v>
      </c>
      <c r="CY116" s="515">
        <v>2.7391134216557659E-3</v>
      </c>
      <c r="CZ116" s="515">
        <v>1.9253423778919855E-3</v>
      </c>
      <c r="DA116" s="515">
        <v>2.6171744408504029E-4</v>
      </c>
      <c r="DB116" s="515">
        <v>2.928059822514528E-4</v>
      </c>
      <c r="DC116" s="515">
        <v>2.5850093615993234E-4</v>
      </c>
      <c r="DD116" s="515">
        <v>2.9849740259115003E-4</v>
      </c>
      <c r="DE116" s="515">
        <v>2.5772457833395378E-4</v>
      </c>
      <c r="DF116" s="515">
        <v>2.7611608215932635E-4</v>
      </c>
      <c r="DG116" s="515">
        <v>2.4873676373917932E-4</v>
      </c>
      <c r="DH116" s="515">
        <v>2.5938092930470635E-4</v>
      </c>
      <c r="DI116" s="515">
        <v>3.1622934156533522E-4</v>
      </c>
      <c r="DJ116" s="515">
        <v>2.2933295960554731E-5</v>
      </c>
      <c r="DK116" s="515">
        <v>1.4166549505098467E-3</v>
      </c>
      <c r="DL116" s="515">
        <v>2.1351276396344042E-3</v>
      </c>
      <c r="DM116" s="515">
        <v>2.6725732620624591E-3</v>
      </c>
      <c r="DN116" s="515">
        <v>2.6625197373260075E-3</v>
      </c>
      <c r="DO116" s="515">
        <v>2.7815612863508429E-3</v>
      </c>
      <c r="DP116" s="515">
        <v>2.6756826060508813E-3</v>
      </c>
      <c r="DQ116" s="515">
        <v>2.5037271392641318E-3</v>
      </c>
      <c r="DR116" s="515">
        <v>2.4438024659157597E-3</v>
      </c>
      <c r="DS116" s="515">
        <v>3.2222418600894613E-3</v>
      </c>
      <c r="DT116" s="515">
        <v>1.635118889952933E-3</v>
      </c>
      <c r="DU116" s="515">
        <v>1.2146643109540636E-3</v>
      </c>
      <c r="DV116" s="515">
        <v>8.0134042398193343E-4</v>
      </c>
      <c r="DW116" s="515">
        <v>2.1619600578550173E-3</v>
      </c>
      <c r="DX116" s="515">
        <v>2.0811531480397546E-3</v>
      </c>
      <c r="DY116" s="515">
        <v>2.019365885733931E-3</v>
      </c>
      <c r="DZ116" s="515">
        <v>2.5754042487763627E-3</v>
      </c>
      <c r="EA116" s="515">
        <v>2.1569527306103719E-3</v>
      </c>
      <c r="EB116" s="515">
        <v>3.0267465563036632E-3</v>
      </c>
      <c r="EC116" s="515">
        <v>2.9570022783460179E-3</v>
      </c>
      <c r="ED116" s="515">
        <v>2.863803651941351E-3</v>
      </c>
      <c r="EE116" s="515">
        <v>3.3794657225619568E-3</v>
      </c>
      <c r="EF116" s="515">
        <v>3.277400411484342E-3</v>
      </c>
      <c r="EG116" s="515">
        <v>2.0177195566795018E-3</v>
      </c>
      <c r="EH116" s="515">
        <v>1.4105314964114875E-3</v>
      </c>
      <c r="EI116" s="515">
        <v>1.5801352867656703E-3</v>
      </c>
      <c r="EJ116" s="515">
        <v>1.0447244255435122E-3</v>
      </c>
      <c r="EK116" s="515">
        <v>1.3991104842287262E-3</v>
      </c>
      <c r="EL116" s="515">
        <v>9.9062120204544929E-4</v>
      </c>
      <c r="EM116" s="515">
        <v>1.4676914425936611E-3</v>
      </c>
      <c r="EN116" s="515">
        <v>1.4416649920053124E-3</v>
      </c>
      <c r="EO116" s="515">
        <v>1.7749259889351784E-3</v>
      </c>
      <c r="EP116" s="515">
        <v>7.2210308070936246E-4</v>
      </c>
      <c r="EQ116" s="515">
        <v>2.1791303236153806E-3</v>
      </c>
      <c r="ER116" s="515">
        <v>5.0291446517571762E-3</v>
      </c>
      <c r="ES116" s="515">
        <v>9.4412909060492169E-5</v>
      </c>
      <c r="ET116" s="515">
        <v>4.0308978568775062E-4</v>
      </c>
      <c r="EU116" s="515">
        <v>1.1986375030796966E-3</v>
      </c>
      <c r="EV116" s="515">
        <v>3.5796250892313841E-4</v>
      </c>
      <c r="EW116" s="515">
        <v>3.8579476026160265E-4</v>
      </c>
      <c r="EX116" s="515">
        <v>1.5046750890795909E-4</v>
      </c>
      <c r="EY116" s="515">
        <v>1.6386062247174645E-4</v>
      </c>
      <c r="EZ116" s="515">
        <v>1.8567193984665169E-4</v>
      </c>
    </row>
    <row r="117" spans="3:156" x14ac:dyDescent="0.15">
      <c r="C117" s="511" t="s">
        <v>671</v>
      </c>
      <c r="D117" s="512" t="s">
        <v>96</v>
      </c>
      <c r="E117" s="513">
        <f t="shared" si="35"/>
        <v>0</v>
      </c>
      <c r="F117" s="514">
        <f t="shared" si="36"/>
        <v>0</v>
      </c>
      <c r="G117" s="514">
        <f t="shared" si="36"/>
        <v>0</v>
      </c>
      <c r="H117" s="514">
        <f t="shared" si="36"/>
        <v>0</v>
      </c>
      <c r="I117" s="514">
        <f t="shared" si="36"/>
        <v>0</v>
      </c>
      <c r="J117" s="514">
        <f t="shared" si="36"/>
        <v>0</v>
      </c>
      <c r="K117" s="514">
        <f t="shared" si="36"/>
        <v>0</v>
      </c>
      <c r="L117" s="514">
        <f t="shared" si="36"/>
        <v>0</v>
      </c>
      <c r="M117" s="514">
        <f t="shared" si="36"/>
        <v>0</v>
      </c>
      <c r="N117" s="514">
        <f t="shared" si="36"/>
        <v>0</v>
      </c>
      <c r="O117" s="514">
        <f t="shared" si="36"/>
        <v>0</v>
      </c>
      <c r="P117" s="514">
        <f t="shared" si="36"/>
        <v>0</v>
      </c>
      <c r="Q117" s="514">
        <f t="shared" si="36"/>
        <v>0</v>
      </c>
      <c r="R117" s="514">
        <f t="shared" si="36"/>
        <v>0</v>
      </c>
      <c r="S117" s="514">
        <f t="shared" si="36"/>
        <v>0</v>
      </c>
      <c r="T117" s="514">
        <f t="shared" si="36"/>
        <v>0</v>
      </c>
      <c r="U117" s="514">
        <f t="shared" si="36"/>
        <v>0</v>
      </c>
      <c r="V117" s="514">
        <f t="shared" si="37"/>
        <v>0</v>
      </c>
      <c r="W117" s="514">
        <f t="shared" si="37"/>
        <v>0</v>
      </c>
      <c r="X117" s="514">
        <f t="shared" si="37"/>
        <v>0</v>
      </c>
      <c r="Y117" s="514">
        <f t="shared" si="37"/>
        <v>0</v>
      </c>
      <c r="Z117" s="514">
        <f t="shared" si="37"/>
        <v>0</v>
      </c>
      <c r="AA117" s="514">
        <f t="shared" si="37"/>
        <v>0</v>
      </c>
      <c r="AB117" s="514">
        <f t="shared" si="37"/>
        <v>0</v>
      </c>
      <c r="AC117" s="514">
        <f t="shared" si="37"/>
        <v>0</v>
      </c>
      <c r="AD117" s="514">
        <f t="shared" si="37"/>
        <v>0</v>
      </c>
      <c r="AE117" s="514">
        <f t="shared" si="37"/>
        <v>0</v>
      </c>
      <c r="AF117" s="514">
        <f t="shared" si="37"/>
        <v>0</v>
      </c>
      <c r="AG117" s="514">
        <f t="shared" si="37"/>
        <v>0</v>
      </c>
      <c r="AH117" s="514">
        <f t="shared" si="37"/>
        <v>0</v>
      </c>
      <c r="AI117" s="514">
        <f t="shared" si="37"/>
        <v>0</v>
      </c>
      <c r="AJ117" s="514">
        <f t="shared" si="37"/>
        <v>0</v>
      </c>
      <c r="AK117" s="514">
        <f t="shared" si="38"/>
        <v>0</v>
      </c>
      <c r="AL117" s="514">
        <f t="shared" si="38"/>
        <v>0</v>
      </c>
      <c r="AM117" s="514">
        <f t="shared" si="38"/>
        <v>0</v>
      </c>
      <c r="AN117" s="514">
        <f t="shared" si="38"/>
        <v>0</v>
      </c>
      <c r="AO117" s="514">
        <f t="shared" si="38"/>
        <v>0</v>
      </c>
      <c r="AP117" s="514">
        <f t="shared" si="38"/>
        <v>0</v>
      </c>
      <c r="AQ117" s="514">
        <f t="shared" si="38"/>
        <v>0</v>
      </c>
      <c r="AR117" s="514">
        <f t="shared" si="38"/>
        <v>0</v>
      </c>
      <c r="AS117" s="514">
        <f t="shared" si="38"/>
        <v>0</v>
      </c>
      <c r="AT117" s="514">
        <f t="shared" si="38"/>
        <v>0</v>
      </c>
      <c r="AU117" s="514">
        <f t="shared" si="38"/>
        <v>0</v>
      </c>
      <c r="AV117" s="514">
        <f t="shared" si="38"/>
        <v>0</v>
      </c>
      <c r="AW117" s="514">
        <f t="shared" si="38"/>
        <v>0</v>
      </c>
      <c r="AX117" s="514">
        <f t="shared" si="38"/>
        <v>0</v>
      </c>
      <c r="AY117" s="514">
        <f t="shared" si="38"/>
        <v>0</v>
      </c>
      <c r="AZ117" s="514">
        <f t="shared" si="38"/>
        <v>0</v>
      </c>
      <c r="BA117" s="514">
        <f t="shared" si="39"/>
        <v>0</v>
      </c>
      <c r="BB117" s="514">
        <f t="shared" si="39"/>
        <v>0</v>
      </c>
      <c r="BC117" s="514">
        <f t="shared" si="39"/>
        <v>0</v>
      </c>
      <c r="BD117" s="514">
        <f t="shared" si="39"/>
        <v>0</v>
      </c>
      <c r="BE117" s="514">
        <f t="shared" si="39"/>
        <v>0</v>
      </c>
      <c r="BF117" s="514">
        <f t="shared" si="39"/>
        <v>0</v>
      </c>
      <c r="BG117" s="514">
        <f t="shared" si="39"/>
        <v>0</v>
      </c>
      <c r="BH117" s="514">
        <f t="shared" si="39"/>
        <v>0</v>
      </c>
      <c r="BI117" s="514">
        <f t="shared" si="39"/>
        <v>0</v>
      </c>
      <c r="BJ117" s="514">
        <f t="shared" si="39"/>
        <v>0</v>
      </c>
      <c r="BK117" s="514">
        <f t="shared" si="39"/>
        <v>0</v>
      </c>
      <c r="BL117" s="514">
        <f t="shared" si="39"/>
        <v>0</v>
      </c>
      <c r="BM117" s="514">
        <f t="shared" si="39"/>
        <v>0</v>
      </c>
      <c r="BN117" s="514">
        <f t="shared" si="39"/>
        <v>0</v>
      </c>
      <c r="BO117" s="514">
        <f t="shared" si="39"/>
        <v>0</v>
      </c>
      <c r="BP117" s="514">
        <f t="shared" si="29"/>
        <v>0</v>
      </c>
      <c r="BQ117" s="514">
        <f t="shared" si="29"/>
        <v>0</v>
      </c>
      <c r="BR117" s="514">
        <f t="shared" si="29"/>
        <v>0</v>
      </c>
      <c r="BS117" s="514">
        <f t="shared" si="29"/>
        <v>0</v>
      </c>
      <c r="BT117" s="514">
        <f t="shared" si="25"/>
        <v>0</v>
      </c>
      <c r="BU117" s="514">
        <f t="shared" si="25"/>
        <v>0</v>
      </c>
      <c r="BV117" s="514">
        <f t="shared" si="25"/>
        <v>0</v>
      </c>
      <c r="BW117" s="514">
        <f t="shared" si="25"/>
        <v>0</v>
      </c>
      <c r="BX117" s="514">
        <f t="shared" si="25"/>
        <v>0</v>
      </c>
      <c r="CF117" s="505" t="s">
        <v>671</v>
      </c>
      <c r="CG117" s="505" t="s">
        <v>96</v>
      </c>
      <c r="CH117" s="515">
        <v>1.4467776885724733E-2</v>
      </c>
      <c r="CI117" s="515">
        <v>1.4501224009691761E-2</v>
      </c>
      <c r="CJ117" s="515">
        <v>1.1517905661996269E-2</v>
      </c>
      <c r="CK117" s="515">
        <v>9.1793434838970522E-3</v>
      </c>
      <c r="CL117" s="515">
        <v>9.2254903992765556E-3</v>
      </c>
      <c r="CM117" s="515">
        <v>7.0798245171700873E-3</v>
      </c>
      <c r="CN117" s="515">
        <v>1.4828622784039727E-2</v>
      </c>
      <c r="CO117" s="515">
        <v>2.2296737649290618E-2</v>
      </c>
      <c r="CP117" s="515">
        <v>1.7968974704578117E-2</v>
      </c>
      <c r="CQ117" s="515">
        <v>1.800945200411359E-2</v>
      </c>
      <c r="CR117" s="515">
        <v>1.5050991394017514E-2</v>
      </c>
      <c r="CS117" s="515">
        <v>9.9234317075852594E-3</v>
      </c>
      <c r="CT117" s="515">
        <v>1.542147129722987E-2</v>
      </c>
      <c r="CU117" s="515">
        <v>7.6544903259018419E-3</v>
      </c>
      <c r="CV117" s="515">
        <v>9.9294362795396777E-3</v>
      </c>
      <c r="CW117" s="515">
        <v>1.7620393038920733E-2</v>
      </c>
      <c r="CX117" s="515">
        <v>1.0583530901632407E-2</v>
      </c>
      <c r="CY117" s="515">
        <v>1.1478189576462258E-2</v>
      </c>
      <c r="CZ117" s="515">
        <v>1.0470520254342907E-2</v>
      </c>
      <c r="DA117" s="515">
        <v>1.8098314782359022E-2</v>
      </c>
      <c r="DB117" s="515">
        <v>2.0181089238253975E-2</v>
      </c>
      <c r="DC117" s="515">
        <v>1.5171830645648367E-2</v>
      </c>
      <c r="DD117" s="515">
        <v>2.40081781869011E-2</v>
      </c>
      <c r="DE117" s="515">
        <v>1.3784174074543767E-2</v>
      </c>
      <c r="DF117" s="515">
        <v>2.6387575762431694E-2</v>
      </c>
      <c r="DG117" s="515">
        <v>1.6133487244877755E-2</v>
      </c>
      <c r="DH117" s="515">
        <v>1.5250946328403722E-2</v>
      </c>
      <c r="DI117" s="515">
        <v>4.6049015547942627E-2</v>
      </c>
      <c r="DJ117" s="515">
        <v>1.7596698389425985E-2</v>
      </c>
      <c r="DK117" s="515">
        <v>1.3008454452563956E-2</v>
      </c>
      <c r="DL117" s="515">
        <v>1.2010925351878737E-2</v>
      </c>
      <c r="DM117" s="515">
        <v>1.4205546747464817E-2</v>
      </c>
      <c r="DN117" s="515">
        <v>1.4328250377561212E-2</v>
      </c>
      <c r="DO117" s="515">
        <v>1.1595298574311571E-2</v>
      </c>
      <c r="DP117" s="515">
        <v>1.2360972594633052E-2</v>
      </c>
      <c r="DQ117" s="515">
        <v>8.0574491572682067E-3</v>
      </c>
      <c r="DR117" s="515">
        <v>1.6054818288260959E-2</v>
      </c>
      <c r="DS117" s="515">
        <v>1.1366479139602684E-2</v>
      </c>
      <c r="DT117" s="515">
        <v>5.7789482263289798E-3</v>
      </c>
      <c r="DU117" s="515">
        <v>6.2941696113074201E-3</v>
      </c>
      <c r="DV117" s="515">
        <v>1.318569243097545E-2</v>
      </c>
      <c r="DW117" s="515">
        <v>2.5820082345901087E-2</v>
      </c>
      <c r="DX117" s="515">
        <v>2.7179150629371457E-2</v>
      </c>
      <c r="DY117" s="515">
        <v>2.8699472739673142E-2</v>
      </c>
      <c r="DZ117" s="515">
        <v>1.9334751300515082E-2</v>
      </c>
      <c r="EA117" s="515">
        <v>4.9564020192748972E-3</v>
      </c>
      <c r="EB117" s="515">
        <v>1.0500957440237197E-2</v>
      </c>
      <c r="EC117" s="515">
        <v>1.2448494837364875E-2</v>
      </c>
      <c r="ED117" s="515">
        <v>1.243742825698496E-2</v>
      </c>
      <c r="EE117" s="515">
        <v>1.2498658942173587E-2</v>
      </c>
      <c r="EF117" s="515">
        <v>6.823609689525759E-3</v>
      </c>
      <c r="EG117" s="515">
        <v>1.2255036337665007E-2</v>
      </c>
      <c r="EH117" s="515">
        <v>8.0307794171278445E-3</v>
      </c>
      <c r="EI117" s="515">
        <v>8.1969942768519363E-3</v>
      </c>
      <c r="EJ117" s="515">
        <v>7.0916348233904716E-3</v>
      </c>
      <c r="EK117" s="515">
        <v>1.4451787562704037E-2</v>
      </c>
      <c r="EL117" s="515">
        <v>5.2603820312320847E-3</v>
      </c>
      <c r="EM117" s="515">
        <v>1.0921275163341935E-2</v>
      </c>
      <c r="EN117" s="515">
        <v>3.5034331597926502E-2</v>
      </c>
      <c r="EO117" s="515">
        <v>4.3489035645872122E-2</v>
      </c>
      <c r="EP117" s="515">
        <v>6.3782474854985876E-3</v>
      </c>
      <c r="EQ117" s="515">
        <v>6.4269817011162961E-3</v>
      </c>
      <c r="ER117" s="515">
        <v>4.7238243006195698E-3</v>
      </c>
      <c r="ES117" s="515">
        <v>2.7330052622774049E-5</v>
      </c>
      <c r="ET117" s="515">
        <v>1.4415690611509409E-2</v>
      </c>
      <c r="EU117" s="515">
        <v>1.3177191081980549E-2</v>
      </c>
      <c r="EV117" s="515">
        <v>1.4947319781638721E-2</v>
      </c>
      <c r="EW117" s="515">
        <v>1.1098900254378617E-2</v>
      </c>
      <c r="EX117" s="515">
        <v>8.0171631858987225E-3</v>
      </c>
      <c r="EY117" s="515">
        <v>1.9822169845673088E-2</v>
      </c>
      <c r="EZ117" s="515">
        <v>1.7528739182156892E-2</v>
      </c>
    </row>
    <row r="118" spans="3:156" x14ac:dyDescent="0.15">
      <c r="C118" s="511" t="s">
        <v>956</v>
      </c>
      <c r="D118" s="512" t="s">
        <v>957</v>
      </c>
      <c r="E118" s="513">
        <f t="shared" si="35"/>
        <v>0</v>
      </c>
      <c r="F118" s="514">
        <f t="shared" si="36"/>
        <v>0</v>
      </c>
      <c r="G118" s="514">
        <f t="shared" si="36"/>
        <v>0</v>
      </c>
      <c r="H118" s="514">
        <f t="shared" si="36"/>
        <v>0</v>
      </c>
      <c r="I118" s="514">
        <f t="shared" si="36"/>
        <v>0</v>
      </c>
      <c r="J118" s="514">
        <f t="shared" si="36"/>
        <v>0</v>
      </c>
      <c r="K118" s="514">
        <f t="shared" si="36"/>
        <v>0</v>
      </c>
      <c r="L118" s="514">
        <f t="shared" si="36"/>
        <v>0</v>
      </c>
      <c r="M118" s="514">
        <f t="shared" si="36"/>
        <v>0</v>
      </c>
      <c r="N118" s="514">
        <f t="shared" si="36"/>
        <v>0</v>
      </c>
      <c r="O118" s="514">
        <f t="shared" si="36"/>
        <v>0</v>
      </c>
      <c r="P118" s="514">
        <f t="shared" si="36"/>
        <v>0</v>
      </c>
      <c r="Q118" s="514">
        <f t="shared" si="36"/>
        <v>0</v>
      </c>
      <c r="R118" s="514">
        <f t="shared" si="36"/>
        <v>0</v>
      </c>
      <c r="S118" s="514">
        <f t="shared" si="36"/>
        <v>0</v>
      </c>
      <c r="T118" s="514">
        <f t="shared" si="36"/>
        <v>0</v>
      </c>
      <c r="U118" s="514">
        <f t="shared" si="36"/>
        <v>0</v>
      </c>
      <c r="V118" s="514">
        <f t="shared" si="37"/>
        <v>0</v>
      </c>
      <c r="W118" s="514">
        <f t="shared" si="37"/>
        <v>0</v>
      </c>
      <c r="X118" s="514">
        <f t="shared" si="37"/>
        <v>0</v>
      </c>
      <c r="Y118" s="514">
        <f t="shared" si="37"/>
        <v>0</v>
      </c>
      <c r="Z118" s="514">
        <f t="shared" si="37"/>
        <v>0</v>
      </c>
      <c r="AA118" s="514">
        <f t="shared" si="37"/>
        <v>0</v>
      </c>
      <c r="AB118" s="514">
        <f t="shared" si="37"/>
        <v>0</v>
      </c>
      <c r="AC118" s="514">
        <f t="shared" si="37"/>
        <v>0</v>
      </c>
      <c r="AD118" s="514">
        <f t="shared" si="37"/>
        <v>0</v>
      </c>
      <c r="AE118" s="514">
        <f t="shared" si="37"/>
        <v>0</v>
      </c>
      <c r="AF118" s="514">
        <f t="shared" si="37"/>
        <v>0</v>
      </c>
      <c r="AG118" s="514">
        <f t="shared" si="37"/>
        <v>0</v>
      </c>
      <c r="AH118" s="514">
        <f t="shared" si="37"/>
        <v>0</v>
      </c>
      <c r="AI118" s="514">
        <f t="shared" si="37"/>
        <v>0</v>
      </c>
      <c r="AJ118" s="514">
        <f t="shared" si="37"/>
        <v>0</v>
      </c>
      <c r="AK118" s="514">
        <f t="shared" si="38"/>
        <v>0</v>
      </c>
      <c r="AL118" s="514">
        <f t="shared" si="38"/>
        <v>0</v>
      </c>
      <c r="AM118" s="514">
        <f t="shared" si="38"/>
        <v>0</v>
      </c>
      <c r="AN118" s="514">
        <f t="shared" si="38"/>
        <v>0</v>
      </c>
      <c r="AO118" s="514">
        <f t="shared" si="38"/>
        <v>0</v>
      </c>
      <c r="AP118" s="514">
        <f t="shared" si="38"/>
        <v>0</v>
      </c>
      <c r="AQ118" s="514">
        <f t="shared" si="38"/>
        <v>0</v>
      </c>
      <c r="AR118" s="514">
        <f t="shared" si="38"/>
        <v>0</v>
      </c>
      <c r="AS118" s="514">
        <f t="shared" si="38"/>
        <v>0</v>
      </c>
      <c r="AT118" s="514">
        <f t="shared" si="38"/>
        <v>0</v>
      </c>
      <c r="AU118" s="514">
        <f t="shared" si="38"/>
        <v>0</v>
      </c>
      <c r="AV118" s="514">
        <f t="shared" si="38"/>
        <v>0</v>
      </c>
      <c r="AW118" s="514">
        <f t="shared" si="38"/>
        <v>0</v>
      </c>
      <c r="AX118" s="514">
        <f t="shared" si="38"/>
        <v>0</v>
      </c>
      <c r="AY118" s="514">
        <f t="shared" si="38"/>
        <v>0</v>
      </c>
      <c r="AZ118" s="514">
        <f t="shared" si="38"/>
        <v>0</v>
      </c>
      <c r="BA118" s="514">
        <f t="shared" si="39"/>
        <v>0</v>
      </c>
      <c r="BB118" s="514">
        <f t="shared" si="39"/>
        <v>0</v>
      </c>
      <c r="BC118" s="514">
        <f t="shared" si="39"/>
        <v>0</v>
      </c>
      <c r="BD118" s="514">
        <f t="shared" si="39"/>
        <v>0</v>
      </c>
      <c r="BE118" s="514">
        <f t="shared" si="39"/>
        <v>0</v>
      </c>
      <c r="BF118" s="514">
        <f t="shared" si="39"/>
        <v>0</v>
      </c>
      <c r="BG118" s="514">
        <f t="shared" si="39"/>
        <v>0</v>
      </c>
      <c r="BH118" s="514">
        <f t="shared" si="39"/>
        <v>0</v>
      </c>
      <c r="BI118" s="514">
        <f t="shared" si="39"/>
        <v>0</v>
      </c>
      <c r="BJ118" s="514">
        <f t="shared" si="39"/>
        <v>0</v>
      </c>
      <c r="BK118" s="514">
        <f t="shared" si="39"/>
        <v>0</v>
      </c>
      <c r="BL118" s="514">
        <f t="shared" si="39"/>
        <v>0</v>
      </c>
      <c r="BM118" s="514">
        <f t="shared" si="39"/>
        <v>0</v>
      </c>
      <c r="BN118" s="514">
        <f t="shared" si="39"/>
        <v>0</v>
      </c>
      <c r="BO118" s="514">
        <f t="shared" si="39"/>
        <v>0</v>
      </c>
      <c r="BP118" s="514">
        <f t="shared" si="29"/>
        <v>0</v>
      </c>
      <c r="BQ118" s="514">
        <f t="shared" si="29"/>
        <v>0</v>
      </c>
      <c r="BR118" s="514">
        <f t="shared" si="29"/>
        <v>0</v>
      </c>
      <c r="BS118" s="514">
        <f t="shared" si="29"/>
        <v>0</v>
      </c>
      <c r="BT118" s="514">
        <f t="shared" si="25"/>
        <v>0</v>
      </c>
      <c r="BU118" s="514">
        <f t="shared" si="25"/>
        <v>0</v>
      </c>
      <c r="BV118" s="514">
        <f t="shared" si="25"/>
        <v>0</v>
      </c>
      <c r="BW118" s="514">
        <f t="shared" si="25"/>
        <v>0</v>
      </c>
      <c r="BX118" s="514">
        <f t="shared" si="25"/>
        <v>0</v>
      </c>
      <c r="CF118" s="505" t="s">
        <v>956</v>
      </c>
      <c r="CG118" s="505" t="s">
        <v>957</v>
      </c>
      <c r="CH118" s="515">
        <v>0.51230610037805391</v>
      </c>
      <c r="CI118" s="515">
        <v>0.52685388511812381</v>
      </c>
      <c r="CJ118" s="515">
        <v>0.5349119891190014</v>
      </c>
      <c r="CK118" s="515">
        <v>0.52626182624036366</v>
      </c>
      <c r="CL118" s="515">
        <v>0.52471589300089239</v>
      </c>
      <c r="CM118" s="515">
        <v>0.59659623821289898</v>
      </c>
      <c r="CN118" s="515">
        <v>0.5471580788826047</v>
      </c>
      <c r="CO118" s="515">
        <v>0.52996499853047263</v>
      </c>
      <c r="CP118" s="515">
        <v>0.51366800345561192</v>
      </c>
      <c r="CQ118" s="515">
        <v>0.5126979915608797</v>
      </c>
      <c r="CR118" s="515">
        <v>0.58359555673503427</v>
      </c>
      <c r="CS118" s="515">
        <v>0.59604102748940235</v>
      </c>
      <c r="CT118" s="515">
        <v>0.57213943869051342</v>
      </c>
      <c r="CU118" s="515">
        <v>0.60590478038341988</v>
      </c>
      <c r="CV118" s="515">
        <v>0.66194137054635582</v>
      </c>
      <c r="CW118" s="515">
        <v>0.51842884108845844</v>
      </c>
      <c r="CX118" s="515">
        <v>0.52744205388834264</v>
      </c>
      <c r="CY118" s="515">
        <v>0.52733523394264636</v>
      </c>
      <c r="CZ118" s="515">
        <v>0.52745554706908993</v>
      </c>
      <c r="DA118" s="515">
        <v>0.51781669176802836</v>
      </c>
      <c r="DB118" s="515">
        <v>0.52620988933435442</v>
      </c>
      <c r="DC118" s="515">
        <v>0.48935193573715047</v>
      </c>
      <c r="DD118" s="515">
        <v>0.49285291299763612</v>
      </c>
      <c r="DE118" s="515">
        <v>0.50080385523242255</v>
      </c>
      <c r="DF118" s="515">
        <v>0.51961841743574444</v>
      </c>
      <c r="DG118" s="515">
        <v>0.50306280343410181</v>
      </c>
      <c r="DH118" s="515">
        <v>0.53271401201186042</v>
      </c>
      <c r="DI118" s="515">
        <v>0.54026277152430069</v>
      </c>
      <c r="DJ118" s="515">
        <v>0.52020506678832423</v>
      </c>
      <c r="DK118" s="515">
        <v>0.48890714272271674</v>
      </c>
      <c r="DL118" s="515">
        <v>0.5009394152992005</v>
      </c>
      <c r="DM118" s="515">
        <v>0.50615663848772585</v>
      </c>
      <c r="DN118" s="515">
        <v>0.50569778880081606</v>
      </c>
      <c r="DO118" s="515">
        <v>0.5039837633060672</v>
      </c>
      <c r="DP118" s="515">
        <v>0.50472475192150235</v>
      </c>
      <c r="DQ118" s="515">
        <v>0.58594043405524132</v>
      </c>
      <c r="DR118" s="515">
        <v>0.54038936407270166</v>
      </c>
      <c r="DS118" s="515">
        <v>0.4848944301472613</v>
      </c>
      <c r="DT118" s="515">
        <v>0.53906202245359525</v>
      </c>
      <c r="DU118" s="515">
        <v>0.53986307420494695</v>
      </c>
      <c r="DV118" s="515">
        <v>0.56385226196546956</v>
      </c>
      <c r="DW118" s="515">
        <v>0.51290512152863188</v>
      </c>
      <c r="DX118" s="515">
        <v>0.51424092106793118</v>
      </c>
      <c r="DY118" s="515">
        <v>0.51282436412226562</v>
      </c>
      <c r="DZ118" s="515">
        <v>0.54011736668118804</v>
      </c>
      <c r="EA118" s="515">
        <v>0.52680128499311607</v>
      </c>
      <c r="EB118" s="515">
        <v>0.45123231824078075</v>
      </c>
      <c r="EC118" s="515">
        <v>0.49976247030878862</v>
      </c>
      <c r="ED118" s="515">
        <v>0.5047394767049691</v>
      </c>
      <c r="EE118" s="515">
        <v>0.47720201695097092</v>
      </c>
      <c r="EF118" s="515">
        <v>0.53376135975931271</v>
      </c>
      <c r="EG118" s="515">
        <v>0.50630315760306999</v>
      </c>
      <c r="EH118" s="515">
        <v>0.50358718474377628</v>
      </c>
      <c r="EI118" s="515">
        <v>0.47499410422640315</v>
      </c>
      <c r="EJ118" s="515">
        <v>0.61893108793286511</v>
      </c>
      <c r="EK118" s="515">
        <v>0.56786254592608598</v>
      </c>
      <c r="EL118" s="515">
        <v>0.52756311770506092</v>
      </c>
      <c r="EM118" s="515">
        <v>0.5139697227378679</v>
      </c>
      <c r="EN118" s="515">
        <v>0.51361967754135585</v>
      </c>
      <c r="EO118" s="515">
        <v>0.31358588632436268</v>
      </c>
      <c r="EP118" s="515">
        <v>0.48354594158284997</v>
      </c>
      <c r="EQ118" s="515">
        <v>0.51220603531934428</v>
      </c>
      <c r="ER118" s="515">
        <v>0.53570087822806667</v>
      </c>
      <c r="ES118" s="515">
        <v>0.44831721412350867</v>
      </c>
      <c r="ET118" s="515">
        <v>0.47193295216297809</v>
      </c>
      <c r="EU118" s="515">
        <v>0.45558262646961822</v>
      </c>
      <c r="EV118" s="515">
        <v>0.40582329925292437</v>
      </c>
      <c r="EW118" s="515">
        <v>0.42960782656143126</v>
      </c>
      <c r="EX118" s="515">
        <v>0.52578857690231906</v>
      </c>
      <c r="EY118" s="515">
        <v>0.47248300152936579</v>
      </c>
      <c r="EZ118" s="515">
        <v>0.52114298338108966</v>
      </c>
    </row>
    <row r="119" spans="3:156" x14ac:dyDescent="0.15">
      <c r="C119" s="511" t="s">
        <v>958</v>
      </c>
      <c r="D119" s="512" t="s">
        <v>959</v>
      </c>
      <c r="E119" s="513">
        <f t="shared" si="35"/>
        <v>0</v>
      </c>
      <c r="F119" s="514">
        <f t="shared" si="36"/>
        <v>0</v>
      </c>
      <c r="G119" s="514">
        <f t="shared" si="36"/>
        <v>0</v>
      </c>
      <c r="H119" s="514">
        <f t="shared" si="36"/>
        <v>0</v>
      </c>
      <c r="I119" s="514">
        <f t="shared" si="36"/>
        <v>0</v>
      </c>
      <c r="J119" s="514">
        <f t="shared" si="36"/>
        <v>0</v>
      </c>
      <c r="K119" s="514">
        <f t="shared" si="36"/>
        <v>0</v>
      </c>
      <c r="L119" s="514">
        <f t="shared" si="36"/>
        <v>0</v>
      </c>
      <c r="M119" s="514">
        <f t="shared" si="36"/>
        <v>0</v>
      </c>
      <c r="N119" s="514">
        <f t="shared" si="36"/>
        <v>0</v>
      </c>
      <c r="O119" s="514">
        <f t="shared" si="36"/>
        <v>0</v>
      </c>
      <c r="P119" s="514">
        <f t="shared" si="36"/>
        <v>0</v>
      </c>
      <c r="Q119" s="514">
        <f t="shared" si="36"/>
        <v>0</v>
      </c>
      <c r="R119" s="514">
        <f t="shared" si="36"/>
        <v>0</v>
      </c>
      <c r="S119" s="514">
        <f t="shared" si="36"/>
        <v>0</v>
      </c>
      <c r="T119" s="514">
        <f t="shared" si="36"/>
        <v>0</v>
      </c>
      <c r="U119" s="514">
        <f t="shared" si="36"/>
        <v>0</v>
      </c>
      <c r="V119" s="514">
        <f t="shared" si="37"/>
        <v>0</v>
      </c>
      <c r="W119" s="514">
        <f t="shared" si="37"/>
        <v>0</v>
      </c>
      <c r="X119" s="514">
        <f t="shared" si="37"/>
        <v>0</v>
      </c>
      <c r="Y119" s="514">
        <f t="shared" si="37"/>
        <v>0</v>
      </c>
      <c r="Z119" s="514">
        <f t="shared" si="37"/>
        <v>0</v>
      </c>
      <c r="AA119" s="514">
        <f t="shared" si="37"/>
        <v>0</v>
      </c>
      <c r="AB119" s="514">
        <f t="shared" si="37"/>
        <v>0</v>
      </c>
      <c r="AC119" s="514">
        <f t="shared" si="37"/>
        <v>0</v>
      </c>
      <c r="AD119" s="514">
        <f t="shared" si="37"/>
        <v>0</v>
      </c>
      <c r="AE119" s="514">
        <f t="shared" si="37"/>
        <v>0</v>
      </c>
      <c r="AF119" s="514">
        <f t="shared" si="37"/>
        <v>0</v>
      </c>
      <c r="AG119" s="514">
        <f t="shared" si="37"/>
        <v>0</v>
      </c>
      <c r="AH119" s="514">
        <f t="shared" si="37"/>
        <v>0</v>
      </c>
      <c r="AI119" s="514">
        <f t="shared" si="37"/>
        <v>0</v>
      </c>
      <c r="AJ119" s="514">
        <f t="shared" si="37"/>
        <v>0</v>
      </c>
      <c r="AK119" s="514">
        <f t="shared" si="38"/>
        <v>0</v>
      </c>
      <c r="AL119" s="514">
        <f t="shared" si="38"/>
        <v>0</v>
      </c>
      <c r="AM119" s="514">
        <f t="shared" si="38"/>
        <v>0</v>
      </c>
      <c r="AN119" s="514">
        <f t="shared" si="38"/>
        <v>0</v>
      </c>
      <c r="AO119" s="514">
        <f t="shared" si="38"/>
        <v>0</v>
      </c>
      <c r="AP119" s="514">
        <f t="shared" si="38"/>
        <v>0</v>
      </c>
      <c r="AQ119" s="514">
        <f t="shared" si="38"/>
        <v>0</v>
      </c>
      <c r="AR119" s="514">
        <f t="shared" si="38"/>
        <v>0</v>
      </c>
      <c r="AS119" s="514">
        <f t="shared" si="38"/>
        <v>0</v>
      </c>
      <c r="AT119" s="514">
        <f t="shared" si="38"/>
        <v>0</v>
      </c>
      <c r="AU119" s="514">
        <f t="shared" si="38"/>
        <v>0</v>
      </c>
      <c r="AV119" s="514">
        <f t="shared" si="38"/>
        <v>0</v>
      </c>
      <c r="AW119" s="514">
        <f t="shared" si="38"/>
        <v>0</v>
      </c>
      <c r="AX119" s="514">
        <f t="shared" si="38"/>
        <v>0</v>
      </c>
      <c r="AY119" s="514">
        <f t="shared" si="38"/>
        <v>0</v>
      </c>
      <c r="AZ119" s="514">
        <f t="shared" si="38"/>
        <v>0</v>
      </c>
      <c r="BA119" s="514">
        <f t="shared" si="39"/>
        <v>0</v>
      </c>
      <c r="BB119" s="514">
        <f t="shared" si="39"/>
        <v>0</v>
      </c>
      <c r="BC119" s="514">
        <f t="shared" si="39"/>
        <v>0</v>
      </c>
      <c r="BD119" s="514">
        <f t="shared" si="39"/>
        <v>0</v>
      </c>
      <c r="BE119" s="514">
        <f t="shared" si="39"/>
        <v>0</v>
      </c>
      <c r="BF119" s="514">
        <f t="shared" si="39"/>
        <v>0</v>
      </c>
      <c r="BG119" s="514">
        <f t="shared" si="39"/>
        <v>0</v>
      </c>
      <c r="BH119" s="514">
        <f t="shared" si="39"/>
        <v>0</v>
      </c>
      <c r="BI119" s="514">
        <f t="shared" si="39"/>
        <v>0</v>
      </c>
      <c r="BJ119" s="514">
        <f t="shared" si="39"/>
        <v>0</v>
      </c>
      <c r="BK119" s="514">
        <f t="shared" si="39"/>
        <v>0</v>
      </c>
      <c r="BL119" s="514">
        <f t="shared" si="39"/>
        <v>0</v>
      </c>
      <c r="BM119" s="514">
        <f t="shared" si="39"/>
        <v>0</v>
      </c>
      <c r="BN119" s="514">
        <f t="shared" si="39"/>
        <v>0</v>
      </c>
      <c r="BO119" s="514">
        <f t="shared" si="39"/>
        <v>0</v>
      </c>
      <c r="BP119" s="514">
        <f t="shared" si="29"/>
        <v>0</v>
      </c>
      <c r="BQ119" s="514">
        <f t="shared" si="29"/>
        <v>0</v>
      </c>
      <c r="BR119" s="514">
        <f t="shared" si="29"/>
        <v>0</v>
      </c>
      <c r="BS119" s="514">
        <f t="shared" si="29"/>
        <v>0</v>
      </c>
      <c r="BT119" s="514">
        <f t="shared" si="25"/>
        <v>0</v>
      </c>
      <c r="BU119" s="514">
        <f t="shared" si="25"/>
        <v>0</v>
      </c>
      <c r="BV119" s="514">
        <f t="shared" si="25"/>
        <v>0</v>
      </c>
      <c r="BW119" s="514">
        <f t="shared" si="25"/>
        <v>0</v>
      </c>
      <c r="BX119" s="514">
        <f t="shared" si="25"/>
        <v>0</v>
      </c>
      <c r="CF119" s="505" t="s">
        <v>958</v>
      </c>
      <c r="CG119" s="505" t="s">
        <v>959</v>
      </c>
      <c r="CH119" s="515">
        <v>1.2129928815928892E-2</v>
      </c>
      <c r="CI119" s="515">
        <v>1.3357519853204601E-2</v>
      </c>
      <c r="CJ119" s="515">
        <v>1.3007623690323728E-2</v>
      </c>
      <c r="CK119" s="515">
        <v>1.3619352016868995E-2</v>
      </c>
      <c r="CL119" s="515">
        <v>1.3689937913367329E-2</v>
      </c>
      <c r="CM119" s="515">
        <v>1.0407947153446624E-2</v>
      </c>
      <c r="CN119" s="515">
        <v>1.2141596067154634E-2</v>
      </c>
      <c r="CO119" s="515">
        <v>1.313223074251209E-2</v>
      </c>
      <c r="CP119" s="515">
        <v>1.3606147897805801E-2</v>
      </c>
      <c r="CQ119" s="515">
        <v>1.3645269277989E-2</v>
      </c>
      <c r="CR119" s="515">
        <v>1.0785911968760662E-2</v>
      </c>
      <c r="CS119" s="515">
        <v>9.970272178863912E-3</v>
      </c>
      <c r="CT119" s="515">
        <v>1.4774663619242257E-2</v>
      </c>
      <c r="CU119" s="515">
        <v>7.9875868279960325E-3</v>
      </c>
      <c r="CV119" s="515">
        <v>8.1771828184444405E-3</v>
      </c>
      <c r="CW119" s="515">
        <v>1.3723349157189918E-2</v>
      </c>
      <c r="CX119" s="515">
        <v>1.5142317092156861E-2</v>
      </c>
      <c r="CY119" s="515">
        <v>1.3304265190899436E-2</v>
      </c>
      <c r="CZ119" s="515">
        <v>1.5374494391675366E-2</v>
      </c>
      <c r="DA119" s="515">
        <v>1.3626977277773823E-2</v>
      </c>
      <c r="DB119" s="515">
        <v>1.2515578779824918E-2</v>
      </c>
      <c r="DC119" s="515">
        <v>1.527813009603189E-2</v>
      </c>
      <c r="DD119" s="515">
        <v>1.5141521470147853E-2</v>
      </c>
      <c r="DE119" s="515">
        <v>1.4052125818684622E-2</v>
      </c>
      <c r="DF119" s="515">
        <v>1.3433951348510678E-2</v>
      </c>
      <c r="DG119" s="515">
        <v>1.3690421976350949E-2</v>
      </c>
      <c r="DH119" s="515">
        <v>1.3369533366670048E-2</v>
      </c>
      <c r="DI119" s="515">
        <v>1.3823739788427512E-2</v>
      </c>
      <c r="DJ119" s="515">
        <v>1.2139161984043719E-2</v>
      </c>
      <c r="DK119" s="515">
        <v>1.0452435539919253E-2</v>
      </c>
      <c r="DL119" s="515">
        <v>1.1011843617185902E-2</v>
      </c>
      <c r="DM119" s="515">
        <v>1.1717061548804383E-2</v>
      </c>
      <c r="DN119" s="515">
        <v>1.1777435140929835E-2</v>
      </c>
      <c r="DO119" s="515">
        <v>1.2498306195951164E-2</v>
      </c>
      <c r="DP119" s="515">
        <v>1.1742872370558823E-2</v>
      </c>
      <c r="DQ119" s="515">
        <v>1.0913974211610465E-2</v>
      </c>
      <c r="DR119" s="515">
        <v>1.0563350334109189E-2</v>
      </c>
      <c r="DS119" s="515">
        <v>1.4169682710920747E-2</v>
      </c>
      <c r="DT119" s="515">
        <v>1.0638460441329286E-2</v>
      </c>
      <c r="DU119" s="515">
        <v>7.1775618374558302E-3</v>
      </c>
      <c r="DV119" s="515">
        <v>3.5696073431922487E-3</v>
      </c>
      <c r="DW119" s="515">
        <v>8.7462331177932794E-3</v>
      </c>
      <c r="DX119" s="515">
        <v>8.3866924445863411E-3</v>
      </c>
      <c r="DY119" s="515">
        <v>8.1542328245421385E-3</v>
      </c>
      <c r="DZ119" s="515">
        <v>9.7890987366424931E-3</v>
      </c>
      <c r="EA119" s="515">
        <v>1.1381367599816429E-2</v>
      </c>
      <c r="EB119" s="515">
        <v>1.0500957440237197E-2</v>
      </c>
      <c r="EC119" s="515">
        <v>1.2283678316932474E-2</v>
      </c>
      <c r="ED119" s="515">
        <v>1.2401926558820397E-2</v>
      </c>
      <c r="EE119" s="515">
        <v>1.1747666559382041E-2</v>
      </c>
      <c r="EF119" s="515">
        <v>8.0849436018320363E-3</v>
      </c>
      <c r="EG119" s="515">
        <v>1.1646535979984328E-2</v>
      </c>
      <c r="EH119" s="515">
        <v>1.1553788739824876E-2</v>
      </c>
      <c r="EI119" s="515">
        <v>1.192407466937793E-2</v>
      </c>
      <c r="EJ119" s="515">
        <v>1.0719781062098647E-2</v>
      </c>
      <c r="EK119" s="515">
        <v>1.3166425898331304E-2</v>
      </c>
      <c r="EL119" s="515">
        <v>9.9910568919259791E-3</v>
      </c>
      <c r="EM119" s="515">
        <v>1.5390554670431477E-2</v>
      </c>
      <c r="EN119" s="515">
        <v>1.1065246886690125E-2</v>
      </c>
      <c r="EO119" s="515">
        <v>1.1828374703620848E-2</v>
      </c>
      <c r="EP119" s="515">
        <v>7.3575379648167637E-3</v>
      </c>
      <c r="EQ119" s="515">
        <v>1.835118283193966E-2</v>
      </c>
      <c r="ER119" s="515">
        <v>9.0616775913104682E-3</v>
      </c>
      <c r="ES119" s="515">
        <v>4.3545883845619989E-3</v>
      </c>
      <c r="ET119" s="515">
        <v>9.663266308269745E-3</v>
      </c>
      <c r="EU119" s="515">
        <v>9.285366976005089E-3</v>
      </c>
      <c r="EV119" s="515">
        <v>9.2730125718258199E-3</v>
      </c>
      <c r="EW119" s="515">
        <v>1.1277195840794337E-2</v>
      </c>
      <c r="EX119" s="515">
        <v>1.081246803448461E-2</v>
      </c>
      <c r="EY119" s="515">
        <v>7.6501393642869914E-3</v>
      </c>
      <c r="EZ119" s="515">
        <v>9.6850989366193754E-3</v>
      </c>
    </row>
    <row r="120" spans="3:156" x14ac:dyDescent="0.15">
      <c r="C120" s="511" t="s">
        <v>960</v>
      </c>
      <c r="D120" s="512" t="s">
        <v>843</v>
      </c>
      <c r="E120" s="513">
        <f t="shared" si="35"/>
        <v>0</v>
      </c>
      <c r="F120" s="514">
        <f t="shared" si="36"/>
        <v>0</v>
      </c>
      <c r="G120" s="514">
        <f t="shared" si="36"/>
        <v>0</v>
      </c>
      <c r="H120" s="514">
        <f t="shared" si="36"/>
        <v>0</v>
      </c>
      <c r="I120" s="514">
        <f t="shared" si="36"/>
        <v>0</v>
      </c>
      <c r="J120" s="514">
        <f t="shared" si="36"/>
        <v>0</v>
      </c>
      <c r="K120" s="514">
        <f t="shared" si="36"/>
        <v>0</v>
      </c>
      <c r="L120" s="514">
        <f t="shared" si="36"/>
        <v>0</v>
      </c>
      <c r="M120" s="514">
        <f t="shared" si="36"/>
        <v>0</v>
      </c>
      <c r="N120" s="514">
        <f t="shared" si="36"/>
        <v>0</v>
      </c>
      <c r="O120" s="514">
        <f t="shared" si="36"/>
        <v>0</v>
      </c>
      <c r="P120" s="514">
        <f t="shared" si="36"/>
        <v>0</v>
      </c>
      <c r="Q120" s="514">
        <f t="shared" si="36"/>
        <v>0</v>
      </c>
      <c r="R120" s="514">
        <f t="shared" si="36"/>
        <v>0</v>
      </c>
      <c r="S120" s="514">
        <f t="shared" si="36"/>
        <v>0</v>
      </c>
      <c r="T120" s="514">
        <f t="shared" si="36"/>
        <v>0</v>
      </c>
      <c r="U120" s="514">
        <f t="shared" si="36"/>
        <v>0</v>
      </c>
      <c r="V120" s="514">
        <f t="shared" si="37"/>
        <v>0</v>
      </c>
      <c r="W120" s="514">
        <f t="shared" si="37"/>
        <v>0</v>
      </c>
      <c r="X120" s="514">
        <f t="shared" si="37"/>
        <v>0</v>
      </c>
      <c r="Y120" s="514">
        <f t="shared" si="37"/>
        <v>0</v>
      </c>
      <c r="Z120" s="514">
        <f t="shared" si="37"/>
        <v>0</v>
      </c>
      <c r="AA120" s="514">
        <f t="shared" si="37"/>
        <v>0</v>
      </c>
      <c r="AB120" s="514">
        <f t="shared" si="37"/>
        <v>0</v>
      </c>
      <c r="AC120" s="514">
        <f t="shared" si="37"/>
        <v>0</v>
      </c>
      <c r="AD120" s="514">
        <f t="shared" si="37"/>
        <v>0</v>
      </c>
      <c r="AE120" s="514">
        <f t="shared" si="37"/>
        <v>0</v>
      </c>
      <c r="AF120" s="514">
        <f t="shared" si="37"/>
        <v>0</v>
      </c>
      <c r="AG120" s="514">
        <f t="shared" si="37"/>
        <v>0</v>
      </c>
      <c r="AH120" s="514">
        <f t="shared" si="37"/>
        <v>0</v>
      </c>
      <c r="AI120" s="514">
        <f t="shared" si="37"/>
        <v>0</v>
      </c>
      <c r="AJ120" s="514">
        <f t="shared" si="37"/>
        <v>0</v>
      </c>
      <c r="AK120" s="514">
        <f t="shared" si="38"/>
        <v>0</v>
      </c>
      <c r="AL120" s="514">
        <f t="shared" si="38"/>
        <v>0</v>
      </c>
      <c r="AM120" s="514">
        <f t="shared" si="38"/>
        <v>0</v>
      </c>
      <c r="AN120" s="514">
        <f t="shared" si="38"/>
        <v>0</v>
      </c>
      <c r="AO120" s="514">
        <f t="shared" si="38"/>
        <v>0</v>
      </c>
      <c r="AP120" s="514">
        <f t="shared" si="38"/>
        <v>0</v>
      </c>
      <c r="AQ120" s="514">
        <f t="shared" si="38"/>
        <v>0</v>
      </c>
      <c r="AR120" s="514">
        <f t="shared" si="38"/>
        <v>0</v>
      </c>
      <c r="AS120" s="514">
        <f t="shared" si="38"/>
        <v>0</v>
      </c>
      <c r="AT120" s="514">
        <f t="shared" si="38"/>
        <v>0</v>
      </c>
      <c r="AU120" s="514">
        <f t="shared" si="38"/>
        <v>0</v>
      </c>
      <c r="AV120" s="514">
        <f t="shared" si="38"/>
        <v>0</v>
      </c>
      <c r="AW120" s="514">
        <f t="shared" si="38"/>
        <v>0</v>
      </c>
      <c r="AX120" s="514">
        <f t="shared" si="38"/>
        <v>0</v>
      </c>
      <c r="AY120" s="514">
        <f t="shared" si="38"/>
        <v>0</v>
      </c>
      <c r="AZ120" s="514">
        <f t="shared" si="38"/>
        <v>0</v>
      </c>
      <c r="BA120" s="514">
        <f t="shared" si="39"/>
        <v>0</v>
      </c>
      <c r="BB120" s="514">
        <f t="shared" si="39"/>
        <v>0</v>
      </c>
      <c r="BC120" s="514">
        <f t="shared" si="39"/>
        <v>0</v>
      </c>
      <c r="BD120" s="514">
        <f t="shared" si="39"/>
        <v>0</v>
      </c>
      <c r="BE120" s="514">
        <f t="shared" si="39"/>
        <v>0</v>
      </c>
      <c r="BF120" s="514">
        <f t="shared" si="39"/>
        <v>0</v>
      </c>
      <c r="BG120" s="514">
        <f t="shared" si="39"/>
        <v>0</v>
      </c>
      <c r="BH120" s="514">
        <f t="shared" si="39"/>
        <v>0</v>
      </c>
      <c r="BI120" s="514">
        <f t="shared" si="39"/>
        <v>0</v>
      </c>
      <c r="BJ120" s="514">
        <f t="shared" si="39"/>
        <v>0</v>
      </c>
      <c r="BK120" s="514">
        <f t="shared" si="39"/>
        <v>0</v>
      </c>
      <c r="BL120" s="514">
        <f t="shared" si="39"/>
        <v>0</v>
      </c>
      <c r="BM120" s="514">
        <f t="shared" si="39"/>
        <v>0</v>
      </c>
      <c r="BN120" s="514">
        <f t="shared" si="39"/>
        <v>0</v>
      </c>
      <c r="BO120" s="514">
        <f t="shared" si="39"/>
        <v>0</v>
      </c>
      <c r="BP120" s="514">
        <f t="shared" si="29"/>
        <v>0</v>
      </c>
      <c r="BQ120" s="514">
        <f t="shared" si="29"/>
        <v>0</v>
      </c>
      <c r="BR120" s="514">
        <f t="shared" si="29"/>
        <v>0</v>
      </c>
      <c r="BS120" s="514">
        <f t="shared" si="29"/>
        <v>0</v>
      </c>
      <c r="BT120" s="514">
        <f t="shared" si="25"/>
        <v>0</v>
      </c>
      <c r="BU120" s="514">
        <f t="shared" si="25"/>
        <v>0</v>
      </c>
      <c r="BV120" s="514">
        <f t="shared" si="25"/>
        <v>0</v>
      </c>
      <c r="BW120" s="514">
        <f t="shared" si="25"/>
        <v>0</v>
      </c>
      <c r="BX120" s="514">
        <f t="shared" si="25"/>
        <v>0</v>
      </c>
      <c r="CF120" s="505" t="s">
        <v>960</v>
      </c>
      <c r="CG120" s="505" t="s">
        <v>843</v>
      </c>
      <c r="CH120" s="515">
        <v>0.34379289649330025</v>
      </c>
      <c r="CI120" s="515">
        <v>0.32922686820497249</v>
      </c>
      <c r="CJ120" s="515">
        <v>0.32682229714914024</v>
      </c>
      <c r="CK120" s="515">
        <v>0.33107670857634175</v>
      </c>
      <c r="CL120" s="515">
        <v>0.33245836221055769</v>
      </c>
      <c r="CM120" s="515">
        <v>0.26821642882355906</v>
      </c>
      <c r="CN120" s="515">
        <v>0.3207993002461022</v>
      </c>
      <c r="CO120" s="515">
        <v>0.34219948165762687</v>
      </c>
      <c r="CP120" s="515">
        <v>0.35393101795574772</v>
      </c>
      <c r="CQ120" s="515">
        <v>0.35467760609181742</v>
      </c>
      <c r="CR120" s="515">
        <v>0.30010994426962884</v>
      </c>
      <c r="CS120" s="515">
        <v>0.27135558308646157</v>
      </c>
      <c r="CT120" s="515">
        <v>0.30229426488133254</v>
      </c>
      <c r="CU120" s="515">
        <v>0.2585877493387137</v>
      </c>
      <c r="CV120" s="515">
        <v>0.2451576238811625</v>
      </c>
      <c r="CW120" s="515">
        <v>0.33174093566000157</v>
      </c>
      <c r="CX120" s="515">
        <v>0.33112168291620214</v>
      </c>
      <c r="CY120" s="515">
        <v>0.33563456127601693</v>
      </c>
      <c r="CZ120" s="515">
        <v>0.33055162942102034</v>
      </c>
      <c r="DA120" s="515">
        <v>0.33178299337623524</v>
      </c>
      <c r="DB120" s="515">
        <v>0.32493956184212502</v>
      </c>
      <c r="DC120" s="515">
        <v>0.35569245636286767</v>
      </c>
      <c r="DD120" s="515">
        <v>0.3426124300095808</v>
      </c>
      <c r="DE120" s="515">
        <v>0.34831476761833852</v>
      </c>
      <c r="DF120" s="515">
        <v>0.33345906476360232</v>
      </c>
      <c r="DG120" s="515">
        <v>0.34099954064135968</v>
      </c>
      <c r="DH120" s="515">
        <v>0.32138790598222372</v>
      </c>
      <c r="DI120" s="515">
        <v>0.2973158152317133</v>
      </c>
      <c r="DJ120" s="515">
        <v>0.3427695679082825</v>
      </c>
      <c r="DK120" s="515">
        <v>0.36411012375582719</v>
      </c>
      <c r="DL120" s="515">
        <v>0.33207772754497022</v>
      </c>
      <c r="DM120" s="515">
        <v>0.32962159506813032</v>
      </c>
      <c r="DN120" s="515">
        <v>0.32971044131183014</v>
      </c>
      <c r="DO120" s="515">
        <v>0.33595372176346222</v>
      </c>
      <c r="DP120" s="515">
        <v>0.3122840454298505</v>
      </c>
      <c r="DQ120" s="515">
        <v>0.2691620480487999</v>
      </c>
      <c r="DR120" s="515">
        <v>0.30376861556605778</v>
      </c>
      <c r="DS120" s="515">
        <v>0.3712422256335004</v>
      </c>
      <c r="DT120" s="515">
        <v>0.32780822755149858</v>
      </c>
      <c r="DU120" s="515">
        <v>0.30808303886925797</v>
      </c>
      <c r="DV120" s="515">
        <v>0.28221752750054635</v>
      </c>
      <c r="DW120" s="515">
        <v>0.30345797326754725</v>
      </c>
      <c r="DX120" s="515">
        <v>0.29941802601835593</v>
      </c>
      <c r="DY120" s="515">
        <v>0.29248206213416378</v>
      </c>
      <c r="DZ120" s="515">
        <v>0.34791020680111728</v>
      </c>
      <c r="EA120" s="515">
        <v>0.36778338687471318</v>
      </c>
      <c r="EB120" s="515">
        <v>0.35870035209092593</v>
      </c>
      <c r="EC120" s="515">
        <v>0.34320616607688204</v>
      </c>
      <c r="ED120" s="515">
        <v>0.33636675620983869</v>
      </c>
      <c r="EE120" s="515">
        <v>0.37420877588241602</v>
      </c>
      <c r="EF120" s="515">
        <v>0.32427654229087188</v>
      </c>
      <c r="EG120" s="515">
        <v>0.32249090860741564</v>
      </c>
      <c r="EH120" s="515">
        <v>0.31300078957897381</v>
      </c>
      <c r="EI120" s="515">
        <v>0.31994579286431291</v>
      </c>
      <c r="EJ120" s="515">
        <v>0.2595231741453416</v>
      </c>
      <c r="EK120" s="515">
        <v>0.27413465585294555</v>
      </c>
      <c r="EL120" s="515">
        <v>0.32683620353596737</v>
      </c>
      <c r="EM120" s="515">
        <v>0.33162862161676487</v>
      </c>
      <c r="EN120" s="515">
        <v>0.28183739267084978</v>
      </c>
      <c r="EO120" s="515">
        <v>0.42846043589503152</v>
      </c>
      <c r="EP120" s="515">
        <v>0.34590715930583144</v>
      </c>
      <c r="EQ120" s="515">
        <v>0.33995595251239197</v>
      </c>
      <c r="ER120" s="515">
        <v>0.33470503461737505</v>
      </c>
      <c r="ES120" s="515">
        <v>0.39247943206494285</v>
      </c>
      <c r="ET120" s="515">
        <v>0.40929892694424636</v>
      </c>
      <c r="EU120" s="515">
        <v>0.42672016539763608</v>
      </c>
      <c r="EV120" s="515">
        <v>0.42238912391268368</v>
      </c>
      <c r="EW120" s="515">
        <v>0.42581289722642773</v>
      </c>
      <c r="EX120" s="515">
        <v>0.39152776090218339</v>
      </c>
      <c r="EY120" s="515">
        <v>0.4279509808465139</v>
      </c>
      <c r="EZ120" s="515">
        <v>0.38926249361412069</v>
      </c>
    </row>
    <row r="121" spans="3:156" x14ac:dyDescent="0.15">
      <c r="C121" s="516" t="s">
        <v>2262</v>
      </c>
      <c r="D121" s="512" t="s">
        <v>2263</v>
      </c>
      <c r="E121" s="513">
        <f t="shared" si="35"/>
        <v>0</v>
      </c>
      <c r="F121" s="514">
        <f t="shared" si="36"/>
        <v>0</v>
      </c>
      <c r="G121" s="514">
        <f t="shared" si="36"/>
        <v>0</v>
      </c>
      <c r="H121" s="514">
        <f t="shared" si="36"/>
        <v>0</v>
      </c>
      <c r="I121" s="514">
        <f t="shared" si="36"/>
        <v>0</v>
      </c>
      <c r="J121" s="514">
        <f t="shared" si="36"/>
        <v>0</v>
      </c>
      <c r="K121" s="514">
        <f t="shared" si="36"/>
        <v>0</v>
      </c>
      <c r="L121" s="514">
        <f t="shared" si="36"/>
        <v>0</v>
      </c>
      <c r="M121" s="514">
        <f t="shared" si="36"/>
        <v>0</v>
      </c>
      <c r="N121" s="514">
        <f t="shared" si="36"/>
        <v>0</v>
      </c>
      <c r="O121" s="514">
        <f t="shared" si="36"/>
        <v>0</v>
      </c>
      <c r="P121" s="514">
        <f t="shared" si="36"/>
        <v>0</v>
      </c>
      <c r="Q121" s="514">
        <f t="shared" si="36"/>
        <v>0</v>
      </c>
      <c r="R121" s="514">
        <f t="shared" si="36"/>
        <v>0</v>
      </c>
      <c r="S121" s="514">
        <f t="shared" si="36"/>
        <v>0</v>
      </c>
      <c r="T121" s="514">
        <f t="shared" si="36"/>
        <v>0</v>
      </c>
      <c r="U121" s="514">
        <f t="shared" si="36"/>
        <v>0</v>
      </c>
      <c r="V121" s="514">
        <f t="shared" si="37"/>
        <v>0</v>
      </c>
      <c r="W121" s="514">
        <f t="shared" si="37"/>
        <v>0</v>
      </c>
      <c r="X121" s="514">
        <f t="shared" si="37"/>
        <v>0</v>
      </c>
      <c r="Y121" s="514">
        <f t="shared" si="37"/>
        <v>0</v>
      </c>
      <c r="Z121" s="514">
        <f t="shared" si="37"/>
        <v>0</v>
      </c>
      <c r="AA121" s="514">
        <f t="shared" si="37"/>
        <v>0</v>
      </c>
      <c r="AB121" s="514">
        <f t="shared" si="37"/>
        <v>0</v>
      </c>
      <c r="AC121" s="514">
        <f t="shared" si="37"/>
        <v>0</v>
      </c>
      <c r="AD121" s="514">
        <f t="shared" si="37"/>
        <v>0</v>
      </c>
      <c r="AE121" s="514">
        <f t="shared" si="37"/>
        <v>0</v>
      </c>
      <c r="AF121" s="514">
        <f t="shared" si="37"/>
        <v>0</v>
      </c>
      <c r="AG121" s="514">
        <f t="shared" si="37"/>
        <v>0</v>
      </c>
      <c r="AH121" s="514">
        <f t="shared" si="37"/>
        <v>0</v>
      </c>
      <c r="AI121" s="514">
        <f t="shared" si="37"/>
        <v>0</v>
      </c>
      <c r="AJ121" s="514">
        <f t="shared" si="37"/>
        <v>0</v>
      </c>
      <c r="AK121" s="514">
        <f t="shared" si="38"/>
        <v>0</v>
      </c>
      <c r="AL121" s="514">
        <f t="shared" si="38"/>
        <v>0</v>
      </c>
      <c r="AM121" s="514">
        <f t="shared" si="38"/>
        <v>0</v>
      </c>
      <c r="AN121" s="514">
        <f t="shared" si="38"/>
        <v>0</v>
      </c>
      <c r="AO121" s="514">
        <f t="shared" si="38"/>
        <v>0</v>
      </c>
      <c r="AP121" s="514">
        <f t="shared" si="38"/>
        <v>0</v>
      </c>
      <c r="AQ121" s="514">
        <f t="shared" si="38"/>
        <v>0</v>
      </c>
      <c r="AR121" s="514">
        <f t="shared" si="38"/>
        <v>0</v>
      </c>
      <c r="AS121" s="514">
        <f t="shared" si="38"/>
        <v>0</v>
      </c>
      <c r="AT121" s="514">
        <f t="shared" si="38"/>
        <v>0</v>
      </c>
      <c r="AU121" s="514">
        <f t="shared" si="38"/>
        <v>0</v>
      </c>
      <c r="AV121" s="514">
        <f t="shared" si="38"/>
        <v>0</v>
      </c>
      <c r="AW121" s="514">
        <f t="shared" si="38"/>
        <v>0</v>
      </c>
      <c r="AX121" s="514">
        <f t="shared" si="38"/>
        <v>0</v>
      </c>
      <c r="AY121" s="514">
        <f t="shared" si="38"/>
        <v>0</v>
      </c>
      <c r="AZ121" s="514">
        <f t="shared" si="38"/>
        <v>0</v>
      </c>
      <c r="BA121" s="514">
        <f t="shared" si="39"/>
        <v>0</v>
      </c>
      <c r="BB121" s="514">
        <f t="shared" si="39"/>
        <v>0</v>
      </c>
      <c r="BC121" s="514">
        <f t="shared" si="39"/>
        <v>0</v>
      </c>
      <c r="BD121" s="514">
        <f t="shared" si="39"/>
        <v>0</v>
      </c>
      <c r="BE121" s="514">
        <f t="shared" si="39"/>
        <v>0</v>
      </c>
      <c r="BF121" s="514">
        <f t="shared" si="39"/>
        <v>0</v>
      </c>
      <c r="BG121" s="514">
        <f t="shared" si="39"/>
        <v>0</v>
      </c>
      <c r="BH121" s="514">
        <f t="shared" si="39"/>
        <v>0</v>
      </c>
      <c r="BI121" s="514">
        <f t="shared" si="39"/>
        <v>0</v>
      </c>
      <c r="BJ121" s="514">
        <f t="shared" si="39"/>
        <v>0</v>
      </c>
      <c r="BK121" s="514">
        <f t="shared" si="39"/>
        <v>0</v>
      </c>
      <c r="BL121" s="514">
        <f t="shared" si="39"/>
        <v>0</v>
      </c>
      <c r="BM121" s="514">
        <f t="shared" si="39"/>
        <v>0</v>
      </c>
      <c r="BN121" s="514">
        <f t="shared" si="39"/>
        <v>0</v>
      </c>
      <c r="BO121" s="514">
        <f t="shared" si="39"/>
        <v>0</v>
      </c>
      <c r="BP121" s="514">
        <f t="shared" si="29"/>
        <v>0</v>
      </c>
      <c r="BQ121" s="514">
        <f t="shared" si="29"/>
        <v>0</v>
      </c>
      <c r="BR121" s="514">
        <f t="shared" si="29"/>
        <v>0</v>
      </c>
      <c r="BS121" s="514">
        <f t="shared" si="29"/>
        <v>0</v>
      </c>
      <c r="BT121" s="514">
        <f t="shared" si="25"/>
        <v>0</v>
      </c>
      <c r="BU121" s="514">
        <f t="shared" si="25"/>
        <v>0</v>
      </c>
      <c r="BV121" s="514">
        <f t="shared" si="25"/>
        <v>0</v>
      </c>
      <c r="BW121" s="514">
        <f t="shared" si="25"/>
        <v>0</v>
      </c>
      <c r="BX121" s="514">
        <f t="shared" si="25"/>
        <v>0</v>
      </c>
      <c r="CF121" s="505" t="s">
        <v>2264</v>
      </c>
      <c r="CG121" s="505" t="s">
        <v>2265</v>
      </c>
      <c r="CH121" s="515">
        <v>0.29914779150171916</v>
      </c>
      <c r="CI121" s="515">
        <v>0.28621435288617186</v>
      </c>
      <c r="CJ121" s="515">
        <v>0.28429710465016511</v>
      </c>
      <c r="CK121" s="515">
        <v>0.2886761454088696</v>
      </c>
      <c r="CL121" s="515">
        <v>0.28991654431368707</v>
      </c>
      <c r="CM121" s="515">
        <v>0.2322424486914427</v>
      </c>
      <c r="CN121" s="515">
        <v>0.27809766922195983</v>
      </c>
      <c r="CO121" s="515">
        <v>0.29549523071579342</v>
      </c>
      <c r="CP121" s="515">
        <v>0.30621950501548723</v>
      </c>
      <c r="CQ121" s="515">
        <v>0.30685487232063713</v>
      </c>
      <c r="CR121" s="515">
        <v>0.26041627175190507</v>
      </c>
      <c r="CS121" s="515">
        <v>0.23611328884017832</v>
      </c>
      <c r="CT121" s="515">
        <v>0.24924516456907117</v>
      </c>
      <c r="CU121" s="515">
        <v>0.23069400151519653</v>
      </c>
      <c r="CV121" s="515">
        <v>0.21547981751306297</v>
      </c>
      <c r="CW121" s="515">
        <v>0.28821890641419734</v>
      </c>
      <c r="CX121" s="515">
        <v>0.29708699518208498</v>
      </c>
      <c r="CY121" s="515">
        <v>0.30611921665082825</v>
      </c>
      <c r="CZ121" s="515">
        <v>0.2959460715836647</v>
      </c>
      <c r="DA121" s="515">
        <v>0.28761661346568895</v>
      </c>
      <c r="DB121" s="515">
        <v>0.28495277565055482</v>
      </c>
      <c r="DC121" s="515">
        <v>0.3052702784320831</v>
      </c>
      <c r="DD121" s="515">
        <v>0.29330258489121697</v>
      </c>
      <c r="DE121" s="515">
        <v>0.30257888212986866</v>
      </c>
      <c r="DF121" s="515">
        <v>0.29010103301107465</v>
      </c>
      <c r="DG121" s="515">
        <v>0.29676919406318558</v>
      </c>
      <c r="DH121" s="515">
        <v>0.27803953336152021</v>
      </c>
      <c r="DI121" s="515">
        <v>0.24961788954560854</v>
      </c>
      <c r="DJ121" s="515">
        <v>0.29990537565277814</v>
      </c>
      <c r="DK121" s="515">
        <v>0.31643498197187903</v>
      </c>
      <c r="DL121" s="515">
        <v>0.28971796353196544</v>
      </c>
      <c r="DM121" s="515">
        <v>0.28755552858377115</v>
      </c>
      <c r="DN121" s="515">
        <v>0.28726565255019659</v>
      </c>
      <c r="DO121" s="515">
        <v>0.29110753406168149</v>
      </c>
      <c r="DP121" s="515">
        <v>0.27172470084310313</v>
      </c>
      <c r="DQ121" s="515">
        <v>0.2325848706597321</v>
      </c>
      <c r="DR121" s="515">
        <v>0.26632060306921179</v>
      </c>
      <c r="DS121" s="515">
        <v>0.32103157891424505</v>
      </c>
      <c r="DT121" s="515">
        <v>0.279141791805049</v>
      </c>
      <c r="DU121" s="515">
        <v>0.26225706713780916</v>
      </c>
      <c r="DV121" s="515">
        <v>0.24411743279667808</v>
      </c>
      <c r="DW121" s="515">
        <v>0.27111086463196143</v>
      </c>
      <c r="DX121" s="515">
        <v>0.26812879500050257</v>
      </c>
      <c r="DY121" s="515">
        <v>0.26242188169297403</v>
      </c>
      <c r="DZ121" s="515">
        <v>0.30637060195269455</v>
      </c>
      <c r="EA121" s="515">
        <v>0.32537861404313906</v>
      </c>
      <c r="EB121" s="515">
        <v>0.32355302983507322</v>
      </c>
      <c r="EC121" s="515">
        <v>0.3004508216588298</v>
      </c>
      <c r="ED121" s="515">
        <v>0.29317302344295471</v>
      </c>
      <c r="EE121" s="515">
        <v>0.33344061795944641</v>
      </c>
      <c r="EF121" s="515">
        <v>0.30499467551668163</v>
      </c>
      <c r="EG121" s="515">
        <v>0.28135090034087185</v>
      </c>
      <c r="EH121" s="515">
        <v>0.28681234929840776</v>
      </c>
      <c r="EI121" s="515">
        <v>0.29176093674497566</v>
      </c>
      <c r="EJ121" s="515">
        <v>0.24093957064097249</v>
      </c>
      <c r="EK121" s="515">
        <v>0.24312104011920876</v>
      </c>
      <c r="EL121" s="515">
        <v>0.30625788254718062</v>
      </c>
      <c r="EM121" s="515">
        <v>0.27213166060645666</v>
      </c>
      <c r="EN121" s="515">
        <v>0.25179084748682218</v>
      </c>
      <c r="EO121" s="515">
        <v>0.39121378146307484</v>
      </c>
      <c r="EP121" s="515">
        <v>0.32202038506888664</v>
      </c>
      <c r="EQ121" s="515">
        <v>0.29365379139621239</v>
      </c>
      <c r="ER121" s="515">
        <v>0.26501710466055195</v>
      </c>
      <c r="ES121" s="515">
        <v>0.34252672133781437</v>
      </c>
      <c r="ET121" s="515">
        <v>0.35412526527492516</v>
      </c>
      <c r="EU121" s="515">
        <v>0.36236330383342391</v>
      </c>
      <c r="EV121" s="515">
        <v>0.36535777378013801</v>
      </c>
      <c r="EW121" s="515">
        <v>0.37011397084252351</v>
      </c>
      <c r="EX121" s="515">
        <v>0.31755991149967361</v>
      </c>
      <c r="EY121" s="515">
        <v>0.39009752189773772</v>
      </c>
      <c r="EZ121" s="515">
        <v>0.34682428312827063</v>
      </c>
    </row>
    <row r="122" spans="3:156" x14ac:dyDescent="0.15">
      <c r="C122" s="511" t="s">
        <v>961</v>
      </c>
      <c r="D122" s="512" t="s">
        <v>844</v>
      </c>
      <c r="E122" s="513">
        <f t="shared" si="35"/>
        <v>0</v>
      </c>
      <c r="F122" s="514">
        <f t="shared" si="36"/>
        <v>0</v>
      </c>
      <c r="G122" s="514">
        <f t="shared" si="36"/>
        <v>0</v>
      </c>
      <c r="H122" s="514">
        <f t="shared" si="36"/>
        <v>0</v>
      </c>
      <c r="I122" s="514">
        <f t="shared" si="36"/>
        <v>0</v>
      </c>
      <c r="J122" s="514">
        <f t="shared" si="36"/>
        <v>0</v>
      </c>
      <c r="K122" s="514">
        <f t="shared" si="36"/>
        <v>0</v>
      </c>
      <c r="L122" s="514">
        <f t="shared" si="36"/>
        <v>0</v>
      </c>
      <c r="M122" s="514">
        <f t="shared" si="36"/>
        <v>0</v>
      </c>
      <c r="N122" s="514">
        <f t="shared" si="36"/>
        <v>0</v>
      </c>
      <c r="O122" s="514">
        <f t="shared" si="36"/>
        <v>0</v>
      </c>
      <c r="P122" s="514">
        <f t="shared" si="36"/>
        <v>0</v>
      </c>
      <c r="Q122" s="514">
        <f t="shared" si="36"/>
        <v>0</v>
      </c>
      <c r="R122" s="514">
        <f t="shared" si="36"/>
        <v>0</v>
      </c>
      <c r="S122" s="514">
        <f t="shared" si="36"/>
        <v>0</v>
      </c>
      <c r="T122" s="514">
        <f t="shared" si="36"/>
        <v>0</v>
      </c>
      <c r="U122" s="514">
        <f t="shared" si="36"/>
        <v>0</v>
      </c>
      <c r="V122" s="514">
        <f t="shared" si="37"/>
        <v>0</v>
      </c>
      <c r="W122" s="514">
        <f t="shared" si="37"/>
        <v>0</v>
      </c>
      <c r="X122" s="514">
        <f t="shared" si="37"/>
        <v>0</v>
      </c>
      <c r="Y122" s="514">
        <f t="shared" si="37"/>
        <v>0</v>
      </c>
      <c r="Z122" s="514">
        <f t="shared" si="37"/>
        <v>0</v>
      </c>
      <c r="AA122" s="514">
        <f t="shared" si="37"/>
        <v>0</v>
      </c>
      <c r="AB122" s="514">
        <f t="shared" si="37"/>
        <v>0</v>
      </c>
      <c r="AC122" s="514">
        <f t="shared" si="37"/>
        <v>0</v>
      </c>
      <c r="AD122" s="514">
        <f t="shared" si="37"/>
        <v>0</v>
      </c>
      <c r="AE122" s="514">
        <f t="shared" si="37"/>
        <v>0</v>
      </c>
      <c r="AF122" s="514">
        <f t="shared" si="37"/>
        <v>0</v>
      </c>
      <c r="AG122" s="514">
        <f t="shared" si="37"/>
        <v>0</v>
      </c>
      <c r="AH122" s="514">
        <f t="shared" si="37"/>
        <v>0</v>
      </c>
      <c r="AI122" s="514">
        <f t="shared" si="37"/>
        <v>0</v>
      </c>
      <c r="AJ122" s="514">
        <f t="shared" si="37"/>
        <v>0</v>
      </c>
      <c r="AK122" s="514">
        <f t="shared" si="38"/>
        <v>0</v>
      </c>
      <c r="AL122" s="514">
        <f t="shared" si="38"/>
        <v>0</v>
      </c>
      <c r="AM122" s="514">
        <f t="shared" si="38"/>
        <v>0</v>
      </c>
      <c r="AN122" s="514">
        <f t="shared" si="38"/>
        <v>0</v>
      </c>
      <c r="AO122" s="514">
        <f t="shared" si="38"/>
        <v>0</v>
      </c>
      <c r="AP122" s="514">
        <f t="shared" si="38"/>
        <v>0</v>
      </c>
      <c r="AQ122" s="514">
        <f t="shared" si="38"/>
        <v>0</v>
      </c>
      <c r="AR122" s="514">
        <f t="shared" si="38"/>
        <v>0</v>
      </c>
      <c r="AS122" s="514">
        <f t="shared" si="38"/>
        <v>0</v>
      </c>
      <c r="AT122" s="514">
        <f t="shared" si="38"/>
        <v>0</v>
      </c>
      <c r="AU122" s="514">
        <f t="shared" si="38"/>
        <v>0</v>
      </c>
      <c r="AV122" s="514">
        <f t="shared" si="38"/>
        <v>0</v>
      </c>
      <c r="AW122" s="514">
        <f t="shared" si="38"/>
        <v>0</v>
      </c>
      <c r="AX122" s="514">
        <f t="shared" si="38"/>
        <v>0</v>
      </c>
      <c r="AY122" s="514">
        <f t="shared" si="38"/>
        <v>0</v>
      </c>
      <c r="AZ122" s="514">
        <f t="shared" si="38"/>
        <v>0</v>
      </c>
      <c r="BA122" s="514">
        <f t="shared" si="39"/>
        <v>0</v>
      </c>
      <c r="BB122" s="514">
        <f t="shared" si="39"/>
        <v>0</v>
      </c>
      <c r="BC122" s="514">
        <f t="shared" si="39"/>
        <v>0</v>
      </c>
      <c r="BD122" s="514">
        <f t="shared" si="39"/>
        <v>0</v>
      </c>
      <c r="BE122" s="514">
        <f t="shared" si="39"/>
        <v>0</v>
      </c>
      <c r="BF122" s="514">
        <f t="shared" si="39"/>
        <v>0</v>
      </c>
      <c r="BG122" s="514">
        <f t="shared" si="39"/>
        <v>0</v>
      </c>
      <c r="BH122" s="514">
        <f t="shared" si="39"/>
        <v>0</v>
      </c>
      <c r="BI122" s="514">
        <f t="shared" si="39"/>
        <v>0</v>
      </c>
      <c r="BJ122" s="514">
        <f t="shared" si="39"/>
        <v>0</v>
      </c>
      <c r="BK122" s="514">
        <f t="shared" si="39"/>
        <v>0</v>
      </c>
      <c r="BL122" s="514">
        <f t="shared" si="39"/>
        <v>0</v>
      </c>
      <c r="BM122" s="514">
        <f t="shared" si="39"/>
        <v>0</v>
      </c>
      <c r="BN122" s="514">
        <f t="shared" si="39"/>
        <v>0</v>
      </c>
      <c r="BO122" s="514">
        <f t="shared" si="39"/>
        <v>0</v>
      </c>
      <c r="BP122" s="514">
        <f t="shared" si="29"/>
        <v>0</v>
      </c>
      <c r="BQ122" s="514">
        <f t="shared" si="29"/>
        <v>0</v>
      </c>
      <c r="BR122" s="514">
        <f t="shared" si="29"/>
        <v>0</v>
      </c>
      <c r="BS122" s="514">
        <f t="shared" si="29"/>
        <v>0</v>
      </c>
      <c r="BT122" s="514">
        <f t="shared" si="25"/>
        <v>0</v>
      </c>
      <c r="BU122" s="514">
        <f t="shared" si="25"/>
        <v>0</v>
      </c>
      <c r="BV122" s="514">
        <f t="shared" si="25"/>
        <v>0</v>
      </c>
      <c r="BW122" s="514">
        <f t="shared" si="25"/>
        <v>0</v>
      </c>
      <c r="BX122" s="514">
        <f t="shared" si="25"/>
        <v>0</v>
      </c>
      <c r="CF122" s="505" t="s">
        <v>961</v>
      </c>
      <c r="CG122" s="505" t="s">
        <v>844</v>
      </c>
      <c r="CH122" s="515">
        <v>3.8098126757822197E-2</v>
      </c>
      <c r="CI122" s="515">
        <v>4.6716997965982936E-2</v>
      </c>
      <c r="CJ122" s="515">
        <v>4.5868557282546865E-2</v>
      </c>
      <c r="CK122" s="515">
        <v>4.7831493976110064E-2</v>
      </c>
      <c r="CL122" s="515">
        <v>4.7634590956080053E-2</v>
      </c>
      <c r="CM122" s="515">
        <v>5.6789874439009631E-2</v>
      </c>
      <c r="CN122" s="515">
        <v>4.3089615511518471E-2</v>
      </c>
      <c r="CO122" s="515">
        <v>3.727255724476982E-2</v>
      </c>
      <c r="CP122" s="515">
        <v>3.6495557162964369E-2</v>
      </c>
      <c r="CQ122" s="515">
        <v>3.6513250186760306E-2</v>
      </c>
      <c r="CR122" s="515">
        <v>3.5220078098343252E-2</v>
      </c>
      <c r="CS122" s="515">
        <v>5.3737135244715663E-2</v>
      </c>
      <c r="CT122" s="515">
        <v>3.9198447661572829E-2</v>
      </c>
      <c r="CU122" s="515">
        <v>5.9736988347790877E-2</v>
      </c>
      <c r="CV122" s="515">
        <v>2.7893980772570128E-2</v>
      </c>
      <c r="CW122" s="515">
        <v>4.7604073897707065E-2</v>
      </c>
      <c r="CX122" s="515">
        <v>4.6931570142928342E-2</v>
      </c>
      <c r="CY122" s="515">
        <v>3.983826187414985E-2</v>
      </c>
      <c r="CZ122" s="515">
        <v>4.7827575939810692E-2</v>
      </c>
      <c r="DA122" s="515">
        <v>4.7649748256630417E-2</v>
      </c>
      <c r="DB122" s="515">
        <v>4.3065002928059821E-2</v>
      </c>
      <c r="DC122" s="515">
        <v>5.4770791810110526E-2</v>
      </c>
      <c r="DD122" s="515">
        <v>5.1331924297207121E-2</v>
      </c>
      <c r="DE122" s="515">
        <v>4.886744365854357E-2</v>
      </c>
      <c r="DF122" s="515">
        <v>4.6985342427085013E-2</v>
      </c>
      <c r="DG122" s="515">
        <v>4.7529264313377631E-2</v>
      </c>
      <c r="DH122" s="515">
        <v>4.6786242820032034E-2</v>
      </c>
      <c r="DI122" s="515">
        <v>6.2011068026954788E-2</v>
      </c>
      <c r="DJ122" s="515">
        <v>4.7876783517036545E-2</v>
      </c>
      <c r="DK122" s="515">
        <v>2.1931538528812335E-2</v>
      </c>
      <c r="DL122" s="515">
        <v>2.1779270510668261E-2</v>
      </c>
      <c r="DM122" s="515">
        <v>2.2931726656441807E-2</v>
      </c>
      <c r="DN122" s="515">
        <v>2.2908530855532742E-2</v>
      </c>
      <c r="DO122" s="515">
        <v>2.4570954382267269E-2</v>
      </c>
      <c r="DP122" s="515">
        <v>2.2855261874824902E-2</v>
      </c>
      <c r="DQ122" s="515">
        <v>2.1805187267409439E-2</v>
      </c>
      <c r="DR122" s="515">
        <v>2.0077736732732495E-2</v>
      </c>
      <c r="DS122" s="515">
        <v>2.7013547156492183E-2</v>
      </c>
      <c r="DT122" s="515">
        <v>2.6745145581613318E-2</v>
      </c>
      <c r="DU122" s="515">
        <v>1.4907243816254417E-2</v>
      </c>
      <c r="DV122" s="515">
        <v>4.8808916733445035E-3</v>
      </c>
      <c r="DW122" s="515">
        <v>1.5918180053615179E-2</v>
      </c>
      <c r="DX122" s="515">
        <v>1.5136644652953918E-2</v>
      </c>
      <c r="DY122" s="515">
        <v>1.487321386252958E-2</v>
      </c>
      <c r="DZ122" s="515">
        <v>1.5285857058657714E-2</v>
      </c>
      <c r="EA122" s="515">
        <v>2.1569527306103717E-2</v>
      </c>
      <c r="EB122" s="515">
        <v>2.0384211501636915E-2</v>
      </c>
      <c r="EC122" s="515">
        <v>2.3607542779582141E-2</v>
      </c>
      <c r="ED122" s="515">
        <v>2.3939978462303113E-2</v>
      </c>
      <c r="EE122" s="515">
        <v>2.2100632979294068E-2</v>
      </c>
      <c r="EF122" s="515">
        <v>2.4327202423415319E-2</v>
      </c>
      <c r="EG122" s="515">
        <v>2.1760741007999639E-2</v>
      </c>
      <c r="EH122" s="515">
        <v>2.2816353844683088E-2</v>
      </c>
      <c r="EI122" s="515">
        <v>2.3241921091102104E-2</v>
      </c>
      <c r="EJ122" s="515">
        <v>1.622729569675738E-2</v>
      </c>
      <c r="EK122" s="515">
        <v>2.3972563784650736E-2</v>
      </c>
      <c r="EL122" s="515">
        <v>2.3575408745901076E-2</v>
      </c>
      <c r="EM122" s="515">
        <v>2.5676432073915935E-2</v>
      </c>
      <c r="EN122" s="515">
        <v>2.3457324843944444E-2</v>
      </c>
      <c r="EO122" s="515">
        <v>2.0414997789714805E-2</v>
      </c>
      <c r="EP122" s="515">
        <v>1.4802123972239588E-2</v>
      </c>
      <c r="EQ122" s="515">
        <v>3.2553301527715635E-2</v>
      </c>
      <c r="ER122" s="515">
        <v>1.5579979050031252E-2</v>
      </c>
      <c r="ES122" s="515">
        <v>1.6226597607212484E-2</v>
      </c>
      <c r="ET122" s="515">
        <v>2.2146346358314369E-2</v>
      </c>
      <c r="EU122" s="515">
        <v>2.2677647985128814E-2</v>
      </c>
      <c r="EV122" s="515">
        <v>2.2787652740694529E-2</v>
      </c>
      <c r="EW122" s="515">
        <v>2.0871342827060966E-2</v>
      </c>
      <c r="EX122" s="515">
        <v>2.0553296580643522E-2</v>
      </c>
      <c r="EY122" s="515">
        <v>1.7557913971518044E-2</v>
      </c>
      <c r="EZ122" s="515">
        <v>2.341646543122762E-2</v>
      </c>
    </row>
    <row r="123" spans="3:156" x14ac:dyDescent="0.15">
      <c r="C123" s="511" t="s">
        <v>962</v>
      </c>
      <c r="D123" s="512" t="s">
        <v>845</v>
      </c>
      <c r="E123" s="513">
        <f t="shared" si="35"/>
        <v>0</v>
      </c>
      <c r="F123" s="514">
        <f t="shared" ref="F123:U128" si="40">F$131*CH123</f>
        <v>0</v>
      </c>
      <c r="G123" s="514">
        <f t="shared" si="40"/>
        <v>0</v>
      </c>
      <c r="H123" s="514">
        <f t="shared" si="40"/>
        <v>0</v>
      </c>
      <c r="I123" s="514">
        <f t="shared" si="40"/>
        <v>0</v>
      </c>
      <c r="J123" s="514">
        <f t="shared" si="40"/>
        <v>0</v>
      </c>
      <c r="K123" s="514">
        <f t="shared" si="40"/>
        <v>0</v>
      </c>
      <c r="L123" s="514">
        <f t="shared" si="40"/>
        <v>0</v>
      </c>
      <c r="M123" s="514">
        <f t="shared" si="40"/>
        <v>0</v>
      </c>
      <c r="N123" s="514">
        <f t="shared" si="40"/>
        <v>0</v>
      </c>
      <c r="O123" s="514">
        <f t="shared" si="40"/>
        <v>0</v>
      </c>
      <c r="P123" s="514">
        <f t="shared" si="40"/>
        <v>0</v>
      </c>
      <c r="Q123" s="514">
        <f t="shared" si="40"/>
        <v>0</v>
      </c>
      <c r="R123" s="514">
        <f t="shared" si="40"/>
        <v>0</v>
      </c>
      <c r="S123" s="514">
        <f t="shared" si="40"/>
        <v>0</v>
      </c>
      <c r="T123" s="514">
        <f t="shared" si="40"/>
        <v>0</v>
      </c>
      <c r="U123" s="514">
        <f t="shared" si="40"/>
        <v>0</v>
      </c>
      <c r="V123" s="514">
        <f t="shared" si="37"/>
        <v>0</v>
      </c>
      <c r="W123" s="514">
        <f t="shared" si="37"/>
        <v>0</v>
      </c>
      <c r="X123" s="514">
        <f t="shared" si="37"/>
        <v>0</v>
      </c>
      <c r="Y123" s="514">
        <f t="shared" si="37"/>
        <v>0</v>
      </c>
      <c r="Z123" s="514">
        <f t="shared" si="37"/>
        <v>0</v>
      </c>
      <c r="AA123" s="514">
        <f t="shared" si="37"/>
        <v>0</v>
      </c>
      <c r="AB123" s="514">
        <f t="shared" si="37"/>
        <v>0</v>
      </c>
      <c r="AC123" s="514">
        <f t="shared" si="37"/>
        <v>0</v>
      </c>
      <c r="AD123" s="514">
        <f t="shared" si="37"/>
        <v>0</v>
      </c>
      <c r="AE123" s="514">
        <f t="shared" si="37"/>
        <v>0</v>
      </c>
      <c r="AF123" s="514">
        <f t="shared" si="37"/>
        <v>0</v>
      </c>
      <c r="AG123" s="514">
        <f t="shared" si="37"/>
        <v>0</v>
      </c>
      <c r="AH123" s="514">
        <f t="shared" si="37"/>
        <v>0</v>
      </c>
      <c r="AI123" s="514">
        <f t="shared" si="37"/>
        <v>0</v>
      </c>
      <c r="AJ123" s="514">
        <f t="shared" si="37"/>
        <v>0</v>
      </c>
      <c r="AK123" s="514">
        <f t="shared" si="38"/>
        <v>0</v>
      </c>
      <c r="AL123" s="514">
        <f t="shared" si="38"/>
        <v>0</v>
      </c>
      <c r="AM123" s="514">
        <f t="shared" si="38"/>
        <v>0</v>
      </c>
      <c r="AN123" s="514">
        <f t="shared" si="38"/>
        <v>0</v>
      </c>
      <c r="AO123" s="514">
        <f t="shared" si="38"/>
        <v>0</v>
      </c>
      <c r="AP123" s="514">
        <f t="shared" si="38"/>
        <v>0</v>
      </c>
      <c r="AQ123" s="514">
        <f t="shared" si="38"/>
        <v>0</v>
      </c>
      <c r="AR123" s="514">
        <f t="shared" si="38"/>
        <v>0</v>
      </c>
      <c r="AS123" s="514">
        <f t="shared" si="38"/>
        <v>0</v>
      </c>
      <c r="AT123" s="514">
        <f t="shared" si="38"/>
        <v>0</v>
      </c>
      <c r="AU123" s="514">
        <f t="shared" si="38"/>
        <v>0</v>
      </c>
      <c r="AV123" s="514">
        <f t="shared" si="38"/>
        <v>0</v>
      </c>
      <c r="AW123" s="514">
        <f t="shared" si="38"/>
        <v>0</v>
      </c>
      <c r="AX123" s="514">
        <f t="shared" si="38"/>
        <v>0</v>
      </c>
      <c r="AY123" s="514">
        <f t="shared" si="38"/>
        <v>0</v>
      </c>
      <c r="AZ123" s="514">
        <f t="shared" si="38"/>
        <v>0</v>
      </c>
      <c r="BA123" s="514">
        <f t="shared" si="39"/>
        <v>0</v>
      </c>
      <c r="BB123" s="514">
        <f t="shared" si="39"/>
        <v>0</v>
      </c>
      <c r="BC123" s="514">
        <f t="shared" si="39"/>
        <v>0</v>
      </c>
      <c r="BD123" s="514">
        <f t="shared" si="39"/>
        <v>0</v>
      </c>
      <c r="BE123" s="514">
        <f t="shared" si="39"/>
        <v>0</v>
      </c>
      <c r="BF123" s="514">
        <f t="shared" si="39"/>
        <v>0</v>
      </c>
      <c r="BG123" s="514">
        <f t="shared" si="39"/>
        <v>0</v>
      </c>
      <c r="BH123" s="514">
        <f t="shared" si="39"/>
        <v>0</v>
      </c>
      <c r="BI123" s="514">
        <f t="shared" si="39"/>
        <v>0</v>
      </c>
      <c r="BJ123" s="514">
        <f t="shared" si="39"/>
        <v>0</v>
      </c>
      <c r="BK123" s="514">
        <f t="shared" si="39"/>
        <v>0</v>
      </c>
      <c r="BL123" s="514">
        <f t="shared" si="39"/>
        <v>0</v>
      </c>
      <c r="BM123" s="514">
        <f t="shared" si="39"/>
        <v>0</v>
      </c>
      <c r="BN123" s="514">
        <f t="shared" si="39"/>
        <v>0</v>
      </c>
      <c r="BO123" s="514">
        <f t="shared" si="39"/>
        <v>0</v>
      </c>
      <c r="BP123" s="514">
        <f t="shared" si="29"/>
        <v>0</v>
      </c>
      <c r="BQ123" s="514">
        <f t="shared" si="29"/>
        <v>0</v>
      </c>
      <c r="BR123" s="514">
        <f t="shared" si="29"/>
        <v>0</v>
      </c>
      <c r="BS123" s="514">
        <f t="shared" si="29"/>
        <v>0</v>
      </c>
      <c r="BT123" s="514">
        <f t="shared" si="25"/>
        <v>0</v>
      </c>
      <c r="BU123" s="514">
        <f t="shared" si="25"/>
        <v>0</v>
      </c>
      <c r="BV123" s="514">
        <f t="shared" si="25"/>
        <v>0</v>
      </c>
      <c r="BW123" s="514">
        <f t="shared" si="25"/>
        <v>0</v>
      </c>
      <c r="BX123" s="514">
        <f t="shared" si="25"/>
        <v>0</v>
      </c>
      <c r="CF123" s="505" t="s">
        <v>962</v>
      </c>
      <c r="CG123" s="505" t="s">
        <v>845</v>
      </c>
      <c r="CH123" s="515">
        <v>4.9570405040114389E-2</v>
      </c>
      <c r="CI123" s="515">
        <v>3.716980033678946E-2</v>
      </c>
      <c r="CJ123" s="515">
        <v>3.3278504625377771E-2</v>
      </c>
      <c r="CK123" s="515">
        <v>3.3919539540531778E-2</v>
      </c>
      <c r="CL123" s="515">
        <v>3.411899703327044E-2</v>
      </c>
      <c r="CM123" s="515">
        <v>2.4844939740809844E-2</v>
      </c>
      <c r="CN123" s="515">
        <v>3.2370987481166937E-2</v>
      </c>
      <c r="CO123" s="515">
        <v>3.3037646618751172E-2</v>
      </c>
      <c r="CP123" s="515">
        <v>3.7452827032408938E-2</v>
      </c>
      <c r="CQ123" s="515">
        <v>3.7640780193967764E-2</v>
      </c>
      <c r="CR123" s="515">
        <v>2.390340068999507E-2</v>
      </c>
      <c r="CS123" s="515">
        <v>2.4892137906286506E-2</v>
      </c>
      <c r="CT123" s="515">
        <v>3.0811689282288068E-2</v>
      </c>
      <c r="CU123" s="515">
        <v>2.2449246242991095E-2</v>
      </c>
      <c r="CV123" s="515">
        <v>1.9685225819691541E-2</v>
      </c>
      <c r="CW123" s="515">
        <v>4.1238293086141117E-2</v>
      </c>
      <c r="CX123" s="515">
        <v>3.1810150535027844E-2</v>
      </c>
      <c r="CY123" s="515">
        <v>3.8207837218402367E-2</v>
      </c>
      <c r="CZ123" s="515">
        <v>3.1002013606851207E-2</v>
      </c>
      <c r="DA123" s="515">
        <v>4.1878623141995974E-2</v>
      </c>
      <c r="DB123" s="515">
        <v>4.669880024625734E-2</v>
      </c>
      <c r="DC123" s="515">
        <v>3.654285196593586E-2</v>
      </c>
      <c r="DD123" s="515">
        <v>4.9579455675542949E-2</v>
      </c>
      <c r="DE123" s="515">
        <v>4.1229796233948464E-2</v>
      </c>
      <c r="DF123" s="515">
        <v>3.8341101152579202E-2</v>
      </c>
      <c r="DG123" s="515">
        <v>4.6856066306043734E-2</v>
      </c>
      <c r="DH123" s="515">
        <v>3.9571642094143086E-2</v>
      </c>
      <c r="DI123" s="515">
        <v>3.452170312088243E-2</v>
      </c>
      <c r="DJ123" s="515">
        <v>2.8844892024848325E-2</v>
      </c>
      <c r="DK123" s="515">
        <v>7.5837934000582308E-2</v>
      </c>
      <c r="DL123" s="515">
        <v>8.2190609479206991E-2</v>
      </c>
      <c r="DM123" s="515">
        <v>7.826937611388915E-2</v>
      </c>
      <c r="DN123" s="515">
        <v>7.8574148760148788E-2</v>
      </c>
      <c r="DO123" s="515">
        <v>7.0730066239703959E-2</v>
      </c>
      <c r="DP123" s="515">
        <v>9.8130891751457672E-2</v>
      </c>
      <c r="DQ123" s="515">
        <v>6.4072653609350286E-2</v>
      </c>
      <c r="DR123" s="515">
        <v>7.5780556744696359E-2</v>
      </c>
      <c r="DS123" s="515">
        <v>4.755848573512899E-2</v>
      </c>
      <c r="DT123" s="515">
        <v>4.3697406222620673E-2</v>
      </c>
      <c r="DU123" s="515">
        <v>8.3149293286219075E-2</v>
      </c>
      <c r="DV123" s="515">
        <v>9.8346324761419107E-2</v>
      </c>
      <c r="DW123" s="515">
        <v>0.11155785456994706</v>
      </c>
      <c r="DX123" s="515">
        <v>0.11531578936995848</v>
      </c>
      <c r="DY123" s="515">
        <v>0.12476899678125317</v>
      </c>
      <c r="DZ123" s="515">
        <v>3.3326499756553829E-2</v>
      </c>
      <c r="EA123" s="515">
        <v>1.9229004130335015E-2</v>
      </c>
      <c r="EB123" s="515">
        <v>0.11507813947742294</v>
      </c>
      <c r="EC123" s="515">
        <v>7.4584323040380041E-2</v>
      </c>
      <c r="ED123" s="515">
        <v>7.5630450989905687E-2</v>
      </c>
      <c r="EE123" s="515">
        <v>6.9842291599613776E-2</v>
      </c>
      <c r="EF123" s="515">
        <v>5.9934038439667915E-2</v>
      </c>
      <c r="EG123" s="515">
        <v>8.6852058740392771E-2</v>
      </c>
      <c r="EH123" s="515">
        <v>9.7490873812533421E-2</v>
      </c>
      <c r="EI123" s="515">
        <v>0.11851354464782693</v>
      </c>
      <c r="EJ123" s="515">
        <v>4.5842962020860419E-2</v>
      </c>
      <c r="EK123" s="515">
        <v>7.1064575205032246E-2</v>
      </c>
      <c r="EL123" s="515">
        <v>5.8072874865280101E-2</v>
      </c>
      <c r="EM123" s="515">
        <v>5.9742865962025743E-2</v>
      </c>
      <c r="EN123" s="515">
        <v>0.12266884018987539</v>
      </c>
      <c r="EO123" s="515">
        <v>0.17737203788294864</v>
      </c>
      <c r="EP123" s="515">
        <v>9.975310009733554E-2</v>
      </c>
      <c r="EQ123" s="515">
        <v>4.1182657609232537E-2</v>
      </c>
      <c r="ER123" s="515">
        <v>5.48030827754196E-2</v>
      </c>
      <c r="ES123" s="515">
        <v>7.7883196324190745E-2</v>
      </c>
      <c r="ET123" s="515">
        <v>6.6876075511014516E-2</v>
      </c>
      <c r="EU123" s="515">
        <v>8.83706742482607E-2</v>
      </c>
      <c r="EV123" s="515">
        <v>9.0077138224547437E-2</v>
      </c>
      <c r="EW123" s="515">
        <v>6.6800900700117585E-2</v>
      </c>
      <c r="EX123" s="515">
        <v>4.6469029124293224E-2</v>
      </c>
      <c r="EY123" s="515">
        <v>6.1532146474844909E-2</v>
      </c>
      <c r="EZ123" s="515">
        <v>4.625702083377238E-2</v>
      </c>
    </row>
    <row r="124" spans="3:156" x14ac:dyDescent="0.15">
      <c r="C124" s="511" t="s">
        <v>963</v>
      </c>
      <c r="D124" s="512" t="s">
        <v>846</v>
      </c>
      <c r="E124" s="513">
        <f t="shared" si="35"/>
        <v>0</v>
      </c>
      <c r="F124" s="514">
        <f t="shared" si="40"/>
        <v>0</v>
      </c>
      <c r="G124" s="514">
        <f t="shared" si="40"/>
        <v>0</v>
      </c>
      <c r="H124" s="514">
        <f t="shared" si="40"/>
        <v>0</v>
      </c>
      <c r="I124" s="514">
        <f t="shared" si="40"/>
        <v>0</v>
      </c>
      <c r="J124" s="514">
        <f t="shared" si="40"/>
        <v>0</v>
      </c>
      <c r="K124" s="514">
        <f t="shared" si="40"/>
        <v>0</v>
      </c>
      <c r="L124" s="514">
        <f t="shared" si="40"/>
        <v>0</v>
      </c>
      <c r="M124" s="514">
        <f t="shared" si="40"/>
        <v>0</v>
      </c>
      <c r="N124" s="514">
        <f t="shared" si="40"/>
        <v>0</v>
      </c>
      <c r="O124" s="514">
        <f t="shared" si="40"/>
        <v>0</v>
      </c>
      <c r="P124" s="514">
        <f t="shared" si="40"/>
        <v>0</v>
      </c>
      <c r="Q124" s="514">
        <f t="shared" si="40"/>
        <v>0</v>
      </c>
      <c r="R124" s="514">
        <f t="shared" si="40"/>
        <v>0</v>
      </c>
      <c r="S124" s="514">
        <f t="shared" si="40"/>
        <v>0</v>
      </c>
      <c r="T124" s="514">
        <f t="shared" si="40"/>
        <v>0</v>
      </c>
      <c r="U124" s="514">
        <f t="shared" si="40"/>
        <v>0</v>
      </c>
      <c r="V124" s="514">
        <f t="shared" si="37"/>
        <v>0</v>
      </c>
      <c r="W124" s="514">
        <f t="shared" si="37"/>
        <v>0</v>
      </c>
      <c r="X124" s="514">
        <f t="shared" si="37"/>
        <v>0</v>
      </c>
      <c r="Y124" s="514">
        <f t="shared" si="37"/>
        <v>0</v>
      </c>
      <c r="Z124" s="514">
        <f t="shared" si="37"/>
        <v>0</v>
      </c>
      <c r="AA124" s="514">
        <f t="shared" si="37"/>
        <v>0</v>
      </c>
      <c r="AB124" s="514">
        <f t="shared" si="37"/>
        <v>0</v>
      </c>
      <c r="AC124" s="514">
        <f t="shared" si="37"/>
        <v>0</v>
      </c>
      <c r="AD124" s="514">
        <f t="shared" si="37"/>
        <v>0</v>
      </c>
      <c r="AE124" s="514">
        <f t="shared" si="37"/>
        <v>0</v>
      </c>
      <c r="AF124" s="514">
        <f t="shared" si="37"/>
        <v>0</v>
      </c>
      <c r="AG124" s="514">
        <f t="shared" si="37"/>
        <v>0</v>
      </c>
      <c r="AH124" s="514">
        <f t="shared" si="37"/>
        <v>0</v>
      </c>
      <c r="AI124" s="514">
        <f t="shared" si="37"/>
        <v>0</v>
      </c>
      <c r="AJ124" s="514">
        <f t="shared" si="37"/>
        <v>0</v>
      </c>
      <c r="AK124" s="514">
        <f t="shared" si="38"/>
        <v>0</v>
      </c>
      <c r="AL124" s="514">
        <f t="shared" si="38"/>
        <v>0</v>
      </c>
      <c r="AM124" s="514">
        <f t="shared" si="38"/>
        <v>0</v>
      </c>
      <c r="AN124" s="514">
        <f t="shared" si="38"/>
        <v>0</v>
      </c>
      <c r="AO124" s="514">
        <f t="shared" si="38"/>
        <v>0</v>
      </c>
      <c r="AP124" s="514">
        <f t="shared" si="38"/>
        <v>0</v>
      </c>
      <c r="AQ124" s="514">
        <f t="shared" si="38"/>
        <v>0</v>
      </c>
      <c r="AR124" s="514">
        <f t="shared" si="38"/>
        <v>0</v>
      </c>
      <c r="AS124" s="514">
        <f t="shared" si="38"/>
        <v>0</v>
      </c>
      <c r="AT124" s="514">
        <f t="shared" si="38"/>
        <v>0</v>
      </c>
      <c r="AU124" s="514">
        <f t="shared" si="38"/>
        <v>0</v>
      </c>
      <c r="AV124" s="514">
        <f t="shared" si="38"/>
        <v>0</v>
      </c>
      <c r="AW124" s="514">
        <f t="shared" si="38"/>
        <v>0</v>
      </c>
      <c r="AX124" s="514">
        <f t="shared" si="38"/>
        <v>0</v>
      </c>
      <c r="AY124" s="514">
        <f t="shared" si="38"/>
        <v>0</v>
      </c>
      <c r="AZ124" s="514">
        <f t="shared" si="38"/>
        <v>0</v>
      </c>
      <c r="BA124" s="514">
        <f t="shared" si="39"/>
        <v>0</v>
      </c>
      <c r="BB124" s="514">
        <f t="shared" si="39"/>
        <v>0</v>
      </c>
      <c r="BC124" s="514">
        <f t="shared" si="39"/>
        <v>0</v>
      </c>
      <c r="BD124" s="514">
        <f t="shared" si="39"/>
        <v>0</v>
      </c>
      <c r="BE124" s="514">
        <f t="shared" si="39"/>
        <v>0</v>
      </c>
      <c r="BF124" s="514">
        <f t="shared" si="39"/>
        <v>0</v>
      </c>
      <c r="BG124" s="514">
        <f t="shared" si="39"/>
        <v>0</v>
      </c>
      <c r="BH124" s="514">
        <f t="shared" si="39"/>
        <v>0</v>
      </c>
      <c r="BI124" s="514">
        <f t="shared" si="39"/>
        <v>0</v>
      </c>
      <c r="BJ124" s="514">
        <f t="shared" si="39"/>
        <v>0</v>
      </c>
      <c r="BK124" s="514">
        <f t="shared" si="39"/>
        <v>0</v>
      </c>
      <c r="BL124" s="514">
        <f t="shared" si="39"/>
        <v>0</v>
      </c>
      <c r="BM124" s="514">
        <f t="shared" si="39"/>
        <v>0</v>
      </c>
      <c r="BN124" s="514">
        <f t="shared" si="39"/>
        <v>0</v>
      </c>
      <c r="BO124" s="514">
        <f t="shared" si="39"/>
        <v>0</v>
      </c>
      <c r="BP124" s="514">
        <f t="shared" si="29"/>
        <v>0</v>
      </c>
      <c r="BQ124" s="514">
        <f t="shared" si="29"/>
        <v>0</v>
      </c>
      <c r="BR124" s="514">
        <f t="shared" si="29"/>
        <v>0</v>
      </c>
      <c r="BS124" s="514">
        <f t="shared" si="29"/>
        <v>0</v>
      </c>
      <c r="BT124" s="514">
        <f t="shared" si="25"/>
        <v>0</v>
      </c>
      <c r="BU124" s="514">
        <f t="shared" si="25"/>
        <v>0</v>
      </c>
      <c r="BV124" s="514">
        <f t="shared" si="25"/>
        <v>0</v>
      </c>
      <c r="BW124" s="514">
        <f t="shared" si="25"/>
        <v>0</v>
      </c>
      <c r="BX124" s="514">
        <f t="shared" si="25"/>
        <v>0</v>
      </c>
      <c r="CF124" s="505" t="s">
        <v>963</v>
      </c>
      <c r="CG124" s="505" t="s">
        <v>846</v>
      </c>
      <c r="CH124" s="515">
        <v>0</v>
      </c>
      <c r="CI124" s="515">
        <v>0</v>
      </c>
      <c r="CJ124" s="515">
        <v>0</v>
      </c>
      <c r="CK124" s="515">
        <v>0</v>
      </c>
      <c r="CL124" s="515">
        <v>0</v>
      </c>
      <c r="CM124" s="515">
        <v>0</v>
      </c>
      <c r="CN124" s="515">
        <v>0</v>
      </c>
      <c r="CO124" s="515">
        <v>0</v>
      </c>
      <c r="CP124" s="515">
        <v>0</v>
      </c>
      <c r="CQ124" s="515">
        <v>0</v>
      </c>
      <c r="CR124" s="515">
        <v>0</v>
      </c>
      <c r="CS124" s="515">
        <v>0</v>
      </c>
      <c r="CT124" s="515">
        <v>0</v>
      </c>
      <c r="CU124" s="515">
        <v>0</v>
      </c>
      <c r="CV124" s="515">
        <v>0</v>
      </c>
      <c r="CW124" s="515">
        <v>0</v>
      </c>
      <c r="CX124" s="515">
        <v>0</v>
      </c>
      <c r="CY124" s="515">
        <v>0</v>
      </c>
      <c r="CZ124" s="515">
        <v>0</v>
      </c>
      <c r="DA124" s="515">
        <v>0</v>
      </c>
      <c r="DB124" s="515">
        <v>0</v>
      </c>
      <c r="DC124" s="515">
        <v>0</v>
      </c>
      <c r="DD124" s="515">
        <v>0</v>
      </c>
      <c r="DE124" s="515">
        <v>0</v>
      </c>
      <c r="DF124" s="515">
        <v>0</v>
      </c>
      <c r="DG124" s="515">
        <v>0</v>
      </c>
      <c r="DH124" s="515">
        <v>0</v>
      </c>
      <c r="DI124" s="515">
        <v>0</v>
      </c>
      <c r="DJ124" s="515">
        <v>0</v>
      </c>
      <c r="DK124" s="515">
        <v>0</v>
      </c>
      <c r="DL124" s="515">
        <v>0</v>
      </c>
      <c r="DM124" s="515">
        <v>0</v>
      </c>
      <c r="DN124" s="515">
        <v>0</v>
      </c>
      <c r="DO124" s="515">
        <v>0</v>
      </c>
      <c r="DP124" s="515">
        <v>0</v>
      </c>
      <c r="DQ124" s="515">
        <v>0</v>
      </c>
      <c r="DR124" s="515">
        <v>0</v>
      </c>
      <c r="DS124" s="515">
        <v>0</v>
      </c>
      <c r="DT124" s="515">
        <v>0</v>
      </c>
      <c r="DU124" s="515">
        <v>0</v>
      </c>
      <c r="DV124" s="515">
        <v>0</v>
      </c>
      <c r="DW124" s="515">
        <v>0</v>
      </c>
      <c r="DX124" s="515">
        <v>0</v>
      </c>
      <c r="DY124" s="515">
        <v>0</v>
      </c>
      <c r="DZ124" s="515">
        <v>0</v>
      </c>
      <c r="EA124" s="515">
        <v>0</v>
      </c>
      <c r="EB124" s="515">
        <v>0</v>
      </c>
      <c r="EC124" s="515">
        <v>0</v>
      </c>
      <c r="ED124" s="515">
        <v>0</v>
      </c>
      <c r="EE124" s="515">
        <v>0</v>
      </c>
      <c r="EF124" s="515">
        <v>0</v>
      </c>
      <c r="EG124" s="515">
        <v>0</v>
      </c>
      <c r="EH124" s="515">
        <v>0</v>
      </c>
      <c r="EI124" s="515">
        <v>0</v>
      </c>
      <c r="EJ124" s="515">
        <v>0</v>
      </c>
      <c r="EK124" s="515">
        <v>0</v>
      </c>
      <c r="EL124" s="515">
        <v>0</v>
      </c>
      <c r="EM124" s="515">
        <v>0</v>
      </c>
      <c r="EN124" s="515">
        <v>0</v>
      </c>
      <c r="EO124" s="515">
        <v>0</v>
      </c>
      <c r="EP124" s="515">
        <v>0</v>
      </c>
      <c r="EQ124" s="515">
        <v>0</v>
      </c>
      <c r="ER124" s="515">
        <v>0</v>
      </c>
      <c r="ES124" s="515">
        <v>0</v>
      </c>
      <c r="ET124" s="515">
        <v>0</v>
      </c>
      <c r="EU124" s="515">
        <v>0</v>
      </c>
      <c r="EV124" s="515">
        <v>0</v>
      </c>
      <c r="EW124" s="515">
        <v>0</v>
      </c>
      <c r="EX124" s="515">
        <v>0</v>
      </c>
      <c r="EY124" s="515">
        <v>0</v>
      </c>
      <c r="EZ124" s="515">
        <v>0</v>
      </c>
    </row>
    <row r="125" spans="3:156" x14ac:dyDescent="0.15">
      <c r="C125" s="511" t="s">
        <v>964</v>
      </c>
      <c r="D125" s="512" t="s">
        <v>847</v>
      </c>
      <c r="E125" s="513">
        <f t="shared" si="35"/>
        <v>0</v>
      </c>
      <c r="F125" s="514">
        <f t="shared" si="40"/>
        <v>0</v>
      </c>
      <c r="G125" s="514">
        <f t="shared" si="40"/>
        <v>0</v>
      </c>
      <c r="H125" s="514">
        <f t="shared" si="40"/>
        <v>0</v>
      </c>
      <c r="I125" s="514">
        <f t="shared" si="40"/>
        <v>0</v>
      </c>
      <c r="J125" s="514">
        <f t="shared" si="40"/>
        <v>0</v>
      </c>
      <c r="K125" s="514">
        <f t="shared" si="40"/>
        <v>0</v>
      </c>
      <c r="L125" s="514">
        <f t="shared" si="40"/>
        <v>0</v>
      </c>
      <c r="M125" s="514">
        <f t="shared" si="40"/>
        <v>0</v>
      </c>
      <c r="N125" s="514">
        <f t="shared" si="40"/>
        <v>0</v>
      </c>
      <c r="O125" s="514">
        <f t="shared" si="40"/>
        <v>0</v>
      </c>
      <c r="P125" s="514">
        <f t="shared" si="40"/>
        <v>0</v>
      </c>
      <c r="Q125" s="514">
        <f t="shared" si="40"/>
        <v>0</v>
      </c>
      <c r="R125" s="514">
        <f t="shared" si="40"/>
        <v>0</v>
      </c>
      <c r="S125" s="514">
        <f t="shared" si="40"/>
        <v>0</v>
      </c>
      <c r="T125" s="514">
        <f t="shared" si="40"/>
        <v>0</v>
      </c>
      <c r="U125" s="514">
        <f t="shared" si="40"/>
        <v>0</v>
      </c>
      <c r="V125" s="514">
        <f t="shared" si="37"/>
        <v>0</v>
      </c>
      <c r="W125" s="514">
        <f t="shared" si="37"/>
        <v>0</v>
      </c>
      <c r="X125" s="514">
        <f t="shared" si="37"/>
        <v>0</v>
      </c>
      <c r="Y125" s="514">
        <f t="shared" si="37"/>
        <v>0</v>
      </c>
      <c r="Z125" s="514">
        <f t="shared" si="37"/>
        <v>0</v>
      </c>
      <c r="AA125" s="514">
        <f t="shared" si="37"/>
        <v>0</v>
      </c>
      <c r="AB125" s="514">
        <f t="shared" si="37"/>
        <v>0</v>
      </c>
      <c r="AC125" s="514">
        <f t="shared" si="37"/>
        <v>0</v>
      </c>
      <c r="AD125" s="514">
        <f t="shared" si="37"/>
        <v>0</v>
      </c>
      <c r="AE125" s="514">
        <f t="shared" si="37"/>
        <v>0</v>
      </c>
      <c r="AF125" s="514">
        <f t="shared" si="37"/>
        <v>0</v>
      </c>
      <c r="AG125" s="514">
        <f t="shared" si="37"/>
        <v>0</v>
      </c>
      <c r="AH125" s="514">
        <f t="shared" si="37"/>
        <v>0</v>
      </c>
      <c r="AI125" s="514">
        <f t="shared" si="37"/>
        <v>0</v>
      </c>
      <c r="AJ125" s="514">
        <f t="shared" si="37"/>
        <v>0</v>
      </c>
      <c r="AK125" s="514">
        <f t="shared" si="38"/>
        <v>0</v>
      </c>
      <c r="AL125" s="514">
        <f t="shared" si="38"/>
        <v>0</v>
      </c>
      <c r="AM125" s="514">
        <f t="shared" si="38"/>
        <v>0</v>
      </c>
      <c r="AN125" s="514">
        <f t="shared" si="38"/>
        <v>0</v>
      </c>
      <c r="AO125" s="514">
        <f t="shared" si="38"/>
        <v>0</v>
      </c>
      <c r="AP125" s="514">
        <f t="shared" si="38"/>
        <v>0</v>
      </c>
      <c r="AQ125" s="514">
        <f t="shared" si="38"/>
        <v>0</v>
      </c>
      <c r="AR125" s="514">
        <f t="shared" si="38"/>
        <v>0</v>
      </c>
      <c r="AS125" s="514">
        <f t="shared" si="38"/>
        <v>0</v>
      </c>
      <c r="AT125" s="514">
        <f t="shared" si="38"/>
        <v>0</v>
      </c>
      <c r="AU125" s="514">
        <f t="shared" si="38"/>
        <v>0</v>
      </c>
      <c r="AV125" s="514">
        <f t="shared" si="38"/>
        <v>0</v>
      </c>
      <c r="AW125" s="514">
        <f t="shared" si="38"/>
        <v>0</v>
      </c>
      <c r="AX125" s="514">
        <f t="shared" si="38"/>
        <v>0</v>
      </c>
      <c r="AY125" s="514">
        <f t="shared" si="38"/>
        <v>0</v>
      </c>
      <c r="AZ125" s="514">
        <f t="shared" si="38"/>
        <v>0</v>
      </c>
      <c r="BA125" s="514">
        <f t="shared" si="39"/>
        <v>0</v>
      </c>
      <c r="BB125" s="514">
        <f t="shared" si="39"/>
        <v>0</v>
      </c>
      <c r="BC125" s="514">
        <f t="shared" si="39"/>
        <v>0</v>
      </c>
      <c r="BD125" s="514">
        <f t="shared" si="39"/>
        <v>0</v>
      </c>
      <c r="BE125" s="514">
        <f t="shared" si="39"/>
        <v>0</v>
      </c>
      <c r="BF125" s="514">
        <f t="shared" si="39"/>
        <v>0</v>
      </c>
      <c r="BG125" s="514">
        <f t="shared" si="39"/>
        <v>0</v>
      </c>
      <c r="BH125" s="514">
        <f t="shared" si="39"/>
        <v>0</v>
      </c>
      <c r="BI125" s="514">
        <f t="shared" si="39"/>
        <v>0</v>
      </c>
      <c r="BJ125" s="514">
        <f t="shared" si="39"/>
        <v>0</v>
      </c>
      <c r="BK125" s="514">
        <f t="shared" si="39"/>
        <v>0</v>
      </c>
      <c r="BL125" s="514">
        <f t="shared" si="39"/>
        <v>0</v>
      </c>
      <c r="BM125" s="514">
        <f t="shared" si="39"/>
        <v>0</v>
      </c>
      <c r="BN125" s="514">
        <f t="shared" si="39"/>
        <v>0</v>
      </c>
      <c r="BO125" s="514">
        <f t="shared" si="39"/>
        <v>0</v>
      </c>
      <c r="BP125" s="514">
        <f t="shared" si="29"/>
        <v>0</v>
      </c>
      <c r="BQ125" s="514">
        <f t="shared" si="29"/>
        <v>0</v>
      </c>
      <c r="BR125" s="514">
        <f t="shared" si="29"/>
        <v>0</v>
      </c>
      <c r="BS125" s="514">
        <f t="shared" si="29"/>
        <v>0</v>
      </c>
      <c r="BT125" s="514">
        <f t="shared" si="25"/>
        <v>0</v>
      </c>
      <c r="BU125" s="514">
        <f t="shared" si="25"/>
        <v>0</v>
      </c>
      <c r="BV125" s="514">
        <f t="shared" si="25"/>
        <v>0</v>
      </c>
      <c r="BW125" s="514">
        <f t="shared" si="25"/>
        <v>0</v>
      </c>
      <c r="BX125" s="514">
        <f t="shared" si="25"/>
        <v>0</v>
      </c>
      <c r="CF125" s="505" t="s">
        <v>964</v>
      </c>
      <c r="CG125" s="505" t="s">
        <v>847</v>
      </c>
      <c r="CH125" s="515">
        <v>4.817946928486018E-2</v>
      </c>
      <c r="CI125" s="515">
        <v>4.6678242098838439E-2</v>
      </c>
      <c r="CJ125" s="515">
        <v>4.6114778010467879E-2</v>
      </c>
      <c r="CK125" s="515">
        <v>4.7294441649405689E-2</v>
      </c>
      <c r="CL125" s="515">
        <v>4.7385543946046244E-2</v>
      </c>
      <c r="CM125" s="515">
        <v>4.3149614240330793E-2</v>
      </c>
      <c r="CN125" s="515">
        <v>4.4444720808543087E-2</v>
      </c>
      <c r="CO125" s="515">
        <v>4.4406444545381674E-2</v>
      </c>
      <c r="CP125" s="515">
        <v>4.4850596134559308E-2</v>
      </c>
      <c r="CQ125" s="515">
        <v>4.4829309890105265E-2</v>
      </c>
      <c r="CR125" s="515">
        <v>4.6385108238237861E-2</v>
      </c>
      <c r="CS125" s="515">
        <v>4.4008210578880741E-2</v>
      </c>
      <c r="CT125" s="515">
        <v>4.0785572384029828E-2</v>
      </c>
      <c r="CU125" s="515">
        <v>4.5338135007264753E-2</v>
      </c>
      <c r="CV125" s="515">
        <v>3.7144616161775619E-2</v>
      </c>
      <c r="CW125" s="515">
        <v>4.7267364521822848E-2</v>
      </c>
      <c r="CX125" s="515">
        <v>4.7554315173767805E-2</v>
      </c>
      <c r="CY125" s="515">
        <v>4.5679840497885107E-2</v>
      </c>
      <c r="CZ125" s="515">
        <v>4.7791093290840851E-2</v>
      </c>
      <c r="DA125" s="515">
        <v>4.7247875727928254E-2</v>
      </c>
      <c r="DB125" s="515">
        <v>4.6586182560776013E-2</v>
      </c>
      <c r="DC125" s="515">
        <v>4.8366249924503231E-2</v>
      </c>
      <c r="DD125" s="515">
        <v>4.8484965199375403E-2</v>
      </c>
      <c r="DE125" s="515">
        <v>4.6734056871223617E-2</v>
      </c>
      <c r="DF125" s="515">
        <v>4.8164999081667492E-2</v>
      </c>
      <c r="DG125" s="515">
        <v>4.7864625820707572E-2</v>
      </c>
      <c r="DH125" s="515">
        <v>4.6173581975102518E-2</v>
      </c>
      <c r="DI125" s="515">
        <v>5.2064902307721268E-2</v>
      </c>
      <c r="DJ125" s="515">
        <v>4.8174524342370587E-2</v>
      </c>
      <c r="DK125" s="515">
        <v>5.0228016707424133E-2</v>
      </c>
      <c r="DL125" s="515">
        <v>5.4533684294560743E-2</v>
      </c>
      <c r="DM125" s="515">
        <v>5.3966201837263111E-2</v>
      </c>
      <c r="DN125" s="515">
        <v>5.4001220844266055E-2</v>
      </c>
      <c r="DO125" s="515">
        <v>5.4981996219067734E-2</v>
      </c>
      <c r="DP125" s="515">
        <v>5.2839830006960076E-2</v>
      </c>
      <c r="DQ125" s="515">
        <v>5.0916705550307848E-2</v>
      </c>
      <c r="DR125" s="515">
        <v>5.1657221266184522E-2</v>
      </c>
      <c r="DS125" s="515">
        <v>5.8057518905234938E-2</v>
      </c>
      <c r="DT125" s="515">
        <v>5.475356058599401E-2</v>
      </c>
      <c r="DU125" s="515">
        <v>4.9801236749116608E-2</v>
      </c>
      <c r="DV125" s="515">
        <v>5.1650032782108252E-2</v>
      </c>
      <c r="DW125" s="515">
        <v>4.9877143064151266E-2</v>
      </c>
      <c r="DX125" s="515">
        <v>4.9957529497783849E-2</v>
      </c>
      <c r="DY125" s="515">
        <v>4.9357085081503389E-2</v>
      </c>
      <c r="DZ125" s="515">
        <v>5.5659482869077209E-2</v>
      </c>
      <c r="EA125" s="515">
        <v>5.6631482331344657E-2</v>
      </c>
      <c r="EB125" s="515">
        <v>4.6821916115881157E-2</v>
      </c>
      <c r="EC125" s="515">
        <v>4.9086237820543895E-2</v>
      </c>
      <c r="ED125" s="515">
        <v>4.9524868939564273E-2</v>
      </c>
      <c r="EE125" s="515">
        <v>4.7097950863641241E-2</v>
      </c>
      <c r="EF125" s="515">
        <v>5.1859433640395768E-2</v>
      </c>
      <c r="EG125" s="515">
        <v>5.3749442303759047E-2</v>
      </c>
      <c r="EH125" s="515">
        <v>5.4334009609494777E-2</v>
      </c>
      <c r="EI125" s="515">
        <v>5.4193543125460021E-2</v>
      </c>
      <c r="EJ125" s="515">
        <v>5.1435644407601504E-2</v>
      </c>
      <c r="EK125" s="515">
        <v>5.2466643158577228E-2</v>
      </c>
      <c r="EL125" s="515">
        <v>5.673140865417689E-2</v>
      </c>
      <c r="EM125" s="515">
        <v>5.6399934310705203E-2</v>
      </c>
      <c r="EN125" s="515">
        <v>4.9996442644824925E-2</v>
      </c>
      <c r="EO125" s="515">
        <v>5.1164753318776707E-2</v>
      </c>
      <c r="EP125" s="515">
        <v>5.1231729802875749E-2</v>
      </c>
      <c r="EQ125" s="515">
        <v>5.8540157013603586E-2</v>
      </c>
      <c r="ER125" s="515">
        <v>5.3209272137405679E-2</v>
      </c>
      <c r="ES125" s="515">
        <v>6.1270665246608173E-2</v>
      </c>
      <c r="ET125" s="515">
        <v>4.4153917101852763E-2</v>
      </c>
      <c r="EU125" s="515">
        <v>4.5318144073751079E-2</v>
      </c>
      <c r="EV125" s="515">
        <v>5.1406402758841528E-2</v>
      </c>
      <c r="EW125" s="515">
        <v>4.9870505145210998E-2</v>
      </c>
      <c r="EX125" s="515">
        <v>3.9567303480956321E-2</v>
      </c>
      <c r="EY125" s="515">
        <v>4.0205438186476698E-2</v>
      </c>
      <c r="EZ125" s="515">
        <v>3.9026352334851896E-2</v>
      </c>
    </row>
    <row r="126" spans="3:156" x14ac:dyDescent="0.15">
      <c r="C126" s="511" t="s">
        <v>965</v>
      </c>
      <c r="D126" s="512" t="s">
        <v>848</v>
      </c>
      <c r="E126" s="513">
        <f t="shared" si="35"/>
        <v>0</v>
      </c>
      <c r="F126" s="514">
        <f t="shared" si="40"/>
        <v>0</v>
      </c>
      <c r="G126" s="514">
        <f t="shared" si="40"/>
        <v>0</v>
      </c>
      <c r="H126" s="514">
        <f t="shared" si="40"/>
        <v>0</v>
      </c>
      <c r="I126" s="514">
        <f t="shared" si="40"/>
        <v>0</v>
      </c>
      <c r="J126" s="514">
        <f t="shared" si="40"/>
        <v>0</v>
      </c>
      <c r="K126" s="514">
        <f t="shared" si="40"/>
        <v>0</v>
      </c>
      <c r="L126" s="514">
        <f t="shared" si="40"/>
        <v>0</v>
      </c>
      <c r="M126" s="514">
        <f t="shared" si="40"/>
        <v>0</v>
      </c>
      <c r="N126" s="514">
        <f t="shared" si="40"/>
        <v>0</v>
      </c>
      <c r="O126" s="514">
        <f t="shared" si="40"/>
        <v>0</v>
      </c>
      <c r="P126" s="514">
        <f t="shared" si="40"/>
        <v>0</v>
      </c>
      <c r="Q126" s="514">
        <f t="shared" si="40"/>
        <v>0</v>
      </c>
      <c r="R126" s="514">
        <f t="shared" si="40"/>
        <v>0</v>
      </c>
      <c r="S126" s="514">
        <f t="shared" si="40"/>
        <v>0</v>
      </c>
      <c r="T126" s="514">
        <f t="shared" si="40"/>
        <v>0</v>
      </c>
      <c r="U126" s="514">
        <f t="shared" si="40"/>
        <v>0</v>
      </c>
      <c r="V126" s="514">
        <f t="shared" ref="V126:AK128" si="41">V$131*CX126</f>
        <v>0</v>
      </c>
      <c r="W126" s="514">
        <f t="shared" si="41"/>
        <v>0</v>
      </c>
      <c r="X126" s="514">
        <f t="shared" si="41"/>
        <v>0</v>
      </c>
      <c r="Y126" s="514">
        <f t="shared" si="41"/>
        <v>0</v>
      </c>
      <c r="Z126" s="514">
        <f t="shared" si="41"/>
        <v>0</v>
      </c>
      <c r="AA126" s="514">
        <f t="shared" si="41"/>
        <v>0</v>
      </c>
      <c r="AB126" s="514">
        <f t="shared" si="41"/>
        <v>0</v>
      </c>
      <c r="AC126" s="514">
        <f t="shared" si="41"/>
        <v>0</v>
      </c>
      <c r="AD126" s="514">
        <f t="shared" si="41"/>
        <v>0</v>
      </c>
      <c r="AE126" s="514">
        <f t="shared" si="41"/>
        <v>0</v>
      </c>
      <c r="AF126" s="514">
        <f t="shared" si="41"/>
        <v>0</v>
      </c>
      <c r="AG126" s="514">
        <f t="shared" si="41"/>
        <v>0</v>
      </c>
      <c r="AH126" s="514">
        <f t="shared" si="41"/>
        <v>0</v>
      </c>
      <c r="AI126" s="514">
        <f t="shared" si="41"/>
        <v>0</v>
      </c>
      <c r="AJ126" s="514">
        <f t="shared" si="41"/>
        <v>0</v>
      </c>
      <c r="AK126" s="514">
        <f t="shared" si="41"/>
        <v>0</v>
      </c>
      <c r="AL126" s="514">
        <f t="shared" ref="AK126:AZ128" si="42">AL$131*DN126</f>
        <v>0</v>
      </c>
      <c r="AM126" s="514">
        <f t="shared" si="42"/>
        <v>0</v>
      </c>
      <c r="AN126" s="514">
        <f t="shared" si="42"/>
        <v>0</v>
      </c>
      <c r="AO126" s="514">
        <f t="shared" si="42"/>
        <v>0</v>
      </c>
      <c r="AP126" s="514">
        <f t="shared" si="42"/>
        <v>0</v>
      </c>
      <c r="AQ126" s="514">
        <f t="shared" si="42"/>
        <v>0</v>
      </c>
      <c r="AR126" s="514">
        <f t="shared" si="42"/>
        <v>0</v>
      </c>
      <c r="AS126" s="514">
        <f t="shared" si="42"/>
        <v>0</v>
      </c>
      <c r="AT126" s="514">
        <f t="shared" si="42"/>
        <v>0</v>
      </c>
      <c r="AU126" s="514">
        <f t="shared" si="42"/>
        <v>0</v>
      </c>
      <c r="AV126" s="514">
        <f t="shared" si="42"/>
        <v>0</v>
      </c>
      <c r="AW126" s="514">
        <f t="shared" si="42"/>
        <v>0</v>
      </c>
      <c r="AX126" s="514">
        <f t="shared" si="42"/>
        <v>0</v>
      </c>
      <c r="AY126" s="514">
        <f t="shared" si="42"/>
        <v>0</v>
      </c>
      <c r="AZ126" s="514">
        <f t="shared" si="42"/>
        <v>0</v>
      </c>
      <c r="BA126" s="514">
        <f t="shared" si="39"/>
        <v>0</v>
      </c>
      <c r="BB126" s="514">
        <f t="shared" si="39"/>
        <v>0</v>
      </c>
      <c r="BC126" s="514">
        <f t="shared" si="39"/>
        <v>0</v>
      </c>
      <c r="BD126" s="514">
        <f t="shared" si="39"/>
        <v>0</v>
      </c>
      <c r="BE126" s="514">
        <f t="shared" si="39"/>
        <v>0</v>
      </c>
      <c r="BF126" s="514">
        <f t="shared" si="39"/>
        <v>0</v>
      </c>
      <c r="BG126" s="514">
        <f t="shared" si="39"/>
        <v>0</v>
      </c>
      <c r="BH126" s="514">
        <f t="shared" si="39"/>
        <v>0</v>
      </c>
      <c r="BI126" s="514">
        <f t="shared" si="39"/>
        <v>0</v>
      </c>
      <c r="BJ126" s="514">
        <f t="shared" si="39"/>
        <v>0</v>
      </c>
      <c r="BK126" s="514">
        <f t="shared" si="39"/>
        <v>0</v>
      </c>
      <c r="BL126" s="514">
        <f t="shared" si="39"/>
        <v>0</v>
      </c>
      <c r="BM126" s="514">
        <f t="shared" si="39"/>
        <v>0</v>
      </c>
      <c r="BN126" s="514">
        <f t="shared" si="39"/>
        <v>0</v>
      </c>
      <c r="BO126" s="514">
        <f t="shared" si="39"/>
        <v>0</v>
      </c>
      <c r="BP126" s="514">
        <f t="shared" si="29"/>
        <v>0</v>
      </c>
      <c r="BQ126" s="514">
        <f t="shared" si="29"/>
        <v>0</v>
      </c>
      <c r="BR126" s="514">
        <f t="shared" si="29"/>
        <v>0</v>
      </c>
      <c r="BS126" s="514">
        <f t="shared" si="29"/>
        <v>0</v>
      </c>
      <c r="BT126" s="514">
        <f t="shared" si="29"/>
        <v>0</v>
      </c>
      <c r="BU126" s="514">
        <f t="shared" si="29"/>
        <v>0</v>
      </c>
      <c r="BV126" s="514">
        <f t="shared" si="29"/>
        <v>0</v>
      </c>
      <c r="BW126" s="514">
        <f t="shared" si="29"/>
        <v>0</v>
      </c>
      <c r="BX126" s="514">
        <f t="shared" si="29"/>
        <v>0</v>
      </c>
      <c r="CF126" s="505" t="s">
        <v>965</v>
      </c>
      <c r="CG126" s="505" t="s">
        <v>848</v>
      </c>
      <c r="CH126" s="515">
        <v>-4.0769267700797984E-3</v>
      </c>
      <c r="CI126" s="515">
        <v>-3.3135779117676066E-6</v>
      </c>
      <c r="CJ126" s="515">
        <v>-3.7498768578574219E-6</v>
      </c>
      <c r="CK126" s="515">
        <v>-3.3619996219377201E-6</v>
      </c>
      <c r="CL126" s="515">
        <v>-3.3250602140695931E-6</v>
      </c>
      <c r="CM126" s="515">
        <v>-5.0426100549644496E-6</v>
      </c>
      <c r="CN126" s="515">
        <v>-4.2989970900395768E-6</v>
      </c>
      <c r="CO126" s="515">
        <v>-1.3359339514254415E-5</v>
      </c>
      <c r="CP126" s="515">
        <v>-4.1496390981070643E-6</v>
      </c>
      <c r="CQ126" s="515">
        <v>-4.2072015194308292E-6</v>
      </c>
      <c r="CR126" s="515">
        <v>0</v>
      </c>
      <c r="CS126" s="515">
        <v>-4.3664846107219426E-6</v>
      </c>
      <c r="CT126" s="515">
        <v>-4.0765189789135258E-6</v>
      </c>
      <c r="CU126" s="515">
        <v>-4.4861481763527278E-6</v>
      </c>
      <c r="CV126" s="515">
        <v>0</v>
      </c>
      <c r="CW126" s="515">
        <v>-2.8574113209041699E-6</v>
      </c>
      <c r="CX126" s="515">
        <v>-2.0897484256357798E-6</v>
      </c>
      <c r="CY126" s="515">
        <v>0</v>
      </c>
      <c r="CZ126" s="515">
        <v>-2.3537192883765105E-6</v>
      </c>
      <c r="DA126" s="515">
        <v>-2.9095485920516952E-6</v>
      </c>
      <c r="DB126" s="515">
        <v>-1.5015691397510398E-5</v>
      </c>
      <c r="DC126" s="515">
        <v>-2.415896599625536E-6</v>
      </c>
      <c r="DD126" s="515">
        <v>-3.2096494902274198E-6</v>
      </c>
      <c r="DE126" s="515">
        <v>-2.0454331613805857E-6</v>
      </c>
      <c r="DF126" s="515">
        <v>-2.8762091891596499E-6</v>
      </c>
      <c r="DG126" s="515">
        <v>-2.7224919414238532E-6</v>
      </c>
      <c r="DH126" s="515">
        <v>-2.9182500318861733E-6</v>
      </c>
      <c r="DI126" s="515">
        <v>0</v>
      </c>
      <c r="DJ126" s="515">
        <v>-9.9965649058828313E-6</v>
      </c>
      <c r="DK126" s="515">
        <v>-1.1467191255281957E-2</v>
      </c>
      <c r="DL126" s="515">
        <v>-2.5325507457926084E-3</v>
      </c>
      <c r="DM126" s="515">
        <v>-2.6625997122546358E-3</v>
      </c>
      <c r="DN126" s="515">
        <v>-2.6695657135236686E-3</v>
      </c>
      <c r="DO126" s="515">
        <v>-2.7188081065195875E-3</v>
      </c>
      <c r="DP126" s="515">
        <v>-2.5776533551543006E-3</v>
      </c>
      <c r="DQ126" s="515">
        <v>-2.8110027427192753E-3</v>
      </c>
      <c r="DR126" s="515">
        <v>-2.2368447164820586E-3</v>
      </c>
      <c r="DS126" s="515">
        <v>-2.9358902885385425E-3</v>
      </c>
      <c r="DT126" s="515">
        <v>-2.7048228366511134E-3</v>
      </c>
      <c r="DU126" s="515">
        <v>-2.9814487632508833E-3</v>
      </c>
      <c r="DV126" s="515">
        <v>-4.516646026079988E-3</v>
      </c>
      <c r="DW126" s="515">
        <v>-2.4625056016859175E-3</v>
      </c>
      <c r="DX126" s="515">
        <v>-2.4556030515696351E-3</v>
      </c>
      <c r="DY126" s="515">
        <v>-2.4599548062576976E-3</v>
      </c>
      <c r="DZ126" s="515">
        <v>-2.0885119032365528E-3</v>
      </c>
      <c r="EA126" s="515">
        <v>-3.3960532354290959E-3</v>
      </c>
      <c r="EB126" s="515">
        <v>-2.7178948668849217E-3</v>
      </c>
      <c r="EC126" s="515">
        <v>-2.5304183431092151E-3</v>
      </c>
      <c r="ED126" s="515">
        <v>-2.6034578654012285E-3</v>
      </c>
      <c r="EE126" s="515">
        <v>-2.1993348353180988E-3</v>
      </c>
      <c r="EF126" s="515">
        <v>-2.2435201554955905E-3</v>
      </c>
      <c r="EG126" s="515">
        <v>-2.80284424262142E-3</v>
      </c>
      <c r="EH126" s="515">
        <v>-2.7830003292862986E-3</v>
      </c>
      <c r="EI126" s="515">
        <v>-2.8129806244830578E-3</v>
      </c>
      <c r="EJ126" s="515">
        <v>-2.6799452655246617E-3</v>
      </c>
      <c r="EK126" s="515">
        <v>-2.667409825623059E-3</v>
      </c>
      <c r="EL126" s="515">
        <v>-2.770070398312275E-3</v>
      </c>
      <c r="EM126" s="515">
        <v>-2.8081313717111286E-3</v>
      </c>
      <c r="EN126" s="515">
        <v>-2.644924777540482E-3</v>
      </c>
      <c r="EO126" s="515">
        <v>-2.8264859144552651E-3</v>
      </c>
      <c r="EP126" s="515">
        <v>-2.5975927259490215E-3</v>
      </c>
      <c r="EQ126" s="515">
        <v>-2.7892868142276872E-3</v>
      </c>
      <c r="ER126" s="515">
        <v>-3.0599243996086525E-3</v>
      </c>
      <c r="ES126" s="515">
        <v>-5.3169375102487702E-4</v>
      </c>
      <c r="ET126" s="515">
        <v>-2.4071484386675834E-2</v>
      </c>
      <c r="EU126" s="515">
        <v>-4.7954625150399999E-2</v>
      </c>
      <c r="EV126" s="515">
        <v>-1.7566294615173712E-3</v>
      </c>
      <c r="EW126" s="515">
        <v>-4.240668301042875E-3</v>
      </c>
      <c r="EX126" s="515">
        <v>-3.4718435024880118E-2</v>
      </c>
      <c r="EY126" s="515">
        <v>-2.7379620373006362E-2</v>
      </c>
      <c r="EZ126" s="515">
        <v>-2.8790414531681591E-2</v>
      </c>
    </row>
    <row r="127" spans="3:156" x14ac:dyDescent="0.15">
      <c r="C127" s="511" t="s">
        <v>966</v>
      </c>
      <c r="D127" s="512" t="s">
        <v>967</v>
      </c>
      <c r="E127" s="513">
        <f t="shared" si="35"/>
        <v>0</v>
      </c>
      <c r="F127" s="514">
        <f t="shared" si="40"/>
        <v>0</v>
      </c>
      <c r="G127" s="514">
        <f t="shared" si="40"/>
        <v>0</v>
      </c>
      <c r="H127" s="514">
        <f t="shared" si="40"/>
        <v>0</v>
      </c>
      <c r="I127" s="514">
        <f t="shared" si="40"/>
        <v>0</v>
      </c>
      <c r="J127" s="514">
        <f t="shared" si="40"/>
        <v>0</v>
      </c>
      <c r="K127" s="514">
        <f t="shared" si="40"/>
        <v>0</v>
      </c>
      <c r="L127" s="514">
        <f t="shared" si="40"/>
        <v>0</v>
      </c>
      <c r="M127" s="514">
        <f t="shared" si="40"/>
        <v>0</v>
      </c>
      <c r="N127" s="514">
        <f t="shared" si="40"/>
        <v>0</v>
      </c>
      <c r="O127" s="514">
        <f t="shared" si="40"/>
        <v>0</v>
      </c>
      <c r="P127" s="514">
        <f t="shared" si="40"/>
        <v>0</v>
      </c>
      <c r="Q127" s="514">
        <f t="shared" si="40"/>
        <v>0</v>
      </c>
      <c r="R127" s="514">
        <f t="shared" si="40"/>
        <v>0</v>
      </c>
      <c r="S127" s="514">
        <f t="shared" si="40"/>
        <v>0</v>
      </c>
      <c r="T127" s="514">
        <f t="shared" si="40"/>
        <v>0</v>
      </c>
      <c r="U127" s="514">
        <f t="shared" si="40"/>
        <v>0</v>
      </c>
      <c r="V127" s="514">
        <f t="shared" si="41"/>
        <v>0</v>
      </c>
      <c r="W127" s="514">
        <f t="shared" si="41"/>
        <v>0</v>
      </c>
      <c r="X127" s="514">
        <f t="shared" si="41"/>
        <v>0</v>
      </c>
      <c r="Y127" s="514">
        <f t="shared" si="41"/>
        <v>0</v>
      </c>
      <c r="Z127" s="514">
        <f t="shared" si="41"/>
        <v>0</v>
      </c>
      <c r="AA127" s="514">
        <f t="shared" si="41"/>
        <v>0</v>
      </c>
      <c r="AB127" s="514">
        <f t="shared" si="41"/>
        <v>0</v>
      </c>
      <c r="AC127" s="514">
        <f t="shared" si="41"/>
        <v>0</v>
      </c>
      <c r="AD127" s="514">
        <f t="shared" si="41"/>
        <v>0</v>
      </c>
      <c r="AE127" s="514">
        <f t="shared" si="41"/>
        <v>0</v>
      </c>
      <c r="AF127" s="514">
        <f t="shared" si="41"/>
        <v>0</v>
      </c>
      <c r="AG127" s="514">
        <f t="shared" si="41"/>
        <v>0</v>
      </c>
      <c r="AH127" s="514">
        <f t="shared" si="41"/>
        <v>0</v>
      </c>
      <c r="AI127" s="514">
        <f t="shared" si="41"/>
        <v>0</v>
      </c>
      <c r="AJ127" s="514">
        <f t="shared" si="41"/>
        <v>0</v>
      </c>
      <c r="AK127" s="514">
        <f t="shared" si="42"/>
        <v>0</v>
      </c>
      <c r="AL127" s="514">
        <f t="shared" si="42"/>
        <v>0</v>
      </c>
      <c r="AM127" s="514">
        <f t="shared" si="42"/>
        <v>0</v>
      </c>
      <c r="AN127" s="514">
        <f t="shared" si="42"/>
        <v>0</v>
      </c>
      <c r="AO127" s="514">
        <f t="shared" si="42"/>
        <v>0</v>
      </c>
      <c r="AP127" s="514">
        <f t="shared" si="42"/>
        <v>0</v>
      </c>
      <c r="AQ127" s="514">
        <f t="shared" si="42"/>
        <v>0</v>
      </c>
      <c r="AR127" s="514">
        <f t="shared" si="42"/>
        <v>0</v>
      </c>
      <c r="AS127" s="514">
        <f t="shared" si="42"/>
        <v>0</v>
      </c>
      <c r="AT127" s="514">
        <f t="shared" si="42"/>
        <v>0</v>
      </c>
      <c r="AU127" s="514">
        <f t="shared" si="42"/>
        <v>0</v>
      </c>
      <c r="AV127" s="514">
        <f t="shared" si="42"/>
        <v>0</v>
      </c>
      <c r="AW127" s="514">
        <f t="shared" si="42"/>
        <v>0</v>
      </c>
      <c r="AX127" s="514">
        <f t="shared" si="42"/>
        <v>0</v>
      </c>
      <c r="AY127" s="514">
        <f t="shared" si="42"/>
        <v>0</v>
      </c>
      <c r="AZ127" s="514">
        <f t="shared" si="42"/>
        <v>0</v>
      </c>
      <c r="BA127" s="514">
        <f t="shared" si="39"/>
        <v>0</v>
      </c>
      <c r="BB127" s="514">
        <f t="shared" si="39"/>
        <v>0</v>
      </c>
      <c r="BC127" s="514">
        <f t="shared" si="39"/>
        <v>0</v>
      </c>
      <c r="BD127" s="514">
        <f t="shared" si="39"/>
        <v>0</v>
      </c>
      <c r="BE127" s="514">
        <f t="shared" si="39"/>
        <v>0</v>
      </c>
      <c r="BF127" s="514">
        <f t="shared" si="39"/>
        <v>0</v>
      </c>
      <c r="BG127" s="514">
        <f t="shared" si="39"/>
        <v>0</v>
      </c>
      <c r="BH127" s="514">
        <f t="shared" si="39"/>
        <v>0</v>
      </c>
      <c r="BI127" s="514">
        <f t="shared" si="39"/>
        <v>0</v>
      </c>
      <c r="BJ127" s="514">
        <f t="shared" si="39"/>
        <v>0</v>
      </c>
      <c r="BK127" s="514">
        <f t="shared" si="39"/>
        <v>0</v>
      </c>
      <c r="BL127" s="514">
        <f t="shared" si="39"/>
        <v>0</v>
      </c>
      <c r="BM127" s="514">
        <f t="shared" si="39"/>
        <v>0</v>
      </c>
      <c r="BN127" s="514">
        <f t="shared" si="39"/>
        <v>0</v>
      </c>
      <c r="BO127" s="514">
        <f t="shared" si="39"/>
        <v>0</v>
      </c>
      <c r="BP127" s="514">
        <f t="shared" si="29"/>
        <v>0</v>
      </c>
      <c r="BQ127" s="514">
        <f t="shared" si="29"/>
        <v>0</v>
      </c>
      <c r="BR127" s="514">
        <f t="shared" si="29"/>
        <v>0</v>
      </c>
      <c r="BS127" s="514">
        <f t="shared" si="29"/>
        <v>0</v>
      </c>
      <c r="BT127" s="514">
        <f t="shared" si="29"/>
        <v>0</v>
      </c>
      <c r="BU127" s="514">
        <f t="shared" si="29"/>
        <v>0</v>
      </c>
      <c r="BV127" s="514">
        <f t="shared" si="29"/>
        <v>0</v>
      </c>
      <c r="BW127" s="514">
        <f t="shared" si="29"/>
        <v>0</v>
      </c>
      <c r="BX127" s="514">
        <f t="shared" si="29"/>
        <v>0</v>
      </c>
      <c r="CF127" s="505" t="s">
        <v>966</v>
      </c>
      <c r="CG127" s="505" t="s">
        <v>967</v>
      </c>
      <c r="CH127" s="515">
        <v>0.48769389962194609</v>
      </c>
      <c r="CI127" s="515">
        <v>0.47314611488187613</v>
      </c>
      <c r="CJ127" s="515">
        <v>0.4650880108809986</v>
      </c>
      <c r="CK127" s="515">
        <v>0.47373817375963634</v>
      </c>
      <c r="CL127" s="515">
        <v>0.47528410699910767</v>
      </c>
      <c r="CM127" s="515">
        <v>0.40340376178710102</v>
      </c>
      <c r="CN127" s="515">
        <v>0.4528419211173953</v>
      </c>
      <c r="CO127" s="515">
        <v>0.47003500146952737</v>
      </c>
      <c r="CP127" s="515">
        <v>0.48633199654438802</v>
      </c>
      <c r="CQ127" s="515">
        <v>0.48730200843912036</v>
      </c>
      <c r="CR127" s="515">
        <v>0.41640444326496567</v>
      </c>
      <c r="CS127" s="515">
        <v>0.40395897251059765</v>
      </c>
      <c r="CT127" s="515">
        <v>0.42786056130948658</v>
      </c>
      <c r="CU127" s="515">
        <v>0.39409521961658012</v>
      </c>
      <c r="CV127" s="515">
        <v>0.33805862945364423</v>
      </c>
      <c r="CW127" s="515">
        <v>0.48157115891154156</v>
      </c>
      <c r="CX127" s="515">
        <v>0.47255794611165736</v>
      </c>
      <c r="CY127" s="515">
        <v>0.47266476605735369</v>
      </c>
      <c r="CZ127" s="515">
        <v>0.47254445293091007</v>
      </c>
      <c r="DA127" s="515">
        <v>0.48218330823197164</v>
      </c>
      <c r="DB127" s="515">
        <v>0.47379011066564558</v>
      </c>
      <c r="DC127" s="515">
        <v>0.51064806426284959</v>
      </c>
      <c r="DD127" s="515">
        <v>0.50714708700236388</v>
      </c>
      <c r="DE127" s="515">
        <v>0.49919614476757745</v>
      </c>
      <c r="DF127" s="515">
        <v>0.48038158256425556</v>
      </c>
      <c r="DG127" s="515">
        <v>0.49693719656589819</v>
      </c>
      <c r="DH127" s="515">
        <v>0.46728598798813953</v>
      </c>
      <c r="DI127" s="515">
        <v>0.45973722847569926</v>
      </c>
      <c r="DJ127" s="515">
        <v>0.47979493321167577</v>
      </c>
      <c r="DK127" s="515">
        <v>0.51109285727728326</v>
      </c>
      <c r="DL127" s="515">
        <v>0.4990605847007995</v>
      </c>
      <c r="DM127" s="515">
        <v>0.49384336151227415</v>
      </c>
      <c r="DN127" s="515">
        <v>0.49430221119918388</v>
      </c>
      <c r="DO127" s="515">
        <v>0.49601623669393274</v>
      </c>
      <c r="DP127" s="515">
        <v>0.49527524807849771</v>
      </c>
      <c r="DQ127" s="515">
        <v>0.41405956594475868</v>
      </c>
      <c r="DR127" s="515">
        <v>0.45961063592729828</v>
      </c>
      <c r="DS127" s="515">
        <v>0.5151055698527387</v>
      </c>
      <c r="DT127" s="515">
        <v>0.46093797754640475</v>
      </c>
      <c r="DU127" s="515">
        <v>0.460136925795053</v>
      </c>
      <c r="DV127" s="515">
        <v>0.4361477380345305</v>
      </c>
      <c r="DW127" s="515">
        <v>0.48709487847136812</v>
      </c>
      <c r="DX127" s="515">
        <v>0.48575907893206888</v>
      </c>
      <c r="DY127" s="515">
        <v>0.48717563587773433</v>
      </c>
      <c r="DZ127" s="515">
        <v>0.45988263331881196</v>
      </c>
      <c r="EA127" s="515">
        <v>0.47319871500688387</v>
      </c>
      <c r="EB127" s="515">
        <v>0.54876768175921919</v>
      </c>
      <c r="EC127" s="515">
        <v>0.50023752969121138</v>
      </c>
      <c r="ED127" s="515">
        <v>0.49526052329503095</v>
      </c>
      <c r="EE127" s="515">
        <v>0.52279798304902902</v>
      </c>
      <c r="EF127" s="515">
        <v>0.46623864024068734</v>
      </c>
      <c r="EG127" s="515">
        <v>0.49369684239693001</v>
      </c>
      <c r="EH127" s="515">
        <v>0.49641281525622366</v>
      </c>
      <c r="EI127" s="515">
        <v>0.52500589577359691</v>
      </c>
      <c r="EJ127" s="515">
        <v>0.38106891206713489</v>
      </c>
      <c r="EK127" s="515">
        <v>0.43213745407391396</v>
      </c>
      <c r="EL127" s="515">
        <v>0.47243688229493913</v>
      </c>
      <c r="EM127" s="515">
        <v>0.4860302772621321</v>
      </c>
      <c r="EN127" s="515">
        <v>0.48638032245864421</v>
      </c>
      <c r="EO127" s="515">
        <v>0.68641411367563732</v>
      </c>
      <c r="EP127" s="515">
        <v>0.51645405841715009</v>
      </c>
      <c r="EQ127" s="515">
        <v>0.48779396468065572</v>
      </c>
      <c r="ER127" s="515">
        <v>0.46429912177193339</v>
      </c>
      <c r="ES127" s="515">
        <v>0.55168278587649133</v>
      </c>
      <c r="ET127" s="515">
        <v>0.52806704783702196</v>
      </c>
      <c r="EU127" s="515">
        <v>0.54441737353038178</v>
      </c>
      <c r="EV127" s="515">
        <v>0.59417670074707563</v>
      </c>
      <c r="EW127" s="515">
        <v>0.57039217343856874</v>
      </c>
      <c r="EX127" s="515">
        <v>0.47421142309768094</v>
      </c>
      <c r="EY127" s="515">
        <v>0.52751699847063416</v>
      </c>
      <c r="EZ127" s="515">
        <v>0.47885701661891034</v>
      </c>
    </row>
    <row r="128" spans="3:156" x14ac:dyDescent="0.15">
      <c r="C128" s="517" t="s">
        <v>968</v>
      </c>
      <c r="D128" s="518" t="s">
        <v>2266</v>
      </c>
      <c r="E128" s="519">
        <f t="shared" si="35"/>
        <v>0</v>
      </c>
      <c r="F128" s="514">
        <f t="shared" si="40"/>
        <v>0</v>
      </c>
      <c r="G128" s="514">
        <f t="shared" si="40"/>
        <v>0</v>
      </c>
      <c r="H128" s="514">
        <f t="shared" si="40"/>
        <v>0</v>
      </c>
      <c r="I128" s="514">
        <f t="shared" si="40"/>
        <v>0</v>
      </c>
      <c r="J128" s="514">
        <f t="shared" si="40"/>
        <v>0</v>
      </c>
      <c r="K128" s="514">
        <f t="shared" si="40"/>
        <v>0</v>
      </c>
      <c r="L128" s="514">
        <f t="shared" si="40"/>
        <v>0</v>
      </c>
      <c r="M128" s="514">
        <f t="shared" si="40"/>
        <v>0</v>
      </c>
      <c r="N128" s="514">
        <f t="shared" si="40"/>
        <v>0</v>
      </c>
      <c r="O128" s="514">
        <f t="shared" si="40"/>
        <v>0</v>
      </c>
      <c r="P128" s="514">
        <f t="shared" si="40"/>
        <v>0</v>
      </c>
      <c r="Q128" s="514">
        <f t="shared" si="40"/>
        <v>0</v>
      </c>
      <c r="R128" s="514">
        <f t="shared" si="40"/>
        <v>0</v>
      </c>
      <c r="S128" s="514">
        <f t="shared" si="40"/>
        <v>0</v>
      </c>
      <c r="T128" s="514">
        <f t="shared" si="40"/>
        <v>0</v>
      </c>
      <c r="U128" s="514">
        <f t="shared" si="40"/>
        <v>0</v>
      </c>
      <c r="V128" s="514">
        <f t="shared" si="41"/>
        <v>0</v>
      </c>
      <c r="W128" s="514">
        <f t="shared" si="41"/>
        <v>0</v>
      </c>
      <c r="X128" s="514">
        <f t="shared" si="41"/>
        <v>0</v>
      </c>
      <c r="Y128" s="514">
        <f t="shared" si="41"/>
        <v>0</v>
      </c>
      <c r="Z128" s="514">
        <f t="shared" si="41"/>
        <v>0</v>
      </c>
      <c r="AA128" s="514">
        <f t="shared" si="41"/>
        <v>0</v>
      </c>
      <c r="AB128" s="514">
        <f t="shared" si="41"/>
        <v>0</v>
      </c>
      <c r="AC128" s="514">
        <f t="shared" si="41"/>
        <v>0</v>
      </c>
      <c r="AD128" s="514">
        <f t="shared" si="41"/>
        <v>0</v>
      </c>
      <c r="AE128" s="514">
        <f t="shared" si="41"/>
        <v>0</v>
      </c>
      <c r="AF128" s="514">
        <f t="shared" si="41"/>
        <v>0</v>
      </c>
      <c r="AG128" s="514">
        <f t="shared" si="41"/>
        <v>0</v>
      </c>
      <c r="AH128" s="514">
        <f t="shared" si="41"/>
        <v>0</v>
      </c>
      <c r="AI128" s="514">
        <f t="shared" si="41"/>
        <v>0</v>
      </c>
      <c r="AJ128" s="514">
        <f t="shared" si="41"/>
        <v>0</v>
      </c>
      <c r="AK128" s="514">
        <f t="shared" si="42"/>
        <v>0</v>
      </c>
      <c r="AL128" s="514">
        <f t="shared" si="42"/>
        <v>0</v>
      </c>
      <c r="AM128" s="514">
        <f t="shared" si="42"/>
        <v>0</v>
      </c>
      <c r="AN128" s="514">
        <f t="shared" si="42"/>
        <v>0</v>
      </c>
      <c r="AO128" s="514">
        <f t="shared" si="42"/>
        <v>0</v>
      </c>
      <c r="AP128" s="514">
        <f t="shared" si="42"/>
        <v>0</v>
      </c>
      <c r="AQ128" s="514">
        <f t="shared" si="42"/>
        <v>0</v>
      </c>
      <c r="AR128" s="514">
        <f t="shared" si="42"/>
        <v>0</v>
      </c>
      <c r="AS128" s="514">
        <f t="shared" si="42"/>
        <v>0</v>
      </c>
      <c r="AT128" s="514">
        <f t="shared" si="42"/>
        <v>0</v>
      </c>
      <c r="AU128" s="514">
        <f t="shared" si="42"/>
        <v>0</v>
      </c>
      <c r="AV128" s="514">
        <f t="shared" si="42"/>
        <v>0</v>
      </c>
      <c r="AW128" s="514">
        <f t="shared" si="42"/>
        <v>0</v>
      </c>
      <c r="AX128" s="514">
        <f t="shared" si="42"/>
        <v>0</v>
      </c>
      <c r="AY128" s="514">
        <f t="shared" si="42"/>
        <v>0</v>
      </c>
      <c r="AZ128" s="514">
        <f t="shared" si="42"/>
        <v>0</v>
      </c>
      <c r="BA128" s="514">
        <f t="shared" si="39"/>
        <v>0</v>
      </c>
      <c r="BB128" s="514">
        <f t="shared" si="39"/>
        <v>0</v>
      </c>
      <c r="BC128" s="514">
        <f t="shared" si="39"/>
        <v>0</v>
      </c>
      <c r="BD128" s="514">
        <f t="shared" si="39"/>
        <v>0</v>
      </c>
      <c r="BE128" s="514">
        <f t="shared" si="39"/>
        <v>0</v>
      </c>
      <c r="BF128" s="514">
        <f t="shared" si="39"/>
        <v>0</v>
      </c>
      <c r="BG128" s="514">
        <f t="shared" si="39"/>
        <v>0</v>
      </c>
      <c r="BH128" s="514">
        <f t="shared" si="39"/>
        <v>0</v>
      </c>
      <c r="BI128" s="514">
        <f t="shared" si="39"/>
        <v>0</v>
      </c>
      <c r="BJ128" s="514">
        <f t="shared" si="39"/>
        <v>0</v>
      </c>
      <c r="BK128" s="514">
        <f t="shared" si="39"/>
        <v>0</v>
      </c>
      <c r="BL128" s="514">
        <f t="shared" si="39"/>
        <v>0</v>
      </c>
      <c r="BM128" s="514">
        <f t="shared" si="39"/>
        <v>0</v>
      </c>
      <c r="BN128" s="514">
        <f t="shared" si="39"/>
        <v>0</v>
      </c>
      <c r="BO128" s="514">
        <f t="shared" si="39"/>
        <v>0</v>
      </c>
      <c r="BP128" s="514">
        <f t="shared" si="29"/>
        <v>0</v>
      </c>
      <c r="BQ128" s="514">
        <f t="shared" si="29"/>
        <v>0</v>
      </c>
      <c r="BR128" s="514">
        <f t="shared" si="29"/>
        <v>0</v>
      </c>
      <c r="BS128" s="514">
        <f t="shared" si="29"/>
        <v>0</v>
      </c>
      <c r="BT128" s="514">
        <f t="shared" si="29"/>
        <v>0</v>
      </c>
      <c r="BU128" s="514">
        <f t="shared" si="29"/>
        <v>0</v>
      </c>
      <c r="BV128" s="514">
        <f t="shared" si="29"/>
        <v>0</v>
      </c>
      <c r="BW128" s="514">
        <f t="shared" si="29"/>
        <v>0</v>
      </c>
      <c r="BX128" s="514">
        <f t="shared" si="29"/>
        <v>0</v>
      </c>
      <c r="CF128" s="505" t="s">
        <v>968</v>
      </c>
      <c r="CG128" s="505" t="s">
        <v>2267</v>
      </c>
      <c r="CH128" s="515">
        <v>1</v>
      </c>
      <c r="CI128" s="515">
        <v>1</v>
      </c>
      <c r="CJ128" s="515">
        <v>1</v>
      </c>
      <c r="CK128" s="515">
        <v>1</v>
      </c>
      <c r="CL128" s="515">
        <v>1</v>
      </c>
      <c r="CM128" s="515">
        <v>1</v>
      </c>
      <c r="CN128" s="515">
        <v>1</v>
      </c>
      <c r="CO128" s="515">
        <v>1</v>
      </c>
      <c r="CP128" s="515">
        <v>1</v>
      </c>
      <c r="CQ128" s="515">
        <v>1</v>
      </c>
      <c r="CR128" s="515">
        <v>1</v>
      </c>
      <c r="CS128" s="515">
        <v>1</v>
      </c>
      <c r="CT128" s="515">
        <v>1</v>
      </c>
      <c r="CU128" s="515">
        <v>1</v>
      </c>
      <c r="CV128" s="515">
        <v>1</v>
      </c>
      <c r="CW128" s="515">
        <v>1</v>
      </c>
      <c r="CX128" s="515">
        <v>1</v>
      </c>
      <c r="CY128" s="515">
        <v>1</v>
      </c>
      <c r="CZ128" s="515">
        <v>1</v>
      </c>
      <c r="DA128" s="515">
        <v>1</v>
      </c>
      <c r="DB128" s="515">
        <v>1</v>
      </c>
      <c r="DC128" s="515">
        <v>1</v>
      </c>
      <c r="DD128" s="515">
        <v>1</v>
      </c>
      <c r="DE128" s="515">
        <v>1</v>
      </c>
      <c r="DF128" s="515">
        <v>1</v>
      </c>
      <c r="DG128" s="515">
        <v>1</v>
      </c>
      <c r="DH128" s="515">
        <v>1</v>
      </c>
      <c r="DI128" s="515">
        <v>1</v>
      </c>
      <c r="DJ128" s="515">
        <v>1</v>
      </c>
      <c r="DK128" s="515">
        <v>1</v>
      </c>
      <c r="DL128" s="515">
        <v>1</v>
      </c>
      <c r="DM128" s="515">
        <v>1</v>
      </c>
      <c r="DN128" s="515">
        <v>1</v>
      </c>
      <c r="DO128" s="515">
        <v>1</v>
      </c>
      <c r="DP128" s="515">
        <v>1</v>
      </c>
      <c r="DQ128" s="515">
        <v>1</v>
      </c>
      <c r="DR128" s="515">
        <v>1</v>
      </c>
      <c r="DS128" s="515">
        <v>1</v>
      </c>
      <c r="DT128" s="515">
        <v>1</v>
      </c>
      <c r="DU128" s="515">
        <v>1</v>
      </c>
      <c r="DV128" s="515">
        <v>1</v>
      </c>
      <c r="DW128" s="515">
        <v>1</v>
      </c>
      <c r="DX128" s="515">
        <v>1</v>
      </c>
      <c r="DY128" s="515">
        <v>1</v>
      </c>
      <c r="DZ128" s="515">
        <v>1</v>
      </c>
      <c r="EA128" s="515">
        <v>1</v>
      </c>
      <c r="EB128" s="515">
        <v>1</v>
      </c>
      <c r="EC128" s="515">
        <v>1</v>
      </c>
      <c r="ED128" s="515">
        <v>1</v>
      </c>
      <c r="EE128" s="515">
        <v>1</v>
      </c>
      <c r="EF128" s="515">
        <v>1</v>
      </c>
      <c r="EG128" s="515">
        <v>1</v>
      </c>
      <c r="EH128" s="515">
        <v>1</v>
      </c>
      <c r="EI128" s="515">
        <v>1</v>
      </c>
      <c r="EJ128" s="515">
        <v>1</v>
      </c>
      <c r="EK128" s="515">
        <v>1</v>
      </c>
      <c r="EL128" s="515">
        <v>1</v>
      </c>
      <c r="EM128" s="515">
        <v>1</v>
      </c>
      <c r="EN128" s="515">
        <v>1</v>
      </c>
      <c r="EO128" s="515">
        <v>1</v>
      </c>
      <c r="EP128" s="515">
        <v>1</v>
      </c>
      <c r="EQ128" s="515">
        <v>1</v>
      </c>
      <c r="ER128" s="515">
        <v>1</v>
      </c>
      <c r="ES128" s="515">
        <v>1</v>
      </c>
      <c r="ET128" s="515">
        <v>1</v>
      </c>
      <c r="EU128" s="515">
        <v>1</v>
      </c>
      <c r="EV128" s="515">
        <v>1</v>
      </c>
      <c r="EW128" s="515">
        <v>1</v>
      </c>
      <c r="EX128" s="515">
        <v>1</v>
      </c>
      <c r="EY128" s="515">
        <v>1</v>
      </c>
      <c r="EZ128" s="515">
        <v>1</v>
      </c>
    </row>
    <row r="130" spans="2:76" x14ac:dyDescent="0.15">
      <c r="E130" s="500"/>
    </row>
    <row r="131" spans="2:76" x14ac:dyDescent="0.15">
      <c r="C131" s="520" t="s">
        <v>2268</v>
      </c>
      <c r="D131" s="521"/>
      <c r="E131" s="522"/>
      <c r="F131" s="505">
        <f t="array" ref="F131:BX131">+TRANSPOSE(企業建設_入力!$K$15:$K$85)</f>
        <v>0</v>
      </c>
      <c r="G131" s="505">
        <v>0</v>
      </c>
      <c r="H131" s="505">
        <v>0</v>
      </c>
      <c r="I131" s="505">
        <v>0</v>
      </c>
      <c r="J131" s="505">
        <v>0</v>
      </c>
      <c r="K131" s="505">
        <v>0</v>
      </c>
      <c r="L131" s="505">
        <v>0</v>
      </c>
      <c r="M131" s="505">
        <v>0</v>
      </c>
      <c r="N131" s="505">
        <v>0</v>
      </c>
      <c r="O131" s="505">
        <v>0</v>
      </c>
      <c r="P131" s="505">
        <v>0</v>
      </c>
      <c r="Q131" s="505">
        <v>0</v>
      </c>
      <c r="R131" s="505">
        <v>0</v>
      </c>
      <c r="S131" s="505">
        <v>0</v>
      </c>
      <c r="T131" s="505">
        <v>0</v>
      </c>
      <c r="U131" s="505">
        <v>0</v>
      </c>
      <c r="V131" s="505">
        <v>0</v>
      </c>
      <c r="W131" s="505">
        <v>0</v>
      </c>
      <c r="X131" s="505">
        <v>0</v>
      </c>
      <c r="Y131" s="505">
        <v>0</v>
      </c>
      <c r="Z131" s="505">
        <v>0</v>
      </c>
      <c r="AA131" s="505">
        <v>0</v>
      </c>
      <c r="AB131" s="505">
        <v>0</v>
      </c>
      <c r="AC131" s="505">
        <v>0</v>
      </c>
      <c r="AD131" s="505">
        <v>0</v>
      </c>
      <c r="AE131" s="505">
        <v>0</v>
      </c>
      <c r="AF131" s="505">
        <v>0</v>
      </c>
      <c r="AG131" s="505">
        <v>0</v>
      </c>
      <c r="AH131" s="505">
        <v>0</v>
      </c>
      <c r="AI131" s="505">
        <v>0</v>
      </c>
      <c r="AJ131" s="505">
        <v>0</v>
      </c>
      <c r="AK131" s="505">
        <v>0</v>
      </c>
      <c r="AL131" s="505">
        <v>0</v>
      </c>
      <c r="AM131" s="505">
        <v>0</v>
      </c>
      <c r="AN131" s="505">
        <v>0</v>
      </c>
      <c r="AO131" s="505">
        <v>0</v>
      </c>
      <c r="AP131" s="505">
        <v>0</v>
      </c>
      <c r="AQ131" s="505">
        <v>0</v>
      </c>
      <c r="AR131" s="505">
        <v>0</v>
      </c>
      <c r="AS131" s="505">
        <v>0</v>
      </c>
      <c r="AT131" s="505">
        <v>0</v>
      </c>
      <c r="AU131" s="505">
        <v>0</v>
      </c>
      <c r="AV131" s="505">
        <v>0</v>
      </c>
      <c r="AW131" s="505">
        <v>0</v>
      </c>
      <c r="AX131" s="505">
        <v>0</v>
      </c>
      <c r="AY131" s="505">
        <v>0</v>
      </c>
      <c r="AZ131" s="505">
        <v>0</v>
      </c>
      <c r="BA131" s="505">
        <v>0</v>
      </c>
      <c r="BB131" s="505">
        <v>0</v>
      </c>
      <c r="BC131" s="505">
        <v>0</v>
      </c>
      <c r="BD131" s="505">
        <v>0</v>
      </c>
      <c r="BE131" s="505">
        <v>0</v>
      </c>
      <c r="BF131" s="505">
        <v>0</v>
      </c>
      <c r="BG131" s="505">
        <v>0</v>
      </c>
      <c r="BH131" s="505">
        <v>0</v>
      </c>
      <c r="BI131" s="505">
        <v>0</v>
      </c>
      <c r="BJ131" s="505">
        <v>0</v>
      </c>
      <c r="BK131" s="505">
        <v>0</v>
      </c>
      <c r="BL131" s="505">
        <v>0</v>
      </c>
      <c r="BM131" s="505">
        <v>0</v>
      </c>
      <c r="BN131" s="505">
        <v>0</v>
      </c>
      <c r="BO131" s="505">
        <v>0</v>
      </c>
      <c r="BP131" s="505">
        <v>0</v>
      </c>
      <c r="BQ131" s="505">
        <v>0</v>
      </c>
      <c r="BR131" s="505">
        <v>0</v>
      </c>
      <c r="BS131" s="505">
        <v>0</v>
      </c>
      <c r="BT131" s="505">
        <v>0</v>
      </c>
      <c r="BU131" s="505">
        <v>0</v>
      </c>
      <c r="BV131" s="505">
        <v>0</v>
      </c>
      <c r="BW131" s="505">
        <v>0</v>
      </c>
      <c r="BX131" s="505">
        <v>0</v>
      </c>
    </row>
    <row r="132" spans="2:76" x14ac:dyDescent="0.15">
      <c r="C132" s="523"/>
      <c r="D132" s="524" t="s">
        <v>435</v>
      </c>
      <c r="E132" s="525">
        <f>+SUMIF(F132:BX132,1,$F$131:$BX$131)</f>
        <v>0</v>
      </c>
      <c r="G132" s="505">
        <v>1</v>
      </c>
      <c r="H132" s="505">
        <v>1</v>
      </c>
      <c r="I132" s="505">
        <v>1</v>
      </c>
      <c r="J132" s="505">
        <v>1</v>
      </c>
      <c r="K132" s="505">
        <v>1</v>
      </c>
      <c r="L132" s="505">
        <v>1</v>
      </c>
      <c r="M132" s="505">
        <v>1</v>
      </c>
      <c r="N132" s="505">
        <v>1</v>
      </c>
      <c r="O132" s="505">
        <v>1</v>
      </c>
      <c r="P132" s="505">
        <v>1</v>
      </c>
      <c r="Q132" s="505">
        <v>1</v>
      </c>
      <c r="R132" s="505">
        <v>1</v>
      </c>
      <c r="S132" s="505">
        <v>1</v>
      </c>
      <c r="T132" s="505">
        <v>1</v>
      </c>
      <c r="U132" s="505">
        <v>1</v>
      </c>
      <c r="V132" s="505">
        <v>1</v>
      </c>
      <c r="W132" s="505">
        <v>1</v>
      </c>
      <c r="X132" s="505">
        <v>1</v>
      </c>
      <c r="Y132" s="505">
        <v>1</v>
      </c>
      <c r="Z132" s="505">
        <v>1</v>
      </c>
      <c r="AA132" s="505">
        <v>1</v>
      </c>
      <c r="AB132" s="505">
        <v>1</v>
      </c>
      <c r="AC132" s="505">
        <v>1</v>
      </c>
      <c r="AD132" s="505">
        <v>1</v>
      </c>
      <c r="AE132" s="505">
        <v>1</v>
      </c>
      <c r="AF132" s="505">
        <v>1</v>
      </c>
      <c r="AG132" s="505">
        <v>1</v>
      </c>
    </row>
    <row r="133" spans="2:76" x14ac:dyDescent="0.15">
      <c r="B133" s="500"/>
      <c r="C133" s="523"/>
      <c r="D133" s="526" t="s">
        <v>439</v>
      </c>
      <c r="E133" s="527">
        <f>+SUMIF(F133:BX133,1,$F$131:$BX$131)</f>
        <v>0</v>
      </c>
      <c r="AH133" s="505">
        <v>1</v>
      </c>
    </row>
    <row r="134" spans="2:76" x14ac:dyDescent="0.15">
      <c r="B134" s="500"/>
      <c r="C134" s="523"/>
      <c r="D134" s="526" t="s">
        <v>442</v>
      </c>
      <c r="E134" s="527">
        <f>+SUMIF(F134:BX134,1,$F$131:$BX$131)</f>
        <v>0</v>
      </c>
      <c r="AI134" s="500">
        <v>1</v>
      </c>
      <c r="AJ134" s="500">
        <v>1</v>
      </c>
      <c r="AK134" s="500">
        <v>1</v>
      </c>
      <c r="AL134" s="500">
        <v>1</v>
      </c>
      <c r="AM134" s="500">
        <v>1</v>
      </c>
      <c r="AN134" s="500">
        <v>1</v>
      </c>
      <c r="AO134" s="500">
        <v>1</v>
      </c>
      <c r="AP134" s="500">
        <v>1</v>
      </c>
      <c r="AQ134" s="500">
        <v>1</v>
      </c>
      <c r="AR134" s="500">
        <v>1</v>
      </c>
      <c r="AS134" s="500">
        <v>1</v>
      </c>
      <c r="AT134" s="500">
        <v>1</v>
      </c>
      <c r="AU134" s="500">
        <v>1</v>
      </c>
      <c r="AV134" s="500">
        <v>1</v>
      </c>
      <c r="AW134" s="500">
        <v>1</v>
      </c>
      <c r="AX134" s="500">
        <v>1</v>
      </c>
      <c r="AY134" s="500">
        <v>1</v>
      </c>
      <c r="AZ134" s="500">
        <v>1</v>
      </c>
      <c r="BA134" s="500">
        <v>1</v>
      </c>
      <c r="BB134" s="500">
        <v>1</v>
      </c>
      <c r="BC134" s="500">
        <v>1</v>
      </c>
      <c r="BD134" s="500">
        <v>1</v>
      </c>
      <c r="BE134" s="500">
        <v>1</v>
      </c>
      <c r="BF134" s="500">
        <v>1</v>
      </c>
      <c r="BG134" s="500">
        <v>1</v>
      </c>
      <c r="BH134" s="500">
        <v>1</v>
      </c>
      <c r="BI134" s="500">
        <v>1</v>
      </c>
      <c r="BJ134" s="500">
        <v>1</v>
      </c>
      <c r="BK134" s="500">
        <v>1</v>
      </c>
      <c r="BL134" s="500">
        <v>1</v>
      </c>
      <c r="BM134" s="500">
        <v>1</v>
      </c>
      <c r="BN134" s="500">
        <v>1</v>
      </c>
      <c r="BO134" s="500">
        <v>1</v>
      </c>
      <c r="BP134" s="500">
        <v>1</v>
      </c>
      <c r="BQ134" s="500">
        <v>1</v>
      </c>
    </row>
    <row r="135" spans="2:76" x14ac:dyDescent="0.15">
      <c r="B135" s="500"/>
      <c r="C135" s="528"/>
      <c r="D135" s="529" t="s">
        <v>445</v>
      </c>
      <c r="E135" s="530">
        <f>+SUMIF(F135:BX135,1,$F$131:$BX$131)</f>
        <v>0</v>
      </c>
      <c r="BR135" s="500">
        <v>1</v>
      </c>
      <c r="BS135" s="500">
        <v>1</v>
      </c>
      <c r="BT135" s="500">
        <v>1</v>
      </c>
      <c r="BU135" s="500">
        <v>1</v>
      </c>
      <c r="BV135" s="500">
        <v>1</v>
      </c>
      <c r="BW135" s="500">
        <v>1</v>
      </c>
      <c r="BX135" s="500">
        <v>1</v>
      </c>
    </row>
    <row r="136" spans="2:76" x14ac:dyDescent="0.15">
      <c r="C136" s="531" t="s">
        <v>2269</v>
      </c>
      <c r="D136" s="532"/>
      <c r="E136" s="522"/>
    </row>
    <row r="137" spans="2:76" x14ac:dyDescent="0.15">
      <c r="C137" s="523"/>
      <c r="D137" s="524" t="s">
        <v>435</v>
      </c>
      <c r="E137" s="525">
        <f>+SUMIF(F132:BX132,1,$F$127:$BX$127)</f>
        <v>0</v>
      </c>
    </row>
    <row r="138" spans="2:76" x14ac:dyDescent="0.15">
      <c r="B138" s="500"/>
      <c r="C138" s="523"/>
      <c r="D138" s="526" t="s">
        <v>439</v>
      </c>
      <c r="E138" s="527">
        <f>+SUMIF(F133:BX133,1,$F$127:$BX$127)</f>
        <v>0</v>
      </c>
    </row>
    <row r="139" spans="2:76" x14ac:dyDescent="0.15">
      <c r="B139" s="500"/>
      <c r="C139" s="523"/>
      <c r="D139" s="526" t="s">
        <v>442</v>
      </c>
      <c r="E139" s="527">
        <f>+SUMIF(F134:BX134,1,$F$127:$BX$127)</f>
        <v>0</v>
      </c>
    </row>
    <row r="140" spans="2:76" x14ac:dyDescent="0.15">
      <c r="B140" s="500"/>
      <c r="C140" s="528"/>
      <c r="D140" s="529" t="s">
        <v>445</v>
      </c>
      <c r="E140" s="530">
        <f>+SUMIF(F135:BX135,1,$F$127:$BX$127)</f>
        <v>0</v>
      </c>
    </row>
    <row r="141" spans="2:76" x14ac:dyDescent="0.15">
      <c r="C141" s="523" t="s">
        <v>2270</v>
      </c>
      <c r="D141" s="500"/>
      <c r="E141" s="533"/>
    </row>
    <row r="142" spans="2:76" x14ac:dyDescent="0.15">
      <c r="C142" s="523"/>
      <c r="D142" s="524" t="s">
        <v>435</v>
      </c>
      <c r="E142" s="525">
        <f>+SUMIF(F132:BX132,1,$F$120:$BX$120)</f>
        <v>0</v>
      </c>
    </row>
    <row r="143" spans="2:76" x14ac:dyDescent="0.15">
      <c r="B143" s="500"/>
      <c r="C143" s="523"/>
      <c r="D143" s="526" t="s">
        <v>439</v>
      </c>
      <c r="E143" s="527">
        <f>+SUMIF(F133:BX133,1,$F$120:$BX$120)</f>
        <v>0</v>
      </c>
    </row>
    <row r="144" spans="2:76" x14ac:dyDescent="0.15">
      <c r="B144" s="500"/>
      <c r="C144" s="523"/>
      <c r="D144" s="526" t="s">
        <v>442</v>
      </c>
      <c r="E144" s="527">
        <f>+SUMIF(F134:BX134,1,$F$120:$BX$120)</f>
        <v>0</v>
      </c>
    </row>
    <row r="145" spans="2:5" x14ac:dyDescent="0.15">
      <c r="B145" s="500"/>
      <c r="C145" s="528"/>
      <c r="D145" s="529" t="s">
        <v>445</v>
      </c>
      <c r="E145" s="530">
        <f>+SUMIF(F135:BX135,1,$F$120:$BX$120)</f>
        <v>0</v>
      </c>
    </row>
    <row r="146" spans="2:5" x14ac:dyDescent="0.15">
      <c r="C146" s="531" t="s">
        <v>2265</v>
      </c>
      <c r="D146" s="521"/>
      <c r="E146" s="522"/>
    </row>
    <row r="147" spans="2:5" x14ac:dyDescent="0.15">
      <c r="C147" s="523"/>
      <c r="D147" s="524" t="s">
        <v>435</v>
      </c>
      <c r="E147" s="525">
        <f>+SUMIF(F132:BX132,1,$F$121:$BX$121)</f>
        <v>0</v>
      </c>
    </row>
    <row r="148" spans="2:5" x14ac:dyDescent="0.15">
      <c r="B148" s="500"/>
      <c r="C148" s="523"/>
      <c r="D148" s="526" t="s">
        <v>439</v>
      </c>
      <c r="E148" s="527">
        <f>+SUMIF(F133:BX133,1,$F$121:$BX$121)</f>
        <v>0</v>
      </c>
    </row>
    <row r="149" spans="2:5" x14ac:dyDescent="0.15">
      <c r="B149" s="500"/>
      <c r="C149" s="523"/>
      <c r="D149" s="526" t="s">
        <v>442</v>
      </c>
      <c r="E149" s="527">
        <f>+SUMIF(F134:BX134,1,$F$121:$BX$121)</f>
        <v>0</v>
      </c>
    </row>
    <row r="150" spans="2:5" x14ac:dyDescent="0.15">
      <c r="B150" s="500"/>
      <c r="C150" s="528"/>
      <c r="D150" s="529" t="s">
        <v>445</v>
      </c>
      <c r="E150" s="530">
        <f>+SUMIF(F135:BX135,1,$F$121:$BX$121)</f>
        <v>0</v>
      </c>
    </row>
  </sheetData>
  <mergeCells count="1">
    <mergeCell ref="B2:E2"/>
  </mergeCells>
  <phoneticPr fontId="1"/>
  <pageMargins left="0.70866141732283472" right="0.70866141732283472" top="0.74803149606299213" bottom="0.74803149606299213" header="0.31496062992125984" footer="0.31496062992125984"/>
  <pageSetup paperSize="9" scale="70" orientation="portrait" r:id="rId1"/>
  <rowBreaks count="1" manualBreakCount="1">
    <brk id="80" max="4" man="1"/>
  </rowBreaks>
  <colBreaks count="1" manualBreakCount="1">
    <brk id="43" max="15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BE9-35E3-41D3-A31F-BEDE4165CCBD}">
  <sheetPr codeName="Sheet26">
    <tabColor theme="2" tint="-0.499984740745262"/>
    <pageSetUpPr fitToPage="1"/>
  </sheetPr>
  <dimension ref="A1:AV116"/>
  <sheetViews>
    <sheetView showGridLines="0" view="pageBreakPreview" zoomScaleNormal="100" zoomScaleSheetLayoutView="100" workbookViewId="0">
      <pane xSplit="2" ySplit="5" topLeftCell="C6" activePane="bottomRight" state="frozen"/>
      <selection activeCell="E18" sqref="E18:G18"/>
      <selection pane="topRight" activeCell="E18" sqref="E18:G18"/>
      <selection pane="bottomLeft" activeCell="E18" sqref="E18:G18"/>
      <selection pane="bottomRight"/>
    </sheetView>
  </sheetViews>
  <sheetFormatPr defaultRowHeight="13.5" x14ac:dyDescent="0.15"/>
  <cols>
    <col min="1" max="1" width="4" style="19" bestFit="1" customWidth="1"/>
    <col min="2" max="2" width="30.75" style="20" customWidth="1"/>
    <col min="3" max="17" width="17" style="21" customWidth="1"/>
    <col min="18" max="18" width="26.125" style="21" bestFit="1" customWidth="1"/>
    <col min="19" max="19" width="23.625" style="21" customWidth="1"/>
    <col min="20" max="20" width="17.75" style="21" customWidth="1"/>
    <col min="21" max="27" width="17" style="21" customWidth="1"/>
    <col min="28" max="28" width="4" style="19" bestFit="1" customWidth="1"/>
    <col min="29" max="29" width="35.25" style="20" customWidth="1"/>
    <col min="30" max="36" width="17" style="21" customWidth="1"/>
    <col min="37" max="38" width="9" style="21"/>
    <col min="39" max="39" width="9.75" style="21" bestFit="1" customWidth="1"/>
    <col min="40" max="40" width="9" style="21"/>
    <col min="41" max="41" width="29.5" style="21" bestFit="1" customWidth="1"/>
    <col min="42" max="43" width="9" style="21"/>
    <col min="44" max="44" width="29.5" style="21" bestFit="1" customWidth="1"/>
    <col min="45" max="48" width="17" style="21" customWidth="1"/>
    <col min="49" max="194" width="9" style="21"/>
    <col min="195" max="195" width="4" style="21" bestFit="1" customWidth="1"/>
    <col min="196" max="196" width="26.75" style="21" customWidth="1"/>
    <col min="197" max="234" width="12.75" style="21" customWidth="1"/>
    <col min="235" max="236" width="12.375" style="21" bestFit="1" customWidth="1"/>
    <col min="237" max="450" width="9" style="21"/>
    <col min="451" max="451" width="4" style="21" bestFit="1" customWidth="1"/>
    <col min="452" max="452" width="26.75" style="21" customWidth="1"/>
    <col min="453" max="490" width="12.75" style="21" customWidth="1"/>
    <col min="491" max="492" width="12.375" style="21" bestFit="1" customWidth="1"/>
    <col min="493" max="706" width="9" style="21"/>
    <col min="707" max="707" width="4" style="21" bestFit="1" customWidth="1"/>
    <col min="708" max="708" width="26.75" style="21" customWidth="1"/>
    <col min="709" max="746" width="12.75" style="21" customWidth="1"/>
    <col min="747" max="748" width="12.375" style="21" bestFit="1" customWidth="1"/>
    <col min="749" max="962" width="9" style="21"/>
    <col min="963" max="963" width="4" style="21" bestFit="1" customWidth="1"/>
    <col min="964" max="964" width="26.75" style="21" customWidth="1"/>
    <col min="965" max="1002" width="12.75" style="21" customWidth="1"/>
    <col min="1003" max="1004" width="12.375" style="21" bestFit="1" customWidth="1"/>
    <col min="1005" max="1218" width="9" style="21"/>
    <col min="1219" max="1219" width="4" style="21" bestFit="1" customWidth="1"/>
    <col min="1220" max="1220" width="26.75" style="21" customWidth="1"/>
    <col min="1221" max="1258" width="12.75" style="21" customWidth="1"/>
    <col min="1259" max="1260" width="12.375" style="21" bestFit="1" customWidth="1"/>
    <col min="1261" max="1474" width="9" style="21"/>
    <col min="1475" max="1475" width="4" style="21" bestFit="1" customWidth="1"/>
    <col min="1476" max="1476" width="26.75" style="21" customWidth="1"/>
    <col min="1477" max="1514" width="12.75" style="21" customWidth="1"/>
    <col min="1515" max="1516" width="12.375" style="21" bestFit="1" customWidth="1"/>
    <col min="1517" max="1730" width="9" style="21"/>
    <col min="1731" max="1731" width="4" style="21" bestFit="1" customWidth="1"/>
    <col min="1732" max="1732" width="26.75" style="21" customWidth="1"/>
    <col min="1733" max="1770" width="12.75" style="21" customWidth="1"/>
    <col min="1771" max="1772" width="12.375" style="21" bestFit="1" customWidth="1"/>
    <col min="1773" max="1986" width="9" style="21"/>
    <col min="1987" max="1987" width="4" style="21" bestFit="1" customWidth="1"/>
    <col min="1988" max="1988" width="26.75" style="21" customWidth="1"/>
    <col min="1989" max="2026" width="12.75" style="21" customWidth="1"/>
    <col min="2027" max="2028" width="12.375" style="21" bestFit="1" customWidth="1"/>
    <col min="2029" max="2242" width="9" style="21"/>
    <col min="2243" max="2243" width="4" style="21" bestFit="1" customWidth="1"/>
    <col min="2244" max="2244" width="26.75" style="21" customWidth="1"/>
    <col min="2245" max="2282" width="12.75" style="21" customWidth="1"/>
    <col min="2283" max="2284" width="12.375" style="21" bestFit="1" customWidth="1"/>
    <col min="2285" max="2498" width="9" style="21"/>
    <col min="2499" max="2499" width="4" style="21" bestFit="1" customWidth="1"/>
    <col min="2500" max="2500" width="26.75" style="21" customWidth="1"/>
    <col min="2501" max="2538" width="12.75" style="21" customWidth="1"/>
    <col min="2539" max="2540" width="12.375" style="21" bestFit="1" customWidth="1"/>
    <col min="2541" max="2754" width="9" style="21"/>
    <col min="2755" max="2755" width="4" style="21" bestFit="1" customWidth="1"/>
    <col min="2756" max="2756" width="26.75" style="21" customWidth="1"/>
    <col min="2757" max="2794" width="12.75" style="21" customWidth="1"/>
    <col min="2795" max="2796" width="12.375" style="21" bestFit="1" customWidth="1"/>
    <col min="2797" max="3010" width="9" style="21"/>
    <col min="3011" max="3011" width="4" style="21" bestFit="1" customWidth="1"/>
    <col min="3012" max="3012" width="26.75" style="21" customWidth="1"/>
    <col min="3013" max="3050" width="12.75" style="21" customWidth="1"/>
    <col min="3051" max="3052" width="12.375" style="21" bestFit="1" customWidth="1"/>
    <col min="3053" max="3266" width="9" style="21"/>
    <col min="3267" max="3267" width="4" style="21" bestFit="1" customWidth="1"/>
    <col min="3268" max="3268" width="26.75" style="21" customWidth="1"/>
    <col min="3269" max="3306" width="12.75" style="21" customWidth="1"/>
    <col min="3307" max="3308" width="12.375" style="21" bestFit="1" customWidth="1"/>
    <col min="3309" max="3522" width="9" style="21"/>
    <col min="3523" max="3523" width="4" style="21" bestFit="1" customWidth="1"/>
    <col min="3524" max="3524" width="26.75" style="21" customWidth="1"/>
    <col min="3525" max="3562" width="12.75" style="21" customWidth="1"/>
    <col min="3563" max="3564" width="12.375" style="21" bestFit="1" customWidth="1"/>
    <col min="3565" max="3778" width="9" style="21"/>
    <col min="3779" max="3779" width="4" style="21" bestFit="1" customWidth="1"/>
    <col min="3780" max="3780" width="26.75" style="21" customWidth="1"/>
    <col min="3781" max="3818" width="12.75" style="21" customWidth="1"/>
    <col min="3819" max="3820" width="12.375" style="21" bestFit="1" customWidth="1"/>
    <col min="3821" max="4034" width="9" style="21"/>
    <col min="4035" max="4035" width="4" style="21" bestFit="1" customWidth="1"/>
    <col min="4036" max="4036" width="26.75" style="21" customWidth="1"/>
    <col min="4037" max="4074" width="12.75" style="21" customWidth="1"/>
    <col min="4075" max="4076" width="12.375" style="21" bestFit="1" customWidth="1"/>
    <col min="4077" max="4290" width="9" style="21"/>
    <col min="4291" max="4291" width="4" style="21" bestFit="1" customWidth="1"/>
    <col min="4292" max="4292" width="26.75" style="21" customWidth="1"/>
    <col min="4293" max="4330" width="12.75" style="21" customWidth="1"/>
    <col min="4331" max="4332" width="12.375" style="21" bestFit="1" customWidth="1"/>
    <col min="4333" max="4546" width="9" style="21"/>
    <col min="4547" max="4547" width="4" style="21" bestFit="1" customWidth="1"/>
    <col min="4548" max="4548" width="26.75" style="21" customWidth="1"/>
    <col min="4549" max="4586" width="12.75" style="21" customWidth="1"/>
    <col min="4587" max="4588" width="12.375" style="21" bestFit="1" customWidth="1"/>
    <col min="4589" max="4802" width="9" style="21"/>
    <col min="4803" max="4803" width="4" style="21" bestFit="1" customWidth="1"/>
    <col min="4804" max="4804" width="26.75" style="21" customWidth="1"/>
    <col min="4805" max="4842" width="12.75" style="21" customWidth="1"/>
    <col min="4843" max="4844" width="12.375" style="21" bestFit="1" customWidth="1"/>
    <col min="4845" max="5058" width="9" style="21"/>
    <col min="5059" max="5059" width="4" style="21" bestFit="1" customWidth="1"/>
    <col min="5060" max="5060" width="26.75" style="21" customWidth="1"/>
    <col min="5061" max="5098" width="12.75" style="21" customWidth="1"/>
    <col min="5099" max="5100" width="12.375" style="21" bestFit="1" customWidth="1"/>
    <col min="5101" max="5314" width="9" style="21"/>
    <col min="5315" max="5315" width="4" style="21" bestFit="1" customWidth="1"/>
    <col min="5316" max="5316" width="26.75" style="21" customWidth="1"/>
    <col min="5317" max="5354" width="12.75" style="21" customWidth="1"/>
    <col min="5355" max="5356" width="12.375" style="21" bestFit="1" customWidth="1"/>
    <col min="5357" max="5570" width="9" style="21"/>
    <col min="5571" max="5571" width="4" style="21" bestFit="1" customWidth="1"/>
    <col min="5572" max="5572" width="26.75" style="21" customWidth="1"/>
    <col min="5573" max="5610" width="12.75" style="21" customWidth="1"/>
    <col min="5611" max="5612" width="12.375" style="21" bestFit="1" customWidth="1"/>
    <col min="5613" max="5826" width="9" style="21"/>
    <col min="5827" max="5827" width="4" style="21" bestFit="1" customWidth="1"/>
    <col min="5828" max="5828" width="26.75" style="21" customWidth="1"/>
    <col min="5829" max="5866" width="12.75" style="21" customWidth="1"/>
    <col min="5867" max="5868" width="12.375" style="21" bestFit="1" customWidth="1"/>
    <col min="5869" max="6082" width="9" style="21"/>
    <col min="6083" max="6083" width="4" style="21" bestFit="1" customWidth="1"/>
    <col min="6084" max="6084" width="26.75" style="21" customWidth="1"/>
    <col min="6085" max="6122" width="12.75" style="21" customWidth="1"/>
    <col min="6123" max="6124" width="12.375" style="21" bestFit="1" customWidth="1"/>
    <col min="6125" max="6338" width="9" style="21"/>
    <col min="6339" max="6339" width="4" style="21" bestFit="1" customWidth="1"/>
    <col min="6340" max="6340" width="26.75" style="21" customWidth="1"/>
    <col min="6341" max="6378" width="12.75" style="21" customWidth="1"/>
    <col min="6379" max="6380" width="12.375" style="21" bestFit="1" customWidth="1"/>
    <col min="6381" max="6594" width="9" style="21"/>
    <col min="6595" max="6595" width="4" style="21" bestFit="1" customWidth="1"/>
    <col min="6596" max="6596" width="26.75" style="21" customWidth="1"/>
    <col min="6597" max="6634" width="12.75" style="21" customWidth="1"/>
    <col min="6635" max="6636" width="12.375" style="21" bestFit="1" customWidth="1"/>
    <col min="6637" max="6850" width="9" style="21"/>
    <col min="6851" max="6851" width="4" style="21" bestFit="1" customWidth="1"/>
    <col min="6852" max="6852" width="26.75" style="21" customWidth="1"/>
    <col min="6853" max="6890" width="12.75" style="21" customWidth="1"/>
    <col min="6891" max="6892" width="12.375" style="21" bestFit="1" customWidth="1"/>
    <col min="6893" max="7106" width="9" style="21"/>
    <col min="7107" max="7107" width="4" style="21" bestFit="1" customWidth="1"/>
    <col min="7108" max="7108" width="26.75" style="21" customWidth="1"/>
    <col min="7109" max="7146" width="12.75" style="21" customWidth="1"/>
    <col min="7147" max="7148" width="12.375" style="21" bestFit="1" customWidth="1"/>
    <col min="7149" max="7362" width="9" style="21"/>
    <col min="7363" max="7363" width="4" style="21" bestFit="1" customWidth="1"/>
    <col min="7364" max="7364" width="26.75" style="21" customWidth="1"/>
    <col min="7365" max="7402" width="12.75" style="21" customWidth="1"/>
    <col min="7403" max="7404" width="12.375" style="21" bestFit="1" customWidth="1"/>
    <col min="7405" max="7618" width="9" style="21"/>
    <col min="7619" max="7619" width="4" style="21" bestFit="1" customWidth="1"/>
    <col min="7620" max="7620" width="26.75" style="21" customWidth="1"/>
    <col min="7621" max="7658" width="12.75" style="21" customWidth="1"/>
    <col min="7659" max="7660" width="12.375" style="21" bestFit="1" customWidth="1"/>
    <col min="7661" max="7874" width="9" style="21"/>
    <col min="7875" max="7875" width="4" style="21" bestFit="1" customWidth="1"/>
    <col min="7876" max="7876" width="26.75" style="21" customWidth="1"/>
    <col min="7877" max="7914" width="12.75" style="21" customWidth="1"/>
    <col min="7915" max="7916" width="12.375" style="21" bestFit="1" customWidth="1"/>
    <col min="7917" max="8130" width="9" style="21"/>
    <col min="8131" max="8131" width="4" style="21" bestFit="1" customWidth="1"/>
    <col min="8132" max="8132" width="26.75" style="21" customWidth="1"/>
    <col min="8133" max="8170" width="12.75" style="21" customWidth="1"/>
    <col min="8171" max="8172" width="12.375" style="21" bestFit="1" customWidth="1"/>
    <col min="8173" max="8386" width="9" style="21"/>
    <col min="8387" max="8387" width="4" style="21" bestFit="1" customWidth="1"/>
    <col min="8388" max="8388" width="26.75" style="21" customWidth="1"/>
    <col min="8389" max="8426" width="12.75" style="21" customWidth="1"/>
    <col min="8427" max="8428" width="12.375" style="21" bestFit="1" customWidth="1"/>
    <col min="8429" max="8642" width="9" style="21"/>
    <col min="8643" max="8643" width="4" style="21" bestFit="1" customWidth="1"/>
    <col min="8644" max="8644" width="26.75" style="21" customWidth="1"/>
    <col min="8645" max="8682" width="12.75" style="21" customWidth="1"/>
    <col min="8683" max="8684" width="12.375" style="21" bestFit="1" customWidth="1"/>
    <col min="8685" max="8898" width="9" style="21"/>
    <col min="8899" max="8899" width="4" style="21" bestFit="1" customWidth="1"/>
    <col min="8900" max="8900" width="26.75" style="21" customWidth="1"/>
    <col min="8901" max="8938" width="12.75" style="21" customWidth="1"/>
    <col min="8939" max="8940" width="12.375" style="21" bestFit="1" customWidth="1"/>
    <col min="8941" max="9154" width="9" style="21"/>
    <col min="9155" max="9155" width="4" style="21" bestFit="1" customWidth="1"/>
    <col min="9156" max="9156" width="26.75" style="21" customWidth="1"/>
    <col min="9157" max="9194" width="12.75" style="21" customWidth="1"/>
    <col min="9195" max="9196" width="12.375" style="21" bestFit="1" customWidth="1"/>
    <col min="9197" max="9410" width="9" style="21"/>
    <col min="9411" max="9411" width="4" style="21" bestFit="1" customWidth="1"/>
    <col min="9412" max="9412" width="26.75" style="21" customWidth="1"/>
    <col min="9413" max="9450" width="12.75" style="21" customWidth="1"/>
    <col min="9451" max="9452" width="12.375" style="21" bestFit="1" customWidth="1"/>
    <col min="9453" max="9666" width="9" style="21"/>
    <col min="9667" max="9667" width="4" style="21" bestFit="1" customWidth="1"/>
    <col min="9668" max="9668" width="26.75" style="21" customWidth="1"/>
    <col min="9669" max="9706" width="12.75" style="21" customWidth="1"/>
    <col min="9707" max="9708" width="12.375" style="21" bestFit="1" customWidth="1"/>
    <col min="9709" max="9922" width="9" style="21"/>
    <col min="9923" max="9923" width="4" style="21" bestFit="1" customWidth="1"/>
    <col min="9924" max="9924" width="26.75" style="21" customWidth="1"/>
    <col min="9925" max="9962" width="12.75" style="21" customWidth="1"/>
    <col min="9963" max="9964" width="12.375" style="21" bestFit="1" customWidth="1"/>
    <col min="9965" max="10178" width="9" style="21"/>
    <col min="10179" max="10179" width="4" style="21" bestFit="1" customWidth="1"/>
    <col min="10180" max="10180" width="26.75" style="21" customWidth="1"/>
    <col min="10181" max="10218" width="12.75" style="21" customWidth="1"/>
    <col min="10219" max="10220" width="12.375" style="21" bestFit="1" customWidth="1"/>
    <col min="10221" max="10434" width="9" style="21"/>
    <col min="10435" max="10435" width="4" style="21" bestFit="1" customWidth="1"/>
    <col min="10436" max="10436" width="26.75" style="21" customWidth="1"/>
    <col min="10437" max="10474" width="12.75" style="21" customWidth="1"/>
    <col min="10475" max="10476" width="12.375" style="21" bestFit="1" customWidth="1"/>
    <col min="10477" max="10690" width="9" style="21"/>
    <col min="10691" max="10691" width="4" style="21" bestFit="1" customWidth="1"/>
    <col min="10692" max="10692" width="26.75" style="21" customWidth="1"/>
    <col min="10693" max="10730" width="12.75" style="21" customWidth="1"/>
    <col min="10731" max="10732" width="12.375" style="21" bestFit="1" customWidth="1"/>
    <col min="10733" max="10946" width="9" style="21"/>
    <col min="10947" max="10947" width="4" style="21" bestFit="1" customWidth="1"/>
    <col min="10948" max="10948" width="26.75" style="21" customWidth="1"/>
    <col min="10949" max="10986" width="12.75" style="21" customWidth="1"/>
    <col min="10987" max="10988" width="12.375" style="21" bestFit="1" customWidth="1"/>
    <col min="10989" max="11202" width="9" style="21"/>
    <col min="11203" max="11203" width="4" style="21" bestFit="1" customWidth="1"/>
    <col min="11204" max="11204" width="26.75" style="21" customWidth="1"/>
    <col min="11205" max="11242" width="12.75" style="21" customWidth="1"/>
    <col min="11243" max="11244" width="12.375" style="21" bestFit="1" customWidth="1"/>
    <col min="11245" max="11458" width="9" style="21"/>
    <col min="11459" max="11459" width="4" style="21" bestFit="1" customWidth="1"/>
    <col min="11460" max="11460" width="26.75" style="21" customWidth="1"/>
    <col min="11461" max="11498" width="12.75" style="21" customWidth="1"/>
    <col min="11499" max="11500" width="12.375" style="21" bestFit="1" customWidth="1"/>
    <col min="11501" max="11714" width="9" style="21"/>
    <col min="11715" max="11715" width="4" style="21" bestFit="1" customWidth="1"/>
    <col min="11716" max="11716" width="26.75" style="21" customWidth="1"/>
    <col min="11717" max="11754" width="12.75" style="21" customWidth="1"/>
    <col min="11755" max="11756" width="12.375" style="21" bestFit="1" customWidth="1"/>
    <col min="11757" max="11970" width="9" style="21"/>
    <col min="11971" max="11971" width="4" style="21" bestFit="1" customWidth="1"/>
    <col min="11972" max="11972" width="26.75" style="21" customWidth="1"/>
    <col min="11973" max="12010" width="12.75" style="21" customWidth="1"/>
    <col min="12011" max="12012" width="12.375" style="21" bestFit="1" customWidth="1"/>
    <col min="12013" max="12226" width="9" style="21"/>
    <col min="12227" max="12227" width="4" style="21" bestFit="1" customWidth="1"/>
    <col min="12228" max="12228" width="26.75" style="21" customWidth="1"/>
    <col min="12229" max="12266" width="12.75" style="21" customWidth="1"/>
    <col min="12267" max="12268" width="12.375" style="21" bestFit="1" customWidth="1"/>
    <col min="12269" max="12482" width="9" style="21"/>
    <col min="12483" max="12483" width="4" style="21" bestFit="1" customWidth="1"/>
    <col min="12484" max="12484" width="26.75" style="21" customWidth="1"/>
    <col min="12485" max="12522" width="12.75" style="21" customWidth="1"/>
    <col min="12523" max="12524" width="12.375" style="21" bestFit="1" customWidth="1"/>
    <col min="12525" max="12738" width="9" style="21"/>
    <col min="12739" max="12739" width="4" style="21" bestFit="1" customWidth="1"/>
    <col min="12740" max="12740" width="26.75" style="21" customWidth="1"/>
    <col min="12741" max="12778" width="12.75" style="21" customWidth="1"/>
    <col min="12779" max="12780" width="12.375" style="21" bestFit="1" customWidth="1"/>
    <col min="12781" max="12994" width="9" style="21"/>
    <col min="12995" max="12995" width="4" style="21" bestFit="1" customWidth="1"/>
    <col min="12996" max="12996" width="26.75" style="21" customWidth="1"/>
    <col min="12997" max="13034" width="12.75" style="21" customWidth="1"/>
    <col min="13035" max="13036" width="12.375" style="21" bestFit="1" customWidth="1"/>
    <col min="13037" max="13250" width="9" style="21"/>
    <col min="13251" max="13251" width="4" style="21" bestFit="1" customWidth="1"/>
    <col min="13252" max="13252" width="26.75" style="21" customWidth="1"/>
    <col min="13253" max="13290" width="12.75" style="21" customWidth="1"/>
    <col min="13291" max="13292" width="12.375" style="21" bestFit="1" customWidth="1"/>
    <col min="13293" max="13506" width="9" style="21"/>
    <col min="13507" max="13507" width="4" style="21" bestFit="1" customWidth="1"/>
    <col min="13508" max="13508" width="26.75" style="21" customWidth="1"/>
    <col min="13509" max="13546" width="12.75" style="21" customWidth="1"/>
    <col min="13547" max="13548" width="12.375" style="21" bestFit="1" customWidth="1"/>
    <col min="13549" max="13762" width="9" style="21"/>
    <col min="13763" max="13763" width="4" style="21" bestFit="1" customWidth="1"/>
    <col min="13764" max="13764" width="26.75" style="21" customWidth="1"/>
    <col min="13765" max="13802" width="12.75" style="21" customWidth="1"/>
    <col min="13803" max="13804" width="12.375" style="21" bestFit="1" customWidth="1"/>
    <col min="13805" max="14018" width="9" style="21"/>
    <col min="14019" max="14019" width="4" style="21" bestFit="1" customWidth="1"/>
    <col min="14020" max="14020" width="26.75" style="21" customWidth="1"/>
    <col min="14021" max="14058" width="12.75" style="21" customWidth="1"/>
    <col min="14059" max="14060" width="12.375" style="21" bestFit="1" customWidth="1"/>
    <col min="14061" max="14274" width="9" style="21"/>
    <col min="14275" max="14275" width="4" style="21" bestFit="1" customWidth="1"/>
    <col min="14276" max="14276" width="26.75" style="21" customWidth="1"/>
    <col min="14277" max="14314" width="12.75" style="21" customWidth="1"/>
    <col min="14315" max="14316" width="12.375" style="21" bestFit="1" customWidth="1"/>
    <col min="14317" max="14530" width="9" style="21"/>
    <col min="14531" max="14531" width="4" style="21" bestFit="1" customWidth="1"/>
    <col min="14532" max="14532" width="26.75" style="21" customWidth="1"/>
    <col min="14533" max="14570" width="12.75" style="21" customWidth="1"/>
    <col min="14571" max="14572" width="12.375" style="21" bestFit="1" customWidth="1"/>
    <col min="14573" max="14786" width="9" style="21"/>
    <col min="14787" max="14787" width="4" style="21" bestFit="1" customWidth="1"/>
    <col min="14788" max="14788" width="26.75" style="21" customWidth="1"/>
    <col min="14789" max="14826" width="12.75" style="21" customWidth="1"/>
    <col min="14827" max="14828" width="12.375" style="21" bestFit="1" customWidth="1"/>
    <col min="14829" max="15042" width="9" style="21"/>
    <col min="15043" max="15043" width="4" style="21" bestFit="1" customWidth="1"/>
    <col min="15044" max="15044" width="26.75" style="21" customWidth="1"/>
    <col min="15045" max="15082" width="12.75" style="21" customWidth="1"/>
    <col min="15083" max="15084" width="12.375" style="21" bestFit="1" customWidth="1"/>
    <col min="15085" max="15298" width="9" style="21"/>
    <col min="15299" max="15299" width="4" style="21" bestFit="1" customWidth="1"/>
    <col min="15300" max="15300" width="26.75" style="21" customWidth="1"/>
    <col min="15301" max="15338" width="12.75" style="21" customWidth="1"/>
    <col min="15339" max="15340" width="12.375" style="21" bestFit="1" customWidth="1"/>
    <col min="15341" max="15554" width="9" style="21"/>
    <col min="15555" max="15555" width="4" style="21" bestFit="1" customWidth="1"/>
    <col min="15556" max="15556" width="26.75" style="21" customWidth="1"/>
    <col min="15557" max="15594" width="12.75" style="21" customWidth="1"/>
    <col min="15595" max="15596" width="12.375" style="21" bestFit="1" customWidth="1"/>
    <col min="15597" max="15810" width="9" style="21"/>
    <col min="15811" max="15811" width="4" style="21" bestFit="1" customWidth="1"/>
    <col min="15812" max="15812" width="26.75" style="21" customWidth="1"/>
    <col min="15813" max="15850" width="12.75" style="21" customWidth="1"/>
    <col min="15851" max="15852" width="12.375" style="21" bestFit="1" customWidth="1"/>
    <col min="15853" max="16066" width="9" style="21"/>
    <col min="16067" max="16067" width="4" style="21" bestFit="1" customWidth="1"/>
    <col min="16068" max="16068" width="26.75" style="21" customWidth="1"/>
    <col min="16069" max="16106" width="12.75" style="21" customWidth="1"/>
    <col min="16107" max="16108" width="12.375" style="21" bestFit="1" customWidth="1"/>
    <col min="16109" max="16384" width="9" style="21"/>
  </cols>
  <sheetData>
    <row r="1" spans="1:48" customFormat="1" ht="4.9000000000000004" customHeight="1" x14ac:dyDescent="0.15"/>
    <row r="2" spans="1:48" ht="35.450000000000003" customHeight="1" x14ac:dyDescent="0.15">
      <c r="A2" s="616"/>
      <c r="B2" s="617" t="s">
        <v>640</v>
      </c>
      <c r="C2" s="833" t="s">
        <v>14</v>
      </c>
      <c r="D2" s="834"/>
      <c r="E2" s="834"/>
      <c r="F2" s="834"/>
      <c r="G2" s="834"/>
      <c r="H2" s="834"/>
      <c r="I2" s="835"/>
      <c r="K2" s="820" t="s">
        <v>2578</v>
      </c>
      <c r="L2" s="821"/>
      <c r="M2" s="821"/>
      <c r="N2" s="821"/>
      <c r="O2" s="821"/>
      <c r="P2" s="821"/>
      <c r="Q2" s="822"/>
      <c r="U2" s="823" t="s">
        <v>2585</v>
      </c>
      <c r="V2" s="824"/>
      <c r="W2" s="824"/>
      <c r="X2" s="824"/>
      <c r="Y2" s="824"/>
      <c r="Z2" s="824"/>
      <c r="AA2" s="825"/>
      <c r="AC2" s="61"/>
      <c r="AD2" s="826" t="s">
        <v>634</v>
      </c>
      <c r="AE2" s="827"/>
      <c r="AF2" s="827"/>
      <c r="AG2" s="827"/>
      <c r="AH2" s="827"/>
      <c r="AI2" s="827"/>
      <c r="AJ2" s="828"/>
      <c r="AM2" s="80" t="s">
        <v>648</v>
      </c>
    </row>
    <row r="3" spans="1:48" ht="35.450000000000003" customHeight="1" x14ac:dyDescent="0.15">
      <c r="B3" s="20" t="s">
        <v>1656</v>
      </c>
      <c r="C3" s="72" t="s">
        <v>2319</v>
      </c>
      <c r="D3" s="73" t="s">
        <v>912</v>
      </c>
      <c r="E3" s="73" t="s">
        <v>619</v>
      </c>
      <c r="F3" s="534" t="s">
        <v>620</v>
      </c>
      <c r="G3" s="376" t="s">
        <v>2271</v>
      </c>
      <c r="H3" s="73" t="s">
        <v>623</v>
      </c>
      <c r="I3" s="73" t="s">
        <v>624</v>
      </c>
      <c r="J3" s="42" t="s">
        <v>2036</v>
      </c>
      <c r="K3" s="210" t="s">
        <v>24</v>
      </c>
      <c r="L3" s="211" t="s">
        <v>912</v>
      </c>
      <c r="M3" s="211" t="s">
        <v>619</v>
      </c>
      <c r="N3" s="211" t="s">
        <v>620</v>
      </c>
      <c r="O3" s="377" t="s">
        <v>1660</v>
      </c>
      <c r="P3" s="211" t="s">
        <v>623</v>
      </c>
      <c r="Q3" s="211" t="s">
        <v>624</v>
      </c>
      <c r="R3" s="42" t="s">
        <v>20</v>
      </c>
      <c r="S3" s="42" t="s">
        <v>627</v>
      </c>
      <c r="T3" s="42" t="s">
        <v>2272</v>
      </c>
      <c r="U3" s="219" t="s">
        <v>635</v>
      </c>
      <c r="V3" s="220" t="s">
        <v>912</v>
      </c>
      <c r="W3" s="220" t="s">
        <v>619</v>
      </c>
      <c r="X3" s="220" t="s">
        <v>620</v>
      </c>
      <c r="Y3" s="378" t="s">
        <v>1660</v>
      </c>
      <c r="Z3" s="220" t="s">
        <v>623</v>
      </c>
      <c r="AA3" s="220" t="s">
        <v>624</v>
      </c>
      <c r="AD3" s="218" t="s">
        <v>24</v>
      </c>
      <c r="AE3" s="42" t="s">
        <v>912</v>
      </c>
      <c r="AF3" s="42" t="s">
        <v>619</v>
      </c>
      <c r="AG3" s="42" t="s">
        <v>620</v>
      </c>
      <c r="AH3" s="379" t="s">
        <v>1658</v>
      </c>
      <c r="AI3" s="42" t="s">
        <v>623</v>
      </c>
      <c r="AJ3" s="42" t="s">
        <v>624</v>
      </c>
      <c r="AM3" s="829" t="s">
        <v>851</v>
      </c>
      <c r="AN3" s="830"/>
      <c r="AO3" s="830"/>
      <c r="AP3" s="831" t="s">
        <v>852</v>
      </c>
      <c r="AQ3" s="830"/>
      <c r="AR3" s="832"/>
      <c r="AS3" s="73" t="s">
        <v>14</v>
      </c>
      <c r="AT3" s="256" t="s">
        <v>2586</v>
      </c>
      <c r="AU3" s="220" t="s">
        <v>2587</v>
      </c>
      <c r="AV3" s="42" t="s">
        <v>634</v>
      </c>
    </row>
    <row r="4" spans="1:48" s="22" customFormat="1" ht="14.45" customHeight="1" x14ac:dyDescent="0.15">
      <c r="A4" s="775" t="s">
        <v>639</v>
      </c>
      <c r="B4" s="776" t="s">
        <v>948</v>
      </c>
      <c r="C4" s="74" t="s">
        <v>616</v>
      </c>
      <c r="D4" s="74" t="s">
        <v>617</v>
      </c>
      <c r="E4" s="74" t="s">
        <v>926</v>
      </c>
      <c r="F4" s="74" t="s">
        <v>928</v>
      </c>
      <c r="G4" s="74" t="s">
        <v>621</v>
      </c>
      <c r="H4" s="74" t="s">
        <v>2273</v>
      </c>
      <c r="I4" s="74" t="s">
        <v>2274</v>
      </c>
      <c r="J4" s="43" t="s">
        <v>2275</v>
      </c>
      <c r="K4" s="212" t="s">
        <v>2276</v>
      </c>
      <c r="L4" s="212" t="s">
        <v>622</v>
      </c>
      <c r="M4" s="212" t="s">
        <v>2277</v>
      </c>
      <c r="N4" s="212" t="s">
        <v>2278</v>
      </c>
      <c r="O4" s="212" t="s">
        <v>2279</v>
      </c>
      <c r="P4" s="212" t="s">
        <v>2280</v>
      </c>
      <c r="Q4" s="212" t="s">
        <v>2281</v>
      </c>
      <c r="R4" s="43" t="s">
        <v>2282</v>
      </c>
      <c r="S4" s="43" t="s">
        <v>2283</v>
      </c>
      <c r="T4" s="43" t="s">
        <v>2284</v>
      </c>
      <c r="U4" s="221" t="s">
        <v>2285</v>
      </c>
      <c r="V4" s="221" t="s">
        <v>628</v>
      </c>
      <c r="W4" s="221" t="s">
        <v>2286</v>
      </c>
      <c r="X4" s="221" t="s">
        <v>629</v>
      </c>
      <c r="Y4" s="221" t="s">
        <v>630</v>
      </c>
      <c r="Z4" s="221" t="s">
        <v>631</v>
      </c>
      <c r="AA4" s="221" t="s">
        <v>632</v>
      </c>
      <c r="AB4" s="775" t="s">
        <v>639</v>
      </c>
      <c r="AC4" s="776" t="s">
        <v>948</v>
      </c>
      <c r="AD4" s="43" t="s">
        <v>633</v>
      </c>
      <c r="AE4" s="43" t="s">
        <v>934</v>
      </c>
      <c r="AF4" s="43" t="s">
        <v>636</v>
      </c>
      <c r="AG4" s="43" t="s">
        <v>637</v>
      </c>
      <c r="AH4" s="43" t="s">
        <v>638</v>
      </c>
      <c r="AI4" s="43" t="s">
        <v>1678</v>
      </c>
      <c r="AJ4" s="43" t="s">
        <v>1679</v>
      </c>
      <c r="AM4" s="81" t="s">
        <v>1680</v>
      </c>
      <c r="AN4" s="775" t="s">
        <v>639</v>
      </c>
      <c r="AO4" s="776" t="s">
        <v>948</v>
      </c>
      <c r="AP4" s="82" t="s">
        <v>1680</v>
      </c>
      <c r="AQ4" s="775" t="s">
        <v>639</v>
      </c>
      <c r="AR4" s="776" t="s">
        <v>948</v>
      </c>
      <c r="AS4" s="100" t="s">
        <v>621</v>
      </c>
      <c r="AT4" s="257" t="s">
        <v>2279</v>
      </c>
      <c r="AU4" s="259" t="s">
        <v>630</v>
      </c>
      <c r="AV4" s="261" t="s">
        <v>638</v>
      </c>
    </row>
    <row r="5" spans="1:48" s="22" customFormat="1" ht="14.45" customHeight="1" x14ac:dyDescent="0.15">
      <c r="A5" s="775"/>
      <c r="B5" s="776"/>
      <c r="C5" s="535" t="s">
        <v>2287</v>
      </c>
      <c r="D5" s="75" t="s">
        <v>2288</v>
      </c>
      <c r="E5" s="75" t="s">
        <v>2289</v>
      </c>
      <c r="F5" s="75" t="s">
        <v>2290</v>
      </c>
      <c r="G5" s="75" t="s">
        <v>2291</v>
      </c>
      <c r="H5" s="75" t="s">
        <v>2292</v>
      </c>
      <c r="I5" s="75" t="s">
        <v>2293</v>
      </c>
      <c r="J5" s="25" t="s">
        <v>2613</v>
      </c>
      <c r="K5" s="213" t="s">
        <v>2294</v>
      </c>
      <c r="L5" s="213" t="s">
        <v>2295</v>
      </c>
      <c r="M5" s="213" t="s">
        <v>2296</v>
      </c>
      <c r="N5" s="213" t="s">
        <v>2297</v>
      </c>
      <c r="O5" s="213" t="s">
        <v>2298</v>
      </c>
      <c r="P5" s="213" t="s">
        <v>2299</v>
      </c>
      <c r="Q5" s="213" t="s">
        <v>2300</v>
      </c>
      <c r="R5" s="25" t="s">
        <v>2614</v>
      </c>
      <c r="S5" s="25" t="s">
        <v>2301</v>
      </c>
      <c r="T5" s="25" t="s">
        <v>2615</v>
      </c>
      <c r="U5" s="222" t="s">
        <v>2302</v>
      </c>
      <c r="V5" s="222" t="s">
        <v>2303</v>
      </c>
      <c r="W5" s="222" t="s">
        <v>2304</v>
      </c>
      <c r="X5" s="222" t="s">
        <v>2305</v>
      </c>
      <c r="Y5" s="222" t="s">
        <v>2306</v>
      </c>
      <c r="Z5" s="222" t="s">
        <v>2307</v>
      </c>
      <c r="AA5" s="222" t="s">
        <v>2308</v>
      </c>
      <c r="AB5" s="775"/>
      <c r="AC5" s="776"/>
      <c r="AD5" s="25" t="s">
        <v>2309</v>
      </c>
      <c r="AE5" s="25" t="s">
        <v>1699</v>
      </c>
      <c r="AF5" s="25" t="s">
        <v>1700</v>
      </c>
      <c r="AG5" s="25" t="s">
        <v>1701</v>
      </c>
      <c r="AH5" s="25" t="s">
        <v>1702</v>
      </c>
      <c r="AI5" s="25" t="s">
        <v>1703</v>
      </c>
      <c r="AJ5" s="25" t="s">
        <v>1704</v>
      </c>
      <c r="AM5" s="83" t="s">
        <v>2310</v>
      </c>
      <c r="AN5" s="775"/>
      <c r="AO5" s="776"/>
      <c r="AP5" s="84" t="s">
        <v>2311</v>
      </c>
      <c r="AQ5" s="775"/>
      <c r="AR5" s="776"/>
      <c r="AS5" s="101" t="s">
        <v>2312</v>
      </c>
      <c r="AT5" s="258" t="s">
        <v>2312</v>
      </c>
      <c r="AU5" s="260" t="s">
        <v>2312</v>
      </c>
      <c r="AV5" s="262" t="s">
        <v>2312</v>
      </c>
    </row>
    <row r="6" spans="1:48" s="24" customFormat="1" ht="19.899999999999999" customHeight="1" x14ac:dyDescent="0.15">
      <c r="A6" s="536" t="s">
        <v>109</v>
      </c>
      <c r="B6" s="537" t="s">
        <v>110</v>
      </c>
      <c r="C6" s="538"/>
      <c r="D6" s="538">
        <f>企業建設_計算準備!E10</f>
        <v>0</v>
      </c>
      <c r="E6" s="538"/>
      <c r="F6" s="538"/>
      <c r="G6" s="538"/>
      <c r="H6" s="538">
        <f>C6*各種係数!I6</f>
        <v>0</v>
      </c>
      <c r="I6" s="538">
        <f>C6*各種係数!J6</f>
        <v>0</v>
      </c>
      <c r="J6" s="539">
        <f>D6*各種係数!D6</f>
        <v>0</v>
      </c>
      <c r="K6" s="540">
        <f t="array" ref="K6:K113">+MMULT(逆行列係数!$C$6:$DF$113,企業建設_計算!$J$6:$J$113)</f>
        <v>0</v>
      </c>
      <c r="L6" s="540">
        <f t="array" ref="L6:L113">+MMULT(投入係数!$C$6:$DF$113,企業建設_計算!$K$6:$K$113)</f>
        <v>0</v>
      </c>
      <c r="M6" s="540">
        <f>K6*各種係数!E6</f>
        <v>0</v>
      </c>
      <c r="N6" s="540">
        <f>K6*各種係数!F6</f>
        <v>0</v>
      </c>
      <c r="O6" s="540">
        <f>N6*各種係数!G6</f>
        <v>0</v>
      </c>
      <c r="P6" s="540">
        <f>K6*各種係数!I6</f>
        <v>0</v>
      </c>
      <c r="Q6" s="540">
        <f>K6*各種係数!J6</f>
        <v>0</v>
      </c>
      <c r="R6" s="539"/>
      <c r="S6" s="539">
        <f>$R$114*各種係数!H6</f>
        <v>0</v>
      </c>
      <c r="T6" s="539">
        <f>S6*各種係数!D6</f>
        <v>0</v>
      </c>
      <c r="U6" s="542">
        <f t="array" ref="U6:U113">+MMULT(逆行列係数!$C$6:$DF$113,企業建設_計算!$T$6:$T$113)</f>
        <v>0</v>
      </c>
      <c r="V6" s="542">
        <f t="array" ref="V6:V113">+MMULT(投入係数!$C$6:$DF$113,企業建設_計算!$U$6:$U$113)</f>
        <v>0</v>
      </c>
      <c r="W6" s="542">
        <f>U6*各種係数!E6</f>
        <v>0</v>
      </c>
      <c r="X6" s="542">
        <f>U6*各種係数!F6</f>
        <v>0</v>
      </c>
      <c r="Y6" s="542">
        <f>X6*各種係数!G6</f>
        <v>0</v>
      </c>
      <c r="Z6" s="542">
        <f>U6*各種係数!I6</f>
        <v>0</v>
      </c>
      <c r="AA6" s="542">
        <f>U6*各種係数!J6</f>
        <v>0</v>
      </c>
      <c r="AB6" s="536" t="str">
        <f t="shared" ref="AB6:AC37" si="0">A6</f>
        <v>011</v>
      </c>
      <c r="AC6" s="537" t="str">
        <f t="shared" si="0"/>
        <v>耕種農業</v>
      </c>
      <c r="AD6" s="539">
        <f t="shared" ref="AD6:AJ21" si="1">C6+K6+U6</f>
        <v>0</v>
      </c>
      <c r="AE6" s="539">
        <f t="shared" si="1"/>
        <v>0</v>
      </c>
      <c r="AF6" s="539">
        <f t="shared" si="1"/>
        <v>0</v>
      </c>
      <c r="AG6" s="539">
        <f t="shared" si="1"/>
        <v>0</v>
      </c>
      <c r="AH6" s="539">
        <f t="shared" si="1"/>
        <v>0</v>
      </c>
      <c r="AI6" s="539">
        <f t="shared" si="1"/>
        <v>0</v>
      </c>
      <c r="AJ6" s="539">
        <f t="shared" si="1"/>
        <v>0</v>
      </c>
      <c r="AK6" s="544"/>
      <c r="AL6" s="544"/>
      <c r="AM6" s="545">
        <f>RANK(AD6,$AD$6:$AD$113)+COUNTIF($AD$6:AD6,AD6)-1</f>
        <v>1</v>
      </c>
      <c r="AN6" s="546" t="str">
        <f>AB6</f>
        <v>011</v>
      </c>
      <c r="AO6" s="547" t="str">
        <f>AC6</f>
        <v>耕種農業</v>
      </c>
      <c r="AP6" s="548">
        <v>1</v>
      </c>
      <c r="AQ6" s="548" t="str">
        <f t="shared" ref="AQ6:AQ69" si="2">VLOOKUP(AP6,$AM:$AN,2,FALSE)</f>
        <v>011</v>
      </c>
      <c r="AR6" s="549" t="str">
        <f t="shared" ref="AR6:AR69" si="3">VLOOKUP(AQ6,$AN:$AO,2,FALSE)</f>
        <v>耕種農業</v>
      </c>
      <c r="AS6" s="538">
        <f>VLOOKUP(AR6,$B:$C,2,FALSE)</f>
        <v>0</v>
      </c>
      <c r="AT6" s="550">
        <f>VLOOKUP(AR6,$B:$K,10,FALSE)</f>
        <v>0</v>
      </c>
      <c r="AU6" s="542">
        <f>VLOOKUP(AR6,$B:$U,20,FALSE)</f>
        <v>0</v>
      </c>
      <c r="AV6" s="539">
        <f t="shared" ref="AV6:AV69" si="4">VLOOKUP(AR6,$AC:$AD,2,FALSE)</f>
        <v>0</v>
      </c>
    </row>
    <row r="7" spans="1:48" s="24" customFormat="1" ht="19.899999999999999" customHeight="1" x14ac:dyDescent="0.15">
      <c r="A7" s="380" t="s">
        <v>111</v>
      </c>
      <c r="B7" s="537" t="s">
        <v>123</v>
      </c>
      <c r="C7" s="538"/>
      <c r="D7" s="538">
        <f>企業建設_計算準備!E11</f>
        <v>0</v>
      </c>
      <c r="E7" s="538"/>
      <c r="F7" s="538"/>
      <c r="G7" s="538"/>
      <c r="H7" s="538">
        <f>C7*各種係数!I7</f>
        <v>0</v>
      </c>
      <c r="I7" s="538">
        <f>C7*各種係数!J7</f>
        <v>0</v>
      </c>
      <c r="J7" s="539">
        <f>D7*各種係数!D7</f>
        <v>0</v>
      </c>
      <c r="K7" s="540">
        <v>0</v>
      </c>
      <c r="L7" s="540">
        <v>0</v>
      </c>
      <c r="M7" s="540">
        <f>K7*各種係数!E7</f>
        <v>0</v>
      </c>
      <c r="N7" s="540">
        <f>K7*各種係数!F7</f>
        <v>0</v>
      </c>
      <c r="O7" s="540">
        <f>N7*各種係数!G7</f>
        <v>0</v>
      </c>
      <c r="P7" s="540">
        <f>K7*各種係数!I7</f>
        <v>0</v>
      </c>
      <c r="Q7" s="540">
        <f>K7*各種係数!J7</f>
        <v>0</v>
      </c>
      <c r="R7" s="539"/>
      <c r="S7" s="539">
        <f>$R$114*各種係数!H7</f>
        <v>0</v>
      </c>
      <c r="T7" s="539">
        <f>S7*各種係数!D7</f>
        <v>0</v>
      </c>
      <c r="U7" s="542">
        <v>0</v>
      </c>
      <c r="V7" s="542">
        <v>0</v>
      </c>
      <c r="W7" s="542">
        <f>U7*各種係数!E7</f>
        <v>0</v>
      </c>
      <c r="X7" s="542">
        <f>U7*各種係数!F7</f>
        <v>0</v>
      </c>
      <c r="Y7" s="542">
        <f>X7*各種係数!G7</f>
        <v>0</v>
      </c>
      <c r="Z7" s="542">
        <f>U7*各種係数!I7</f>
        <v>0</v>
      </c>
      <c r="AA7" s="542">
        <f>U7*各種係数!J7</f>
        <v>0</v>
      </c>
      <c r="AB7" s="536" t="str">
        <f t="shared" si="0"/>
        <v>012</v>
      </c>
      <c r="AC7" s="537" t="str">
        <f t="shared" si="0"/>
        <v>畜産</v>
      </c>
      <c r="AD7" s="539">
        <f t="shared" si="1"/>
        <v>0</v>
      </c>
      <c r="AE7" s="539">
        <f t="shared" si="1"/>
        <v>0</v>
      </c>
      <c r="AF7" s="539">
        <f t="shared" si="1"/>
        <v>0</v>
      </c>
      <c r="AG7" s="539">
        <f t="shared" si="1"/>
        <v>0</v>
      </c>
      <c r="AH7" s="539">
        <f t="shared" si="1"/>
        <v>0</v>
      </c>
      <c r="AI7" s="539">
        <f t="shared" si="1"/>
        <v>0</v>
      </c>
      <c r="AJ7" s="539">
        <f t="shared" si="1"/>
        <v>0</v>
      </c>
      <c r="AK7" s="544"/>
      <c r="AL7" s="544"/>
      <c r="AM7" s="545">
        <f>RANK(AD7,$AD$6:$AD$113)+COUNTIF($AD$6:AD7,AD7)-1</f>
        <v>2</v>
      </c>
      <c r="AN7" s="546" t="str">
        <f t="shared" ref="AN7:AO70" si="5">AB7</f>
        <v>012</v>
      </c>
      <c r="AO7" s="547" t="str">
        <f t="shared" si="5"/>
        <v>畜産</v>
      </c>
      <c r="AP7" s="548">
        <v>2</v>
      </c>
      <c r="AQ7" s="548" t="str">
        <f t="shared" si="2"/>
        <v>012</v>
      </c>
      <c r="AR7" s="549" t="str">
        <f t="shared" si="3"/>
        <v>畜産</v>
      </c>
      <c r="AS7" s="538">
        <f t="shared" ref="AS7:AS70" si="6">VLOOKUP(AR7,$B:$C,2,FALSE)</f>
        <v>0</v>
      </c>
      <c r="AT7" s="550">
        <f t="shared" ref="AT7:AT70" si="7">VLOOKUP(AR7,$B:$K,10,FALSE)</f>
        <v>0</v>
      </c>
      <c r="AU7" s="542">
        <f t="shared" ref="AU7:AU70" si="8">VLOOKUP(AR7,$B:$U,20,FALSE)</f>
        <v>0</v>
      </c>
      <c r="AV7" s="539">
        <f t="shared" si="4"/>
        <v>0</v>
      </c>
    </row>
    <row r="8" spans="1:48" s="24" customFormat="1" ht="19.899999999999999" customHeight="1" x14ac:dyDescent="0.15">
      <c r="A8" s="380" t="s">
        <v>126</v>
      </c>
      <c r="B8" s="537" t="s">
        <v>125</v>
      </c>
      <c r="C8" s="538"/>
      <c r="D8" s="538">
        <f>企業建設_計算準備!E12</f>
        <v>0</v>
      </c>
      <c r="E8" s="538"/>
      <c r="F8" s="538"/>
      <c r="G8" s="538"/>
      <c r="H8" s="538">
        <f>C8*各種係数!I8</f>
        <v>0</v>
      </c>
      <c r="I8" s="538">
        <f>C8*各種係数!J8</f>
        <v>0</v>
      </c>
      <c r="J8" s="539">
        <f>D8*各種係数!D8</f>
        <v>0</v>
      </c>
      <c r="K8" s="540">
        <v>0</v>
      </c>
      <c r="L8" s="540">
        <v>0</v>
      </c>
      <c r="M8" s="540">
        <f>K8*各種係数!E8</f>
        <v>0</v>
      </c>
      <c r="N8" s="540">
        <f>K8*各種係数!F8</f>
        <v>0</v>
      </c>
      <c r="O8" s="540">
        <f>N8*各種係数!G8</f>
        <v>0</v>
      </c>
      <c r="P8" s="540">
        <f>K8*各種係数!I8</f>
        <v>0</v>
      </c>
      <c r="Q8" s="540">
        <f>K8*各種係数!J8</f>
        <v>0</v>
      </c>
      <c r="R8" s="539"/>
      <c r="S8" s="539">
        <f>$R$114*各種係数!H8</f>
        <v>0</v>
      </c>
      <c r="T8" s="539">
        <f>S8*各種係数!D8</f>
        <v>0</v>
      </c>
      <c r="U8" s="542">
        <v>0</v>
      </c>
      <c r="V8" s="542">
        <v>0</v>
      </c>
      <c r="W8" s="542">
        <f>U8*各種係数!E8</f>
        <v>0</v>
      </c>
      <c r="X8" s="542">
        <f>U8*各種係数!F8</f>
        <v>0</v>
      </c>
      <c r="Y8" s="542">
        <f>X8*各種係数!G8</f>
        <v>0</v>
      </c>
      <c r="Z8" s="542">
        <f>U8*各種係数!I8</f>
        <v>0</v>
      </c>
      <c r="AA8" s="542">
        <f>U8*各種係数!J8</f>
        <v>0</v>
      </c>
      <c r="AB8" s="536" t="str">
        <f t="shared" si="0"/>
        <v>013</v>
      </c>
      <c r="AC8" s="537" t="str">
        <f t="shared" si="0"/>
        <v>農業サービス</v>
      </c>
      <c r="AD8" s="539">
        <f t="shared" si="1"/>
        <v>0</v>
      </c>
      <c r="AE8" s="539">
        <f t="shared" si="1"/>
        <v>0</v>
      </c>
      <c r="AF8" s="539">
        <f t="shared" si="1"/>
        <v>0</v>
      </c>
      <c r="AG8" s="539">
        <f t="shared" si="1"/>
        <v>0</v>
      </c>
      <c r="AH8" s="539">
        <f t="shared" si="1"/>
        <v>0</v>
      </c>
      <c r="AI8" s="539">
        <f t="shared" si="1"/>
        <v>0</v>
      </c>
      <c r="AJ8" s="539">
        <f t="shared" si="1"/>
        <v>0</v>
      </c>
      <c r="AK8" s="544"/>
      <c r="AL8" s="544"/>
      <c r="AM8" s="545">
        <f>RANK(AD8,$AD$6:$AD$113)+COUNTIF($AD$6:AD8,AD8)-1</f>
        <v>3</v>
      </c>
      <c r="AN8" s="546" t="str">
        <f t="shared" si="5"/>
        <v>013</v>
      </c>
      <c r="AO8" s="547" t="str">
        <f t="shared" si="5"/>
        <v>農業サービス</v>
      </c>
      <c r="AP8" s="548">
        <v>3</v>
      </c>
      <c r="AQ8" s="548" t="str">
        <f t="shared" si="2"/>
        <v>013</v>
      </c>
      <c r="AR8" s="549" t="str">
        <f t="shared" si="3"/>
        <v>農業サービス</v>
      </c>
      <c r="AS8" s="538">
        <f t="shared" si="6"/>
        <v>0</v>
      </c>
      <c r="AT8" s="550">
        <f t="shared" si="7"/>
        <v>0</v>
      </c>
      <c r="AU8" s="542">
        <f t="shared" si="8"/>
        <v>0</v>
      </c>
      <c r="AV8" s="539">
        <f t="shared" si="4"/>
        <v>0</v>
      </c>
    </row>
    <row r="9" spans="1:48" s="24" customFormat="1" ht="19.899999999999999" customHeight="1" x14ac:dyDescent="0.15">
      <c r="A9" s="380" t="s">
        <v>129</v>
      </c>
      <c r="B9" s="537" t="s">
        <v>130</v>
      </c>
      <c r="C9" s="538"/>
      <c r="D9" s="538">
        <f>企業建設_計算準備!E13</f>
        <v>0</v>
      </c>
      <c r="E9" s="538"/>
      <c r="F9" s="538"/>
      <c r="G9" s="538"/>
      <c r="H9" s="538">
        <f>C9*各種係数!I9</f>
        <v>0</v>
      </c>
      <c r="I9" s="538">
        <f>C9*各種係数!J9</f>
        <v>0</v>
      </c>
      <c r="J9" s="539">
        <f>D9*各種係数!D9</f>
        <v>0</v>
      </c>
      <c r="K9" s="540">
        <v>0</v>
      </c>
      <c r="L9" s="540">
        <v>0</v>
      </c>
      <c r="M9" s="540">
        <f>K9*各種係数!E9</f>
        <v>0</v>
      </c>
      <c r="N9" s="540">
        <f>K9*各種係数!F9</f>
        <v>0</v>
      </c>
      <c r="O9" s="540">
        <f>N9*各種係数!G9</f>
        <v>0</v>
      </c>
      <c r="P9" s="540">
        <f>K9*各種係数!I9</f>
        <v>0</v>
      </c>
      <c r="Q9" s="540">
        <f>K9*各種係数!J9</f>
        <v>0</v>
      </c>
      <c r="R9" s="539"/>
      <c r="S9" s="539">
        <f>$R$114*各種係数!H9</f>
        <v>0</v>
      </c>
      <c r="T9" s="539">
        <f>S9*各種係数!D9</f>
        <v>0</v>
      </c>
      <c r="U9" s="542">
        <v>0</v>
      </c>
      <c r="V9" s="542">
        <v>0</v>
      </c>
      <c r="W9" s="542">
        <f>U9*各種係数!E9</f>
        <v>0</v>
      </c>
      <c r="X9" s="542">
        <f>U9*各種係数!F9</f>
        <v>0</v>
      </c>
      <c r="Y9" s="542">
        <f>X9*各種係数!G9</f>
        <v>0</v>
      </c>
      <c r="Z9" s="542">
        <f>U9*各種係数!I9</f>
        <v>0</v>
      </c>
      <c r="AA9" s="542">
        <f>U9*各種係数!J9</f>
        <v>0</v>
      </c>
      <c r="AB9" s="536" t="str">
        <f t="shared" si="0"/>
        <v>015</v>
      </c>
      <c r="AC9" s="537" t="str">
        <f t="shared" si="0"/>
        <v>林業</v>
      </c>
      <c r="AD9" s="539">
        <f t="shared" si="1"/>
        <v>0</v>
      </c>
      <c r="AE9" s="539">
        <f t="shared" si="1"/>
        <v>0</v>
      </c>
      <c r="AF9" s="539">
        <f t="shared" si="1"/>
        <v>0</v>
      </c>
      <c r="AG9" s="539">
        <f t="shared" si="1"/>
        <v>0</v>
      </c>
      <c r="AH9" s="539">
        <f t="shared" si="1"/>
        <v>0</v>
      </c>
      <c r="AI9" s="539">
        <f t="shared" si="1"/>
        <v>0</v>
      </c>
      <c r="AJ9" s="539">
        <f t="shared" si="1"/>
        <v>0</v>
      </c>
      <c r="AK9" s="544"/>
      <c r="AL9" s="544"/>
      <c r="AM9" s="545">
        <f>RANK(AD9,$AD$6:$AD$113)+COUNTIF($AD$6:AD9,AD9)-1</f>
        <v>4</v>
      </c>
      <c r="AN9" s="546" t="str">
        <f t="shared" si="5"/>
        <v>015</v>
      </c>
      <c r="AO9" s="547" t="str">
        <f t="shared" si="5"/>
        <v>林業</v>
      </c>
      <c r="AP9" s="548">
        <v>4</v>
      </c>
      <c r="AQ9" s="548" t="str">
        <f t="shared" si="2"/>
        <v>015</v>
      </c>
      <c r="AR9" s="549" t="str">
        <f t="shared" si="3"/>
        <v>林業</v>
      </c>
      <c r="AS9" s="538">
        <f t="shared" si="6"/>
        <v>0</v>
      </c>
      <c r="AT9" s="550">
        <f t="shared" si="7"/>
        <v>0</v>
      </c>
      <c r="AU9" s="542">
        <f t="shared" si="8"/>
        <v>0</v>
      </c>
      <c r="AV9" s="539">
        <f t="shared" si="4"/>
        <v>0</v>
      </c>
    </row>
    <row r="10" spans="1:48" s="24" customFormat="1" ht="19.899999999999999" customHeight="1" x14ac:dyDescent="0.15">
      <c r="A10" s="380" t="s">
        <v>137</v>
      </c>
      <c r="B10" s="537" t="s">
        <v>138</v>
      </c>
      <c r="C10" s="538"/>
      <c r="D10" s="538">
        <f>企業建設_計算準備!E14</f>
        <v>0</v>
      </c>
      <c r="E10" s="538"/>
      <c r="F10" s="538"/>
      <c r="G10" s="538"/>
      <c r="H10" s="538">
        <f>C10*各種係数!I10</f>
        <v>0</v>
      </c>
      <c r="I10" s="538">
        <f>C10*各種係数!J10</f>
        <v>0</v>
      </c>
      <c r="J10" s="539">
        <f>D10*各種係数!D10</f>
        <v>0</v>
      </c>
      <c r="K10" s="540">
        <v>0</v>
      </c>
      <c r="L10" s="540">
        <v>0</v>
      </c>
      <c r="M10" s="540">
        <f>K10*各種係数!E10</f>
        <v>0</v>
      </c>
      <c r="N10" s="540">
        <f>K10*各種係数!F10</f>
        <v>0</v>
      </c>
      <c r="O10" s="540">
        <f>N10*各種係数!G10</f>
        <v>0</v>
      </c>
      <c r="P10" s="540">
        <f>K10*各種係数!I10</f>
        <v>0</v>
      </c>
      <c r="Q10" s="540">
        <f>K10*各種係数!J10</f>
        <v>0</v>
      </c>
      <c r="R10" s="539"/>
      <c r="S10" s="539">
        <f>$R$114*各種係数!H10</f>
        <v>0</v>
      </c>
      <c r="T10" s="539">
        <f>S10*各種係数!D10</f>
        <v>0</v>
      </c>
      <c r="U10" s="542">
        <v>0</v>
      </c>
      <c r="V10" s="542">
        <v>0</v>
      </c>
      <c r="W10" s="542">
        <f>U10*各種係数!E10</f>
        <v>0</v>
      </c>
      <c r="X10" s="542">
        <f>U10*各種係数!F10</f>
        <v>0</v>
      </c>
      <c r="Y10" s="542">
        <f>X10*各種係数!G10</f>
        <v>0</v>
      </c>
      <c r="Z10" s="542">
        <f>U10*各種係数!I10</f>
        <v>0</v>
      </c>
      <c r="AA10" s="542">
        <f>U10*各種係数!J10</f>
        <v>0</v>
      </c>
      <c r="AB10" s="536" t="str">
        <f t="shared" si="0"/>
        <v>017</v>
      </c>
      <c r="AC10" s="537" t="str">
        <f t="shared" si="0"/>
        <v>漁業</v>
      </c>
      <c r="AD10" s="539">
        <f t="shared" si="1"/>
        <v>0</v>
      </c>
      <c r="AE10" s="539">
        <f t="shared" si="1"/>
        <v>0</v>
      </c>
      <c r="AF10" s="539">
        <f t="shared" si="1"/>
        <v>0</v>
      </c>
      <c r="AG10" s="539">
        <f t="shared" si="1"/>
        <v>0</v>
      </c>
      <c r="AH10" s="539">
        <f t="shared" si="1"/>
        <v>0</v>
      </c>
      <c r="AI10" s="539">
        <f t="shared" si="1"/>
        <v>0</v>
      </c>
      <c r="AJ10" s="539">
        <f t="shared" si="1"/>
        <v>0</v>
      </c>
      <c r="AK10" s="544"/>
      <c r="AL10" s="544"/>
      <c r="AM10" s="545">
        <f>RANK(AD10,$AD$6:$AD$113)+COUNTIF($AD$6:AD10,AD10)-1</f>
        <v>5</v>
      </c>
      <c r="AN10" s="546" t="str">
        <f t="shared" si="5"/>
        <v>017</v>
      </c>
      <c r="AO10" s="547" t="str">
        <f t="shared" si="5"/>
        <v>漁業</v>
      </c>
      <c r="AP10" s="548">
        <v>5</v>
      </c>
      <c r="AQ10" s="548" t="str">
        <f t="shared" si="2"/>
        <v>017</v>
      </c>
      <c r="AR10" s="549" t="str">
        <f t="shared" si="3"/>
        <v>漁業</v>
      </c>
      <c r="AS10" s="538">
        <f t="shared" si="6"/>
        <v>0</v>
      </c>
      <c r="AT10" s="550">
        <f t="shared" si="7"/>
        <v>0</v>
      </c>
      <c r="AU10" s="542">
        <f t="shared" si="8"/>
        <v>0</v>
      </c>
      <c r="AV10" s="539">
        <f t="shared" si="4"/>
        <v>0</v>
      </c>
    </row>
    <row r="11" spans="1:48" s="24" customFormat="1" ht="19.899999999999999" customHeight="1" x14ac:dyDescent="0.15">
      <c r="A11" s="380" t="s">
        <v>143</v>
      </c>
      <c r="B11" s="537" t="s">
        <v>142</v>
      </c>
      <c r="C11" s="538"/>
      <c r="D11" s="538">
        <f>企業建設_計算準備!E15</f>
        <v>0</v>
      </c>
      <c r="E11" s="538"/>
      <c r="F11" s="538"/>
      <c r="G11" s="538"/>
      <c r="H11" s="538">
        <f>C11*各種係数!I11</f>
        <v>0</v>
      </c>
      <c r="I11" s="538">
        <f>C11*各種係数!J11</f>
        <v>0</v>
      </c>
      <c r="J11" s="539">
        <f>D11*各種係数!D11</f>
        <v>0</v>
      </c>
      <c r="K11" s="540">
        <v>0</v>
      </c>
      <c r="L11" s="540">
        <v>0</v>
      </c>
      <c r="M11" s="540">
        <f>K11*各種係数!E11</f>
        <v>0</v>
      </c>
      <c r="N11" s="540">
        <f>K11*各種係数!F11</f>
        <v>0</v>
      </c>
      <c r="O11" s="540">
        <f>N11*各種係数!G11</f>
        <v>0</v>
      </c>
      <c r="P11" s="540">
        <f>K11*各種係数!I11</f>
        <v>0</v>
      </c>
      <c r="Q11" s="540">
        <f>K11*各種係数!J11</f>
        <v>0</v>
      </c>
      <c r="R11" s="539"/>
      <c r="S11" s="539">
        <f>$R$114*各種係数!H11</f>
        <v>0</v>
      </c>
      <c r="T11" s="539">
        <f>S11*各種係数!D11</f>
        <v>0</v>
      </c>
      <c r="U11" s="542">
        <v>0</v>
      </c>
      <c r="V11" s="542">
        <v>0</v>
      </c>
      <c r="W11" s="542">
        <f>U11*各種係数!E11</f>
        <v>0</v>
      </c>
      <c r="X11" s="542">
        <f>U11*各種係数!F11</f>
        <v>0</v>
      </c>
      <c r="Y11" s="542">
        <f>X11*各種係数!G11</f>
        <v>0</v>
      </c>
      <c r="Z11" s="542">
        <f>U11*各種係数!I11</f>
        <v>0</v>
      </c>
      <c r="AA11" s="542">
        <f>U11*各種係数!J11</f>
        <v>0</v>
      </c>
      <c r="AB11" s="536" t="str">
        <f t="shared" si="0"/>
        <v>061</v>
      </c>
      <c r="AC11" s="537" t="str">
        <f t="shared" si="0"/>
        <v>石炭・原油・天然ガス</v>
      </c>
      <c r="AD11" s="539">
        <f t="shared" si="1"/>
        <v>0</v>
      </c>
      <c r="AE11" s="539">
        <f t="shared" si="1"/>
        <v>0</v>
      </c>
      <c r="AF11" s="539">
        <f t="shared" si="1"/>
        <v>0</v>
      </c>
      <c r="AG11" s="539">
        <f t="shared" si="1"/>
        <v>0</v>
      </c>
      <c r="AH11" s="539">
        <f t="shared" si="1"/>
        <v>0</v>
      </c>
      <c r="AI11" s="539">
        <f t="shared" si="1"/>
        <v>0</v>
      </c>
      <c r="AJ11" s="539">
        <f t="shared" si="1"/>
        <v>0</v>
      </c>
      <c r="AK11" s="544"/>
      <c r="AL11" s="544"/>
      <c r="AM11" s="545">
        <f>RANK(AD11,$AD$6:$AD$113)+COUNTIF($AD$6:AD11,AD11)-1</f>
        <v>6</v>
      </c>
      <c r="AN11" s="546" t="str">
        <f t="shared" si="5"/>
        <v>061</v>
      </c>
      <c r="AO11" s="547" t="str">
        <f t="shared" si="5"/>
        <v>石炭・原油・天然ガス</v>
      </c>
      <c r="AP11" s="548">
        <v>6</v>
      </c>
      <c r="AQ11" s="548" t="str">
        <f t="shared" si="2"/>
        <v>061</v>
      </c>
      <c r="AR11" s="549" t="str">
        <f t="shared" si="3"/>
        <v>石炭・原油・天然ガス</v>
      </c>
      <c r="AS11" s="538">
        <f t="shared" si="6"/>
        <v>0</v>
      </c>
      <c r="AT11" s="550">
        <f t="shared" si="7"/>
        <v>0</v>
      </c>
      <c r="AU11" s="542">
        <f t="shared" si="8"/>
        <v>0</v>
      </c>
      <c r="AV11" s="539">
        <f t="shared" si="4"/>
        <v>0</v>
      </c>
    </row>
    <row r="12" spans="1:48" s="24" customFormat="1" ht="19.899999999999999" customHeight="1" x14ac:dyDescent="0.15">
      <c r="A12" s="380" t="s">
        <v>145</v>
      </c>
      <c r="B12" s="537" t="s">
        <v>146</v>
      </c>
      <c r="C12" s="538"/>
      <c r="D12" s="538">
        <f>企業建設_計算準備!E16</f>
        <v>0</v>
      </c>
      <c r="E12" s="538"/>
      <c r="F12" s="538"/>
      <c r="G12" s="538"/>
      <c r="H12" s="538">
        <f>C12*各種係数!I12</f>
        <v>0</v>
      </c>
      <c r="I12" s="538">
        <f>C12*各種係数!J12</f>
        <v>0</v>
      </c>
      <c r="J12" s="539">
        <f>D12*各種係数!D12</f>
        <v>0</v>
      </c>
      <c r="K12" s="540">
        <v>0</v>
      </c>
      <c r="L12" s="540">
        <v>0</v>
      </c>
      <c r="M12" s="540">
        <f>K12*各種係数!E12</f>
        <v>0</v>
      </c>
      <c r="N12" s="540">
        <f>K12*各種係数!F12</f>
        <v>0</v>
      </c>
      <c r="O12" s="540">
        <f>N12*各種係数!G12</f>
        <v>0</v>
      </c>
      <c r="P12" s="540">
        <f>K12*各種係数!I12</f>
        <v>0</v>
      </c>
      <c r="Q12" s="540">
        <f>K12*各種係数!J12</f>
        <v>0</v>
      </c>
      <c r="R12" s="539"/>
      <c r="S12" s="539">
        <f>$R$114*各種係数!H12</f>
        <v>0</v>
      </c>
      <c r="T12" s="539">
        <f>S12*各種係数!D12</f>
        <v>0</v>
      </c>
      <c r="U12" s="542">
        <v>0</v>
      </c>
      <c r="V12" s="542">
        <v>0</v>
      </c>
      <c r="W12" s="542">
        <f>U12*各種係数!E12</f>
        <v>0</v>
      </c>
      <c r="X12" s="542">
        <f>U12*各種係数!F12</f>
        <v>0</v>
      </c>
      <c r="Y12" s="542">
        <f>X12*各種係数!G12</f>
        <v>0</v>
      </c>
      <c r="Z12" s="542">
        <f>U12*各種係数!I12</f>
        <v>0</v>
      </c>
      <c r="AA12" s="542">
        <f>U12*各種係数!J12</f>
        <v>0</v>
      </c>
      <c r="AB12" s="536" t="str">
        <f t="shared" si="0"/>
        <v>062</v>
      </c>
      <c r="AC12" s="537" t="str">
        <f t="shared" si="0"/>
        <v>その他の鉱業</v>
      </c>
      <c r="AD12" s="539">
        <f t="shared" si="1"/>
        <v>0</v>
      </c>
      <c r="AE12" s="539">
        <f t="shared" si="1"/>
        <v>0</v>
      </c>
      <c r="AF12" s="539">
        <f t="shared" si="1"/>
        <v>0</v>
      </c>
      <c r="AG12" s="539">
        <f t="shared" si="1"/>
        <v>0</v>
      </c>
      <c r="AH12" s="539">
        <f t="shared" si="1"/>
        <v>0</v>
      </c>
      <c r="AI12" s="539">
        <f t="shared" si="1"/>
        <v>0</v>
      </c>
      <c r="AJ12" s="539">
        <f t="shared" si="1"/>
        <v>0</v>
      </c>
      <c r="AK12" s="544"/>
      <c r="AL12" s="544"/>
      <c r="AM12" s="545">
        <f>RANK(AD12,$AD$6:$AD$113)+COUNTIF($AD$6:AD12,AD12)-1</f>
        <v>7</v>
      </c>
      <c r="AN12" s="546" t="str">
        <f t="shared" si="5"/>
        <v>062</v>
      </c>
      <c r="AO12" s="547" t="str">
        <f t="shared" si="5"/>
        <v>その他の鉱業</v>
      </c>
      <c r="AP12" s="548">
        <v>7</v>
      </c>
      <c r="AQ12" s="548" t="str">
        <f t="shared" si="2"/>
        <v>062</v>
      </c>
      <c r="AR12" s="549" t="str">
        <f t="shared" si="3"/>
        <v>その他の鉱業</v>
      </c>
      <c r="AS12" s="538">
        <f t="shared" si="6"/>
        <v>0</v>
      </c>
      <c r="AT12" s="550">
        <f t="shared" si="7"/>
        <v>0</v>
      </c>
      <c r="AU12" s="542">
        <f t="shared" si="8"/>
        <v>0</v>
      </c>
      <c r="AV12" s="539">
        <f t="shared" si="4"/>
        <v>0</v>
      </c>
    </row>
    <row r="13" spans="1:48" s="24" customFormat="1" ht="19.899999999999999" customHeight="1" x14ac:dyDescent="0.15">
      <c r="A13" s="380" t="s">
        <v>151</v>
      </c>
      <c r="B13" s="537" t="s">
        <v>152</v>
      </c>
      <c r="C13" s="538"/>
      <c r="D13" s="538">
        <f>企業建設_計算準備!E17</f>
        <v>0</v>
      </c>
      <c r="E13" s="538"/>
      <c r="F13" s="538"/>
      <c r="G13" s="538"/>
      <c r="H13" s="538">
        <f>C13*各種係数!I13</f>
        <v>0</v>
      </c>
      <c r="I13" s="538">
        <f>C13*各種係数!J13</f>
        <v>0</v>
      </c>
      <c r="J13" s="539">
        <f>D13*各種係数!D13</f>
        <v>0</v>
      </c>
      <c r="K13" s="540">
        <v>0</v>
      </c>
      <c r="L13" s="540">
        <v>0</v>
      </c>
      <c r="M13" s="540">
        <f>K13*各種係数!E13</f>
        <v>0</v>
      </c>
      <c r="N13" s="540">
        <f>K13*各種係数!F13</f>
        <v>0</v>
      </c>
      <c r="O13" s="540">
        <f>N13*各種係数!G13</f>
        <v>0</v>
      </c>
      <c r="P13" s="540">
        <f>K13*各種係数!I13</f>
        <v>0</v>
      </c>
      <c r="Q13" s="540">
        <f>K13*各種係数!J13</f>
        <v>0</v>
      </c>
      <c r="R13" s="539"/>
      <c r="S13" s="539">
        <f>$R$114*各種係数!H13</f>
        <v>0</v>
      </c>
      <c r="T13" s="539">
        <f>S13*各種係数!D13</f>
        <v>0</v>
      </c>
      <c r="U13" s="542">
        <v>0</v>
      </c>
      <c r="V13" s="542">
        <v>0</v>
      </c>
      <c r="W13" s="542">
        <f>U13*各種係数!E13</f>
        <v>0</v>
      </c>
      <c r="X13" s="542">
        <f>U13*各種係数!F13</f>
        <v>0</v>
      </c>
      <c r="Y13" s="542">
        <f>X13*各種係数!G13</f>
        <v>0</v>
      </c>
      <c r="Z13" s="542">
        <f>U13*各種係数!I13</f>
        <v>0</v>
      </c>
      <c r="AA13" s="542">
        <f>U13*各種係数!J13</f>
        <v>0</v>
      </c>
      <c r="AB13" s="536" t="str">
        <f t="shared" si="0"/>
        <v>111</v>
      </c>
      <c r="AC13" s="537" t="str">
        <f t="shared" si="0"/>
        <v>食料品</v>
      </c>
      <c r="AD13" s="539">
        <f t="shared" si="1"/>
        <v>0</v>
      </c>
      <c r="AE13" s="539">
        <f t="shared" si="1"/>
        <v>0</v>
      </c>
      <c r="AF13" s="539">
        <f t="shared" si="1"/>
        <v>0</v>
      </c>
      <c r="AG13" s="539">
        <f t="shared" si="1"/>
        <v>0</v>
      </c>
      <c r="AH13" s="539">
        <f t="shared" si="1"/>
        <v>0</v>
      </c>
      <c r="AI13" s="539">
        <f t="shared" si="1"/>
        <v>0</v>
      </c>
      <c r="AJ13" s="539">
        <f t="shared" si="1"/>
        <v>0</v>
      </c>
      <c r="AK13" s="544"/>
      <c r="AL13" s="544"/>
      <c r="AM13" s="545">
        <f>RANK(AD13,$AD$6:$AD$113)+COUNTIF($AD$6:AD13,AD13)-1</f>
        <v>8</v>
      </c>
      <c r="AN13" s="546" t="str">
        <f t="shared" si="5"/>
        <v>111</v>
      </c>
      <c r="AO13" s="547" t="str">
        <f t="shared" si="5"/>
        <v>食料品</v>
      </c>
      <c r="AP13" s="548">
        <v>8</v>
      </c>
      <c r="AQ13" s="548" t="str">
        <f t="shared" si="2"/>
        <v>111</v>
      </c>
      <c r="AR13" s="549" t="str">
        <f t="shared" si="3"/>
        <v>食料品</v>
      </c>
      <c r="AS13" s="538">
        <f t="shared" si="6"/>
        <v>0</v>
      </c>
      <c r="AT13" s="550">
        <f t="shared" si="7"/>
        <v>0</v>
      </c>
      <c r="AU13" s="542">
        <f t="shared" si="8"/>
        <v>0</v>
      </c>
      <c r="AV13" s="539">
        <f t="shared" si="4"/>
        <v>0</v>
      </c>
    </row>
    <row r="14" spans="1:48" s="24" customFormat="1" ht="19.899999999999999" customHeight="1" x14ac:dyDescent="0.15">
      <c r="A14" s="380" t="s">
        <v>167</v>
      </c>
      <c r="B14" s="537" t="s">
        <v>168</v>
      </c>
      <c r="C14" s="538"/>
      <c r="D14" s="538">
        <f>企業建設_計算準備!E18</f>
        <v>0</v>
      </c>
      <c r="E14" s="538"/>
      <c r="F14" s="538"/>
      <c r="G14" s="538"/>
      <c r="H14" s="538">
        <f>C14*各種係数!I14</f>
        <v>0</v>
      </c>
      <c r="I14" s="538">
        <f>C14*各種係数!J14</f>
        <v>0</v>
      </c>
      <c r="J14" s="539">
        <f>D14*各種係数!D14</f>
        <v>0</v>
      </c>
      <c r="K14" s="540">
        <v>0</v>
      </c>
      <c r="L14" s="540">
        <v>0</v>
      </c>
      <c r="M14" s="540">
        <f>K14*各種係数!E14</f>
        <v>0</v>
      </c>
      <c r="N14" s="540">
        <f>K14*各種係数!F14</f>
        <v>0</v>
      </c>
      <c r="O14" s="540">
        <f>N14*各種係数!G14</f>
        <v>0</v>
      </c>
      <c r="P14" s="540">
        <f>K14*各種係数!I14</f>
        <v>0</v>
      </c>
      <c r="Q14" s="540">
        <f>K14*各種係数!J14</f>
        <v>0</v>
      </c>
      <c r="R14" s="539"/>
      <c r="S14" s="539">
        <f>$R$114*各種係数!H14</f>
        <v>0</v>
      </c>
      <c r="T14" s="539">
        <f>S14*各種係数!D14</f>
        <v>0</v>
      </c>
      <c r="U14" s="542">
        <v>0</v>
      </c>
      <c r="V14" s="542">
        <v>0</v>
      </c>
      <c r="W14" s="542">
        <f>U14*各種係数!E14</f>
        <v>0</v>
      </c>
      <c r="X14" s="542">
        <f>U14*各種係数!F14</f>
        <v>0</v>
      </c>
      <c r="Y14" s="542">
        <f>X14*各種係数!G14</f>
        <v>0</v>
      </c>
      <c r="Z14" s="542">
        <f>U14*各種係数!I14</f>
        <v>0</v>
      </c>
      <c r="AA14" s="542">
        <f>U14*各種係数!J14</f>
        <v>0</v>
      </c>
      <c r="AB14" s="536" t="str">
        <f t="shared" si="0"/>
        <v>112</v>
      </c>
      <c r="AC14" s="537" t="str">
        <f t="shared" si="0"/>
        <v>飲料</v>
      </c>
      <c r="AD14" s="539">
        <f t="shared" si="1"/>
        <v>0</v>
      </c>
      <c r="AE14" s="539">
        <f t="shared" si="1"/>
        <v>0</v>
      </c>
      <c r="AF14" s="539">
        <f t="shared" si="1"/>
        <v>0</v>
      </c>
      <c r="AG14" s="539">
        <f t="shared" si="1"/>
        <v>0</v>
      </c>
      <c r="AH14" s="539">
        <f t="shared" si="1"/>
        <v>0</v>
      </c>
      <c r="AI14" s="539">
        <f t="shared" si="1"/>
        <v>0</v>
      </c>
      <c r="AJ14" s="539">
        <f t="shared" si="1"/>
        <v>0</v>
      </c>
      <c r="AK14" s="544"/>
      <c r="AL14" s="544"/>
      <c r="AM14" s="545">
        <f>RANK(AD14,$AD$6:$AD$113)+COUNTIF($AD$6:AD14,AD14)-1</f>
        <v>9</v>
      </c>
      <c r="AN14" s="546" t="str">
        <f t="shared" si="5"/>
        <v>112</v>
      </c>
      <c r="AO14" s="547" t="str">
        <f t="shared" si="5"/>
        <v>飲料</v>
      </c>
      <c r="AP14" s="548">
        <v>9</v>
      </c>
      <c r="AQ14" s="548" t="str">
        <f t="shared" si="2"/>
        <v>112</v>
      </c>
      <c r="AR14" s="549" t="str">
        <f t="shared" si="3"/>
        <v>飲料</v>
      </c>
      <c r="AS14" s="538">
        <f t="shared" si="6"/>
        <v>0</v>
      </c>
      <c r="AT14" s="550">
        <f t="shared" si="7"/>
        <v>0</v>
      </c>
      <c r="AU14" s="542">
        <f t="shared" si="8"/>
        <v>0</v>
      </c>
      <c r="AV14" s="539">
        <f t="shared" si="4"/>
        <v>0</v>
      </c>
    </row>
    <row r="15" spans="1:48" s="24" customFormat="1" ht="19.899999999999999" customHeight="1" x14ac:dyDescent="0.15">
      <c r="A15" s="380" t="s">
        <v>173</v>
      </c>
      <c r="B15" s="537" t="s">
        <v>172</v>
      </c>
      <c r="C15" s="538"/>
      <c r="D15" s="538">
        <f>企業建設_計算準備!E19</f>
        <v>0</v>
      </c>
      <c r="E15" s="538"/>
      <c r="F15" s="538"/>
      <c r="G15" s="538"/>
      <c r="H15" s="538">
        <f>C15*各種係数!I15</f>
        <v>0</v>
      </c>
      <c r="I15" s="538">
        <f>C15*各種係数!J15</f>
        <v>0</v>
      </c>
      <c r="J15" s="539">
        <f>D15*各種係数!D15</f>
        <v>0</v>
      </c>
      <c r="K15" s="540">
        <v>0</v>
      </c>
      <c r="L15" s="540">
        <v>0</v>
      </c>
      <c r="M15" s="540">
        <f>K15*各種係数!E15</f>
        <v>0</v>
      </c>
      <c r="N15" s="540">
        <f>K15*各種係数!F15</f>
        <v>0</v>
      </c>
      <c r="O15" s="540">
        <f>N15*各種係数!G15</f>
        <v>0</v>
      </c>
      <c r="P15" s="540">
        <f>K15*各種係数!I15</f>
        <v>0</v>
      </c>
      <c r="Q15" s="540">
        <f>K15*各種係数!J15</f>
        <v>0</v>
      </c>
      <c r="R15" s="539"/>
      <c r="S15" s="539">
        <f>$R$114*各種係数!H15</f>
        <v>0</v>
      </c>
      <c r="T15" s="539">
        <f>S15*各種係数!D15</f>
        <v>0</v>
      </c>
      <c r="U15" s="542">
        <v>0</v>
      </c>
      <c r="V15" s="542">
        <v>0</v>
      </c>
      <c r="W15" s="542">
        <f>U15*各種係数!E15</f>
        <v>0</v>
      </c>
      <c r="X15" s="542">
        <f>U15*各種係数!F15</f>
        <v>0</v>
      </c>
      <c r="Y15" s="542">
        <f>X15*各種係数!G15</f>
        <v>0</v>
      </c>
      <c r="Z15" s="542">
        <f>U15*各種係数!I15</f>
        <v>0</v>
      </c>
      <c r="AA15" s="542">
        <f>U15*各種係数!J15</f>
        <v>0</v>
      </c>
      <c r="AB15" s="536" t="str">
        <f t="shared" si="0"/>
        <v>113</v>
      </c>
      <c r="AC15" s="537" t="str">
        <f t="shared" si="0"/>
        <v>飼料・有機質肥料（別掲を除く。）</v>
      </c>
      <c r="AD15" s="539">
        <f t="shared" si="1"/>
        <v>0</v>
      </c>
      <c r="AE15" s="539">
        <f t="shared" si="1"/>
        <v>0</v>
      </c>
      <c r="AF15" s="539">
        <f t="shared" si="1"/>
        <v>0</v>
      </c>
      <c r="AG15" s="539">
        <f t="shared" si="1"/>
        <v>0</v>
      </c>
      <c r="AH15" s="539">
        <f t="shared" si="1"/>
        <v>0</v>
      </c>
      <c r="AI15" s="539">
        <f t="shared" si="1"/>
        <v>0</v>
      </c>
      <c r="AJ15" s="539">
        <f t="shared" si="1"/>
        <v>0</v>
      </c>
      <c r="AK15" s="544"/>
      <c r="AL15" s="544"/>
      <c r="AM15" s="545">
        <f>RANK(AD15,$AD$6:$AD$113)+COUNTIF($AD$6:AD15,AD15)-1</f>
        <v>10</v>
      </c>
      <c r="AN15" s="546" t="str">
        <f t="shared" si="5"/>
        <v>113</v>
      </c>
      <c r="AO15" s="547" t="str">
        <f t="shared" si="5"/>
        <v>飼料・有機質肥料（別掲を除く。）</v>
      </c>
      <c r="AP15" s="548">
        <v>10</v>
      </c>
      <c r="AQ15" s="548" t="str">
        <f t="shared" si="2"/>
        <v>113</v>
      </c>
      <c r="AR15" s="549" t="str">
        <f t="shared" si="3"/>
        <v>飼料・有機質肥料（別掲を除く。）</v>
      </c>
      <c r="AS15" s="538">
        <f t="shared" si="6"/>
        <v>0</v>
      </c>
      <c r="AT15" s="550">
        <f t="shared" si="7"/>
        <v>0</v>
      </c>
      <c r="AU15" s="542">
        <f t="shared" si="8"/>
        <v>0</v>
      </c>
      <c r="AV15" s="539">
        <f t="shared" si="4"/>
        <v>0</v>
      </c>
    </row>
    <row r="16" spans="1:48" s="24" customFormat="1" ht="19.899999999999999" customHeight="1" x14ac:dyDescent="0.15">
      <c r="A16" s="380" t="s">
        <v>176</v>
      </c>
      <c r="B16" s="537" t="s">
        <v>175</v>
      </c>
      <c r="C16" s="538"/>
      <c r="D16" s="538">
        <f>企業建設_計算準備!E20</f>
        <v>0</v>
      </c>
      <c r="E16" s="538"/>
      <c r="F16" s="538"/>
      <c r="G16" s="538"/>
      <c r="H16" s="538">
        <f>C16*各種係数!I16</f>
        <v>0</v>
      </c>
      <c r="I16" s="538">
        <f>C16*各種係数!J16</f>
        <v>0</v>
      </c>
      <c r="J16" s="539">
        <f>D16*各種係数!D16</f>
        <v>0</v>
      </c>
      <c r="K16" s="540">
        <v>0</v>
      </c>
      <c r="L16" s="540">
        <v>0</v>
      </c>
      <c r="M16" s="540">
        <f>K16*各種係数!E16</f>
        <v>0</v>
      </c>
      <c r="N16" s="540">
        <f>K16*各種係数!F16</f>
        <v>0</v>
      </c>
      <c r="O16" s="540">
        <f>N16*各種係数!G16</f>
        <v>0</v>
      </c>
      <c r="P16" s="540">
        <f>K16*各種係数!I16</f>
        <v>0</v>
      </c>
      <c r="Q16" s="540">
        <f>K16*各種係数!J16</f>
        <v>0</v>
      </c>
      <c r="R16" s="539"/>
      <c r="S16" s="539">
        <f>$R$114*各種係数!H16</f>
        <v>0</v>
      </c>
      <c r="T16" s="539">
        <f>S16*各種係数!D16</f>
        <v>0</v>
      </c>
      <c r="U16" s="542">
        <v>0</v>
      </c>
      <c r="V16" s="542">
        <v>0</v>
      </c>
      <c r="W16" s="542">
        <f>U16*各種係数!E16</f>
        <v>0</v>
      </c>
      <c r="X16" s="542">
        <f>U16*各種係数!F16</f>
        <v>0</v>
      </c>
      <c r="Y16" s="542">
        <f>X16*各種係数!G16</f>
        <v>0</v>
      </c>
      <c r="Z16" s="542">
        <f>U16*各種係数!I16</f>
        <v>0</v>
      </c>
      <c r="AA16" s="542">
        <f>U16*各種係数!J16</f>
        <v>0</v>
      </c>
      <c r="AB16" s="536" t="str">
        <f t="shared" si="0"/>
        <v>114</v>
      </c>
      <c r="AC16" s="537" t="str">
        <f t="shared" si="0"/>
        <v>たばこ</v>
      </c>
      <c r="AD16" s="539">
        <f t="shared" si="1"/>
        <v>0</v>
      </c>
      <c r="AE16" s="539">
        <f t="shared" si="1"/>
        <v>0</v>
      </c>
      <c r="AF16" s="539">
        <f t="shared" si="1"/>
        <v>0</v>
      </c>
      <c r="AG16" s="539">
        <f t="shared" si="1"/>
        <v>0</v>
      </c>
      <c r="AH16" s="539">
        <f t="shared" si="1"/>
        <v>0</v>
      </c>
      <c r="AI16" s="539">
        <f t="shared" si="1"/>
        <v>0</v>
      </c>
      <c r="AJ16" s="539">
        <f t="shared" si="1"/>
        <v>0</v>
      </c>
      <c r="AK16" s="544"/>
      <c r="AL16" s="544"/>
      <c r="AM16" s="545">
        <f>RANK(AD16,$AD$6:$AD$113)+COUNTIF($AD$6:AD16,AD16)-1</f>
        <v>11</v>
      </c>
      <c r="AN16" s="546" t="str">
        <f t="shared" si="5"/>
        <v>114</v>
      </c>
      <c r="AO16" s="547" t="str">
        <f t="shared" si="5"/>
        <v>たばこ</v>
      </c>
      <c r="AP16" s="548">
        <v>11</v>
      </c>
      <c r="AQ16" s="548" t="str">
        <f t="shared" si="2"/>
        <v>114</v>
      </c>
      <c r="AR16" s="549" t="str">
        <f t="shared" si="3"/>
        <v>たばこ</v>
      </c>
      <c r="AS16" s="538">
        <f t="shared" si="6"/>
        <v>0</v>
      </c>
      <c r="AT16" s="550">
        <f t="shared" si="7"/>
        <v>0</v>
      </c>
      <c r="AU16" s="542">
        <f t="shared" si="8"/>
        <v>0</v>
      </c>
      <c r="AV16" s="539">
        <f t="shared" si="4"/>
        <v>0</v>
      </c>
    </row>
    <row r="17" spans="1:48" s="24" customFormat="1" ht="19.899999999999999" customHeight="1" x14ac:dyDescent="0.15">
      <c r="A17" s="380" t="s">
        <v>179</v>
      </c>
      <c r="B17" s="537" t="s">
        <v>180</v>
      </c>
      <c r="C17" s="538"/>
      <c r="D17" s="538">
        <f>企業建設_計算準備!E21</f>
        <v>0</v>
      </c>
      <c r="E17" s="538"/>
      <c r="F17" s="538"/>
      <c r="G17" s="538"/>
      <c r="H17" s="538">
        <f>C17*各種係数!I17</f>
        <v>0</v>
      </c>
      <c r="I17" s="538">
        <f>C17*各種係数!J17</f>
        <v>0</v>
      </c>
      <c r="J17" s="539">
        <f>D17*各種係数!D17</f>
        <v>0</v>
      </c>
      <c r="K17" s="540">
        <v>0</v>
      </c>
      <c r="L17" s="540">
        <v>0</v>
      </c>
      <c r="M17" s="540">
        <f>K17*各種係数!E17</f>
        <v>0</v>
      </c>
      <c r="N17" s="540">
        <f>K17*各種係数!F17</f>
        <v>0</v>
      </c>
      <c r="O17" s="540">
        <f>N17*各種係数!G17</f>
        <v>0</v>
      </c>
      <c r="P17" s="540">
        <f>K17*各種係数!I17</f>
        <v>0</v>
      </c>
      <c r="Q17" s="540">
        <f>K17*各種係数!J17</f>
        <v>0</v>
      </c>
      <c r="R17" s="539"/>
      <c r="S17" s="539">
        <f>$R$114*各種係数!H17</f>
        <v>0</v>
      </c>
      <c r="T17" s="539">
        <f>S17*各種係数!D17</f>
        <v>0</v>
      </c>
      <c r="U17" s="542">
        <v>0</v>
      </c>
      <c r="V17" s="542">
        <v>0</v>
      </c>
      <c r="W17" s="542">
        <f>U17*各種係数!E17</f>
        <v>0</v>
      </c>
      <c r="X17" s="542">
        <f>U17*各種係数!F17</f>
        <v>0</v>
      </c>
      <c r="Y17" s="542">
        <f>X17*各種係数!G17</f>
        <v>0</v>
      </c>
      <c r="Z17" s="542">
        <f>U17*各種係数!I17</f>
        <v>0</v>
      </c>
      <c r="AA17" s="542">
        <f>U17*各種係数!J17</f>
        <v>0</v>
      </c>
      <c r="AB17" s="536" t="str">
        <f t="shared" si="0"/>
        <v>151</v>
      </c>
      <c r="AC17" s="537" t="str">
        <f t="shared" si="0"/>
        <v>繊維工業製品</v>
      </c>
      <c r="AD17" s="539">
        <f t="shared" si="1"/>
        <v>0</v>
      </c>
      <c r="AE17" s="539">
        <f t="shared" si="1"/>
        <v>0</v>
      </c>
      <c r="AF17" s="539">
        <f t="shared" si="1"/>
        <v>0</v>
      </c>
      <c r="AG17" s="539">
        <f t="shared" si="1"/>
        <v>0</v>
      </c>
      <c r="AH17" s="539">
        <f t="shared" si="1"/>
        <v>0</v>
      </c>
      <c r="AI17" s="539">
        <f t="shared" si="1"/>
        <v>0</v>
      </c>
      <c r="AJ17" s="539">
        <f t="shared" si="1"/>
        <v>0</v>
      </c>
      <c r="AK17" s="544"/>
      <c r="AL17" s="544"/>
      <c r="AM17" s="545">
        <f>RANK(AD17,$AD$6:$AD$113)+COUNTIF($AD$6:AD17,AD17)-1</f>
        <v>12</v>
      </c>
      <c r="AN17" s="546" t="str">
        <f t="shared" si="5"/>
        <v>151</v>
      </c>
      <c r="AO17" s="547" t="str">
        <f t="shared" si="5"/>
        <v>繊維工業製品</v>
      </c>
      <c r="AP17" s="548">
        <v>12</v>
      </c>
      <c r="AQ17" s="548" t="str">
        <f t="shared" si="2"/>
        <v>151</v>
      </c>
      <c r="AR17" s="549" t="str">
        <f t="shared" si="3"/>
        <v>繊維工業製品</v>
      </c>
      <c r="AS17" s="538">
        <f t="shared" si="6"/>
        <v>0</v>
      </c>
      <c r="AT17" s="550">
        <f t="shared" si="7"/>
        <v>0</v>
      </c>
      <c r="AU17" s="542">
        <f t="shared" si="8"/>
        <v>0</v>
      </c>
      <c r="AV17" s="539">
        <f t="shared" si="4"/>
        <v>0</v>
      </c>
    </row>
    <row r="18" spans="1:48" s="24" customFormat="1" ht="19.899999999999999" customHeight="1" x14ac:dyDescent="0.15">
      <c r="A18" s="380" t="s">
        <v>191</v>
      </c>
      <c r="B18" s="537" t="s">
        <v>192</v>
      </c>
      <c r="C18" s="538"/>
      <c r="D18" s="538">
        <f>企業建設_計算準備!E22</f>
        <v>0</v>
      </c>
      <c r="E18" s="538"/>
      <c r="F18" s="538"/>
      <c r="G18" s="538"/>
      <c r="H18" s="538">
        <f>C18*各種係数!I18</f>
        <v>0</v>
      </c>
      <c r="I18" s="538">
        <f>C18*各種係数!J18</f>
        <v>0</v>
      </c>
      <c r="J18" s="539">
        <f>D18*各種係数!D18</f>
        <v>0</v>
      </c>
      <c r="K18" s="540">
        <v>0</v>
      </c>
      <c r="L18" s="540">
        <v>0</v>
      </c>
      <c r="M18" s="540">
        <f>K18*各種係数!E18</f>
        <v>0</v>
      </c>
      <c r="N18" s="540">
        <f>K18*各種係数!F18</f>
        <v>0</v>
      </c>
      <c r="O18" s="540">
        <f>N18*各種係数!G18</f>
        <v>0</v>
      </c>
      <c r="P18" s="540">
        <f>K18*各種係数!I18</f>
        <v>0</v>
      </c>
      <c r="Q18" s="540">
        <f>K18*各種係数!J18</f>
        <v>0</v>
      </c>
      <c r="R18" s="539"/>
      <c r="S18" s="539">
        <f>$R$114*各種係数!H18</f>
        <v>0</v>
      </c>
      <c r="T18" s="539">
        <f>S18*各種係数!D18</f>
        <v>0</v>
      </c>
      <c r="U18" s="542">
        <v>0</v>
      </c>
      <c r="V18" s="542">
        <v>0</v>
      </c>
      <c r="W18" s="542">
        <f>U18*各種係数!E18</f>
        <v>0</v>
      </c>
      <c r="X18" s="542">
        <f>U18*各種係数!F18</f>
        <v>0</v>
      </c>
      <c r="Y18" s="542">
        <f>X18*各種係数!G18</f>
        <v>0</v>
      </c>
      <c r="Z18" s="542">
        <f>U18*各種係数!I18</f>
        <v>0</v>
      </c>
      <c r="AA18" s="542">
        <f>U18*各種係数!J18</f>
        <v>0</v>
      </c>
      <c r="AB18" s="536" t="str">
        <f t="shared" si="0"/>
        <v>152</v>
      </c>
      <c r="AC18" s="537" t="str">
        <f t="shared" si="0"/>
        <v>衣服・その他の繊維既製品</v>
      </c>
      <c r="AD18" s="539">
        <f t="shared" si="1"/>
        <v>0</v>
      </c>
      <c r="AE18" s="539">
        <f t="shared" si="1"/>
        <v>0</v>
      </c>
      <c r="AF18" s="539">
        <f t="shared" si="1"/>
        <v>0</v>
      </c>
      <c r="AG18" s="539">
        <f t="shared" si="1"/>
        <v>0</v>
      </c>
      <c r="AH18" s="539">
        <f t="shared" si="1"/>
        <v>0</v>
      </c>
      <c r="AI18" s="539">
        <f t="shared" si="1"/>
        <v>0</v>
      </c>
      <c r="AJ18" s="539">
        <f t="shared" si="1"/>
        <v>0</v>
      </c>
      <c r="AK18" s="544"/>
      <c r="AL18" s="544"/>
      <c r="AM18" s="545">
        <f>RANK(AD18,$AD$6:$AD$113)+COUNTIF($AD$6:AD18,AD18)-1</f>
        <v>13</v>
      </c>
      <c r="AN18" s="546" t="str">
        <f t="shared" si="5"/>
        <v>152</v>
      </c>
      <c r="AO18" s="547" t="str">
        <f t="shared" si="5"/>
        <v>衣服・その他の繊維既製品</v>
      </c>
      <c r="AP18" s="548">
        <v>13</v>
      </c>
      <c r="AQ18" s="548" t="str">
        <f t="shared" si="2"/>
        <v>152</v>
      </c>
      <c r="AR18" s="549" t="str">
        <f t="shared" si="3"/>
        <v>衣服・その他の繊維既製品</v>
      </c>
      <c r="AS18" s="538">
        <f t="shared" si="6"/>
        <v>0</v>
      </c>
      <c r="AT18" s="550">
        <f t="shared" si="7"/>
        <v>0</v>
      </c>
      <c r="AU18" s="542">
        <f t="shared" si="8"/>
        <v>0</v>
      </c>
      <c r="AV18" s="539">
        <f t="shared" si="4"/>
        <v>0</v>
      </c>
    </row>
    <row r="19" spans="1:48" s="24" customFormat="1" ht="19.899999999999999" customHeight="1" x14ac:dyDescent="0.15">
      <c r="A19" s="380" t="s">
        <v>199</v>
      </c>
      <c r="B19" s="537" t="s">
        <v>200</v>
      </c>
      <c r="C19" s="538"/>
      <c r="D19" s="538">
        <f>企業建設_計算準備!E23</f>
        <v>0</v>
      </c>
      <c r="E19" s="538"/>
      <c r="F19" s="538"/>
      <c r="G19" s="538"/>
      <c r="H19" s="538">
        <f>C19*各種係数!I19</f>
        <v>0</v>
      </c>
      <c r="I19" s="538">
        <f>C19*各種係数!J19</f>
        <v>0</v>
      </c>
      <c r="J19" s="539">
        <f>D19*各種係数!D19</f>
        <v>0</v>
      </c>
      <c r="K19" s="540">
        <v>0</v>
      </c>
      <c r="L19" s="540">
        <v>0</v>
      </c>
      <c r="M19" s="540">
        <f>K19*各種係数!E19</f>
        <v>0</v>
      </c>
      <c r="N19" s="540">
        <f>K19*各種係数!F19</f>
        <v>0</v>
      </c>
      <c r="O19" s="540">
        <f>N19*各種係数!G19</f>
        <v>0</v>
      </c>
      <c r="P19" s="540">
        <f>K19*各種係数!I19</f>
        <v>0</v>
      </c>
      <c r="Q19" s="540">
        <f>K19*各種係数!J19</f>
        <v>0</v>
      </c>
      <c r="R19" s="539"/>
      <c r="S19" s="539">
        <f>$R$114*各種係数!H19</f>
        <v>0</v>
      </c>
      <c r="T19" s="539">
        <f>S19*各種係数!D19</f>
        <v>0</v>
      </c>
      <c r="U19" s="542">
        <v>0</v>
      </c>
      <c r="V19" s="542">
        <v>0</v>
      </c>
      <c r="W19" s="542">
        <f>U19*各種係数!E19</f>
        <v>0</v>
      </c>
      <c r="X19" s="542">
        <f>U19*各種係数!F19</f>
        <v>0</v>
      </c>
      <c r="Y19" s="542">
        <f>X19*各種係数!G19</f>
        <v>0</v>
      </c>
      <c r="Z19" s="542">
        <f>U19*各種係数!I19</f>
        <v>0</v>
      </c>
      <c r="AA19" s="542">
        <f>U19*各種係数!J19</f>
        <v>0</v>
      </c>
      <c r="AB19" s="536" t="str">
        <f t="shared" si="0"/>
        <v>161</v>
      </c>
      <c r="AC19" s="537" t="str">
        <f t="shared" si="0"/>
        <v>木材・木製品</v>
      </c>
      <c r="AD19" s="539">
        <f t="shared" si="1"/>
        <v>0</v>
      </c>
      <c r="AE19" s="539">
        <f t="shared" si="1"/>
        <v>0</v>
      </c>
      <c r="AF19" s="539">
        <f t="shared" si="1"/>
        <v>0</v>
      </c>
      <c r="AG19" s="539">
        <f t="shared" si="1"/>
        <v>0</v>
      </c>
      <c r="AH19" s="539">
        <f t="shared" si="1"/>
        <v>0</v>
      </c>
      <c r="AI19" s="539">
        <f t="shared" si="1"/>
        <v>0</v>
      </c>
      <c r="AJ19" s="539">
        <f t="shared" si="1"/>
        <v>0</v>
      </c>
      <c r="AK19" s="544"/>
      <c r="AL19" s="544"/>
      <c r="AM19" s="545">
        <f>RANK(AD19,$AD$6:$AD$113)+COUNTIF($AD$6:AD19,AD19)-1</f>
        <v>14</v>
      </c>
      <c r="AN19" s="546" t="str">
        <f t="shared" si="5"/>
        <v>161</v>
      </c>
      <c r="AO19" s="547" t="str">
        <f t="shared" si="5"/>
        <v>木材・木製品</v>
      </c>
      <c r="AP19" s="548">
        <v>14</v>
      </c>
      <c r="AQ19" s="548" t="str">
        <f t="shared" si="2"/>
        <v>161</v>
      </c>
      <c r="AR19" s="549" t="str">
        <f t="shared" si="3"/>
        <v>木材・木製品</v>
      </c>
      <c r="AS19" s="538">
        <f t="shared" si="6"/>
        <v>0</v>
      </c>
      <c r="AT19" s="550">
        <f t="shared" si="7"/>
        <v>0</v>
      </c>
      <c r="AU19" s="542">
        <f t="shared" si="8"/>
        <v>0</v>
      </c>
      <c r="AV19" s="539">
        <f t="shared" si="4"/>
        <v>0</v>
      </c>
    </row>
    <row r="20" spans="1:48" s="24" customFormat="1" ht="19.899999999999999" customHeight="1" x14ac:dyDescent="0.15">
      <c r="A20" s="380" t="s">
        <v>205</v>
      </c>
      <c r="B20" s="537" t="s">
        <v>204</v>
      </c>
      <c r="C20" s="538"/>
      <c r="D20" s="538">
        <f>企業建設_計算準備!E24</f>
        <v>0</v>
      </c>
      <c r="E20" s="538"/>
      <c r="F20" s="538"/>
      <c r="G20" s="538"/>
      <c r="H20" s="538">
        <f>C20*各種係数!I20</f>
        <v>0</v>
      </c>
      <c r="I20" s="538">
        <f>C20*各種係数!J20</f>
        <v>0</v>
      </c>
      <c r="J20" s="539">
        <f>D20*各種係数!D20</f>
        <v>0</v>
      </c>
      <c r="K20" s="540">
        <v>0</v>
      </c>
      <c r="L20" s="540">
        <v>0</v>
      </c>
      <c r="M20" s="540">
        <f>K20*各種係数!E20</f>
        <v>0</v>
      </c>
      <c r="N20" s="540">
        <f>K20*各種係数!F20</f>
        <v>0</v>
      </c>
      <c r="O20" s="540">
        <f>N20*各種係数!G20</f>
        <v>0</v>
      </c>
      <c r="P20" s="540">
        <f>K20*各種係数!I20</f>
        <v>0</v>
      </c>
      <c r="Q20" s="540">
        <f>K20*各種係数!J20</f>
        <v>0</v>
      </c>
      <c r="R20" s="539"/>
      <c r="S20" s="539">
        <f>$R$114*各種係数!H20</f>
        <v>0</v>
      </c>
      <c r="T20" s="539">
        <f>S20*各種係数!D20</f>
        <v>0</v>
      </c>
      <c r="U20" s="542">
        <v>0</v>
      </c>
      <c r="V20" s="542">
        <v>0</v>
      </c>
      <c r="W20" s="542">
        <f>U20*各種係数!E20</f>
        <v>0</v>
      </c>
      <c r="X20" s="542">
        <f>U20*各種係数!F20</f>
        <v>0</v>
      </c>
      <c r="Y20" s="542">
        <f>X20*各種係数!G20</f>
        <v>0</v>
      </c>
      <c r="Z20" s="542">
        <f>U20*各種係数!I20</f>
        <v>0</v>
      </c>
      <c r="AA20" s="542">
        <f>U20*各種係数!J20</f>
        <v>0</v>
      </c>
      <c r="AB20" s="536" t="str">
        <f t="shared" si="0"/>
        <v>162</v>
      </c>
      <c r="AC20" s="537" t="str">
        <f t="shared" si="0"/>
        <v>家具・装備品</v>
      </c>
      <c r="AD20" s="539">
        <f t="shared" si="1"/>
        <v>0</v>
      </c>
      <c r="AE20" s="539">
        <f t="shared" si="1"/>
        <v>0</v>
      </c>
      <c r="AF20" s="539">
        <f t="shared" si="1"/>
        <v>0</v>
      </c>
      <c r="AG20" s="539">
        <f t="shared" si="1"/>
        <v>0</v>
      </c>
      <c r="AH20" s="539">
        <f t="shared" si="1"/>
        <v>0</v>
      </c>
      <c r="AI20" s="539">
        <f t="shared" si="1"/>
        <v>0</v>
      </c>
      <c r="AJ20" s="539">
        <f t="shared" si="1"/>
        <v>0</v>
      </c>
      <c r="AK20" s="544"/>
      <c r="AL20" s="544"/>
      <c r="AM20" s="545">
        <f>RANK(AD20,$AD$6:$AD$113)+COUNTIF($AD$6:AD20,AD20)-1</f>
        <v>15</v>
      </c>
      <c r="AN20" s="546" t="str">
        <f t="shared" si="5"/>
        <v>162</v>
      </c>
      <c r="AO20" s="547" t="str">
        <f t="shared" si="5"/>
        <v>家具・装備品</v>
      </c>
      <c r="AP20" s="548">
        <v>15</v>
      </c>
      <c r="AQ20" s="548" t="str">
        <f t="shared" si="2"/>
        <v>162</v>
      </c>
      <c r="AR20" s="549" t="str">
        <f t="shared" si="3"/>
        <v>家具・装備品</v>
      </c>
      <c r="AS20" s="538">
        <f t="shared" si="6"/>
        <v>0</v>
      </c>
      <c r="AT20" s="550">
        <f t="shared" si="7"/>
        <v>0</v>
      </c>
      <c r="AU20" s="542">
        <f t="shared" si="8"/>
        <v>0</v>
      </c>
      <c r="AV20" s="539">
        <f t="shared" si="4"/>
        <v>0</v>
      </c>
    </row>
    <row r="21" spans="1:48" s="24" customFormat="1" ht="19.899999999999999" customHeight="1" x14ac:dyDescent="0.15">
      <c r="A21" s="380" t="s">
        <v>208</v>
      </c>
      <c r="B21" s="537" t="s">
        <v>209</v>
      </c>
      <c r="C21" s="538"/>
      <c r="D21" s="538">
        <f>企業建設_計算準備!E25</f>
        <v>0</v>
      </c>
      <c r="E21" s="538"/>
      <c r="F21" s="538"/>
      <c r="G21" s="538"/>
      <c r="H21" s="538">
        <f>C21*各種係数!I21</f>
        <v>0</v>
      </c>
      <c r="I21" s="538">
        <f>C21*各種係数!J21</f>
        <v>0</v>
      </c>
      <c r="J21" s="539">
        <f>D21*各種係数!D21</f>
        <v>0</v>
      </c>
      <c r="K21" s="540">
        <v>0</v>
      </c>
      <c r="L21" s="540">
        <v>0</v>
      </c>
      <c r="M21" s="540">
        <f>K21*各種係数!E21</f>
        <v>0</v>
      </c>
      <c r="N21" s="540">
        <f>K21*各種係数!F21</f>
        <v>0</v>
      </c>
      <c r="O21" s="540">
        <f>N21*各種係数!G21</f>
        <v>0</v>
      </c>
      <c r="P21" s="540">
        <f>K21*各種係数!I21</f>
        <v>0</v>
      </c>
      <c r="Q21" s="540">
        <f>K21*各種係数!J21</f>
        <v>0</v>
      </c>
      <c r="R21" s="539"/>
      <c r="S21" s="539">
        <f>$R$114*各種係数!H21</f>
        <v>0</v>
      </c>
      <c r="T21" s="539">
        <f>S21*各種係数!D21</f>
        <v>0</v>
      </c>
      <c r="U21" s="542">
        <v>0</v>
      </c>
      <c r="V21" s="542">
        <v>0</v>
      </c>
      <c r="W21" s="542">
        <f>U21*各種係数!E21</f>
        <v>0</v>
      </c>
      <c r="X21" s="542">
        <f>U21*各種係数!F21</f>
        <v>0</v>
      </c>
      <c r="Y21" s="542">
        <f>X21*各種係数!G21</f>
        <v>0</v>
      </c>
      <c r="Z21" s="542">
        <f>U21*各種係数!I21</f>
        <v>0</v>
      </c>
      <c r="AA21" s="542">
        <f>U21*各種係数!J21</f>
        <v>0</v>
      </c>
      <c r="AB21" s="536" t="str">
        <f t="shared" si="0"/>
        <v>163</v>
      </c>
      <c r="AC21" s="537" t="str">
        <f t="shared" si="0"/>
        <v>パルプ・紙・板紙・加工紙</v>
      </c>
      <c r="AD21" s="539">
        <f t="shared" si="1"/>
        <v>0</v>
      </c>
      <c r="AE21" s="539">
        <f t="shared" si="1"/>
        <v>0</v>
      </c>
      <c r="AF21" s="539">
        <f t="shared" si="1"/>
        <v>0</v>
      </c>
      <c r="AG21" s="539">
        <f t="shared" si="1"/>
        <v>0</v>
      </c>
      <c r="AH21" s="539">
        <f t="shared" si="1"/>
        <v>0</v>
      </c>
      <c r="AI21" s="539">
        <f t="shared" si="1"/>
        <v>0</v>
      </c>
      <c r="AJ21" s="539">
        <f t="shared" si="1"/>
        <v>0</v>
      </c>
      <c r="AK21" s="544"/>
      <c r="AL21" s="544"/>
      <c r="AM21" s="545">
        <f>RANK(AD21,$AD$6:$AD$113)+COUNTIF($AD$6:AD21,AD21)-1</f>
        <v>16</v>
      </c>
      <c r="AN21" s="546" t="str">
        <f t="shared" si="5"/>
        <v>163</v>
      </c>
      <c r="AO21" s="547" t="str">
        <f t="shared" si="5"/>
        <v>パルプ・紙・板紙・加工紙</v>
      </c>
      <c r="AP21" s="548">
        <v>16</v>
      </c>
      <c r="AQ21" s="548" t="str">
        <f t="shared" si="2"/>
        <v>163</v>
      </c>
      <c r="AR21" s="549" t="str">
        <f t="shared" si="3"/>
        <v>パルプ・紙・板紙・加工紙</v>
      </c>
      <c r="AS21" s="538">
        <f t="shared" si="6"/>
        <v>0</v>
      </c>
      <c r="AT21" s="550">
        <f t="shared" si="7"/>
        <v>0</v>
      </c>
      <c r="AU21" s="542">
        <f t="shared" si="8"/>
        <v>0</v>
      </c>
      <c r="AV21" s="539">
        <f t="shared" si="4"/>
        <v>0</v>
      </c>
    </row>
    <row r="22" spans="1:48" s="24" customFormat="1" ht="19.899999999999999" customHeight="1" x14ac:dyDescent="0.15">
      <c r="A22" s="380" t="s">
        <v>215</v>
      </c>
      <c r="B22" s="537" t="s">
        <v>216</v>
      </c>
      <c r="C22" s="538"/>
      <c r="D22" s="538">
        <f>企業建設_計算準備!E26</f>
        <v>0</v>
      </c>
      <c r="E22" s="538"/>
      <c r="F22" s="538"/>
      <c r="G22" s="538"/>
      <c r="H22" s="538">
        <f>C22*各種係数!I22</f>
        <v>0</v>
      </c>
      <c r="I22" s="538">
        <f>C22*各種係数!J22</f>
        <v>0</v>
      </c>
      <c r="J22" s="539">
        <f>D22*各種係数!D22</f>
        <v>0</v>
      </c>
      <c r="K22" s="540">
        <v>0</v>
      </c>
      <c r="L22" s="540">
        <v>0</v>
      </c>
      <c r="M22" s="540">
        <f>K22*各種係数!E22</f>
        <v>0</v>
      </c>
      <c r="N22" s="540">
        <f>K22*各種係数!F22</f>
        <v>0</v>
      </c>
      <c r="O22" s="540">
        <f>N22*各種係数!G22</f>
        <v>0</v>
      </c>
      <c r="P22" s="540">
        <f>K22*各種係数!I22</f>
        <v>0</v>
      </c>
      <c r="Q22" s="540">
        <f>K22*各種係数!J22</f>
        <v>0</v>
      </c>
      <c r="R22" s="539"/>
      <c r="S22" s="539">
        <f>$R$114*各種係数!H22</f>
        <v>0</v>
      </c>
      <c r="T22" s="539">
        <f>S22*各種係数!D22</f>
        <v>0</v>
      </c>
      <c r="U22" s="542">
        <v>0</v>
      </c>
      <c r="V22" s="542">
        <v>0</v>
      </c>
      <c r="W22" s="542">
        <f>U22*各種係数!E22</f>
        <v>0</v>
      </c>
      <c r="X22" s="542">
        <f>U22*各種係数!F22</f>
        <v>0</v>
      </c>
      <c r="Y22" s="542">
        <f>X22*各種係数!G22</f>
        <v>0</v>
      </c>
      <c r="Z22" s="542">
        <f>U22*各種係数!I22</f>
        <v>0</v>
      </c>
      <c r="AA22" s="542">
        <f>U22*各種係数!J22</f>
        <v>0</v>
      </c>
      <c r="AB22" s="536" t="str">
        <f t="shared" si="0"/>
        <v>164</v>
      </c>
      <c r="AC22" s="537" t="str">
        <f t="shared" si="0"/>
        <v>紙加工品</v>
      </c>
      <c r="AD22" s="539">
        <f t="shared" ref="AD22:AJ58" si="9">C22+K22+U22</f>
        <v>0</v>
      </c>
      <c r="AE22" s="539">
        <f t="shared" si="9"/>
        <v>0</v>
      </c>
      <c r="AF22" s="539">
        <f t="shared" si="9"/>
        <v>0</v>
      </c>
      <c r="AG22" s="539">
        <f t="shared" si="9"/>
        <v>0</v>
      </c>
      <c r="AH22" s="539">
        <f t="shared" si="9"/>
        <v>0</v>
      </c>
      <c r="AI22" s="539">
        <f t="shared" si="9"/>
        <v>0</v>
      </c>
      <c r="AJ22" s="539">
        <f t="shared" si="9"/>
        <v>0</v>
      </c>
      <c r="AK22" s="544"/>
      <c r="AL22" s="544"/>
      <c r="AM22" s="545">
        <f>RANK(AD22,$AD$6:$AD$113)+COUNTIF($AD$6:AD22,AD22)-1</f>
        <v>17</v>
      </c>
      <c r="AN22" s="546" t="str">
        <f t="shared" si="5"/>
        <v>164</v>
      </c>
      <c r="AO22" s="547" t="str">
        <f t="shared" si="5"/>
        <v>紙加工品</v>
      </c>
      <c r="AP22" s="548">
        <v>17</v>
      </c>
      <c r="AQ22" s="548" t="str">
        <f t="shared" si="2"/>
        <v>164</v>
      </c>
      <c r="AR22" s="549" t="str">
        <f t="shared" si="3"/>
        <v>紙加工品</v>
      </c>
      <c r="AS22" s="538">
        <f t="shared" si="6"/>
        <v>0</v>
      </c>
      <c r="AT22" s="550">
        <f t="shared" si="7"/>
        <v>0</v>
      </c>
      <c r="AU22" s="542">
        <f t="shared" si="8"/>
        <v>0</v>
      </c>
      <c r="AV22" s="539">
        <f t="shared" si="4"/>
        <v>0</v>
      </c>
    </row>
    <row r="23" spans="1:48" s="24" customFormat="1" ht="19.899999999999999" customHeight="1" x14ac:dyDescent="0.15">
      <c r="A23" s="380" t="s">
        <v>221</v>
      </c>
      <c r="B23" s="537" t="s">
        <v>220</v>
      </c>
      <c r="C23" s="538"/>
      <c r="D23" s="538">
        <f>企業建設_計算準備!E27</f>
        <v>0</v>
      </c>
      <c r="E23" s="538"/>
      <c r="F23" s="538"/>
      <c r="G23" s="538"/>
      <c r="H23" s="538">
        <f>C23*各種係数!I23</f>
        <v>0</v>
      </c>
      <c r="I23" s="538">
        <f>C23*各種係数!J23</f>
        <v>0</v>
      </c>
      <c r="J23" s="539">
        <f>D23*各種係数!D23</f>
        <v>0</v>
      </c>
      <c r="K23" s="540">
        <v>0</v>
      </c>
      <c r="L23" s="540">
        <v>0</v>
      </c>
      <c r="M23" s="540">
        <f>K23*各種係数!E23</f>
        <v>0</v>
      </c>
      <c r="N23" s="540">
        <f>K23*各種係数!F23</f>
        <v>0</v>
      </c>
      <c r="O23" s="540">
        <f>N23*各種係数!G23</f>
        <v>0</v>
      </c>
      <c r="P23" s="540">
        <f>K23*各種係数!I23</f>
        <v>0</v>
      </c>
      <c r="Q23" s="540">
        <f>K23*各種係数!J23</f>
        <v>0</v>
      </c>
      <c r="R23" s="539"/>
      <c r="S23" s="539">
        <f>$R$114*各種係数!H23</f>
        <v>0</v>
      </c>
      <c r="T23" s="539">
        <f>S23*各種係数!D23</f>
        <v>0</v>
      </c>
      <c r="U23" s="542">
        <v>0</v>
      </c>
      <c r="V23" s="542">
        <v>0</v>
      </c>
      <c r="W23" s="542">
        <f>U23*各種係数!E23</f>
        <v>0</v>
      </c>
      <c r="X23" s="542">
        <f>U23*各種係数!F23</f>
        <v>0</v>
      </c>
      <c r="Y23" s="542">
        <f>X23*各種係数!G23</f>
        <v>0</v>
      </c>
      <c r="Z23" s="542">
        <f>U23*各種係数!I23</f>
        <v>0</v>
      </c>
      <c r="AA23" s="542">
        <f>U23*各種係数!J23</f>
        <v>0</v>
      </c>
      <c r="AB23" s="536" t="str">
        <f t="shared" si="0"/>
        <v>191</v>
      </c>
      <c r="AC23" s="537" t="str">
        <f t="shared" si="0"/>
        <v>印刷・製版・製本</v>
      </c>
      <c r="AD23" s="539">
        <f t="shared" si="9"/>
        <v>0</v>
      </c>
      <c r="AE23" s="539">
        <f t="shared" si="9"/>
        <v>0</v>
      </c>
      <c r="AF23" s="539">
        <f t="shared" si="9"/>
        <v>0</v>
      </c>
      <c r="AG23" s="539">
        <f t="shared" si="9"/>
        <v>0</v>
      </c>
      <c r="AH23" s="539">
        <f t="shared" si="9"/>
        <v>0</v>
      </c>
      <c r="AI23" s="539">
        <f t="shared" si="9"/>
        <v>0</v>
      </c>
      <c r="AJ23" s="539">
        <f t="shared" si="9"/>
        <v>0</v>
      </c>
      <c r="AK23" s="544"/>
      <c r="AL23" s="544"/>
      <c r="AM23" s="545">
        <f>RANK(AD23,$AD$6:$AD$113)+COUNTIF($AD$6:AD23,AD23)-1</f>
        <v>18</v>
      </c>
      <c r="AN23" s="546" t="str">
        <f t="shared" si="5"/>
        <v>191</v>
      </c>
      <c r="AO23" s="547" t="str">
        <f t="shared" si="5"/>
        <v>印刷・製版・製本</v>
      </c>
      <c r="AP23" s="548">
        <v>18</v>
      </c>
      <c r="AQ23" s="548" t="str">
        <f t="shared" si="2"/>
        <v>191</v>
      </c>
      <c r="AR23" s="549" t="str">
        <f t="shared" si="3"/>
        <v>印刷・製版・製本</v>
      </c>
      <c r="AS23" s="538">
        <f t="shared" si="6"/>
        <v>0</v>
      </c>
      <c r="AT23" s="550">
        <f t="shared" si="7"/>
        <v>0</v>
      </c>
      <c r="AU23" s="542">
        <f t="shared" si="8"/>
        <v>0</v>
      </c>
      <c r="AV23" s="539">
        <f t="shared" si="4"/>
        <v>0</v>
      </c>
    </row>
    <row r="24" spans="1:48" s="24" customFormat="1" ht="19.899999999999999" customHeight="1" x14ac:dyDescent="0.15">
      <c r="A24" s="380" t="s">
        <v>224</v>
      </c>
      <c r="B24" s="537" t="s">
        <v>223</v>
      </c>
      <c r="C24" s="538"/>
      <c r="D24" s="538">
        <f>企業建設_計算準備!E28</f>
        <v>0</v>
      </c>
      <c r="E24" s="538"/>
      <c r="F24" s="538"/>
      <c r="G24" s="538"/>
      <c r="H24" s="538">
        <f>C24*各種係数!I24</f>
        <v>0</v>
      </c>
      <c r="I24" s="538">
        <f>C24*各種係数!J24</f>
        <v>0</v>
      </c>
      <c r="J24" s="539">
        <f>D24*各種係数!D24</f>
        <v>0</v>
      </c>
      <c r="K24" s="540">
        <v>0</v>
      </c>
      <c r="L24" s="540">
        <v>0</v>
      </c>
      <c r="M24" s="540">
        <f>K24*各種係数!E24</f>
        <v>0</v>
      </c>
      <c r="N24" s="540">
        <f>K24*各種係数!F24</f>
        <v>0</v>
      </c>
      <c r="O24" s="540">
        <f>N24*各種係数!G24</f>
        <v>0</v>
      </c>
      <c r="P24" s="540">
        <f>K24*各種係数!I24</f>
        <v>0</v>
      </c>
      <c r="Q24" s="540">
        <f>K24*各種係数!J24</f>
        <v>0</v>
      </c>
      <c r="R24" s="539"/>
      <c r="S24" s="539">
        <f>$R$114*各種係数!H24</f>
        <v>0</v>
      </c>
      <c r="T24" s="539">
        <f>S24*各種係数!D24</f>
        <v>0</v>
      </c>
      <c r="U24" s="542">
        <v>0</v>
      </c>
      <c r="V24" s="542">
        <v>0</v>
      </c>
      <c r="W24" s="542">
        <f>U24*各種係数!E24</f>
        <v>0</v>
      </c>
      <c r="X24" s="542">
        <f>U24*各種係数!F24</f>
        <v>0</v>
      </c>
      <c r="Y24" s="542">
        <f>X24*各種係数!G24</f>
        <v>0</v>
      </c>
      <c r="Z24" s="542">
        <f>U24*各種係数!I24</f>
        <v>0</v>
      </c>
      <c r="AA24" s="542">
        <f>U24*各種係数!J24</f>
        <v>0</v>
      </c>
      <c r="AB24" s="536" t="str">
        <f t="shared" si="0"/>
        <v>201</v>
      </c>
      <c r="AC24" s="537" t="str">
        <f t="shared" si="0"/>
        <v>化学肥料</v>
      </c>
      <c r="AD24" s="539">
        <f t="shared" si="9"/>
        <v>0</v>
      </c>
      <c r="AE24" s="539">
        <f t="shared" si="9"/>
        <v>0</v>
      </c>
      <c r="AF24" s="539">
        <f t="shared" si="9"/>
        <v>0</v>
      </c>
      <c r="AG24" s="539">
        <f t="shared" si="9"/>
        <v>0</v>
      </c>
      <c r="AH24" s="539">
        <f t="shared" si="9"/>
        <v>0</v>
      </c>
      <c r="AI24" s="539">
        <f t="shared" si="9"/>
        <v>0</v>
      </c>
      <c r="AJ24" s="539">
        <f t="shared" si="9"/>
        <v>0</v>
      </c>
      <c r="AK24" s="544"/>
      <c r="AL24" s="544"/>
      <c r="AM24" s="545">
        <f>RANK(AD24,$AD$6:$AD$113)+COUNTIF($AD$6:AD24,AD24)-1</f>
        <v>19</v>
      </c>
      <c r="AN24" s="546" t="str">
        <f t="shared" si="5"/>
        <v>201</v>
      </c>
      <c r="AO24" s="547" t="str">
        <f t="shared" si="5"/>
        <v>化学肥料</v>
      </c>
      <c r="AP24" s="548">
        <v>19</v>
      </c>
      <c r="AQ24" s="548" t="str">
        <f t="shared" si="2"/>
        <v>201</v>
      </c>
      <c r="AR24" s="549" t="str">
        <f t="shared" si="3"/>
        <v>化学肥料</v>
      </c>
      <c r="AS24" s="538">
        <f t="shared" si="6"/>
        <v>0</v>
      </c>
      <c r="AT24" s="550">
        <f t="shared" si="7"/>
        <v>0</v>
      </c>
      <c r="AU24" s="542">
        <f t="shared" si="8"/>
        <v>0</v>
      </c>
      <c r="AV24" s="539">
        <f t="shared" si="4"/>
        <v>0</v>
      </c>
    </row>
    <row r="25" spans="1:48" s="24" customFormat="1" ht="19.899999999999999" customHeight="1" x14ac:dyDescent="0.15">
      <c r="A25" s="380" t="s">
        <v>227</v>
      </c>
      <c r="B25" s="537" t="s">
        <v>228</v>
      </c>
      <c r="C25" s="538"/>
      <c r="D25" s="538">
        <f>企業建設_計算準備!E29</f>
        <v>0</v>
      </c>
      <c r="E25" s="538"/>
      <c r="F25" s="538"/>
      <c r="G25" s="538"/>
      <c r="H25" s="538">
        <f>C25*各種係数!I25</f>
        <v>0</v>
      </c>
      <c r="I25" s="538">
        <f>C25*各種係数!J25</f>
        <v>0</v>
      </c>
      <c r="J25" s="539">
        <f>D25*各種係数!D25</f>
        <v>0</v>
      </c>
      <c r="K25" s="540">
        <v>0</v>
      </c>
      <c r="L25" s="540">
        <v>0</v>
      </c>
      <c r="M25" s="540">
        <f>K25*各種係数!E25</f>
        <v>0</v>
      </c>
      <c r="N25" s="540">
        <f>K25*各種係数!F25</f>
        <v>0</v>
      </c>
      <c r="O25" s="540">
        <f>N25*各種係数!G25</f>
        <v>0</v>
      </c>
      <c r="P25" s="540">
        <f>K25*各種係数!I25</f>
        <v>0</v>
      </c>
      <c r="Q25" s="540">
        <f>K25*各種係数!J25</f>
        <v>0</v>
      </c>
      <c r="R25" s="539"/>
      <c r="S25" s="539">
        <f>$R$114*各種係数!H25</f>
        <v>0</v>
      </c>
      <c r="T25" s="539">
        <f>S25*各種係数!D25</f>
        <v>0</v>
      </c>
      <c r="U25" s="542">
        <v>0</v>
      </c>
      <c r="V25" s="542">
        <v>0</v>
      </c>
      <c r="W25" s="542">
        <f>U25*各種係数!E25</f>
        <v>0</v>
      </c>
      <c r="X25" s="542">
        <f>U25*各種係数!F25</f>
        <v>0</v>
      </c>
      <c r="Y25" s="542">
        <f>X25*各種係数!G25</f>
        <v>0</v>
      </c>
      <c r="Z25" s="542">
        <f>U25*各種係数!I25</f>
        <v>0</v>
      </c>
      <c r="AA25" s="542">
        <f>U25*各種係数!J25</f>
        <v>0</v>
      </c>
      <c r="AB25" s="536" t="str">
        <f t="shared" si="0"/>
        <v>202</v>
      </c>
      <c r="AC25" s="537" t="str">
        <f t="shared" si="0"/>
        <v>無機化学工業製品</v>
      </c>
      <c r="AD25" s="539">
        <f t="shared" si="9"/>
        <v>0</v>
      </c>
      <c r="AE25" s="539">
        <f t="shared" si="9"/>
        <v>0</v>
      </c>
      <c r="AF25" s="539">
        <f t="shared" si="9"/>
        <v>0</v>
      </c>
      <c r="AG25" s="539">
        <f t="shared" si="9"/>
        <v>0</v>
      </c>
      <c r="AH25" s="539">
        <f t="shared" si="9"/>
        <v>0</v>
      </c>
      <c r="AI25" s="539">
        <f t="shared" si="9"/>
        <v>0</v>
      </c>
      <c r="AJ25" s="539">
        <f t="shared" si="9"/>
        <v>0</v>
      </c>
      <c r="AK25" s="544"/>
      <c r="AL25" s="544"/>
      <c r="AM25" s="545">
        <f>RANK(AD25,$AD$6:$AD$113)+COUNTIF($AD$6:AD25,AD25)-1</f>
        <v>20</v>
      </c>
      <c r="AN25" s="546" t="str">
        <f t="shared" si="5"/>
        <v>202</v>
      </c>
      <c r="AO25" s="547" t="str">
        <f t="shared" si="5"/>
        <v>無機化学工業製品</v>
      </c>
      <c r="AP25" s="548">
        <v>20</v>
      </c>
      <c r="AQ25" s="548" t="str">
        <f t="shared" si="2"/>
        <v>202</v>
      </c>
      <c r="AR25" s="549" t="str">
        <f t="shared" si="3"/>
        <v>無機化学工業製品</v>
      </c>
      <c r="AS25" s="538">
        <f t="shared" si="6"/>
        <v>0</v>
      </c>
      <c r="AT25" s="550">
        <f t="shared" si="7"/>
        <v>0</v>
      </c>
      <c r="AU25" s="542">
        <f t="shared" si="8"/>
        <v>0</v>
      </c>
      <c r="AV25" s="539">
        <f t="shared" si="4"/>
        <v>0</v>
      </c>
    </row>
    <row r="26" spans="1:48" s="24" customFormat="1" ht="19.899999999999999" customHeight="1" x14ac:dyDescent="0.15">
      <c r="A26" s="380" t="s">
        <v>232</v>
      </c>
      <c r="B26" s="537" t="s">
        <v>661</v>
      </c>
      <c r="C26" s="538"/>
      <c r="D26" s="538">
        <f>企業建設_計算準備!E30</f>
        <v>0</v>
      </c>
      <c r="E26" s="538"/>
      <c r="F26" s="538"/>
      <c r="G26" s="538"/>
      <c r="H26" s="538">
        <f>C26*各種係数!I26</f>
        <v>0</v>
      </c>
      <c r="I26" s="538">
        <f>C26*各種係数!J26</f>
        <v>0</v>
      </c>
      <c r="J26" s="539">
        <f>D26*各種係数!D26</f>
        <v>0</v>
      </c>
      <c r="K26" s="540">
        <v>0</v>
      </c>
      <c r="L26" s="540">
        <v>0</v>
      </c>
      <c r="M26" s="540">
        <f>K26*各種係数!E26</f>
        <v>0</v>
      </c>
      <c r="N26" s="540">
        <f>K26*各種係数!F26</f>
        <v>0</v>
      </c>
      <c r="O26" s="540">
        <f>N26*各種係数!G26</f>
        <v>0</v>
      </c>
      <c r="P26" s="540">
        <f>K26*各種係数!I26</f>
        <v>0</v>
      </c>
      <c r="Q26" s="540">
        <f>K26*各種係数!J26</f>
        <v>0</v>
      </c>
      <c r="R26" s="539"/>
      <c r="S26" s="539">
        <f>$R$114*各種係数!H26</f>
        <v>0</v>
      </c>
      <c r="T26" s="539">
        <f>S26*各種係数!D26</f>
        <v>0</v>
      </c>
      <c r="U26" s="542">
        <v>0</v>
      </c>
      <c r="V26" s="542">
        <v>0</v>
      </c>
      <c r="W26" s="542">
        <f>U26*各種係数!E26</f>
        <v>0</v>
      </c>
      <c r="X26" s="542">
        <f>U26*各種係数!F26</f>
        <v>0</v>
      </c>
      <c r="Y26" s="542">
        <f>X26*各種係数!G26</f>
        <v>0</v>
      </c>
      <c r="Z26" s="542">
        <f>U26*各種係数!I26</f>
        <v>0</v>
      </c>
      <c r="AA26" s="542">
        <f>U26*各種係数!J26</f>
        <v>0</v>
      </c>
      <c r="AB26" s="536" t="str">
        <f t="shared" si="0"/>
        <v>203</v>
      </c>
      <c r="AC26" s="537" t="str">
        <f t="shared" si="0"/>
        <v>石油化学系基礎製品</v>
      </c>
      <c r="AD26" s="539">
        <f t="shared" si="9"/>
        <v>0</v>
      </c>
      <c r="AE26" s="539">
        <f t="shared" si="9"/>
        <v>0</v>
      </c>
      <c r="AF26" s="539">
        <f t="shared" si="9"/>
        <v>0</v>
      </c>
      <c r="AG26" s="539">
        <f t="shared" si="9"/>
        <v>0</v>
      </c>
      <c r="AH26" s="539">
        <f t="shared" si="9"/>
        <v>0</v>
      </c>
      <c r="AI26" s="539">
        <f t="shared" si="9"/>
        <v>0</v>
      </c>
      <c r="AJ26" s="539">
        <f t="shared" si="9"/>
        <v>0</v>
      </c>
      <c r="AK26" s="544"/>
      <c r="AL26" s="544"/>
      <c r="AM26" s="545">
        <f>RANK(AD26,$AD$6:$AD$113)+COUNTIF($AD$6:AD26,AD26)-1</f>
        <v>21</v>
      </c>
      <c r="AN26" s="546" t="str">
        <f t="shared" si="5"/>
        <v>203</v>
      </c>
      <c r="AO26" s="547" t="str">
        <f t="shared" si="5"/>
        <v>石油化学系基礎製品</v>
      </c>
      <c r="AP26" s="548">
        <v>21</v>
      </c>
      <c r="AQ26" s="548" t="str">
        <f t="shared" si="2"/>
        <v>203</v>
      </c>
      <c r="AR26" s="549" t="str">
        <f t="shared" si="3"/>
        <v>石油化学系基礎製品</v>
      </c>
      <c r="AS26" s="538">
        <f t="shared" si="6"/>
        <v>0</v>
      </c>
      <c r="AT26" s="550">
        <f t="shared" si="7"/>
        <v>0</v>
      </c>
      <c r="AU26" s="542">
        <f t="shared" si="8"/>
        <v>0</v>
      </c>
      <c r="AV26" s="539">
        <f t="shared" si="4"/>
        <v>0</v>
      </c>
    </row>
    <row r="27" spans="1:48" s="24" customFormat="1" ht="19.899999999999999" customHeight="1" x14ac:dyDescent="0.15">
      <c r="A27" s="380" t="s">
        <v>234</v>
      </c>
      <c r="B27" s="537" t="s">
        <v>662</v>
      </c>
      <c r="C27" s="538"/>
      <c r="D27" s="538">
        <f>企業建設_計算準備!E31</f>
        <v>0</v>
      </c>
      <c r="E27" s="538"/>
      <c r="F27" s="538"/>
      <c r="G27" s="538"/>
      <c r="H27" s="538">
        <f>C27*各種係数!I27</f>
        <v>0</v>
      </c>
      <c r="I27" s="538">
        <f>C27*各種係数!J27</f>
        <v>0</v>
      </c>
      <c r="J27" s="539">
        <f>D27*各種係数!D27</f>
        <v>0</v>
      </c>
      <c r="K27" s="540">
        <v>0</v>
      </c>
      <c r="L27" s="540">
        <v>0</v>
      </c>
      <c r="M27" s="540">
        <f>K27*各種係数!E27</f>
        <v>0</v>
      </c>
      <c r="N27" s="540">
        <f>K27*各種係数!F27</f>
        <v>0</v>
      </c>
      <c r="O27" s="540">
        <f>N27*各種係数!G27</f>
        <v>0</v>
      </c>
      <c r="P27" s="540">
        <f>K27*各種係数!I27</f>
        <v>0</v>
      </c>
      <c r="Q27" s="540">
        <f>K27*各種係数!J27</f>
        <v>0</v>
      </c>
      <c r="R27" s="539"/>
      <c r="S27" s="539">
        <f>$R$114*各種係数!H27</f>
        <v>0</v>
      </c>
      <c r="T27" s="539">
        <f>S27*各種係数!D27</f>
        <v>0</v>
      </c>
      <c r="U27" s="542">
        <v>0</v>
      </c>
      <c r="V27" s="542">
        <v>0</v>
      </c>
      <c r="W27" s="542">
        <f>U27*各種係数!E27</f>
        <v>0</v>
      </c>
      <c r="X27" s="542">
        <f>U27*各種係数!F27</f>
        <v>0</v>
      </c>
      <c r="Y27" s="542">
        <f>X27*各種係数!G27</f>
        <v>0</v>
      </c>
      <c r="Z27" s="542">
        <f>U27*各種係数!I27</f>
        <v>0</v>
      </c>
      <c r="AA27" s="542">
        <f>U27*各種係数!J27</f>
        <v>0</v>
      </c>
      <c r="AB27" s="536" t="str">
        <f t="shared" si="0"/>
        <v>204</v>
      </c>
      <c r="AC27" s="537" t="str">
        <f t="shared" si="0"/>
        <v>有機化学工業製品（石油化学系基礎製品・合成樹脂を除く。）</v>
      </c>
      <c r="AD27" s="539">
        <f t="shared" si="9"/>
        <v>0</v>
      </c>
      <c r="AE27" s="539">
        <f t="shared" si="9"/>
        <v>0</v>
      </c>
      <c r="AF27" s="539">
        <f t="shared" si="9"/>
        <v>0</v>
      </c>
      <c r="AG27" s="539">
        <f t="shared" si="9"/>
        <v>0</v>
      </c>
      <c r="AH27" s="539">
        <f t="shared" si="9"/>
        <v>0</v>
      </c>
      <c r="AI27" s="539">
        <f t="shared" si="9"/>
        <v>0</v>
      </c>
      <c r="AJ27" s="539">
        <f t="shared" si="9"/>
        <v>0</v>
      </c>
      <c r="AK27" s="544"/>
      <c r="AL27" s="544"/>
      <c r="AM27" s="545">
        <f>RANK(AD27,$AD$6:$AD$113)+COUNTIF($AD$6:AD27,AD27)-1</f>
        <v>22</v>
      </c>
      <c r="AN27" s="546" t="str">
        <f t="shared" si="5"/>
        <v>204</v>
      </c>
      <c r="AO27" s="547" t="str">
        <f t="shared" si="5"/>
        <v>有機化学工業製品（石油化学系基礎製品・合成樹脂を除く。）</v>
      </c>
      <c r="AP27" s="548">
        <v>22</v>
      </c>
      <c r="AQ27" s="548" t="str">
        <f t="shared" si="2"/>
        <v>204</v>
      </c>
      <c r="AR27" s="549" t="str">
        <f t="shared" si="3"/>
        <v>有機化学工業製品（石油化学系基礎製品・合成樹脂を除く。）</v>
      </c>
      <c r="AS27" s="538">
        <f t="shared" si="6"/>
        <v>0</v>
      </c>
      <c r="AT27" s="550">
        <f t="shared" si="7"/>
        <v>0</v>
      </c>
      <c r="AU27" s="542">
        <f t="shared" si="8"/>
        <v>0</v>
      </c>
      <c r="AV27" s="539">
        <f t="shared" si="4"/>
        <v>0</v>
      </c>
    </row>
    <row r="28" spans="1:48" s="24" customFormat="1" ht="19.899999999999999" customHeight="1" x14ac:dyDescent="0.15">
      <c r="A28" s="380" t="s">
        <v>241</v>
      </c>
      <c r="B28" s="537" t="s">
        <v>240</v>
      </c>
      <c r="C28" s="538"/>
      <c r="D28" s="538">
        <f>企業建設_計算準備!E32</f>
        <v>0</v>
      </c>
      <c r="E28" s="538"/>
      <c r="F28" s="538"/>
      <c r="G28" s="538"/>
      <c r="H28" s="538">
        <f>C28*各種係数!I28</f>
        <v>0</v>
      </c>
      <c r="I28" s="538">
        <f>C28*各種係数!J28</f>
        <v>0</v>
      </c>
      <c r="J28" s="539">
        <f>D28*各種係数!D28</f>
        <v>0</v>
      </c>
      <c r="K28" s="540">
        <v>0</v>
      </c>
      <c r="L28" s="540">
        <v>0</v>
      </c>
      <c r="M28" s="540">
        <f>K28*各種係数!E28</f>
        <v>0</v>
      </c>
      <c r="N28" s="540">
        <f>K28*各種係数!F28</f>
        <v>0</v>
      </c>
      <c r="O28" s="540">
        <f>N28*各種係数!G28</f>
        <v>0</v>
      </c>
      <c r="P28" s="540">
        <f>K28*各種係数!I28</f>
        <v>0</v>
      </c>
      <c r="Q28" s="540">
        <f>K28*各種係数!J28</f>
        <v>0</v>
      </c>
      <c r="R28" s="539"/>
      <c r="S28" s="539">
        <f>$R$114*各種係数!H28</f>
        <v>0</v>
      </c>
      <c r="T28" s="539">
        <f>S28*各種係数!D28</f>
        <v>0</v>
      </c>
      <c r="U28" s="542">
        <v>0</v>
      </c>
      <c r="V28" s="542">
        <v>0</v>
      </c>
      <c r="W28" s="542">
        <f>U28*各種係数!E28</f>
        <v>0</v>
      </c>
      <c r="X28" s="542">
        <f>U28*各種係数!F28</f>
        <v>0</v>
      </c>
      <c r="Y28" s="542">
        <f>X28*各種係数!G28</f>
        <v>0</v>
      </c>
      <c r="Z28" s="542">
        <f>U28*各種係数!I28</f>
        <v>0</v>
      </c>
      <c r="AA28" s="542">
        <f>U28*各種係数!J28</f>
        <v>0</v>
      </c>
      <c r="AB28" s="536" t="str">
        <f t="shared" si="0"/>
        <v>205</v>
      </c>
      <c r="AC28" s="537" t="str">
        <f t="shared" si="0"/>
        <v>合成樹脂</v>
      </c>
      <c r="AD28" s="539">
        <f t="shared" si="9"/>
        <v>0</v>
      </c>
      <c r="AE28" s="539">
        <f t="shared" si="9"/>
        <v>0</v>
      </c>
      <c r="AF28" s="539">
        <f t="shared" si="9"/>
        <v>0</v>
      </c>
      <c r="AG28" s="539">
        <f t="shared" si="9"/>
        <v>0</v>
      </c>
      <c r="AH28" s="539">
        <f t="shared" si="9"/>
        <v>0</v>
      </c>
      <c r="AI28" s="539">
        <f t="shared" si="9"/>
        <v>0</v>
      </c>
      <c r="AJ28" s="539">
        <f t="shared" si="9"/>
        <v>0</v>
      </c>
      <c r="AK28" s="544"/>
      <c r="AL28" s="544"/>
      <c r="AM28" s="545">
        <f>RANK(AD28,$AD$6:$AD$113)+COUNTIF($AD$6:AD28,AD28)-1</f>
        <v>23</v>
      </c>
      <c r="AN28" s="546" t="str">
        <f t="shared" si="5"/>
        <v>205</v>
      </c>
      <c r="AO28" s="547" t="str">
        <f t="shared" si="5"/>
        <v>合成樹脂</v>
      </c>
      <c r="AP28" s="548">
        <v>23</v>
      </c>
      <c r="AQ28" s="548" t="str">
        <f t="shared" si="2"/>
        <v>205</v>
      </c>
      <c r="AR28" s="549" t="str">
        <f t="shared" si="3"/>
        <v>合成樹脂</v>
      </c>
      <c r="AS28" s="538">
        <f t="shared" si="6"/>
        <v>0</v>
      </c>
      <c r="AT28" s="550">
        <f t="shared" si="7"/>
        <v>0</v>
      </c>
      <c r="AU28" s="542">
        <f t="shared" si="8"/>
        <v>0</v>
      </c>
      <c r="AV28" s="539">
        <f t="shared" si="4"/>
        <v>0</v>
      </c>
    </row>
    <row r="29" spans="1:48" s="24" customFormat="1" ht="19.899999999999999" customHeight="1" x14ac:dyDescent="0.15">
      <c r="A29" s="380" t="s">
        <v>244</v>
      </c>
      <c r="B29" s="537" t="s">
        <v>243</v>
      </c>
      <c r="C29" s="538"/>
      <c r="D29" s="538">
        <f>企業建設_計算準備!E33</f>
        <v>0</v>
      </c>
      <c r="E29" s="538"/>
      <c r="F29" s="538"/>
      <c r="G29" s="538"/>
      <c r="H29" s="538">
        <f>C29*各種係数!I29</f>
        <v>0</v>
      </c>
      <c r="I29" s="538">
        <f>C29*各種係数!J29</f>
        <v>0</v>
      </c>
      <c r="J29" s="539">
        <f>D29*各種係数!D29</f>
        <v>0</v>
      </c>
      <c r="K29" s="540">
        <v>0</v>
      </c>
      <c r="L29" s="540">
        <v>0</v>
      </c>
      <c r="M29" s="540">
        <f>K29*各種係数!E29</f>
        <v>0</v>
      </c>
      <c r="N29" s="540">
        <f>K29*各種係数!F29</f>
        <v>0</v>
      </c>
      <c r="O29" s="540">
        <f>N29*各種係数!G29</f>
        <v>0</v>
      </c>
      <c r="P29" s="540">
        <f>K29*各種係数!I29</f>
        <v>0</v>
      </c>
      <c r="Q29" s="540">
        <f>K29*各種係数!J29</f>
        <v>0</v>
      </c>
      <c r="R29" s="539"/>
      <c r="S29" s="539">
        <f>$R$114*各種係数!H29</f>
        <v>0</v>
      </c>
      <c r="T29" s="539">
        <f>S29*各種係数!D29</f>
        <v>0</v>
      </c>
      <c r="U29" s="542">
        <v>0</v>
      </c>
      <c r="V29" s="542">
        <v>0</v>
      </c>
      <c r="W29" s="542">
        <f>U29*各種係数!E29</f>
        <v>0</v>
      </c>
      <c r="X29" s="542">
        <f>U29*各種係数!F29</f>
        <v>0</v>
      </c>
      <c r="Y29" s="542">
        <f>X29*各種係数!G29</f>
        <v>0</v>
      </c>
      <c r="Z29" s="542">
        <f>U29*各種係数!I29</f>
        <v>0</v>
      </c>
      <c r="AA29" s="542">
        <f>U29*各種係数!J29</f>
        <v>0</v>
      </c>
      <c r="AB29" s="536" t="str">
        <f t="shared" si="0"/>
        <v>206</v>
      </c>
      <c r="AC29" s="537" t="str">
        <f t="shared" si="0"/>
        <v>化学繊維</v>
      </c>
      <c r="AD29" s="539">
        <f t="shared" si="9"/>
        <v>0</v>
      </c>
      <c r="AE29" s="539">
        <f t="shared" si="9"/>
        <v>0</v>
      </c>
      <c r="AF29" s="539">
        <f t="shared" si="9"/>
        <v>0</v>
      </c>
      <c r="AG29" s="539">
        <f t="shared" si="9"/>
        <v>0</v>
      </c>
      <c r="AH29" s="539">
        <f t="shared" si="9"/>
        <v>0</v>
      </c>
      <c r="AI29" s="539">
        <f t="shared" si="9"/>
        <v>0</v>
      </c>
      <c r="AJ29" s="539">
        <f t="shared" si="9"/>
        <v>0</v>
      </c>
      <c r="AK29" s="544"/>
      <c r="AL29" s="544"/>
      <c r="AM29" s="545">
        <f>RANK(AD29,$AD$6:$AD$113)+COUNTIF($AD$6:AD29,AD29)-1</f>
        <v>24</v>
      </c>
      <c r="AN29" s="546" t="str">
        <f t="shared" si="5"/>
        <v>206</v>
      </c>
      <c r="AO29" s="547" t="str">
        <f t="shared" si="5"/>
        <v>化学繊維</v>
      </c>
      <c r="AP29" s="548">
        <v>24</v>
      </c>
      <c r="AQ29" s="548" t="str">
        <f t="shared" si="2"/>
        <v>206</v>
      </c>
      <c r="AR29" s="549" t="str">
        <f t="shared" si="3"/>
        <v>化学繊維</v>
      </c>
      <c r="AS29" s="538">
        <f t="shared" si="6"/>
        <v>0</v>
      </c>
      <c r="AT29" s="550">
        <f t="shared" si="7"/>
        <v>0</v>
      </c>
      <c r="AU29" s="542">
        <f t="shared" si="8"/>
        <v>0</v>
      </c>
      <c r="AV29" s="539">
        <f t="shared" si="4"/>
        <v>0</v>
      </c>
    </row>
    <row r="30" spans="1:48" s="24" customFormat="1" ht="19.899999999999999" customHeight="1" x14ac:dyDescent="0.15">
      <c r="A30" s="380" t="s">
        <v>247</v>
      </c>
      <c r="B30" s="537" t="s">
        <v>245</v>
      </c>
      <c r="C30" s="538"/>
      <c r="D30" s="538">
        <f>企業建設_計算準備!E34</f>
        <v>0</v>
      </c>
      <c r="E30" s="538"/>
      <c r="F30" s="538"/>
      <c r="G30" s="538"/>
      <c r="H30" s="538">
        <f>C30*各種係数!I30</f>
        <v>0</v>
      </c>
      <c r="I30" s="538">
        <f>C30*各種係数!J30</f>
        <v>0</v>
      </c>
      <c r="J30" s="539">
        <f>D30*各種係数!D30</f>
        <v>0</v>
      </c>
      <c r="K30" s="540">
        <v>0</v>
      </c>
      <c r="L30" s="540">
        <v>0</v>
      </c>
      <c r="M30" s="540">
        <f>K30*各種係数!E30</f>
        <v>0</v>
      </c>
      <c r="N30" s="540">
        <f>K30*各種係数!F30</f>
        <v>0</v>
      </c>
      <c r="O30" s="540">
        <f>N30*各種係数!G30</f>
        <v>0</v>
      </c>
      <c r="P30" s="540">
        <f>K30*各種係数!I30</f>
        <v>0</v>
      </c>
      <c r="Q30" s="540">
        <f>K30*各種係数!J30</f>
        <v>0</v>
      </c>
      <c r="R30" s="539"/>
      <c r="S30" s="539">
        <f>$R$114*各種係数!H30</f>
        <v>0</v>
      </c>
      <c r="T30" s="539">
        <f>S30*各種係数!D30</f>
        <v>0</v>
      </c>
      <c r="U30" s="542">
        <v>0</v>
      </c>
      <c r="V30" s="542">
        <v>0</v>
      </c>
      <c r="W30" s="542">
        <f>U30*各種係数!E30</f>
        <v>0</v>
      </c>
      <c r="X30" s="542">
        <f>U30*各種係数!F30</f>
        <v>0</v>
      </c>
      <c r="Y30" s="542">
        <f>X30*各種係数!G30</f>
        <v>0</v>
      </c>
      <c r="Z30" s="542">
        <f>U30*各種係数!I30</f>
        <v>0</v>
      </c>
      <c r="AA30" s="542">
        <f>U30*各種係数!J30</f>
        <v>0</v>
      </c>
      <c r="AB30" s="536" t="str">
        <f t="shared" si="0"/>
        <v>207</v>
      </c>
      <c r="AC30" s="537" t="str">
        <f t="shared" si="0"/>
        <v>医薬品</v>
      </c>
      <c r="AD30" s="539">
        <f t="shared" si="9"/>
        <v>0</v>
      </c>
      <c r="AE30" s="539">
        <f t="shared" si="9"/>
        <v>0</v>
      </c>
      <c r="AF30" s="539">
        <f t="shared" si="9"/>
        <v>0</v>
      </c>
      <c r="AG30" s="539">
        <f t="shared" si="9"/>
        <v>0</v>
      </c>
      <c r="AH30" s="539">
        <f t="shared" si="9"/>
        <v>0</v>
      </c>
      <c r="AI30" s="539">
        <f t="shared" si="9"/>
        <v>0</v>
      </c>
      <c r="AJ30" s="539">
        <f t="shared" si="9"/>
        <v>0</v>
      </c>
      <c r="AK30" s="544"/>
      <c r="AL30" s="544"/>
      <c r="AM30" s="545">
        <f>RANK(AD30,$AD$6:$AD$113)+COUNTIF($AD$6:AD30,AD30)-1</f>
        <v>25</v>
      </c>
      <c r="AN30" s="546" t="str">
        <f t="shared" si="5"/>
        <v>207</v>
      </c>
      <c r="AO30" s="547" t="str">
        <f t="shared" si="5"/>
        <v>医薬品</v>
      </c>
      <c r="AP30" s="548">
        <v>25</v>
      </c>
      <c r="AQ30" s="548" t="str">
        <f t="shared" si="2"/>
        <v>207</v>
      </c>
      <c r="AR30" s="549" t="str">
        <f t="shared" si="3"/>
        <v>医薬品</v>
      </c>
      <c r="AS30" s="538">
        <f t="shared" si="6"/>
        <v>0</v>
      </c>
      <c r="AT30" s="550">
        <f t="shared" si="7"/>
        <v>0</v>
      </c>
      <c r="AU30" s="542">
        <f t="shared" si="8"/>
        <v>0</v>
      </c>
      <c r="AV30" s="539">
        <f t="shared" si="4"/>
        <v>0</v>
      </c>
    </row>
    <row r="31" spans="1:48" s="24" customFormat="1" ht="19.899999999999999" customHeight="1" x14ac:dyDescent="0.15">
      <c r="A31" s="380" t="s">
        <v>250</v>
      </c>
      <c r="B31" s="537" t="s">
        <v>251</v>
      </c>
      <c r="C31" s="538"/>
      <c r="D31" s="538">
        <f>企業建設_計算準備!E35</f>
        <v>0</v>
      </c>
      <c r="E31" s="538"/>
      <c r="F31" s="538"/>
      <c r="G31" s="538"/>
      <c r="H31" s="538">
        <f>C31*各種係数!I31</f>
        <v>0</v>
      </c>
      <c r="I31" s="538">
        <f>C31*各種係数!J31</f>
        <v>0</v>
      </c>
      <c r="J31" s="539">
        <f>D31*各種係数!D31</f>
        <v>0</v>
      </c>
      <c r="K31" s="540">
        <v>0</v>
      </c>
      <c r="L31" s="540">
        <v>0</v>
      </c>
      <c r="M31" s="540">
        <f>K31*各種係数!E31</f>
        <v>0</v>
      </c>
      <c r="N31" s="540">
        <f>K31*各種係数!F31</f>
        <v>0</v>
      </c>
      <c r="O31" s="540">
        <f>N31*各種係数!G31</f>
        <v>0</v>
      </c>
      <c r="P31" s="540">
        <f>K31*各種係数!I31</f>
        <v>0</v>
      </c>
      <c r="Q31" s="540">
        <f>K31*各種係数!J31</f>
        <v>0</v>
      </c>
      <c r="R31" s="539"/>
      <c r="S31" s="539">
        <f>$R$114*各種係数!H31</f>
        <v>0</v>
      </c>
      <c r="T31" s="539">
        <f>S31*各種係数!D31</f>
        <v>0</v>
      </c>
      <c r="U31" s="542">
        <v>0</v>
      </c>
      <c r="V31" s="542">
        <v>0</v>
      </c>
      <c r="W31" s="542">
        <f>U31*各種係数!E31</f>
        <v>0</v>
      </c>
      <c r="X31" s="542">
        <f>U31*各種係数!F31</f>
        <v>0</v>
      </c>
      <c r="Y31" s="542">
        <f>X31*各種係数!G31</f>
        <v>0</v>
      </c>
      <c r="Z31" s="542">
        <f>U31*各種係数!I31</f>
        <v>0</v>
      </c>
      <c r="AA31" s="542">
        <f>U31*各種係数!J31</f>
        <v>0</v>
      </c>
      <c r="AB31" s="536" t="str">
        <f t="shared" si="0"/>
        <v>208</v>
      </c>
      <c r="AC31" s="537" t="str">
        <f t="shared" si="0"/>
        <v>化学最終製品（医薬品を除く。）</v>
      </c>
      <c r="AD31" s="539">
        <f t="shared" si="9"/>
        <v>0</v>
      </c>
      <c r="AE31" s="539">
        <f t="shared" si="9"/>
        <v>0</v>
      </c>
      <c r="AF31" s="539">
        <f t="shared" si="9"/>
        <v>0</v>
      </c>
      <c r="AG31" s="539">
        <f t="shared" si="9"/>
        <v>0</v>
      </c>
      <c r="AH31" s="539">
        <f t="shared" si="9"/>
        <v>0</v>
      </c>
      <c r="AI31" s="539">
        <f t="shared" si="9"/>
        <v>0</v>
      </c>
      <c r="AJ31" s="539">
        <f t="shared" si="9"/>
        <v>0</v>
      </c>
      <c r="AK31" s="544"/>
      <c r="AL31" s="544"/>
      <c r="AM31" s="545">
        <f>RANK(AD31,$AD$6:$AD$113)+COUNTIF($AD$6:AD31,AD31)-1</f>
        <v>26</v>
      </c>
      <c r="AN31" s="546" t="str">
        <f t="shared" si="5"/>
        <v>208</v>
      </c>
      <c r="AO31" s="547" t="str">
        <f t="shared" si="5"/>
        <v>化学最終製品（医薬品を除く。）</v>
      </c>
      <c r="AP31" s="548">
        <v>26</v>
      </c>
      <c r="AQ31" s="548" t="str">
        <f t="shared" si="2"/>
        <v>208</v>
      </c>
      <c r="AR31" s="549" t="str">
        <f t="shared" si="3"/>
        <v>化学最終製品（医薬品を除く。）</v>
      </c>
      <c r="AS31" s="538">
        <f t="shared" si="6"/>
        <v>0</v>
      </c>
      <c r="AT31" s="550">
        <f t="shared" si="7"/>
        <v>0</v>
      </c>
      <c r="AU31" s="542">
        <f t="shared" si="8"/>
        <v>0</v>
      </c>
      <c r="AV31" s="539">
        <f t="shared" si="4"/>
        <v>0</v>
      </c>
    </row>
    <row r="32" spans="1:48" s="24" customFormat="1" ht="19.899999999999999" customHeight="1" x14ac:dyDescent="0.15">
      <c r="A32" s="380" t="s">
        <v>262</v>
      </c>
      <c r="B32" s="537" t="s">
        <v>261</v>
      </c>
      <c r="C32" s="538"/>
      <c r="D32" s="538">
        <f>企業建設_計算準備!E36</f>
        <v>0</v>
      </c>
      <c r="E32" s="538"/>
      <c r="F32" s="538"/>
      <c r="G32" s="538"/>
      <c r="H32" s="538">
        <f>C32*各種係数!I32</f>
        <v>0</v>
      </c>
      <c r="I32" s="538">
        <f>C32*各種係数!J32</f>
        <v>0</v>
      </c>
      <c r="J32" s="539">
        <f>D32*各種係数!D32</f>
        <v>0</v>
      </c>
      <c r="K32" s="540">
        <v>0</v>
      </c>
      <c r="L32" s="540">
        <v>0</v>
      </c>
      <c r="M32" s="540">
        <f>K32*各種係数!E32</f>
        <v>0</v>
      </c>
      <c r="N32" s="540">
        <f>K32*各種係数!F32</f>
        <v>0</v>
      </c>
      <c r="O32" s="540">
        <f>N32*各種係数!G32</f>
        <v>0</v>
      </c>
      <c r="P32" s="540">
        <f>K32*各種係数!I32</f>
        <v>0</v>
      </c>
      <c r="Q32" s="540">
        <f>K32*各種係数!J32</f>
        <v>0</v>
      </c>
      <c r="R32" s="539"/>
      <c r="S32" s="539">
        <f>$R$114*各種係数!H32</f>
        <v>0</v>
      </c>
      <c r="T32" s="539">
        <f>S32*各種係数!D32</f>
        <v>0</v>
      </c>
      <c r="U32" s="542">
        <v>0</v>
      </c>
      <c r="V32" s="542">
        <v>0</v>
      </c>
      <c r="W32" s="542">
        <f>U32*各種係数!E32</f>
        <v>0</v>
      </c>
      <c r="X32" s="542">
        <f>U32*各種係数!F32</f>
        <v>0</v>
      </c>
      <c r="Y32" s="542">
        <f>X32*各種係数!G32</f>
        <v>0</v>
      </c>
      <c r="Z32" s="542">
        <f>U32*各種係数!I32</f>
        <v>0</v>
      </c>
      <c r="AA32" s="542">
        <f>U32*各種係数!J32</f>
        <v>0</v>
      </c>
      <c r="AB32" s="536" t="str">
        <f t="shared" si="0"/>
        <v>211</v>
      </c>
      <c r="AC32" s="537" t="str">
        <f t="shared" si="0"/>
        <v>石油製品</v>
      </c>
      <c r="AD32" s="539">
        <f t="shared" si="9"/>
        <v>0</v>
      </c>
      <c r="AE32" s="539">
        <f t="shared" si="9"/>
        <v>0</v>
      </c>
      <c r="AF32" s="539">
        <f t="shared" si="9"/>
        <v>0</v>
      </c>
      <c r="AG32" s="539">
        <f t="shared" si="9"/>
        <v>0</v>
      </c>
      <c r="AH32" s="539">
        <f t="shared" si="9"/>
        <v>0</v>
      </c>
      <c r="AI32" s="539">
        <f t="shared" si="9"/>
        <v>0</v>
      </c>
      <c r="AJ32" s="539">
        <f t="shared" si="9"/>
        <v>0</v>
      </c>
      <c r="AK32" s="544"/>
      <c r="AL32" s="544"/>
      <c r="AM32" s="545">
        <f>RANK(AD32,$AD$6:$AD$113)+COUNTIF($AD$6:AD32,AD32)-1</f>
        <v>27</v>
      </c>
      <c r="AN32" s="546" t="str">
        <f t="shared" si="5"/>
        <v>211</v>
      </c>
      <c r="AO32" s="547" t="str">
        <f t="shared" si="5"/>
        <v>石油製品</v>
      </c>
      <c r="AP32" s="548">
        <v>27</v>
      </c>
      <c r="AQ32" s="548" t="str">
        <f t="shared" si="2"/>
        <v>211</v>
      </c>
      <c r="AR32" s="549" t="str">
        <f t="shared" si="3"/>
        <v>石油製品</v>
      </c>
      <c r="AS32" s="538">
        <f t="shared" si="6"/>
        <v>0</v>
      </c>
      <c r="AT32" s="550">
        <f t="shared" si="7"/>
        <v>0</v>
      </c>
      <c r="AU32" s="542">
        <f t="shared" si="8"/>
        <v>0</v>
      </c>
      <c r="AV32" s="539">
        <f t="shared" si="4"/>
        <v>0</v>
      </c>
    </row>
    <row r="33" spans="1:48" s="24" customFormat="1" ht="19.899999999999999" customHeight="1" x14ac:dyDescent="0.15">
      <c r="A33" s="380" t="s">
        <v>265</v>
      </c>
      <c r="B33" s="537" t="s">
        <v>264</v>
      </c>
      <c r="C33" s="538"/>
      <c r="D33" s="538">
        <f>企業建設_計算準備!E37</f>
        <v>0</v>
      </c>
      <c r="E33" s="538"/>
      <c r="F33" s="538"/>
      <c r="G33" s="538"/>
      <c r="H33" s="538">
        <f>C33*各種係数!I33</f>
        <v>0</v>
      </c>
      <c r="I33" s="538">
        <f>C33*各種係数!J33</f>
        <v>0</v>
      </c>
      <c r="J33" s="539">
        <f>D33*各種係数!D33</f>
        <v>0</v>
      </c>
      <c r="K33" s="540">
        <v>0</v>
      </c>
      <c r="L33" s="540">
        <v>0</v>
      </c>
      <c r="M33" s="540">
        <f>K33*各種係数!E33</f>
        <v>0</v>
      </c>
      <c r="N33" s="540">
        <f>K33*各種係数!F33</f>
        <v>0</v>
      </c>
      <c r="O33" s="540">
        <f>N33*各種係数!G33</f>
        <v>0</v>
      </c>
      <c r="P33" s="540">
        <f>K33*各種係数!I33</f>
        <v>0</v>
      </c>
      <c r="Q33" s="540">
        <f>K33*各種係数!J33</f>
        <v>0</v>
      </c>
      <c r="R33" s="539"/>
      <c r="S33" s="539">
        <f>$R$114*各種係数!H33</f>
        <v>0</v>
      </c>
      <c r="T33" s="539">
        <f>S33*各種係数!D33</f>
        <v>0</v>
      </c>
      <c r="U33" s="542">
        <v>0</v>
      </c>
      <c r="V33" s="542">
        <v>0</v>
      </c>
      <c r="W33" s="542">
        <f>U33*各種係数!E33</f>
        <v>0</v>
      </c>
      <c r="X33" s="542">
        <f>U33*各種係数!F33</f>
        <v>0</v>
      </c>
      <c r="Y33" s="542">
        <f>X33*各種係数!G33</f>
        <v>0</v>
      </c>
      <c r="Z33" s="542">
        <f>U33*各種係数!I33</f>
        <v>0</v>
      </c>
      <c r="AA33" s="542">
        <f>U33*各種係数!J33</f>
        <v>0</v>
      </c>
      <c r="AB33" s="536" t="str">
        <f t="shared" si="0"/>
        <v>212</v>
      </c>
      <c r="AC33" s="537" t="str">
        <f t="shared" si="0"/>
        <v>石炭製品</v>
      </c>
      <c r="AD33" s="539">
        <f t="shared" si="9"/>
        <v>0</v>
      </c>
      <c r="AE33" s="539">
        <f t="shared" si="9"/>
        <v>0</v>
      </c>
      <c r="AF33" s="539">
        <f t="shared" si="9"/>
        <v>0</v>
      </c>
      <c r="AG33" s="539">
        <f t="shared" si="9"/>
        <v>0</v>
      </c>
      <c r="AH33" s="539">
        <f t="shared" si="9"/>
        <v>0</v>
      </c>
      <c r="AI33" s="539">
        <f t="shared" si="9"/>
        <v>0</v>
      </c>
      <c r="AJ33" s="539">
        <f t="shared" si="9"/>
        <v>0</v>
      </c>
      <c r="AK33" s="544"/>
      <c r="AL33" s="544"/>
      <c r="AM33" s="545">
        <f>RANK(AD33,$AD$6:$AD$113)+COUNTIF($AD$6:AD33,AD33)-1</f>
        <v>28</v>
      </c>
      <c r="AN33" s="546" t="str">
        <f t="shared" si="5"/>
        <v>212</v>
      </c>
      <c r="AO33" s="547" t="str">
        <f t="shared" si="5"/>
        <v>石炭製品</v>
      </c>
      <c r="AP33" s="548">
        <v>28</v>
      </c>
      <c r="AQ33" s="548" t="str">
        <f t="shared" si="2"/>
        <v>212</v>
      </c>
      <c r="AR33" s="549" t="str">
        <f t="shared" si="3"/>
        <v>石炭製品</v>
      </c>
      <c r="AS33" s="538">
        <f t="shared" si="6"/>
        <v>0</v>
      </c>
      <c r="AT33" s="550">
        <f t="shared" si="7"/>
        <v>0</v>
      </c>
      <c r="AU33" s="542">
        <f t="shared" si="8"/>
        <v>0</v>
      </c>
      <c r="AV33" s="539">
        <f t="shared" si="4"/>
        <v>0</v>
      </c>
    </row>
    <row r="34" spans="1:48" s="24" customFormat="1" ht="19.899999999999999" customHeight="1" x14ac:dyDescent="0.15">
      <c r="A34" s="380" t="s">
        <v>268</v>
      </c>
      <c r="B34" s="537" t="s">
        <v>267</v>
      </c>
      <c r="C34" s="538"/>
      <c r="D34" s="538">
        <f>企業建設_計算準備!E38</f>
        <v>0</v>
      </c>
      <c r="E34" s="538"/>
      <c r="F34" s="538"/>
      <c r="G34" s="538"/>
      <c r="H34" s="538">
        <f>C34*各種係数!I34</f>
        <v>0</v>
      </c>
      <c r="I34" s="538">
        <f>C34*各種係数!J34</f>
        <v>0</v>
      </c>
      <c r="J34" s="539">
        <f>D34*各種係数!D34</f>
        <v>0</v>
      </c>
      <c r="K34" s="540">
        <v>0</v>
      </c>
      <c r="L34" s="540">
        <v>0</v>
      </c>
      <c r="M34" s="540">
        <f>K34*各種係数!E34</f>
        <v>0</v>
      </c>
      <c r="N34" s="540">
        <f>K34*各種係数!F34</f>
        <v>0</v>
      </c>
      <c r="O34" s="540">
        <f>N34*各種係数!G34</f>
        <v>0</v>
      </c>
      <c r="P34" s="540">
        <f>K34*各種係数!I34</f>
        <v>0</v>
      </c>
      <c r="Q34" s="540">
        <f>K34*各種係数!J34</f>
        <v>0</v>
      </c>
      <c r="R34" s="539"/>
      <c r="S34" s="539">
        <f>$R$114*各種係数!H34</f>
        <v>0</v>
      </c>
      <c r="T34" s="539">
        <f>S34*各種係数!D34</f>
        <v>0</v>
      </c>
      <c r="U34" s="542">
        <v>0</v>
      </c>
      <c r="V34" s="542">
        <v>0</v>
      </c>
      <c r="W34" s="542">
        <f>U34*各種係数!E34</f>
        <v>0</v>
      </c>
      <c r="X34" s="542">
        <f>U34*各種係数!F34</f>
        <v>0</v>
      </c>
      <c r="Y34" s="542">
        <f>X34*各種係数!G34</f>
        <v>0</v>
      </c>
      <c r="Z34" s="542">
        <f>U34*各種係数!I34</f>
        <v>0</v>
      </c>
      <c r="AA34" s="542">
        <f>U34*各種係数!J34</f>
        <v>0</v>
      </c>
      <c r="AB34" s="536" t="str">
        <f t="shared" si="0"/>
        <v>221</v>
      </c>
      <c r="AC34" s="537" t="str">
        <f t="shared" si="0"/>
        <v>プラスチック製品</v>
      </c>
      <c r="AD34" s="539">
        <f t="shared" si="9"/>
        <v>0</v>
      </c>
      <c r="AE34" s="539">
        <f t="shared" si="9"/>
        <v>0</v>
      </c>
      <c r="AF34" s="539">
        <f t="shared" si="9"/>
        <v>0</v>
      </c>
      <c r="AG34" s="539">
        <f t="shared" si="9"/>
        <v>0</v>
      </c>
      <c r="AH34" s="539">
        <f t="shared" si="9"/>
        <v>0</v>
      </c>
      <c r="AI34" s="539">
        <f t="shared" si="9"/>
        <v>0</v>
      </c>
      <c r="AJ34" s="539">
        <f t="shared" si="9"/>
        <v>0</v>
      </c>
      <c r="AK34" s="544"/>
      <c r="AL34" s="544"/>
      <c r="AM34" s="545">
        <f>RANK(AD34,$AD$6:$AD$113)+COUNTIF($AD$6:AD34,AD34)-1</f>
        <v>29</v>
      </c>
      <c r="AN34" s="546" t="str">
        <f t="shared" si="5"/>
        <v>221</v>
      </c>
      <c r="AO34" s="547" t="str">
        <f t="shared" si="5"/>
        <v>プラスチック製品</v>
      </c>
      <c r="AP34" s="548">
        <v>29</v>
      </c>
      <c r="AQ34" s="548" t="str">
        <f t="shared" si="2"/>
        <v>221</v>
      </c>
      <c r="AR34" s="549" t="str">
        <f t="shared" si="3"/>
        <v>プラスチック製品</v>
      </c>
      <c r="AS34" s="538">
        <f t="shared" si="6"/>
        <v>0</v>
      </c>
      <c r="AT34" s="550">
        <f t="shared" si="7"/>
        <v>0</v>
      </c>
      <c r="AU34" s="542">
        <f t="shared" si="8"/>
        <v>0</v>
      </c>
      <c r="AV34" s="539">
        <f t="shared" si="4"/>
        <v>0</v>
      </c>
    </row>
    <row r="35" spans="1:48" s="24" customFormat="1" ht="19.899999999999999" customHeight="1" x14ac:dyDescent="0.15">
      <c r="A35" s="380" t="s">
        <v>271</v>
      </c>
      <c r="B35" s="537" t="s">
        <v>272</v>
      </c>
      <c r="C35" s="538"/>
      <c r="D35" s="538">
        <f>企業建設_計算準備!E39</f>
        <v>0</v>
      </c>
      <c r="E35" s="538"/>
      <c r="F35" s="538"/>
      <c r="G35" s="538"/>
      <c r="H35" s="538">
        <f>C35*各種係数!I35</f>
        <v>0</v>
      </c>
      <c r="I35" s="538">
        <f>C35*各種係数!J35</f>
        <v>0</v>
      </c>
      <c r="J35" s="539">
        <f>D35*各種係数!D35</f>
        <v>0</v>
      </c>
      <c r="K35" s="540">
        <v>0</v>
      </c>
      <c r="L35" s="540">
        <v>0</v>
      </c>
      <c r="M35" s="540">
        <f>K35*各種係数!E35</f>
        <v>0</v>
      </c>
      <c r="N35" s="540">
        <f>K35*各種係数!F35</f>
        <v>0</v>
      </c>
      <c r="O35" s="540">
        <f>N35*各種係数!G35</f>
        <v>0</v>
      </c>
      <c r="P35" s="540">
        <f>K35*各種係数!I35</f>
        <v>0</v>
      </c>
      <c r="Q35" s="540">
        <f>K35*各種係数!J35</f>
        <v>0</v>
      </c>
      <c r="R35" s="539"/>
      <c r="S35" s="539">
        <f>$R$114*各種係数!H35</f>
        <v>0</v>
      </c>
      <c r="T35" s="539">
        <f>S35*各種係数!D35</f>
        <v>0</v>
      </c>
      <c r="U35" s="542">
        <v>0</v>
      </c>
      <c r="V35" s="542">
        <v>0</v>
      </c>
      <c r="W35" s="542">
        <f>U35*各種係数!E35</f>
        <v>0</v>
      </c>
      <c r="X35" s="542">
        <f>U35*各種係数!F35</f>
        <v>0</v>
      </c>
      <c r="Y35" s="542">
        <f>X35*各種係数!G35</f>
        <v>0</v>
      </c>
      <c r="Z35" s="542">
        <f>U35*各種係数!I35</f>
        <v>0</v>
      </c>
      <c r="AA35" s="542">
        <f>U35*各種係数!J35</f>
        <v>0</v>
      </c>
      <c r="AB35" s="536" t="str">
        <f t="shared" si="0"/>
        <v>222</v>
      </c>
      <c r="AC35" s="537" t="str">
        <f t="shared" si="0"/>
        <v>ゴム製品</v>
      </c>
      <c r="AD35" s="539">
        <f t="shared" si="9"/>
        <v>0</v>
      </c>
      <c r="AE35" s="539">
        <f t="shared" si="9"/>
        <v>0</v>
      </c>
      <c r="AF35" s="539">
        <f t="shared" si="9"/>
        <v>0</v>
      </c>
      <c r="AG35" s="539">
        <f t="shared" si="9"/>
        <v>0</v>
      </c>
      <c r="AH35" s="539">
        <f t="shared" si="9"/>
        <v>0</v>
      </c>
      <c r="AI35" s="539">
        <f t="shared" si="9"/>
        <v>0</v>
      </c>
      <c r="AJ35" s="539">
        <f t="shared" si="9"/>
        <v>0</v>
      </c>
      <c r="AK35" s="544"/>
      <c r="AL35" s="544"/>
      <c r="AM35" s="545">
        <f>RANK(AD35,$AD$6:$AD$113)+COUNTIF($AD$6:AD35,AD35)-1</f>
        <v>30</v>
      </c>
      <c r="AN35" s="546" t="str">
        <f t="shared" si="5"/>
        <v>222</v>
      </c>
      <c r="AO35" s="547" t="str">
        <f t="shared" si="5"/>
        <v>ゴム製品</v>
      </c>
      <c r="AP35" s="548">
        <v>30</v>
      </c>
      <c r="AQ35" s="548" t="str">
        <f t="shared" si="2"/>
        <v>222</v>
      </c>
      <c r="AR35" s="549" t="str">
        <f t="shared" si="3"/>
        <v>ゴム製品</v>
      </c>
      <c r="AS35" s="538">
        <f t="shared" si="6"/>
        <v>0</v>
      </c>
      <c r="AT35" s="550">
        <f t="shared" si="7"/>
        <v>0</v>
      </c>
      <c r="AU35" s="542">
        <f t="shared" si="8"/>
        <v>0</v>
      </c>
      <c r="AV35" s="539">
        <f t="shared" si="4"/>
        <v>0</v>
      </c>
    </row>
    <row r="36" spans="1:48" s="24" customFormat="1" ht="19.899999999999999" customHeight="1" x14ac:dyDescent="0.15">
      <c r="A36" s="380" t="s">
        <v>277</v>
      </c>
      <c r="B36" s="537" t="s">
        <v>663</v>
      </c>
      <c r="C36" s="538"/>
      <c r="D36" s="538">
        <f>企業建設_計算準備!E40</f>
        <v>0</v>
      </c>
      <c r="E36" s="538"/>
      <c r="F36" s="538"/>
      <c r="G36" s="538"/>
      <c r="H36" s="538">
        <f>C36*各種係数!I36</f>
        <v>0</v>
      </c>
      <c r="I36" s="538">
        <f>C36*各種係数!J36</f>
        <v>0</v>
      </c>
      <c r="J36" s="539">
        <f>D36*各種係数!D36</f>
        <v>0</v>
      </c>
      <c r="K36" s="540">
        <v>0</v>
      </c>
      <c r="L36" s="540">
        <v>0</v>
      </c>
      <c r="M36" s="540">
        <f>K36*各種係数!E36</f>
        <v>0</v>
      </c>
      <c r="N36" s="540">
        <f>K36*各種係数!F36</f>
        <v>0</v>
      </c>
      <c r="O36" s="540">
        <f>N36*各種係数!G36</f>
        <v>0</v>
      </c>
      <c r="P36" s="540">
        <f>K36*各種係数!I36</f>
        <v>0</v>
      </c>
      <c r="Q36" s="540">
        <f>K36*各種係数!J36</f>
        <v>0</v>
      </c>
      <c r="R36" s="539"/>
      <c r="S36" s="539">
        <f>$R$114*各種係数!H36</f>
        <v>0</v>
      </c>
      <c r="T36" s="539">
        <f>S36*各種係数!D36</f>
        <v>0</v>
      </c>
      <c r="U36" s="542">
        <v>0</v>
      </c>
      <c r="V36" s="542">
        <v>0</v>
      </c>
      <c r="W36" s="542">
        <f>U36*各種係数!E36</f>
        <v>0</v>
      </c>
      <c r="X36" s="542">
        <f>U36*各種係数!F36</f>
        <v>0</v>
      </c>
      <c r="Y36" s="542">
        <f>X36*各種係数!G36</f>
        <v>0</v>
      </c>
      <c r="Z36" s="542">
        <f>U36*各種係数!I36</f>
        <v>0</v>
      </c>
      <c r="AA36" s="542">
        <f>U36*各種係数!J36</f>
        <v>0</v>
      </c>
      <c r="AB36" s="536" t="str">
        <f t="shared" si="0"/>
        <v>231</v>
      </c>
      <c r="AC36" s="537" t="str">
        <f t="shared" si="0"/>
        <v>なめし革・革製品・毛皮</v>
      </c>
      <c r="AD36" s="539">
        <f t="shared" si="9"/>
        <v>0</v>
      </c>
      <c r="AE36" s="539">
        <f t="shared" si="9"/>
        <v>0</v>
      </c>
      <c r="AF36" s="539">
        <f t="shared" si="9"/>
        <v>0</v>
      </c>
      <c r="AG36" s="539">
        <f t="shared" si="9"/>
        <v>0</v>
      </c>
      <c r="AH36" s="539">
        <f t="shared" si="9"/>
        <v>0</v>
      </c>
      <c r="AI36" s="539">
        <f t="shared" si="9"/>
        <v>0</v>
      </c>
      <c r="AJ36" s="539">
        <f t="shared" si="9"/>
        <v>0</v>
      </c>
      <c r="AK36" s="544"/>
      <c r="AL36" s="544"/>
      <c r="AM36" s="545">
        <f>RANK(AD36,$AD$6:$AD$113)+COUNTIF($AD$6:AD36,AD36)-1</f>
        <v>31</v>
      </c>
      <c r="AN36" s="546" t="str">
        <f t="shared" si="5"/>
        <v>231</v>
      </c>
      <c r="AO36" s="547" t="str">
        <f t="shared" si="5"/>
        <v>なめし革・革製品・毛皮</v>
      </c>
      <c r="AP36" s="548">
        <v>31</v>
      </c>
      <c r="AQ36" s="548" t="str">
        <f t="shared" si="2"/>
        <v>231</v>
      </c>
      <c r="AR36" s="549" t="str">
        <f t="shared" si="3"/>
        <v>なめし革・革製品・毛皮</v>
      </c>
      <c r="AS36" s="538">
        <f t="shared" si="6"/>
        <v>0</v>
      </c>
      <c r="AT36" s="550">
        <f t="shared" si="7"/>
        <v>0</v>
      </c>
      <c r="AU36" s="542">
        <f t="shared" si="8"/>
        <v>0</v>
      </c>
      <c r="AV36" s="539">
        <f t="shared" si="4"/>
        <v>0</v>
      </c>
    </row>
    <row r="37" spans="1:48" s="24" customFormat="1" ht="19.899999999999999" customHeight="1" x14ac:dyDescent="0.15">
      <c r="A37" s="380" t="s">
        <v>281</v>
      </c>
      <c r="B37" s="537" t="s">
        <v>280</v>
      </c>
      <c r="C37" s="538"/>
      <c r="D37" s="538">
        <f>企業建設_計算準備!E41</f>
        <v>0</v>
      </c>
      <c r="E37" s="538"/>
      <c r="F37" s="538"/>
      <c r="G37" s="538"/>
      <c r="H37" s="538">
        <f>C37*各種係数!I37</f>
        <v>0</v>
      </c>
      <c r="I37" s="538">
        <f>C37*各種係数!J37</f>
        <v>0</v>
      </c>
      <c r="J37" s="539">
        <f>D37*各種係数!D37</f>
        <v>0</v>
      </c>
      <c r="K37" s="540">
        <v>0</v>
      </c>
      <c r="L37" s="540">
        <v>0</v>
      </c>
      <c r="M37" s="540">
        <f>K37*各種係数!E37</f>
        <v>0</v>
      </c>
      <c r="N37" s="540">
        <f>K37*各種係数!F37</f>
        <v>0</v>
      </c>
      <c r="O37" s="540">
        <f>N37*各種係数!G37</f>
        <v>0</v>
      </c>
      <c r="P37" s="540">
        <f>K37*各種係数!I37</f>
        <v>0</v>
      </c>
      <c r="Q37" s="540">
        <f>K37*各種係数!J37</f>
        <v>0</v>
      </c>
      <c r="R37" s="539"/>
      <c r="S37" s="539">
        <f>$R$114*各種係数!H37</f>
        <v>0</v>
      </c>
      <c r="T37" s="539">
        <f>S37*各種係数!D37</f>
        <v>0</v>
      </c>
      <c r="U37" s="542">
        <v>0</v>
      </c>
      <c r="V37" s="542">
        <v>0</v>
      </c>
      <c r="W37" s="542">
        <f>U37*各種係数!E37</f>
        <v>0</v>
      </c>
      <c r="X37" s="542">
        <f>U37*各種係数!F37</f>
        <v>0</v>
      </c>
      <c r="Y37" s="542">
        <f>X37*各種係数!G37</f>
        <v>0</v>
      </c>
      <c r="Z37" s="542">
        <f>U37*各種係数!I37</f>
        <v>0</v>
      </c>
      <c r="AA37" s="542">
        <f>U37*各種係数!J37</f>
        <v>0</v>
      </c>
      <c r="AB37" s="536" t="str">
        <f t="shared" si="0"/>
        <v>251</v>
      </c>
      <c r="AC37" s="537" t="str">
        <f t="shared" si="0"/>
        <v>ガラス・ガラス製品</v>
      </c>
      <c r="AD37" s="539">
        <f t="shared" si="9"/>
        <v>0</v>
      </c>
      <c r="AE37" s="539">
        <f t="shared" si="9"/>
        <v>0</v>
      </c>
      <c r="AF37" s="539">
        <f t="shared" si="9"/>
        <v>0</v>
      </c>
      <c r="AG37" s="539">
        <f t="shared" si="9"/>
        <v>0</v>
      </c>
      <c r="AH37" s="539">
        <f t="shared" si="9"/>
        <v>0</v>
      </c>
      <c r="AI37" s="539">
        <f t="shared" si="9"/>
        <v>0</v>
      </c>
      <c r="AJ37" s="539">
        <f t="shared" si="9"/>
        <v>0</v>
      </c>
      <c r="AK37" s="544"/>
      <c r="AL37" s="544"/>
      <c r="AM37" s="545">
        <f>RANK(AD37,$AD$6:$AD$113)+COUNTIF($AD$6:AD37,AD37)-1</f>
        <v>32</v>
      </c>
      <c r="AN37" s="546" t="str">
        <f t="shared" si="5"/>
        <v>251</v>
      </c>
      <c r="AO37" s="547" t="str">
        <f t="shared" si="5"/>
        <v>ガラス・ガラス製品</v>
      </c>
      <c r="AP37" s="548">
        <v>32</v>
      </c>
      <c r="AQ37" s="548" t="str">
        <f t="shared" si="2"/>
        <v>251</v>
      </c>
      <c r="AR37" s="549" t="str">
        <f t="shared" si="3"/>
        <v>ガラス・ガラス製品</v>
      </c>
      <c r="AS37" s="538">
        <f t="shared" si="6"/>
        <v>0</v>
      </c>
      <c r="AT37" s="550">
        <f t="shared" si="7"/>
        <v>0</v>
      </c>
      <c r="AU37" s="542">
        <f t="shared" si="8"/>
        <v>0</v>
      </c>
      <c r="AV37" s="539">
        <f t="shared" si="4"/>
        <v>0</v>
      </c>
    </row>
    <row r="38" spans="1:48" s="24" customFormat="1" ht="19.899999999999999" customHeight="1" x14ac:dyDescent="0.15">
      <c r="A38" s="380" t="s">
        <v>284</v>
      </c>
      <c r="B38" s="537" t="s">
        <v>283</v>
      </c>
      <c r="C38" s="538"/>
      <c r="D38" s="538">
        <f>企業建設_計算準備!E42</f>
        <v>0</v>
      </c>
      <c r="E38" s="538"/>
      <c r="F38" s="538"/>
      <c r="G38" s="538"/>
      <c r="H38" s="538">
        <f>C38*各種係数!I38</f>
        <v>0</v>
      </c>
      <c r="I38" s="538">
        <f>C38*各種係数!J38</f>
        <v>0</v>
      </c>
      <c r="J38" s="539">
        <f>D38*各種係数!D38</f>
        <v>0</v>
      </c>
      <c r="K38" s="540">
        <v>0</v>
      </c>
      <c r="L38" s="540">
        <v>0</v>
      </c>
      <c r="M38" s="540">
        <f>K38*各種係数!E38</f>
        <v>0</v>
      </c>
      <c r="N38" s="540">
        <f>K38*各種係数!F38</f>
        <v>0</v>
      </c>
      <c r="O38" s="540">
        <f>N38*各種係数!G38</f>
        <v>0</v>
      </c>
      <c r="P38" s="540">
        <f>K38*各種係数!I38</f>
        <v>0</v>
      </c>
      <c r="Q38" s="540">
        <f>K38*各種係数!J38</f>
        <v>0</v>
      </c>
      <c r="R38" s="539"/>
      <c r="S38" s="539">
        <f>$R$114*各種係数!H38</f>
        <v>0</v>
      </c>
      <c r="T38" s="539">
        <f>S38*各種係数!D38</f>
        <v>0</v>
      </c>
      <c r="U38" s="542">
        <v>0</v>
      </c>
      <c r="V38" s="542">
        <v>0</v>
      </c>
      <c r="W38" s="542">
        <f>U38*各種係数!E38</f>
        <v>0</v>
      </c>
      <c r="X38" s="542">
        <f>U38*各種係数!F38</f>
        <v>0</v>
      </c>
      <c r="Y38" s="542">
        <f>X38*各種係数!G38</f>
        <v>0</v>
      </c>
      <c r="Z38" s="542">
        <f>U38*各種係数!I38</f>
        <v>0</v>
      </c>
      <c r="AA38" s="542">
        <f>U38*各種係数!J38</f>
        <v>0</v>
      </c>
      <c r="AB38" s="536" t="str">
        <f t="shared" ref="AB38:AC69" si="10">A38</f>
        <v>252</v>
      </c>
      <c r="AC38" s="537" t="str">
        <f t="shared" si="10"/>
        <v>セメント・セメント製品</v>
      </c>
      <c r="AD38" s="539">
        <f t="shared" si="9"/>
        <v>0</v>
      </c>
      <c r="AE38" s="539">
        <f t="shared" si="9"/>
        <v>0</v>
      </c>
      <c r="AF38" s="539">
        <f t="shared" si="9"/>
        <v>0</v>
      </c>
      <c r="AG38" s="539">
        <f t="shared" si="9"/>
        <v>0</v>
      </c>
      <c r="AH38" s="539">
        <f t="shared" si="9"/>
        <v>0</v>
      </c>
      <c r="AI38" s="539">
        <f t="shared" si="9"/>
        <v>0</v>
      </c>
      <c r="AJ38" s="539">
        <f t="shared" si="9"/>
        <v>0</v>
      </c>
      <c r="AK38" s="544"/>
      <c r="AL38" s="544"/>
      <c r="AM38" s="545">
        <f>RANK(AD38,$AD$6:$AD$113)+COUNTIF($AD$6:AD38,AD38)-1</f>
        <v>33</v>
      </c>
      <c r="AN38" s="546" t="str">
        <f t="shared" si="5"/>
        <v>252</v>
      </c>
      <c r="AO38" s="547" t="str">
        <f t="shared" si="5"/>
        <v>セメント・セメント製品</v>
      </c>
      <c r="AP38" s="548">
        <v>33</v>
      </c>
      <c r="AQ38" s="548" t="str">
        <f t="shared" si="2"/>
        <v>252</v>
      </c>
      <c r="AR38" s="549" t="str">
        <f t="shared" si="3"/>
        <v>セメント・セメント製品</v>
      </c>
      <c r="AS38" s="538">
        <f t="shared" si="6"/>
        <v>0</v>
      </c>
      <c r="AT38" s="550">
        <f t="shared" si="7"/>
        <v>0</v>
      </c>
      <c r="AU38" s="542">
        <f t="shared" si="8"/>
        <v>0</v>
      </c>
      <c r="AV38" s="539">
        <f t="shared" si="4"/>
        <v>0</v>
      </c>
    </row>
    <row r="39" spans="1:48" s="24" customFormat="1" ht="19.899999999999999" customHeight="1" x14ac:dyDescent="0.15">
      <c r="A39" s="380" t="s">
        <v>287</v>
      </c>
      <c r="B39" s="537" t="s">
        <v>286</v>
      </c>
      <c r="C39" s="538"/>
      <c r="D39" s="538">
        <f>企業建設_計算準備!E43</f>
        <v>0</v>
      </c>
      <c r="E39" s="538"/>
      <c r="F39" s="538"/>
      <c r="G39" s="538"/>
      <c r="H39" s="538">
        <f>C39*各種係数!I39</f>
        <v>0</v>
      </c>
      <c r="I39" s="538">
        <f>C39*各種係数!J39</f>
        <v>0</v>
      </c>
      <c r="J39" s="539">
        <f>D39*各種係数!D39</f>
        <v>0</v>
      </c>
      <c r="K39" s="540">
        <v>0</v>
      </c>
      <c r="L39" s="540">
        <v>0</v>
      </c>
      <c r="M39" s="540">
        <f>K39*各種係数!E39</f>
        <v>0</v>
      </c>
      <c r="N39" s="540">
        <f>K39*各種係数!F39</f>
        <v>0</v>
      </c>
      <c r="O39" s="540">
        <f>N39*各種係数!G39</f>
        <v>0</v>
      </c>
      <c r="P39" s="540">
        <f>K39*各種係数!I39</f>
        <v>0</v>
      </c>
      <c r="Q39" s="540">
        <f>K39*各種係数!J39</f>
        <v>0</v>
      </c>
      <c r="R39" s="539"/>
      <c r="S39" s="539">
        <f>$R$114*各種係数!H39</f>
        <v>0</v>
      </c>
      <c r="T39" s="539">
        <f>S39*各種係数!D39</f>
        <v>0</v>
      </c>
      <c r="U39" s="542">
        <v>0</v>
      </c>
      <c r="V39" s="542">
        <v>0</v>
      </c>
      <c r="W39" s="542">
        <f>U39*各種係数!E39</f>
        <v>0</v>
      </c>
      <c r="X39" s="542">
        <f>U39*各種係数!F39</f>
        <v>0</v>
      </c>
      <c r="Y39" s="542">
        <f>X39*各種係数!G39</f>
        <v>0</v>
      </c>
      <c r="Z39" s="542">
        <f>U39*各種係数!I39</f>
        <v>0</v>
      </c>
      <c r="AA39" s="542">
        <f>U39*各種係数!J39</f>
        <v>0</v>
      </c>
      <c r="AB39" s="536" t="str">
        <f t="shared" si="10"/>
        <v>253</v>
      </c>
      <c r="AC39" s="537" t="str">
        <f t="shared" si="10"/>
        <v>陶磁器</v>
      </c>
      <c r="AD39" s="539">
        <f t="shared" si="9"/>
        <v>0</v>
      </c>
      <c r="AE39" s="539">
        <f t="shared" si="9"/>
        <v>0</v>
      </c>
      <c r="AF39" s="539">
        <f t="shared" si="9"/>
        <v>0</v>
      </c>
      <c r="AG39" s="539">
        <f t="shared" si="9"/>
        <v>0</v>
      </c>
      <c r="AH39" s="539">
        <f t="shared" si="9"/>
        <v>0</v>
      </c>
      <c r="AI39" s="539">
        <f t="shared" si="9"/>
        <v>0</v>
      </c>
      <c r="AJ39" s="539">
        <f t="shared" si="9"/>
        <v>0</v>
      </c>
      <c r="AK39" s="544"/>
      <c r="AL39" s="544"/>
      <c r="AM39" s="545">
        <f>RANK(AD39,$AD$6:$AD$113)+COUNTIF($AD$6:AD39,AD39)-1</f>
        <v>34</v>
      </c>
      <c r="AN39" s="546" t="str">
        <f t="shared" si="5"/>
        <v>253</v>
      </c>
      <c r="AO39" s="547" t="str">
        <f t="shared" si="5"/>
        <v>陶磁器</v>
      </c>
      <c r="AP39" s="548">
        <v>34</v>
      </c>
      <c r="AQ39" s="548" t="str">
        <f t="shared" si="2"/>
        <v>253</v>
      </c>
      <c r="AR39" s="549" t="str">
        <f t="shared" si="3"/>
        <v>陶磁器</v>
      </c>
      <c r="AS39" s="538">
        <f t="shared" si="6"/>
        <v>0</v>
      </c>
      <c r="AT39" s="550">
        <f t="shared" si="7"/>
        <v>0</v>
      </c>
      <c r="AU39" s="542">
        <f t="shared" si="8"/>
        <v>0</v>
      </c>
      <c r="AV39" s="539">
        <f t="shared" si="4"/>
        <v>0</v>
      </c>
    </row>
    <row r="40" spans="1:48" s="24" customFormat="1" ht="19.899999999999999" customHeight="1" x14ac:dyDescent="0.15">
      <c r="A40" s="380" t="s">
        <v>290</v>
      </c>
      <c r="B40" s="537" t="s">
        <v>291</v>
      </c>
      <c r="C40" s="538"/>
      <c r="D40" s="538">
        <f>企業建設_計算準備!E44</f>
        <v>0</v>
      </c>
      <c r="E40" s="538"/>
      <c r="F40" s="538"/>
      <c r="G40" s="538"/>
      <c r="H40" s="538">
        <f>C40*各種係数!I40</f>
        <v>0</v>
      </c>
      <c r="I40" s="538">
        <f>C40*各種係数!J40</f>
        <v>0</v>
      </c>
      <c r="J40" s="539">
        <f>D40*各種係数!D40</f>
        <v>0</v>
      </c>
      <c r="K40" s="540">
        <v>0</v>
      </c>
      <c r="L40" s="540">
        <v>0</v>
      </c>
      <c r="M40" s="540">
        <f>K40*各種係数!E40</f>
        <v>0</v>
      </c>
      <c r="N40" s="540">
        <f>K40*各種係数!F40</f>
        <v>0</v>
      </c>
      <c r="O40" s="540">
        <f>N40*各種係数!G40</f>
        <v>0</v>
      </c>
      <c r="P40" s="540">
        <f>K40*各種係数!I40</f>
        <v>0</v>
      </c>
      <c r="Q40" s="540">
        <f>K40*各種係数!J40</f>
        <v>0</v>
      </c>
      <c r="R40" s="539"/>
      <c r="S40" s="539">
        <f>$R$114*各種係数!H40</f>
        <v>0</v>
      </c>
      <c r="T40" s="539">
        <f>S40*各種係数!D40</f>
        <v>0</v>
      </c>
      <c r="U40" s="542">
        <v>0</v>
      </c>
      <c r="V40" s="542">
        <v>0</v>
      </c>
      <c r="W40" s="542">
        <f>U40*各種係数!E40</f>
        <v>0</v>
      </c>
      <c r="X40" s="542">
        <f>U40*各種係数!F40</f>
        <v>0</v>
      </c>
      <c r="Y40" s="542">
        <f>X40*各種係数!G40</f>
        <v>0</v>
      </c>
      <c r="Z40" s="542">
        <f>U40*各種係数!I40</f>
        <v>0</v>
      </c>
      <c r="AA40" s="542">
        <f>U40*各種係数!J40</f>
        <v>0</v>
      </c>
      <c r="AB40" s="536" t="str">
        <f t="shared" si="10"/>
        <v>259</v>
      </c>
      <c r="AC40" s="537" t="str">
        <f t="shared" si="10"/>
        <v>その他の窯業・土石製品</v>
      </c>
      <c r="AD40" s="539">
        <f t="shared" si="9"/>
        <v>0</v>
      </c>
      <c r="AE40" s="539">
        <f t="shared" si="9"/>
        <v>0</v>
      </c>
      <c r="AF40" s="539">
        <f t="shared" si="9"/>
        <v>0</v>
      </c>
      <c r="AG40" s="539">
        <f t="shared" si="9"/>
        <v>0</v>
      </c>
      <c r="AH40" s="539">
        <f t="shared" si="9"/>
        <v>0</v>
      </c>
      <c r="AI40" s="539">
        <f t="shared" si="9"/>
        <v>0</v>
      </c>
      <c r="AJ40" s="539">
        <f t="shared" si="9"/>
        <v>0</v>
      </c>
      <c r="AK40" s="544"/>
      <c r="AL40" s="544"/>
      <c r="AM40" s="545">
        <f>RANK(AD40,$AD$6:$AD$113)+COUNTIF($AD$6:AD40,AD40)-1</f>
        <v>35</v>
      </c>
      <c r="AN40" s="546" t="str">
        <f t="shared" si="5"/>
        <v>259</v>
      </c>
      <c r="AO40" s="547" t="str">
        <f t="shared" si="5"/>
        <v>その他の窯業・土石製品</v>
      </c>
      <c r="AP40" s="548">
        <v>35</v>
      </c>
      <c r="AQ40" s="548" t="str">
        <f t="shared" si="2"/>
        <v>259</v>
      </c>
      <c r="AR40" s="549" t="str">
        <f t="shared" si="3"/>
        <v>その他の窯業・土石製品</v>
      </c>
      <c r="AS40" s="538">
        <f t="shared" si="6"/>
        <v>0</v>
      </c>
      <c r="AT40" s="550">
        <f t="shared" si="7"/>
        <v>0</v>
      </c>
      <c r="AU40" s="542">
        <f t="shared" si="8"/>
        <v>0</v>
      </c>
      <c r="AV40" s="539">
        <f t="shared" si="4"/>
        <v>0</v>
      </c>
    </row>
    <row r="41" spans="1:48" s="24" customFormat="1" ht="19.899999999999999" customHeight="1" x14ac:dyDescent="0.15">
      <c r="A41" s="380" t="s">
        <v>295</v>
      </c>
      <c r="B41" s="537" t="s">
        <v>294</v>
      </c>
      <c r="C41" s="538"/>
      <c r="D41" s="538">
        <f>企業建設_計算準備!E45</f>
        <v>0</v>
      </c>
      <c r="E41" s="538"/>
      <c r="F41" s="538"/>
      <c r="G41" s="538"/>
      <c r="H41" s="538">
        <f>C41*各種係数!I41</f>
        <v>0</v>
      </c>
      <c r="I41" s="538">
        <f>C41*各種係数!J41</f>
        <v>0</v>
      </c>
      <c r="J41" s="539">
        <f>D41*各種係数!D41</f>
        <v>0</v>
      </c>
      <c r="K41" s="540">
        <v>0</v>
      </c>
      <c r="L41" s="540">
        <v>0</v>
      </c>
      <c r="M41" s="540">
        <f>K41*各種係数!E41</f>
        <v>0</v>
      </c>
      <c r="N41" s="540">
        <f>K41*各種係数!F41</f>
        <v>0</v>
      </c>
      <c r="O41" s="540">
        <f>N41*各種係数!G41</f>
        <v>0</v>
      </c>
      <c r="P41" s="540">
        <f>K41*各種係数!I41</f>
        <v>0</v>
      </c>
      <c r="Q41" s="540">
        <f>K41*各種係数!J41</f>
        <v>0</v>
      </c>
      <c r="R41" s="539"/>
      <c r="S41" s="539">
        <f>$R$114*各種係数!H41</f>
        <v>0</v>
      </c>
      <c r="T41" s="539">
        <f>S41*各種係数!D41</f>
        <v>0</v>
      </c>
      <c r="U41" s="542">
        <v>0</v>
      </c>
      <c r="V41" s="542">
        <v>0</v>
      </c>
      <c r="W41" s="542">
        <f>U41*各種係数!E41</f>
        <v>0</v>
      </c>
      <c r="X41" s="542">
        <f>U41*各種係数!F41</f>
        <v>0</v>
      </c>
      <c r="Y41" s="542">
        <f>X41*各種係数!G41</f>
        <v>0</v>
      </c>
      <c r="Z41" s="542">
        <f>U41*各種係数!I41</f>
        <v>0</v>
      </c>
      <c r="AA41" s="542">
        <f>U41*各種係数!J41</f>
        <v>0</v>
      </c>
      <c r="AB41" s="536" t="str">
        <f t="shared" si="10"/>
        <v>261</v>
      </c>
      <c r="AC41" s="537" t="str">
        <f t="shared" si="10"/>
        <v>銑鉄・粗鋼</v>
      </c>
      <c r="AD41" s="539">
        <f t="shared" si="9"/>
        <v>0</v>
      </c>
      <c r="AE41" s="539">
        <f t="shared" si="9"/>
        <v>0</v>
      </c>
      <c r="AF41" s="539">
        <f t="shared" si="9"/>
        <v>0</v>
      </c>
      <c r="AG41" s="539">
        <f t="shared" si="9"/>
        <v>0</v>
      </c>
      <c r="AH41" s="539">
        <f t="shared" si="9"/>
        <v>0</v>
      </c>
      <c r="AI41" s="539">
        <f t="shared" si="9"/>
        <v>0</v>
      </c>
      <c r="AJ41" s="539">
        <f t="shared" si="9"/>
        <v>0</v>
      </c>
      <c r="AK41" s="544"/>
      <c r="AL41" s="544"/>
      <c r="AM41" s="545">
        <f>RANK(AD41,$AD$6:$AD$113)+COUNTIF($AD$6:AD41,AD41)-1</f>
        <v>36</v>
      </c>
      <c r="AN41" s="546" t="str">
        <f t="shared" si="5"/>
        <v>261</v>
      </c>
      <c r="AO41" s="547" t="str">
        <f t="shared" si="5"/>
        <v>銑鉄・粗鋼</v>
      </c>
      <c r="AP41" s="548">
        <v>36</v>
      </c>
      <c r="AQ41" s="548" t="str">
        <f t="shared" si="2"/>
        <v>261</v>
      </c>
      <c r="AR41" s="549" t="str">
        <f t="shared" si="3"/>
        <v>銑鉄・粗鋼</v>
      </c>
      <c r="AS41" s="538">
        <f t="shared" si="6"/>
        <v>0</v>
      </c>
      <c r="AT41" s="550">
        <f t="shared" si="7"/>
        <v>0</v>
      </c>
      <c r="AU41" s="542">
        <f t="shared" si="8"/>
        <v>0</v>
      </c>
      <c r="AV41" s="539">
        <f t="shared" si="4"/>
        <v>0</v>
      </c>
    </row>
    <row r="42" spans="1:48" s="24" customFormat="1" ht="19.899999999999999" customHeight="1" x14ac:dyDescent="0.15">
      <c r="A42" s="380" t="s">
        <v>299</v>
      </c>
      <c r="B42" s="537" t="s">
        <v>300</v>
      </c>
      <c r="C42" s="538"/>
      <c r="D42" s="538">
        <f>企業建設_計算準備!E46</f>
        <v>0</v>
      </c>
      <c r="E42" s="538"/>
      <c r="F42" s="538"/>
      <c r="G42" s="538"/>
      <c r="H42" s="538">
        <f>C42*各種係数!I42</f>
        <v>0</v>
      </c>
      <c r="I42" s="538">
        <f>C42*各種係数!J42</f>
        <v>0</v>
      </c>
      <c r="J42" s="539">
        <f>D42*各種係数!D42</f>
        <v>0</v>
      </c>
      <c r="K42" s="540">
        <v>0</v>
      </c>
      <c r="L42" s="540">
        <v>0</v>
      </c>
      <c r="M42" s="540">
        <f>K42*各種係数!E42</f>
        <v>0</v>
      </c>
      <c r="N42" s="540">
        <f>K42*各種係数!F42</f>
        <v>0</v>
      </c>
      <c r="O42" s="540">
        <f>N42*各種係数!G42</f>
        <v>0</v>
      </c>
      <c r="P42" s="540">
        <f>K42*各種係数!I42</f>
        <v>0</v>
      </c>
      <c r="Q42" s="540">
        <f>K42*各種係数!J42</f>
        <v>0</v>
      </c>
      <c r="R42" s="539"/>
      <c r="S42" s="539">
        <f>$R$114*各種係数!H42</f>
        <v>0</v>
      </c>
      <c r="T42" s="539">
        <f>S42*各種係数!D42</f>
        <v>0</v>
      </c>
      <c r="U42" s="542">
        <v>0</v>
      </c>
      <c r="V42" s="542">
        <v>0</v>
      </c>
      <c r="W42" s="542">
        <f>U42*各種係数!E42</f>
        <v>0</v>
      </c>
      <c r="X42" s="542">
        <f>U42*各種係数!F42</f>
        <v>0</v>
      </c>
      <c r="Y42" s="542">
        <f>X42*各種係数!G42</f>
        <v>0</v>
      </c>
      <c r="Z42" s="542">
        <f>U42*各種係数!I42</f>
        <v>0</v>
      </c>
      <c r="AA42" s="542">
        <f>U42*各種係数!J42</f>
        <v>0</v>
      </c>
      <c r="AB42" s="536" t="str">
        <f t="shared" si="10"/>
        <v>262</v>
      </c>
      <c r="AC42" s="537" t="str">
        <f t="shared" si="10"/>
        <v>鋼材</v>
      </c>
      <c r="AD42" s="539">
        <f t="shared" si="9"/>
        <v>0</v>
      </c>
      <c r="AE42" s="539">
        <f t="shared" si="9"/>
        <v>0</v>
      </c>
      <c r="AF42" s="539">
        <f t="shared" si="9"/>
        <v>0</v>
      </c>
      <c r="AG42" s="539">
        <f t="shared" si="9"/>
        <v>0</v>
      </c>
      <c r="AH42" s="539">
        <f t="shared" si="9"/>
        <v>0</v>
      </c>
      <c r="AI42" s="539">
        <f t="shared" si="9"/>
        <v>0</v>
      </c>
      <c r="AJ42" s="539">
        <f t="shared" si="9"/>
        <v>0</v>
      </c>
      <c r="AK42" s="544"/>
      <c r="AL42" s="544"/>
      <c r="AM42" s="545">
        <f>RANK(AD42,$AD$6:$AD$113)+COUNTIF($AD$6:AD42,AD42)-1</f>
        <v>37</v>
      </c>
      <c r="AN42" s="546" t="str">
        <f t="shared" si="5"/>
        <v>262</v>
      </c>
      <c r="AO42" s="547" t="str">
        <f t="shared" si="5"/>
        <v>鋼材</v>
      </c>
      <c r="AP42" s="548">
        <v>37</v>
      </c>
      <c r="AQ42" s="548" t="str">
        <f t="shared" si="2"/>
        <v>262</v>
      </c>
      <c r="AR42" s="549" t="str">
        <f t="shared" si="3"/>
        <v>鋼材</v>
      </c>
      <c r="AS42" s="538">
        <f t="shared" si="6"/>
        <v>0</v>
      </c>
      <c r="AT42" s="550">
        <f t="shared" si="7"/>
        <v>0</v>
      </c>
      <c r="AU42" s="542">
        <f t="shared" si="8"/>
        <v>0</v>
      </c>
      <c r="AV42" s="539">
        <f t="shared" si="4"/>
        <v>0</v>
      </c>
    </row>
    <row r="43" spans="1:48" s="24" customFormat="1" ht="19.899999999999999" customHeight="1" x14ac:dyDescent="0.15">
      <c r="A43" s="380" t="s">
        <v>306</v>
      </c>
      <c r="B43" s="537" t="s">
        <v>665</v>
      </c>
      <c r="C43" s="538"/>
      <c r="D43" s="538">
        <f>企業建設_計算準備!E47</f>
        <v>0</v>
      </c>
      <c r="E43" s="538"/>
      <c r="F43" s="538"/>
      <c r="G43" s="538"/>
      <c r="H43" s="538">
        <f>C43*各種係数!I43</f>
        <v>0</v>
      </c>
      <c r="I43" s="538">
        <f>C43*各種係数!J43</f>
        <v>0</v>
      </c>
      <c r="J43" s="539">
        <f>D43*各種係数!D43</f>
        <v>0</v>
      </c>
      <c r="K43" s="540">
        <v>0</v>
      </c>
      <c r="L43" s="540">
        <v>0</v>
      </c>
      <c r="M43" s="540">
        <f>K43*各種係数!E43</f>
        <v>0</v>
      </c>
      <c r="N43" s="540">
        <f>K43*各種係数!F43</f>
        <v>0</v>
      </c>
      <c r="O43" s="540">
        <f>N43*各種係数!G43</f>
        <v>0</v>
      </c>
      <c r="P43" s="540">
        <f>K43*各種係数!I43</f>
        <v>0</v>
      </c>
      <c r="Q43" s="540">
        <f>K43*各種係数!J43</f>
        <v>0</v>
      </c>
      <c r="R43" s="539"/>
      <c r="S43" s="539">
        <f>$R$114*各種係数!H43</f>
        <v>0</v>
      </c>
      <c r="T43" s="539">
        <f>S43*各種係数!D43</f>
        <v>0</v>
      </c>
      <c r="U43" s="542">
        <v>0</v>
      </c>
      <c r="V43" s="542">
        <v>0</v>
      </c>
      <c r="W43" s="542">
        <f>U43*各種係数!E43</f>
        <v>0</v>
      </c>
      <c r="X43" s="542">
        <f>U43*各種係数!F43</f>
        <v>0</v>
      </c>
      <c r="Y43" s="542">
        <f>X43*各種係数!G43</f>
        <v>0</v>
      </c>
      <c r="Z43" s="542">
        <f>U43*各種係数!I43</f>
        <v>0</v>
      </c>
      <c r="AA43" s="542">
        <f>U43*各種係数!J43</f>
        <v>0</v>
      </c>
      <c r="AB43" s="536" t="str">
        <f t="shared" si="10"/>
        <v>263</v>
      </c>
      <c r="AC43" s="537" t="str">
        <f t="shared" si="10"/>
        <v>鋳鍛造品（鉄）</v>
      </c>
      <c r="AD43" s="539">
        <f t="shared" si="9"/>
        <v>0</v>
      </c>
      <c r="AE43" s="539">
        <f t="shared" si="9"/>
        <v>0</v>
      </c>
      <c r="AF43" s="539">
        <f t="shared" si="9"/>
        <v>0</v>
      </c>
      <c r="AG43" s="539">
        <f t="shared" si="9"/>
        <v>0</v>
      </c>
      <c r="AH43" s="539">
        <f t="shared" si="9"/>
        <v>0</v>
      </c>
      <c r="AI43" s="539">
        <f t="shared" si="9"/>
        <v>0</v>
      </c>
      <c r="AJ43" s="539">
        <f t="shared" si="9"/>
        <v>0</v>
      </c>
      <c r="AK43" s="544"/>
      <c r="AL43" s="544"/>
      <c r="AM43" s="545">
        <f>RANK(AD43,$AD$6:$AD$113)+COUNTIF($AD$6:AD43,AD43)-1</f>
        <v>38</v>
      </c>
      <c r="AN43" s="546" t="str">
        <f t="shared" si="5"/>
        <v>263</v>
      </c>
      <c r="AO43" s="547" t="str">
        <f t="shared" si="5"/>
        <v>鋳鍛造品（鉄）</v>
      </c>
      <c r="AP43" s="548">
        <v>38</v>
      </c>
      <c r="AQ43" s="548" t="str">
        <f t="shared" si="2"/>
        <v>263</v>
      </c>
      <c r="AR43" s="549" t="str">
        <f t="shared" si="3"/>
        <v>鋳鍛造品（鉄）</v>
      </c>
      <c r="AS43" s="538">
        <f t="shared" si="6"/>
        <v>0</v>
      </c>
      <c r="AT43" s="550">
        <f t="shared" si="7"/>
        <v>0</v>
      </c>
      <c r="AU43" s="542">
        <f t="shared" si="8"/>
        <v>0</v>
      </c>
      <c r="AV43" s="539">
        <f t="shared" si="4"/>
        <v>0</v>
      </c>
    </row>
    <row r="44" spans="1:48" s="24" customFormat="1" ht="19.899999999999999" customHeight="1" x14ac:dyDescent="0.15">
      <c r="A44" s="380" t="s">
        <v>309</v>
      </c>
      <c r="B44" s="537" t="s">
        <v>308</v>
      </c>
      <c r="C44" s="538"/>
      <c r="D44" s="538">
        <f>企業建設_計算準備!E48</f>
        <v>0</v>
      </c>
      <c r="E44" s="538"/>
      <c r="F44" s="538"/>
      <c r="G44" s="538"/>
      <c r="H44" s="538">
        <f>C44*各種係数!I44</f>
        <v>0</v>
      </c>
      <c r="I44" s="538">
        <f>C44*各種係数!J44</f>
        <v>0</v>
      </c>
      <c r="J44" s="539">
        <f>D44*各種係数!D44</f>
        <v>0</v>
      </c>
      <c r="K44" s="540">
        <v>0</v>
      </c>
      <c r="L44" s="540">
        <v>0</v>
      </c>
      <c r="M44" s="540">
        <f>K44*各種係数!E44</f>
        <v>0</v>
      </c>
      <c r="N44" s="540">
        <f>K44*各種係数!F44</f>
        <v>0</v>
      </c>
      <c r="O44" s="540">
        <f>N44*各種係数!G44</f>
        <v>0</v>
      </c>
      <c r="P44" s="540">
        <f>K44*各種係数!I44</f>
        <v>0</v>
      </c>
      <c r="Q44" s="540">
        <f>K44*各種係数!J44</f>
        <v>0</v>
      </c>
      <c r="R44" s="539"/>
      <c r="S44" s="539">
        <f>$R$114*各種係数!H44</f>
        <v>0</v>
      </c>
      <c r="T44" s="539">
        <f>S44*各種係数!D44</f>
        <v>0</v>
      </c>
      <c r="U44" s="542">
        <v>0</v>
      </c>
      <c r="V44" s="542">
        <v>0</v>
      </c>
      <c r="W44" s="542">
        <f>U44*各種係数!E44</f>
        <v>0</v>
      </c>
      <c r="X44" s="542">
        <f>U44*各種係数!F44</f>
        <v>0</v>
      </c>
      <c r="Y44" s="542">
        <f>X44*各種係数!G44</f>
        <v>0</v>
      </c>
      <c r="Z44" s="542">
        <f>U44*各種係数!I44</f>
        <v>0</v>
      </c>
      <c r="AA44" s="542">
        <f>U44*各種係数!J44</f>
        <v>0</v>
      </c>
      <c r="AB44" s="536" t="str">
        <f t="shared" si="10"/>
        <v>269</v>
      </c>
      <c r="AC44" s="537" t="str">
        <f t="shared" si="10"/>
        <v>その他の鉄鋼製品</v>
      </c>
      <c r="AD44" s="539">
        <f t="shared" si="9"/>
        <v>0</v>
      </c>
      <c r="AE44" s="539">
        <f t="shared" si="9"/>
        <v>0</v>
      </c>
      <c r="AF44" s="539">
        <f t="shared" si="9"/>
        <v>0</v>
      </c>
      <c r="AG44" s="539">
        <f t="shared" si="9"/>
        <v>0</v>
      </c>
      <c r="AH44" s="539">
        <f t="shared" si="9"/>
        <v>0</v>
      </c>
      <c r="AI44" s="539">
        <f t="shared" si="9"/>
        <v>0</v>
      </c>
      <c r="AJ44" s="539">
        <f t="shared" si="9"/>
        <v>0</v>
      </c>
      <c r="AK44" s="544"/>
      <c r="AL44" s="544"/>
      <c r="AM44" s="545">
        <f>RANK(AD44,$AD$6:$AD$113)+COUNTIF($AD$6:AD44,AD44)-1</f>
        <v>39</v>
      </c>
      <c r="AN44" s="546" t="str">
        <f t="shared" si="5"/>
        <v>269</v>
      </c>
      <c r="AO44" s="547" t="str">
        <f t="shared" si="5"/>
        <v>その他の鉄鋼製品</v>
      </c>
      <c r="AP44" s="548">
        <v>39</v>
      </c>
      <c r="AQ44" s="548" t="str">
        <f t="shared" si="2"/>
        <v>269</v>
      </c>
      <c r="AR44" s="549" t="str">
        <f t="shared" si="3"/>
        <v>その他の鉄鋼製品</v>
      </c>
      <c r="AS44" s="538">
        <f t="shared" si="6"/>
        <v>0</v>
      </c>
      <c r="AT44" s="550">
        <f t="shared" si="7"/>
        <v>0</v>
      </c>
      <c r="AU44" s="542">
        <f t="shared" si="8"/>
        <v>0</v>
      </c>
      <c r="AV44" s="539">
        <f t="shared" si="4"/>
        <v>0</v>
      </c>
    </row>
    <row r="45" spans="1:48" s="24" customFormat="1" ht="19.899999999999999" customHeight="1" x14ac:dyDescent="0.15">
      <c r="A45" s="380" t="s">
        <v>312</v>
      </c>
      <c r="B45" s="537" t="s">
        <v>311</v>
      </c>
      <c r="C45" s="538"/>
      <c r="D45" s="538">
        <f>企業建設_計算準備!E49</f>
        <v>0</v>
      </c>
      <c r="E45" s="538"/>
      <c r="F45" s="538"/>
      <c r="G45" s="538"/>
      <c r="H45" s="538">
        <f>C45*各種係数!I45</f>
        <v>0</v>
      </c>
      <c r="I45" s="538">
        <f>C45*各種係数!J45</f>
        <v>0</v>
      </c>
      <c r="J45" s="539">
        <f>D45*各種係数!D45</f>
        <v>0</v>
      </c>
      <c r="K45" s="540">
        <v>0</v>
      </c>
      <c r="L45" s="540">
        <v>0</v>
      </c>
      <c r="M45" s="540">
        <f>K45*各種係数!E45</f>
        <v>0</v>
      </c>
      <c r="N45" s="540">
        <f>K45*各種係数!F45</f>
        <v>0</v>
      </c>
      <c r="O45" s="540">
        <f>N45*各種係数!G45</f>
        <v>0</v>
      </c>
      <c r="P45" s="540">
        <f>K45*各種係数!I45</f>
        <v>0</v>
      </c>
      <c r="Q45" s="540">
        <f>K45*各種係数!J45</f>
        <v>0</v>
      </c>
      <c r="R45" s="539"/>
      <c r="S45" s="539">
        <f>$R$114*各種係数!H45</f>
        <v>0</v>
      </c>
      <c r="T45" s="539">
        <f>S45*各種係数!D45</f>
        <v>0</v>
      </c>
      <c r="U45" s="542">
        <v>0</v>
      </c>
      <c r="V45" s="542">
        <v>0</v>
      </c>
      <c r="W45" s="542">
        <f>U45*各種係数!E45</f>
        <v>0</v>
      </c>
      <c r="X45" s="542">
        <f>U45*各種係数!F45</f>
        <v>0</v>
      </c>
      <c r="Y45" s="542">
        <f>X45*各種係数!G45</f>
        <v>0</v>
      </c>
      <c r="Z45" s="542">
        <f>U45*各種係数!I45</f>
        <v>0</v>
      </c>
      <c r="AA45" s="542">
        <f>U45*各種係数!J45</f>
        <v>0</v>
      </c>
      <c r="AB45" s="536" t="str">
        <f t="shared" si="10"/>
        <v>271</v>
      </c>
      <c r="AC45" s="537" t="str">
        <f t="shared" si="10"/>
        <v>非鉄金属製錬・精製</v>
      </c>
      <c r="AD45" s="539">
        <f t="shared" si="9"/>
        <v>0</v>
      </c>
      <c r="AE45" s="539">
        <f t="shared" si="9"/>
        <v>0</v>
      </c>
      <c r="AF45" s="539">
        <f t="shared" si="9"/>
        <v>0</v>
      </c>
      <c r="AG45" s="539">
        <f t="shared" si="9"/>
        <v>0</v>
      </c>
      <c r="AH45" s="539">
        <f t="shared" si="9"/>
        <v>0</v>
      </c>
      <c r="AI45" s="539">
        <f t="shared" si="9"/>
        <v>0</v>
      </c>
      <c r="AJ45" s="539">
        <f t="shared" si="9"/>
        <v>0</v>
      </c>
      <c r="AK45" s="544"/>
      <c r="AL45" s="544"/>
      <c r="AM45" s="545">
        <f>RANK(AD45,$AD$6:$AD$113)+COUNTIF($AD$6:AD45,AD45)-1</f>
        <v>40</v>
      </c>
      <c r="AN45" s="546" t="str">
        <f t="shared" si="5"/>
        <v>271</v>
      </c>
      <c r="AO45" s="547" t="str">
        <f t="shared" si="5"/>
        <v>非鉄金属製錬・精製</v>
      </c>
      <c r="AP45" s="548">
        <v>40</v>
      </c>
      <c r="AQ45" s="548" t="str">
        <f t="shared" si="2"/>
        <v>271</v>
      </c>
      <c r="AR45" s="549" t="str">
        <f t="shared" si="3"/>
        <v>非鉄金属製錬・精製</v>
      </c>
      <c r="AS45" s="538">
        <f t="shared" si="6"/>
        <v>0</v>
      </c>
      <c r="AT45" s="550">
        <f t="shared" si="7"/>
        <v>0</v>
      </c>
      <c r="AU45" s="542">
        <f t="shared" si="8"/>
        <v>0</v>
      </c>
      <c r="AV45" s="539">
        <f t="shared" si="4"/>
        <v>0</v>
      </c>
    </row>
    <row r="46" spans="1:48" s="24" customFormat="1" ht="19.899999999999999" customHeight="1" x14ac:dyDescent="0.15">
      <c r="A46" s="380" t="s">
        <v>317</v>
      </c>
      <c r="B46" s="537" t="s">
        <v>318</v>
      </c>
      <c r="C46" s="538"/>
      <c r="D46" s="538">
        <f>企業建設_計算準備!E50</f>
        <v>0</v>
      </c>
      <c r="E46" s="538"/>
      <c r="F46" s="538"/>
      <c r="G46" s="538"/>
      <c r="H46" s="538">
        <f>C46*各種係数!I46</f>
        <v>0</v>
      </c>
      <c r="I46" s="538">
        <f>C46*各種係数!J46</f>
        <v>0</v>
      </c>
      <c r="J46" s="539">
        <f>D46*各種係数!D46</f>
        <v>0</v>
      </c>
      <c r="K46" s="540">
        <v>0</v>
      </c>
      <c r="L46" s="540">
        <v>0</v>
      </c>
      <c r="M46" s="540">
        <f>K46*各種係数!E46</f>
        <v>0</v>
      </c>
      <c r="N46" s="540">
        <f>K46*各種係数!F46</f>
        <v>0</v>
      </c>
      <c r="O46" s="540">
        <f>N46*各種係数!G46</f>
        <v>0</v>
      </c>
      <c r="P46" s="540">
        <f>K46*各種係数!I46</f>
        <v>0</v>
      </c>
      <c r="Q46" s="540">
        <f>K46*各種係数!J46</f>
        <v>0</v>
      </c>
      <c r="R46" s="539"/>
      <c r="S46" s="539">
        <f>$R$114*各種係数!H46</f>
        <v>0</v>
      </c>
      <c r="T46" s="539">
        <f>S46*各種係数!D46</f>
        <v>0</v>
      </c>
      <c r="U46" s="542">
        <v>0</v>
      </c>
      <c r="V46" s="542">
        <v>0</v>
      </c>
      <c r="W46" s="542">
        <f>U46*各種係数!E46</f>
        <v>0</v>
      </c>
      <c r="X46" s="542">
        <f>U46*各種係数!F46</f>
        <v>0</v>
      </c>
      <c r="Y46" s="542">
        <f>X46*各種係数!G46</f>
        <v>0</v>
      </c>
      <c r="Z46" s="542">
        <f>U46*各種係数!I46</f>
        <v>0</v>
      </c>
      <c r="AA46" s="542">
        <f>U46*各種係数!J46</f>
        <v>0</v>
      </c>
      <c r="AB46" s="536" t="str">
        <f t="shared" si="10"/>
        <v>272</v>
      </c>
      <c r="AC46" s="537" t="str">
        <f t="shared" si="10"/>
        <v>非鉄金属加工製品</v>
      </c>
      <c r="AD46" s="539">
        <f t="shared" si="9"/>
        <v>0</v>
      </c>
      <c r="AE46" s="539">
        <f t="shared" si="9"/>
        <v>0</v>
      </c>
      <c r="AF46" s="539">
        <f t="shared" si="9"/>
        <v>0</v>
      </c>
      <c r="AG46" s="539">
        <f t="shared" si="9"/>
        <v>0</v>
      </c>
      <c r="AH46" s="539">
        <f t="shared" si="9"/>
        <v>0</v>
      </c>
      <c r="AI46" s="539">
        <f t="shared" si="9"/>
        <v>0</v>
      </c>
      <c r="AJ46" s="539">
        <f t="shared" si="9"/>
        <v>0</v>
      </c>
      <c r="AK46" s="544"/>
      <c r="AL46" s="544"/>
      <c r="AM46" s="545">
        <f>RANK(AD46,$AD$6:$AD$113)+COUNTIF($AD$6:AD46,AD46)-1</f>
        <v>41</v>
      </c>
      <c r="AN46" s="546" t="str">
        <f t="shared" si="5"/>
        <v>272</v>
      </c>
      <c r="AO46" s="547" t="str">
        <f t="shared" si="5"/>
        <v>非鉄金属加工製品</v>
      </c>
      <c r="AP46" s="548">
        <v>41</v>
      </c>
      <c r="AQ46" s="548" t="str">
        <f t="shared" si="2"/>
        <v>272</v>
      </c>
      <c r="AR46" s="549" t="str">
        <f t="shared" si="3"/>
        <v>非鉄金属加工製品</v>
      </c>
      <c r="AS46" s="538">
        <f t="shared" si="6"/>
        <v>0</v>
      </c>
      <c r="AT46" s="550">
        <f t="shared" si="7"/>
        <v>0</v>
      </c>
      <c r="AU46" s="542">
        <f t="shared" si="8"/>
        <v>0</v>
      </c>
      <c r="AV46" s="539">
        <f t="shared" si="4"/>
        <v>0</v>
      </c>
    </row>
    <row r="47" spans="1:48" s="24" customFormat="1" ht="19.899999999999999" customHeight="1" x14ac:dyDescent="0.15">
      <c r="A47" s="380" t="s">
        <v>323</v>
      </c>
      <c r="B47" s="537" t="s">
        <v>666</v>
      </c>
      <c r="C47" s="538"/>
      <c r="D47" s="538">
        <f>企業建設_計算準備!E51</f>
        <v>0</v>
      </c>
      <c r="E47" s="538"/>
      <c r="F47" s="538"/>
      <c r="G47" s="538"/>
      <c r="H47" s="538">
        <f>C47*各種係数!I47</f>
        <v>0</v>
      </c>
      <c r="I47" s="538">
        <f>C47*各種係数!J47</f>
        <v>0</v>
      </c>
      <c r="J47" s="539">
        <f>D47*各種係数!D47</f>
        <v>0</v>
      </c>
      <c r="K47" s="540">
        <v>0</v>
      </c>
      <c r="L47" s="540">
        <v>0</v>
      </c>
      <c r="M47" s="540">
        <f>K47*各種係数!E47</f>
        <v>0</v>
      </c>
      <c r="N47" s="540">
        <f>K47*各種係数!F47</f>
        <v>0</v>
      </c>
      <c r="O47" s="540">
        <f>N47*各種係数!G47</f>
        <v>0</v>
      </c>
      <c r="P47" s="540">
        <f>K47*各種係数!I47</f>
        <v>0</v>
      </c>
      <c r="Q47" s="540">
        <f>K47*各種係数!J47</f>
        <v>0</v>
      </c>
      <c r="R47" s="539"/>
      <c r="S47" s="539">
        <f>$R$114*各種係数!H47</f>
        <v>0</v>
      </c>
      <c r="T47" s="539">
        <f>S47*各種係数!D47</f>
        <v>0</v>
      </c>
      <c r="U47" s="542">
        <v>0</v>
      </c>
      <c r="V47" s="542">
        <v>0</v>
      </c>
      <c r="W47" s="542">
        <f>U47*各種係数!E47</f>
        <v>0</v>
      </c>
      <c r="X47" s="542">
        <f>U47*各種係数!F47</f>
        <v>0</v>
      </c>
      <c r="Y47" s="542">
        <f>X47*各種係数!G47</f>
        <v>0</v>
      </c>
      <c r="Z47" s="542">
        <f>U47*各種係数!I47</f>
        <v>0</v>
      </c>
      <c r="AA47" s="542">
        <f>U47*各種係数!J47</f>
        <v>0</v>
      </c>
      <c r="AB47" s="536" t="str">
        <f t="shared" si="10"/>
        <v>281</v>
      </c>
      <c r="AC47" s="537" t="str">
        <f t="shared" si="10"/>
        <v>建設用・建築用金属製品</v>
      </c>
      <c r="AD47" s="539">
        <f t="shared" si="9"/>
        <v>0</v>
      </c>
      <c r="AE47" s="539">
        <f t="shared" si="9"/>
        <v>0</v>
      </c>
      <c r="AF47" s="539">
        <f t="shared" si="9"/>
        <v>0</v>
      </c>
      <c r="AG47" s="539">
        <f t="shared" si="9"/>
        <v>0</v>
      </c>
      <c r="AH47" s="539">
        <f t="shared" si="9"/>
        <v>0</v>
      </c>
      <c r="AI47" s="539">
        <f t="shared" si="9"/>
        <v>0</v>
      </c>
      <c r="AJ47" s="539">
        <f t="shared" si="9"/>
        <v>0</v>
      </c>
      <c r="AK47" s="544"/>
      <c r="AL47" s="544"/>
      <c r="AM47" s="545">
        <f>RANK(AD47,$AD$6:$AD$113)+COUNTIF($AD$6:AD47,AD47)-1</f>
        <v>42</v>
      </c>
      <c r="AN47" s="546" t="str">
        <f t="shared" si="5"/>
        <v>281</v>
      </c>
      <c r="AO47" s="547" t="str">
        <f t="shared" si="5"/>
        <v>建設用・建築用金属製品</v>
      </c>
      <c r="AP47" s="548">
        <v>42</v>
      </c>
      <c r="AQ47" s="548" t="str">
        <f t="shared" si="2"/>
        <v>281</v>
      </c>
      <c r="AR47" s="549" t="str">
        <f t="shared" si="3"/>
        <v>建設用・建築用金属製品</v>
      </c>
      <c r="AS47" s="538">
        <f t="shared" si="6"/>
        <v>0</v>
      </c>
      <c r="AT47" s="550">
        <f t="shared" si="7"/>
        <v>0</v>
      </c>
      <c r="AU47" s="542">
        <f t="shared" si="8"/>
        <v>0</v>
      </c>
      <c r="AV47" s="539">
        <f t="shared" si="4"/>
        <v>0</v>
      </c>
    </row>
    <row r="48" spans="1:48" s="24" customFormat="1" ht="19.899999999999999" customHeight="1" x14ac:dyDescent="0.15">
      <c r="A48" s="380" t="s">
        <v>327</v>
      </c>
      <c r="B48" s="537" t="s">
        <v>328</v>
      </c>
      <c r="C48" s="538"/>
      <c r="D48" s="538">
        <f>企業建設_計算準備!E52</f>
        <v>0</v>
      </c>
      <c r="E48" s="538"/>
      <c r="F48" s="538"/>
      <c r="G48" s="538"/>
      <c r="H48" s="538">
        <f>C48*各種係数!I48</f>
        <v>0</v>
      </c>
      <c r="I48" s="538">
        <f>C48*各種係数!J48</f>
        <v>0</v>
      </c>
      <c r="J48" s="539">
        <f>D48*各種係数!D48</f>
        <v>0</v>
      </c>
      <c r="K48" s="540">
        <v>0</v>
      </c>
      <c r="L48" s="540">
        <v>0</v>
      </c>
      <c r="M48" s="540">
        <f>K48*各種係数!E48</f>
        <v>0</v>
      </c>
      <c r="N48" s="540">
        <f>K48*各種係数!F48</f>
        <v>0</v>
      </c>
      <c r="O48" s="540">
        <f>N48*各種係数!G48</f>
        <v>0</v>
      </c>
      <c r="P48" s="540">
        <f>K48*各種係数!I48</f>
        <v>0</v>
      </c>
      <c r="Q48" s="540">
        <f>K48*各種係数!J48</f>
        <v>0</v>
      </c>
      <c r="R48" s="539"/>
      <c r="S48" s="539">
        <f>$R$114*各種係数!H48</f>
        <v>0</v>
      </c>
      <c r="T48" s="539">
        <f>S48*各種係数!D48</f>
        <v>0</v>
      </c>
      <c r="U48" s="542">
        <v>0</v>
      </c>
      <c r="V48" s="542">
        <v>0</v>
      </c>
      <c r="W48" s="542">
        <f>U48*各種係数!E48</f>
        <v>0</v>
      </c>
      <c r="X48" s="542">
        <f>U48*各種係数!F48</f>
        <v>0</v>
      </c>
      <c r="Y48" s="542">
        <f>X48*各種係数!G48</f>
        <v>0</v>
      </c>
      <c r="Z48" s="542">
        <f>U48*各種係数!I48</f>
        <v>0</v>
      </c>
      <c r="AA48" s="542">
        <f>U48*各種係数!J48</f>
        <v>0</v>
      </c>
      <c r="AB48" s="536" t="str">
        <f t="shared" si="10"/>
        <v>289</v>
      </c>
      <c r="AC48" s="537" t="str">
        <f t="shared" si="10"/>
        <v>その他の金属製品</v>
      </c>
      <c r="AD48" s="539">
        <f t="shared" si="9"/>
        <v>0</v>
      </c>
      <c r="AE48" s="539">
        <f t="shared" si="9"/>
        <v>0</v>
      </c>
      <c r="AF48" s="539">
        <f t="shared" si="9"/>
        <v>0</v>
      </c>
      <c r="AG48" s="539">
        <f t="shared" si="9"/>
        <v>0</v>
      </c>
      <c r="AH48" s="539">
        <f t="shared" si="9"/>
        <v>0</v>
      </c>
      <c r="AI48" s="539">
        <f t="shared" si="9"/>
        <v>0</v>
      </c>
      <c r="AJ48" s="539">
        <f t="shared" si="9"/>
        <v>0</v>
      </c>
      <c r="AK48" s="544"/>
      <c r="AL48" s="544"/>
      <c r="AM48" s="545">
        <f>RANK(AD48,$AD$6:$AD$113)+COUNTIF($AD$6:AD48,AD48)-1</f>
        <v>43</v>
      </c>
      <c r="AN48" s="546" t="str">
        <f t="shared" si="5"/>
        <v>289</v>
      </c>
      <c r="AO48" s="547" t="str">
        <f t="shared" si="5"/>
        <v>その他の金属製品</v>
      </c>
      <c r="AP48" s="548">
        <v>43</v>
      </c>
      <c r="AQ48" s="548" t="str">
        <f t="shared" si="2"/>
        <v>289</v>
      </c>
      <c r="AR48" s="549" t="str">
        <f t="shared" si="3"/>
        <v>その他の金属製品</v>
      </c>
      <c r="AS48" s="538">
        <f t="shared" si="6"/>
        <v>0</v>
      </c>
      <c r="AT48" s="550">
        <f t="shared" si="7"/>
        <v>0</v>
      </c>
      <c r="AU48" s="542">
        <f t="shared" si="8"/>
        <v>0</v>
      </c>
      <c r="AV48" s="539">
        <f t="shared" si="4"/>
        <v>0</v>
      </c>
    </row>
    <row r="49" spans="1:48" s="24" customFormat="1" ht="19.899999999999999" customHeight="1" x14ac:dyDescent="0.15">
      <c r="A49" s="380" t="s">
        <v>332</v>
      </c>
      <c r="B49" s="537" t="s">
        <v>73</v>
      </c>
      <c r="C49" s="538"/>
      <c r="D49" s="538">
        <f>企業建設_計算準備!E53</f>
        <v>0</v>
      </c>
      <c r="E49" s="538"/>
      <c r="F49" s="538"/>
      <c r="G49" s="538"/>
      <c r="H49" s="538">
        <f>C49*各種係数!I49</f>
        <v>0</v>
      </c>
      <c r="I49" s="538">
        <f>C49*各種係数!J49</f>
        <v>0</v>
      </c>
      <c r="J49" s="539">
        <f>D49*各種係数!D49</f>
        <v>0</v>
      </c>
      <c r="K49" s="540">
        <v>0</v>
      </c>
      <c r="L49" s="540">
        <v>0</v>
      </c>
      <c r="M49" s="540">
        <f>K49*各種係数!E49</f>
        <v>0</v>
      </c>
      <c r="N49" s="540">
        <f>K49*各種係数!F49</f>
        <v>0</v>
      </c>
      <c r="O49" s="540">
        <f>N49*各種係数!G49</f>
        <v>0</v>
      </c>
      <c r="P49" s="540">
        <f>K49*各種係数!I49</f>
        <v>0</v>
      </c>
      <c r="Q49" s="540">
        <f>K49*各種係数!J49</f>
        <v>0</v>
      </c>
      <c r="R49" s="539"/>
      <c r="S49" s="539">
        <f>$R$114*各種係数!H49</f>
        <v>0</v>
      </c>
      <c r="T49" s="539">
        <f>S49*各種係数!D49</f>
        <v>0</v>
      </c>
      <c r="U49" s="542">
        <v>0</v>
      </c>
      <c r="V49" s="542">
        <v>0</v>
      </c>
      <c r="W49" s="542">
        <f>U49*各種係数!E49</f>
        <v>0</v>
      </c>
      <c r="X49" s="542">
        <f>U49*各種係数!F49</f>
        <v>0</v>
      </c>
      <c r="Y49" s="542">
        <f>X49*各種係数!G49</f>
        <v>0</v>
      </c>
      <c r="Z49" s="542">
        <f>U49*各種係数!I49</f>
        <v>0</v>
      </c>
      <c r="AA49" s="542">
        <f>U49*各種係数!J49</f>
        <v>0</v>
      </c>
      <c r="AB49" s="536" t="str">
        <f t="shared" si="10"/>
        <v>291</v>
      </c>
      <c r="AC49" s="537" t="str">
        <f t="shared" si="10"/>
        <v>はん用機械</v>
      </c>
      <c r="AD49" s="539">
        <f t="shared" si="9"/>
        <v>0</v>
      </c>
      <c r="AE49" s="539">
        <f t="shared" si="9"/>
        <v>0</v>
      </c>
      <c r="AF49" s="539">
        <f t="shared" si="9"/>
        <v>0</v>
      </c>
      <c r="AG49" s="539">
        <f t="shared" si="9"/>
        <v>0</v>
      </c>
      <c r="AH49" s="539">
        <f t="shared" si="9"/>
        <v>0</v>
      </c>
      <c r="AI49" s="539">
        <f t="shared" si="9"/>
        <v>0</v>
      </c>
      <c r="AJ49" s="539">
        <f t="shared" si="9"/>
        <v>0</v>
      </c>
      <c r="AK49" s="544"/>
      <c r="AL49" s="544"/>
      <c r="AM49" s="545">
        <f>RANK(AD49,$AD$6:$AD$113)+COUNTIF($AD$6:AD49,AD49)-1</f>
        <v>44</v>
      </c>
      <c r="AN49" s="546" t="str">
        <f t="shared" si="5"/>
        <v>291</v>
      </c>
      <c r="AO49" s="547" t="str">
        <f t="shared" si="5"/>
        <v>はん用機械</v>
      </c>
      <c r="AP49" s="548">
        <v>44</v>
      </c>
      <c r="AQ49" s="548" t="str">
        <f t="shared" si="2"/>
        <v>291</v>
      </c>
      <c r="AR49" s="549" t="str">
        <f t="shared" si="3"/>
        <v>はん用機械</v>
      </c>
      <c r="AS49" s="538">
        <f t="shared" si="6"/>
        <v>0</v>
      </c>
      <c r="AT49" s="550">
        <f t="shared" si="7"/>
        <v>0</v>
      </c>
      <c r="AU49" s="542">
        <f t="shared" si="8"/>
        <v>0</v>
      </c>
      <c r="AV49" s="539">
        <f t="shared" si="4"/>
        <v>0</v>
      </c>
    </row>
    <row r="50" spans="1:48" s="24" customFormat="1" ht="19.899999999999999" customHeight="1" x14ac:dyDescent="0.15">
      <c r="A50" s="380" t="s">
        <v>344</v>
      </c>
      <c r="B50" s="537" t="s">
        <v>74</v>
      </c>
      <c r="C50" s="538"/>
      <c r="D50" s="538">
        <f>企業建設_計算準備!E54</f>
        <v>0</v>
      </c>
      <c r="E50" s="538"/>
      <c r="F50" s="538"/>
      <c r="G50" s="538"/>
      <c r="H50" s="538">
        <f>C50*各種係数!I50</f>
        <v>0</v>
      </c>
      <c r="I50" s="538">
        <f>C50*各種係数!J50</f>
        <v>0</v>
      </c>
      <c r="J50" s="539">
        <f>D50*各種係数!D50</f>
        <v>0</v>
      </c>
      <c r="K50" s="540">
        <v>0</v>
      </c>
      <c r="L50" s="540">
        <v>0</v>
      </c>
      <c r="M50" s="540">
        <f>K50*各種係数!E50</f>
        <v>0</v>
      </c>
      <c r="N50" s="540">
        <f>K50*各種係数!F50</f>
        <v>0</v>
      </c>
      <c r="O50" s="540">
        <f>N50*各種係数!G50</f>
        <v>0</v>
      </c>
      <c r="P50" s="540">
        <f>K50*各種係数!I50</f>
        <v>0</v>
      </c>
      <c r="Q50" s="540">
        <f>K50*各種係数!J50</f>
        <v>0</v>
      </c>
      <c r="R50" s="539"/>
      <c r="S50" s="539">
        <f>$R$114*各種係数!H50</f>
        <v>0</v>
      </c>
      <c r="T50" s="539">
        <f>S50*各種係数!D50</f>
        <v>0</v>
      </c>
      <c r="U50" s="542">
        <v>0</v>
      </c>
      <c r="V50" s="542">
        <v>0</v>
      </c>
      <c r="W50" s="542">
        <f>U50*各種係数!E50</f>
        <v>0</v>
      </c>
      <c r="X50" s="542">
        <f>U50*各種係数!F50</f>
        <v>0</v>
      </c>
      <c r="Y50" s="542">
        <f>X50*各種係数!G50</f>
        <v>0</v>
      </c>
      <c r="Z50" s="542">
        <f>U50*各種係数!I50</f>
        <v>0</v>
      </c>
      <c r="AA50" s="542">
        <f>U50*各種係数!J50</f>
        <v>0</v>
      </c>
      <c r="AB50" s="536" t="str">
        <f t="shared" si="10"/>
        <v>301</v>
      </c>
      <c r="AC50" s="537" t="str">
        <f t="shared" si="10"/>
        <v>生産用機械</v>
      </c>
      <c r="AD50" s="539">
        <f t="shared" si="9"/>
        <v>0</v>
      </c>
      <c r="AE50" s="539">
        <f t="shared" si="9"/>
        <v>0</v>
      </c>
      <c r="AF50" s="539">
        <f t="shared" si="9"/>
        <v>0</v>
      </c>
      <c r="AG50" s="539">
        <f t="shared" si="9"/>
        <v>0</v>
      </c>
      <c r="AH50" s="539">
        <f t="shared" si="9"/>
        <v>0</v>
      </c>
      <c r="AI50" s="539">
        <f t="shared" si="9"/>
        <v>0</v>
      </c>
      <c r="AJ50" s="539">
        <f t="shared" si="9"/>
        <v>0</v>
      </c>
      <c r="AK50" s="544"/>
      <c r="AL50" s="544"/>
      <c r="AM50" s="545">
        <f>RANK(AD50,$AD$6:$AD$113)+COUNTIF($AD$6:AD50,AD50)-1</f>
        <v>45</v>
      </c>
      <c r="AN50" s="546" t="str">
        <f t="shared" si="5"/>
        <v>301</v>
      </c>
      <c r="AO50" s="547" t="str">
        <f t="shared" si="5"/>
        <v>生産用機械</v>
      </c>
      <c r="AP50" s="548">
        <v>45</v>
      </c>
      <c r="AQ50" s="548" t="str">
        <f t="shared" si="2"/>
        <v>301</v>
      </c>
      <c r="AR50" s="549" t="str">
        <f t="shared" si="3"/>
        <v>生産用機械</v>
      </c>
      <c r="AS50" s="538">
        <f t="shared" si="6"/>
        <v>0</v>
      </c>
      <c r="AT50" s="550">
        <f t="shared" si="7"/>
        <v>0</v>
      </c>
      <c r="AU50" s="542">
        <f t="shared" si="8"/>
        <v>0</v>
      </c>
      <c r="AV50" s="539">
        <f t="shared" si="4"/>
        <v>0</v>
      </c>
    </row>
    <row r="51" spans="1:48" s="24" customFormat="1" ht="19.899999999999999" customHeight="1" x14ac:dyDescent="0.15">
      <c r="A51" s="380" t="s">
        <v>362</v>
      </c>
      <c r="B51" s="537" t="s">
        <v>75</v>
      </c>
      <c r="C51" s="538"/>
      <c r="D51" s="538">
        <f>企業建設_計算準備!E55</f>
        <v>0</v>
      </c>
      <c r="E51" s="538"/>
      <c r="F51" s="538"/>
      <c r="G51" s="538"/>
      <c r="H51" s="538">
        <f>C51*各種係数!I51</f>
        <v>0</v>
      </c>
      <c r="I51" s="538">
        <f>C51*各種係数!J51</f>
        <v>0</v>
      </c>
      <c r="J51" s="539">
        <f>D51*各種係数!D51</f>
        <v>0</v>
      </c>
      <c r="K51" s="540">
        <v>0</v>
      </c>
      <c r="L51" s="540">
        <v>0</v>
      </c>
      <c r="M51" s="540">
        <f>K51*各種係数!E51</f>
        <v>0</v>
      </c>
      <c r="N51" s="540">
        <f>K51*各種係数!F51</f>
        <v>0</v>
      </c>
      <c r="O51" s="540">
        <f>N51*各種係数!G51</f>
        <v>0</v>
      </c>
      <c r="P51" s="540">
        <f>K51*各種係数!I51</f>
        <v>0</v>
      </c>
      <c r="Q51" s="540">
        <f>K51*各種係数!J51</f>
        <v>0</v>
      </c>
      <c r="R51" s="539"/>
      <c r="S51" s="539">
        <f>$R$114*各種係数!H51</f>
        <v>0</v>
      </c>
      <c r="T51" s="539">
        <f>S51*各種係数!D51</f>
        <v>0</v>
      </c>
      <c r="U51" s="542">
        <v>0</v>
      </c>
      <c r="V51" s="542">
        <v>0</v>
      </c>
      <c r="W51" s="542">
        <f>U51*各種係数!E51</f>
        <v>0</v>
      </c>
      <c r="X51" s="542">
        <f>U51*各種係数!F51</f>
        <v>0</v>
      </c>
      <c r="Y51" s="542">
        <f>X51*各種係数!G51</f>
        <v>0</v>
      </c>
      <c r="Z51" s="542">
        <f>U51*各種係数!I51</f>
        <v>0</v>
      </c>
      <c r="AA51" s="542">
        <f>U51*各種係数!J51</f>
        <v>0</v>
      </c>
      <c r="AB51" s="536" t="str">
        <f t="shared" si="10"/>
        <v>311</v>
      </c>
      <c r="AC51" s="537" t="str">
        <f t="shared" si="10"/>
        <v>業務用機械</v>
      </c>
      <c r="AD51" s="539">
        <f t="shared" si="9"/>
        <v>0</v>
      </c>
      <c r="AE51" s="539">
        <f t="shared" si="9"/>
        <v>0</v>
      </c>
      <c r="AF51" s="539">
        <f t="shared" si="9"/>
        <v>0</v>
      </c>
      <c r="AG51" s="539">
        <f t="shared" si="9"/>
        <v>0</v>
      </c>
      <c r="AH51" s="539">
        <f t="shared" si="9"/>
        <v>0</v>
      </c>
      <c r="AI51" s="539">
        <f t="shared" si="9"/>
        <v>0</v>
      </c>
      <c r="AJ51" s="539">
        <f t="shared" si="9"/>
        <v>0</v>
      </c>
      <c r="AK51" s="544"/>
      <c r="AL51" s="544"/>
      <c r="AM51" s="545">
        <f>RANK(AD51,$AD$6:$AD$113)+COUNTIF($AD$6:AD51,AD51)-1</f>
        <v>46</v>
      </c>
      <c r="AN51" s="546" t="str">
        <f t="shared" si="5"/>
        <v>311</v>
      </c>
      <c r="AO51" s="547" t="str">
        <f t="shared" si="5"/>
        <v>業務用機械</v>
      </c>
      <c r="AP51" s="548">
        <v>46</v>
      </c>
      <c r="AQ51" s="548" t="str">
        <f t="shared" si="2"/>
        <v>311</v>
      </c>
      <c r="AR51" s="549" t="str">
        <f t="shared" si="3"/>
        <v>業務用機械</v>
      </c>
      <c r="AS51" s="538">
        <f t="shared" si="6"/>
        <v>0</v>
      </c>
      <c r="AT51" s="550">
        <f t="shared" si="7"/>
        <v>0</v>
      </c>
      <c r="AU51" s="542">
        <f t="shared" si="8"/>
        <v>0</v>
      </c>
      <c r="AV51" s="539">
        <f t="shared" si="4"/>
        <v>0</v>
      </c>
    </row>
    <row r="52" spans="1:48" s="24" customFormat="1" ht="19.899999999999999" customHeight="1" x14ac:dyDescent="0.15">
      <c r="A52" s="380" t="s">
        <v>375</v>
      </c>
      <c r="B52" s="537" t="s">
        <v>374</v>
      </c>
      <c r="C52" s="538"/>
      <c r="D52" s="538">
        <f>企業建設_計算準備!E56</f>
        <v>0</v>
      </c>
      <c r="E52" s="538"/>
      <c r="F52" s="538"/>
      <c r="G52" s="538"/>
      <c r="H52" s="538">
        <f>C52*各種係数!I52</f>
        <v>0</v>
      </c>
      <c r="I52" s="538">
        <f>C52*各種係数!J52</f>
        <v>0</v>
      </c>
      <c r="J52" s="539">
        <f>D52*各種係数!D52</f>
        <v>0</v>
      </c>
      <c r="K52" s="540">
        <v>0</v>
      </c>
      <c r="L52" s="540">
        <v>0</v>
      </c>
      <c r="M52" s="540">
        <f>K52*各種係数!E52</f>
        <v>0</v>
      </c>
      <c r="N52" s="540">
        <f>K52*各種係数!F52</f>
        <v>0</v>
      </c>
      <c r="O52" s="540">
        <f>N52*各種係数!G52</f>
        <v>0</v>
      </c>
      <c r="P52" s="540">
        <f>K52*各種係数!I52</f>
        <v>0</v>
      </c>
      <c r="Q52" s="540">
        <f>K52*各種係数!J52</f>
        <v>0</v>
      </c>
      <c r="R52" s="539"/>
      <c r="S52" s="539">
        <f>$R$114*各種係数!H52</f>
        <v>0</v>
      </c>
      <c r="T52" s="539">
        <f>S52*各種係数!D52</f>
        <v>0</v>
      </c>
      <c r="U52" s="542">
        <v>0</v>
      </c>
      <c r="V52" s="542">
        <v>0</v>
      </c>
      <c r="W52" s="542">
        <f>U52*各種係数!E52</f>
        <v>0</v>
      </c>
      <c r="X52" s="542">
        <f>U52*各種係数!F52</f>
        <v>0</v>
      </c>
      <c r="Y52" s="542">
        <f>X52*各種係数!G52</f>
        <v>0</v>
      </c>
      <c r="Z52" s="542">
        <f>U52*各種係数!I52</f>
        <v>0</v>
      </c>
      <c r="AA52" s="542">
        <f>U52*各種係数!J52</f>
        <v>0</v>
      </c>
      <c r="AB52" s="536" t="str">
        <f t="shared" si="10"/>
        <v>321</v>
      </c>
      <c r="AC52" s="537" t="str">
        <f t="shared" si="10"/>
        <v>電子デバイス</v>
      </c>
      <c r="AD52" s="539">
        <f t="shared" si="9"/>
        <v>0</v>
      </c>
      <c r="AE52" s="539">
        <f t="shared" si="9"/>
        <v>0</v>
      </c>
      <c r="AF52" s="539">
        <f t="shared" si="9"/>
        <v>0</v>
      </c>
      <c r="AG52" s="539">
        <f t="shared" si="9"/>
        <v>0</v>
      </c>
      <c r="AH52" s="539">
        <f t="shared" si="9"/>
        <v>0</v>
      </c>
      <c r="AI52" s="539">
        <f t="shared" si="9"/>
        <v>0</v>
      </c>
      <c r="AJ52" s="539">
        <f t="shared" si="9"/>
        <v>0</v>
      </c>
      <c r="AK52" s="544"/>
      <c r="AL52" s="544"/>
      <c r="AM52" s="545">
        <f>RANK(AD52,$AD$6:$AD$113)+COUNTIF($AD$6:AD52,AD52)-1</f>
        <v>47</v>
      </c>
      <c r="AN52" s="546" t="str">
        <f t="shared" si="5"/>
        <v>321</v>
      </c>
      <c r="AO52" s="547" t="str">
        <f t="shared" si="5"/>
        <v>電子デバイス</v>
      </c>
      <c r="AP52" s="548">
        <v>47</v>
      </c>
      <c r="AQ52" s="548" t="str">
        <f t="shared" si="2"/>
        <v>321</v>
      </c>
      <c r="AR52" s="549" t="str">
        <f t="shared" si="3"/>
        <v>電子デバイス</v>
      </c>
      <c r="AS52" s="538">
        <f t="shared" si="6"/>
        <v>0</v>
      </c>
      <c r="AT52" s="550">
        <f t="shared" si="7"/>
        <v>0</v>
      </c>
      <c r="AU52" s="542">
        <f t="shared" si="8"/>
        <v>0</v>
      </c>
      <c r="AV52" s="539">
        <f t="shared" si="4"/>
        <v>0</v>
      </c>
    </row>
    <row r="53" spans="1:48" s="24" customFormat="1" ht="19.899999999999999" customHeight="1" x14ac:dyDescent="0.15">
      <c r="A53" s="380" t="s">
        <v>378</v>
      </c>
      <c r="B53" s="537" t="s">
        <v>377</v>
      </c>
      <c r="C53" s="538"/>
      <c r="D53" s="538">
        <f>企業建設_計算準備!E57</f>
        <v>0</v>
      </c>
      <c r="E53" s="538"/>
      <c r="F53" s="538"/>
      <c r="G53" s="538"/>
      <c r="H53" s="538">
        <f>C53*各種係数!I53</f>
        <v>0</v>
      </c>
      <c r="I53" s="538">
        <f>C53*各種係数!J53</f>
        <v>0</v>
      </c>
      <c r="J53" s="539">
        <f>D53*各種係数!D53</f>
        <v>0</v>
      </c>
      <c r="K53" s="540">
        <v>0</v>
      </c>
      <c r="L53" s="540">
        <v>0</v>
      </c>
      <c r="M53" s="540">
        <f>K53*各種係数!E53</f>
        <v>0</v>
      </c>
      <c r="N53" s="540">
        <f>K53*各種係数!F53</f>
        <v>0</v>
      </c>
      <c r="O53" s="540">
        <f>N53*各種係数!G53</f>
        <v>0</v>
      </c>
      <c r="P53" s="540">
        <f>K53*各種係数!I53</f>
        <v>0</v>
      </c>
      <c r="Q53" s="540">
        <f>K53*各種係数!J53</f>
        <v>0</v>
      </c>
      <c r="R53" s="539"/>
      <c r="S53" s="539">
        <f>$R$114*各種係数!H53</f>
        <v>0</v>
      </c>
      <c r="T53" s="539">
        <f>S53*各種係数!D53</f>
        <v>0</v>
      </c>
      <c r="U53" s="542">
        <v>0</v>
      </c>
      <c r="V53" s="542">
        <v>0</v>
      </c>
      <c r="W53" s="542">
        <f>U53*各種係数!E53</f>
        <v>0</v>
      </c>
      <c r="X53" s="542">
        <f>U53*各種係数!F53</f>
        <v>0</v>
      </c>
      <c r="Y53" s="542">
        <f>X53*各種係数!G53</f>
        <v>0</v>
      </c>
      <c r="Z53" s="542">
        <f>U53*各種係数!I53</f>
        <v>0</v>
      </c>
      <c r="AA53" s="542">
        <f>U53*各種係数!J53</f>
        <v>0</v>
      </c>
      <c r="AB53" s="536" t="str">
        <f t="shared" si="10"/>
        <v>329</v>
      </c>
      <c r="AC53" s="537" t="str">
        <f t="shared" si="10"/>
        <v>その他の電子部品</v>
      </c>
      <c r="AD53" s="539">
        <f t="shared" si="9"/>
        <v>0</v>
      </c>
      <c r="AE53" s="539">
        <f t="shared" si="9"/>
        <v>0</v>
      </c>
      <c r="AF53" s="539">
        <f t="shared" si="9"/>
        <v>0</v>
      </c>
      <c r="AG53" s="539">
        <f t="shared" si="9"/>
        <v>0</v>
      </c>
      <c r="AH53" s="539">
        <f t="shared" si="9"/>
        <v>0</v>
      </c>
      <c r="AI53" s="539">
        <f t="shared" si="9"/>
        <v>0</v>
      </c>
      <c r="AJ53" s="539">
        <f t="shared" si="9"/>
        <v>0</v>
      </c>
      <c r="AK53" s="544"/>
      <c r="AL53" s="544"/>
      <c r="AM53" s="545">
        <f>RANK(AD53,$AD$6:$AD$113)+COUNTIF($AD$6:AD53,AD53)-1</f>
        <v>48</v>
      </c>
      <c r="AN53" s="546" t="str">
        <f t="shared" si="5"/>
        <v>329</v>
      </c>
      <c r="AO53" s="547" t="str">
        <f t="shared" si="5"/>
        <v>その他の電子部品</v>
      </c>
      <c r="AP53" s="548">
        <v>48</v>
      </c>
      <c r="AQ53" s="548" t="str">
        <f t="shared" si="2"/>
        <v>329</v>
      </c>
      <c r="AR53" s="549" t="str">
        <f t="shared" si="3"/>
        <v>その他の電子部品</v>
      </c>
      <c r="AS53" s="538">
        <f t="shared" si="6"/>
        <v>0</v>
      </c>
      <c r="AT53" s="550">
        <f t="shared" si="7"/>
        <v>0</v>
      </c>
      <c r="AU53" s="542">
        <f t="shared" si="8"/>
        <v>0</v>
      </c>
      <c r="AV53" s="539">
        <f t="shared" si="4"/>
        <v>0</v>
      </c>
    </row>
    <row r="54" spans="1:48" s="24" customFormat="1" ht="19.899999999999999" customHeight="1" x14ac:dyDescent="0.15">
      <c r="A54" s="380" t="s">
        <v>381</v>
      </c>
      <c r="B54" s="537" t="s">
        <v>380</v>
      </c>
      <c r="C54" s="538"/>
      <c r="D54" s="538">
        <f>企業建設_計算準備!E58</f>
        <v>0</v>
      </c>
      <c r="E54" s="538"/>
      <c r="F54" s="538"/>
      <c r="G54" s="538"/>
      <c r="H54" s="538">
        <f>C54*各種係数!I54</f>
        <v>0</v>
      </c>
      <c r="I54" s="538">
        <f>C54*各種係数!J54</f>
        <v>0</v>
      </c>
      <c r="J54" s="539">
        <f>D54*各種係数!D54</f>
        <v>0</v>
      </c>
      <c r="K54" s="540">
        <v>0</v>
      </c>
      <c r="L54" s="540">
        <v>0</v>
      </c>
      <c r="M54" s="540">
        <f>K54*各種係数!E54</f>
        <v>0</v>
      </c>
      <c r="N54" s="540">
        <f>K54*各種係数!F54</f>
        <v>0</v>
      </c>
      <c r="O54" s="540">
        <f>N54*各種係数!G54</f>
        <v>0</v>
      </c>
      <c r="P54" s="540">
        <f>K54*各種係数!I54</f>
        <v>0</v>
      </c>
      <c r="Q54" s="540">
        <f>K54*各種係数!J54</f>
        <v>0</v>
      </c>
      <c r="R54" s="539"/>
      <c r="S54" s="539">
        <f>$R$114*各種係数!H54</f>
        <v>0</v>
      </c>
      <c r="T54" s="539">
        <f>S54*各種係数!D54</f>
        <v>0</v>
      </c>
      <c r="U54" s="542">
        <v>0</v>
      </c>
      <c r="V54" s="542">
        <v>0</v>
      </c>
      <c r="W54" s="542">
        <f>U54*各種係数!E54</f>
        <v>0</v>
      </c>
      <c r="X54" s="542">
        <f>U54*各種係数!F54</f>
        <v>0</v>
      </c>
      <c r="Y54" s="542">
        <f>X54*各種係数!G54</f>
        <v>0</v>
      </c>
      <c r="Z54" s="542">
        <f>U54*各種係数!I54</f>
        <v>0</v>
      </c>
      <c r="AA54" s="542">
        <f>U54*各種係数!J54</f>
        <v>0</v>
      </c>
      <c r="AB54" s="536" t="str">
        <f t="shared" si="10"/>
        <v>331</v>
      </c>
      <c r="AC54" s="537" t="str">
        <f t="shared" si="10"/>
        <v>産業用電気機器</v>
      </c>
      <c r="AD54" s="539">
        <f t="shared" si="9"/>
        <v>0</v>
      </c>
      <c r="AE54" s="539">
        <f t="shared" si="9"/>
        <v>0</v>
      </c>
      <c r="AF54" s="539">
        <f t="shared" si="9"/>
        <v>0</v>
      </c>
      <c r="AG54" s="539">
        <f t="shared" si="9"/>
        <v>0</v>
      </c>
      <c r="AH54" s="539">
        <f t="shared" si="9"/>
        <v>0</v>
      </c>
      <c r="AI54" s="539">
        <f t="shared" si="9"/>
        <v>0</v>
      </c>
      <c r="AJ54" s="539">
        <f t="shared" si="9"/>
        <v>0</v>
      </c>
      <c r="AK54" s="544"/>
      <c r="AL54" s="544"/>
      <c r="AM54" s="545">
        <f>RANK(AD54,$AD$6:$AD$113)+COUNTIF($AD$6:AD54,AD54)-1</f>
        <v>49</v>
      </c>
      <c r="AN54" s="546" t="str">
        <f t="shared" si="5"/>
        <v>331</v>
      </c>
      <c r="AO54" s="547" t="str">
        <f t="shared" si="5"/>
        <v>産業用電気機器</v>
      </c>
      <c r="AP54" s="548">
        <v>49</v>
      </c>
      <c r="AQ54" s="548" t="str">
        <f t="shared" si="2"/>
        <v>331</v>
      </c>
      <c r="AR54" s="549" t="str">
        <f t="shared" si="3"/>
        <v>産業用電気機器</v>
      </c>
      <c r="AS54" s="538">
        <f t="shared" si="6"/>
        <v>0</v>
      </c>
      <c r="AT54" s="550">
        <f t="shared" si="7"/>
        <v>0</v>
      </c>
      <c r="AU54" s="542">
        <f t="shared" si="8"/>
        <v>0</v>
      </c>
      <c r="AV54" s="539">
        <f t="shared" si="4"/>
        <v>0</v>
      </c>
    </row>
    <row r="55" spans="1:48" s="24" customFormat="1" ht="19.899999999999999" customHeight="1" x14ac:dyDescent="0.15">
      <c r="A55" s="380" t="s">
        <v>384</v>
      </c>
      <c r="B55" s="537" t="s">
        <v>383</v>
      </c>
      <c r="C55" s="538"/>
      <c r="D55" s="538">
        <f>企業建設_計算準備!E59</f>
        <v>0</v>
      </c>
      <c r="E55" s="538"/>
      <c r="F55" s="538"/>
      <c r="G55" s="538"/>
      <c r="H55" s="538">
        <f>C55*各種係数!I55</f>
        <v>0</v>
      </c>
      <c r="I55" s="538">
        <f>C55*各種係数!J55</f>
        <v>0</v>
      </c>
      <c r="J55" s="539">
        <f>D55*各種係数!D55</f>
        <v>0</v>
      </c>
      <c r="K55" s="540">
        <v>0</v>
      </c>
      <c r="L55" s="540">
        <v>0</v>
      </c>
      <c r="M55" s="540">
        <f>K55*各種係数!E55</f>
        <v>0</v>
      </c>
      <c r="N55" s="540">
        <f>K55*各種係数!F55</f>
        <v>0</v>
      </c>
      <c r="O55" s="540">
        <f>N55*各種係数!G55</f>
        <v>0</v>
      </c>
      <c r="P55" s="540">
        <f>K55*各種係数!I55</f>
        <v>0</v>
      </c>
      <c r="Q55" s="540">
        <f>K55*各種係数!J55</f>
        <v>0</v>
      </c>
      <c r="R55" s="539"/>
      <c r="S55" s="539">
        <f>$R$114*各種係数!H55</f>
        <v>0</v>
      </c>
      <c r="T55" s="539">
        <f>S55*各種係数!D55</f>
        <v>0</v>
      </c>
      <c r="U55" s="542">
        <v>0</v>
      </c>
      <c r="V55" s="542">
        <v>0</v>
      </c>
      <c r="W55" s="542">
        <f>U55*各種係数!E55</f>
        <v>0</v>
      </c>
      <c r="X55" s="542">
        <f>U55*各種係数!F55</f>
        <v>0</v>
      </c>
      <c r="Y55" s="542">
        <f>X55*各種係数!G55</f>
        <v>0</v>
      </c>
      <c r="Z55" s="542">
        <f>U55*各種係数!I55</f>
        <v>0</v>
      </c>
      <c r="AA55" s="542">
        <f>U55*各種係数!J55</f>
        <v>0</v>
      </c>
      <c r="AB55" s="536" t="str">
        <f t="shared" si="10"/>
        <v>332</v>
      </c>
      <c r="AC55" s="537" t="str">
        <f t="shared" si="10"/>
        <v>民生用電気機器</v>
      </c>
      <c r="AD55" s="539">
        <f t="shared" si="9"/>
        <v>0</v>
      </c>
      <c r="AE55" s="539">
        <f t="shared" si="9"/>
        <v>0</v>
      </c>
      <c r="AF55" s="539">
        <f t="shared" si="9"/>
        <v>0</v>
      </c>
      <c r="AG55" s="539">
        <f t="shared" si="9"/>
        <v>0</v>
      </c>
      <c r="AH55" s="539">
        <f t="shared" si="9"/>
        <v>0</v>
      </c>
      <c r="AI55" s="539">
        <f t="shared" si="9"/>
        <v>0</v>
      </c>
      <c r="AJ55" s="539">
        <f t="shared" si="9"/>
        <v>0</v>
      </c>
      <c r="AK55" s="544"/>
      <c r="AL55" s="544"/>
      <c r="AM55" s="545">
        <f>RANK(AD55,$AD$6:$AD$113)+COUNTIF($AD$6:AD55,AD55)-1</f>
        <v>50</v>
      </c>
      <c r="AN55" s="546" t="str">
        <f t="shared" si="5"/>
        <v>332</v>
      </c>
      <c r="AO55" s="547" t="str">
        <f t="shared" si="5"/>
        <v>民生用電気機器</v>
      </c>
      <c r="AP55" s="548">
        <v>50</v>
      </c>
      <c r="AQ55" s="548" t="str">
        <f t="shared" si="2"/>
        <v>332</v>
      </c>
      <c r="AR55" s="549" t="str">
        <f t="shared" si="3"/>
        <v>民生用電気機器</v>
      </c>
      <c r="AS55" s="538">
        <f t="shared" si="6"/>
        <v>0</v>
      </c>
      <c r="AT55" s="550">
        <f t="shared" si="7"/>
        <v>0</v>
      </c>
      <c r="AU55" s="542">
        <f t="shared" si="8"/>
        <v>0</v>
      </c>
      <c r="AV55" s="539">
        <f t="shared" si="4"/>
        <v>0</v>
      </c>
    </row>
    <row r="56" spans="1:48" s="24" customFormat="1" ht="19.899999999999999" customHeight="1" x14ac:dyDescent="0.15">
      <c r="A56" s="380" t="s">
        <v>387</v>
      </c>
      <c r="B56" s="537" t="s">
        <v>388</v>
      </c>
      <c r="C56" s="538"/>
      <c r="D56" s="538">
        <f>企業建設_計算準備!E60</f>
        <v>0</v>
      </c>
      <c r="E56" s="538"/>
      <c r="F56" s="538"/>
      <c r="G56" s="538"/>
      <c r="H56" s="538">
        <f>C56*各種係数!I56</f>
        <v>0</v>
      </c>
      <c r="I56" s="538">
        <f>C56*各種係数!J56</f>
        <v>0</v>
      </c>
      <c r="J56" s="539">
        <f>D56*各種係数!D56</f>
        <v>0</v>
      </c>
      <c r="K56" s="540">
        <v>0</v>
      </c>
      <c r="L56" s="540">
        <v>0</v>
      </c>
      <c r="M56" s="540">
        <f>K56*各種係数!E56</f>
        <v>0</v>
      </c>
      <c r="N56" s="540">
        <f>K56*各種係数!F56</f>
        <v>0</v>
      </c>
      <c r="O56" s="540">
        <f>N56*各種係数!G56</f>
        <v>0</v>
      </c>
      <c r="P56" s="540">
        <f>K56*各種係数!I56</f>
        <v>0</v>
      </c>
      <c r="Q56" s="540">
        <f>K56*各種係数!J56</f>
        <v>0</v>
      </c>
      <c r="R56" s="539"/>
      <c r="S56" s="539">
        <f>$R$114*各種係数!H56</f>
        <v>0</v>
      </c>
      <c r="T56" s="539">
        <f>S56*各種係数!D56</f>
        <v>0</v>
      </c>
      <c r="U56" s="542">
        <v>0</v>
      </c>
      <c r="V56" s="542">
        <v>0</v>
      </c>
      <c r="W56" s="542">
        <f>U56*各種係数!E56</f>
        <v>0</v>
      </c>
      <c r="X56" s="542">
        <f>U56*各種係数!F56</f>
        <v>0</v>
      </c>
      <c r="Y56" s="542">
        <f>X56*各種係数!G56</f>
        <v>0</v>
      </c>
      <c r="Z56" s="542">
        <f>U56*各種係数!I56</f>
        <v>0</v>
      </c>
      <c r="AA56" s="542">
        <f>U56*各種係数!J56</f>
        <v>0</v>
      </c>
      <c r="AB56" s="536" t="str">
        <f t="shared" si="10"/>
        <v>333</v>
      </c>
      <c r="AC56" s="537" t="str">
        <f t="shared" si="10"/>
        <v>電子応用装置・電気計測器</v>
      </c>
      <c r="AD56" s="539">
        <f t="shared" si="9"/>
        <v>0</v>
      </c>
      <c r="AE56" s="539">
        <f t="shared" si="9"/>
        <v>0</v>
      </c>
      <c r="AF56" s="539">
        <f t="shared" si="9"/>
        <v>0</v>
      </c>
      <c r="AG56" s="539">
        <f t="shared" si="9"/>
        <v>0</v>
      </c>
      <c r="AH56" s="539">
        <f t="shared" si="9"/>
        <v>0</v>
      </c>
      <c r="AI56" s="539">
        <f t="shared" si="9"/>
        <v>0</v>
      </c>
      <c r="AJ56" s="539">
        <f t="shared" si="9"/>
        <v>0</v>
      </c>
      <c r="AK56" s="544"/>
      <c r="AL56" s="544"/>
      <c r="AM56" s="545">
        <f>RANK(AD56,$AD$6:$AD$113)+COUNTIF($AD$6:AD56,AD56)-1</f>
        <v>51</v>
      </c>
      <c r="AN56" s="546" t="str">
        <f t="shared" si="5"/>
        <v>333</v>
      </c>
      <c r="AO56" s="547" t="str">
        <f t="shared" si="5"/>
        <v>電子応用装置・電気計測器</v>
      </c>
      <c r="AP56" s="548">
        <v>51</v>
      </c>
      <c r="AQ56" s="548" t="str">
        <f t="shared" si="2"/>
        <v>333</v>
      </c>
      <c r="AR56" s="549" t="str">
        <f t="shared" si="3"/>
        <v>電子応用装置・電気計測器</v>
      </c>
      <c r="AS56" s="538">
        <f t="shared" si="6"/>
        <v>0</v>
      </c>
      <c r="AT56" s="550">
        <f t="shared" si="7"/>
        <v>0</v>
      </c>
      <c r="AU56" s="542">
        <f t="shared" si="8"/>
        <v>0</v>
      </c>
      <c r="AV56" s="539">
        <f t="shared" si="4"/>
        <v>0</v>
      </c>
    </row>
    <row r="57" spans="1:48" s="24" customFormat="1" ht="19.899999999999999" customHeight="1" x14ac:dyDescent="0.15">
      <c r="A57" s="380" t="s">
        <v>393</v>
      </c>
      <c r="B57" s="537" t="s">
        <v>392</v>
      </c>
      <c r="C57" s="538"/>
      <c r="D57" s="538">
        <f>企業建設_計算準備!E61</f>
        <v>0</v>
      </c>
      <c r="E57" s="538"/>
      <c r="F57" s="538"/>
      <c r="G57" s="538"/>
      <c r="H57" s="538">
        <f>C57*各種係数!I57</f>
        <v>0</v>
      </c>
      <c r="I57" s="538">
        <f>C57*各種係数!J57</f>
        <v>0</v>
      </c>
      <c r="J57" s="539">
        <f>D57*各種係数!D57</f>
        <v>0</v>
      </c>
      <c r="K57" s="540">
        <v>0</v>
      </c>
      <c r="L57" s="540">
        <v>0</v>
      </c>
      <c r="M57" s="540">
        <f>K57*各種係数!E57</f>
        <v>0</v>
      </c>
      <c r="N57" s="540">
        <f>K57*各種係数!F57</f>
        <v>0</v>
      </c>
      <c r="O57" s="540">
        <f>N57*各種係数!G57</f>
        <v>0</v>
      </c>
      <c r="P57" s="540">
        <f>K57*各種係数!I57</f>
        <v>0</v>
      </c>
      <c r="Q57" s="540">
        <f>K57*各種係数!J57</f>
        <v>0</v>
      </c>
      <c r="R57" s="539"/>
      <c r="S57" s="539">
        <f>$R$114*各種係数!H57</f>
        <v>0</v>
      </c>
      <c r="T57" s="539">
        <f>S57*各種係数!D57</f>
        <v>0</v>
      </c>
      <c r="U57" s="542">
        <v>0</v>
      </c>
      <c r="V57" s="542">
        <v>0</v>
      </c>
      <c r="W57" s="542">
        <f>U57*各種係数!E57</f>
        <v>0</v>
      </c>
      <c r="X57" s="542">
        <f>U57*各種係数!F57</f>
        <v>0</v>
      </c>
      <c r="Y57" s="542">
        <f>X57*各種係数!G57</f>
        <v>0</v>
      </c>
      <c r="Z57" s="542">
        <f>U57*各種係数!I57</f>
        <v>0</v>
      </c>
      <c r="AA57" s="542">
        <f>U57*各種係数!J57</f>
        <v>0</v>
      </c>
      <c r="AB57" s="536" t="str">
        <f t="shared" si="10"/>
        <v>339</v>
      </c>
      <c r="AC57" s="537" t="str">
        <f t="shared" si="10"/>
        <v>その他の電気機械</v>
      </c>
      <c r="AD57" s="539">
        <f t="shared" si="9"/>
        <v>0</v>
      </c>
      <c r="AE57" s="539">
        <f t="shared" si="9"/>
        <v>0</v>
      </c>
      <c r="AF57" s="539">
        <f t="shared" si="9"/>
        <v>0</v>
      </c>
      <c r="AG57" s="539">
        <f t="shared" si="9"/>
        <v>0</v>
      </c>
      <c r="AH57" s="539">
        <f t="shared" si="9"/>
        <v>0</v>
      </c>
      <c r="AI57" s="539">
        <f t="shared" si="9"/>
        <v>0</v>
      </c>
      <c r="AJ57" s="539">
        <f t="shared" si="9"/>
        <v>0</v>
      </c>
      <c r="AK57" s="544"/>
      <c r="AL57" s="544"/>
      <c r="AM57" s="545">
        <f>RANK(AD57,$AD$6:$AD$113)+COUNTIF($AD$6:AD57,AD57)-1</f>
        <v>52</v>
      </c>
      <c r="AN57" s="546" t="str">
        <f t="shared" si="5"/>
        <v>339</v>
      </c>
      <c r="AO57" s="547" t="str">
        <f t="shared" si="5"/>
        <v>その他の電気機械</v>
      </c>
      <c r="AP57" s="548">
        <v>52</v>
      </c>
      <c r="AQ57" s="548" t="str">
        <f t="shared" si="2"/>
        <v>339</v>
      </c>
      <c r="AR57" s="549" t="str">
        <f t="shared" si="3"/>
        <v>その他の電気機械</v>
      </c>
      <c r="AS57" s="538">
        <f t="shared" si="6"/>
        <v>0</v>
      </c>
      <c r="AT57" s="550">
        <f t="shared" si="7"/>
        <v>0</v>
      </c>
      <c r="AU57" s="542">
        <f t="shared" si="8"/>
        <v>0</v>
      </c>
      <c r="AV57" s="539">
        <f t="shared" si="4"/>
        <v>0</v>
      </c>
    </row>
    <row r="58" spans="1:48" s="24" customFormat="1" ht="19.899999999999999" customHeight="1" x14ac:dyDescent="0.15">
      <c r="A58" s="380" t="s">
        <v>396</v>
      </c>
      <c r="B58" s="537" t="s">
        <v>397</v>
      </c>
      <c r="C58" s="538"/>
      <c r="D58" s="538">
        <f>企業建設_計算準備!E62</f>
        <v>0</v>
      </c>
      <c r="E58" s="538"/>
      <c r="F58" s="538"/>
      <c r="G58" s="538"/>
      <c r="H58" s="538">
        <f>C58*各種係数!I58</f>
        <v>0</v>
      </c>
      <c r="I58" s="538">
        <f>C58*各種係数!J58</f>
        <v>0</v>
      </c>
      <c r="J58" s="539">
        <f>D58*各種係数!D58</f>
        <v>0</v>
      </c>
      <c r="K58" s="540">
        <v>0</v>
      </c>
      <c r="L58" s="540">
        <v>0</v>
      </c>
      <c r="M58" s="540">
        <f>K58*各種係数!E58</f>
        <v>0</v>
      </c>
      <c r="N58" s="540">
        <f>K58*各種係数!F58</f>
        <v>0</v>
      </c>
      <c r="O58" s="540">
        <f>N58*各種係数!G58</f>
        <v>0</v>
      </c>
      <c r="P58" s="540">
        <f>K58*各種係数!I58</f>
        <v>0</v>
      </c>
      <c r="Q58" s="540">
        <f>K58*各種係数!J58</f>
        <v>0</v>
      </c>
      <c r="R58" s="539"/>
      <c r="S58" s="539">
        <f>$R$114*各種係数!H58</f>
        <v>0</v>
      </c>
      <c r="T58" s="539">
        <f>S58*各種係数!D58</f>
        <v>0</v>
      </c>
      <c r="U58" s="542">
        <v>0</v>
      </c>
      <c r="V58" s="542">
        <v>0</v>
      </c>
      <c r="W58" s="542">
        <f>U58*各種係数!E58</f>
        <v>0</v>
      </c>
      <c r="X58" s="542">
        <f>U58*各種係数!F58</f>
        <v>0</v>
      </c>
      <c r="Y58" s="542">
        <f>X58*各種係数!G58</f>
        <v>0</v>
      </c>
      <c r="Z58" s="542">
        <f>U58*各種係数!I58</f>
        <v>0</v>
      </c>
      <c r="AA58" s="542">
        <f>U58*各種係数!J58</f>
        <v>0</v>
      </c>
      <c r="AB58" s="536" t="str">
        <f t="shared" si="10"/>
        <v>341</v>
      </c>
      <c r="AC58" s="537" t="str">
        <f t="shared" si="10"/>
        <v>通信・映像・音響機器</v>
      </c>
      <c r="AD58" s="539">
        <f t="shared" si="9"/>
        <v>0</v>
      </c>
      <c r="AE58" s="539">
        <f t="shared" si="9"/>
        <v>0</v>
      </c>
      <c r="AF58" s="539">
        <f t="shared" si="9"/>
        <v>0</v>
      </c>
      <c r="AG58" s="539">
        <f t="shared" ref="AG58:AJ113" si="11">F58+N58+X58</f>
        <v>0</v>
      </c>
      <c r="AH58" s="539">
        <f t="shared" si="11"/>
        <v>0</v>
      </c>
      <c r="AI58" s="539">
        <f t="shared" si="11"/>
        <v>0</v>
      </c>
      <c r="AJ58" s="539">
        <f t="shared" si="11"/>
        <v>0</v>
      </c>
      <c r="AK58" s="544"/>
      <c r="AL58" s="544"/>
      <c r="AM58" s="545">
        <f>RANK(AD58,$AD$6:$AD$113)+COUNTIF($AD$6:AD58,AD58)-1</f>
        <v>53</v>
      </c>
      <c r="AN58" s="546" t="str">
        <f t="shared" si="5"/>
        <v>341</v>
      </c>
      <c r="AO58" s="547" t="str">
        <f t="shared" si="5"/>
        <v>通信・映像・音響機器</v>
      </c>
      <c r="AP58" s="548">
        <v>53</v>
      </c>
      <c r="AQ58" s="548" t="str">
        <f t="shared" si="2"/>
        <v>341</v>
      </c>
      <c r="AR58" s="549" t="str">
        <f t="shared" si="3"/>
        <v>通信・映像・音響機器</v>
      </c>
      <c r="AS58" s="538">
        <f t="shared" si="6"/>
        <v>0</v>
      </c>
      <c r="AT58" s="550">
        <f t="shared" si="7"/>
        <v>0</v>
      </c>
      <c r="AU58" s="542">
        <f t="shared" si="8"/>
        <v>0</v>
      </c>
      <c r="AV58" s="539">
        <f t="shared" si="4"/>
        <v>0</v>
      </c>
    </row>
    <row r="59" spans="1:48" s="24" customFormat="1" ht="19.899999999999999" customHeight="1" x14ac:dyDescent="0.15">
      <c r="A59" s="380" t="s">
        <v>402</v>
      </c>
      <c r="B59" s="537" t="s">
        <v>401</v>
      </c>
      <c r="C59" s="538"/>
      <c r="D59" s="538">
        <f>企業建設_計算準備!E63</f>
        <v>0</v>
      </c>
      <c r="E59" s="538"/>
      <c r="F59" s="538"/>
      <c r="G59" s="538"/>
      <c r="H59" s="538">
        <f>C59*各種係数!I59</f>
        <v>0</v>
      </c>
      <c r="I59" s="538">
        <f>C59*各種係数!J59</f>
        <v>0</v>
      </c>
      <c r="J59" s="539">
        <f>D59*各種係数!D59</f>
        <v>0</v>
      </c>
      <c r="K59" s="540">
        <v>0</v>
      </c>
      <c r="L59" s="540">
        <v>0</v>
      </c>
      <c r="M59" s="540">
        <f>K59*各種係数!E59</f>
        <v>0</v>
      </c>
      <c r="N59" s="540">
        <f>K59*各種係数!F59</f>
        <v>0</v>
      </c>
      <c r="O59" s="540">
        <f>N59*各種係数!G59</f>
        <v>0</v>
      </c>
      <c r="P59" s="540">
        <f>K59*各種係数!I59</f>
        <v>0</v>
      </c>
      <c r="Q59" s="540">
        <f>K59*各種係数!J59</f>
        <v>0</v>
      </c>
      <c r="R59" s="539"/>
      <c r="S59" s="539">
        <f>$R$114*各種係数!H59</f>
        <v>0</v>
      </c>
      <c r="T59" s="539">
        <f>S59*各種係数!D59</f>
        <v>0</v>
      </c>
      <c r="U59" s="542">
        <v>0</v>
      </c>
      <c r="V59" s="542">
        <v>0</v>
      </c>
      <c r="W59" s="542">
        <f>U59*各種係数!E59</f>
        <v>0</v>
      </c>
      <c r="X59" s="542">
        <f>U59*各種係数!F59</f>
        <v>0</v>
      </c>
      <c r="Y59" s="542">
        <f>X59*各種係数!G59</f>
        <v>0</v>
      </c>
      <c r="Z59" s="542">
        <f>U59*各種係数!I59</f>
        <v>0</v>
      </c>
      <c r="AA59" s="542">
        <f>U59*各種係数!J59</f>
        <v>0</v>
      </c>
      <c r="AB59" s="536" t="str">
        <f t="shared" si="10"/>
        <v>342</v>
      </c>
      <c r="AC59" s="537" t="str">
        <f t="shared" si="10"/>
        <v>電子計算機・同附属装置</v>
      </c>
      <c r="AD59" s="539">
        <f t="shared" ref="AD59:AF113" si="12">C59+K59+U59</f>
        <v>0</v>
      </c>
      <c r="AE59" s="539">
        <f t="shared" si="12"/>
        <v>0</v>
      </c>
      <c r="AF59" s="539">
        <f t="shared" si="12"/>
        <v>0</v>
      </c>
      <c r="AG59" s="539">
        <f t="shared" si="11"/>
        <v>0</v>
      </c>
      <c r="AH59" s="539">
        <f t="shared" si="11"/>
        <v>0</v>
      </c>
      <c r="AI59" s="539">
        <f t="shared" si="11"/>
        <v>0</v>
      </c>
      <c r="AJ59" s="539">
        <f t="shared" si="11"/>
        <v>0</v>
      </c>
      <c r="AK59" s="544"/>
      <c r="AL59" s="544"/>
      <c r="AM59" s="545">
        <f>RANK(AD59,$AD$6:$AD$113)+COUNTIF($AD$6:AD59,AD59)-1</f>
        <v>54</v>
      </c>
      <c r="AN59" s="546" t="str">
        <f t="shared" si="5"/>
        <v>342</v>
      </c>
      <c r="AO59" s="547" t="str">
        <f t="shared" si="5"/>
        <v>電子計算機・同附属装置</v>
      </c>
      <c r="AP59" s="548">
        <v>54</v>
      </c>
      <c r="AQ59" s="548" t="str">
        <f t="shared" si="2"/>
        <v>342</v>
      </c>
      <c r="AR59" s="549" t="str">
        <f t="shared" si="3"/>
        <v>電子計算機・同附属装置</v>
      </c>
      <c r="AS59" s="538">
        <f t="shared" si="6"/>
        <v>0</v>
      </c>
      <c r="AT59" s="550">
        <f t="shared" si="7"/>
        <v>0</v>
      </c>
      <c r="AU59" s="542">
        <f t="shared" si="8"/>
        <v>0</v>
      </c>
      <c r="AV59" s="539">
        <f t="shared" si="4"/>
        <v>0</v>
      </c>
    </row>
    <row r="60" spans="1:48" s="24" customFormat="1" ht="19.899999999999999" customHeight="1" x14ac:dyDescent="0.15">
      <c r="A60" s="380" t="s">
        <v>405</v>
      </c>
      <c r="B60" s="537" t="s">
        <v>403</v>
      </c>
      <c r="C60" s="538"/>
      <c r="D60" s="538">
        <f>企業建設_計算準備!E64</f>
        <v>0</v>
      </c>
      <c r="E60" s="538"/>
      <c r="F60" s="538"/>
      <c r="G60" s="538"/>
      <c r="H60" s="538">
        <f>C60*各種係数!I60</f>
        <v>0</v>
      </c>
      <c r="I60" s="538">
        <f>C60*各種係数!J60</f>
        <v>0</v>
      </c>
      <c r="J60" s="539">
        <f>D60*各種係数!D60</f>
        <v>0</v>
      </c>
      <c r="K60" s="540">
        <v>0</v>
      </c>
      <c r="L60" s="540">
        <v>0</v>
      </c>
      <c r="M60" s="540">
        <f>K60*各種係数!E60</f>
        <v>0</v>
      </c>
      <c r="N60" s="540">
        <f>K60*各種係数!F60</f>
        <v>0</v>
      </c>
      <c r="O60" s="540">
        <f>N60*各種係数!G60</f>
        <v>0</v>
      </c>
      <c r="P60" s="540">
        <f>K60*各種係数!I60</f>
        <v>0</v>
      </c>
      <c r="Q60" s="540">
        <f>K60*各種係数!J60</f>
        <v>0</v>
      </c>
      <c r="R60" s="539"/>
      <c r="S60" s="539">
        <f>$R$114*各種係数!H60</f>
        <v>0</v>
      </c>
      <c r="T60" s="539">
        <f>S60*各種係数!D60</f>
        <v>0</v>
      </c>
      <c r="U60" s="542">
        <v>0</v>
      </c>
      <c r="V60" s="542">
        <v>0</v>
      </c>
      <c r="W60" s="542">
        <f>U60*各種係数!E60</f>
        <v>0</v>
      </c>
      <c r="X60" s="542">
        <f>U60*各種係数!F60</f>
        <v>0</v>
      </c>
      <c r="Y60" s="542">
        <f>X60*各種係数!G60</f>
        <v>0</v>
      </c>
      <c r="Z60" s="542">
        <f>U60*各種係数!I60</f>
        <v>0</v>
      </c>
      <c r="AA60" s="542">
        <f>U60*各種係数!J60</f>
        <v>0</v>
      </c>
      <c r="AB60" s="536" t="str">
        <f t="shared" si="10"/>
        <v>351</v>
      </c>
      <c r="AC60" s="537" t="str">
        <f t="shared" si="10"/>
        <v>乗用車</v>
      </c>
      <c r="AD60" s="539">
        <f t="shared" si="12"/>
        <v>0</v>
      </c>
      <c r="AE60" s="539">
        <f t="shared" si="12"/>
        <v>0</v>
      </c>
      <c r="AF60" s="539">
        <f t="shared" si="12"/>
        <v>0</v>
      </c>
      <c r="AG60" s="539">
        <f t="shared" si="11"/>
        <v>0</v>
      </c>
      <c r="AH60" s="539">
        <f t="shared" si="11"/>
        <v>0</v>
      </c>
      <c r="AI60" s="539">
        <f t="shared" si="11"/>
        <v>0</v>
      </c>
      <c r="AJ60" s="539">
        <f t="shared" si="11"/>
        <v>0</v>
      </c>
      <c r="AK60" s="544"/>
      <c r="AL60" s="544"/>
      <c r="AM60" s="545">
        <f>RANK(AD60,$AD$6:$AD$113)+COUNTIF($AD$6:AD60,AD60)-1</f>
        <v>55</v>
      </c>
      <c r="AN60" s="546" t="str">
        <f t="shared" si="5"/>
        <v>351</v>
      </c>
      <c r="AO60" s="547" t="str">
        <f t="shared" si="5"/>
        <v>乗用車</v>
      </c>
      <c r="AP60" s="548">
        <v>55</v>
      </c>
      <c r="AQ60" s="548" t="str">
        <f t="shared" si="2"/>
        <v>351</v>
      </c>
      <c r="AR60" s="549" t="str">
        <f t="shared" si="3"/>
        <v>乗用車</v>
      </c>
      <c r="AS60" s="538">
        <f t="shared" si="6"/>
        <v>0</v>
      </c>
      <c r="AT60" s="550">
        <f t="shared" si="7"/>
        <v>0</v>
      </c>
      <c r="AU60" s="542">
        <f t="shared" si="8"/>
        <v>0</v>
      </c>
      <c r="AV60" s="539">
        <f t="shared" si="4"/>
        <v>0</v>
      </c>
    </row>
    <row r="61" spans="1:48" s="24" customFormat="1" ht="19.899999999999999" customHeight="1" x14ac:dyDescent="0.15">
      <c r="A61" s="380" t="s">
        <v>408</v>
      </c>
      <c r="B61" s="537" t="s">
        <v>409</v>
      </c>
      <c r="C61" s="538"/>
      <c r="D61" s="538">
        <f>企業建設_計算準備!E65</f>
        <v>0</v>
      </c>
      <c r="E61" s="538"/>
      <c r="F61" s="538"/>
      <c r="G61" s="538"/>
      <c r="H61" s="538">
        <f>C61*各種係数!I61</f>
        <v>0</v>
      </c>
      <c r="I61" s="538">
        <f>C61*各種係数!J61</f>
        <v>0</v>
      </c>
      <c r="J61" s="539">
        <f>D61*各種係数!D61</f>
        <v>0</v>
      </c>
      <c r="K61" s="540">
        <v>0</v>
      </c>
      <c r="L61" s="540">
        <v>0</v>
      </c>
      <c r="M61" s="540">
        <f>K61*各種係数!E61</f>
        <v>0</v>
      </c>
      <c r="N61" s="540">
        <f>K61*各種係数!F61</f>
        <v>0</v>
      </c>
      <c r="O61" s="540">
        <f>N61*各種係数!G61</f>
        <v>0</v>
      </c>
      <c r="P61" s="540">
        <f>K61*各種係数!I61</f>
        <v>0</v>
      </c>
      <c r="Q61" s="540">
        <f>K61*各種係数!J61</f>
        <v>0</v>
      </c>
      <c r="R61" s="539"/>
      <c r="S61" s="539">
        <f>$R$114*各種係数!H61</f>
        <v>0</v>
      </c>
      <c r="T61" s="539">
        <f>S61*各種係数!D61</f>
        <v>0</v>
      </c>
      <c r="U61" s="542">
        <v>0</v>
      </c>
      <c r="V61" s="542">
        <v>0</v>
      </c>
      <c r="W61" s="542">
        <f>U61*各種係数!E61</f>
        <v>0</v>
      </c>
      <c r="X61" s="542">
        <f>U61*各種係数!F61</f>
        <v>0</v>
      </c>
      <c r="Y61" s="542">
        <f>X61*各種係数!G61</f>
        <v>0</v>
      </c>
      <c r="Z61" s="542">
        <f>U61*各種係数!I61</f>
        <v>0</v>
      </c>
      <c r="AA61" s="542">
        <f>U61*各種係数!J61</f>
        <v>0</v>
      </c>
      <c r="AB61" s="536" t="str">
        <f t="shared" si="10"/>
        <v>352</v>
      </c>
      <c r="AC61" s="537" t="str">
        <f t="shared" si="10"/>
        <v>その他の自動車</v>
      </c>
      <c r="AD61" s="539">
        <f t="shared" si="12"/>
        <v>0</v>
      </c>
      <c r="AE61" s="539">
        <f t="shared" si="12"/>
        <v>0</v>
      </c>
      <c r="AF61" s="539">
        <f t="shared" si="12"/>
        <v>0</v>
      </c>
      <c r="AG61" s="539">
        <f t="shared" si="11"/>
        <v>0</v>
      </c>
      <c r="AH61" s="539">
        <f t="shared" si="11"/>
        <v>0</v>
      </c>
      <c r="AI61" s="539">
        <f t="shared" si="11"/>
        <v>0</v>
      </c>
      <c r="AJ61" s="539">
        <f t="shared" si="11"/>
        <v>0</v>
      </c>
      <c r="AK61" s="544"/>
      <c r="AL61" s="544"/>
      <c r="AM61" s="545">
        <f>RANK(AD61,$AD$6:$AD$113)+COUNTIF($AD$6:AD61,AD61)-1</f>
        <v>56</v>
      </c>
      <c r="AN61" s="546" t="str">
        <f t="shared" si="5"/>
        <v>352</v>
      </c>
      <c r="AO61" s="547" t="str">
        <f t="shared" si="5"/>
        <v>その他の自動車</v>
      </c>
      <c r="AP61" s="548">
        <v>56</v>
      </c>
      <c r="AQ61" s="548" t="str">
        <f t="shared" si="2"/>
        <v>352</v>
      </c>
      <c r="AR61" s="549" t="str">
        <f t="shared" si="3"/>
        <v>その他の自動車</v>
      </c>
      <c r="AS61" s="538">
        <f t="shared" si="6"/>
        <v>0</v>
      </c>
      <c r="AT61" s="550">
        <f t="shared" si="7"/>
        <v>0</v>
      </c>
      <c r="AU61" s="542">
        <f t="shared" si="8"/>
        <v>0</v>
      </c>
      <c r="AV61" s="539">
        <f t="shared" si="4"/>
        <v>0</v>
      </c>
    </row>
    <row r="62" spans="1:48" s="24" customFormat="1" ht="19.899999999999999" customHeight="1" x14ac:dyDescent="0.15">
      <c r="A62" s="380" t="s">
        <v>414</v>
      </c>
      <c r="B62" s="537" t="s">
        <v>413</v>
      </c>
      <c r="C62" s="538"/>
      <c r="D62" s="538">
        <f>企業建設_計算準備!E66</f>
        <v>0</v>
      </c>
      <c r="E62" s="538"/>
      <c r="F62" s="538"/>
      <c r="G62" s="538"/>
      <c r="H62" s="538">
        <f>C62*各種係数!I62</f>
        <v>0</v>
      </c>
      <c r="I62" s="538">
        <f>C62*各種係数!J62</f>
        <v>0</v>
      </c>
      <c r="J62" s="539">
        <f>D62*各種係数!D62</f>
        <v>0</v>
      </c>
      <c r="K62" s="540">
        <v>0</v>
      </c>
      <c r="L62" s="540">
        <v>0</v>
      </c>
      <c r="M62" s="540">
        <f>K62*各種係数!E62</f>
        <v>0</v>
      </c>
      <c r="N62" s="540">
        <f>K62*各種係数!F62</f>
        <v>0</v>
      </c>
      <c r="O62" s="540">
        <f>N62*各種係数!G62</f>
        <v>0</v>
      </c>
      <c r="P62" s="540">
        <f>K62*各種係数!I62</f>
        <v>0</v>
      </c>
      <c r="Q62" s="540">
        <f>K62*各種係数!J62</f>
        <v>0</v>
      </c>
      <c r="R62" s="539"/>
      <c r="S62" s="539">
        <f>$R$114*各種係数!H62</f>
        <v>0</v>
      </c>
      <c r="T62" s="539">
        <f>S62*各種係数!D62</f>
        <v>0</v>
      </c>
      <c r="U62" s="542">
        <v>0</v>
      </c>
      <c r="V62" s="542">
        <v>0</v>
      </c>
      <c r="W62" s="542">
        <f>U62*各種係数!E62</f>
        <v>0</v>
      </c>
      <c r="X62" s="542">
        <f>U62*各種係数!F62</f>
        <v>0</v>
      </c>
      <c r="Y62" s="542">
        <f>X62*各種係数!G62</f>
        <v>0</v>
      </c>
      <c r="Z62" s="542">
        <f>U62*各種係数!I62</f>
        <v>0</v>
      </c>
      <c r="AA62" s="542">
        <f>U62*各種係数!J62</f>
        <v>0</v>
      </c>
      <c r="AB62" s="536" t="str">
        <f t="shared" si="10"/>
        <v>353</v>
      </c>
      <c r="AC62" s="537" t="str">
        <f t="shared" si="10"/>
        <v>自動車部品・同附属品</v>
      </c>
      <c r="AD62" s="539">
        <f t="shared" si="12"/>
        <v>0</v>
      </c>
      <c r="AE62" s="539">
        <f t="shared" si="12"/>
        <v>0</v>
      </c>
      <c r="AF62" s="539">
        <f t="shared" si="12"/>
        <v>0</v>
      </c>
      <c r="AG62" s="539">
        <f t="shared" si="11"/>
        <v>0</v>
      </c>
      <c r="AH62" s="539">
        <f t="shared" si="11"/>
        <v>0</v>
      </c>
      <c r="AI62" s="539">
        <f t="shared" si="11"/>
        <v>0</v>
      </c>
      <c r="AJ62" s="539">
        <f t="shared" si="11"/>
        <v>0</v>
      </c>
      <c r="AK62" s="544"/>
      <c r="AL62" s="544"/>
      <c r="AM62" s="545">
        <f>RANK(AD62,$AD$6:$AD$113)+COUNTIF($AD$6:AD62,AD62)-1</f>
        <v>57</v>
      </c>
      <c r="AN62" s="546" t="str">
        <f t="shared" si="5"/>
        <v>353</v>
      </c>
      <c r="AO62" s="547" t="str">
        <f t="shared" si="5"/>
        <v>自動車部品・同附属品</v>
      </c>
      <c r="AP62" s="548">
        <v>57</v>
      </c>
      <c r="AQ62" s="548" t="str">
        <f t="shared" si="2"/>
        <v>353</v>
      </c>
      <c r="AR62" s="549" t="str">
        <f t="shared" si="3"/>
        <v>自動車部品・同附属品</v>
      </c>
      <c r="AS62" s="538">
        <f t="shared" si="6"/>
        <v>0</v>
      </c>
      <c r="AT62" s="550">
        <f t="shared" si="7"/>
        <v>0</v>
      </c>
      <c r="AU62" s="542">
        <f t="shared" si="8"/>
        <v>0</v>
      </c>
      <c r="AV62" s="539">
        <f t="shared" si="4"/>
        <v>0</v>
      </c>
    </row>
    <row r="63" spans="1:48" s="24" customFormat="1" ht="19.899999999999999" customHeight="1" x14ac:dyDescent="0.15">
      <c r="A63" s="380" t="s">
        <v>417</v>
      </c>
      <c r="B63" s="537" t="s">
        <v>416</v>
      </c>
      <c r="C63" s="538"/>
      <c r="D63" s="538">
        <f>企業建設_計算準備!E67</f>
        <v>0</v>
      </c>
      <c r="E63" s="538"/>
      <c r="F63" s="538"/>
      <c r="G63" s="538"/>
      <c r="H63" s="538">
        <f>C63*各種係数!I63</f>
        <v>0</v>
      </c>
      <c r="I63" s="538">
        <f>C63*各種係数!J63</f>
        <v>0</v>
      </c>
      <c r="J63" s="539">
        <f>D63*各種係数!D63</f>
        <v>0</v>
      </c>
      <c r="K63" s="540">
        <v>0</v>
      </c>
      <c r="L63" s="540">
        <v>0</v>
      </c>
      <c r="M63" s="540">
        <f>K63*各種係数!E63</f>
        <v>0</v>
      </c>
      <c r="N63" s="540">
        <f>K63*各種係数!F63</f>
        <v>0</v>
      </c>
      <c r="O63" s="540">
        <f>N63*各種係数!G63</f>
        <v>0</v>
      </c>
      <c r="P63" s="540">
        <f>K63*各種係数!I63</f>
        <v>0</v>
      </c>
      <c r="Q63" s="540">
        <f>K63*各種係数!J63</f>
        <v>0</v>
      </c>
      <c r="R63" s="539"/>
      <c r="S63" s="539">
        <f>$R$114*各種係数!H63</f>
        <v>0</v>
      </c>
      <c r="T63" s="539">
        <f>S63*各種係数!D63</f>
        <v>0</v>
      </c>
      <c r="U63" s="542">
        <v>0</v>
      </c>
      <c r="V63" s="542">
        <v>0</v>
      </c>
      <c r="W63" s="542">
        <f>U63*各種係数!E63</f>
        <v>0</v>
      </c>
      <c r="X63" s="542">
        <f>U63*各種係数!F63</f>
        <v>0</v>
      </c>
      <c r="Y63" s="542">
        <f>X63*各種係数!G63</f>
        <v>0</v>
      </c>
      <c r="Z63" s="542">
        <f>U63*各種係数!I63</f>
        <v>0</v>
      </c>
      <c r="AA63" s="542">
        <f>U63*各種係数!J63</f>
        <v>0</v>
      </c>
      <c r="AB63" s="536" t="str">
        <f t="shared" si="10"/>
        <v>354</v>
      </c>
      <c r="AC63" s="537" t="str">
        <f t="shared" si="10"/>
        <v>船舶・同修理</v>
      </c>
      <c r="AD63" s="539">
        <f t="shared" si="12"/>
        <v>0</v>
      </c>
      <c r="AE63" s="539">
        <f t="shared" si="12"/>
        <v>0</v>
      </c>
      <c r="AF63" s="539">
        <f t="shared" si="12"/>
        <v>0</v>
      </c>
      <c r="AG63" s="539">
        <f t="shared" si="11"/>
        <v>0</v>
      </c>
      <c r="AH63" s="539">
        <f t="shared" si="11"/>
        <v>0</v>
      </c>
      <c r="AI63" s="539">
        <f t="shared" si="11"/>
        <v>0</v>
      </c>
      <c r="AJ63" s="539">
        <f t="shared" si="11"/>
        <v>0</v>
      </c>
      <c r="AK63" s="544"/>
      <c r="AL63" s="544"/>
      <c r="AM63" s="545">
        <f>RANK(AD63,$AD$6:$AD$113)+COUNTIF($AD$6:AD63,AD63)-1</f>
        <v>58</v>
      </c>
      <c r="AN63" s="546" t="str">
        <f t="shared" si="5"/>
        <v>354</v>
      </c>
      <c r="AO63" s="547" t="str">
        <f t="shared" si="5"/>
        <v>船舶・同修理</v>
      </c>
      <c r="AP63" s="548">
        <v>58</v>
      </c>
      <c r="AQ63" s="548" t="str">
        <f t="shared" si="2"/>
        <v>354</v>
      </c>
      <c r="AR63" s="549" t="str">
        <f t="shared" si="3"/>
        <v>船舶・同修理</v>
      </c>
      <c r="AS63" s="538">
        <f t="shared" si="6"/>
        <v>0</v>
      </c>
      <c r="AT63" s="550">
        <f t="shared" si="7"/>
        <v>0</v>
      </c>
      <c r="AU63" s="542">
        <f t="shared" si="8"/>
        <v>0</v>
      </c>
      <c r="AV63" s="539">
        <f t="shared" si="4"/>
        <v>0</v>
      </c>
    </row>
    <row r="64" spans="1:48" s="24" customFormat="1" ht="19.899999999999999" customHeight="1" x14ac:dyDescent="0.15">
      <c r="A64" s="380" t="s">
        <v>420</v>
      </c>
      <c r="B64" s="537" t="s">
        <v>421</v>
      </c>
      <c r="C64" s="538"/>
      <c r="D64" s="538">
        <f>企業建設_計算準備!E68</f>
        <v>0</v>
      </c>
      <c r="E64" s="538"/>
      <c r="F64" s="538"/>
      <c r="G64" s="538"/>
      <c r="H64" s="538">
        <f>C64*各種係数!I64</f>
        <v>0</v>
      </c>
      <c r="I64" s="538">
        <f>C64*各種係数!J64</f>
        <v>0</v>
      </c>
      <c r="J64" s="539">
        <f>D64*各種係数!D64</f>
        <v>0</v>
      </c>
      <c r="K64" s="540">
        <v>0</v>
      </c>
      <c r="L64" s="540">
        <v>0</v>
      </c>
      <c r="M64" s="540">
        <f>K64*各種係数!E64</f>
        <v>0</v>
      </c>
      <c r="N64" s="540">
        <f>K64*各種係数!F64</f>
        <v>0</v>
      </c>
      <c r="O64" s="540">
        <f>N64*各種係数!G64</f>
        <v>0</v>
      </c>
      <c r="P64" s="540">
        <f>K64*各種係数!I64</f>
        <v>0</v>
      </c>
      <c r="Q64" s="540">
        <f>K64*各種係数!J64</f>
        <v>0</v>
      </c>
      <c r="R64" s="539"/>
      <c r="S64" s="539">
        <f>$R$114*各種係数!H64</f>
        <v>0</v>
      </c>
      <c r="T64" s="539">
        <f>S64*各種係数!D64</f>
        <v>0</v>
      </c>
      <c r="U64" s="542">
        <v>0</v>
      </c>
      <c r="V64" s="542">
        <v>0</v>
      </c>
      <c r="W64" s="542">
        <f>U64*各種係数!E64</f>
        <v>0</v>
      </c>
      <c r="X64" s="542">
        <f>U64*各種係数!F64</f>
        <v>0</v>
      </c>
      <c r="Y64" s="542">
        <f>X64*各種係数!G64</f>
        <v>0</v>
      </c>
      <c r="Z64" s="542">
        <f>U64*各種係数!I64</f>
        <v>0</v>
      </c>
      <c r="AA64" s="542">
        <f>U64*各種係数!J64</f>
        <v>0</v>
      </c>
      <c r="AB64" s="536" t="str">
        <f t="shared" si="10"/>
        <v>359</v>
      </c>
      <c r="AC64" s="537" t="str">
        <f t="shared" si="10"/>
        <v>その他の輸送機械・同修理</v>
      </c>
      <c r="AD64" s="539">
        <f t="shared" si="12"/>
        <v>0</v>
      </c>
      <c r="AE64" s="539">
        <f t="shared" si="12"/>
        <v>0</v>
      </c>
      <c r="AF64" s="539">
        <f t="shared" si="12"/>
        <v>0</v>
      </c>
      <c r="AG64" s="539">
        <f t="shared" si="11"/>
        <v>0</v>
      </c>
      <c r="AH64" s="539">
        <f t="shared" si="11"/>
        <v>0</v>
      </c>
      <c r="AI64" s="539">
        <f t="shared" si="11"/>
        <v>0</v>
      </c>
      <c r="AJ64" s="539">
        <f t="shared" si="11"/>
        <v>0</v>
      </c>
      <c r="AK64" s="544"/>
      <c r="AL64" s="544"/>
      <c r="AM64" s="545">
        <f>RANK(AD64,$AD$6:$AD$113)+COUNTIF($AD$6:AD64,AD64)-1</f>
        <v>59</v>
      </c>
      <c r="AN64" s="546" t="str">
        <f t="shared" si="5"/>
        <v>359</v>
      </c>
      <c r="AO64" s="547" t="str">
        <f t="shared" si="5"/>
        <v>その他の輸送機械・同修理</v>
      </c>
      <c r="AP64" s="548">
        <v>59</v>
      </c>
      <c r="AQ64" s="548" t="str">
        <f t="shared" si="2"/>
        <v>359</v>
      </c>
      <c r="AR64" s="549" t="str">
        <f t="shared" si="3"/>
        <v>その他の輸送機械・同修理</v>
      </c>
      <c r="AS64" s="538">
        <f t="shared" si="6"/>
        <v>0</v>
      </c>
      <c r="AT64" s="550">
        <f t="shared" si="7"/>
        <v>0</v>
      </c>
      <c r="AU64" s="542">
        <f t="shared" si="8"/>
        <v>0</v>
      </c>
      <c r="AV64" s="539">
        <f t="shared" si="4"/>
        <v>0</v>
      </c>
    </row>
    <row r="65" spans="1:48" s="24" customFormat="1" ht="19.899999999999999" customHeight="1" x14ac:dyDescent="0.15">
      <c r="A65" s="380" t="s">
        <v>427</v>
      </c>
      <c r="B65" s="537" t="s">
        <v>80</v>
      </c>
      <c r="C65" s="538"/>
      <c r="D65" s="538">
        <f>企業建設_計算準備!E69</f>
        <v>0</v>
      </c>
      <c r="E65" s="538"/>
      <c r="F65" s="538"/>
      <c r="G65" s="538"/>
      <c r="H65" s="538">
        <f>C65*各種係数!I65</f>
        <v>0</v>
      </c>
      <c r="I65" s="538">
        <f>C65*各種係数!J65</f>
        <v>0</v>
      </c>
      <c r="J65" s="539">
        <f>D65*各種係数!D65</f>
        <v>0</v>
      </c>
      <c r="K65" s="540">
        <v>0</v>
      </c>
      <c r="L65" s="540">
        <v>0</v>
      </c>
      <c r="M65" s="540">
        <f>K65*各種係数!E65</f>
        <v>0</v>
      </c>
      <c r="N65" s="540">
        <f>K65*各種係数!F65</f>
        <v>0</v>
      </c>
      <c r="O65" s="540">
        <f>N65*各種係数!G65</f>
        <v>0</v>
      </c>
      <c r="P65" s="540">
        <f>K65*各種係数!I65</f>
        <v>0</v>
      </c>
      <c r="Q65" s="540">
        <f>K65*各種係数!J65</f>
        <v>0</v>
      </c>
      <c r="R65" s="539"/>
      <c r="S65" s="539">
        <f>$R$114*各種係数!H65</f>
        <v>0</v>
      </c>
      <c r="T65" s="539">
        <f>S65*各種係数!D65</f>
        <v>0</v>
      </c>
      <c r="U65" s="542">
        <v>0</v>
      </c>
      <c r="V65" s="542">
        <v>0</v>
      </c>
      <c r="W65" s="542">
        <f>U65*各種係数!E65</f>
        <v>0</v>
      </c>
      <c r="X65" s="542">
        <f>U65*各種係数!F65</f>
        <v>0</v>
      </c>
      <c r="Y65" s="542">
        <f>X65*各種係数!G65</f>
        <v>0</v>
      </c>
      <c r="Z65" s="542">
        <f>U65*各種係数!I65</f>
        <v>0</v>
      </c>
      <c r="AA65" s="542">
        <f>U65*各種係数!J65</f>
        <v>0</v>
      </c>
      <c r="AB65" s="536" t="str">
        <f t="shared" si="10"/>
        <v>391</v>
      </c>
      <c r="AC65" s="537" t="str">
        <f t="shared" si="10"/>
        <v>その他の製造工業製品</v>
      </c>
      <c r="AD65" s="539">
        <f t="shared" si="12"/>
        <v>0</v>
      </c>
      <c r="AE65" s="539">
        <f t="shared" si="12"/>
        <v>0</v>
      </c>
      <c r="AF65" s="539">
        <f t="shared" si="12"/>
        <v>0</v>
      </c>
      <c r="AG65" s="539">
        <f t="shared" si="11"/>
        <v>0</v>
      </c>
      <c r="AH65" s="539">
        <f t="shared" si="11"/>
        <v>0</v>
      </c>
      <c r="AI65" s="539">
        <f t="shared" si="11"/>
        <v>0</v>
      </c>
      <c r="AJ65" s="539">
        <f t="shared" si="11"/>
        <v>0</v>
      </c>
      <c r="AK65" s="544"/>
      <c r="AL65" s="544"/>
      <c r="AM65" s="545">
        <f>RANK(AD65,$AD$6:$AD$113)+COUNTIF($AD$6:AD65,AD65)-1</f>
        <v>60</v>
      </c>
      <c r="AN65" s="546" t="str">
        <f t="shared" si="5"/>
        <v>391</v>
      </c>
      <c r="AO65" s="547" t="str">
        <f t="shared" si="5"/>
        <v>その他の製造工業製品</v>
      </c>
      <c r="AP65" s="548">
        <v>60</v>
      </c>
      <c r="AQ65" s="548" t="str">
        <f t="shared" si="2"/>
        <v>391</v>
      </c>
      <c r="AR65" s="549" t="str">
        <f t="shared" si="3"/>
        <v>その他の製造工業製品</v>
      </c>
      <c r="AS65" s="538">
        <f t="shared" si="6"/>
        <v>0</v>
      </c>
      <c r="AT65" s="550">
        <f t="shared" si="7"/>
        <v>0</v>
      </c>
      <c r="AU65" s="542">
        <f t="shared" si="8"/>
        <v>0</v>
      </c>
      <c r="AV65" s="539">
        <f t="shared" si="4"/>
        <v>0</v>
      </c>
    </row>
    <row r="66" spans="1:48" s="24" customFormat="1" ht="19.899999999999999" customHeight="1" x14ac:dyDescent="0.15">
      <c r="A66" s="380" t="s">
        <v>431</v>
      </c>
      <c r="B66" s="537" t="s">
        <v>430</v>
      </c>
      <c r="C66" s="538"/>
      <c r="D66" s="538">
        <f>企業建設_計算準備!E70</f>
        <v>0</v>
      </c>
      <c r="E66" s="538"/>
      <c r="F66" s="538"/>
      <c r="G66" s="538"/>
      <c r="H66" s="538">
        <f>C66*各種係数!I66</f>
        <v>0</v>
      </c>
      <c r="I66" s="538">
        <f>C66*各種係数!J66</f>
        <v>0</v>
      </c>
      <c r="J66" s="539">
        <f>D66*各種係数!D66</f>
        <v>0</v>
      </c>
      <c r="K66" s="540">
        <v>0</v>
      </c>
      <c r="L66" s="540">
        <v>0</v>
      </c>
      <c r="M66" s="540">
        <f>K66*各種係数!E66</f>
        <v>0</v>
      </c>
      <c r="N66" s="540">
        <f>K66*各種係数!F66</f>
        <v>0</v>
      </c>
      <c r="O66" s="540">
        <f>N66*各種係数!G66</f>
        <v>0</v>
      </c>
      <c r="P66" s="540">
        <f>K66*各種係数!I66</f>
        <v>0</v>
      </c>
      <c r="Q66" s="540">
        <f>K66*各種係数!J66</f>
        <v>0</v>
      </c>
      <c r="R66" s="539"/>
      <c r="S66" s="539">
        <f>$R$114*各種係数!H66</f>
        <v>0</v>
      </c>
      <c r="T66" s="539">
        <f>S66*各種係数!D66</f>
        <v>0</v>
      </c>
      <c r="U66" s="542">
        <v>0</v>
      </c>
      <c r="V66" s="542">
        <v>0</v>
      </c>
      <c r="W66" s="542">
        <f>U66*各種係数!E66</f>
        <v>0</v>
      </c>
      <c r="X66" s="542">
        <f>U66*各種係数!F66</f>
        <v>0</v>
      </c>
      <c r="Y66" s="542">
        <f>X66*各種係数!G66</f>
        <v>0</v>
      </c>
      <c r="Z66" s="542">
        <f>U66*各種係数!I66</f>
        <v>0</v>
      </c>
      <c r="AA66" s="542">
        <f>U66*各種係数!J66</f>
        <v>0</v>
      </c>
      <c r="AB66" s="536" t="str">
        <f t="shared" si="10"/>
        <v>392</v>
      </c>
      <c r="AC66" s="537" t="str">
        <f t="shared" si="10"/>
        <v>再生資源回収・加工処理</v>
      </c>
      <c r="AD66" s="539">
        <f t="shared" si="12"/>
        <v>0</v>
      </c>
      <c r="AE66" s="539">
        <f t="shared" si="12"/>
        <v>0</v>
      </c>
      <c r="AF66" s="539">
        <f t="shared" si="12"/>
        <v>0</v>
      </c>
      <c r="AG66" s="539">
        <f t="shared" si="11"/>
        <v>0</v>
      </c>
      <c r="AH66" s="539">
        <f t="shared" si="11"/>
        <v>0</v>
      </c>
      <c r="AI66" s="539">
        <f t="shared" si="11"/>
        <v>0</v>
      </c>
      <c r="AJ66" s="539">
        <f t="shared" si="11"/>
        <v>0</v>
      </c>
      <c r="AK66" s="544"/>
      <c r="AL66" s="544"/>
      <c r="AM66" s="545">
        <f>RANK(AD66,$AD$6:$AD$113)+COUNTIF($AD$6:AD66,AD66)-1</f>
        <v>61</v>
      </c>
      <c r="AN66" s="546" t="str">
        <f t="shared" si="5"/>
        <v>392</v>
      </c>
      <c r="AO66" s="547" t="str">
        <f t="shared" si="5"/>
        <v>再生資源回収・加工処理</v>
      </c>
      <c r="AP66" s="548">
        <v>61</v>
      </c>
      <c r="AQ66" s="548" t="str">
        <f t="shared" si="2"/>
        <v>392</v>
      </c>
      <c r="AR66" s="549" t="str">
        <f t="shared" si="3"/>
        <v>再生資源回収・加工処理</v>
      </c>
      <c r="AS66" s="538">
        <f t="shared" si="6"/>
        <v>0</v>
      </c>
      <c r="AT66" s="550">
        <f t="shared" si="7"/>
        <v>0</v>
      </c>
      <c r="AU66" s="542">
        <f t="shared" si="8"/>
        <v>0</v>
      </c>
      <c r="AV66" s="539">
        <f t="shared" si="4"/>
        <v>0</v>
      </c>
    </row>
    <row r="67" spans="1:48" s="24" customFormat="1" ht="19.899999999999999" customHeight="1" x14ac:dyDescent="0.15">
      <c r="A67" s="380" t="s">
        <v>434</v>
      </c>
      <c r="B67" s="537" t="s">
        <v>435</v>
      </c>
      <c r="C67" s="538">
        <f>企業建設_計算準備!E132</f>
        <v>0</v>
      </c>
      <c r="D67" s="538">
        <f>企業建設_計算準備!E71</f>
        <v>0</v>
      </c>
      <c r="E67" s="538">
        <f>企業建設_計算準備!E137</f>
        <v>0</v>
      </c>
      <c r="F67" s="538">
        <f>企業建設_計算準備!E142</f>
        <v>0</v>
      </c>
      <c r="G67" s="538">
        <f>企業建設_計算準備!E147</f>
        <v>0</v>
      </c>
      <c r="H67" s="538">
        <f>C67*各種係数!I67</f>
        <v>0</v>
      </c>
      <c r="I67" s="538">
        <f>C67*各種係数!J67</f>
        <v>0</v>
      </c>
      <c r="J67" s="539">
        <f>D67*各種係数!D67</f>
        <v>0</v>
      </c>
      <c r="K67" s="540">
        <v>0</v>
      </c>
      <c r="L67" s="540">
        <v>0</v>
      </c>
      <c r="M67" s="540">
        <f>K67*各種係数!E67</f>
        <v>0</v>
      </c>
      <c r="N67" s="540">
        <f>K67*各種係数!F67</f>
        <v>0</v>
      </c>
      <c r="O67" s="540">
        <f>N67*各種係数!G67</f>
        <v>0</v>
      </c>
      <c r="P67" s="540">
        <f>K67*各種係数!I67</f>
        <v>0</v>
      </c>
      <c r="Q67" s="540">
        <f>K67*各種係数!J67</f>
        <v>0</v>
      </c>
      <c r="R67" s="539"/>
      <c r="S67" s="539">
        <f>$R$114*各種係数!H67</f>
        <v>0</v>
      </c>
      <c r="T67" s="539">
        <f>S67*各種係数!D67</f>
        <v>0</v>
      </c>
      <c r="U67" s="542">
        <v>0</v>
      </c>
      <c r="V67" s="542">
        <v>0</v>
      </c>
      <c r="W67" s="542">
        <f>U67*各種係数!E67</f>
        <v>0</v>
      </c>
      <c r="X67" s="542">
        <f>U67*各種係数!F67</f>
        <v>0</v>
      </c>
      <c r="Y67" s="542">
        <f>X67*各種係数!G67</f>
        <v>0</v>
      </c>
      <c r="Z67" s="542">
        <f>U67*各種係数!I67</f>
        <v>0</v>
      </c>
      <c r="AA67" s="542">
        <f>U67*各種係数!J67</f>
        <v>0</v>
      </c>
      <c r="AB67" s="536" t="str">
        <f t="shared" si="10"/>
        <v>411</v>
      </c>
      <c r="AC67" s="537" t="str">
        <f t="shared" si="10"/>
        <v>建築</v>
      </c>
      <c r="AD67" s="539">
        <f t="shared" si="12"/>
        <v>0</v>
      </c>
      <c r="AE67" s="539">
        <f t="shared" si="12"/>
        <v>0</v>
      </c>
      <c r="AF67" s="539">
        <f t="shared" si="12"/>
        <v>0</v>
      </c>
      <c r="AG67" s="539">
        <f t="shared" si="11"/>
        <v>0</v>
      </c>
      <c r="AH67" s="539">
        <f t="shared" si="11"/>
        <v>0</v>
      </c>
      <c r="AI67" s="539">
        <f t="shared" si="11"/>
        <v>0</v>
      </c>
      <c r="AJ67" s="539">
        <f t="shared" si="11"/>
        <v>0</v>
      </c>
      <c r="AK67" s="544"/>
      <c r="AL67" s="544"/>
      <c r="AM67" s="545">
        <f>RANK(AD67,$AD$6:$AD$113)+COUNTIF($AD$6:AD67,AD67)-1</f>
        <v>62</v>
      </c>
      <c r="AN67" s="546" t="str">
        <f t="shared" si="5"/>
        <v>411</v>
      </c>
      <c r="AO67" s="547" t="str">
        <f t="shared" si="5"/>
        <v>建築</v>
      </c>
      <c r="AP67" s="548">
        <v>62</v>
      </c>
      <c r="AQ67" s="548" t="str">
        <f t="shared" si="2"/>
        <v>411</v>
      </c>
      <c r="AR67" s="549" t="str">
        <f t="shared" si="3"/>
        <v>建築</v>
      </c>
      <c r="AS67" s="538">
        <f t="shared" si="6"/>
        <v>0</v>
      </c>
      <c r="AT67" s="550">
        <f t="shared" si="7"/>
        <v>0</v>
      </c>
      <c r="AU67" s="542">
        <f t="shared" si="8"/>
        <v>0</v>
      </c>
      <c r="AV67" s="539">
        <f t="shared" si="4"/>
        <v>0</v>
      </c>
    </row>
    <row r="68" spans="1:48" s="24" customFormat="1" ht="19.899999999999999" customHeight="1" x14ac:dyDescent="0.15">
      <c r="A68" s="380" t="s">
        <v>440</v>
      </c>
      <c r="B68" s="537" t="s">
        <v>439</v>
      </c>
      <c r="C68" s="538">
        <f>企業建設_計算準備!E133</f>
        <v>0</v>
      </c>
      <c r="D68" s="538">
        <f>企業建設_計算準備!E72</f>
        <v>0</v>
      </c>
      <c r="E68" s="538">
        <f>企業建設_計算準備!E138</f>
        <v>0</v>
      </c>
      <c r="F68" s="538">
        <f>企業建設_計算準備!E143</f>
        <v>0</v>
      </c>
      <c r="G68" s="538">
        <f>企業建設_計算準備!E148</f>
        <v>0</v>
      </c>
      <c r="H68" s="538">
        <f>C68*各種係数!I68</f>
        <v>0</v>
      </c>
      <c r="I68" s="538">
        <f>C68*各種係数!J68</f>
        <v>0</v>
      </c>
      <c r="J68" s="539">
        <f>D68*各種係数!D68</f>
        <v>0</v>
      </c>
      <c r="K68" s="540">
        <v>0</v>
      </c>
      <c r="L68" s="540">
        <v>0</v>
      </c>
      <c r="M68" s="540">
        <f>K68*各種係数!E68</f>
        <v>0</v>
      </c>
      <c r="N68" s="540">
        <f>K68*各種係数!F68</f>
        <v>0</v>
      </c>
      <c r="O68" s="540">
        <f>N68*各種係数!G68</f>
        <v>0</v>
      </c>
      <c r="P68" s="540">
        <f>K68*各種係数!I68</f>
        <v>0</v>
      </c>
      <c r="Q68" s="540">
        <f>K68*各種係数!J68</f>
        <v>0</v>
      </c>
      <c r="R68" s="539"/>
      <c r="S68" s="539">
        <f>$R$114*各種係数!H68</f>
        <v>0</v>
      </c>
      <c r="T68" s="539">
        <f>S68*各種係数!D68</f>
        <v>0</v>
      </c>
      <c r="U68" s="542">
        <v>0</v>
      </c>
      <c r="V68" s="542">
        <v>0</v>
      </c>
      <c r="W68" s="542">
        <f>U68*各種係数!E68</f>
        <v>0</v>
      </c>
      <c r="X68" s="542">
        <f>U68*各種係数!F68</f>
        <v>0</v>
      </c>
      <c r="Y68" s="542">
        <f>X68*各種係数!G68</f>
        <v>0</v>
      </c>
      <c r="Z68" s="542">
        <f>U68*各種係数!I68</f>
        <v>0</v>
      </c>
      <c r="AA68" s="542">
        <f>U68*各種係数!J68</f>
        <v>0</v>
      </c>
      <c r="AB68" s="536" t="str">
        <f t="shared" si="10"/>
        <v>412</v>
      </c>
      <c r="AC68" s="537" t="str">
        <f t="shared" si="10"/>
        <v>建設補修</v>
      </c>
      <c r="AD68" s="539">
        <f t="shared" si="12"/>
        <v>0</v>
      </c>
      <c r="AE68" s="539">
        <f t="shared" si="12"/>
        <v>0</v>
      </c>
      <c r="AF68" s="539">
        <f t="shared" si="12"/>
        <v>0</v>
      </c>
      <c r="AG68" s="539">
        <f t="shared" si="11"/>
        <v>0</v>
      </c>
      <c r="AH68" s="539">
        <f t="shared" si="11"/>
        <v>0</v>
      </c>
      <c r="AI68" s="539">
        <f t="shared" si="11"/>
        <v>0</v>
      </c>
      <c r="AJ68" s="539">
        <f t="shared" si="11"/>
        <v>0</v>
      </c>
      <c r="AK68" s="544"/>
      <c r="AL68" s="544"/>
      <c r="AM68" s="545">
        <f>RANK(AD68,$AD$6:$AD$113)+COUNTIF($AD$6:AD68,AD68)-1</f>
        <v>63</v>
      </c>
      <c r="AN68" s="546" t="str">
        <f t="shared" si="5"/>
        <v>412</v>
      </c>
      <c r="AO68" s="547" t="str">
        <f t="shared" si="5"/>
        <v>建設補修</v>
      </c>
      <c r="AP68" s="548">
        <v>63</v>
      </c>
      <c r="AQ68" s="548" t="str">
        <f t="shared" si="2"/>
        <v>412</v>
      </c>
      <c r="AR68" s="549" t="str">
        <f t="shared" si="3"/>
        <v>建設補修</v>
      </c>
      <c r="AS68" s="538">
        <f t="shared" si="6"/>
        <v>0</v>
      </c>
      <c r="AT68" s="550">
        <f t="shared" si="7"/>
        <v>0</v>
      </c>
      <c r="AU68" s="542">
        <f t="shared" si="8"/>
        <v>0</v>
      </c>
      <c r="AV68" s="539">
        <f t="shared" si="4"/>
        <v>0</v>
      </c>
    </row>
    <row r="69" spans="1:48" s="24" customFormat="1" ht="19.899999999999999" customHeight="1" x14ac:dyDescent="0.15">
      <c r="A69" s="380" t="s">
        <v>443</v>
      </c>
      <c r="B69" s="537" t="s">
        <v>442</v>
      </c>
      <c r="C69" s="538">
        <f>企業建設_計算準備!E134</f>
        <v>0</v>
      </c>
      <c r="D69" s="538">
        <f>企業建設_計算準備!E73</f>
        <v>0</v>
      </c>
      <c r="E69" s="538">
        <f>企業建設_計算準備!E139</f>
        <v>0</v>
      </c>
      <c r="F69" s="538">
        <f>企業建設_計算準備!E144</f>
        <v>0</v>
      </c>
      <c r="G69" s="538">
        <f>企業建設_計算準備!E149</f>
        <v>0</v>
      </c>
      <c r="H69" s="538">
        <f>C69*各種係数!I69</f>
        <v>0</v>
      </c>
      <c r="I69" s="538">
        <f>C69*各種係数!J69</f>
        <v>0</v>
      </c>
      <c r="J69" s="539">
        <f>D69*各種係数!D69</f>
        <v>0</v>
      </c>
      <c r="K69" s="540">
        <v>0</v>
      </c>
      <c r="L69" s="540">
        <v>0</v>
      </c>
      <c r="M69" s="540">
        <f>K69*各種係数!E69</f>
        <v>0</v>
      </c>
      <c r="N69" s="540">
        <f>K69*各種係数!F69</f>
        <v>0</v>
      </c>
      <c r="O69" s="540">
        <f>N69*各種係数!G69</f>
        <v>0</v>
      </c>
      <c r="P69" s="540">
        <f>K69*各種係数!I69</f>
        <v>0</v>
      </c>
      <c r="Q69" s="540">
        <f>K69*各種係数!J69</f>
        <v>0</v>
      </c>
      <c r="R69" s="539"/>
      <c r="S69" s="539">
        <f>$R$114*各種係数!H69</f>
        <v>0</v>
      </c>
      <c r="T69" s="539">
        <f>S69*各種係数!D69</f>
        <v>0</v>
      </c>
      <c r="U69" s="542">
        <v>0</v>
      </c>
      <c r="V69" s="542">
        <v>0</v>
      </c>
      <c r="W69" s="542">
        <f>U69*各種係数!E69</f>
        <v>0</v>
      </c>
      <c r="X69" s="542">
        <f>U69*各種係数!F69</f>
        <v>0</v>
      </c>
      <c r="Y69" s="542">
        <f>X69*各種係数!G69</f>
        <v>0</v>
      </c>
      <c r="Z69" s="542">
        <f>U69*各種係数!I69</f>
        <v>0</v>
      </c>
      <c r="AA69" s="542">
        <f>U69*各種係数!J69</f>
        <v>0</v>
      </c>
      <c r="AB69" s="536" t="str">
        <f t="shared" si="10"/>
        <v>413</v>
      </c>
      <c r="AC69" s="537" t="str">
        <f t="shared" si="10"/>
        <v>公共事業</v>
      </c>
      <c r="AD69" s="539">
        <f t="shared" si="12"/>
        <v>0</v>
      </c>
      <c r="AE69" s="539">
        <f t="shared" si="12"/>
        <v>0</v>
      </c>
      <c r="AF69" s="539">
        <f t="shared" si="12"/>
        <v>0</v>
      </c>
      <c r="AG69" s="539">
        <f t="shared" si="11"/>
        <v>0</v>
      </c>
      <c r="AH69" s="539">
        <f t="shared" si="11"/>
        <v>0</v>
      </c>
      <c r="AI69" s="539">
        <f t="shared" si="11"/>
        <v>0</v>
      </c>
      <c r="AJ69" s="539">
        <f t="shared" si="11"/>
        <v>0</v>
      </c>
      <c r="AK69" s="544"/>
      <c r="AL69" s="544"/>
      <c r="AM69" s="545">
        <f>RANK(AD69,$AD$6:$AD$113)+COUNTIF($AD$6:AD69,AD69)-1</f>
        <v>64</v>
      </c>
      <c r="AN69" s="546" t="str">
        <f t="shared" si="5"/>
        <v>413</v>
      </c>
      <c r="AO69" s="547" t="str">
        <f t="shared" si="5"/>
        <v>公共事業</v>
      </c>
      <c r="AP69" s="548">
        <v>64</v>
      </c>
      <c r="AQ69" s="548" t="str">
        <f t="shared" si="2"/>
        <v>413</v>
      </c>
      <c r="AR69" s="549" t="str">
        <f t="shared" si="3"/>
        <v>公共事業</v>
      </c>
      <c r="AS69" s="538">
        <f t="shared" si="6"/>
        <v>0</v>
      </c>
      <c r="AT69" s="550">
        <f t="shared" si="7"/>
        <v>0</v>
      </c>
      <c r="AU69" s="542">
        <f t="shared" si="8"/>
        <v>0</v>
      </c>
      <c r="AV69" s="539">
        <f t="shared" si="4"/>
        <v>0</v>
      </c>
    </row>
    <row r="70" spans="1:48" s="24" customFormat="1" ht="19.899999999999999" customHeight="1" x14ac:dyDescent="0.15">
      <c r="A70" s="380" t="s">
        <v>446</v>
      </c>
      <c r="B70" s="537" t="s">
        <v>445</v>
      </c>
      <c r="C70" s="538">
        <f>企業建設_計算準備!E135</f>
        <v>0</v>
      </c>
      <c r="D70" s="538">
        <f>企業建設_計算準備!E74</f>
        <v>0</v>
      </c>
      <c r="E70" s="538">
        <f>企業建設_計算準備!E140</f>
        <v>0</v>
      </c>
      <c r="F70" s="538">
        <f>企業建設_計算準備!E145</f>
        <v>0</v>
      </c>
      <c r="G70" s="538">
        <f>企業建設_計算準備!E150</f>
        <v>0</v>
      </c>
      <c r="H70" s="538">
        <f>C70*各種係数!I70</f>
        <v>0</v>
      </c>
      <c r="I70" s="538">
        <f>C70*各種係数!J70</f>
        <v>0</v>
      </c>
      <c r="J70" s="539">
        <f>D70*各種係数!D70</f>
        <v>0</v>
      </c>
      <c r="K70" s="540">
        <v>0</v>
      </c>
      <c r="L70" s="540">
        <v>0</v>
      </c>
      <c r="M70" s="540">
        <f>K70*各種係数!E70</f>
        <v>0</v>
      </c>
      <c r="N70" s="540">
        <f>K70*各種係数!F70</f>
        <v>0</v>
      </c>
      <c r="O70" s="540">
        <f>N70*各種係数!G70</f>
        <v>0</v>
      </c>
      <c r="P70" s="540">
        <f>K70*各種係数!I70</f>
        <v>0</v>
      </c>
      <c r="Q70" s="540">
        <f>K70*各種係数!J70</f>
        <v>0</v>
      </c>
      <c r="R70" s="539"/>
      <c r="S70" s="539">
        <f>$R$114*各種係数!H70</f>
        <v>0</v>
      </c>
      <c r="T70" s="539">
        <f>S70*各種係数!D70</f>
        <v>0</v>
      </c>
      <c r="U70" s="542">
        <v>0</v>
      </c>
      <c r="V70" s="542">
        <v>0</v>
      </c>
      <c r="W70" s="542">
        <f>U70*各種係数!E70</f>
        <v>0</v>
      </c>
      <c r="X70" s="542">
        <f>U70*各種係数!F70</f>
        <v>0</v>
      </c>
      <c r="Y70" s="542">
        <f>X70*各種係数!G70</f>
        <v>0</v>
      </c>
      <c r="Z70" s="542">
        <f>U70*各種係数!I70</f>
        <v>0</v>
      </c>
      <c r="AA70" s="542">
        <f>U70*各種係数!J70</f>
        <v>0</v>
      </c>
      <c r="AB70" s="536" t="str">
        <f t="shared" ref="AB70:AC101" si="13">A70</f>
        <v>419</v>
      </c>
      <c r="AC70" s="537" t="str">
        <f t="shared" si="13"/>
        <v>その他の土木建設</v>
      </c>
      <c r="AD70" s="539">
        <f t="shared" si="12"/>
        <v>0</v>
      </c>
      <c r="AE70" s="539">
        <f t="shared" si="12"/>
        <v>0</v>
      </c>
      <c r="AF70" s="539">
        <f t="shared" si="12"/>
        <v>0</v>
      </c>
      <c r="AG70" s="539">
        <f t="shared" si="11"/>
        <v>0</v>
      </c>
      <c r="AH70" s="539">
        <f t="shared" si="11"/>
        <v>0</v>
      </c>
      <c r="AI70" s="539">
        <f t="shared" si="11"/>
        <v>0</v>
      </c>
      <c r="AJ70" s="539">
        <f t="shared" si="11"/>
        <v>0</v>
      </c>
      <c r="AK70" s="544"/>
      <c r="AL70" s="544"/>
      <c r="AM70" s="545">
        <f>RANK(AD70,$AD$6:$AD$113)+COUNTIF($AD$6:AD70,AD70)-1</f>
        <v>65</v>
      </c>
      <c r="AN70" s="546" t="str">
        <f t="shared" si="5"/>
        <v>419</v>
      </c>
      <c r="AO70" s="547" t="str">
        <f t="shared" si="5"/>
        <v>その他の土木建設</v>
      </c>
      <c r="AP70" s="548">
        <v>65</v>
      </c>
      <c r="AQ70" s="548" t="str">
        <f t="shared" ref="AQ70:AQ113" si="14">VLOOKUP(AP70,$AM:$AN,2,FALSE)</f>
        <v>419</v>
      </c>
      <c r="AR70" s="549" t="str">
        <f t="shared" ref="AR70:AR113" si="15">VLOOKUP(AQ70,$AN:$AO,2,FALSE)</f>
        <v>その他の土木建設</v>
      </c>
      <c r="AS70" s="538">
        <f t="shared" si="6"/>
        <v>0</v>
      </c>
      <c r="AT70" s="550">
        <f t="shared" si="7"/>
        <v>0</v>
      </c>
      <c r="AU70" s="542">
        <f t="shared" si="8"/>
        <v>0</v>
      </c>
      <c r="AV70" s="539">
        <f t="shared" ref="AV70:AV113" si="16">VLOOKUP(AR70,$AC:$AD,2,FALSE)</f>
        <v>0</v>
      </c>
    </row>
    <row r="71" spans="1:48" s="24" customFormat="1" ht="19.899999999999999" customHeight="1" x14ac:dyDescent="0.15">
      <c r="A71" s="380" t="s">
        <v>449</v>
      </c>
      <c r="B71" s="537" t="s">
        <v>954</v>
      </c>
      <c r="C71" s="538"/>
      <c r="D71" s="538">
        <f>企業建設_計算準備!E75</f>
        <v>0</v>
      </c>
      <c r="E71" s="538"/>
      <c r="F71" s="538"/>
      <c r="G71" s="538"/>
      <c r="H71" s="538">
        <f>C71*各種係数!I71</f>
        <v>0</v>
      </c>
      <c r="I71" s="538">
        <f>C71*各種係数!J71</f>
        <v>0</v>
      </c>
      <c r="J71" s="539">
        <f>D71*各種係数!D71</f>
        <v>0</v>
      </c>
      <c r="K71" s="540">
        <v>0</v>
      </c>
      <c r="L71" s="540">
        <v>0</v>
      </c>
      <c r="M71" s="540">
        <f>K71*各種係数!E71</f>
        <v>0</v>
      </c>
      <c r="N71" s="540">
        <f>K71*各種係数!F71</f>
        <v>0</v>
      </c>
      <c r="O71" s="540">
        <f>N71*各種係数!G71</f>
        <v>0</v>
      </c>
      <c r="P71" s="540">
        <f>K71*各種係数!I71</f>
        <v>0</v>
      </c>
      <c r="Q71" s="540">
        <f>K71*各種係数!J71</f>
        <v>0</v>
      </c>
      <c r="R71" s="539"/>
      <c r="S71" s="539">
        <f>$R$114*各種係数!H71</f>
        <v>0</v>
      </c>
      <c r="T71" s="539">
        <f>S71*各種係数!D71</f>
        <v>0</v>
      </c>
      <c r="U71" s="542">
        <v>0</v>
      </c>
      <c r="V71" s="542">
        <v>0</v>
      </c>
      <c r="W71" s="542">
        <f>U71*各種係数!E71</f>
        <v>0</v>
      </c>
      <c r="X71" s="542">
        <f>U71*各種係数!F71</f>
        <v>0</v>
      </c>
      <c r="Y71" s="542">
        <f>X71*各種係数!G71</f>
        <v>0</v>
      </c>
      <c r="Z71" s="542">
        <f>U71*各種係数!I71</f>
        <v>0</v>
      </c>
      <c r="AA71" s="542">
        <f>U71*各種係数!J71</f>
        <v>0</v>
      </c>
      <c r="AB71" s="536" t="str">
        <f t="shared" si="13"/>
        <v>461</v>
      </c>
      <c r="AC71" s="537" t="str">
        <f t="shared" si="13"/>
        <v>電気</v>
      </c>
      <c r="AD71" s="539">
        <f t="shared" si="12"/>
        <v>0</v>
      </c>
      <c r="AE71" s="539">
        <f t="shared" si="12"/>
        <v>0</v>
      </c>
      <c r="AF71" s="539">
        <f t="shared" si="12"/>
        <v>0</v>
      </c>
      <c r="AG71" s="539">
        <f t="shared" si="11"/>
        <v>0</v>
      </c>
      <c r="AH71" s="539">
        <f t="shared" si="11"/>
        <v>0</v>
      </c>
      <c r="AI71" s="539">
        <f t="shared" si="11"/>
        <v>0</v>
      </c>
      <c r="AJ71" s="539">
        <f t="shared" si="11"/>
        <v>0</v>
      </c>
      <c r="AK71" s="544"/>
      <c r="AL71" s="544"/>
      <c r="AM71" s="545">
        <f>RANK(AD71,$AD$6:$AD$113)+COUNTIF($AD$6:AD71,AD71)-1</f>
        <v>66</v>
      </c>
      <c r="AN71" s="546" t="str">
        <f t="shared" ref="AN71:AO113" si="17">AB71</f>
        <v>461</v>
      </c>
      <c r="AO71" s="547" t="str">
        <f t="shared" si="17"/>
        <v>電気</v>
      </c>
      <c r="AP71" s="548">
        <v>66</v>
      </c>
      <c r="AQ71" s="548" t="str">
        <f t="shared" si="14"/>
        <v>461</v>
      </c>
      <c r="AR71" s="549" t="str">
        <f t="shared" si="15"/>
        <v>電気</v>
      </c>
      <c r="AS71" s="538">
        <f t="shared" ref="AS71:AS113" si="18">VLOOKUP(AR71,$B:$C,2,FALSE)</f>
        <v>0</v>
      </c>
      <c r="AT71" s="550">
        <f t="shared" ref="AT71:AT113" si="19">VLOOKUP(AR71,$B:$K,10,FALSE)</f>
        <v>0</v>
      </c>
      <c r="AU71" s="542">
        <f t="shared" ref="AU71:AU113" si="20">VLOOKUP(AR71,$B:$U,20,FALSE)</f>
        <v>0</v>
      </c>
      <c r="AV71" s="539">
        <f t="shared" si="16"/>
        <v>0</v>
      </c>
    </row>
    <row r="72" spans="1:48" s="24" customFormat="1" ht="19.899999999999999" customHeight="1" x14ac:dyDescent="0.15">
      <c r="A72" s="380" t="s">
        <v>452</v>
      </c>
      <c r="B72" s="537" t="s">
        <v>453</v>
      </c>
      <c r="C72" s="538"/>
      <c r="D72" s="538">
        <f>企業建設_計算準備!E76</f>
        <v>0</v>
      </c>
      <c r="E72" s="538"/>
      <c r="F72" s="538"/>
      <c r="G72" s="538"/>
      <c r="H72" s="538">
        <f>C72*各種係数!I72</f>
        <v>0</v>
      </c>
      <c r="I72" s="538">
        <f>C72*各種係数!J72</f>
        <v>0</v>
      </c>
      <c r="J72" s="539">
        <f>D72*各種係数!D72</f>
        <v>0</v>
      </c>
      <c r="K72" s="540">
        <v>0</v>
      </c>
      <c r="L72" s="540">
        <v>0</v>
      </c>
      <c r="M72" s="540">
        <f>K72*各種係数!E72</f>
        <v>0</v>
      </c>
      <c r="N72" s="540">
        <f>K72*各種係数!F72</f>
        <v>0</v>
      </c>
      <c r="O72" s="540">
        <f>N72*各種係数!G72</f>
        <v>0</v>
      </c>
      <c r="P72" s="540">
        <f>K72*各種係数!I72</f>
        <v>0</v>
      </c>
      <c r="Q72" s="540">
        <f>K72*各種係数!J72</f>
        <v>0</v>
      </c>
      <c r="R72" s="539"/>
      <c r="S72" s="539">
        <f>$R$114*各種係数!H72</f>
        <v>0</v>
      </c>
      <c r="T72" s="539">
        <f>S72*各種係数!D72</f>
        <v>0</v>
      </c>
      <c r="U72" s="542">
        <v>0</v>
      </c>
      <c r="V72" s="542">
        <v>0</v>
      </c>
      <c r="W72" s="542">
        <f>U72*各種係数!E72</f>
        <v>0</v>
      </c>
      <c r="X72" s="542">
        <f>U72*各種係数!F72</f>
        <v>0</v>
      </c>
      <c r="Y72" s="542">
        <f>X72*各種係数!G72</f>
        <v>0</v>
      </c>
      <c r="Z72" s="542">
        <f>U72*各種係数!I72</f>
        <v>0</v>
      </c>
      <c r="AA72" s="542">
        <f>U72*各種係数!J72</f>
        <v>0</v>
      </c>
      <c r="AB72" s="536" t="str">
        <f t="shared" si="13"/>
        <v>462</v>
      </c>
      <c r="AC72" s="537" t="str">
        <f t="shared" si="13"/>
        <v>ガス・熱供給</v>
      </c>
      <c r="AD72" s="539">
        <f t="shared" si="12"/>
        <v>0</v>
      </c>
      <c r="AE72" s="539">
        <f t="shared" si="12"/>
        <v>0</v>
      </c>
      <c r="AF72" s="539">
        <f t="shared" si="12"/>
        <v>0</v>
      </c>
      <c r="AG72" s="539">
        <f t="shared" si="11"/>
        <v>0</v>
      </c>
      <c r="AH72" s="539">
        <f t="shared" si="11"/>
        <v>0</v>
      </c>
      <c r="AI72" s="539">
        <f t="shared" si="11"/>
        <v>0</v>
      </c>
      <c r="AJ72" s="539">
        <f t="shared" si="11"/>
        <v>0</v>
      </c>
      <c r="AK72" s="544"/>
      <c r="AL72" s="544"/>
      <c r="AM72" s="545">
        <f>RANK(AD72,$AD$6:$AD$113)+COUNTIF($AD$6:AD72,AD72)-1</f>
        <v>67</v>
      </c>
      <c r="AN72" s="546" t="str">
        <f t="shared" si="17"/>
        <v>462</v>
      </c>
      <c r="AO72" s="547" t="str">
        <f t="shared" si="17"/>
        <v>ガス・熱供給</v>
      </c>
      <c r="AP72" s="548">
        <v>67</v>
      </c>
      <c r="AQ72" s="548" t="str">
        <f t="shared" si="14"/>
        <v>462</v>
      </c>
      <c r="AR72" s="549" t="str">
        <f t="shared" si="15"/>
        <v>ガス・熱供給</v>
      </c>
      <c r="AS72" s="538">
        <f t="shared" si="18"/>
        <v>0</v>
      </c>
      <c r="AT72" s="550">
        <f t="shared" si="19"/>
        <v>0</v>
      </c>
      <c r="AU72" s="542">
        <f t="shared" si="20"/>
        <v>0</v>
      </c>
      <c r="AV72" s="539">
        <f t="shared" si="16"/>
        <v>0</v>
      </c>
    </row>
    <row r="73" spans="1:48" s="24" customFormat="1" ht="19.899999999999999" customHeight="1" x14ac:dyDescent="0.15">
      <c r="A73" s="380" t="s">
        <v>457</v>
      </c>
      <c r="B73" s="537" t="s">
        <v>82</v>
      </c>
      <c r="C73" s="538"/>
      <c r="D73" s="538">
        <f>企業建設_計算準備!E77</f>
        <v>0</v>
      </c>
      <c r="E73" s="538"/>
      <c r="F73" s="538"/>
      <c r="G73" s="538"/>
      <c r="H73" s="538">
        <f>C73*各種係数!I73</f>
        <v>0</v>
      </c>
      <c r="I73" s="538">
        <f>C73*各種係数!J73</f>
        <v>0</v>
      </c>
      <c r="J73" s="539">
        <f>D73*各種係数!D73</f>
        <v>0</v>
      </c>
      <c r="K73" s="540">
        <v>0</v>
      </c>
      <c r="L73" s="540">
        <v>0</v>
      </c>
      <c r="M73" s="540">
        <f>K73*各種係数!E73</f>
        <v>0</v>
      </c>
      <c r="N73" s="540">
        <f>K73*各種係数!F73</f>
        <v>0</v>
      </c>
      <c r="O73" s="540">
        <f>N73*各種係数!G73</f>
        <v>0</v>
      </c>
      <c r="P73" s="540">
        <f>K73*各種係数!I73</f>
        <v>0</v>
      </c>
      <c r="Q73" s="540">
        <f>K73*各種係数!J73</f>
        <v>0</v>
      </c>
      <c r="R73" s="539"/>
      <c r="S73" s="539">
        <f>$R$114*各種係数!H73</f>
        <v>0</v>
      </c>
      <c r="T73" s="539">
        <f>S73*各種係数!D73</f>
        <v>0</v>
      </c>
      <c r="U73" s="542">
        <v>0</v>
      </c>
      <c r="V73" s="542">
        <v>0</v>
      </c>
      <c r="W73" s="542">
        <f>U73*各種係数!E73</f>
        <v>0</v>
      </c>
      <c r="X73" s="542">
        <f>U73*各種係数!F73</f>
        <v>0</v>
      </c>
      <c r="Y73" s="542">
        <f>X73*各種係数!G73</f>
        <v>0</v>
      </c>
      <c r="Z73" s="542">
        <f>U73*各種係数!I73</f>
        <v>0</v>
      </c>
      <c r="AA73" s="542">
        <f>U73*各種係数!J73</f>
        <v>0</v>
      </c>
      <c r="AB73" s="536" t="str">
        <f t="shared" si="13"/>
        <v>471</v>
      </c>
      <c r="AC73" s="537" t="str">
        <f t="shared" si="13"/>
        <v>水道</v>
      </c>
      <c r="AD73" s="539">
        <f t="shared" si="12"/>
        <v>0</v>
      </c>
      <c r="AE73" s="539">
        <f t="shared" si="12"/>
        <v>0</v>
      </c>
      <c r="AF73" s="539">
        <f t="shared" si="12"/>
        <v>0</v>
      </c>
      <c r="AG73" s="539">
        <f t="shared" si="11"/>
        <v>0</v>
      </c>
      <c r="AH73" s="539">
        <f t="shared" si="11"/>
        <v>0</v>
      </c>
      <c r="AI73" s="539">
        <f t="shared" si="11"/>
        <v>0</v>
      </c>
      <c r="AJ73" s="539">
        <f t="shared" si="11"/>
        <v>0</v>
      </c>
      <c r="AK73" s="544"/>
      <c r="AL73" s="544"/>
      <c r="AM73" s="545">
        <f>RANK(AD73,$AD$6:$AD$113)+COUNTIF($AD$6:AD73,AD73)-1</f>
        <v>68</v>
      </c>
      <c r="AN73" s="546" t="str">
        <f t="shared" si="17"/>
        <v>471</v>
      </c>
      <c r="AO73" s="547" t="str">
        <f t="shared" si="17"/>
        <v>水道</v>
      </c>
      <c r="AP73" s="548">
        <v>68</v>
      </c>
      <c r="AQ73" s="548" t="str">
        <f t="shared" si="14"/>
        <v>471</v>
      </c>
      <c r="AR73" s="549" t="str">
        <f t="shared" si="15"/>
        <v>水道</v>
      </c>
      <c r="AS73" s="538">
        <f t="shared" si="18"/>
        <v>0</v>
      </c>
      <c r="AT73" s="550">
        <f t="shared" si="19"/>
        <v>0</v>
      </c>
      <c r="AU73" s="542">
        <f t="shared" si="20"/>
        <v>0</v>
      </c>
      <c r="AV73" s="539">
        <f t="shared" si="16"/>
        <v>0</v>
      </c>
    </row>
    <row r="74" spans="1:48" s="24" customFormat="1" ht="19.899999999999999" customHeight="1" x14ac:dyDescent="0.15">
      <c r="A74" s="380" t="s">
        <v>459</v>
      </c>
      <c r="B74" s="537" t="s">
        <v>83</v>
      </c>
      <c r="C74" s="538"/>
      <c r="D74" s="538">
        <f>企業建設_計算準備!E78</f>
        <v>0</v>
      </c>
      <c r="E74" s="538"/>
      <c r="F74" s="538"/>
      <c r="G74" s="538"/>
      <c r="H74" s="538">
        <f>C74*各種係数!I74</f>
        <v>0</v>
      </c>
      <c r="I74" s="538">
        <f>C74*各種係数!J74</f>
        <v>0</v>
      </c>
      <c r="J74" s="539">
        <f>D74*各種係数!D74</f>
        <v>0</v>
      </c>
      <c r="K74" s="540">
        <v>0</v>
      </c>
      <c r="L74" s="540">
        <v>0</v>
      </c>
      <c r="M74" s="540">
        <f>K74*各種係数!E74</f>
        <v>0</v>
      </c>
      <c r="N74" s="540">
        <f>K74*各種係数!F74</f>
        <v>0</v>
      </c>
      <c r="O74" s="540">
        <f>N74*各種係数!G74</f>
        <v>0</v>
      </c>
      <c r="P74" s="540">
        <f>K74*各種係数!I74</f>
        <v>0</v>
      </c>
      <c r="Q74" s="540">
        <f>K74*各種係数!J74</f>
        <v>0</v>
      </c>
      <c r="R74" s="539"/>
      <c r="S74" s="539">
        <f>$R$114*各種係数!H74</f>
        <v>0</v>
      </c>
      <c r="T74" s="539">
        <f>S74*各種係数!D74</f>
        <v>0</v>
      </c>
      <c r="U74" s="542">
        <v>0</v>
      </c>
      <c r="V74" s="542">
        <v>0</v>
      </c>
      <c r="W74" s="542">
        <f>U74*各種係数!E74</f>
        <v>0</v>
      </c>
      <c r="X74" s="542">
        <f>U74*各種係数!F74</f>
        <v>0</v>
      </c>
      <c r="Y74" s="542">
        <f>X74*各種係数!G74</f>
        <v>0</v>
      </c>
      <c r="Z74" s="542">
        <f>U74*各種係数!I74</f>
        <v>0</v>
      </c>
      <c r="AA74" s="542">
        <f>U74*各種係数!J74</f>
        <v>0</v>
      </c>
      <c r="AB74" s="536" t="str">
        <f t="shared" si="13"/>
        <v>481</v>
      </c>
      <c r="AC74" s="537" t="str">
        <f t="shared" si="13"/>
        <v>廃棄物処理</v>
      </c>
      <c r="AD74" s="539">
        <f t="shared" si="12"/>
        <v>0</v>
      </c>
      <c r="AE74" s="539">
        <f t="shared" si="12"/>
        <v>0</v>
      </c>
      <c r="AF74" s="539">
        <f t="shared" si="12"/>
        <v>0</v>
      </c>
      <c r="AG74" s="539">
        <f t="shared" si="11"/>
        <v>0</v>
      </c>
      <c r="AH74" s="539">
        <f t="shared" si="11"/>
        <v>0</v>
      </c>
      <c r="AI74" s="539">
        <f t="shared" si="11"/>
        <v>0</v>
      </c>
      <c r="AJ74" s="539">
        <f t="shared" si="11"/>
        <v>0</v>
      </c>
      <c r="AK74" s="544"/>
      <c r="AL74" s="544"/>
      <c r="AM74" s="545">
        <f>RANK(AD74,$AD$6:$AD$113)+COUNTIF($AD$6:AD74,AD74)-1</f>
        <v>69</v>
      </c>
      <c r="AN74" s="546" t="str">
        <f t="shared" si="17"/>
        <v>481</v>
      </c>
      <c r="AO74" s="547" t="str">
        <f t="shared" si="17"/>
        <v>廃棄物処理</v>
      </c>
      <c r="AP74" s="548">
        <v>69</v>
      </c>
      <c r="AQ74" s="548" t="str">
        <f t="shared" si="14"/>
        <v>481</v>
      </c>
      <c r="AR74" s="549" t="str">
        <f t="shared" si="15"/>
        <v>廃棄物処理</v>
      </c>
      <c r="AS74" s="538">
        <f t="shared" si="18"/>
        <v>0</v>
      </c>
      <c r="AT74" s="550">
        <f t="shared" si="19"/>
        <v>0</v>
      </c>
      <c r="AU74" s="542">
        <f t="shared" si="20"/>
        <v>0</v>
      </c>
      <c r="AV74" s="539">
        <f t="shared" si="16"/>
        <v>0</v>
      </c>
    </row>
    <row r="75" spans="1:48" s="24" customFormat="1" ht="19.899999999999999" customHeight="1" x14ac:dyDescent="0.15">
      <c r="A75" s="380" t="s">
        <v>462</v>
      </c>
      <c r="B75" s="537" t="s">
        <v>84</v>
      </c>
      <c r="C75" s="538"/>
      <c r="D75" s="538">
        <f>企業建設_計算準備!E79</f>
        <v>0</v>
      </c>
      <c r="E75" s="538"/>
      <c r="F75" s="538"/>
      <c r="G75" s="538"/>
      <c r="H75" s="538">
        <f>C75*各種係数!I75</f>
        <v>0</v>
      </c>
      <c r="I75" s="538">
        <f>C75*各種係数!J75</f>
        <v>0</v>
      </c>
      <c r="J75" s="539">
        <f>D75*各種係数!D75</f>
        <v>0</v>
      </c>
      <c r="K75" s="540">
        <v>0</v>
      </c>
      <c r="L75" s="540">
        <v>0</v>
      </c>
      <c r="M75" s="540">
        <f>K75*各種係数!E75</f>
        <v>0</v>
      </c>
      <c r="N75" s="540">
        <f>K75*各種係数!F75</f>
        <v>0</v>
      </c>
      <c r="O75" s="540">
        <f>N75*各種係数!G75</f>
        <v>0</v>
      </c>
      <c r="P75" s="540">
        <f>K75*各種係数!I75</f>
        <v>0</v>
      </c>
      <c r="Q75" s="540">
        <f>K75*各種係数!J75</f>
        <v>0</v>
      </c>
      <c r="R75" s="539"/>
      <c r="S75" s="539">
        <f>$R$114*各種係数!H75</f>
        <v>0</v>
      </c>
      <c r="T75" s="539">
        <f>S75*各種係数!D75</f>
        <v>0</v>
      </c>
      <c r="U75" s="542">
        <v>0</v>
      </c>
      <c r="V75" s="542">
        <v>0</v>
      </c>
      <c r="W75" s="542">
        <f>U75*各種係数!E75</f>
        <v>0</v>
      </c>
      <c r="X75" s="542">
        <f>U75*各種係数!F75</f>
        <v>0</v>
      </c>
      <c r="Y75" s="542">
        <f>X75*各種係数!G75</f>
        <v>0</v>
      </c>
      <c r="Z75" s="542">
        <f>U75*各種係数!I75</f>
        <v>0</v>
      </c>
      <c r="AA75" s="542">
        <f>U75*各種係数!J75</f>
        <v>0</v>
      </c>
      <c r="AB75" s="536" t="str">
        <f t="shared" si="13"/>
        <v>511</v>
      </c>
      <c r="AC75" s="537" t="str">
        <f t="shared" si="13"/>
        <v>商業</v>
      </c>
      <c r="AD75" s="539">
        <f t="shared" si="12"/>
        <v>0</v>
      </c>
      <c r="AE75" s="539">
        <f t="shared" si="12"/>
        <v>0</v>
      </c>
      <c r="AF75" s="539">
        <f t="shared" si="12"/>
        <v>0</v>
      </c>
      <c r="AG75" s="539">
        <f t="shared" si="11"/>
        <v>0</v>
      </c>
      <c r="AH75" s="539">
        <f t="shared" si="11"/>
        <v>0</v>
      </c>
      <c r="AI75" s="539">
        <f t="shared" si="11"/>
        <v>0</v>
      </c>
      <c r="AJ75" s="539">
        <f t="shared" si="11"/>
        <v>0</v>
      </c>
      <c r="AK75" s="544"/>
      <c r="AL75" s="544"/>
      <c r="AM75" s="545">
        <f>RANK(AD75,$AD$6:$AD$113)+COUNTIF($AD$6:AD75,AD75)-1</f>
        <v>70</v>
      </c>
      <c r="AN75" s="546" t="str">
        <f t="shared" si="17"/>
        <v>511</v>
      </c>
      <c r="AO75" s="547" t="str">
        <f t="shared" si="17"/>
        <v>商業</v>
      </c>
      <c r="AP75" s="548">
        <v>70</v>
      </c>
      <c r="AQ75" s="548" t="str">
        <f t="shared" si="14"/>
        <v>511</v>
      </c>
      <c r="AR75" s="549" t="str">
        <f t="shared" si="15"/>
        <v>商業</v>
      </c>
      <c r="AS75" s="538">
        <f t="shared" si="18"/>
        <v>0</v>
      </c>
      <c r="AT75" s="550">
        <f t="shared" si="19"/>
        <v>0</v>
      </c>
      <c r="AU75" s="542">
        <f t="shared" si="20"/>
        <v>0</v>
      </c>
      <c r="AV75" s="539">
        <f t="shared" si="16"/>
        <v>0</v>
      </c>
    </row>
    <row r="76" spans="1:48" s="24" customFormat="1" ht="19.899999999999999" customHeight="1" x14ac:dyDescent="0.15">
      <c r="A76" s="380" t="s">
        <v>467</v>
      </c>
      <c r="B76" s="537" t="s">
        <v>85</v>
      </c>
      <c r="C76" s="538"/>
      <c r="D76" s="538">
        <f>企業建設_計算準備!E80</f>
        <v>0</v>
      </c>
      <c r="E76" s="538"/>
      <c r="F76" s="538"/>
      <c r="G76" s="538"/>
      <c r="H76" s="538">
        <f>C76*各種係数!I76</f>
        <v>0</v>
      </c>
      <c r="I76" s="538">
        <f>C76*各種係数!J76</f>
        <v>0</v>
      </c>
      <c r="J76" s="539">
        <f>D76*各種係数!D76</f>
        <v>0</v>
      </c>
      <c r="K76" s="540">
        <v>0</v>
      </c>
      <c r="L76" s="540">
        <v>0</v>
      </c>
      <c r="M76" s="540">
        <f>K76*各種係数!E76</f>
        <v>0</v>
      </c>
      <c r="N76" s="540">
        <f>K76*各種係数!F76</f>
        <v>0</v>
      </c>
      <c r="O76" s="540">
        <f>N76*各種係数!G76</f>
        <v>0</v>
      </c>
      <c r="P76" s="540">
        <f>K76*各種係数!I76</f>
        <v>0</v>
      </c>
      <c r="Q76" s="540">
        <f>K76*各種係数!J76</f>
        <v>0</v>
      </c>
      <c r="R76" s="539"/>
      <c r="S76" s="539">
        <f>$R$114*各種係数!H76</f>
        <v>0</v>
      </c>
      <c r="T76" s="539">
        <f>S76*各種係数!D76</f>
        <v>0</v>
      </c>
      <c r="U76" s="542">
        <v>0</v>
      </c>
      <c r="V76" s="542">
        <v>0</v>
      </c>
      <c r="W76" s="542">
        <f>U76*各種係数!E76</f>
        <v>0</v>
      </c>
      <c r="X76" s="542">
        <f>U76*各種係数!F76</f>
        <v>0</v>
      </c>
      <c r="Y76" s="542">
        <f>X76*各種係数!G76</f>
        <v>0</v>
      </c>
      <c r="Z76" s="542">
        <f>U76*各種係数!I76</f>
        <v>0</v>
      </c>
      <c r="AA76" s="542">
        <f>U76*各種係数!J76</f>
        <v>0</v>
      </c>
      <c r="AB76" s="536" t="str">
        <f t="shared" si="13"/>
        <v>531</v>
      </c>
      <c r="AC76" s="537" t="str">
        <f t="shared" si="13"/>
        <v>金融・保険</v>
      </c>
      <c r="AD76" s="539">
        <f t="shared" si="12"/>
        <v>0</v>
      </c>
      <c r="AE76" s="539">
        <f t="shared" si="12"/>
        <v>0</v>
      </c>
      <c r="AF76" s="539">
        <f t="shared" si="12"/>
        <v>0</v>
      </c>
      <c r="AG76" s="539">
        <f t="shared" si="11"/>
        <v>0</v>
      </c>
      <c r="AH76" s="539">
        <f t="shared" si="11"/>
        <v>0</v>
      </c>
      <c r="AI76" s="539">
        <f t="shared" si="11"/>
        <v>0</v>
      </c>
      <c r="AJ76" s="539">
        <f t="shared" si="11"/>
        <v>0</v>
      </c>
      <c r="AK76" s="544"/>
      <c r="AL76" s="544"/>
      <c r="AM76" s="545">
        <f>RANK(AD76,$AD$6:$AD$113)+COUNTIF($AD$6:AD76,AD76)-1</f>
        <v>71</v>
      </c>
      <c r="AN76" s="546" t="str">
        <f t="shared" si="17"/>
        <v>531</v>
      </c>
      <c r="AO76" s="547" t="str">
        <f t="shared" si="17"/>
        <v>金融・保険</v>
      </c>
      <c r="AP76" s="548">
        <v>71</v>
      </c>
      <c r="AQ76" s="548" t="str">
        <f t="shared" si="14"/>
        <v>531</v>
      </c>
      <c r="AR76" s="549" t="str">
        <f t="shared" si="15"/>
        <v>金融・保険</v>
      </c>
      <c r="AS76" s="538">
        <f t="shared" si="18"/>
        <v>0</v>
      </c>
      <c r="AT76" s="550">
        <f t="shared" si="19"/>
        <v>0</v>
      </c>
      <c r="AU76" s="542">
        <f t="shared" si="20"/>
        <v>0</v>
      </c>
      <c r="AV76" s="539">
        <f t="shared" si="16"/>
        <v>0</v>
      </c>
    </row>
    <row r="77" spans="1:48" s="24" customFormat="1" ht="19.899999999999999" customHeight="1" x14ac:dyDescent="0.15">
      <c r="A77" s="380" t="s">
        <v>472</v>
      </c>
      <c r="B77" s="537" t="s">
        <v>471</v>
      </c>
      <c r="C77" s="538"/>
      <c r="D77" s="538">
        <f>企業建設_計算準備!E81</f>
        <v>0</v>
      </c>
      <c r="E77" s="538"/>
      <c r="F77" s="538"/>
      <c r="G77" s="538"/>
      <c r="H77" s="538">
        <f>C77*各種係数!I77</f>
        <v>0</v>
      </c>
      <c r="I77" s="538">
        <f>C77*各種係数!J77</f>
        <v>0</v>
      </c>
      <c r="J77" s="539">
        <f>D77*各種係数!D77</f>
        <v>0</v>
      </c>
      <c r="K77" s="540">
        <v>0</v>
      </c>
      <c r="L77" s="540">
        <v>0</v>
      </c>
      <c r="M77" s="540">
        <f>K77*各種係数!E77</f>
        <v>0</v>
      </c>
      <c r="N77" s="540">
        <f>K77*各種係数!F77</f>
        <v>0</v>
      </c>
      <c r="O77" s="540">
        <f>N77*各種係数!G77</f>
        <v>0</v>
      </c>
      <c r="P77" s="540">
        <f>K77*各種係数!I77</f>
        <v>0</v>
      </c>
      <c r="Q77" s="540">
        <f>K77*各種係数!J77</f>
        <v>0</v>
      </c>
      <c r="R77" s="539"/>
      <c r="S77" s="539">
        <f>$R$114*各種係数!H77</f>
        <v>0</v>
      </c>
      <c r="T77" s="539">
        <f>S77*各種係数!D77</f>
        <v>0</v>
      </c>
      <c r="U77" s="542">
        <v>0</v>
      </c>
      <c r="V77" s="542">
        <v>0</v>
      </c>
      <c r="W77" s="542">
        <f>U77*各種係数!E77</f>
        <v>0</v>
      </c>
      <c r="X77" s="542">
        <f>U77*各種係数!F77</f>
        <v>0</v>
      </c>
      <c r="Y77" s="542">
        <f>X77*各種係数!G77</f>
        <v>0</v>
      </c>
      <c r="Z77" s="542">
        <f>U77*各種係数!I77</f>
        <v>0</v>
      </c>
      <c r="AA77" s="542">
        <f>U77*各種係数!J77</f>
        <v>0</v>
      </c>
      <c r="AB77" s="536" t="str">
        <f t="shared" si="13"/>
        <v>551</v>
      </c>
      <c r="AC77" s="537" t="str">
        <f t="shared" si="13"/>
        <v>不動産仲介及び賃貸</v>
      </c>
      <c r="AD77" s="539">
        <f t="shared" si="12"/>
        <v>0</v>
      </c>
      <c r="AE77" s="539">
        <f t="shared" si="12"/>
        <v>0</v>
      </c>
      <c r="AF77" s="539">
        <f t="shared" si="12"/>
        <v>0</v>
      </c>
      <c r="AG77" s="539">
        <f t="shared" si="11"/>
        <v>0</v>
      </c>
      <c r="AH77" s="539">
        <f t="shared" si="11"/>
        <v>0</v>
      </c>
      <c r="AI77" s="539">
        <f t="shared" si="11"/>
        <v>0</v>
      </c>
      <c r="AJ77" s="539">
        <f t="shared" si="11"/>
        <v>0</v>
      </c>
      <c r="AK77" s="544"/>
      <c r="AL77" s="544"/>
      <c r="AM77" s="545">
        <f>RANK(AD77,$AD$6:$AD$113)+COUNTIF($AD$6:AD77,AD77)-1</f>
        <v>72</v>
      </c>
      <c r="AN77" s="546" t="str">
        <f t="shared" si="17"/>
        <v>551</v>
      </c>
      <c r="AO77" s="547" t="str">
        <f t="shared" si="17"/>
        <v>不動産仲介及び賃貸</v>
      </c>
      <c r="AP77" s="548">
        <v>72</v>
      </c>
      <c r="AQ77" s="548" t="str">
        <f t="shared" si="14"/>
        <v>551</v>
      </c>
      <c r="AR77" s="549" t="str">
        <f t="shared" si="15"/>
        <v>不動産仲介及び賃貸</v>
      </c>
      <c r="AS77" s="538">
        <f t="shared" si="18"/>
        <v>0</v>
      </c>
      <c r="AT77" s="550">
        <f t="shared" si="19"/>
        <v>0</v>
      </c>
      <c r="AU77" s="542">
        <f t="shared" si="20"/>
        <v>0</v>
      </c>
      <c r="AV77" s="539">
        <f t="shared" si="16"/>
        <v>0</v>
      </c>
    </row>
    <row r="78" spans="1:48" s="24" customFormat="1" ht="19.899999999999999" customHeight="1" x14ac:dyDescent="0.15">
      <c r="A78" s="380" t="s">
        <v>474</v>
      </c>
      <c r="B78" s="537" t="s">
        <v>475</v>
      </c>
      <c r="C78" s="538"/>
      <c r="D78" s="538">
        <f>企業建設_計算準備!E82</f>
        <v>0</v>
      </c>
      <c r="E78" s="538"/>
      <c r="F78" s="538"/>
      <c r="G78" s="538"/>
      <c r="H78" s="538">
        <f>C78*各種係数!I78</f>
        <v>0</v>
      </c>
      <c r="I78" s="538">
        <f>C78*各種係数!J78</f>
        <v>0</v>
      </c>
      <c r="J78" s="539">
        <f>D78*各種係数!D78</f>
        <v>0</v>
      </c>
      <c r="K78" s="540">
        <v>0</v>
      </c>
      <c r="L78" s="540">
        <v>0</v>
      </c>
      <c r="M78" s="540">
        <f>K78*各種係数!E78</f>
        <v>0</v>
      </c>
      <c r="N78" s="540">
        <f>K78*各種係数!F78</f>
        <v>0</v>
      </c>
      <c r="O78" s="540">
        <f>N78*各種係数!G78</f>
        <v>0</v>
      </c>
      <c r="P78" s="540">
        <f>K78*各種係数!I78</f>
        <v>0</v>
      </c>
      <c r="Q78" s="540">
        <f>K78*各種係数!J78</f>
        <v>0</v>
      </c>
      <c r="R78" s="539"/>
      <c r="S78" s="539">
        <f>$R$114*各種係数!H78</f>
        <v>0</v>
      </c>
      <c r="T78" s="539">
        <f>S78*各種係数!D78</f>
        <v>0</v>
      </c>
      <c r="U78" s="542">
        <v>0</v>
      </c>
      <c r="V78" s="542">
        <v>0</v>
      </c>
      <c r="W78" s="542">
        <f>U78*各種係数!E78</f>
        <v>0</v>
      </c>
      <c r="X78" s="542">
        <f>U78*各種係数!F78</f>
        <v>0</v>
      </c>
      <c r="Y78" s="542">
        <f>X78*各種係数!G78</f>
        <v>0</v>
      </c>
      <c r="Z78" s="542">
        <f>U78*各種係数!I78</f>
        <v>0</v>
      </c>
      <c r="AA78" s="542">
        <f>U78*各種係数!J78</f>
        <v>0</v>
      </c>
      <c r="AB78" s="536" t="str">
        <f t="shared" si="13"/>
        <v>552</v>
      </c>
      <c r="AC78" s="537" t="str">
        <f t="shared" si="13"/>
        <v>住宅賃貸料</v>
      </c>
      <c r="AD78" s="539">
        <f t="shared" si="12"/>
        <v>0</v>
      </c>
      <c r="AE78" s="539">
        <f t="shared" si="12"/>
        <v>0</v>
      </c>
      <c r="AF78" s="539">
        <f t="shared" si="12"/>
        <v>0</v>
      </c>
      <c r="AG78" s="539">
        <f t="shared" si="11"/>
        <v>0</v>
      </c>
      <c r="AH78" s="539">
        <f t="shared" si="11"/>
        <v>0</v>
      </c>
      <c r="AI78" s="539">
        <f t="shared" si="11"/>
        <v>0</v>
      </c>
      <c r="AJ78" s="539">
        <f t="shared" si="11"/>
        <v>0</v>
      </c>
      <c r="AK78" s="544"/>
      <c r="AL78" s="544"/>
      <c r="AM78" s="545">
        <f>RANK(AD78,$AD$6:$AD$113)+COUNTIF($AD$6:AD78,AD78)-1</f>
        <v>73</v>
      </c>
      <c r="AN78" s="546" t="str">
        <f t="shared" si="17"/>
        <v>552</v>
      </c>
      <c r="AO78" s="547" t="str">
        <f t="shared" si="17"/>
        <v>住宅賃貸料</v>
      </c>
      <c r="AP78" s="548">
        <v>73</v>
      </c>
      <c r="AQ78" s="548" t="str">
        <f t="shared" si="14"/>
        <v>552</v>
      </c>
      <c r="AR78" s="549" t="str">
        <f t="shared" si="15"/>
        <v>住宅賃貸料</v>
      </c>
      <c r="AS78" s="538">
        <f t="shared" si="18"/>
        <v>0</v>
      </c>
      <c r="AT78" s="550">
        <f t="shared" si="19"/>
        <v>0</v>
      </c>
      <c r="AU78" s="542">
        <f t="shared" si="20"/>
        <v>0</v>
      </c>
      <c r="AV78" s="539">
        <f t="shared" si="16"/>
        <v>0</v>
      </c>
    </row>
    <row r="79" spans="1:48" s="24" customFormat="1" ht="19.899999999999999" customHeight="1" x14ac:dyDescent="0.15">
      <c r="A79" s="380" t="s">
        <v>477</v>
      </c>
      <c r="B79" s="537" t="s">
        <v>478</v>
      </c>
      <c r="C79" s="538"/>
      <c r="D79" s="538">
        <f>企業建設_計算準備!E83</f>
        <v>0</v>
      </c>
      <c r="E79" s="538"/>
      <c r="F79" s="538"/>
      <c r="G79" s="538"/>
      <c r="H79" s="538">
        <f>C79*各種係数!I79</f>
        <v>0</v>
      </c>
      <c r="I79" s="538">
        <f>C79*各種係数!J79</f>
        <v>0</v>
      </c>
      <c r="J79" s="539">
        <f>D79*各種係数!D79</f>
        <v>0</v>
      </c>
      <c r="K79" s="540">
        <v>0</v>
      </c>
      <c r="L79" s="540">
        <v>0</v>
      </c>
      <c r="M79" s="540">
        <f>K79*各種係数!E79</f>
        <v>0</v>
      </c>
      <c r="N79" s="540">
        <f>K79*各種係数!F79</f>
        <v>0</v>
      </c>
      <c r="O79" s="540">
        <f>N79*各種係数!G79</f>
        <v>0</v>
      </c>
      <c r="P79" s="540">
        <f>K79*各種係数!I79</f>
        <v>0</v>
      </c>
      <c r="Q79" s="540">
        <f>K79*各種係数!J79</f>
        <v>0</v>
      </c>
      <c r="R79" s="539"/>
      <c r="S79" s="539">
        <f>$R$114*各種係数!H79</f>
        <v>0</v>
      </c>
      <c r="T79" s="539">
        <f>S79*各種係数!D79</f>
        <v>0</v>
      </c>
      <c r="U79" s="542">
        <v>0</v>
      </c>
      <c r="V79" s="542">
        <v>0</v>
      </c>
      <c r="W79" s="542">
        <f>U79*各種係数!E79</f>
        <v>0</v>
      </c>
      <c r="X79" s="542">
        <f>U79*各種係数!F79</f>
        <v>0</v>
      </c>
      <c r="Y79" s="542">
        <f>X79*各種係数!G79</f>
        <v>0</v>
      </c>
      <c r="Z79" s="542">
        <f>U79*各種係数!I79</f>
        <v>0</v>
      </c>
      <c r="AA79" s="542">
        <f>U79*各種係数!J79</f>
        <v>0</v>
      </c>
      <c r="AB79" s="536" t="str">
        <f t="shared" si="13"/>
        <v>553</v>
      </c>
      <c r="AC79" s="537" t="str">
        <f t="shared" si="13"/>
        <v>住宅賃貸料（帰属家賃）</v>
      </c>
      <c r="AD79" s="539">
        <f t="shared" si="12"/>
        <v>0</v>
      </c>
      <c r="AE79" s="539">
        <f t="shared" si="12"/>
        <v>0</v>
      </c>
      <c r="AF79" s="539">
        <f t="shared" si="12"/>
        <v>0</v>
      </c>
      <c r="AG79" s="539">
        <f t="shared" si="11"/>
        <v>0</v>
      </c>
      <c r="AH79" s="539">
        <f t="shared" si="11"/>
        <v>0</v>
      </c>
      <c r="AI79" s="539">
        <f t="shared" si="11"/>
        <v>0</v>
      </c>
      <c r="AJ79" s="539">
        <f t="shared" si="11"/>
        <v>0</v>
      </c>
      <c r="AK79" s="544"/>
      <c r="AL79" s="544"/>
      <c r="AM79" s="545">
        <f>RANK(AD79,$AD$6:$AD$113)+COUNTIF($AD$6:AD79,AD79)-1</f>
        <v>74</v>
      </c>
      <c r="AN79" s="546" t="str">
        <f t="shared" si="17"/>
        <v>553</v>
      </c>
      <c r="AO79" s="547" t="str">
        <f t="shared" si="17"/>
        <v>住宅賃貸料（帰属家賃）</v>
      </c>
      <c r="AP79" s="548">
        <v>74</v>
      </c>
      <c r="AQ79" s="548" t="str">
        <f t="shared" si="14"/>
        <v>553</v>
      </c>
      <c r="AR79" s="549" t="str">
        <f t="shared" si="15"/>
        <v>住宅賃貸料（帰属家賃）</v>
      </c>
      <c r="AS79" s="538">
        <f t="shared" si="18"/>
        <v>0</v>
      </c>
      <c r="AT79" s="550">
        <f t="shared" si="19"/>
        <v>0</v>
      </c>
      <c r="AU79" s="542">
        <f t="shared" si="20"/>
        <v>0</v>
      </c>
      <c r="AV79" s="539">
        <f t="shared" si="16"/>
        <v>0</v>
      </c>
    </row>
    <row r="80" spans="1:48" s="24" customFormat="1" ht="19.899999999999999" customHeight="1" x14ac:dyDescent="0.15">
      <c r="A80" s="380" t="s">
        <v>481</v>
      </c>
      <c r="B80" s="537" t="s">
        <v>482</v>
      </c>
      <c r="C80" s="538"/>
      <c r="D80" s="538">
        <f>企業建設_計算準備!E84</f>
        <v>0</v>
      </c>
      <c r="E80" s="538"/>
      <c r="F80" s="538"/>
      <c r="G80" s="538"/>
      <c r="H80" s="538">
        <f>C80*各種係数!I80</f>
        <v>0</v>
      </c>
      <c r="I80" s="538">
        <f>C80*各種係数!J80</f>
        <v>0</v>
      </c>
      <c r="J80" s="539">
        <f>D80*各種係数!D80</f>
        <v>0</v>
      </c>
      <c r="K80" s="540">
        <v>0</v>
      </c>
      <c r="L80" s="540">
        <v>0</v>
      </c>
      <c r="M80" s="540">
        <f>K80*各種係数!E80</f>
        <v>0</v>
      </c>
      <c r="N80" s="540">
        <f>K80*各種係数!F80</f>
        <v>0</v>
      </c>
      <c r="O80" s="540">
        <f>N80*各種係数!G80</f>
        <v>0</v>
      </c>
      <c r="P80" s="540">
        <f>K80*各種係数!I80</f>
        <v>0</v>
      </c>
      <c r="Q80" s="540">
        <f>K80*各種係数!J80</f>
        <v>0</v>
      </c>
      <c r="R80" s="539"/>
      <c r="S80" s="539">
        <f>$R$114*各種係数!H80</f>
        <v>0</v>
      </c>
      <c r="T80" s="539">
        <f>S80*各種係数!D80</f>
        <v>0</v>
      </c>
      <c r="U80" s="542">
        <v>0</v>
      </c>
      <c r="V80" s="542">
        <v>0</v>
      </c>
      <c r="W80" s="542">
        <f>U80*各種係数!E80</f>
        <v>0</v>
      </c>
      <c r="X80" s="542">
        <f>U80*各種係数!F80</f>
        <v>0</v>
      </c>
      <c r="Y80" s="542">
        <f>X80*各種係数!G80</f>
        <v>0</v>
      </c>
      <c r="Z80" s="542">
        <f>U80*各種係数!I80</f>
        <v>0</v>
      </c>
      <c r="AA80" s="542">
        <f>U80*各種係数!J80</f>
        <v>0</v>
      </c>
      <c r="AB80" s="536" t="str">
        <f t="shared" si="13"/>
        <v>571</v>
      </c>
      <c r="AC80" s="537" t="str">
        <f t="shared" si="13"/>
        <v>鉄道輸送</v>
      </c>
      <c r="AD80" s="539">
        <f t="shared" si="12"/>
        <v>0</v>
      </c>
      <c r="AE80" s="539">
        <f t="shared" si="12"/>
        <v>0</v>
      </c>
      <c r="AF80" s="539">
        <f t="shared" si="12"/>
        <v>0</v>
      </c>
      <c r="AG80" s="539">
        <f t="shared" si="11"/>
        <v>0</v>
      </c>
      <c r="AH80" s="539">
        <f t="shared" si="11"/>
        <v>0</v>
      </c>
      <c r="AI80" s="539">
        <f t="shared" si="11"/>
        <v>0</v>
      </c>
      <c r="AJ80" s="539">
        <f t="shared" si="11"/>
        <v>0</v>
      </c>
      <c r="AK80" s="544"/>
      <c r="AL80" s="544"/>
      <c r="AM80" s="545">
        <f>RANK(AD80,$AD$6:$AD$113)+COUNTIF($AD$6:AD80,AD80)-1</f>
        <v>75</v>
      </c>
      <c r="AN80" s="546" t="str">
        <f t="shared" si="17"/>
        <v>571</v>
      </c>
      <c r="AO80" s="547" t="str">
        <f t="shared" si="17"/>
        <v>鉄道輸送</v>
      </c>
      <c r="AP80" s="548">
        <v>75</v>
      </c>
      <c r="AQ80" s="548" t="str">
        <f t="shared" si="14"/>
        <v>571</v>
      </c>
      <c r="AR80" s="549" t="str">
        <f t="shared" si="15"/>
        <v>鉄道輸送</v>
      </c>
      <c r="AS80" s="538">
        <f t="shared" si="18"/>
        <v>0</v>
      </c>
      <c r="AT80" s="550">
        <f t="shared" si="19"/>
        <v>0</v>
      </c>
      <c r="AU80" s="542">
        <f t="shared" si="20"/>
        <v>0</v>
      </c>
      <c r="AV80" s="539">
        <f t="shared" si="16"/>
        <v>0</v>
      </c>
    </row>
    <row r="81" spans="1:48" s="24" customFormat="1" ht="19.899999999999999" customHeight="1" x14ac:dyDescent="0.15">
      <c r="A81" s="380" t="s">
        <v>487</v>
      </c>
      <c r="B81" s="537" t="s">
        <v>488</v>
      </c>
      <c r="C81" s="538"/>
      <c r="D81" s="538">
        <f>企業建設_計算準備!E85</f>
        <v>0</v>
      </c>
      <c r="E81" s="538"/>
      <c r="F81" s="538"/>
      <c r="G81" s="538"/>
      <c r="H81" s="538">
        <f>C81*各種係数!I81</f>
        <v>0</v>
      </c>
      <c r="I81" s="538">
        <f>C81*各種係数!J81</f>
        <v>0</v>
      </c>
      <c r="J81" s="539">
        <f>D81*各種係数!D81</f>
        <v>0</v>
      </c>
      <c r="K81" s="540">
        <v>0</v>
      </c>
      <c r="L81" s="540">
        <v>0</v>
      </c>
      <c r="M81" s="540">
        <f>K81*各種係数!E81</f>
        <v>0</v>
      </c>
      <c r="N81" s="540">
        <f>K81*各種係数!F81</f>
        <v>0</v>
      </c>
      <c r="O81" s="540">
        <f>N81*各種係数!G81</f>
        <v>0</v>
      </c>
      <c r="P81" s="540">
        <f>K81*各種係数!I81</f>
        <v>0</v>
      </c>
      <c r="Q81" s="540">
        <f>K81*各種係数!J81</f>
        <v>0</v>
      </c>
      <c r="R81" s="539"/>
      <c r="S81" s="539">
        <f>$R$114*各種係数!H81</f>
        <v>0</v>
      </c>
      <c r="T81" s="539">
        <f>S81*各種係数!D81</f>
        <v>0</v>
      </c>
      <c r="U81" s="542">
        <v>0</v>
      </c>
      <c r="V81" s="542">
        <v>0</v>
      </c>
      <c r="W81" s="542">
        <f>U81*各種係数!E81</f>
        <v>0</v>
      </c>
      <c r="X81" s="542">
        <f>U81*各種係数!F81</f>
        <v>0</v>
      </c>
      <c r="Y81" s="542">
        <f>X81*各種係数!G81</f>
        <v>0</v>
      </c>
      <c r="Z81" s="542">
        <f>U81*各種係数!I81</f>
        <v>0</v>
      </c>
      <c r="AA81" s="542">
        <f>U81*各種係数!J81</f>
        <v>0</v>
      </c>
      <c r="AB81" s="536" t="str">
        <f t="shared" si="13"/>
        <v>572</v>
      </c>
      <c r="AC81" s="537" t="str">
        <f t="shared" si="13"/>
        <v>道路輸送（自家輸送を除く。）</v>
      </c>
      <c r="AD81" s="539">
        <f t="shared" si="12"/>
        <v>0</v>
      </c>
      <c r="AE81" s="539">
        <f t="shared" si="12"/>
        <v>0</v>
      </c>
      <c r="AF81" s="539">
        <f t="shared" si="12"/>
        <v>0</v>
      </c>
      <c r="AG81" s="539">
        <f t="shared" si="11"/>
        <v>0</v>
      </c>
      <c r="AH81" s="539">
        <f t="shared" si="11"/>
        <v>0</v>
      </c>
      <c r="AI81" s="539">
        <f t="shared" si="11"/>
        <v>0</v>
      </c>
      <c r="AJ81" s="539">
        <f t="shared" si="11"/>
        <v>0</v>
      </c>
      <c r="AK81" s="544"/>
      <c r="AL81" s="544"/>
      <c r="AM81" s="545">
        <f>RANK(AD81,$AD$6:$AD$113)+COUNTIF($AD$6:AD81,AD81)-1</f>
        <v>76</v>
      </c>
      <c r="AN81" s="546" t="str">
        <f t="shared" si="17"/>
        <v>572</v>
      </c>
      <c r="AO81" s="547" t="str">
        <f t="shared" si="17"/>
        <v>道路輸送（自家輸送を除く。）</v>
      </c>
      <c r="AP81" s="548">
        <v>76</v>
      </c>
      <c r="AQ81" s="548" t="str">
        <f t="shared" si="14"/>
        <v>572</v>
      </c>
      <c r="AR81" s="549" t="str">
        <f t="shared" si="15"/>
        <v>道路輸送（自家輸送を除く。）</v>
      </c>
      <c r="AS81" s="538">
        <f t="shared" si="18"/>
        <v>0</v>
      </c>
      <c r="AT81" s="550">
        <f t="shared" si="19"/>
        <v>0</v>
      </c>
      <c r="AU81" s="542">
        <f t="shared" si="20"/>
        <v>0</v>
      </c>
      <c r="AV81" s="539">
        <f t="shared" si="16"/>
        <v>0</v>
      </c>
    </row>
    <row r="82" spans="1:48" s="24" customFormat="1" ht="19.899999999999999" customHeight="1" x14ac:dyDescent="0.15">
      <c r="A82" s="380" t="s">
        <v>493</v>
      </c>
      <c r="B82" s="537" t="s">
        <v>494</v>
      </c>
      <c r="C82" s="538"/>
      <c r="D82" s="538">
        <f>企業建設_計算準備!E86</f>
        <v>0</v>
      </c>
      <c r="E82" s="538"/>
      <c r="F82" s="538"/>
      <c r="G82" s="538"/>
      <c r="H82" s="538">
        <f>C82*各種係数!I82</f>
        <v>0</v>
      </c>
      <c r="I82" s="538">
        <f>C82*各種係数!J82</f>
        <v>0</v>
      </c>
      <c r="J82" s="539">
        <f>D82*各種係数!D82</f>
        <v>0</v>
      </c>
      <c r="K82" s="540">
        <v>0</v>
      </c>
      <c r="L82" s="540">
        <v>0</v>
      </c>
      <c r="M82" s="540">
        <f>K82*各種係数!E82</f>
        <v>0</v>
      </c>
      <c r="N82" s="540">
        <f>K82*各種係数!F82</f>
        <v>0</v>
      </c>
      <c r="O82" s="540">
        <f>N82*各種係数!G82</f>
        <v>0</v>
      </c>
      <c r="P82" s="540">
        <f>K82*各種係数!I82</f>
        <v>0</v>
      </c>
      <c r="Q82" s="540">
        <f>K82*各種係数!J82</f>
        <v>0</v>
      </c>
      <c r="R82" s="539"/>
      <c r="S82" s="539">
        <f>$R$114*各種係数!H82</f>
        <v>0</v>
      </c>
      <c r="T82" s="539">
        <f>S82*各種係数!D82</f>
        <v>0</v>
      </c>
      <c r="U82" s="542">
        <v>0</v>
      </c>
      <c r="V82" s="542">
        <v>0</v>
      </c>
      <c r="W82" s="542">
        <f>U82*各種係数!E82</f>
        <v>0</v>
      </c>
      <c r="X82" s="542">
        <f>U82*各種係数!F82</f>
        <v>0</v>
      </c>
      <c r="Y82" s="542">
        <f>X82*各種係数!G82</f>
        <v>0</v>
      </c>
      <c r="Z82" s="542">
        <f>U82*各種係数!I82</f>
        <v>0</v>
      </c>
      <c r="AA82" s="542">
        <f>U82*各種係数!J82</f>
        <v>0</v>
      </c>
      <c r="AB82" s="536" t="str">
        <f t="shared" si="13"/>
        <v>573</v>
      </c>
      <c r="AC82" s="537" t="str">
        <f t="shared" si="13"/>
        <v>自家輸送</v>
      </c>
      <c r="AD82" s="539">
        <f t="shared" si="12"/>
        <v>0</v>
      </c>
      <c r="AE82" s="539">
        <f t="shared" si="12"/>
        <v>0</v>
      </c>
      <c r="AF82" s="539">
        <f t="shared" si="12"/>
        <v>0</v>
      </c>
      <c r="AG82" s="539">
        <f t="shared" si="11"/>
        <v>0</v>
      </c>
      <c r="AH82" s="539">
        <f t="shared" si="11"/>
        <v>0</v>
      </c>
      <c r="AI82" s="539">
        <f t="shared" si="11"/>
        <v>0</v>
      </c>
      <c r="AJ82" s="539">
        <f t="shared" si="11"/>
        <v>0</v>
      </c>
      <c r="AK82" s="544"/>
      <c r="AL82" s="544"/>
      <c r="AM82" s="545">
        <f>RANK(AD82,$AD$6:$AD$113)+COUNTIF($AD$6:AD82,AD82)-1</f>
        <v>77</v>
      </c>
      <c r="AN82" s="546" t="str">
        <f t="shared" si="17"/>
        <v>573</v>
      </c>
      <c r="AO82" s="547" t="str">
        <f t="shared" si="17"/>
        <v>自家輸送</v>
      </c>
      <c r="AP82" s="548">
        <v>77</v>
      </c>
      <c r="AQ82" s="548" t="str">
        <f t="shared" si="14"/>
        <v>573</v>
      </c>
      <c r="AR82" s="549" t="str">
        <f t="shared" si="15"/>
        <v>自家輸送</v>
      </c>
      <c r="AS82" s="538">
        <f t="shared" si="18"/>
        <v>0</v>
      </c>
      <c r="AT82" s="550">
        <f t="shared" si="19"/>
        <v>0</v>
      </c>
      <c r="AU82" s="542">
        <f t="shared" si="20"/>
        <v>0</v>
      </c>
      <c r="AV82" s="539">
        <f t="shared" si="16"/>
        <v>0</v>
      </c>
    </row>
    <row r="83" spans="1:48" s="24" customFormat="1" ht="19.899999999999999" customHeight="1" x14ac:dyDescent="0.15">
      <c r="A83" s="380" t="s">
        <v>499</v>
      </c>
      <c r="B83" s="537" t="s">
        <v>500</v>
      </c>
      <c r="C83" s="538"/>
      <c r="D83" s="538">
        <f>企業建設_計算準備!E87</f>
        <v>0</v>
      </c>
      <c r="E83" s="538"/>
      <c r="F83" s="538"/>
      <c r="G83" s="538"/>
      <c r="H83" s="538">
        <f>C83*各種係数!I83</f>
        <v>0</v>
      </c>
      <c r="I83" s="538">
        <f>C83*各種係数!J83</f>
        <v>0</v>
      </c>
      <c r="J83" s="539">
        <f>D83*各種係数!D83</f>
        <v>0</v>
      </c>
      <c r="K83" s="540">
        <v>0</v>
      </c>
      <c r="L83" s="540">
        <v>0</v>
      </c>
      <c r="M83" s="540">
        <f>K83*各種係数!E83</f>
        <v>0</v>
      </c>
      <c r="N83" s="540">
        <f>K83*各種係数!F83</f>
        <v>0</v>
      </c>
      <c r="O83" s="540">
        <f>N83*各種係数!G83</f>
        <v>0</v>
      </c>
      <c r="P83" s="540">
        <f>K83*各種係数!I83</f>
        <v>0</v>
      </c>
      <c r="Q83" s="540">
        <f>K83*各種係数!J83</f>
        <v>0</v>
      </c>
      <c r="R83" s="539"/>
      <c r="S83" s="539">
        <f>$R$114*各種係数!H83</f>
        <v>0</v>
      </c>
      <c r="T83" s="539">
        <f>S83*各種係数!D83</f>
        <v>0</v>
      </c>
      <c r="U83" s="542">
        <v>0</v>
      </c>
      <c r="V83" s="542">
        <v>0</v>
      </c>
      <c r="W83" s="542">
        <f>U83*各種係数!E83</f>
        <v>0</v>
      </c>
      <c r="X83" s="542">
        <f>U83*各種係数!F83</f>
        <v>0</v>
      </c>
      <c r="Y83" s="542">
        <f>X83*各種係数!G83</f>
        <v>0</v>
      </c>
      <c r="Z83" s="542">
        <f>U83*各種係数!I83</f>
        <v>0</v>
      </c>
      <c r="AA83" s="542">
        <f>U83*各種係数!J83</f>
        <v>0</v>
      </c>
      <c r="AB83" s="536" t="str">
        <f t="shared" si="13"/>
        <v>574</v>
      </c>
      <c r="AC83" s="537" t="str">
        <f t="shared" si="13"/>
        <v>水運</v>
      </c>
      <c r="AD83" s="539">
        <f t="shared" si="12"/>
        <v>0</v>
      </c>
      <c r="AE83" s="539">
        <f t="shared" si="12"/>
        <v>0</v>
      </c>
      <c r="AF83" s="539">
        <f t="shared" si="12"/>
        <v>0</v>
      </c>
      <c r="AG83" s="539">
        <f t="shared" si="11"/>
        <v>0</v>
      </c>
      <c r="AH83" s="539">
        <f t="shared" si="11"/>
        <v>0</v>
      </c>
      <c r="AI83" s="539">
        <f t="shared" si="11"/>
        <v>0</v>
      </c>
      <c r="AJ83" s="539">
        <f t="shared" si="11"/>
        <v>0</v>
      </c>
      <c r="AK83" s="544"/>
      <c r="AL83" s="544"/>
      <c r="AM83" s="545">
        <f>RANK(AD83,$AD$6:$AD$113)+COUNTIF($AD$6:AD83,AD83)-1</f>
        <v>78</v>
      </c>
      <c r="AN83" s="546" t="str">
        <f t="shared" si="17"/>
        <v>574</v>
      </c>
      <c r="AO83" s="547" t="str">
        <f t="shared" si="17"/>
        <v>水運</v>
      </c>
      <c r="AP83" s="548">
        <v>78</v>
      </c>
      <c r="AQ83" s="548" t="str">
        <f t="shared" si="14"/>
        <v>574</v>
      </c>
      <c r="AR83" s="549" t="str">
        <f t="shared" si="15"/>
        <v>水運</v>
      </c>
      <c r="AS83" s="538">
        <f t="shared" si="18"/>
        <v>0</v>
      </c>
      <c r="AT83" s="550">
        <f t="shared" si="19"/>
        <v>0</v>
      </c>
      <c r="AU83" s="542">
        <f t="shared" si="20"/>
        <v>0</v>
      </c>
      <c r="AV83" s="539">
        <f t="shared" si="16"/>
        <v>0</v>
      </c>
    </row>
    <row r="84" spans="1:48" s="24" customFormat="1" ht="19.899999999999999" customHeight="1" x14ac:dyDescent="0.15">
      <c r="A84" s="380" t="s">
        <v>507</v>
      </c>
      <c r="B84" s="537" t="s">
        <v>505</v>
      </c>
      <c r="C84" s="538"/>
      <c r="D84" s="538">
        <f>企業建設_計算準備!E88</f>
        <v>0</v>
      </c>
      <c r="E84" s="538"/>
      <c r="F84" s="538"/>
      <c r="G84" s="538"/>
      <c r="H84" s="538">
        <f>C84*各種係数!I84</f>
        <v>0</v>
      </c>
      <c r="I84" s="538">
        <f>C84*各種係数!J84</f>
        <v>0</v>
      </c>
      <c r="J84" s="539">
        <f>D84*各種係数!D84</f>
        <v>0</v>
      </c>
      <c r="K84" s="540">
        <v>0</v>
      </c>
      <c r="L84" s="540">
        <v>0</v>
      </c>
      <c r="M84" s="540">
        <f>K84*各種係数!E84</f>
        <v>0</v>
      </c>
      <c r="N84" s="540">
        <f>K84*各種係数!F84</f>
        <v>0</v>
      </c>
      <c r="O84" s="540">
        <f>N84*各種係数!G84</f>
        <v>0</v>
      </c>
      <c r="P84" s="540">
        <f>K84*各種係数!I84</f>
        <v>0</v>
      </c>
      <c r="Q84" s="540">
        <f>K84*各種係数!J84</f>
        <v>0</v>
      </c>
      <c r="R84" s="539"/>
      <c r="S84" s="539">
        <f>$R$114*各種係数!H84</f>
        <v>0</v>
      </c>
      <c r="T84" s="539">
        <f>S84*各種係数!D84</f>
        <v>0</v>
      </c>
      <c r="U84" s="542">
        <v>0</v>
      </c>
      <c r="V84" s="542">
        <v>0</v>
      </c>
      <c r="W84" s="542">
        <f>U84*各種係数!E84</f>
        <v>0</v>
      </c>
      <c r="X84" s="542">
        <f>U84*各種係数!F84</f>
        <v>0</v>
      </c>
      <c r="Y84" s="542">
        <f>X84*各種係数!G84</f>
        <v>0</v>
      </c>
      <c r="Z84" s="542">
        <f>U84*各種係数!I84</f>
        <v>0</v>
      </c>
      <c r="AA84" s="542">
        <f>U84*各種係数!J84</f>
        <v>0</v>
      </c>
      <c r="AB84" s="536" t="str">
        <f t="shared" si="13"/>
        <v>575</v>
      </c>
      <c r="AC84" s="537" t="str">
        <f t="shared" si="13"/>
        <v>航空輸送</v>
      </c>
      <c r="AD84" s="539">
        <f t="shared" si="12"/>
        <v>0</v>
      </c>
      <c r="AE84" s="539">
        <f t="shared" si="12"/>
        <v>0</v>
      </c>
      <c r="AF84" s="539">
        <f t="shared" si="12"/>
        <v>0</v>
      </c>
      <c r="AG84" s="539">
        <f t="shared" si="11"/>
        <v>0</v>
      </c>
      <c r="AH84" s="539">
        <f t="shared" si="11"/>
        <v>0</v>
      </c>
      <c r="AI84" s="539">
        <f t="shared" si="11"/>
        <v>0</v>
      </c>
      <c r="AJ84" s="539">
        <f t="shared" si="11"/>
        <v>0</v>
      </c>
      <c r="AK84" s="544"/>
      <c r="AL84" s="544"/>
      <c r="AM84" s="545">
        <f>RANK(AD84,$AD$6:$AD$113)+COUNTIF($AD$6:AD84,AD84)-1</f>
        <v>79</v>
      </c>
      <c r="AN84" s="546" t="str">
        <f t="shared" si="17"/>
        <v>575</v>
      </c>
      <c r="AO84" s="547" t="str">
        <f t="shared" si="17"/>
        <v>航空輸送</v>
      </c>
      <c r="AP84" s="548">
        <v>79</v>
      </c>
      <c r="AQ84" s="548" t="str">
        <f t="shared" si="14"/>
        <v>575</v>
      </c>
      <c r="AR84" s="549" t="str">
        <f t="shared" si="15"/>
        <v>航空輸送</v>
      </c>
      <c r="AS84" s="538">
        <f t="shared" si="18"/>
        <v>0</v>
      </c>
      <c r="AT84" s="550">
        <f t="shared" si="19"/>
        <v>0</v>
      </c>
      <c r="AU84" s="542">
        <f t="shared" si="20"/>
        <v>0</v>
      </c>
      <c r="AV84" s="539">
        <f t="shared" si="16"/>
        <v>0</v>
      </c>
    </row>
    <row r="85" spans="1:48" s="24" customFormat="1" ht="19.899999999999999" customHeight="1" x14ac:dyDescent="0.15">
      <c r="A85" s="380" t="s">
        <v>510</v>
      </c>
      <c r="B85" s="537" t="s">
        <v>509</v>
      </c>
      <c r="C85" s="538"/>
      <c r="D85" s="538">
        <f>企業建設_計算準備!E89</f>
        <v>0</v>
      </c>
      <c r="E85" s="538"/>
      <c r="F85" s="538"/>
      <c r="G85" s="538"/>
      <c r="H85" s="538">
        <f>C85*各種係数!I85</f>
        <v>0</v>
      </c>
      <c r="I85" s="538">
        <f>C85*各種係数!J85</f>
        <v>0</v>
      </c>
      <c r="J85" s="539">
        <f>D85*各種係数!D85</f>
        <v>0</v>
      </c>
      <c r="K85" s="540">
        <v>0</v>
      </c>
      <c r="L85" s="540">
        <v>0</v>
      </c>
      <c r="M85" s="540">
        <f>K85*各種係数!E85</f>
        <v>0</v>
      </c>
      <c r="N85" s="540">
        <f>K85*各種係数!F85</f>
        <v>0</v>
      </c>
      <c r="O85" s="540">
        <f>N85*各種係数!G85</f>
        <v>0</v>
      </c>
      <c r="P85" s="540">
        <f>K85*各種係数!I85</f>
        <v>0</v>
      </c>
      <c r="Q85" s="540">
        <f>K85*各種係数!J85</f>
        <v>0</v>
      </c>
      <c r="R85" s="539"/>
      <c r="S85" s="539">
        <f>$R$114*各種係数!H85</f>
        <v>0</v>
      </c>
      <c r="T85" s="539">
        <f>S85*各種係数!D85</f>
        <v>0</v>
      </c>
      <c r="U85" s="542">
        <v>0</v>
      </c>
      <c r="V85" s="542">
        <v>0</v>
      </c>
      <c r="W85" s="542">
        <f>U85*各種係数!E85</f>
        <v>0</v>
      </c>
      <c r="X85" s="542">
        <f>U85*各種係数!F85</f>
        <v>0</v>
      </c>
      <c r="Y85" s="542">
        <f>X85*各種係数!G85</f>
        <v>0</v>
      </c>
      <c r="Z85" s="542">
        <f>U85*各種係数!I85</f>
        <v>0</v>
      </c>
      <c r="AA85" s="542">
        <f>U85*各種係数!J85</f>
        <v>0</v>
      </c>
      <c r="AB85" s="536" t="str">
        <f t="shared" si="13"/>
        <v>576</v>
      </c>
      <c r="AC85" s="537" t="str">
        <f t="shared" si="13"/>
        <v>貨物利用運送</v>
      </c>
      <c r="AD85" s="539">
        <f t="shared" si="12"/>
        <v>0</v>
      </c>
      <c r="AE85" s="539">
        <f t="shared" si="12"/>
        <v>0</v>
      </c>
      <c r="AF85" s="539">
        <f t="shared" si="12"/>
        <v>0</v>
      </c>
      <c r="AG85" s="539">
        <f t="shared" si="11"/>
        <v>0</v>
      </c>
      <c r="AH85" s="539">
        <f t="shared" si="11"/>
        <v>0</v>
      </c>
      <c r="AI85" s="539">
        <f t="shared" si="11"/>
        <v>0</v>
      </c>
      <c r="AJ85" s="539">
        <f t="shared" si="11"/>
        <v>0</v>
      </c>
      <c r="AK85" s="544"/>
      <c r="AL85" s="544"/>
      <c r="AM85" s="545">
        <f>RANK(AD85,$AD$6:$AD$113)+COUNTIF($AD$6:AD85,AD85)-1</f>
        <v>80</v>
      </c>
      <c r="AN85" s="546" t="str">
        <f t="shared" si="17"/>
        <v>576</v>
      </c>
      <c r="AO85" s="547" t="str">
        <f t="shared" si="17"/>
        <v>貨物利用運送</v>
      </c>
      <c r="AP85" s="548">
        <v>80</v>
      </c>
      <c r="AQ85" s="548" t="str">
        <f t="shared" si="14"/>
        <v>576</v>
      </c>
      <c r="AR85" s="549" t="str">
        <f t="shared" si="15"/>
        <v>貨物利用運送</v>
      </c>
      <c r="AS85" s="538">
        <f t="shared" si="18"/>
        <v>0</v>
      </c>
      <c r="AT85" s="550">
        <f t="shared" si="19"/>
        <v>0</v>
      </c>
      <c r="AU85" s="542">
        <f t="shared" si="20"/>
        <v>0</v>
      </c>
      <c r="AV85" s="539">
        <f t="shared" si="16"/>
        <v>0</v>
      </c>
    </row>
    <row r="86" spans="1:48" s="24" customFormat="1" ht="19.899999999999999" customHeight="1" x14ac:dyDescent="0.15">
      <c r="A86" s="380" t="s">
        <v>513</v>
      </c>
      <c r="B86" s="537" t="s">
        <v>511</v>
      </c>
      <c r="C86" s="538"/>
      <c r="D86" s="538">
        <f>企業建設_計算準備!E90</f>
        <v>0</v>
      </c>
      <c r="E86" s="538"/>
      <c r="F86" s="538"/>
      <c r="G86" s="538"/>
      <c r="H86" s="538">
        <f>C86*各種係数!I86</f>
        <v>0</v>
      </c>
      <c r="I86" s="538">
        <f>C86*各種係数!J86</f>
        <v>0</v>
      </c>
      <c r="J86" s="539">
        <f>D86*各種係数!D86</f>
        <v>0</v>
      </c>
      <c r="K86" s="540">
        <v>0</v>
      </c>
      <c r="L86" s="540">
        <v>0</v>
      </c>
      <c r="M86" s="540">
        <f>K86*各種係数!E86</f>
        <v>0</v>
      </c>
      <c r="N86" s="540">
        <f>K86*各種係数!F86</f>
        <v>0</v>
      </c>
      <c r="O86" s="540">
        <f>N86*各種係数!G86</f>
        <v>0</v>
      </c>
      <c r="P86" s="540">
        <f>K86*各種係数!I86</f>
        <v>0</v>
      </c>
      <c r="Q86" s="540">
        <f>K86*各種係数!J86</f>
        <v>0</v>
      </c>
      <c r="R86" s="539"/>
      <c r="S86" s="539">
        <f>$R$114*各種係数!H86</f>
        <v>0</v>
      </c>
      <c r="T86" s="539">
        <f>S86*各種係数!D86</f>
        <v>0</v>
      </c>
      <c r="U86" s="542">
        <v>0</v>
      </c>
      <c r="V86" s="542">
        <v>0</v>
      </c>
      <c r="W86" s="542">
        <f>U86*各種係数!E86</f>
        <v>0</v>
      </c>
      <c r="X86" s="542">
        <f>U86*各種係数!F86</f>
        <v>0</v>
      </c>
      <c r="Y86" s="542">
        <f>X86*各種係数!G86</f>
        <v>0</v>
      </c>
      <c r="Z86" s="542">
        <f>U86*各種係数!I86</f>
        <v>0</v>
      </c>
      <c r="AA86" s="542">
        <f>U86*各種係数!J86</f>
        <v>0</v>
      </c>
      <c r="AB86" s="536" t="str">
        <f t="shared" si="13"/>
        <v>577</v>
      </c>
      <c r="AC86" s="537" t="str">
        <f t="shared" si="13"/>
        <v>倉庫</v>
      </c>
      <c r="AD86" s="539">
        <f t="shared" si="12"/>
        <v>0</v>
      </c>
      <c r="AE86" s="539">
        <f t="shared" si="12"/>
        <v>0</v>
      </c>
      <c r="AF86" s="539">
        <f t="shared" si="12"/>
        <v>0</v>
      </c>
      <c r="AG86" s="539">
        <f t="shared" si="11"/>
        <v>0</v>
      </c>
      <c r="AH86" s="539">
        <f t="shared" si="11"/>
        <v>0</v>
      </c>
      <c r="AI86" s="539">
        <f t="shared" si="11"/>
        <v>0</v>
      </c>
      <c r="AJ86" s="539">
        <f t="shared" si="11"/>
        <v>0</v>
      </c>
      <c r="AK86" s="544"/>
      <c r="AL86" s="544"/>
      <c r="AM86" s="545">
        <f>RANK(AD86,$AD$6:$AD$113)+COUNTIF($AD$6:AD86,AD86)-1</f>
        <v>81</v>
      </c>
      <c r="AN86" s="546" t="str">
        <f t="shared" si="17"/>
        <v>577</v>
      </c>
      <c r="AO86" s="547" t="str">
        <f t="shared" si="17"/>
        <v>倉庫</v>
      </c>
      <c r="AP86" s="548">
        <v>81</v>
      </c>
      <c r="AQ86" s="548" t="str">
        <f t="shared" si="14"/>
        <v>577</v>
      </c>
      <c r="AR86" s="549" t="str">
        <f t="shared" si="15"/>
        <v>倉庫</v>
      </c>
      <c r="AS86" s="538">
        <f t="shared" si="18"/>
        <v>0</v>
      </c>
      <c r="AT86" s="550">
        <f t="shared" si="19"/>
        <v>0</v>
      </c>
      <c r="AU86" s="542">
        <f t="shared" si="20"/>
        <v>0</v>
      </c>
      <c r="AV86" s="539">
        <f t="shared" si="16"/>
        <v>0</v>
      </c>
    </row>
    <row r="87" spans="1:48" s="24" customFormat="1" ht="19.899999999999999" customHeight="1" x14ac:dyDescent="0.15">
      <c r="A87" s="380" t="s">
        <v>516</v>
      </c>
      <c r="B87" s="537" t="s">
        <v>517</v>
      </c>
      <c r="C87" s="538"/>
      <c r="D87" s="538">
        <f>企業建設_計算準備!E91</f>
        <v>0</v>
      </c>
      <c r="E87" s="538"/>
      <c r="F87" s="538"/>
      <c r="G87" s="538"/>
      <c r="H87" s="538">
        <f>C87*各種係数!I87</f>
        <v>0</v>
      </c>
      <c r="I87" s="538">
        <f>C87*各種係数!J87</f>
        <v>0</v>
      </c>
      <c r="J87" s="539">
        <f>D87*各種係数!D87</f>
        <v>0</v>
      </c>
      <c r="K87" s="540">
        <v>0</v>
      </c>
      <c r="L87" s="540">
        <v>0</v>
      </c>
      <c r="M87" s="540">
        <f>K87*各種係数!E87</f>
        <v>0</v>
      </c>
      <c r="N87" s="540">
        <f>K87*各種係数!F87</f>
        <v>0</v>
      </c>
      <c r="O87" s="540">
        <f>N87*各種係数!G87</f>
        <v>0</v>
      </c>
      <c r="P87" s="540">
        <f>K87*各種係数!I87</f>
        <v>0</v>
      </c>
      <c r="Q87" s="540">
        <f>K87*各種係数!J87</f>
        <v>0</v>
      </c>
      <c r="R87" s="539"/>
      <c r="S87" s="539">
        <f>$R$114*各種係数!H87</f>
        <v>0</v>
      </c>
      <c r="T87" s="539">
        <f>S87*各種係数!D87</f>
        <v>0</v>
      </c>
      <c r="U87" s="542">
        <v>0</v>
      </c>
      <c r="V87" s="542">
        <v>0</v>
      </c>
      <c r="W87" s="542">
        <f>U87*各種係数!E87</f>
        <v>0</v>
      </c>
      <c r="X87" s="542">
        <f>U87*各種係数!F87</f>
        <v>0</v>
      </c>
      <c r="Y87" s="542">
        <f>X87*各種係数!G87</f>
        <v>0</v>
      </c>
      <c r="Z87" s="542">
        <f>U87*各種係数!I87</f>
        <v>0</v>
      </c>
      <c r="AA87" s="542">
        <f>U87*各種係数!J87</f>
        <v>0</v>
      </c>
      <c r="AB87" s="536" t="str">
        <f t="shared" si="13"/>
        <v>578</v>
      </c>
      <c r="AC87" s="537" t="str">
        <f t="shared" si="13"/>
        <v>運輸附帯サービス</v>
      </c>
      <c r="AD87" s="539">
        <f t="shared" si="12"/>
        <v>0</v>
      </c>
      <c r="AE87" s="539">
        <f t="shared" si="12"/>
        <v>0</v>
      </c>
      <c r="AF87" s="539">
        <f t="shared" si="12"/>
        <v>0</v>
      </c>
      <c r="AG87" s="539">
        <f t="shared" si="11"/>
        <v>0</v>
      </c>
      <c r="AH87" s="539">
        <f t="shared" si="11"/>
        <v>0</v>
      </c>
      <c r="AI87" s="539">
        <f t="shared" si="11"/>
        <v>0</v>
      </c>
      <c r="AJ87" s="539">
        <f t="shared" si="11"/>
        <v>0</v>
      </c>
      <c r="AK87" s="544"/>
      <c r="AL87" s="544"/>
      <c r="AM87" s="545">
        <f>RANK(AD87,$AD$6:$AD$113)+COUNTIF($AD$6:AD87,AD87)-1</f>
        <v>82</v>
      </c>
      <c r="AN87" s="546" t="str">
        <f t="shared" si="17"/>
        <v>578</v>
      </c>
      <c r="AO87" s="547" t="str">
        <f t="shared" si="17"/>
        <v>運輸附帯サービス</v>
      </c>
      <c r="AP87" s="548">
        <v>82</v>
      </c>
      <c r="AQ87" s="548" t="str">
        <f t="shared" si="14"/>
        <v>578</v>
      </c>
      <c r="AR87" s="549" t="str">
        <f t="shared" si="15"/>
        <v>運輸附帯サービス</v>
      </c>
      <c r="AS87" s="538">
        <f t="shared" si="18"/>
        <v>0</v>
      </c>
      <c r="AT87" s="550">
        <f t="shared" si="19"/>
        <v>0</v>
      </c>
      <c r="AU87" s="542">
        <f t="shared" si="20"/>
        <v>0</v>
      </c>
      <c r="AV87" s="539">
        <f t="shared" si="16"/>
        <v>0</v>
      </c>
    </row>
    <row r="88" spans="1:48" s="24" customFormat="1" ht="19.899999999999999" customHeight="1" x14ac:dyDescent="0.15">
      <c r="A88" s="380" t="s">
        <v>522</v>
      </c>
      <c r="B88" s="537" t="s">
        <v>521</v>
      </c>
      <c r="C88" s="538"/>
      <c r="D88" s="538">
        <f>企業建設_計算準備!E92</f>
        <v>0</v>
      </c>
      <c r="E88" s="538"/>
      <c r="F88" s="538"/>
      <c r="G88" s="538"/>
      <c r="H88" s="538">
        <f>C88*各種係数!I88</f>
        <v>0</v>
      </c>
      <c r="I88" s="538">
        <f>C88*各種係数!J88</f>
        <v>0</v>
      </c>
      <c r="J88" s="539">
        <f>D88*各種係数!D88</f>
        <v>0</v>
      </c>
      <c r="K88" s="540">
        <v>0</v>
      </c>
      <c r="L88" s="540">
        <v>0</v>
      </c>
      <c r="M88" s="540">
        <f>K88*各種係数!E88</f>
        <v>0</v>
      </c>
      <c r="N88" s="540">
        <f>K88*各種係数!F88</f>
        <v>0</v>
      </c>
      <c r="O88" s="540">
        <f>N88*各種係数!G88</f>
        <v>0</v>
      </c>
      <c r="P88" s="540">
        <f>K88*各種係数!I88</f>
        <v>0</v>
      </c>
      <c r="Q88" s="540">
        <f>K88*各種係数!J88</f>
        <v>0</v>
      </c>
      <c r="R88" s="539"/>
      <c r="S88" s="539">
        <f>$R$114*各種係数!H88</f>
        <v>0</v>
      </c>
      <c r="T88" s="539">
        <f>S88*各種係数!D88</f>
        <v>0</v>
      </c>
      <c r="U88" s="542">
        <v>0</v>
      </c>
      <c r="V88" s="542">
        <v>0</v>
      </c>
      <c r="W88" s="542">
        <f>U88*各種係数!E88</f>
        <v>0</v>
      </c>
      <c r="X88" s="542">
        <f>U88*各種係数!F88</f>
        <v>0</v>
      </c>
      <c r="Y88" s="542">
        <f>X88*各種係数!G88</f>
        <v>0</v>
      </c>
      <c r="Z88" s="542">
        <f>U88*各種係数!I88</f>
        <v>0</v>
      </c>
      <c r="AA88" s="542">
        <f>U88*各種係数!J88</f>
        <v>0</v>
      </c>
      <c r="AB88" s="536" t="str">
        <f t="shared" si="13"/>
        <v>579</v>
      </c>
      <c r="AC88" s="537" t="str">
        <f t="shared" si="13"/>
        <v>郵便・信書便</v>
      </c>
      <c r="AD88" s="539">
        <f t="shared" si="12"/>
        <v>0</v>
      </c>
      <c r="AE88" s="539">
        <f t="shared" si="12"/>
        <v>0</v>
      </c>
      <c r="AF88" s="539">
        <f t="shared" si="12"/>
        <v>0</v>
      </c>
      <c r="AG88" s="539">
        <f t="shared" si="11"/>
        <v>0</v>
      </c>
      <c r="AH88" s="539">
        <f t="shared" si="11"/>
        <v>0</v>
      </c>
      <c r="AI88" s="539">
        <f t="shared" si="11"/>
        <v>0</v>
      </c>
      <c r="AJ88" s="539">
        <f t="shared" si="11"/>
        <v>0</v>
      </c>
      <c r="AK88" s="544"/>
      <c r="AL88" s="544"/>
      <c r="AM88" s="545">
        <f>RANK(AD88,$AD$6:$AD$113)+COUNTIF($AD$6:AD88,AD88)-1</f>
        <v>83</v>
      </c>
      <c r="AN88" s="546" t="str">
        <f t="shared" si="17"/>
        <v>579</v>
      </c>
      <c r="AO88" s="547" t="str">
        <f t="shared" si="17"/>
        <v>郵便・信書便</v>
      </c>
      <c r="AP88" s="548">
        <v>83</v>
      </c>
      <c r="AQ88" s="548" t="str">
        <f t="shared" si="14"/>
        <v>579</v>
      </c>
      <c r="AR88" s="549" t="str">
        <f t="shared" si="15"/>
        <v>郵便・信書便</v>
      </c>
      <c r="AS88" s="538">
        <f t="shared" si="18"/>
        <v>0</v>
      </c>
      <c r="AT88" s="550">
        <f t="shared" si="19"/>
        <v>0</v>
      </c>
      <c r="AU88" s="542">
        <f t="shared" si="20"/>
        <v>0</v>
      </c>
      <c r="AV88" s="539">
        <f t="shared" si="16"/>
        <v>0</v>
      </c>
    </row>
    <row r="89" spans="1:48" s="24" customFormat="1" ht="19.899999999999999" customHeight="1" x14ac:dyDescent="0.15">
      <c r="A89" s="380" t="s">
        <v>524</v>
      </c>
      <c r="B89" s="537" t="s">
        <v>525</v>
      </c>
      <c r="C89" s="538"/>
      <c r="D89" s="538">
        <f>企業建設_計算準備!E93</f>
        <v>0</v>
      </c>
      <c r="E89" s="538"/>
      <c r="F89" s="538"/>
      <c r="G89" s="538"/>
      <c r="H89" s="538">
        <f>C89*各種係数!I89</f>
        <v>0</v>
      </c>
      <c r="I89" s="538">
        <f>C89*各種係数!J89</f>
        <v>0</v>
      </c>
      <c r="J89" s="539">
        <f>D89*各種係数!D89</f>
        <v>0</v>
      </c>
      <c r="K89" s="540">
        <v>0</v>
      </c>
      <c r="L89" s="540">
        <v>0</v>
      </c>
      <c r="M89" s="540">
        <f>K89*各種係数!E89</f>
        <v>0</v>
      </c>
      <c r="N89" s="540">
        <f>K89*各種係数!F89</f>
        <v>0</v>
      </c>
      <c r="O89" s="540">
        <f>N89*各種係数!G89</f>
        <v>0</v>
      </c>
      <c r="P89" s="540">
        <f>K89*各種係数!I89</f>
        <v>0</v>
      </c>
      <c r="Q89" s="540">
        <f>K89*各種係数!J89</f>
        <v>0</v>
      </c>
      <c r="R89" s="539"/>
      <c r="S89" s="539">
        <f>$R$114*各種係数!H89</f>
        <v>0</v>
      </c>
      <c r="T89" s="539">
        <f>S89*各種係数!D89</f>
        <v>0</v>
      </c>
      <c r="U89" s="542">
        <v>0</v>
      </c>
      <c r="V89" s="542">
        <v>0</v>
      </c>
      <c r="W89" s="542">
        <f>U89*各種係数!E89</f>
        <v>0</v>
      </c>
      <c r="X89" s="542">
        <f>U89*各種係数!F89</f>
        <v>0</v>
      </c>
      <c r="Y89" s="542">
        <f>X89*各種係数!G89</f>
        <v>0</v>
      </c>
      <c r="Z89" s="542">
        <f>U89*各種係数!I89</f>
        <v>0</v>
      </c>
      <c r="AA89" s="542">
        <f>U89*各種係数!J89</f>
        <v>0</v>
      </c>
      <c r="AB89" s="536" t="str">
        <f t="shared" si="13"/>
        <v>591</v>
      </c>
      <c r="AC89" s="537" t="str">
        <f t="shared" si="13"/>
        <v>通信</v>
      </c>
      <c r="AD89" s="539">
        <f t="shared" si="12"/>
        <v>0</v>
      </c>
      <c r="AE89" s="539">
        <f t="shared" si="12"/>
        <v>0</v>
      </c>
      <c r="AF89" s="539">
        <f t="shared" si="12"/>
        <v>0</v>
      </c>
      <c r="AG89" s="539">
        <f t="shared" si="11"/>
        <v>0</v>
      </c>
      <c r="AH89" s="539">
        <f t="shared" si="11"/>
        <v>0</v>
      </c>
      <c r="AI89" s="539">
        <f t="shared" si="11"/>
        <v>0</v>
      </c>
      <c r="AJ89" s="539">
        <f t="shared" si="11"/>
        <v>0</v>
      </c>
      <c r="AK89" s="544"/>
      <c r="AL89" s="544"/>
      <c r="AM89" s="545">
        <f>RANK(AD89,$AD$6:$AD$113)+COUNTIF($AD$6:AD89,AD89)-1</f>
        <v>84</v>
      </c>
      <c r="AN89" s="546" t="str">
        <f t="shared" si="17"/>
        <v>591</v>
      </c>
      <c r="AO89" s="547" t="str">
        <f t="shared" si="17"/>
        <v>通信</v>
      </c>
      <c r="AP89" s="548">
        <v>84</v>
      </c>
      <c r="AQ89" s="548" t="str">
        <f t="shared" si="14"/>
        <v>591</v>
      </c>
      <c r="AR89" s="549" t="str">
        <f t="shared" si="15"/>
        <v>通信</v>
      </c>
      <c r="AS89" s="538">
        <f t="shared" si="18"/>
        <v>0</v>
      </c>
      <c r="AT89" s="550">
        <f t="shared" si="19"/>
        <v>0</v>
      </c>
      <c r="AU89" s="542">
        <f t="shared" si="20"/>
        <v>0</v>
      </c>
      <c r="AV89" s="539">
        <f t="shared" si="16"/>
        <v>0</v>
      </c>
    </row>
    <row r="90" spans="1:48" s="24" customFormat="1" ht="19.899999999999999" customHeight="1" x14ac:dyDescent="0.15">
      <c r="A90" s="380" t="s">
        <v>528</v>
      </c>
      <c r="B90" s="537" t="s">
        <v>527</v>
      </c>
      <c r="C90" s="538"/>
      <c r="D90" s="538">
        <f>企業建設_計算準備!E94</f>
        <v>0</v>
      </c>
      <c r="E90" s="538"/>
      <c r="F90" s="538"/>
      <c r="G90" s="538"/>
      <c r="H90" s="538">
        <f>C90*各種係数!I90</f>
        <v>0</v>
      </c>
      <c r="I90" s="538">
        <f>C90*各種係数!J90</f>
        <v>0</v>
      </c>
      <c r="J90" s="539">
        <f>D90*各種係数!D90</f>
        <v>0</v>
      </c>
      <c r="K90" s="540">
        <v>0</v>
      </c>
      <c r="L90" s="540">
        <v>0</v>
      </c>
      <c r="M90" s="540">
        <f>K90*各種係数!E90</f>
        <v>0</v>
      </c>
      <c r="N90" s="540">
        <f>K90*各種係数!F90</f>
        <v>0</v>
      </c>
      <c r="O90" s="540">
        <f>N90*各種係数!G90</f>
        <v>0</v>
      </c>
      <c r="P90" s="540">
        <f>K90*各種係数!I90</f>
        <v>0</v>
      </c>
      <c r="Q90" s="540">
        <f>K90*各種係数!J90</f>
        <v>0</v>
      </c>
      <c r="R90" s="539"/>
      <c r="S90" s="539">
        <f>$R$114*各種係数!H90</f>
        <v>0</v>
      </c>
      <c r="T90" s="539">
        <f>S90*各種係数!D90</f>
        <v>0</v>
      </c>
      <c r="U90" s="542">
        <v>0</v>
      </c>
      <c r="V90" s="542">
        <v>0</v>
      </c>
      <c r="W90" s="542">
        <f>U90*各種係数!E90</f>
        <v>0</v>
      </c>
      <c r="X90" s="542">
        <f>U90*各種係数!F90</f>
        <v>0</v>
      </c>
      <c r="Y90" s="542">
        <f>X90*各種係数!G90</f>
        <v>0</v>
      </c>
      <c r="Z90" s="542">
        <f>U90*各種係数!I90</f>
        <v>0</v>
      </c>
      <c r="AA90" s="542">
        <f>U90*各種係数!J90</f>
        <v>0</v>
      </c>
      <c r="AB90" s="536" t="str">
        <f t="shared" si="13"/>
        <v>592</v>
      </c>
      <c r="AC90" s="537" t="str">
        <f t="shared" si="13"/>
        <v>放送</v>
      </c>
      <c r="AD90" s="539">
        <f t="shared" si="12"/>
        <v>0</v>
      </c>
      <c r="AE90" s="539">
        <f t="shared" si="12"/>
        <v>0</v>
      </c>
      <c r="AF90" s="539">
        <f t="shared" si="12"/>
        <v>0</v>
      </c>
      <c r="AG90" s="539">
        <f t="shared" si="11"/>
        <v>0</v>
      </c>
      <c r="AH90" s="539">
        <f t="shared" si="11"/>
        <v>0</v>
      </c>
      <c r="AI90" s="539">
        <f t="shared" si="11"/>
        <v>0</v>
      </c>
      <c r="AJ90" s="539">
        <f t="shared" si="11"/>
        <v>0</v>
      </c>
      <c r="AK90" s="544"/>
      <c r="AL90" s="544"/>
      <c r="AM90" s="545">
        <f>RANK(AD90,$AD$6:$AD$113)+COUNTIF($AD$6:AD90,AD90)-1</f>
        <v>85</v>
      </c>
      <c r="AN90" s="546" t="str">
        <f t="shared" si="17"/>
        <v>592</v>
      </c>
      <c r="AO90" s="547" t="str">
        <f t="shared" si="17"/>
        <v>放送</v>
      </c>
      <c r="AP90" s="548">
        <v>85</v>
      </c>
      <c r="AQ90" s="548" t="str">
        <f t="shared" si="14"/>
        <v>592</v>
      </c>
      <c r="AR90" s="549" t="str">
        <f t="shared" si="15"/>
        <v>放送</v>
      </c>
      <c r="AS90" s="538">
        <f t="shared" si="18"/>
        <v>0</v>
      </c>
      <c r="AT90" s="550">
        <f t="shared" si="19"/>
        <v>0</v>
      </c>
      <c r="AU90" s="542">
        <f t="shared" si="20"/>
        <v>0</v>
      </c>
      <c r="AV90" s="539">
        <f t="shared" si="16"/>
        <v>0</v>
      </c>
    </row>
    <row r="91" spans="1:48" s="24" customFormat="1" ht="19.899999999999999" customHeight="1" x14ac:dyDescent="0.15">
      <c r="A91" s="380" t="s">
        <v>531</v>
      </c>
      <c r="B91" s="537" t="s">
        <v>530</v>
      </c>
      <c r="C91" s="538"/>
      <c r="D91" s="538">
        <f>企業建設_計算準備!E95</f>
        <v>0</v>
      </c>
      <c r="E91" s="538"/>
      <c r="F91" s="538"/>
      <c r="G91" s="538"/>
      <c r="H91" s="538">
        <f>C91*各種係数!I91</f>
        <v>0</v>
      </c>
      <c r="I91" s="538">
        <f>C91*各種係数!J91</f>
        <v>0</v>
      </c>
      <c r="J91" s="539">
        <f>D91*各種係数!D91</f>
        <v>0</v>
      </c>
      <c r="K91" s="540">
        <v>0</v>
      </c>
      <c r="L91" s="540">
        <v>0</v>
      </c>
      <c r="M91" s="540">
        <f>K91*各種係数!E91</f>
        <v>0</v>
      </c>
      <c r="N91" s="540">
        <f>K91*各種係数!F91</f>
        <v>0</v>
      </c>
      <c r="O91" s="540">
        <f>N91*各種係数!G91</f>
        <v>0</v>
      </c>
      <c r="P91" s="540">
        <f>K91*各種係数!I91</f>
        <v>0</v>
      </c>
      <c r="Q91" s="540">
        <f>K91*各種係数!J91</f>
        <v>0</v>
      </c>
      <c r="R91" s="539"/>
      <c r="S91" s="539">
        <f>$R$114*各種係数!H91</f>
        <v>0</v>
      </c>
      <c r="T91" s="539">
        <f>S91*各種係数!D91</f>
        <v>0</v>
      </c>
      <c r="U91" s="542">
        <v>0</v>
      </c>
      <c r="V91" s="542">
        <v>0</v>
      </c>
      <c r="W91" s="542">
        <f>U91*各種係数!E91</f>
        <v>0</v>
      </c>
      <c r="X91" s="542">
        <f>U91*各種係数!F91</f>
        <v>0</v>
      </c>
      <c r="Y91" s="542">
        <f>X91*各種係数!G91</f>
        <v>0</v>
      </c>
      <c r="Z91" s="542">
        <f>U91*各種係数!I91</f>
        <v>0</v>
      </c>
      <c r="AA91" s="542">
        <f>U91*各種係数!J91</f>
        <v>0</v>
      </c>
      <c r="AB91" s="536" t="str">
        <f t="shared" si="13"/>
        <v>593</v>
      </c>
      <c r="AC91" s="537" t="str">
        <f t="shared" si="13"/>
        <v>情報サービス</v>
      </c>
      <c r="AD91" s="539">
        <f t="shared" si="12"/>
        <v>0</v>
      </c>
      <c r="AE91" s="539">
        <f t="shared" si="12"/>
        <v>0</v>
      </c>
      <c r="AF91" s="539">
        <f t="shared" si="12"/>
        <v>0</v>
      </c>
      <c r="AG91" s="539">
        <f t="shared" si="11"/>
        <v>0</v>
      </c>
      <c r="AH91" s="539">
        <f t="shared" si="11"/>
        <v>0</v>
      </c>
      <c r="AI91" s="539">
        <f t="shared" si="11"/>
        <v>0</v>
      </c>
      <c r="AJ91" s="539">
        <f t="shared" si="11"/>
        <v>0</v>
      </c>
      <c r="AK91" s="544"/>
      <c r="AL91" s="544"/>
      <c r="AM91" s="545">
        <f>RANK(AD91,$AD$6:$AD$113)+COUNTIF($AD$6:AD91,AD91)-1</f>
        <v>86</v>
      </c>
      <c r="AN91" s="546" t="str">
        <f t="shared" si="17"/>
        <v>593</v>
      </c>
      <c r="AO91" s="547" t="str">
        <f t="shared" si="17"/>
        <v>情報サービス</v>
      </c>
      <c r="AP91" s="548">
        <v>86</v>
      </c>
      <c r="AQ91" s="548" t="str">
        <f t="shared" si="14"/>
        <v>593</v>
      </c>
      <c r="AR91" s="549" t="str">
        <f t="shared" si="15"/>
        <v>情報サービス</v>
      </c>
      <c r="AS91" s="538">
        <f t="shared" si="18"/>
        <v>0</v>
      </c>
      <c r="AT91" s="550">
        <f t="shared" si="19"/>
        <v>0</v>
      </c>
      <c r="AU91" s="542">
        <f t="shared" si="20"/>
        <v>0</v>
      </c>
      <c r="AV91" s="539">
        <f t="shared" si="16"/>
        <v>0</v>
      </c>
    </row>
    <row r="92" spans="1:48" s="24" customFormat="1" ht="19.899999999999999" customHeight="1" x14ac:dyDescent="0.15">
      <c r="A92" s="380" t="s">
        <v>534</v>
      </c>
      <c r="B92" s="537" t="s">
        <v>533</v>
      </c>
      <c r="C92" s="538"/>
      <c r="D92" s="538">
        <f>企業建設_計算準備!E96</f>
        <v>0</v>
      </c>
      <c r="E92" s="538"/>
      <c r="F92" s="538"/>
      <c r="G92" s="538"/>
      <c r="H92" s="538">
        <f>C92*各種係数!I92</f>
        <v>0</v>
      </c>
      <c r="I92" s="538">
        <f>C92*各種係数!J92</f>
        <v>0</v>
      </c>
      <c r="J92" s="539">
        <f>D92*各種係数!D92</f>
        <v>0</v>
      </c>
      <c r="K92" s="540">
        <v>0</v>
      </c>
      <c r="L92" s="540">
        <v>0</v>
      </c>
      <c r="M92" s="540">
        <f>K92*各種係数!E92</f>
        <v>0</v>
      </c>
      <c r="N92" s="540">
        <f>K92*各種係数!F92</f>
        <v>0</v>
      </c>
      <c r="O92" s="540">
        <f>N92*各種係数!G92</f>
        <v>0</v>
      </c>
      <c r="P92" s="540">
        <f>K92*各種係数!I92</f>
        <v>0</v>
      </c>
      <c r="Q92" s="540">
        <f>K92*各種係数!J92</f>
        <v>0</v>
      </c>
      <c r="R92" s="539"/>
      <c r="S92" s="539">
        <f>$R$114*各種係数!H92</f>
        <v>0</v>
      </c>
      <c r="T92" s="539">
        <f>S92*各種係数!D92</f>
        <v>0</v>
      </c>
      <c r="U92" s="542">
        <v>0</v>
      </c>
      <c r="V92" s="542">
        <v>0</v>
      </c>
      <c r="W92" s="542">
        <f>U92*各種係数!E92</f>
        <v>0</v>
      </c>
      <c r="X92" s="542">
        <f>U92*各種係数!F92</f>
        <v>0</v>
      </c>
      <c r="Y92" s="542">
        <f>X92*各種係数!G92</f>
        <v>0</v>
      </c>
      <c r="Z92" s="542">
        <f>U92*各種係数!I92</f>
        <v>0</v>
      </c>
      <c r="AA92" s="542">
        <f>U92*各種係数!J92</f>
        <v>0</v>
      </c>
      <c r="AB92" s="536" t="str">
        <f t="shared" si="13"/>
        <v>594</v>
      </c>
      <c r="AC92" s="537" t="str">
        <f t="shared" si="13"/>
        <v>インターネット附随サービス</v>
      </c>
      <c r="AD92" s="539">
        <f t="shared" si="12"/>
        <v>0</v>
      </c>
      <c r="AE92" s="539">
        <f t="shared" si="12"/>
        <v>0</v>
      </c>
      <c r="AF92" s="539">
        <f t="shared" si="12"/>
        <v>0</v>
      </c>
      <c r="AG92" s="539">
        <f t="shared" si="11"/>
        <v>0</v>
      </c>
      <c r="AH92" s="539">
        <f t="shared" si="11"/>
        <v>0</v>
      </c>
      <c r="AI92" s="539">
        <f t="shared" si="11"/>
        <v>0</v>
      </c>
      <c r="AJ92" s="539">
        <f t="shared" si="11"/>
        <v>0</v>
      </c>
      <c r="AK92" s="544"/>
      <c r="AL92" s="544"/>
      <c r="AM92" s="545">
        <f>RANK(AD92,$AD$6:$AD$113)+COUNTIF($AD$6:AD92,AD92)-1</f>
        <v>87</v>
      </c>
      <c r="AN92" s="546" t="str">
        <f t="shared" si="17"/>
        <v>594</v>
      </c>
      <c r="AO92" s="547" t="str">
        <f t="shared" si="17"/>
        <v>インターネット附随サービス</v>
      </c>
      <c r="AP92" s="548">
        <v>87</v>
      </c>
      <c r="AQ92" s="548" t="str">
        <f t="shared" si="14"/>
        <v>594</v>
      </c>
      <c r="AR92" s="549" t="str">
        <f t="shared" si="15"/>
        <v>インターネット附随サービス</v>
      </c>
      <c r="AS92" s="538">
        <f t="shared" si="18"/>
        <v>0</v>
      </c>
      <c r="AT92" s="550">
        <f t="shared" si="19"/>
        <v>0</v>
      </c>
      <c r="AU92" s="542">
        <f t="shared" si="20"/>
        <v>0</v>
      </c>
      <c r="AV92" s="539">
        <f t="shared" si="16"/>
        <v>0</v>
      </c>
    </row>
    <row r="93" spans="1:48" s="24" customFormat="1" ht="19.899999999999999" customHeight="1" x14ac:dyDescent="0.15">
      <c r="A93" s="380" t="s">
        <v>537</v>
      </c>
      <c r="B93" s="537" t="s">
        <v>536</v>
      </c>
      <c r="C93" s="538"/>
      <c r="D93" s="538">
        <f>企業建設_計算準備!E97</f>
        <v>0</v>
      </c>
      <c r="E93" s="538"/>
      <c r="F93" s="538"/>
      <c r="G93" s="538"/>
      <c r="H93" s="538">
        <f>C93*各種係数!I93</f>
        <v>0</v>
      </c>
      <c r="I93" s="538">
        <f>C93*各種係数!J93</f>
        <v>0</v>
      </c>
      <c r="J93" s="539">
        <f>D93*各種係数!D93</f>
        <v>0</v>
      </c>
      <c r="K93" s="540">
        <v>0</v>
      </c>
      <c r="L93" s="540">
        <v>0</v>
      </c>
      <c r="M93" s="540">
        <f>K93*各種係数!E93</f>
        <v>0</v>
      </c>
      <c r="N93" s="540">
        <f>K93*各種係数!F93</f>
        <v>0</v>
      </c>
      <c r="O93" s="540">
        <f>N93*各種係数!G93</f>
        <v>0</v>
      </c>
      <c r="P93" s="540">
        <f>K93*各種係数!I93</f>
        <v>0</v>
      </c>
      <c r="Q93" s="540">
        <f>K93*各種係数!J93</f>
        <v>0</v>
      </c>
      <c r="R93" s="539"/>
      <c r="S93" s="539">
        <f>$R$114*各種係数!H93</f>
        <v>0</v>
      </c>
      <c r="T93" s="539">
        <f>S93*各種係数!D93</f>
        <v>0</v>
      </c>
      <c r="U93" s="542">
        <v>0</v>
      </c>
      <c r="V93" s="542">
        <v>0</v>
      </c>
      <c r="W93" s="542">
        <f>U93*各種係数!E93</f>
        <v>0</v>
      </c>
      <c r="X93" s="542">
        <f>U93*各種係数!F93</f>
        <v>0</v>
      </c>
      <c r="Y93" s="542">
        <f>X93*各種係数!G93</f>
        <v>0</v>
      </c>
      <c r="Z93" s="542">
        <f>U93*各種係数!I93</f>
        <v>0</v>
      </c>
      <c r="AA93" s="542">
        <f>U93*各種係数!J93</f>
        <v>0</v>
      </c>
      <c r="AB93" s="536" t="str">
        <f t="shared" si="13"/>
        <v>595</v>
      </c>
      <c r="AC93" s="537" t="str">
        <f t="shared" si="13"/>
        <v>映像・音声・文字情報制作</v>
      </c>
      <c r="AD93" s="539">
        <f t="shared" si="12"/>
        <v>0</v>
      </c>
      <c r="AE93" s="539">
        <f t="shared" si="12"/>
        <v>0</v>
      </c>
      <c r="AF93" s="539">
        <f t="shared" si="12"/>
        <v>0</v>
      </c>
      <c r="AG93" s="539">
        <f t="shared" si="11"/>
        <v>0</v>
      </c>
      <c r="AH93" s="539">
        <f t="shared" si="11"/>
        <v>0</v>
      </c>
      <c r="AI93" s="539">
        <f t="shared" si="11"/>
        <v>0</v>
      </c>
      <c r="AJ93" s="539">
        <f t="shared" si="11"/>
        <v>0</v>
      </c>
      <c r="AK93" s="544"/>
      <c r="AL93" s="544"/>
      <c r="AM93" s="545">
        <f>RANK(AD93,$AD$6:$AD$113)+COUNTIF($AD$6:AD93,AD93)-1</f>
        <v>88</v>
      </c>
      <c r="AN93" s="546" t="str">
        <f t="shared" si="17"/>
        <v>595</v>
      </c>
      <c r="AO93" s="547" t="str">
        <f t="shared" si="17"/>
        <v>映像・音声・文字情報制作</v>
      </c>
      <c r="AP93" s="548">
        <v>88</v>
      </c>
      <c r="AQ93" s="548" t="str">
        <f t="shared" si="14"/>
        <v>595</v>
      </c>
      <c r="AR93" s="549" t="str">
        <f t="shared" si="15"/>
        <v>映像・音声・文字情報制作</v>
      </c>
      <c r="AS93" s="538">
        <f t="shared" si="18"/>
        <v>0</v>
      </c>
      <c r="AT93" s="550">
        <f t="shared" si="19"/>
        <v>0</v>
      </c>
      <c r="AU93" s="542">
        <f t="shared" si="20"/>
        <v>0</v>
      </c>
      <c r="AV93" s="539">
        <f t="shared" si="16"/>
        <v>0</v>
      </c>
    </row>
    <row r="94" spans="1:48" s="24" customFormat="1" ht="19.899999999999999" customHeight="1" x14ac:dyDescent="0.15">
      <c r="A94" s="380" t="s">
        <v>541</v>
      </c>
      <c r="B94" s="537" t="s">
        <v>89</v>
      </c>
      <c r="C94" s="538"/>
      <c r="D94" s="538">
        <f>企業建設_計算準備!E98</f>
        <v>0</v>
      </c>
      <c r="E94" s="538"/>
      <c r="F94" s="538"/>
      <c r="G94" s="538"/>
      <c r="H94" s="538">
        <f>C94*各種係数!I94</f>
        <v>0</v>
      </c>
      <c r="I94" s="538">
        <f>C94*各種係数!J94</f>
        <v>0</v>
      </c>
      <c r="J94" s="539">
        <f>D94*各種係数!D94</f>
        <v>0</v>
      </c>
      <c r="K94" s="540">
        <v>0</v>
      </c>
      <c r="L94" s="540">
        <v>0</v>
      </c>
      <c r="M94" s="540">
        <f>K94*各種係数!E94</f>
        <v>0</v>
      </c>
      <c r="N94" s="540">
        <f>K94*各種係数!F94</f>
        <v>0</v>
      </c>
      <c r="O94" s="540">
        <f>N94*各種係数!G94</f>
        <v>0</v>
      </c>
      <c r="P94" s="540">
        <f>K94*各種係数!I94</f>
        <v>0</v>
      </c>
      <c r="Q94" s="540">
        <f>K94*各種係数!J94</f>
        <v>0</v>
      </c>
      <c r="R94" s="539"/>
      <c r="S94" s="539">
        <f>$R$114*各種係数!H94</f>
        <v>0</v>
      </c>
      <c r="T94" s="539">
        <f>S94*各種係数!D94</f>
        <v>0</v>
      </c>
      <c r="U94" s="542">
        <v>0</v>
      </c>
      <c r="V94" s="542">
        <v>0</v>
      </c>
      <c r="W94" s="542">
        <f>U94*各種係数!E94</f>
        <v>0</v>
      </c>
      <c r="X94" s="542">
        <f>U94*各種係数!F94</f>
        <v>0</v>
      </c>
      <c r="Y94" s="542">
        <f>X94*各種係数!G94</f>
        <v>0</v>
      </c>
      <c r="Z94" s="542">
        <f>U94*各種係数!I94</f>
        <v>0</v>
      </c>
      <c r="AA94" s="542">
        <f>U94*各種係数!J94</f>
        <v>0</v>
      </c>
      <c r="AB94" s="536" t="str">
        <f t="shared" si="13"/>
        <v>611</v>
      </c>
      <c r="AC94" s="537" t="str">
        <f t="shared" si="13"/>
        <v>公務</v>
      </c>
      <c r="AD94" s="539">
        <f t="shared" si="12"/>
        <v>0</v>
      </c>
      <c r="AE94" s="539">
        <f t="shared" si="12"/>
        <v>0</v>
      </c>
      <c r="AF94" s="539">
        <f t="shared" si="12"/>
        <v>0</v>
      </c>
      <c r="AG94" s="539">
        <f t="shared" si="11"/>
        <v>0</v>
      </c>
      <c r="AH94" s="539">
        <f t="shared" si="11"/>
        <v>0</v>
      </c>
      <c r="AI94" s="539">
        <f t="shared" si="11"/>
        <v>0</v>
      </c>
      <c r="AJ94" s="539">
        <f t="shared" si="11"/>
        <v>0</v>
      </c>
      <c r="AK94" s="544"/>
      <c r="AL94" s="544"/>
      <c r="AM94" s="545">
        <f>RANK(AD94,$AD$6:$AD$113)+COUNTIF($AD$6:AD94,AD94)-1</f>
        <v>89</v>
      </c>
      <c r="AN94" s="546" t="str">
        <f t="shared" si="17"/>
        <v>611</v>
      </c>
      <c r="AO94" s="547" t="str">
        <f t="shared" si="17"/>
        <v>公務</v>
      </c>
      <c r="AP94" s="548">
        <v>89</v>
      </c>
      <c r="AQ94" s="548" t="str">
        <f t="shared" si="14"/>
        <v>611</v>
      </c>
      <c r="AR94" s="549" t="str">
        <f t="shared" si="15"/>
        <v>公務</v>
      </c>
      <c r="AS94" s="538">
        <f t="shared" si="18"/>
        <v>0</v>
      </c>
      <c r="AT94" s="550">
        <f t="shared" si="19"/>
        <v>0</v>
      </c>
      <c r="AU94" s="542">
        <f t="shared" si="20"/>
        <v>0</v>
      </c>
      <c r="AV94" s="539">
        <f t="shared" si="16"/>
        <v>0</v>
      </c>
    </row>
    <row r="95" spans="1:48" s="24" customFormat="1" ht="19.899999999999999" customHeight="1" x14ac:dyDescent="0.15">
      <c r="A95" s="380" t="s">
        <v>547</v>
      </c>
      <c r="B95" s="537" t="s">
        <v>548</v>
      </c>
      <c r="C95" s="538"/>
      <c r="D95" s="538">
        <f>企業建設_計算準備!E99</f>
        <v>0</v>
      </c>
      <c r="E95" s="538"/>
      <c r="F95" s="538"/>
      <c r="G95" s="538"/>
      <c r="H95" s="538">
        <f>C95*各種係数!I95</f>
        <v>0</v>
      </c>
      <c r="I95" s="538">
        <f>C95*各種係数!J95</f>
        <v>0</v>
      </c>
      <c r="J95" s="539">
        <f>D95*各種係数!D95</f>
        <v>0</v>
      </c>
      <c r="K95" s="540">
        <v>0</v>
      </c>
      <c r="L95" s="540">
        <v>0</v>
      </c>
      <c r="M95" s="540">
        <f>K95*各種係数!E95</f>
        <v>0</v>
      </c>
      <c r="N95" s="540">
        <f>K95*各種係数!F95</f>
        <v>0</v>
      </c>
      <c r="O95" s="540">
        <f>N95*各種係数!G95</f>
        <v>0</v>
      </c>
      <c r="P95" s="540">
        <f>K95*各種係数!I95</f>
        <v>0</v>
      </c>
      <c r="Q95" s="540">
        <f>K95*各種係数!J95</f>
        <v>0</v>
      </c>
      <c r="R95" s="539"/>
      <c r="S95" s="539">
        <f>$R$114*各種係数!H95</f>
        <v>0</v>
      </c>
      <c r="T95" s="539">
        <f>S95*各種係数!D95</f>
        <v>0</v>
      </c>
      <c r="U95" s="542">
        <v>0</v>
      </c>
      <c r="V95" s="542">
        <v>0</v>
      </c>
      <c r="W95" s="542">
        <f>U95*各種係数!E95</f>
        <v>0</v>
      </c>
      <c r="X95" s="542">
        <f>U95*各種係数!F95</f>
        <v>0</v>
      </c>
      <c r="Y95" s="542">
        <f>X95*各種係数!G95</f>
        <v>0</v>
      </c>
      <c r="Z95" s="542">
        <f>U95*各種係数!I95</f>
        <v>0</v>
      </c>
      <c r="AA95" s="542">
        <f>U95*各種係数!J95</f>
        <v>0</v>
      </c>
      <c r="AB95" s="536" t="str">
        <f t="shared" si="13"/>
        <v>631</v>
      </c>
      <c r="AC95" s="537" t="str">
        <f t="shared" si="13"/>
        <v>教育</v>
      </c>
      <c r="AD95" s="539">
        <f t="shared" si="12"/>
        <v>0</v>
      </c>
      <c r="AE95" s="539">
        <f t="shared" si="12"/>
        <v>0</v>
      </c>
      <c r="AF95" s="539">
        <f t="shared" si="12"/>
        <v>0</v>
      </c>
      <c r="AG95" s="539">
        <f t="shared" si="11"/>
        <v>0</v>
      </c>
      <c r="AH95" s="539">
        <f t="shared" si="11"/>
        <v>0</v>
      </c>
      <c r="AI95" s="539">
        <f t="shared" si="11"/>
        <v>0</v>
      </c>
      <c r="AJ95" s="539">
        <f t="shared" si="11"/>
        <v>0</v>
      </c>
      <c r="AK95" s="544"/>
      <c r="AL95" s="544"/>
      <c r="AM95" s="545">
        <f>RANK(AD95,$AD$6:$AD$113)+COUNTIF($AD$6:AD95,AD95)-1</f>
        <v>90</v>
      </c>
      <c r="AN95" s="546" t="str">
        <f t="shared" si="17"/>
        <v>631</v>
      </c>
      <c r="AO95" s="547" t="str">
        <f t="shared" si="17"/>
        <v>教育</v>
      </c>
      <c r="AP95" s="548">
        <v>90</v>
      </c>
      <c r="AQ95" s="548" t="str">
        <f t="shared" si="14"/>
        <v>631</v>
      </c>
      <c r="AR95" s="549" t="str">
        <f t="shared" si="15"/>
        <v>教育</v>
      </c>
      <c r="AS95" s="538">
        <f t="shared" si="18"/>
        <v>0</v>
      </c>
      <c r="AT95" s="550">
        <f t="shared" si="19"/>
        <v>0</v>
      </c>
      <c r="AU95" s="542">
        <f t="shared" si="20"/>
        <v>0</v>
      </c>
      <c r="AV95" s="539">
        <f t="shared" si="16"/>
        <v>0</v>
      </c>
    </row>
    <row r="96" spans="1:48" s="24" customFormat="1" ht="19.899999999999999" customHeight="1" x14ac:dyDescent="0.15">
      <c r="A96" s="380" t="s">
        <v>668</v>
      </c>
      <c r="B96" s="537" t="s">
        <v>842</v>
      </c>
      <c r="C96" s="538"/>
      <c r="D96" s="538">
        <f>企業建設_計算準備!E100</f>
        <v>0</v>
      </c>
      <c r="E96" s="538"/>
      <c r="F96" s="538"/>
      <c r="G96" s="538"/>
      <c r="H96" s="538">
        <f>C96*各種係数!I96</f>
        <v>0</v>
      </c>
      <c r="I96" s="538">
        <f>C96*各種係数!J96</f>
        <v>0</v>
      </c>
      <c r="J96" s="539">
        <f>D96*各種係数!D96</f>
        <v>0</v>
      </c>
      <c r="K96" s="540">
        <v>0</v>
      </c>
      <c r="L96" s="540">
        <v>0</v>
      </c>
      <c r="M96" s="540">
        <f>K96*各種係数!E96</f>
        <v>0</v>
      </c>
      <c r="N96" s="540">
        <f>K96*各種係数!F96</f>
        <v>0</v>
      </c>
      <c r="O96" s="540">
        <f>N96*各種係数!G96</f>
        <v>0</v>
      </c>
      <c r="P96" s="540">
        <f>K96*各種係数!I96</f>
        <v>0</v>
      </c>
      <c r="Q96" s="540">
        <f>K96*各種係数!J96</f>
        <v>0</v>
      </c>
      <c r="R96" s="539"/>
      <c r="S96" s="539">
        <f>$R$114*各種係数!H96</f>
        <v>0</v>
      </c>
      <c r="T96" s="539">
        <f>S96*各種係数!D96</f>
        <v>0</v>
      </c>
      <c r="U96" s="542">
        <v>0</v>
      </c>
      <c r="V96" s="542">
        <v>0</v>
      </c>
      <c r="W96" s="542">
        <f>U96*各種係数!E96</f>
        <v>0</v>
      </c>
      <c r="X96" s="542">
        <f>U96*各種係数!F96</f>
        <v>0</v>
      </c>
      <c r="Y96" s="542">
        <f>X96*各種係数!G96</f>
        <v>0</v>
      </c>
      <c r="Z96" s="542">
        <f>U96*各種係数!I96</f>
        <v>0</v>
      </c>
      <c r="AA96" s="542">
        <f>U96*各種係数!J96</f>
        <v>0</v>
      </c>
      <c r="AB96" s="536" t="str">
        <f t="shared" si="13"/>
        <v>632</v>
      </c>
      <c r="AC96" s="537" t="str">
        <f t="shared" si="13"/>
        <v>研究</v>
      </c>
      <c r="AD96" s="539">
        <f t="shared" si="12"/>
        <v>0</v>
      </c>
      <c r="AE96" s="539">
        <f t="shared" si="12"/>
        <v>0</v>
      </c>
      <c r="AF96" s="539">
        <f t="shared" si="12"/>
        <v>0</v>
      </c>
      <c r="AG96" s="539">
        <f t="shared" si="11"/>
        <v>0</v>
      </c>
      <c r="AH96" s="539">
        <f t="shared" si="11"/>
        <v>0</v>
      </c>
      <c r="AI96" s="539">
        <f t="shared" si="11"/>
        <v>0</v>
      </c>
      <c r="AJ96" s="539">
        <f t="shared" si="11"/>
        <v>0</v>
      </c>
      <c r="AK96" s="544"/>
      <c r="AL96" s="544"/>
      <c r="AM96" s="545">
        <f>RANK(AD96,$AD$6:$AD$113)+COUNTIF($AD$6:AD96,AD96)-1</f>
        <v>91</v>
      </c>
      <c r="AN96" s="546" t="str">
        <f t="shared" si="17"/>
        <v>632</v>
      </c>
      <c r="AO96" s="547" t="str">
        <f t="shared" si="17"/>
        <v>研究</v>
      </c>
      <c r="AP96" s="548">
        <v>91</v>
      </c>
      <c r="AQ96" s="548" t="str">
        <f t="shared" si="14"/>
        <v>632</v>
      </c>
      <c r="AR96" s="549" t="str">
        <f t="shared" si="15"/>
        <v>研究</v>
      </c>
      <c r="AS96" s="538">
        <f t="shared" si="18"/>
        <v>0</v>
      </c>
      <c r="AT96" s="550">
        <f t="shared" si="19"/>
        <v>0</v>
      </c>
      <c r="AU96" s="542">
        <f t="shared" si="20"/>
        <v>0</v>
      </c>
      <c r="AV96" s="539">
        <f t="shared" si="16"/>
        <v>0</v>
      </c>
    </row>
    <row r="97" spans="1:48" s="24" customFormat="1" ht="19.899999999999999" customHeight="1" x14ac:dyDescent="0.15">
      <c r="A97" s="380" t="s">
        <v>558</v>
      </c>
      <c r="B97" s="537" t="s">
        <v>557</v>
      </c>
      <c r="C97" s="538"/>
      <c r="D97" s="538">
        <f>企業建設_計算準備!E101</f>
        <v>0</v>
      </c>
      <c r="E97" s="538"/>
      <c r="F97" s="538"/>
      <c r="G97" s="538"/>
      <c r="H97" s="538">
        <f>C97*各種係数!I97</f>
        <v>0</v>
      </c>
      <c r="I97" s="538">
        <f>C97*各種係数!J97</f>
        <v>0</v>
      </c>
      <c r="J97" s="539">
        <f>D97*各種係数!D97</f>
        <v>0</v>
      </c>
      <c r="K97" s="540">
        <v>0</v>
      </c>
      <c r="L97" s="540">
        <v>0</v>
      </c>
      <c r="M97" s="540">
        <f>K97*各種係数!E97</f>
        <v>0</v>
      </c>
      <c r="N97" s="540">
        <f>K97*各種係数!F97</f>
        <v>0</v>
      </c>
      <c r="O97" s="540">
        <f>N97*各種係数!G97</f>
        <v>0</v>
      </c>
      <c r="P97" s="540">
        <f>K97*各種係数!I97</f>
        <v>0</v>
      </c>
      <c r="Q97" s="540">
        <f>K97*各種係数!J97</f>
        <v>0</v>
      </c>
      <c r="R97" s="539"/>
      <c r="S97" s="539">
        <f>$R$114*各種係数!H97</f>
        <v>0</v>
      </c>
      <c r="T97" s="539">
        <f>S97*各種係数!D97</f>
        <v>0</v>
      </c>
      <c r="U97" s="542">
        <v>0</v>
      </c>
      <c r="V97" s="542">
        <v>0</v>
      </c>
      <c r="W97" s="542">
        <f>U97*各種係数!E97</f>
        <v>0</v>
      </c>
      <c r="X97" s="542">
        <f>U97*各種係数!F97</f>
        <v>0</v>
      </c>
      <c r="Y97" s="542">
        <f>X97*各種係数!G97</f>
        <v>0</v>
      </c>
      <c r="Z97" s="542">
        <f>U97*各種係数!I97</f>
        <v>0</v>
      </c>
      <c r="AA97" s="542">
        <f>U97*各種係数!J97</f>
        <v>0</v>
      </c>
      <c r="AB97" s="536" t="str">
        <f t="shared" si="13"/>
        <v>641</v>
      </c>
      <c r="AC97" s="537" t="str">
        <f t="shared" si="13"/>
        <v>医療</v>
      </c>
      <c r="AD97" s="539">
        <f t="shared" si="12"/>
        <v>0</v>
      </c>
      <c r="AE97" s="539">
        <f t="shared" si="12"/>
        <v>0</v>
      </c>
      <c r="AF97" s="539">
        <f t="shared" si="12"/>
        <v>0</v>
      </c>
      <c r="AG97" s="539">
        <f t="shared" si="11"/>
        <v>0</v>
      </c>
      <c r="AH97" s="539">
        <f t="shared" si="11"/>
        <v>0</v>
      </c>
      <c r="AI97" s="539">
        <f t="shared" si="11"/>
        <v>0</v>
      </c>
      <c r="AJ97" s="539">
        <f t="shared" si="11"/>
        <v>0</v>
      </c>
      <c r="AK97" s="544"/>
      <c r="AL97" s="544"/>
      <c r="AM97" s="545">
        <f>RANK(AD97,$AD$6:$AD$113)+COUNTIF($AD$6:AD97,AD97)-1</f>
        <v>92</v>
      </c>
      <c r="AN97" s="546" t="str">
        <f t="shared" si="17"/>
        <v>641</v>
      </c>
      <c r="AO97" s="547" t="str">
        <f t="shared" si="17"/>
        <v>医療</v>
      </c>
      <c r="AP97" s="548">
        <v>92</v>
      </c>
      <c r="AQ97" s="548" t="str">
        <f t="shared" si="14"/>
        <v>641</v>
      </c>
      <c r="AR97" s="549" t="str">
        <f t="shared" si="15"/>
        <v>医療</v>
      </c>
      <c r="AS97" s="538">
        <f t="shared" si="18"/>
        <v>0</v>
      </c>
      <c r="AT97" s="550">
        <f t="shared" si="19"/>
        <v>0</v>
      </c>
      <c r="AU97" s="542">
        <f t="shared" si="20"/>
        <v>0</v>
      </c>
      <c r="AV97" s="539">
        <f t="shared" si="16"/>
        <v>0</v>
      </c>
    </row>
    <row r="98" spans="1:48" s="24" customFormat="1" ht="19.899999999999999" customHeight="1" x14ac:dyDescent="0.15">
      <c r="A98" s="380" t="s">
        <v>561</v>
      </c>
      <c r="B98" s="537" t="s">
        <v>560</v>
      </c>
      <c r="C98" s="538"/>
      <c r="D98" s="538">
        <f>企業建設_計算準備!E102</f>
        <v>0</v>
      </c>
      <c r="E98" s="538"/>
      <c r="F98" s="538"/>
      <c r="G98" s="538"/>
      <c r="H98" s="538">
        <f>C98*各種係数!I98</f>
        <v>0</v>
      </c>
      <c r="I98" s="538">
        <f>C98*各種係数!J98</f>
        <v>0</v>
      </c>
      <c r="J98" s="539">
        <f>D98*各種係数!D98</f>
        <v>0</v>
      </c>
      <c r="K98" s="540">
        <v>0</v>
      </c>
      <c r="L98" s="540">
        <v>0</v>
      </c>
      <c r="M98" s="540">
        <f>K98*各種係数!E98</f>
        <v>0</v>
      </c>
      <c r="N98" s="540">
        <f>K98*各種係数!F98</f>
        <v>0</v>
      </c>
      <c r="O98" s="540">
        <f>N98*各種係数!G98</f>
        <v>0</v>
      </c>
      <c r="P98" s="540">
        <f>K98*各種係数!I98</f>
        <v>0</v>
      </c>
      <c r="Q98" s="540">
        <f>K98*各種係数!J98</f>
        <v>0</v>
      </c>
      <c r="R98" s="539"/>
      <c r="S98" s="539">
        <f>$R$114*各種係数!H98</f>
        <v>0</v>
      </c>
      <c r="T98" s="539">
        <f>S98*各種係数!D98</f>
        <v>0</v>
      </c>
      <c r="U98" s="542">
        <v>0</v>
      </c>
      <c r="V98" s="542">
        <v>0</v>
      </c>
      <c r="W98" s="542">
        <f>U98*各種係数!E98</f>
        <v>0</v>
      </c>
      <c r="X98" s="542">
        <f>U98*各種係数!F98</f>
        <v>0</v>
      </c>
      <c r="Y98" s="542">
        <f>X98*各種係数!G98</f>
        <v>0</v>
      </c>
      <c r="Z98" s="542">
        <f>U98*各種係数!I98</f>
        <v>0</v>
      </c>
      <c r="AA98" s="542">
        <f>U98*各種係数!J98</f>
        <v>0</v>
      </c>
      <c r="AB98" s="536" t="str">
        <f t="shared" si="13"/>
        <v>642</v>
      </c>
      <c r="AC98" s="537" t="str">
        <f t="shared" si="13"/>
        <v>保健衛生</v>
      </c>
      <c r="AD98" s="539">
        <f t="shared" si="12"/>
        <v>0</v>
      </c>
      <c r="AE98" s="539">
        <f t="shared" si="12"/>
        <v>0</v>
      </c>
      <c r="AF98" s="539">
        <f t="shared" si="12"/>
        <v>0</v>
      </c>
      <c r="AG98" s="539">
        <f t="shared" si="11"/>
        <v>0</v>
      </c>
      <c r="AH98" s="539">
        <f t="shared" si="11"/>
        <v>0</v>
      </c>
      <c r="AI98" s="539">
        <f t="shared" si="11"/>
        <v>0</v>
      </c>
      <c r="AJ98" s="539">
        <f t="shared" si="11"/>
        <v>0</v>
      </c>
      <c r="AK98" s="544"/>
      <c r="AL98" s="544"/>
      <c r="AM98" s="545">
        <f>RANK(AD98,$AD$6:$AD$113)+COUNTIF($AD$6:AD98,AD98)-1</f>
        <v>93</v>
      </c>
      <c r="AN98" s="546" t="str">
        <f t="shared" si="17"/>
        <v>642</v>
      </c>
      <c r="AO98" s="547" t="str">
        <f t="shared" si="17"/>
        <v>保健衛生</v>
      </c>
      <c r="AP98" s="548">
        <v>93</v>
      </c>
      <c r="AQ98" s="548" t="str">
        <f t="shared" si="14"/>
        <v>642</v>
      </c>
      <c r="AR98" s="549" t="str">
        <f t="shared" si="15"/>
        <v>保健衛生</v>
      </c>
      <c r="AS98" s="538">
        <f t="shared" si="18"/>
        <v>0</v>
      </c>
      <c r="AT98" s="550">
        <f t="shared" si="19"/>
        <v>0</v>
      </c>
      <c r="AU98" s="542">
        <f t="shared" si="20"/>
        <v>0</v>
      </c>
      <c r="AV98" s="539">
        <f t="shared" si="16"/>
        <v>0</v>
      </c>
    </row>
    <row r="99" spans="1:48" s="24" customFormat="1" ht="19.899999999999999" customHeight="1" x14ac:dyDescent="0.15">
      <c r="A99" s="380" t="s">
        <v>564</v>
      </c>
      <c r="B99" s="537" t="s">
        <v>563</v>
      </c>
      <c r="C99" s="538"/>
      <c r="D99" s="538">
        <f>企業建設_計算準備!E103</f>
        <v>0</v>
      </c>
      <c r="E99" s="538"/>
      <c r="F99" s="538"/>
      <c r="G99" s="538"/>
      <c r="H99" s="538">
        <f>C99*各種係数!I99</f>
        <v>0</v>
      </c>
      <c r="I99" s="538">
        <f>C99*各種係数!J99</f>
        <v>0</v>
      </c>
      <c r="J99" s="539">
        <f>D99*各種係数!D99</f>
        <v>0</v>
      </c>
      <c r="K99" s="540">
        <v>0</v>
      </c>
      <c r="L99" s="540">
        <v>0</v>
      </c>
      <c r="M99" s="540">
        <f>K99*各種係数!E99</f>
        <v>0</v>
      </c>
      <c r="N99" s="540">
        <f>K99*各種係数!F99</f>
        <v>0</v>
      </c>
      <c r="O99" s="540">
        <f>N99*各種係数!G99</f>
        <v>0</v>
      </c>
      <c r="P99" s="540">
        <f>K99*各種係数!I99</f>
        <v>0</v>
      </c>
      <c r="Q99" s="540">
        <f>K99*各種係数!J99</f>
        <v>0</v>
      </c>
      <c r="R99" s="539"/>
      <c r="S99" s="539">
        <f>$R$114*各種係数!H99</f>
        <v>0</v>
      </c>
      <c r="T99" s="539">
        <f>S99*各種係数!D99</f>
        <v>0</v>
      </c>
      <c r="U99" s="542">
        <v>0</v>
      </c>
      <c r="V99" s="542">
        <v>0</v>
      </c>
      <c r="W99" s="542">
        <f>U99*各種係数!E99</f>
        <v>0</v>
      </c>
      <c r="X99" s="542">
        <f>U99*各種係数!F99</f>
        <v>0</v>
      </c>
      <c r="Y99" s="542">
        <f>X99*各種係数!G99</f>
        <v>0</v>
      </c>
      <c r="Z99" s="542">
        <f>U99*各種係数!I99</f>
        <v>0</v>
      </c>
      <c r="AA99" s="542">
        <f>U99*各種係数!J99</f>
        <v>0</v>
      </c>
      <c r="AB99" s="536" t="str">
        <f t="shared" si="13"/>
        <v>643</v>
      </c>
      <c r="AC99" s="537" t="str">
        <f t="shared" si="13"/>
        <v>社会保険・社会福祉</v>
      </c>
      <c r="AD99" s="539">
        <f t="shared" si="12"/>
        <v>0</v>
      </c>
      <c r="AE99" s="539">
        <f t="shared" si="12"/>
        <v>0</v>
      </c>
      <c r="AF99" s="539">
        <f t="shared" si="12"/>
        <v>0</v>
      </c>
      <c r="AG99" s="539">
        <f t="shared" si="11"/>
        <v>0</v>
      </c>
      <c r="AH99" s="539">
        <f t="shared" si="11"/>
        <v>0</v>
      </c>
      <c r="AI99" s="539">
        <f t="shared" si="11"/>
        <v>0</v>
      </c>
      <c r="AJ99" s="539">
        <f t="shared" si="11"/>
        <v>0</v>
      </c>
      <c r="AK99" s="544"/>
      <c r="AL99" s="544"/>
      <c r="AM99" s="545">
        <f>RANK(AD99,$AD$6:$AD$113)+COUNTIF($AD$6:AD99,AD99)-1</f>
        <v>94</v>
      </c>
      <c r="AN99" s="546" t="str">
        <f t="shared" si="17"/>
        <v>643</v>
      </c>
      <c r="AO99" s="547" t="str">
        <f t="shared" si="17"/>
        <v>社会保険・社会福祉</v>
      </c>
      <c r="AP99" s="548">
        <v>94</v>
      </c>
      <c r="AQ99" s="548" t="str">
        <f t="shared" si="14"/>
        <v>643</v>
      </c>
      <c r="AR99" s="549" t="str">
        <f t="shared" si="15"/>
        <v>社会保険・社会福祉</v>
      </c>
      <c r="AS99" s="538">
        <f t="shared" si="18"/>
        <v>0</v>
      </c>
      <c r="AT99" s="550">
        <f t="shared" si="19"/>
        <v>0</v>
      </c>
      <c r="AU99" s="542">
        <f t="shared" si="20"/>
        <v>0</v>
      </c>
      <c r="AV99" s="539">
        <f t="shared" si="16"/>
        <v>0</v>
      </c>
    </row>
    <row r="100" spans="1:48" s="24" customFormat="1" ht="19.899999999999999" customHeight="1" x14ac:dyDescent="0.15">
      <c r="A100" s="380" t="s">
        <v>567</v>
      </c>
      <c r="B100" s="537" t="s">
        <v>566</v>
      </c>
      <c r="C100" s="538"/>
      <c r="D100" s="538">
        <f>企業建設_計算準備!E104</f>
        <v>0</v>
      </c>
      <c r="E100" s="538"/>
      <c r="F100" s="538"/>
      <c r="G100" s="538"/>
      <c r="H100" s="538">
        <f>C100*各種係数!I100</f>
        <v>0</v>
      </c>
      <c r="I100" s="538">
        <f>C100*各種係数!J100</f>
        <v>0</v>
      </c>
      <c r="J100" s="539">
        <f>D100*各種係数!D100</f>
        <v>0</v>
      </c>
      <c r="K100" s="540">
        <v>0</v>
      </c>
      <c r="L100" s="540">
        <v>0</v>
      </c>
      <c r="M100" s="540">
        <f>K100*各種係数!E100</f>
        <v>0</v>
      </c>
      <c r="N100" s="540">
        <f>K100*各種係数!F100</f>
        <v>0</v>
      </c>
      <c r="O100" s="540">
        <f>N100*各種係数!G100</f>
        <v>0</v>
      </c>
      <c r="P100" s="540">
        <f>K100*各種係数!I100</f>
        <v>0</v>
      </c>
      <c r="Q100" s="540">
        <f>K100*各種係数!J100</f>
        <v>0</v>
      </c>
      <c r="R100" s="539"/>
      <c r="S100" s="539">
        <f>$R$114*各種係数!H100</f>
        <v>0</v>
      </c>
      <c r="T100" s="539">
        <f>S100*各種係数!D100</f>
        <v>0</v>
      </c>
      <c r="U100" s="542">
        <v>0</v>
      </c>
      <c r="V100" s="542">
        <v>0</v>
      </c>
      <c r="W100" s="542">
        <f>U100*各種係数!E100</f>
        <v>0</v>
      </c>
      <c r="X100" s="542">
        <f>U100*各種係数!F100</f>
        <v>0</v>
      </c>
      <c r="Y100" s="542">
        <f>X100*各種係数!G100</f>
        <v>0</v>
      </c>
      <c r="Z100" s="542">
        <f>U100*各種係数!I100</f>
        <v>0</v>
      </c>
      <c r="AA100" s="542">
        <f>U100*各種係数!J100</f>
        <v>0</v>
      </c>
      <c r="AB100" s="536" t="str">
        <f t="shared" si="13"/>
        <v>644</v>
      </c>
      <c r="AC100" s="537" t="str">
        <f t="shared" si="13"/>
        <v>介護</v>
      </c>
      <c r="AD100" s="539">
        <f t="shared" si="12"/>
        <v>0</v>
      </c>
      <c r="AE100" s="539">
        <f t="shared" si="12"/>
        <v>0</v>
      </c>
      <c r="AF100" s="539">
        <f t="shared" si="12"/>
        <v>0</v>
      </c>
      <c r="AG100" s="539">
        <f t="shared" si="11"/>
        <v>0</v>
      </c>
      <c r="AH100" s="539">
        <f t="shared" si="11"/>
        <v>0</v>
      </c>
      <c r="AI100" s="539">
        <f t="shared" si="11"/>
        <v>0</v>
      </c>
      <c r="AJ100" s="539">
        <f t="shared" si="11"/>
        <v>0</v>
      </c>
      <c r="AK100" s="544"/>
      <c r="AL100" s="544"/>
      <c r="AM100" s="545">
        <f>RANK(AD100,$AD$6:$AD$113)+COUNTIF($AD$6:AD100,AD100)-1</f>
        <v>95</v>
      </c>
      <c r="AN100" s="546" t="str">
        <f t="shared" si="17"/>
        <v>644</v>
      </c>
      <c r="AO100" s="547" t="str">
        <f t="shared" si="17"/>
        <v>介護</v>
      </c>
      <c r="AP100" s="548">
        <v>95</v>
      </c>
      <c r="AQ100" s="548" t="str">
        <f t="shared" si="14"/>
        <v>644</v>
      </c>
      <c r="AR100" s="549" t="str">
        <f t="shared" si="15"/>
        <v>介護</v>
      </c>
      <c r="AS100" s="538">
        <f t="shared" si="18"/>
        <v>0</v>
      </c>
      <c r="AT100" s="550">
        <f t="shared" si="19"/>
        <v>0</v>
      </c>
      <c r="AU100" s="542">
        <f t="shared" si="20"/>
        <v>0</v>
      </c>
      <c r="AV100" s="539">
        <f t="shared" si="16"/>
        <v>0</v>
      </c>
    </row>
    <row r="101" spans="1:48" s="24" customFormat="1" ht="19.899999999999999" customHeight="1" x14ac:dyDescent="0.15">
      <c r="A101" s="380" t="s">
        <v>569</v>
      </c>
      <c r="B101" s="537" t="s">
        <v>92</v>
      </c>
      <c r="C101" s="538"/>
      <c r="D101" s="538">
        <f>企業建設_計算準備!E105</f>
        <v>0</v>
      </c>
      <c r="E101" s="538"/>
      <c r="F101" s="538"/>
      <c r="G101" s="538"/>
      <c r="H101" s="538">
        <f>C101*各種係数!I101</f>
        <v>0</v>
      </c>
      <c r="I101" s="538">
        <f>C101*各種係数!J101</f>
        <v>0</v>
      </c>
      <c r="J101" s="539">
        <f>D101*各種係数!D101</f>
        <v>0</v>
      </c>
      <c r="K101" s="540">
        <v>0</v>
      </c>
      <c r="L101" s="540">
        <v>0</v>
      </c>
      <c r="M101" s="540">
        <f>K101*各種係数!E101</f>
        <v>0</v>
      </c>
      <c r="N101" s="540">
        <f>K101*各種係数!F101</f>
        <v>0</v>
      </c>
      <c r="O101" s="540">
        <f>N101*各種係数!G101</f>
        <v>0</v>
      </c>
      <c r="P101" s="540">
        <f>K101*各種係数!I101</f>
        <v>0</v>
      </c>
      <c r="Q101" s="540">
        <f>K101*各種係数!J101</f>
        <v>0</v>
      </c>
      <c r="R101" s="539"/>
      <c r="S101" s="539">
        <f>$R$114*各種係数!H101</f>
        <v>0</v>
      </c>
      <c r="T101" s="539">
        <f>S101*各種係数!D101</f>
        <v>0</v>
      </c>
      <c r="U101" s="542">
        <v>0</v>
      </c>
      <c r="V101" s="542">
        <v>0</v>
      </c>
      <c r="W101" s="542">
        <f>U101*各種係数!E101</f>
        <v>0</v>
      </c>
      <c r="X101" s="542">
        <f>U101*各種係数!F101</f>
        <v>0</v>
      </c>
      <c r="Y101" s="542">
        <f>X101*各種係数!G101</f>
        <v>0</v>
      </c>
      <c r="Z101" s="542">
        <f>U101*各種係数!I101</f>
        <v>0</v>
      </c>
      <c r="AA101" s="542">
        <f>U101*各種係数!J101</f>
        <v>0</v>
      </c>
      <c r="AB101" s="536" t="str">
        <f t="shared" si="13"/>
        <v>659</v>
      </c>
      <c r="AC101" s="537" t="str">
        <f t="shared" si="13"/>
        <v>他に分類されない会員制団体</v>
      </c>
      <c r="AD101" s="539">
        <f t="shared" si="12"/>
        <v>0</v>
      </c>
      <c r="AE101" s="539">
        <f t="shared" si="12"/>
        <v>0</v>
      </c>
      <c r="AF101" s="539">
        <f t="shared" si="12"/>
        <v>0</v>
      </c>
      <c r="AG101" s="539">
        <f t="shared" si="11"/>
        <v>0</v>
      </c>
      <c r="AH101" s="539">
        <f t="shared" si="11"/>
        <v>0</v>
      </c>
      <c r="AI101" s="539">
        <f t="shared" si="11"/>
        <v>0</v>
      </c>
      <c r="AJ101" s="539">
        <f t="shared" si="11"/>
        <v>0</v>
      </c>
      <c r="AK101" s="544"/>
      <c r="AL101" s="544"/>
      <c r="AM101" s="545">
        <f>RANK(AD101,$AD$6:$AD$113)+COUNTIF($AD$6:AD101,AD101)-1</f>
        <v>96</v>
      </c>
      <c r="AN101" s="546" t="str">
        <f t="shared" si="17"/>
        <v>659</v>
      </c>
      <c r="AO101" s="547" t="str">
        <f t="shared" si="17"/>
        <v>他に分類されない会員制団体</v>
      </c>
      <c r="AP101" s="548">
        <v>96</v>
      </c>
      <c r="AQ101" s="548" t="str">
        <f t="shared" si="14"/>
        <v>659</v>
      </c>
      <c r="AR101" s="549" t="str">
        <f t="shared" si="15"/>
        <v>他に分類されない会員制団体</v>
      </c>
      <c r="AS101" s="538">
        <f t="shared" si="18"/>
        <v>0</v>
      </c>
      <c r="AT101" s="550">
        <f t="shared" si="19"/>
        <v>0</v>
      </c>
      <c r="AU101" s="542">
        <f t="shared" si="20"/>
        <v>0</v>
      </c>
      <c r="AV101" s="539">
        <f t="shared" si="16"/>
        <v>0</v>
      </c>
    </row>
    <row r="102" spans="1:48" s="24" customFormat="1" ht="19.899999999999999" customHeight="1" x14ac:dyDescent="0.15">
      <c r="A102" s="380" t="s">
        <v>571</v>
      </c>
      <c r="B102" s="537" t="s">
        <v>572</v>
      </c>
      <c r="C102" s="538"/>
      <c r="D102" s="538">
        <f>企業建設_計算準備!E106</f>
        <v>0</v>
      </c>
      <c r="E102" s="538"/>
      <c r="F102" s="538"/>
      <c r="G102" s="538"/>
      <c r="H102" s="538">
        <f>C102*各種係数!I102</f>
        <v>0</v>
      </c>
      <c r="I102" s="538">
        <f>C102*各種係数!J102</f>
        <v>0</v>
      </c>
      <c r="J102" s="539">
        <f>D102*各種係数!D102</f>
        <v>0</v>
      </c>
      <c r="K102" s="540">
        <v>0</v>
      </c>
      <c r="L102" s="540">
        <v>0</v>
      </c>
      <c r="M102" s="540">
        <f>K102*各種係数!E102</f>
        <v>0</v>
      </c>
      <c r="N102" s="540">
        <f>K102*各種係数!F102</f>
        <v>0</v>
      </c>
      <c r="O102" s="540">
        <f>N102*各種係数!G102</f>
        <v>0</v>
      </c>
      <c r="P102" s="540">
        <f>K102*各種係数!I102</f>
        <v>0</v>
      </c>
      <c r="Q102" s="540">
        <f>K102*各種係数!J102</f>
        <v>0</v>
      </c>
      <c r="R102" s="539"/>
      <c r="S102" s="539">
        <f>$R$114*各種係数!H102</f>
        <v>0</v>
      </c>
      <c r="T102" s="539">
        <f>S102*各種係数!D102</f>
        <v>0</v>
      </c>
      <c r="U102" s="542">
        <v>0</v>
      </c>
      <c r="V102" s="542">
        <v>0</v>
      </c>
      <c r="W102" s="542">
        <f>U102*各種係数!E102</f>
        <v>0</v>
      </c>
      <c r="X102" s="542">
        <f>U102*各種係数!F102</f>
        <v>0</v>
      </c>
      <c r="Y102" s="542">
        <f>X102*各種係数!G102</f>
        <v>0</v>
      </c>
      <c r="Z102" s="542">
        <f>U102*各種係数!I102</f>
        <v>0</v>
      </c>
      <c r="AA102" s="542">
        <f>U102*各種係数!J102</f>
        <v>0</v>
      </c>
      <c r="AB102" s="536" t="str">
        <f t="shared" ref="AB102:AC113" si="21">A102</f>
        <v>661</v>
      </c>
      <c r="AC102" s="537" t="str">
        <f t="shared" si="21"/>
        <v>物品賃貸サービス</v>
      </c>
      <c r="AD102" s="539">
        <f t="shared" si="12"/>
        <v>0</v>
      </c>
      <c r="AE102" s="539">
        <f t="shared" si="12"/>
        <v>0</v>
      </c>
      <c r="AF102" s="539">
        <f t="shared" si="12"/>
        <v>0</v>
      </c>
      <c r="AG102" s="539">
        <f t="shared" si="11"/>
        <v>0</v>
      </c>
      <c r="AH102" s="539">
        <f t="shared" si="11"/>
        <v>0</v>
      </c>
      <c r="AI102" s="539">
        <f t="shared" si="11"/>
        <v>0</v>
      </c>
      <c r="AJ102" s="539">
        <f t="shared" si="11"/>
        <v>0</v>
      </c>
      <c r="AK102" s="544"/>
      <c r="AL102" s="544"/>
      <c r="AM102" s="545">
        <f>RANK(AD102,$AD$6:$AD$113)+COUNTIF($AD$6:AD102,AD102)-1</f>
        <v>97</v>
      </c>
      <c r="AN102" s="546" t="str">
        <f t="shared" si="17"/>
        <v>661</v>
      </c>
      <c r="AO102" s="547" t="str">
        <f t="shared" si="17"/>
        <v>物品賃貸サービス</v>
      </c>
      <c r="AP102" s="548">
        <v>97</v>
      </c>
      <c r="AQ102" s="548" t="str">
        <f t="shared" si="14"/>
        <v>661</v>
      </c>
      <c r="AR102" s="549" t="str">
        <f t="shared" si="15"/>
        <v>物品賃貸サービス</v>
      </c>
      <c r="AS102" s="538">
        <f t="shared" si="18"/>
        <v>0</v>
      </c>
      <c r="AT102" s="550">
        <f t="shared" si="19"/>
        <v>0</v>
      </c>
      <c r="AU102" s="542">
        <f t="shared" si="20"/>
        <v>0</v>
      </c>
      <c r="AV102" s="539">
        <f t="shared" si="16"/>
        <v>0</v>
      </c>
    </row>
    <row r="103" spans="1:48" s="24" customFormat="1" ht="19.899999999999999" customHeight="1" x14ac:dyDescent="0.15">
      <c r="A103" s="380" t="s">
        <v>577</v>
      </c>
      <c r="B103" s="537" t="s">
        <v>576</v>
      </c>
      <c r="C103" s="538"/>
      <c r="D103" s="538">
        <f>企業建設_計算準備!E107</f>
        <v>0</v>
      </c>
      <c r="E103" s="538"/>
      <c r="F103" s="538"/>
      <c r="G103" s="538"/>
      <c r="H103" s="538">
        <f>C103*各種係数!I103</f>
        <v>0</v>
      </c>
      <c r="I103" s="538">
        <f>C103*各種係数!J103</f>
        <v>0</v>
      </c>
      <c r="J103" s="539">
        <f>D103*各種係数!D103</f>
        <v>0</v>
      </c>
      <c r="K103" s="540">
        <v>0</v>
      </c>
      <c r="L103" s="540">
        <v>0</v>
      </c>
      <c r="M103" s="540">
        <f>K103*各種係数!E103</f>
        <v>0</v>
      </c>
      <c r="N103" s="540">
        <f>K103*各種係数!F103</f>
        <v>0</v>
      </c>
      <c r="O103" s="540">
        <f>N103*各種係数!G103</f>
        <v>0</v>
      </c>
      <c r="P103" s="540">
        <f>K103*各種係数!I103</f>
        <v>0</v>
      </c>
      <c r="Q103" s="540">
        <f>K103*各種係数!J103</f>
        <v>0</v>
      </c>
      <c r="R103" s="539"/>
      <c r="S103" s="539">
        <f>$R$114*各種係数!H103</f>
        <v>0</v>
      </c>
      <c r="T103" s="539">
        <f>S103*各種係数!D103</f>
        <v>0</v>
      </c>
      <c r="U103" s="542">
        <v>0</v>
      </c>
      <c r="V103" s="542">
        <v>0</v>
      </c>
      <c r="W103" s="542">
        <f>U103*各種係数!E103</f>
        <v>0</v>
      </c>
      <c r="X103" s="542">
        <f>U103*各種係数!F103</f>
        <v>0</v>
      </c>
      <c r="Y103" s="542">
        <f>X103*各種係数!G103</f>
        <v>0</v>
      </c>
      <c r="Z103" s="542">
        <f>U103*各種係数!I103</f>
        <v>0</v>
      </c>
      <c r="AA103" s="542">
        <f>U103*各種係数!J103</f>
        <v>0</v>
      </c>
      <c r="AB103" s="536" t="str">
        <f t="shared" si="21"/>
        <v>662</v>
      </c>
      <c r="AC103" s="537" t="str">
        <f t="shared" si="21"/>
        <v>広告</v>
      </c>
      <c r="AD103" s="539">
        <f t="shared" si="12"/>
        <v>0</v>
      </c>
      <c r="AE103" s="539">
        <f t="shared" si="12"/>
        <v>0</v>
      </c>
      <c r="AF103" s="539">
        <f t="shared" si="12"/>
        <v>0</v>
      </c>
      <c r="AG103" s="539">
        <f t="shared" si="11"/>
        <v>0</v>
      </c>
      <c r="AH103" s="539">
        <f t="shared" si="11"/>
        <v>0</v>
      </c>
      <c r="AI103" s="539">
        <f t="shared" si="11"/>
        <v>0</v>
      </c>
      <c r="AJ103" s="539">
        <f t="shared" si="11"/>
        <v>0</v>
      </c>
      <c r="AK103" s="544"/>
      <c r="AL103" s="544"/>
      <c r="AM103" s="545">
        <f>RANK(AD103,$AD$6:$AD$113)+COUNTIF($AD$6:AD103,AD103)-1</f>
        <v>98</v>
      </c>
      <c r="AN103" s="546" t="str">
        <f t="shared" si="17"/>
        <v>662</v>
      </c>
      <c r="AO103" s="547" t="str">
        <f t="shared" si="17"/>
        <v>広告</v>
      </c>
      <c r="AP103" s="548">
        <v>98</v>
      </c>
      <c r="AQ103" s="548" t="str">
        <f t="shared" si="14"/>
        <v>662</v>
      </c>
      <c r="AR103" s="549" t="str">
        <f t="shared" si="15"/>
        <v>広告</v>
      </c>
      <c r="AS103" s="538">
        <f t="shared" si="18"/>
        <v>0</v>
      </c>
      <c r="AT103" s="550">
        <f t="shared" si="19"/>
        <v>0</v>
      </c>
      <c r="AU103" s="542">
        <f t="shared" si="20"/>
        <v>0</v>
      </c>
      <c r="AV103" s="539">
        <f t="shared" si="16"/>
        <v>0</v>
      </c>
    </row>
    <row r="104" spans="1:48" s="24" customFormat="1" ht="19.899999999999999" customHeight="1" x14ac:dyDescent="0.15">
      <c r="A104" s="380" t="s">
        <v>580</v>
      </c>
      <c r="B104" s="537" t="s">
        <v>581</v>
      </c>
      <c r="C104" s="538"/>
      <c r="D104" s="538">
        <f>企業建設_計算準備!E108</f>
        <v>0</v>
      </c>
      <c r="E104" s="538"/>
      <c r="F104" s="538"/>
      <c r="G104" s="538"/>
      <c r="H104" s="538">
        <f>C104*各種係数!I104</f>
        <v>0</v>
      </c>
      <c r="I104" s="538">
        <f>C104*各種係数!J104</f>
        <v>0</v>
      </c>
      <c r="J104" s="539">
        <f>D104*各種係数!D104</f>
        <v>0</v>
      </c>
      <c r="K104" s="540">
        <v>0</v>
      </c>
      <c r="L104" s="540">
        <v>0</v>
      </c>
      <c r="M104" s="540">
        <f>K104*各種係数!E104</f>
        <v>0</v>
      </c>
      <c r="N104" s="540">
        <f>K104*各種係数!F104</f>
        <v>0</v>
      </c>
      <c r="O104" s="540">
        <f>N104*各種係数!G104</f>
        <v>0</v>
      </c>
      <c r="P104" s="540">
        <f>K104*各種係数!I104</f>
        <v>0</v>
      </c>
      <c r="Q104" s="540">
        <f>K104*各種係数!J104</f>
        <v>0</v>
      </c>
      <c r="R104" s="539"/>
      <c r="S104" s="539">
        <f>$R$114*各種係数!H104</f>
        <v>0</v>
      </c>
      <c r="T104" s="539">
        <f>S104*各種係数!D104</f>
        <v>0</v>
      </c>
      <c r="U104" s="542">
        <v>0</v>
      </c>
      <c r="V104" s="542">
        <v>0</v>
      </c>
      <c r="W104" s="542">
        <f>U104*各種係数!E104</f>
        <v>0</v>
      </c>
      <c r="X104" s="542">
        <f>U104*各種係数!F104</f>
        <v>0</v>
      </c>
      <c r="Y104" s="542">
        <f>X104*各種係数!G104</f>
        <v>0</v>
      </c>
      <c r="Z104" s="542">
        <f>U104*各種係数!I104</f>
        <v>0</v>
      </c>
      <c r="AA104" s="542">
        <f>U104*各種係数!J104</f>
        <v>0</v>
      </c>
      <c r="AB104" s="536" t="str">
        <f t="shared" si="21"/>
        <v>663</v>
      </c>
      <c r="AC104" s="537" t="str">
        <f t="shared" si="21"/>
        <v>自動車整備・機械修理</v>
      </c>
      <c r="AD104" s="539">
        <f t="shared" si="12"/>
        <v>0</v>
      </c>
      <c r="AE104" s="539">
        <f t="shared" si="12"/>
        <v>0</v>
      </c>
      <c r="AF104" s="539">
        <f t="shared" si="12"/>
        <v>0</v>
      </c>
      <c r="AG104" s="539">
        <f t="shared" si="11"/>
        <v>0</v>
      </c>
      <c r="AH104" s="539">
        <f t="shared" si="11"/>
        <v>0</v>
      </c>
      <c r="AI104" s="539">
        <f t="shared" si="11"/>
        <v>0</v>
      </c>
      <c r="AJ104" s="539">
        <f t="shared" si="11"/>
        <v>0</v>
      </c>
      <c r="AK104" s="544"/>
      <c r="AL104" s="544"/>
      <c r="AM104" s="545">
        <f>RANK(AD104,$AD$6:$AD$113)+COUNTIF($AD$6:AD104,AD104)-1</f>
        <v>99</v>
      </c>
      <c r="AN104" s="546" t="str">
        <f t="shared" si="17"/>
        <v>663</v>
      </c>
      <c r="AO104" s="547" t="str">
        <f t="shared" si="17"/>
        <v>自動車整備・機械修理</v>
      </c>
      <c r="AP104" s="548">
        <v>99</v>
      </c>
      <c r="AQ104" s="548" t="str">
        <f t="shared" si="14"/>
        <v>663</v>
      </c>
      <c r="AR104" s="549" t="str">
        <f t="shared" si="15"/>
        <v>自動車整備・機械修理</v>
      </c>
      <c r="AS104" s="538">
        <f t="shared" si="18"/>
        <v>0</v>
      </c>
      <c r="AT104" s="550">
        <f t="shared" si="19"/>
        <v>0</v>
      </c>
      <c r="AU104" s="542">
        <f t="shared" si="20"/>
        <v>0</v>
      </c>
      <c r="AV104" s="539">
        <f t="shared" si="16"/>
        <v>0</v>
      </c>
    </row>
    <row r="105" spans="1:48" s="24" customFormat="1" ht="19.899999999999999" customHeight="1" x14ac:dyDescent="0.15">
      <c r="A105" s="380" t="s">
        <v>585</v>
      </c>
      <c r="B105" s="537" t="s">
        <v>586</v>
      </c>
      <c r="C105" s="538"/>
      <c r="D105" s="538">
        <f>企業建設_計算準備!E109</f>
        <v>0</v>
      </c>
      <c r="E105" s="538"/>
      <c r="F105" s="538"/>
      <c r="G105" s="538"/>
      <c r="H105" s="538">
        <f>C105*各種係数!I105</f>
        <v>0</v>
      </c>
      <c r="I105" s="538">
        <f>C105*各種係数!J105</f>
        <v>0</v>
      </c>
      <c r="J105" s="539">
        <f>D105*各種係数!D105</f>
        <v>0</v>
      </c>
      <c r="K105" s="540">
        <v>0</v>
      </c>
      <c r="L105" s="540">
        <v>0</v>
      </c>
      <c r="M105" s="540">
        <f>K105*各種係数!E105</f>
        <v>0</v>
      </c>
      <c r="N105" s="540">
        <f>K105*各種係数!F105</f>
        <v>0</v>
      </c>
      <c r="O105" s="540">
        <f>N105*各種係数!G105</f>
        <v>0</v>
      </c>
      <c r="P105" s="540">
        <f>K105*各種係数!I105</f>
        <v>0</v>
      </c>
      <c r="Q105" s="540">
        <f>K105*各種係数!J105</f>
        <v>0</v>
      </c>
      <c r="R105" s="539"/>
      <c r="S105" s="539">
        <f>$R$114*各種係数!H105</f>
        <v>0</v>
      </c>
      <c r="T105" s="539">
        <f>S105*各種係数!D105</f>
        <v>0</v>
      </c>
      <c r="U105" s="542">
        <v>0</v>
      </c>
      <c r="V105" s="542">
        <v>0</v>
      </c>
      <c r="W105" s="542">
        <f>U105*各種係数!E105</f>
        <v>0</v>
      </c>
      <c r="X105" s="542">
        <f>U105*各種係数!F105</f>
        <v>0</v>
      </c>
      <c r="Y105" s="542">
        <f>X105*各種係数!G105</f>
        <v>0</v>
      </c>
      <c r="Z105" s="542">
        <f>U105*各種係数!I105</f>
        <v>0</v>
      </c>
      <c r="AA105" s="542">
        <f>U105*各種係数!J105</f>
        <v>0</v>
      </c>
      <c r="AB105" s="536" t="str">
        <f t="shared" si="21"/>
        <v>669</v>
      </c>
      <c r="AC105" s="537" t="str">
        <f t="shared" si="21"/>
        <v>その他の対事業所サービス</v>
      </c>
      <c r="AD105" s="539">
        <f t="shared" si="12"/>
        <v>0</v>
      </c>
      <c r="AE105" s="539">
        <f t="shared" si="12"/>
        <v>0</v>
      </c>
      <c r="AF105" s="539">
        <f t="shared" si="12"/>
        <v>0</v>
      </c>
      <c r="AG105" s="539">
        <f t="shared" si="11"/>
        <v>0</v>
      </c>
      <c r="AH105" s="539">
        <f t="shared" si="11"/>
        <v>0</v>
      </c>
      <c r="AI105" s="539">
        <f t="shared" si="11"/>
        <v>0</v>
      </c>
      <c r="AJ105" s="539">
        <f t="shared" si="11"/>
        <v>0</v>
      </c>
      <c r="AK105" s="544"/>
      <c r="AL105" s="544"/>
      <c r="AM105" s="545">
        <f>RANK(AD105,$AD$6:$AD$113)+COUNTIF($AD$6:AD105,AD105)-1</f>
        <v>100</v>
      </c>
      <c r="AN105" s="546" t="str">
        <f t="shared" si="17"/>
        <v>669</v>
      </c>
      <c r="AO105" s="547" t="str">
        <f t="shared" si="17"/>
        <v>その他の対事業所サービス</v>
      </c>
      <c r="AP105" s="548">
        <v>100</v>
      </c>
      <c r="AQ105" s="548" t="str">
        <f t="shared" si="14"/>
        <v>669</v>
      </c>
      <c r="AR105" s="549" t="str">
        <f t="shared" si="15"/>
        <v>その他の対事業所サービス</v>
      </c>
      <c r="AS105" s="538">
        <f t="shared" si="18"/>
        <v>0</v>
      </c>
      <c r="AT105" s="550">
        <f t="shared" si="19"/>
        <v>0</v>
      </c>
      <c r="AU105" s="542">
        <f t="shared" si="20"/>
        <v>0</v>
      </c>
      <c r="AV105" s="539">
        <f t="shared" si="16"/>
        <v>0</v>
      </c>
    </row>
    <row r="106" spans="1:48" s="24" customFormat="1" ht="19.899999999999999" customHeight="1" x14ac:dyDescent="0.15">
      <c r="A106" s="380" t="s">
        <v>589</v>
      </c>
      <c r="B106" s="537" t="s">
        <v>588</v>
      </c>
      <c r="C106" s="538"/>
      <c r="D106" s="538">
        <f>企業建設_計算準備!E110</f>
        <v>0</v>
      </c>
      <c r="E106" s="538"/>
      <c r="F106" s="538"/>
      <c r="G106" s="538"/>
      <c r="H106" s="538">
        <f>C106*各種係数!I106</f>
        <v>0</v>
      </c>
      <c r="I106" s="538">
        <f>C106*各種係数!J106</f>
        <v>0</v>
      </c>
      <c r="J106" s="539">
        <f>D106*各種係数!D106</f>
        <v>0</v>
      </c>
      <c r="K106" s="540">
        <v>0</v>
      </c>
      <c r="L106" s="540">
        <v>0</v>
      </c>
      <c r="M106" s="540">
        <f>K106*各種係数!E106</f>
        <v>0</v>
      </c>
      <c r="N106" s="540">
        <f>K106*各種係数!F106</f>
        <v>0</v>
      </c>
      <c r="O106" s="540">
        <f>N106*各種係数!G106</f>
        <v>0</v>
      </c>
      <c r="P106" s="540">
        <f>K106*各種係数!I106</f>
        <v>0</v>
      </c>
      <c r="Q106" s="540">
        <f>K106*各種係数!J106</f>
        <v>0</v>
      </c>
      <c r="R106" s="539"/>
      <c r="S106" s="539">
        <f>$R$114*各種係数!H106</f>
        <v>0</v>
      </c>
      <c r="T106" s="539">
        <f>S106*各種係数!D106</f>
        <v>0</v>
      </c>
      <c r="U106" s="542">
        <v>0</v>
      </c>
      <c r="V106" s="542">
        <v>0</v>
      </c>
      <c r="W106" s="542">
        <f>U106*各種係数!E106</f>
        <v>0</v>
      </c>
      <c r="X106" s="542">
        <f>U106*各種係数!F106</f>
        <v>0</v>
      </c>
      <c r="Y106" s="542">
        <f>X106*各種係数!G106</f>
        <v>0</v>
      </c>
      <c r="Z106" s="542">
        <f>U106*各種係数!I106</f>
        <v>0</v>
      </c>
      <c r="AA106" s="542">
        <f>U106*各種係数!J106</f>
        <v>0</v>
      </c>
      <c r="AB106" s="536" t="str">
        <f t="shared" si="21"/>
        <v>671</v>
      </c>
      <c r="AC106" s="537" t="str">
        <f t="shared" si="21"/>
        <v>宿泊業</v>
      </c>
      <c r="AD106" s="539">
        <f t="shared" si="12"/>
        <v>0</v>
      </c>
      <c r="AE106" s="539">
        <f t="shared" si="12"/>
        <v>0</v>
      </c>
      <c r="AF106" s="539">
        <f t="shared" si="12"/>
        <v>0</v>
      </c>
      <c r="AG106" s="539">
        <f t="shared" si="11"/>
        <v>0</v>
      </c>
      <c r="AH106" s="539">
        <f t="shared" si="11"/>
        <v>0</v>
      </c>
      <c r="AI106" s="539">
        <f t="shared" si="11"/>
        <v>0</v>
      </c>
      <c r="AJ106" s="539">
        <f t="shared" si="11"/>
        <v>0</v>
      </c>
      <c r="AK106" s="544"/>
      <c r="AL106" s="544"/>
      <c r="AM106" s="545">
        <f>RANK(AD106,$AD$6:$AD$113)+COUNTIF($AD$6:AD106,AD106)-1</f>
        <v>101</v>
      </c>
      <c r="AN106" s="546" t="str">
        <f t="shared" si="17"/>
        <v>671</v>
      </c>
      <c r="AO106" s="547" t="str">
        <f t="shared" si="17"/>
        <v>宿泊業</v>
      </c>
      <c r="AP106" s="548">
        <v>101</v>
      </c>
      <c r="AQ106" s="548" t="str">
        <f t="shared" si="14"/>
        <v>671</v>
      </c>
      <c r="AR106" s="549" t="str">
        <f t="shared" si="15"/>
        <v>宿泊業</v>
      </c>
      <c r="AS106" s="538">
        <f t="shared" si="18"/>
        <v>0</v>
      </c>
      <c r="AT106" s="550">
        <f t="shared" si="19"/>
        <v>0</v>
      </c>
      <c r="AU106" s="542">
        <f t="shared" si="20"/>
        <v>0</v>
      </c>
      <c r="AV106" s="539">
        <f t="shared" si="16"/>
        <v>0</v>
      </c>
    </row>
    <row r="107" spans="1:48" s="24" customFormat="1" ht="19.899999999999999" customHeight="1" x14ac:dyDescent="0.15">
      <c r="A107" s="380" t="s">
        <v>592</v>
      </c>
      <c r="B107" s="537" t="s">
        <v>591</v>
      </c>
      <c r="C107" s="538"/>
      <c r="D107" s="538">
        <f>企業建設_計算準備!E111</f>
        <v>0</v>
      </c>
      <c r="E107" s="538"/>
      <c r="F107" s="538"/>
      <c r="G107" s="538"/>
      <c r="H107" s="538">
        <f>C107*各種係数!I107</f>
        <v>0</v>
      </c>
      <c r="I107" s="538">
        <f>C107*各種係数!J107</f>
        <v>0</v>
      </c>
      <c r="J107" s="539">
        <f>D107*各種係数!D107</f>
        <v>0</v>
      </c>
      <c r="K107" s="540">
        <v>0</v>
      </c>
      <c r="L107" s="540">
        <v>0</v>
      </c>
      <c r="M107" s="540">
        <f>K107*各種係数!E107</f>
        <v>0</v>
      </c>
      <c r="N107" s="540">
        <f>K107*各種係数!F107</f>
        <v>0</v>
      </c>
      <c r="O107" s="540">
        <f>N107*各種係数!G107</f>
        <v>0</v>
      </c>
      <c r="P107" s="540">
        <f>K107*各種係数!I107</f>
        <v>0</v>
      </c>
      <c r="Q107" s="540">
        <f>K107*各種係数!J107</f>
        <v>0</v>
      </c>
      <c r="R107" s="539"/>
      <c r="S107" s="539">
        <f>$R$114*各種係数!H107</f>
        <v>0</v>
      </c>
      <c r="T107" s="539">
        <f>S107*各種係数!D107</f>
        <v>0</v>
      </c>
      <c r="U107" s="542">
        <v>0</v>
      </c>
      <c r="V107" s="542">
        <v>0</v>
      </c>
      <c r="W107" s="542">
        <f>U107*各種係数!E107</f>
        <v>0</v>
      </c>
      <c r="X107" s="542">
        <f>U107*各種係数!F107</f>
        <v>0</v>
      </c>
      <c r="Y107" s="542">
        <f>X107*各種係数!G107</f>
        <v>0</v>
      </c>
      <c r="Z107" s="542">
        <f>U107*各種係数!I107</f>
        <v>0</v>
      </c>
      <c r="AA107" s="542">
        <f>U107*各種係数!J107</f>
        <v>0</v>
      </c>
      <c r="AB107" s="536" t="str">
        <f t="shared" si="21"/>
        <v>672</v>
      </c>
      <c r="AC107" s="537" t="str">
        <f t="shared" si="21"/>
        <v>飲食サービス</v>
      </c>
      <c r="AD107" s="539">
        <f t="shared" si="12"/>
        <v>0</v>
      </c>
      <c r="AE107" s="539">
        <f t="shared" si="12"/>
        <v>0</v>
      </c>
      <c r="AF107" s="539">
        <f t="shared" si="12"/>
        <v>0</v>
      </c>
      <c r="AG107" s="539">
        <f t="shared" si="11"/>
        <v>0</v>
      </c>
      <c r="AH107" s="539">
        <f t="shared" si="11"/>
        <v>0</v>
      </c>
      <c r="AI107" s="539">
        <f t="shared" si="11"/>
        <v>0</v>
      </c>
      <c r="AJ107" s="539">
        <f t="shared" si="11"/>
        <v>0</v>
      </c>
      <c r="AK107" s="544"/>
      <c r="AL107" s="544"/>
      <c r="AM107" s="545">
        <f>RANK(AD107,$AD$6:$AD$113)+COUNTIF($AD$6:AD107,AD107)-1</f>
        <v>102</v>
      </c>
      <c r="AN107" s="546" t="str">
        <f t="shared" si="17"/>
        <v>672</v>
      </c>
      <c r="AO107" s="547" t="str">
        <f t="shared" si="17"/>
        <v>飲食サービス</v>
      </c>
      <c r="AP107" s="548">
        <v>102</v>
      </c>
      <c r="AQ107" s="548" t="str">
        <f t="shared" si="14"/>
        <v>672</v>
      </c>
      <c r="AR107" s="549" t="str">
        <f t="shared" si="15"/>
        <v>飲食サービス</v>
      </c>
      <c r="AS107" s="538">
        <f t="shared" si="18"/>
        <v>0</v>
      </c>
      <c r="AT107" s="550">
        <f t="shared" si="19"/>
        <v>0</v>
      </c>
      <c r="AU107" s="542">
        <f t="shared" si="20"/>
        <v>0</v>
      </c>
      <c r="AV107" s="539">
        <f t="shared" si="16"/>
        <v>0</v>
      </c>
    </row>
    <row r="108" spans="1:48" s="24" customFormat="1" ht="19.899999999999999" customHeight="1" x14ac:dyDescent="0.15">
      <c r="A108" s="380" t="s">
        <v>595</v>
      </c>
      <c r="B108" s="537" t="s">
        <v>594</v>
      </c>
      <c r="C108" s="538"/>
      <c r="D108" s="538">
        <f>企業建設_計算準備!E112</f>
        <v>0</v>
      </c>
      <c r="E108" s="538"/>
      <c r="F108" s="538"/>
      <c r="G108" s="538"/>
      <c r="H108" s="538">
        <f>C108*各種係数!I108</f>
        <v>0</v>
      </c>
      <c r="I108" s="538">
        <f>C108*各種係数!J108</f>
        <v>0</v>
      </c>
      <c r="J108" s="539">
        <f>D108*各種係数!D108</f>
        <v>0</v>
      </c>
      <c r="K108" s="540">
        <v>0</v>
      </c>
      <c r="L108" s="540">
        <v>0</v>
      </c>
      <c r="M108" s="540">
        <f>K108*各種係数!E108</f>
        <v>0</v>
      </c>
      <c r="N108" s="540">
        <f>K108*各種係数!F108</f>
        <v>0</v>
      </c>
      <c r="O108" s="540">
        <f>N108*各種係数!G108</f>
        <v>0</v>
      </c>
      <c r="P108" s="540">
        <f>K108*各種係数!I108</f>
        <v>0</v>
      </c>
      <c r="Q108" s="540">
        <f>K108*各種係数!J108</f>
        <v>0</v>
      </c>
      <c r="R108" s="539"/>
      <c r="S108" s="539">
        <f>$R$114*各種係数!H108</f>
        <v>0</v>
      </c>
      <c r="T108" s="539">
        <f>S108*各種係数!D108</f>
        <v>0</v>
      </c>
      <c r="U108" s="542">
        <v>0</v>
      </c>
      <c r="V108" s="542">
        <v>0</v>
      </c>
      <c r="W108" s="542">
        <f>U108*各種係数!E108</f>
        <v>0</v>
      </c>
      <c r="X108" s="542">
        <f>U108*各種係数!F108</f>
        <v>0</v>
      </c>
      <c r="Y108" s="542">
        <f>X108*各種係数!G108</f>
        <v>0</v>
      </c>
      <c r="Z108" s="542">
        <f>U108*各種係数!I108</f>
        <v>0</v>
      </c>
      <c r="AA108" s="542">
        <f>U108*各種係数!J108</f>
        <v>0</v>
      </c>
      <c r="AB108" s="536" t="str">
        <f t="shared" si="21"/>
        <v>673</v>
      </c>
      <c r="AC108" s="537" t="str">
        <f t="shared" si="21"/>
        <v>洗濯・理容・美容・浴場業</v>
      </c>
      <c r="AD108" s="539">
        <f t="shared" si="12"/>
        <v>0</v>
      </c>
      <c r="AE108" s="539">
        <f t="shared" si="12"/>
        <v>0</v>
      </c>
      <c r="AF108" s="539">
        <f t="shared" si="12"/>
        <v>0</v>
      </c>
      <c r="AG108" s="539">
        <f t="shared" si="11"/>
        <v>0</v>
      </c>
      <c r="AH108" s="539">
        <f t="shared" si="11"/>
        <v>0</v>
      </c>
      <c r="AI108" s="539">
        <f t="shared" si="11"/>
        <v>0</v>
      </c>
      <c r="AJ108" s="539">
        <f t="shared" si="11"/>
        <v>0</v>
      </c>
      <c r="AK108" s="544"/>
      <c r="AL108" s="544"/>
      <c r="AM108" s="545">
        <f>RANK(AD108,$AD$6:$AD$113)+COUNTIF($AD$6:AD108,AD108)-1</f>
        <v>103</v>
      </c>
      <c r="AN108" s="546" t="str">
        <f t="shared" si="17"/>
        <v>673</v>
      </c>
      <c r="AO108" s="547" t="str">
        <f t="shared" si="17"/>
        <v>洗濯・理容・美容・浴場業</v>
      </c>
      <c r="AP108" s="548">
        <v>103</v>
      </c>
      <c r="AQ108" s="548" t="str">
        <f t="shared" si="14"/>
        <v>673</v>
      </c>
      <c r="AR108" s="549" t="str">
        <f t="shared" si="15"/>
        <v>洗濯・理容・美容・浴場業</v>
      </c>
      <c r="AS108" s="538">
        <f t="shared" si="18"/>
        <v>0</v>
      </c>
      <c r="AT108" s="550">
        <f t="shared" si="19"/>
        <v>0</v>
      </c>
      <c r="AU108" s="542">
        <f t="shared" si="20"/>
        <v>0</v>
      </c>
      <c r="AV108" s="539">
        <f t="shared" si="16"/>
        <v>0</v>
      </c>
    </row>
    <row r="109" spans="1:48" s="24" customFormat="1" ht="19.899999999999999" customHeight="1" x14ac:dyDescent="0.15">
      <c r="A109" s="380" t="s">
        <v>598</v>
      </c>
      <c r="B109" s="537" t="s">
        <v>597</v>
      </c>
      <c r="C109" s="538"/>
      <c r="D109" s="538">
        <f>企業建設_計算準備!E113</f>
        <v>0</v>
      </c>
      <c r="E109" s="538"/>
      <c r="F109" s="538"/>
      <c r="G109" s="538"/>
      <c r="H109" s="538">
        <f>C109*各種係数!I109</f>
        <v>0</v>
      </c>
      <c r="I109" s="538">
        <f>C109*各種係数!J109</f>
        <v>0</v>
      </c>
      <c r="J109" s="539">
        <f>D109*各種係数!D109</f>
        <v>0</v>
      </c>
      <c r="K109" s="540">
        <v>0</v>
      </c>
      <c r="L109" s="540">
        <v>0</v>
      </c>
      <c r="M109" s="540">
        <f>K109*各種係数!E109</f>
        <v>0</v>
      </c>
      <c r="N109" s="540">
        <f>K109*各種係数!F109</f>
        <v>0</v>
      </c>
      <c r="O109" s="540">
        <f>N109*各種係数!G109</f>
        <v>0</v>
      </c>
      <c r="P109" s="540">
        <f>K109*各種係数!I109</f>
        <v>0</v>
      </c>
      <c r="Q109" s="540">
        <f>K109*各種係数!J109</f>
        <v>0</v>
      </c>
      <c r="R109" s="539"/>
      <c r="S109" s="539">
        <f>$R$114*各種係数!H109</f>
        <v>0</v>
      </c>
      <c r="T109" s="539">
        <f>S109*各種係数!D109</f>
        <v>0</v>
      </c>
      <c r="U109" s="542">
        <v>0</v>
      </c>
      <c r="V109" s="542">
        <v>0</v>
      </c>
      <c r="W109" s="542">
        <f>U109*各種係数!E109</f>
        <v>0</v>
      </c>
      <c r="X109" s="542">
        <f>U109*各種係数!F109</f>
        <v>0</v>
      </c>
      <c r="Y109" s="542">
        <f>X109*各種係数!G109</f>
        <v>0</v>
      </c>
      <c r="Z109" s="542">
        <f>U109*各種係数!I109</f>
        <v>0</v>
      </c>
      <c r="AA109" s="542">
        <f>U109*各種係数!J109</f>
        <v>0</v>
      </c>
      <c r="AB109" s="536" t="str">
        <f t="shared" si="21"/>
        <v>674</v>
      </c>
      <c r="AC109" s="537" t="str">
        <f t="shared" si="21"/>
        <v>娯楽サービス</v>
      </c>
      <c r="AD109" s="539">
        <f t="shared" si="12"/>
        <v>0</v>
      </c>
      <c r="AE109" s="539">
        <f t="shared" si="12"/>
        <v>0</v>
      </c>
      <c r="AF109" s="539">
        <f t="shared" si="12"/>
        <v>0</v>
      </c>
      <c r="AG109" s="539">
        <f t="shared" si="11"/>
        <v>0</v>
      </c>
      <c r="AH109" s="539">
        <f t="shared" si="11"/>
        <v>0</v>
      </c>
      <c r="AI109" s="539">
        <f t="shared" si="11"/>
        <v>0</v>
      </c>
      <c r="AJ109" s="539">
        <f t="shared" si="11"/>
        <v>0</v>
      </c>
      <c r="AK109" s="544"/>
      <c r="AL109" s="544"/>
      <c r="AM109" s="545">
        <f>RANK(AD109,$AD$6:$AD$113)+COUNTIF($AD$6:AD109,AD109)-1</f>
        <v>104</v>
      </c>
      <c r="AN109" s="546" t="str">
        <f t="shared" si="17"/>
        <v>674</v>
      </c>
      <c r="AO109" s="547" t="str">
        <f t="shared" si="17"/>
        <v>娯楽サービス</v>
      </c>
      <c r="AP109" s="548">
        <v>104</v>
      </c>
      <c r="AQ109" s="548" t="str">
        <f t="shared" si="14"/>
        <v>674</v>
      </c>
      <c r="AR109" s="549" t="str">
        <f t="shared" si="15"/>
        <v>娯楽サービス</v>
      </c>
      <c r="AS109" s="538">
        <f t="shared" si="18"/>
        <v>0</v>
      </c>
      <c r="AT109" s="550">
        <f t="shared" si="19"/>
        <v>0</v>
      </c>
      <c r="AU109" s="542">
        <f t="shared" si="20"/>
        <v>0</v>
      </c>
      <c r="AV109" s="539">
        <f t="shared" si="16"/>
        <v>0</v>
      </c>
    </row>
    <row r="110" spans="1:48" s="24" customFormat="1" ht="19.899999999999999" customHeight="1" x14ac:dyDescent="0.15">
      <c r="A110" s="380" t="s">
        <v>951</v>
      </c>
      <c r="B110" s="537" t="s">
        <v>955</v>
      </c>
      <c r="C110" s="538"/>
      <c r="D110" s="538">
        <f>企業建設_計算準備!E114</f>
        <v>0</v>
      </c>
      <c r="E110" s="538"/>
      <c r="F110" s="538"/>
      <c r="G110" s="538"/>
      <c r="H110" s="538">
        <f>C110*各種係数!I110</f>
        <v>0</v>
      </c>
      <c r="I110" s="538">
        <f>C110*各種係数!J110</f>
        <v>0</v>
      </c>
      <c r="J110" s="539">
        <f>D110*各種係数!D110</f>
        <v>0</v>
      </c>
      <c r="K110" s="540">
        <v>0</v>
      </c>
      <c r="L110" s="540">
        <v>0</v>
      </c>
      <c r="M110" s="540">
        <f>K110*各種係数!E110</f>
        <v>0</v>
      </c>
      <c r="N110" s="540">
        <f>K110*各種係数!F110</f>
        <v>0</v>
      </c>
      <c r="O110" s="540">
        <f>N110*各種係数!G110</f>
        <v>0</v>
      </c>
      <c r="P110" s="540">
        <f>K110*各種係数!I110</f>
        <v>0</v>
      </c>
      <c r="Q110" s="540">
        <f>K110*各種係数!J110</f>
        <v>0</v>
      </c>
      <c r="R110" s="539"/>
      <c r="S110" s="539">
        <f>$R$114*各種係数!H110</f>
        <v>0</v>
      </c>
      <c r="T110" s="539">
        <f>S110*各種係数!D110</f>
        <v>0</v>
      </c>
      <c r="U110" s="542">
        <v>0</v>
      </c>
      <c r="V110" s="542">
        <v>0</v>
      </c>
      <c r="W110" s="542">
        <f>U110*各種係数!E110</f>
        <v>0</v>
      </c>
      <c r="X110" s="542">
        <f>U110*各種係数!F110</f>
        <v>0</v>
      </c>
      <c r="Y110" s="542">
        <f>X110*各種係数!G110</f>
        <v>0</v>
      </c>
      <c r="Z110" s="542">
        <f>U110*各種係数!I110</f>
        <v>0</v>
      </c>
      <c r="AA110" s="542">
        <f>U110*各種係数!J110</f>
        <v>0</v>
      </c>
      <c r="AB110" s="536" t="str">
        <f t="shared" si="21"/>
        <v>675</v>
      </c>
      <c r="AC110" s="537" t="str">
        <f t="shared" si="21"/>
        <v>獣医業</v>
      </c>
      <c r="AD110" s="539">
        <f t="shared" si="12"/>
        <v>0</v>
      </c>
      <c r="AE110" s="539">
        <f t="shared" si="12"/>
        <v>0</v>
      </c>
      <c r="AF110" s="539">
        <f t="shared" si="12"/>
        <v>0</v>
      </c>
      <c r="AG110" s="539">
        <f t="shared" si="11"/>
        <v>0</v>
      </c>
      <c r="AH110" s="539">
        <f t="shared" si="11"/>
        <v>0</v>
      </c>
      <c r="AI110" s="539">
        <f t="shared" si="11"/>
        <v>0</v>
      </c>
      <c r="AJ110" s="539">
        <f t="shared" si="11"/>
        <v>0</v>
      </c>
      <c r="AK110" s="544"/>
      <c r="AL110" s="544"/>
      <c r="AM110" s="545">
        <f>RANK(AD110,$AD$6:$AD$113)+COUNTIF($AD$6:AD110,AD110)-1</f>
        <v>105</v>
      </c>
      <c r="AN110" s="546" t="str">
        <f t="shared" si="17"/>
        <v>675</v>
      </c>
      <c r="AO110" s="547" t="str">
        <f t="shared" si="17"/>
        <v>獣医業</v>
      </c>
      <c r="AP110" s="548">
        <v>105</v>
      </c>
      <c r="AQ110" s="548" t="str">
        <f t="shared" si="14"/>
        <v>675</v>
      </c>
      <c r="AR110" s="549" t="str">
        <f t="shared" si="15"/>
        <v>獣医業</v>
      </c>
      <c r="AS110" s="538">
        <f t="shared" si="18"/>
        <v>0</v>
      </c>
      <c r="AT110" s="550">
        <f t="shared" si="19"/>
        <v>0</v>
      </c>
      <c r="AU110" s="542">
        <f t="shared" si="20"/>
        <v>0</v>
      </c>
      <c r="AV110" s="539">
        <f t="shared" si="16"/>
        <v>0</v>
      </c>
    </row>
    <row r="111" spans="1:48" s="24" customFormat="1" ht="19.899999999999999" customHeight="1" x14ac:dyDescent="0.15">
      <c r="A111" s="380" t="s">
        <v>601</v>
      </c>
      <c r="B111" s="537" t="s">
        <v>600</v>
      </c>
      <c r="C111" s="538"/>
      <c r="D111" s="538">
        <f>企業建設_計算準備!E115</f>
        <v>0</v>
      </c>
      <c r="E111" s="538"/>
      <c r="F111" s="538"/>
      <c r="G111" s="538"/>
      <c r="H111" s="538">
        <f>C111*各種係数!I111</f>
        <v>0</v>
      </c>
      <c r="I111" s="538">
        <f>C111*各種係数!J111</f>
        <v>0</v>
      </c>
      <c r="J111" s="539">
        <f>D111*各種係数!D111</f>
        <v>0</v>
      </c>
      <c r="K111" s="540">
        <v>0</v>
      </c>
      <c r="L111" s="540">
        <v>0</v>
      </c>
      <c r="M111" s="540">
        <f>K111*各種係数!E111</f>
        <v>0</v>
      </c>
      <c r="N111" s="540">
        <f>K111*各種係数!F111</f>
        <v>0</v>
      </c>
      <c r="O111" s="540">
        <f>N111*各種係数!G111</f>
        <v>0</v>
      </c>
      <c r="P111" s="540">
        <f>K111*各種係数!I111</f>
        <v>0</v>
      </c>
      <c r="Q111" s="540">
        <f>K111*各種係数!J111</f>
        <v>0</v>
      </c>
      <c r="R111" s="539"/>
      <c r="S111" s="539">
        <f>$R$114*各種係数!H111</f>
        <v>0</v>
      </c>
      <c r="T111" s="539">
        <f>S111*各種係数!D111</f>
        <v>0</v>
      </c>
      <c r="U111" s="542">
        <v>0</v>
      </c>
      <c r="V111" s="542">
        <v>0</v>
      </c>
      <c r="W111" s="542">
        <f>U111*各種係数!E111</f>
        <v>0</v>
      </c>
      <c r="X111" s="542">
        <f>U111*各種係数!F111</f>
        <v>0</v>
      </c>
      <c r="Y111" s="542">
        <f>X111*各種係数!G111</f>
        <v>0</v>
      </c>
      <c r="Z111" s="542">
        <f>U111*各種係数!I111</f>
        <v>0</v>
      </c>
      <c r="AA111" s="542">
        <f>U111*各種係数!J111</f>
        <v>0</v>
      </c>
      <c r="AB111" s="536" t="str">
        <f t="shared" si="21"/>
        <v>679</v>
      </c>
      <c r="AC111" s="537" t="str">
        <f t="shared" si="21"/>
        <v>その他の対個人サービス</v>
      </c>
      <c r="AD111" s="539">
        <f t="shared" si="12"/>
        <v>0</v>
      </c>
      <c r="AE111" s="539">
        <f t="shared" si="12"/>
        <v>0</v>
      </c>
      <c r="AF111" s="539">
        <f t="shared" si="12"/>
        <v>0</v>
      </c>
      <c r="AG111" s="539">
        <f t="shared" si="11"/>
        <v>0</v>
      </c>
      <c r="AH111" s="539">
        <f t="shared" si="11"/>
        <v>0</v>
      </c>
      <c r="AI111" s="539">
        <f t="shared" si="11"/>
        <v>0</v>
      </c>
      <c r="AJ111" s="539">
        <f t="shared" si="11"/>
        <v>0</v>
      </c>
      <c r="AK111" s="544"/>
      <c r="AL111" s="544"/>
      <c r="AM111" s="545">
        <f>RANK(AD111,$AD$6:$AD$113)+COUNTIF($AD$6:AD111,AD111)-1</f>
        <v>106</v>
      </c>
      <c r="AN111" s="546" t="str">
        <f t="shared" si="17"/>
        <v>679</v>
      </c>
      <c r="AO111" s="547" t="str">
        <f t="shared" si="17"/>
        <v>その他の対個人サービス</v>
      </c>
      <c r="AP111" s="548">
        <v>106</v>
      </c>
      <c r="AQ111" s="548" t="str">
        <f t="shared" si="14"/>
        <v>679</v>
      </c>
      <c r="AR111" s="549" t="str">
        <f t="shared" si="15"/>
        <v>その他の対個人サービス</v>
      </c>
      <c r="AS111" s="538">
        <f t="shared" si="18"/>
        <v>0</v>
      </c>
      <c r="AT111" s="550">
        <f t="shared" si="19"/>
        <v>0</v>
      </c>
      <c r="AU111" s="542">
        <f t="shared" si="20"/>
        <v>0</v>
      </c>
      <c r="AV111" s="539">
        <f t="shared" si="16"/>
        <v>0</v>
      </c>
    </row>
    <row r="112" spans="1:48" s="24" customFormat="1" ht="19.899999999999999" customHeight="1" x14ac:dyDescent="0.15">
      <c r="A112" s="380" t="s">
        <v>669</v>
      </c>
      <c r="B112" s="537" t="s">
        <v>95</v>
      </c>
      <c r="C112" s="538"/>
      <c r="D112" s="538">
        <f>企業建設_計算準備!E116</f>
        <v>0</v>
      </c>
      <c r="E112" s="538"/>
      <c r="F112" s="538"/>
      <c r="G112" s="538"/>
      <c r="H112" s="538">
        <f>C112*各種係数!I112</f>
        <v>0</v>
      </c>
      <c r="I112" s="538">
        <f>C112*各種係数!J112</f>
        <v>0</v>
      </c>
      <c r="J112" s="539">
        <f>D112*各種係数!D112</f>
        <v>0</v>
      </c>
      <c r="K112" s="540">
        <v>0</v>
      </c>
      <c r="L112" s="540">
        <v>0</v>
      </c>
      <c r="M112" s="540">
        <f>K112*各種係数!E112</f>
        <v>0</v>
      </c>
      <c r="N112" s="540">
        <f>K112*各種係数!F112</f>
        <v>0</v>
      </c>
      <c r="O112" s="540">
        <f>N112*各種係数!G112</f>
        <v>0</v>
      </c>
      <c r="P112" s="540">
        <f>K112*各種係数!I112</f>
        <v>0</v>
      </c>
      <c r="Q112" s="540">
        <f>K112*各種係数!J112</f>
        <v>0</v>
      </c>
      <c r="R112" s="539"/>
      <c r="S112" s="539">
        <f>$R$114*各種係数!H112</f>
        <v>0</v>
      </c>
      <c r="T112" s="539">
        <f>S112*各種係数!D112</f>
        <v>0</v>
      </c>
      <c r="U112" s="542">
        <v>0</v>
      </c>
      <c r="V112" s="542">
        <v>0</v>
      </c>
      <c r="W112" s="542">
        <f>U112*各種係数!E112</f>
        <v>0</v>
      </c>
      <c r="X112" s="542">
        <f>U112*各種係数!F112</f>
        <v>0</v>
      </c>
      <c r="Y112" s="542">
        <f>X112*各種係数!G112</f>
        <v>0</v>
      </c>
      <c r="Z112" s="542">
        <f>U112*各種係数!I112</f>
        <v>0</v>
      </c>
      <c r="AA112" s="542">
        <f>U112*各種係数!J112</f>
        <v>0</v>
      </c>
      <c r="AB112" s="536" t="str">
        <f t="shared" si="21"/>
        <v>681</v>
      </c>
      <c r="AC112" s="537" t="str">
        <f t="shared" si="21"/>
        <v>事務用品</v>
      </c>
      <c r="AD112" s="539">
        <f t="shared" si="12"/>
        <v>0</v>
      </c>
      <c r="AE112" s="539">
        <f t="shared" si="12"/>
        <v>0</v>
      </c>
      <c r="AF112" s="539">
        <f t="shared" si="12"/>
        <v>0</v>
      </c>
      <c r="AG112" s="539">
        <f t="shared" si="11"/>
        <v>0</v>
      </c>
      <c r="AH112" s="539">
        <f t="shared" si="11"/>
        <v>0</v>
      </c>
      <c r="AI112" s="539">
        <f t="shared" si="11"/>
        <v>0</v>
      </c>
      <c r="AJ112" s="539">
        <f t="shared" si="11"/>
        <v>0</v>
      </c>
      <c r="AK112" s="544"/>
      <c r="AL112" s="544"/>
      <c r="AM112" s="545">
        <f>RANK(AD112,$AD$6:$AD$113)+COUNTIF($AD$6:AD112,AD112)-1</f>
        <v>107</v>
      </c>
      <c r="AN112" s="546" t="str">
        <f t="shared" si="17"/>
        <v>681</v>
      </c>
      <c r="AO112" s="547" t="str">
        <f t="shared" si="17"/>
        <v>事務用品</v>
      </c>
      <c r="AP112" s="548">
        <v>107</v>
      </c>
      <c r="AQ112" s="548" t="str">
        <f t="shared" si="14"/>
        <v>681</v>
      </c>
      <c r="AR112" s="549" t="str">
        <f t="shared" si="15"/>
        <v>事務用品</v>
      </c>
      <c r="AS112" s="538">
        <f t="shared" si="18"/>
        <v>0</v>
      </c>
      <c r="AT112" s="550">
        <f t="shared" si="19"/>
        <v>0</v>
      </c>
      <c r="AU112" s="542">
        <f t="shared" si="20"/>
        <v>0</v>
      </c>
      <c r="AV112" s="539">
        <f t="shared" si="16"/>
        <v>0</v>
      </c>
    </row>
    <row r="113" spans="1:48" s="24" customFormat="1" ht="19.899999999999999" customHeight="1" thickBot="1" x14ac:dyDescent="0.2">
      <c r="A113" s="551" t="s">
        <v>671</v>
      </c>
      <c r="B113" s="552" t="s">
        <v>96</v>
      </c>
      <c r="C113" s="553"/>
      <c r="D113" s="553">
        <f>企業建設_計算準備!E117</f>
        <v>0</v>
      </c>
      <c r="E113" s="553"/>
      <c r="F113" s="553"/>
      <c r="G113" s="553"/>
      <c r="H113" s="553">
        <f>C113*各種係数!I113</f>
        <v>0</v>
      </c>
      <c r="I113" s="553">
        <f>C113*各種係数!J113</f>
        <v>0</v>
      </c>
      <c r="J113" s="554">
        <f>D113*各種係数!D113</f>
        <v>0</v>
      </c>
      <c r="K113" s="541">
        <v>0</v>
      </c>
      <c r="L113" s="541">
        <v>0</v>
      </c>
      <c r="M113" s="541">
        <f>K113*各種係数!E113</f>
        <v>0</v>
      </c>
      <c r="N113" s="541">
        <f>K113*各種係数!F113</f>
        <v>0</v>
      </c>
      <c r="O113" s="541">
        <f>N113*各種係数!G113</f>
        <v>0</v>
      </c>
      <c r="P113" s="541">
        <f>K113*各種係数!I113</f>
        <v>0</v>
      </c>
      <c r="Q113" s="541">
        <f>K113*各種係数!J113</f>
        <v>0</v>
      </c>
      <c r="R113" s="554"/>
      <c r="S113" s="554">
        <f>$R$114*各種係数!H113</f>
        <v>0</v>
      </c>
      <c r="T113" s="554">
        <f>S113*各種係数!D113</f>
        <v>0</v>
      </c>
      <c r="U113" s="543">
        <v>0</v>
      </c>
      <c r="V113" s="543">
        <v>0</v>
      </c>
      <c r="W113" s="543">
        <f>U113*各種係数!E113</f>
        <v>0</v>
      </c>
      <c r="X113" s="543">
        <f>U113*各種係数!F113</f>
        <v>0</v>
      </c>
      <c r="Y113" s="543">
        <f>X113*各種係数!G113</f>
        <v>0</v>
      </c>
      <c r="Z113" s="543">
        <f>U113*各種係数!I113</f>
        <v>0</v>
      </c>
      <c r="AA113" s="543">
        <f>U113*各種係数!J113</f>
        <v>0</v>
      </c>
      <c r="AB113" s="555" t="str">
        <f t="shared" si="21"/>
        <v>691</v>
      </c>
      <c r="AC113" s="552" t="str">
        <f t="shared" si="21"/>
        <v>分類不明</v>
      </c>
      <c r="AD113" s="554">
        <f t="shared" si="12"/>
        <v>0</v>
      </c>
      <c r="AE113" s="554">
        <f t="shared" si="12"/>
        <v>0</v>
      </c>
      <c r="AF113" s="554">
        <f t="shared" si="12"/>
        <v>0</v>
      </c>
      <c r="AG113" s="554">
        <f t="shared" si="11"/>
        <v>0</v>
      </c>
      <c r="AH113" s="554">
        <f t="shared" si="11"/>
        <v>0</v>
      </c>
      <c r="AI113" s="554">
        <f t="shared" si="11"/>
        <v>0</v>
      </c>
      <c r="AJ113" s="554">
        <f t="shared" si="11"/>
        <v>0</v>
      </c>
      <c r="AK113" s="544"/>
      <c r="AL113" s="544"/>
      <c r="AM113" s="556">
        <f>RANK(AD113,$AD$6:$AD$113)+COUNTIF($AD$6:AD113,AD113)-1</f>
        <v>108</v>
      </c>
      <c r="AN113" s="557" t="str">
        <f t="shared" si="17"/>
        <v>691</v>
      </c>
      <c r="AO113" s="558" t="str">
        <f t="shared" si="17"/>
        <v>分類不明</v>
      </c>
      <c r="AP113" s="559">
        <v>108</v>
      </c>
      <c r="AQ113" s="559" t="str">
        <f t="shared" si="14"/>
        <v>691</v>
      </c>
      <c r="AR113" s="560" t="str">
        <f t="shared" si="15"/>
        <v>分類不明</v>
      </c>
      <c r="AS113" s="553">
        <f t="shared" si="18"/>
        <v>0</v>
      </c>
      <c r="AT113" s="561">
        <f t="shared" si="19"/>
        <v>0</v>
      </c>
      <c r="AU113" s="543">
        <f t="shared" si="20"/>
        <v>0</v>
      </c>
      <c r="AV113" s="554">
        <f t="shared" si="16"/>
        <v>0</v>
      </c>
    </row>
    <row r="114" spans="1:48" s="24" customFormat="1" ht="19.899999999999999" customHeight="1" thickTop="1" x14ac:dyDescent="0.15">
      <c r="A114" s="50" t="s">
        <v>868</v>
      </c>
      <c r="B114" s="51"/>
      <c r="C114" s="562">
        <f t="shared" ref="C114:Q114" si="22">SUM(C6:C113)</f>
        <v>0</v>
      </c>
      <c r="D114" s="562">
        <f t="shared" si="22"/>
        <v>0</v>
      </c>
      <c r="E114" s="562">
        <f t="shared" si="22"/>
        <v>0</v>
      </c>
      <c r="F114" s="562">
        <f t="shared" si="22"/>
        <v>0</v>
      </c>
      <c r="G114" s="562">
        <f t="shared" si="22"/>
        <v>0</v>
      </c>
      <c r="H114" s="562">
        <f t="shared" si="22"/>
        <v>0</v>
      </c>
      <c r="I114" s="562">
        <f t="shared" si="22"/>
        <v>0</v>
      </c>
      <c r="J114" s="563">
        <f t="shared" si="22"/>
        <v>0</v>
      </c>
      <c r="K114" s="564">
        <f t="shared" si="22"/>
        <v>0</v>
      </c>
      <c r="L114" s="564">
        <f t="shared" si="22"/>
        <v>0</v>
      </c>
      <c r="M114" s="564">
        <f t="shared" si="22"/>
        <v>0</v>
      </c>
      <c r="N114" s="564">
        <f t="shared" si="22"/>
        <v>0</v>
      </c>
      <c r="O114" s="564">
        <f t="shared" si="22"/>
        <v>0</v>
      </c>
      <c r="P114" s="564">
        <f t="shared" si="22"/>
        <v>0</v>
      </c>
      <c r="Q114" s="564">
        <f t="shared" si="22"/>
        <v>0</v>
      </c>
      <c r="R114" s="563">
        <f>(G114+O114)*各種係数!O18</f>
        <v>0</v>
      </c>
      <c r="S114" s="563">
        <f t="shared" ref="S114:AJ114" si="23">SUM(S6:S113)</f>
        <v>0</v>
      </c>
      <c r="T114" s="563">
        <f t="shared" si="23"/>
        <v>0</v>
      </c>
      <c r="U114" s="565">
        <f t="shared" si="23"/>
        <v>0</v>
      </c>
      <c r="V114" s="565">
        <f t="shared" si="23"/>
        <v>0</v>
      </c>
      <c r="W114" s="565">
        <f t="shared" si="23"/>
        <v>0</v>
      </c>
      <c r="X114" s="565">
        <f t="shared" si="23"/>
        <v>0</v>
      </c>
      <c r="Y114" s="565">
        <f t="shared" si="23"/>
        <v>0</v>
      </c>
      <c r="Z114" s="565">
        <f t="shared" si="23"/>
        <v>0</v>
      </c>
      <c r="AA114" s="565">
        <f t="shared" si="23"/>
        <v>0</v>
      </c>
      <c r="AB114" s="50" t="str">
        <f>A114</f>
        <v>　　　産　　　　　　　　業　　　　　　　　計</v>
      </c>
      <c r="AC114" s="51" t="str">
        <f>A114</f>
        <v>　　　産　　　　　　　　業　　　　　　　　計</v>
      </c>
      <c r="AD114" s="563">
        <f t="shared" si="23"/>
        <v>0</v>
      </c>
      <c r="AE114" s="563">
        <f t="shared" si="23"/>
        <v>0</v>
      </c>
      <c r="AF114" s="563">
        <f t="shared" si="23"/>
        <v>0</v>
      </c>
      <c r="AG114" s="563">
        <f t="shared" si="23"/>
        <v>0</v>
      </c>
      <c r="AH114" s="563">
        <f t="shared" ref="AH114" si="24">SUM(AH6:AH113)</f>
        <v>0</v>
      </c>
      <c r="AI114" s="563">
        <f t="shared" si="23"/>
        <v>0</v>
      </c>
      <c r="AJ114" s="563">
        <f t="shared" si="23"/>
        <v>0</v>
      </c>
      <c r="AM114" s="137" t="s">
        <v>853</v>
      </c>
    </row>
    <row r="115" spans="1:48" ht="19.899999999999999" customHeight="1" x14ac:dyDescent="0.15">
      <c r="A115" s="255"/>
      <c r="B115" s="566" t="s">
        <v>2313</v>
      </c>
    </row>
    <row r="116" spans="1:48" ht="19.899999999999999" customHeight="1" x14ac:dyDescent="0.15"/>
  </sheetData>
  <mergeCells count="14">
    <mergeCell ref="AP3:AR3"/>
    <mergeCell ref="C2:I2"/>
    <mergeCell ref="K2:Q2"/>
    <mergeCell ref="U2:AA2"/>
    <mergeCell ref="AD2:AJ2"/>
    <mergeCell ref="AM3:AO3"/>
    <mergeCell ref="AQ4:AQ5"/>
    <mergeCell ref="AR4:AR5"/>
    <mergeCell ref="A4:A5"/>
    <mergeCell ref="B4:B5"/>
    <mergeCell ref="AB4:AB5"/>
    <mergeCell ref="AC4:AC5"/>
    <mergeCell ref="AN4:AN5"/>
    <mergeCell ref="AO4:AO5"/>
  </mergeCells>
  <phoneticPr fontId="1"/>
  <pageMargins left="0.25" right="0.25" top="0.75" bottom="0.75" header="0.3" footer="0.3"/>
  <pageSetup paperSize="8" scale="35" fitToWidth="0" orientation="landscape" r:id="rId1"/>
  <headerFooter alignWithMargins="0">
    <oddHeader>&amp;C&amp;A</oddHeader>
    <oddFooter>&amp;C&amp;P</oddFooter>
  </headerFooter>
  <colBreaks count="2" manualBreakCount="2">
    <brk id="27" max="113" man="1"/>
    <brk id="36" max="1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2:FN123"/>
  <sheetViews>
    <sheetView showGridLines="0" view="pageBreakPreview" zoomScaleNormal="100" zoomScaleSheetLayoutView="100" workbookViewId="0">
      <pane xSplit="2" ySplit="5" topLeftCell="C6" activePane="bottomRight" state="frozen"/>
      <selection activeCell="C6" sqref="C6"/>
      <selection pane="topRight" activeCell="C6" sqref="C6"/>
      <selection pane="bottomLeft" activeCell="C6" sqref="C6"/>
      <selection pane="bottomRight"/>
    </sheetView>
  </sheetViews>
  <sheetFormatPr defaultRowHeight="12" x14ac:dyDescent="0.15"/>
  <cols>
    <col min="1" max="1" width="4" style="334" bestFit="1" customWidth="1"/>
    <col min="2" max="2" width="30.75" style="355" customWidth="1"/>
    <col min="3" max="110" width="15.75" style="346" customWidth="1"/>
    <col min="111" max="111" width="12.375" style="346" bestFit="1" customWidth="1"/>
    <col min="112" max="120" width="9" style="356"/>
    <col min="121" max="326" width="9" style="346"/>
    <col min="327" max="327" width="4" style="346" bestFit="1" customWidth="1"/>
    <col min="328" max="328" width="26.75" style="346" customWidth="1"/>
    <col min="329" max="366" width="12.75" style="346" customWidth="1"/>
    <col min="367" max="368" width="12.375" style="346" bestFit="1" customWidth="1"/>
    <col min="369" max="582" width="9" style="346"/>
    <col min="583" max="583" width="4" style="346" bestFit="1" customWidth="1"/>
    <col min="584" max="584" width="26.75" style="346" customWidth="1"/>
    <col min="585" max="622" width="12.75" style="346" customWidth="1"/>
    <col min="623" max="624" width="12.375" style="346" bestFit="1" customWidth="1"/>
    <col min="625" max="838" width="9" style="346"/>
    <col min="839" max="839" width="4" style="346" bestFit="1" customWidth="1"/>
    <col min="840" max="840" width="26.75" style="346" customWidth="1"/>
    <col min="841" max="878" width="12.75" style="346" customWidth="1"/>
    <col min="879" max="880" width="12.375" style="346" bestFit="1" customWidth="1"/>
    <col min="881" max="1094" width="9" style="346"/>
    <col min="1095" max="1095" width="4" style="346" bestFit="1" customWidth="1"/>
    <col min="1096" max="1096" width="26.75" style="346" customWidth="1"/>
    <col min="1097" max="1134" width="12.75" style="346" customWidth="1"/>
    <col min="1135" max="1136" width="12.375" style="346" bestFit="1" customWidth="1"/>
    <col min="1137" max="1350" width="9" style="346"/>
    <col min="1351" max="1351" width="4" style="346" bestFit="1" customWidth="1"/>
    <col min="1352" max="1352" width="26.75" style="346" customWidth="1"/>
    <col min="1353" max="1390" width="12.75" style="346" customWidth="1"/>
    <col min="1391" max="1392" width="12.375" style="346" bestFit="1" customWidth="1"/>
    <col min="1393" max="1606" width="9" style="346"/>
    <col min="1607" max="1607" width="4" style="346" bestFit="1" customWidth="1"/>
    <col min="1608" max="1608" width="26.75" style="346" customWidth="1"/>
    <col min="1609" max="1646" width="12.75" style="346" customWidth="1"/>
    <col min="1647" max="1648" width="12.375" style="346" bestFit="1" customWidth="1"/>
    <col min="1649" max="1862" width="9" style="346"/>
    <col min="1863" max="1863" width="4" style="346" bestFit="1" customWidth="1"/>
    <col min="1864" max="1864" width="26.75" style="346" customWidth="1"/>
    <col min="1865" max="1902" width="12.75" style="346" customWidth="1"/>
    <col min="1903" max="1904" width="12.375" style="346" bestFit="1" customWidth="1"/>
    <col min="1905" max="2118" width="9" style="346"/>
    <col min="2119" max="2119" width="4" style="346" bestFit="1" customWidth="1"/>
    <col min="2120" max="2120" width="26.75" style="346" customWidth="1"/>
    <col min="2121" max="2158" width="12.75" style="346" customWidth="1"/>
    <col min="2159" max="2160" width="12.375" style="346" bestFit="1" customWidth="1"/>
    <col min="2161" max="2374" width="9" style="346"/>
    <col min="2375" max="2375" width="4" style="346" bestFit="1" customWidth="1"/>
    <col min="2376" max="2376" width="26.75" style="346" customWidth="1"/>
    <col min="2377" max="2414" width="12.75" style="346" customWidth="1"/>
    <col min="2415" max="2416" width="12.375" style="346" bestFit="1" customWidth="1"/>
    <col min="2417" max="2630" width="9" style="346"/>
    <col min="2631" max="2631" width="4" style="346" bestFit="1" customWidth="1"/>
    <col min="2632" max="2632" width="26.75" style="346" customWidth="1"/>
    <col min="2633" max="2670" width="12.75" style="346" customWidth="1"/>
    <col min="2671" max="2672" width="12.375" style="346" bestFit="1" customWidth="1"/>
    <col min="2673" max="2886" width="9" style="346"/>
    <col min="2887" max="2887" width="4" style="346" bestFit="1" customWidth="1"/>
    <col min="2888" max="2888" width="26.75" style="346" customWidth="1"/>
    <col min="2889" max="2926" width="12.75" style="346" customWidth="1"/>
    <col min="2927" max="2928" width="12.375" style="346" bestFit="1" customWidth="1"/>
    <col min="2929" max="3142" width="9" style="346"/>
    <col min="3143" max="3143" width="4" style="346" bestFit="1" customWidth="1"/>
    <col min="3144" max="3144" width="26.75" style="346" customWidth="1"/>
    <col min="3145" max="3182" width="12.75" style="346" customWidth="1"/>
    <col min="3183" max="3184" width="12.375" style="346" bestFit="1" customWidth="1"/>
    <col min="3185" max="3398" width="9" style="346"/>
    <col min="3399" max="3399" width="4" style="346" bestFit="1" customWidth="1"/>
    <col min="3400" max="3400" width="26.75" style="346" customWidth="1"/>
    <col min="3401" max="3438" width="12.75" style="346" customWidth="1"/>
    <col min="3439" max="3440" width="12.375" style="346" bestFit="1" customWidth="1"/>
    <col min="3441" max="3654" width="9" style="346"/>
    <col min="3655" max="3655" width="4" style="346" bestFit="1" customWidth="1"/>
    <col min="3656" max="3656" width="26.75" style="346" customWidth="1"/>
    <col min="3657" max="3694" width="12.75" style="346" customWidth="1"/>
    <col min="3695" max="3696" width="12.375" style="346" bestFit="1" customWidth="1"/>
    <col min="3697" max="3910" width="9" style="346"/>
    <col min="3911" max="3911" width="4" style="346" bestFit="1" customWidth="1"/>
    <col min="3912" max="3912" width="26.75" style="346" customWidth="1"/>
    <col min="3913" max="3950" width="12.75" style="346" customWidth="1"/>
    <col min="3951" max="3952" width="12.375" style="346" bestFit="1" customWidth="1"/>
    <col min="3953" max="4166" width="9" style="346"/>
    <col min="4167" max="4167" width="4" style="346" bestFit="1" customWidth="1"/>
    <col min="4168" max="4168" width="26.75" style="346" customWidth="1"/>
    <col min="4169" max="4206" width="12.75" style="346" customWidth="1"/>
    <col min="4207" max="4208" width="12.375" style="346" bestFit="1" customWidth="1"/>
    <col min="4209" max="4422" width="9" style="346"/>
    <col min="4423" max="4423" width="4" style="346" bestFit="1" customWidth="1"/>
    <col min="4424" max="4424" width="26.75" style="346" customWidth="1"/>
    <col min="4425" max="4462" width="12.75" style="346" customWidth="1"/>
    <col min="4463" max="4464" width="12.375" style="346" bestFit="1" customWidth="1"/>
    <col min="4465" max="4678" width="9" style="346"/>
    <col min="4679" max="4679" width="4" style="346" bestFit="1" customWidth="1"/>
    <col min="4680" max="4680" width="26.75" style="346" customWidth="1"/>
    <col min="4681" max="4718" width="12.75" style="346" customWidth="1"/>
    <col min="4719" max="4720" width="12.375" style="346" bestFit="1" customWidth="1"/>
    <col min="4721" max="4934" width="9" style="346"/>
    <col min="4935" max="4935" width="4" style="346" bestFit="1" customWidth="1"/>
    <col min="4936" max="4936" width="26.75" style="346" customWidth="1"/>
    <col min="4937" max="4974" width="12.75" style="346" customWidth="1"/>
    <col min="4975" max="4976" width="12.375" style="346" bestFit="1" customWidth="1"/>
    <col min="4977" max="5190" width="9" style="346"/>
    <col min="5191" max="5191" width="4" style="346" bestFit="1" customWidth="1"/>
    <col min="5192" max="5192" width="26.75" style="346" customWidth="1"/>
    <col min="5193" max="5230" width="12.75" style="346" customWidth="1"/>
    <col min="5231" max="5232" width="12.375" style="346" bestFit="1" customWidth="1"/>
    <col min="5233" max="5446" width="9" style="346"/>
    <col min="5447" max="5447" width="4" style="346" bestFit="1" customWidth="1"/>
    <col min="5448" max="5448" width="26.75" style="346" customWidth="1"/>
    <col min="5449" max="5486" width="12.75" style="346" customWidth="1"/>
    <col min="5487" max="5488" width="12.375" style="346" bestFit="1" customWidth="1"/>
    <col min="5489" max="5702" width="9" style="346"/>
    <col min="5703" max="5703" width="4" style="346" bestFit="1" customWidth="1"/>
    <col min="5704" max="5704" width="26.75" style="346" customWidth="1"/>
    <col min="5705" max="5742" width="12.75" style="346" customWidth="1"/>
    <col min="5743" max="5744" width="12.375" style="346" bestFit="1" customWidth="1"/>
    <col min="5745" max="5958" width="9" style="346"/>
    <col min="5959" max="5959" width="4" style="346" bestFit="1" customWidth="1"/>
    <col min="5960" max="5960" width="26.75" style="346" customWidth="1"/>
    <col min="5961" max="5998" width="12.75" style="346" customWidth="1"/>
    <col min="5999" max="6000" width="12.375" style="346" bestFit="1" customWidth="1"/>
    <col min="6001" max="6214" width="9" style="346"/>
    <col min="6215" max="6215" width="4" style="346" bestFit="1" customWidth="1"/>
    <col min="6216" max="6216" width="26.75" style="346" customWidth="1"/>
    <col min="6217" max="6254" width="12.75" style="346" customWidth="1"/>
    <col min="6255" max="6256" width="12.375" style="346" bestFit="1" customWidth="1"/>
    <col min="6257" max="6470" width="9" style="346"/>
    <col min="6471" max="6471" width="4" style="346" bestFit="1" customWidth="1"/>
    <col min="6472" max="6472" width="26.75" style="346" customWidth="1"/>
    <col min="6473" max="6510" width="12.75" style="346" customWidth="1"/>
    <col min="6511" max="6512" width="12.375" style="346" bestFit="1" customWidth="1"/>
    <col min="6513" max="6726" width="9" style="346"/>
    <col min="6727" max="6727" width="4" style="346" bestFit="1" customWidth="1"/>
    <col min="6728" max="6728" width="26.75" style="346" customWidth="1"/>
    <col min="6729" max="6766" width="12.75" style="346" customWidth="1"/>
    <col min="6767" max="6768" width="12.375" style="346" bestFit="1" customWidth="1"/>
    <col min="6769" max="6982" width="9" style="346"/>
    <col min="6983" max="6983" width="4" style="346" bestFit="1" customWidth="1"/>
    <col min="6984" max="6984" width="26.75" style="346" customWidth="1"/>
    <col min="6985" max="7022" width="12.75" style="346" customWidth="1"/>
    <col min="7023" max="7024" width="12.375" style="346" bestFit="1" customWidth="1"/>
    <col min="7025" max="7238" width="9" style="346"/>
    <col min="7239" max="7239" width="4" style="346" bestFit="1" customWidth="1"/>
    <col min="7240" max="7240" width="26.75" style="346" customWidth="1"/>
    <col min="7241" max="7278" width="12.75" style="346" customWidth="1"/>
    <col min="7279" max="7280" width="12.375" style="346" bestFit="1" customWidth="1"/>
    <col min="7281" max="7494" width="9" style="346"/>
    <col min="7495" max="7495" width="4" style="346" bestFit="1" customWidth="1"/>
    <col min="7496" max="7496" width="26.75" style="346" customWidth="1"/>
    <col min="7497" max="7534" width="12.75" style="346" customWidth="1"/>
    <col min="7535" max="7536" width="12.375" style="346" bestFit="1" customWidth="1"/>
    <col min="7537" max="7750" width="9" style="346"/>
    <col min="7751" max="7751" width="4" style="346" bestFit="1" customWidth="1"/>
    <col min="7752" max="7752" width="26.75" style="346" customWidth="1"/>
    <col min="7753" max="7790" width="12.75" style="346" customWidth="1"/>
    <col min="7791" max="7792" width="12.375" style="346" bestFit="1" customWidth="1"/>
    <col min="7793" max="8006" width="9" style="346"/>
    <col min="8007" max="8007" width="4" style="346" bestFit="1" customWidth="1"/>
    <col min="8008" max="8008" width="26.75" style="346" customWidth="1"/>
    <col min="8009" max="8046" width="12.75" style="346" customWidth="1"/>
    <col min="8047" max="8048" width="12.375" style="346" bestFit="1" customWidth="1"/>
    <col min="8049" max="8262" width="9" style="346"/>
    <col min="8263" max="8263" width="4" style="346" bestFit="1" customWidth="1"/>
    <col min="8264" max="8264" width="26.75" style="346" customWidth="1"/>
    <col min="8265" max="8302" width="12.75" style="346" customWidth="1"/>
    <col min="8303" max="8304" width="12.375" style="346" bestFit="1" customWidth="1"/>
    <col min="8305" max="8518" width="9" style="346"/>
    <col min="8519" max="8519" width="4" style="346" bestFit="1" customWidth="1"/>
    <col min="8520" max="8520" width="26.75" style="346" customWidth="1"/>
    <col min="8521" max="8558" width="12.75" style="346" customWidth="1"/>
    <col min="8559" max="8560" width="12.375" style="346" bestFit="1" customWidth="1"/>
    <col min="8561" max="8774" width="9" style="346"/>
    <col min="8775" max="8775" width="4" style="346" bestFit="1" customWidth="1"/>
    <col min="8776" max="8776" width="26.75" style="346" customWidth="1"/>
    <col min="8777" max="8814" width="12.75" style="346" customWidth="1"/>
    <col min="8815" max="8816" width="12.375" style="346" bestFit="1" customWidth="1"/>
    <col min="8817" max="9030" width="9" style="346"/>
    <col min="9031" max="9031" width="4" style="346" bestFit="1" customWidth="1"/>
    <col min="9032" max="9032" width="26.75" style="346" customWidth="1"/>
    <col min="9033" max="9070" width="12.75" style="346" customWidth="1"/>
    <col min="9071" max="9072" width="12.375" style="346" bestFit="1" customWidth="1"/>
    <col min="9073" max="9286" width="9" style="346"/>
    <col min="9287" max="9287" width="4" style="346" bestFit="1" customWidth="1"/>
    <col min="9288" max="9288" width="26.75" style="346" customWidth="1"/>
    <col min="9289" max="9326" width="12.75" style="346" customWidth="1"/>
    <col min="9327" max="9328" width="12.375" style="346" bestFit="1" customWidth="1"/>
    <col min="9329" max="9542" width="9" style="346"/>
    <col min="9543" max="9543" width="4" style="346" bestFit="1" customWidth="1"/>
    <col min="9544" max="9544" width="26.75" style="346" customWidth="1"/>
    <col min="9545" max="9582" width="12.75" style="346" customWidth="1"/>
    <col min="9583" max="9584" width="12.375" style="346" bestFit="1" customWidth="1"/>
    <col min="9585" max="9798" width="9" style="346"/>
    <col min="9799" max="9799" width="4" style="346" bestFit="1" customWidth="1"/>
    <col min="9800" max="9800" width="26.75" style="346" customWidth="1"/>
    <col min="9801" max="9838" width="12.75" style="346" customWidth="1"/>
    <col min="9839" max="9840" width="12.375" style="346" bestFit="1" customWidth="1"/>
    <col min="9841" max="10054" width="9" style="346"/>
    <col min="10055" max="10055" width="4" style="346" bestFit="1" customWidth="1"/>
    <col min="10056" max="10056" width="26.75" style="346" customWidth="1"/>
    <col min="10057" max="10094" width="12.75" style="346" customWidth="1"/>
    <col min="10095" max="10096" width="12.375" style="346" bestFit="1" customWidth="1"/>
    <col min="10097" max="10310" width="9" style="346"/>
    <col min="10311" max="10311" width="4" style="346" bestFit="1" customWidth="1"/>
    <col min="10312" max="10312" width="26.75" style="346" customWidth="1"/>
    <col min="10313" max="10350" width="12.75" style="346" customWidth="1"/>
    <col min="10351" max="10352" width="12.375" style="346" bestFit="1" customWidth="1"/>
    <col min="10353" max="10566" width="9" style="346"/>
    <col min="10567" max="10567" width="4" style="346" bestFit="1" customWidth="1"/>
    <col min="10568" max="10568" width="26.75" style="346" customWidth="1"/>
    <col min="10569" max="10606" width="12.75" style="346" customWidth="1"/>
    <col min="10607" max="10608" width="12.375" style="346" bestFit="1" customWidth="1"/>
    <col min="10609" max="10822" width="9" style="346"/>
    <col min="10823" max="10823" width="4" style="346" bestFit="1" customWidth="1"/>
    <col min="10824" max="10824" width="26.75" style="346" customWidth="1"/>
    <col min="10825" max="10862" width="12.75" style="346" customWidth="1"/>
    <col min="10863" max="10864" width="12.375" style="346" bestFit="1" customWidth="1"/>
    <col min="10865" max="11078" width="9" style="346"/>
    <col min="11079" max="11079" width="4" style="346" bestFit="1" customWidth="1"/>
    <col min="11080" max="11080" width="26.75" style="346" customWidth="1"/>
    <col min="11081" max="11118" width="12.75" style="346" customWidth="1"/>
    <col min="11119" max="11120" width="12.375" style="346" bestFit="1" customWidth="1"/>
    <col min="11121" max="11334" width="9" style="346"/>
    <col min="11335" max="11335" width="4" style="346" bestFit="1" customWidth="1"/>
    <col min="11336" max="11336" width="26.75" style="346" customWidth="1"/>
    <col min="11337" max="11374" width="12.75" style="346" customWidth="1"/>
    <col min="11375" max="11376" width="12.375" style="346" bestFit="1" customWidth="1"/>
    <col min="11377" max="11590" width="9" style="346"/>
    <col min="11591" max="11591" width="4" style="346" bestFit="1" customWidth="1"/>
    <col min="11592" max="11592" width="26.75" style="346" customWidth="1"/>
    <col min="11593" max="11630" width="12.75" style="346" customWidth="1"/>
    <col min="11631" max="11632" width="12.375" style="346" bestFit="1" customWidth="1"/>
    <col min="11633" max="11846" width="9" style="346"/>
    <col min="11847" max="11847" width="4" style="346" bestFit="1" customWidth="1"/>
    <col min="11848" max="11848" width="26.75" style="346" customWidth="1"/>
    <col min="11849" max="11886" width="12.75" style="346" customWidth="1"/>
    <col min="11887" max="11888" width="12.375" style="346" bestFit="1" customWidth="1"/>
    <col min="11889" max="12102" width="9" style="346"/>
    <col min="12103" max="12103" width="4" style="346" bestFit="1" customWidth="1"/>
    <col min="12104" max="12104" width="26.75" style="346" customWidth="1"/>
    <col min="12105" max="12142" width="12.75" style="346" customWidth="1"/>
    <col min="12143" max="12144" width="12.375" style="346" bestFit="1" customWidth="1"/>
    <col min="12145" max="12358" width="9" style="346"/>
    <col min="12359" max="12359" width="4" style="346" bestFit="1" customWidth="1"/>
    <col min="12360" max="12360" width="26.75" style="346" customWidth="1"/>
    <col min="12361" max="12398" width="12.75" style="346" customWidth="1"/>
    <col min="12399" max="12400" width="12.375" style="346" bestFit="1" customWidth="1"/>
    <col min="12401" max="12614" width="9" style="346"/>
    <col min="12615" max="12615" width="4" style="346" bestFit="1" customWidth="1"/>
    <col min="12616" max="12616" width="26.75" style="346" customWidth="1"/>
    <col min="12617" max="12654" width="12.75" style="346" customWidth="1"/>
    <col min="12655" max="12656" width="12.375" style="346" bestFit="1" customWidth="1"/>
    <col min="12657" max="12870" width="9" style="346"/>
    <col min="12871" max="12871" width="4" style="346" bestFit="1" customWidth="1"/>
    <col min="12872" max="12872" width="26.75" style="346" customWidth="1"/>
    <col min="12873" max="12910" width="12.75" style="346" customWidth="1"/>
    <col min="12911" max="12912" width="12.375" style="346" bestFit="1" customWidth="1"/>
    <col min="12913" max="13126" width="9" style="346"/>
    <col min="13127" max="13127" width="4" style="346" bestFit="1" customWidth="1"/>
    <col min="13128" max="13128" width="26.75" style="346" customWidth="1"/>
    <col min="13129" max="13166" width="12.75" style="346" customWidth="1"/>
    <col min="13167" max="13168" width="12.375" style="346" bestFit="1" customWidth="1"/>
    <col min="13169" max="13382" width="9" style="346"/>
    <col min="13383" max="13383" width="4" style="346" bestFit="1" customWidth="1"/>
    <col min="13384" max="13384" width="26.75" style="346" customWidth="1"/>
    <col min="13385" max="13422" width="12.75" style="346" customWidth="1"/>
    <col min="13423" max="13424" width="12.375" style="346" bestFit="1" customWidth="1"/>
    <col min="13425" max="13638" width="9" style="346"/>
    <col min="13639" max="13639" width="4" style="346" bestFit="1" customWidth="1"/>
    <col min="13640" max="13640" width="26.75" style="346" customWidth="1"/>
    <col min="13641" max="13678" width="12.75" style="346" customWidth="1"/>
    <col min="13679" max="13680" width="12.375" style="346" bestFit="1" customWidth="1"/>
    <col min="13681" max="13894" width="9" style="346"/>
    <col min="13895" max="13895" width="4" style="346" bestFit="1" customWidth="1"/>
    <col min="13896" max="13896" width="26.75" style="346" customWidth="1"/>
    <col min="13897" max="13934" width="12.75" style="346" customWidth="1"/>
    <col min="13935" max="13936" width="12.375" style="346" bestFit="1" customWidth="1"/>
    <col min="13937" max="14150" width="9" style="346"/>
    <col min="14151" max="14151" width="4" style="346" bestFit="1" customWidth="1"/>
    <col min="14152" max="14152" width="26.75" style="346" customWidth="1"/>
    <col min="14153" max="14190" width="12.75" style="346" customWidth="1"/>
    <col min="14191" max="14192" width="12.375" style="346" bestFit="1" customWidth="1"/>
    <col min="14193" max="14406" width="9" style="346"/>
    <col min="14407" max="14407" width="4" style="346" bestFit="1" customWidth="1"/>
    <col min="14408" max="14408" width="26.75" style="346" customWidth="1"/>
    <col min="14409" max="14446" width="12.75" style="346" customWidth="1"/>
    <col min="14447" max="14448" width="12.375" style="346" bestFit="1" customWidth="1"/>
    <col min="14449" max="14662" width="9" style="346"/>
    <col min="14663" max="14663" width="4" style="346" bestFit="1" customWidth="1"/>
    <col min="14664" max="14664" width="26.75" style="346" customWidth="1"/>
    <col min="14665" max="14702" width="12.75" style="346" customWidth="1"/>
    <col min="14703" max="14704" width="12.375" style="346" bestFit="1" customWidth="1"/>
    <col min="14705" max="14918" width="9" style="346"/>
    <col min="14919" max="14919" width="4" style="346" bestFit="1" customWidth="1"/>
    <col min="14920" max="14920" width="26.75" style="346" customWidth="1"/>
    <col min="14921" max="14958" width="12.75" style="346" customWidth="1"/>
    <col min="14959" max="14960" width="12.375" style="346" bestFit="1" customWidth="1"/>
    <col min="14961" max="15174" width="9" style="346"/>
    <col min="15175" max="15175" width="4" style="346" bestFit="1" customWidth="1"/>
    <col min="15176" max="15176" width="26.75" style="346" customWidth="1"/>
    <col min="15177" max="15214" width="12.75" style="346" customWidth="1"/>
    <col min="15215" max="15216" width="12.375" style="346" bestFit="1" customWidth="1"/>
    <col min="15217" max="15430" width="9" style="346"/>
    <col min="15431" max="15431" width="4" style="346" bestFit="1" customWidth="1"/>
    <col min="15432" max="15432" width="26.75" style="346" customWidth="1"/>
    <col min="15433" max="15470" width="12.75" style="346" customWidth="1"/>
    <col min="15471" max="15472" width="12.375" style="346" bestFit="1" customWidth="1"/>
    <col min="15473" max="15686" width="9" style="346"/>
    <col min="15687" max="15687" width="4" style="346" bestFit="1" customWidth="1"/>
    <col min="15688" max="15688" width="26.75" style="346" customWidth="1"/>
    <col min="15689" max="15726" width="12.75" style="346" customWidth="1"/>
    <col min="15727" max="15728" width="12.375" style="346" bestFit="1" customWidth="1"/>
    <col min="15729" max="15942" width="9" style="346"/>
    <col min="15943" max="15943" width="4" style="346" bestFit="1" customWidth="1"/>
    <col min="15944" max="15944" width="26.75" style="346" customWidth="1"/>
    <col min="15945" max="15982" width="12.75" style="346" customWidth="1"/>
    <col min="15983" max="15984" width="12.375" style="346" bestFit="1" customWidth="1"/>
    <col min="15985" max="16198" width="9" style="346"/>
    <col min="16199" max="16199" width="4" style="346" bestFit="1" customWidth="1"/>
    <col min="16200" max="16200" width="26.75" style="346" customWidth="1"/>
    <col min="16201" max="16238" width="12.75" style="346" customWidth="1"/>
    <col min="16239" max="16240" width="12.375" style="346" bestFit="1" customWidth="1"/>
    <col min="16241" max="16383" width="9" style="346"/>
    <col min="16384" max="16384" width="8.875" style="346" customWidth="1"/>
  </cols>
  <sheetData>
    <row r="2" spans="1:170" ht="31.35" customHeight="1" x14ac:dyDescent="0.15">
      <c r="C2" s="882" t="s">
        <v>971</v>
      </c>
      <c r="D2" s="882"/>
      <c r="E2" s="882"/>
      <c r="F2" s="882"/>
      <c r="G2" s="882"/>
      <c r="H2" s="882" t="s">
        <v>865</v>
      </c>
      <c r="I2" s="882"/>
      <c r="J2" s="882"/>
      <c r="K2" s="882"/>
    </row>
    <row r="3" spans="1:170" ht="16.899999999999999" customHeight="1" x14ac:dyDescent="0.15">
      <c r="C3" s="346" t="s">
        <v>864</v>
      </c>
    </row>
    <row r="4" spans="1:170" s="334" customFormat="1" ht="17.45" customHeight="1" x14ac:dyDescent="0.15">
      <c r="A4" s="329"/>
      <c r="B4" s="330"/>
      <c r="C4" s="331" t="s">
        <v>109</v>
      </c>
      <c r="D4" s="332" t="s">
        <v>111</v>
      </c>
      <c r="E4" s="332" t="s">
        <v>126</v>
      </c>
      <c r="F4" s="332" t="s">
        <v>129</v>
      </c>
      <c r="G4" s="332" t="s">
        <v>137</v>
      </c>
      <c r="H4" s="332" t="s">
        <v>143</v>
      </c>
      <c r="I4" s="332" t="s">
        <v>145</v>
      </c>
      <c r="J4" s="332" t="s">
        <v>151</v>
      </c>
      <c r="K4" s="332" t="s">
        <v>167</v>
      </c>
      <c r="L4" s="332" t="s">
        <v>173</v>
      </c>
      <c r="M4" s="332" t="s">
        <v>176</v>
      </c>
      <c r="N4" s="332" t="s">
        <v>179</v>
      </c>
      <c r="O4" s="332" t="s">
        <v>191</v>
      </c>
      <c r="P4" s="332" t="s">
        <v>199</v>
      </c>
      <c r="Q4" s="332" t="s">
        <v>205</v>
      </c>
      <c r="R4" s="332" t="s">
        <v>208</v>
      </c>
      <c r="S4" s="332" t="s">
        <v>215</v>
      </c>
      <c r="T4" s="332" t="s">
        <v>221</v>
      </c>
      <c r="U4" s="332" t="s">
        <v>224</v>
      </c>
      <c r="V4" s="332" t="s">
        <v>227</v>
      </c>
      <c r="W4" s="332" t="s">
        <v>232</v>
      </c>
      <c r="X4" s="332" t="s">
        <v>234</v>
      </c>
      <c r="Y4" s="332" t="s">
        <v>241</v>
      </c>
      <c r="Z4" s="332" t="s">
        <v>244</v>
      </c>
      <c r="AA4" s="332" t="s">
        <v>247</v>
      </c>
      <c r="AB4" s="332" t="s">
        <v>250</v>
      </c>
      <c r="AC4" s="332" t="s">
        <v>262</v>
      </c>
      <c r="AD4" s="332" t="s">
        <v>265</v>
      </c>
      <c r="AE4" s="332" t="s">
        <v>268</v>
      </c>
      <c r="AF4" s="332" t="s">
        <v>271</v>
      </c>
      <c r="AG4" s="332" t="s">
        <v>277</v>
      </c>
      <c r="AH4" s="332" t="s">
        <v>281</v>
      </c>
      <c r="AI4" s="332" t="s">
        <v>284</v>
      </c>
      <c r="AJ4" s="332" t="s">
        <v>287</v>
      </c>
      <c r="AK4" s="332" t="s">
        <v>290</v>
      </c>
      <c r="AL4" s="332" t="s">
        <v>295</v>
      </c>
      <c r="AM4" s="332" t="s">
        <v>299</v>
      </c>
      <c r="AN4" s="332" t="s">
        <v>306</v>
      </c>
      <c r="AO4" s="332" t="s">
        <v>309</v>
      </c>
      <c r="AP4" s="332" t="s">
        <v>312</v>
      </c>
      <c r="AQ4" s="332" t="s">
        <v>317</v>
      </c>
      <c r="AR4" s="332" t="s">
        <v>323</v>
      </c>
      <c r="AS4" s="332" t="s">
        <v>327</v>
      </c>
      <c r="AT4" s="332" t="s">
        <v>332</v>
      </c>
      <c r="AU4" s="332" t="s">
        <v>344</v>
      </c>
      <c r="AV4" s="332" t="s">
        <v>362</v>
      </c>
      <c r="AW4" s="332" t="s">
        <v>375</v>
      </c>
      <c r="AX4" s="332" t="s">
        <v>378</v>
      </c>
      <c r="AY4" s="332" t="s">
        <v>381</v>
      </c>
      <c r="AZ4" s="332" t="s">
        <v>384</v>
      </c>
      <c r="BA4" s="332" t="s">
        <v>387</v>
      </c>
      <c r="BB4" s="332" t="s">
        <v>393</v>
      </c>
      <c r="BC4" s="332" t="s">
        <v>396</v>
      </c>
      <c r="BD4" s="332" t="s">
        <v>402</v>
      </c>
      <c r="BE4" s="332" t="s">
        <v>405</v>
      </c>
      <c r="BF4" s="332" t="s">
        <v>408</v>
      </c>
      <c r="BG4" s="332" t="s">
        <v>414</v>
      </c>
      <c r="BH4" s="332" t="s">
        <v>417</v>
      </c>
      <c r="BI4" s="332" t="s">
        <v>420</v>
      </c>
      <c r="BJ4" s="332" t="s">
        <v>427</v>
      </c>
      <c r="BK4" s="332" t="s">
        <v>431</v>
      </c>
      <c r="BL4" s="332" t="s">
        <v>434</v>
      </c>
      <c r="BM4" s="332" t="s">
        <v>440</v>
      </c>
      <c r="BN4" s="332" t="s">
        <v>443</v>
      </c>
      <c r="BO4" s="332" t="s">
        <v>446</v>
      </c>
      <c r="BP4" s="332" t="s">
        <v>449</v>
      </c>
      <c r="BQ4" s="332" t="s">
        <v>452</v>
      </c>
      <c r="BR4" s="332" t="s">
        <v>457</v>
      </c>
      <c r="BS4" s="332" t="s">
        <v>459</v>
      </c>
      <c r="BT4" s="332" t="s">
        <v>462</v>
      </c>
      <c r="BU4" s="332" t="s">
        <v>467</v>
      </c>
      <c r="BV4" s="332" t="s">
        <v>472</v>
      </c>
      <c r="BW4" s="332" t="s">
        <v>474</v>
      </c>
      <c r="BX4" s="332" t="s">
        <v>477</v>
      </c>
      <c r="BY4" s="332" t="s">
        <v>481</v>
      </c>
      <c r="BZ4" s="332" t="s">
        <v>487</v>
      </c>
      <c r="CA4" s="332" t="s">
        <v>493</v>
      </c>
      <c r="CB4" s="332" t="s">
        <v>499</v>
      </c>
      <c r="CC4" s="332" t="s">
        <v>507</v>
      </c>
      <c r="CD4" s="332" t="s">
        <v>510</v>
      </c>
      <c r="CE4" s="332" t="s">
        <v>513</v>
      </c>
      <c r="CF4" s="332" t="s">
        <v>516</v>
      </c>
      <c r="CG4" s="332" t="s">
        <v>522</v>
      </c>
      <c r="CH4" s="332" t="s">
        <v>524</v>
      </c>
      <c r="CI4" s="332" t="s">
        <v>528</v>
      </c>
      <c r="CJ4" s="332" t="s">
        <v>531</v>
      </c>
      <c r="CK4" s="332" t="s">
        <v>534</v>
      </c>
      <c r="CL4" s="332" t="s">
        <v>537</v>
      </c>
      <c r="CM4" s="332" t="s">
        <v>541</v>
      </c>
      <c r="CN4" s="332" t="s">
        <v>547</v>
      </c>
      <c r="CO4" s="332" t="s">
        <v>668</v>
      </c>
      <c r="CP4" s="332" t="s">
        <v>558</v>
      </c>
      <c r="CQ4" s="332" t="s">
        <v>561</v>
      </c>
      <c r="CR4" s="332" t="s">
        <v>564</v>
      </c>
      <c r="CS4" s="332" t="s">
        <v>567</v>
      </c>
      <c r="CT4" s="332" t="s">
        <v>569</v>
      </c>
      <c r="CU4" s="332" t="s">
        <v>571</v>
      </c>
      <c r="CV4" s="332" t="s">
        <v>577</v>
      </c>
      <c r="CW4" s="332" t="s">
        <v>580</v>
      </c>
      <c r="CX4" s="332" t="s">
        <v>585</v>
      </c>
      <c r="CY4" s="332" t="s">
        <v>589</v>
      </c>
      <c r="CZ4" s="332" t="s">
        <v>592</v>
      </c>
      <c r="DA4" s="332" t="s">
        <v>595</v>
      </c>
      <c r="DB4" s="332" t="s">
        <v>598</v>
      </c>
      <c r="DC4" s="332" t="s">
        <v>951</v>
      </c>
      <c r="DD4" s="332" t="s">
        <v>601</v>
      </c>
      <c r="DE4" s="332" t="s">
        <v>669</v>
      </c>
      <c r="DF4" s="332" t="s">
        <v>671</v>
      </c>
    </row>
    <row r="5" spans="1:170" s="339" customFormat="1" ht="35.450000000000003" customHeight="1" x14ac:dyDescent="0.15">
      <c r="A5" s="335" t="s">
        <v>952</v>
      </c>
      <c r="B5" s="336" t="s">
        <v>953</v>
      </c>
      <c r="C5" s="337" t="s">
        <v>110</v>
      </c>
      <c r="D5" s="337" t="s">
        <v>123</v>
      </c>
      <c r="E5" s="337" t="s">
        <v>125</v>
      </c>
      <c r="F5" s="337" t="s">
        <v>130</v>
      </c>
      <c r="G5" s="337" t="s">
        <v>138</v>
      </c>
      <c r="H5" s="337" t="s">
        <v>142</v>
      </c>
      <c r="I5" s="337" t="s">
        <v>146</v>
      </c>
      <c r="J5" s="337" t="s">
        <v>152</v>
      </c>
      <c r="K5" s="337" t="s">
        <v>168</v>
      </c>
      <c r="L5" s="337" t="s">
        <v>172</v>
      </c>
      <c r="M5" s="337" t="s">
        <v>175</v>
      </c>
      <c r="N5" s="337" t="s">
        <v>180</v>
      </c>
      <c r="O5" s="337" t="s">
        <v>192</v>
      </c>
      <c r="P5" s="337" t="s">
        <v>200</v>
      </c>
      <c r="Q5" s="337" t="s">
        <v>204</v>
      </c>
      <c r="R5" s="337" t="s">
        <v>209</v>
      </c>
      <c r="S5" s="337" t="s">
        <v>216</v>
      </c>
      <c r="T5" s="337" t="s">
        <v>220</v>
      </c>
      <c r="U5" s="337" t="s">
        <v>223</v>
      </c>
      <c r="V5" s="337" t="s">
        <v>228</v>
      </c>
      <c r="W5" s="337" t="s">
        <v>661</v>
      </c>
      <c r="X5" s="337" t="s">
        <v>662</v>
      </c>
      <c r="Y5" s="337" t="s">
        <v>240</v>
      </c>
      <c r="Z5" s="337" t="s">
        <v>243</v>
      </c>
      <c r="AA5" s="337" t="s">
        <v>245</v>
      </c>
      <c r="AB5" s="337" t="s">
        <v>251</v>
      </c>
      <c r="AC5" s="337" t="s">
        <v>261</v>
      </c>
      <c r="AD5" s="337" t="s">
        <v>264</v>
      </c>
      <c r="AE5" s="337" t="s">
        <v>267</v>
      </c>
      <c r="AF5" s="337" t="s">
        <v>272</v>
      </c>
      <c r="AG5" s="337" t="s">
        <v>663</v>
      </c>
      <c r="AH5" s="337" t="s">
        <v>280</v>
      </c>
      <c r="AI5" s="337" t="s">
        <v>283</v>
      </c>
      <c r="AJ5" s="337" t="s">
        <v>286</v>
      </c>
      <c r="AK5" s="337" t="s">
        <v>291</v>
      </c>
      <c r="AL5" s="337" t="s">
        <v>294</v>
      </c>
      <c r="AM5" s="337" t="s">
        <v>300</v>
      </c>
      <c r="AN5" s="337" t="s">
        <v>665</v>
      </c>
      <c r="AO5" s="337" t="s">
        <v>308</v>
      </c>
      <c r="AP5" s="337" t="s">
        <v>311</v>
      </c>
      <c r="AQ5" s="337" t="s">
        <v>318</v>
      </c>
      <c r="AR5" s="337" t="s">
        <v>666</v>
      </c>
      <c r="AS5" s="337" t="s">
        <v>328</v>
      </c>
      <c r="AT5" s="337" t="s">
        <v>73</v>
      </c>
      <c r="AU5" s="337" t="s">
        <v>74</v>
      </c>
      <c r="AV5" s="337" t="s">
        <v>75</v>
      </c>
      <c r="AW5" s="337" t="s">
        <v>374</v>
      </c>
      <c r="AX5" s="337" t="s">
        <v>377</v>
      </c>
      <c r="AY5" s="337" t="s">
        <v>380</v>
      </c>
      <c r="AZ5" s="337" t="s">
        <v>383</v>
      </c>
      <c r="BA5" s="337" t="s">
        <v>388</v>
      </c>
      <c r="BB5" s="337" t="s">
        <v>392</v>
      </c>
      <c r="BC5" s="337" t="s">
        <v>397</v>
      </c>
      <c r="BD5" s="337" t="s">
        <v>401</v>
      </c>
      <c r="BE5" s="337" t="s">
        <v>403</v>
      </c>
      <c r="BF5" s="337" t="s">
        <v>409</v>
      </c>
      <c r="BG5" s="337" t="s">
        <v>413</v>
      </c>
      <c r="BH5" s="337" t="s">
        <v>416</v>
      </c>
      <c r="BI5" s="337" t="s">
        <v>421</v>
      </c>
      <c r="BJ5" s="337" t="s">
        <v>80</v>
      </c>
      <c r="BK5" s="337" t="s">
        <v>430</v>
      </c>
      <c r="BL5" s="337" t="s">
        <v>435</v>
      </c>
      <c r="BM5" s="337" t="s">
        <v>439</v>
      </c>
      <c r="BN5" s="337" t="s">
        <v>442</v>
      </c>
      <c r="BO5" s="337" t="s">
        <v>445</v>
      </c>
      <c r="BP5" s="337" t="s">
        <v>954</v>
      </c>
      <c r="BQ5" s="337" t="s">
        <v>453</v>
      </c>
      <c r="BR5" s="337" t="s">
        <v>82</v>
      </c>
      <c r="BS5" s="337" t="s">
        <v>83</v>
      </c>
      <c r="BT5" s="337" t="s">
        <v>84</v>
      </c>
      <c r="BU5" s="337" t="s">
        <v>85</v>
      </c>
      <c r="BV5" s="337" t="s">
        <v>471</v>
      </c>
      <c r="BW5" s="337" t="s">
        <v>475</v>
      </c>
      <c r="BX5" s="337" t="s">
        <v>478</v>
      </c>
      <c r="BY5" s="337" t="s">
        <v>482</v>
      </c>
      <c r="BZ5" s="337" t="s">
        <v>488</v>
      </c>
      <c r="CA5" s="337" t="s">
        <v>494</v>
      </c>
      <c r="CB5" s="337" t="s">
        <v>500</v>
      </c>
      <c r="CC5" s="337" t="s">
        <v>505</v>
      </c>
      <c r="CD5" s="337" t="s">
        <v>509</v>
      </c>
      <c r="CE5" s="337" t="s">
        <v>511</v>
      </c>
      <c r="CF5" s="337" t="s">
        <v>517</v>
      </c>
      <c r="CG5" s="337" t="s">
        <v>521</v>
      </c>
      <c r="CH5" s="337" t="s">
        <v>525</v>
      </c>
      <c r="CI5" s="337" t="s">
        <v>527</v>
      </c>
      <c r="CJ5" s="337" t="s">
        <v>530</v>
      </c>
      <c r="CK5" s="337" t="s">
        <v>533</v>
      </c>
      <c r="CL5" s="337" t="s">
        <v>536</v>
      </c>
      <c r="CM5" s="337" t="s">
        <v>89</v>
      </c>
      <c r="CN5" s="337" t="s">
        <v>548</v>
      </c>
      <c r="CO5" s="337" t="s">
        <v>842</v>
      </c>
      <c r="CP5" s="337" t="s">
        <v>557</v>
      </c>
      <c r="CQ5" s="337" t="s">
        <v>560</v>
      </c>
      <c r="CR5" s="337" t="s">
        <v>563</v>
      </c>
      <c r="CS5" s="337" t="s">
        <v>566</v>
      </c>
      <c r="CT5" s="337" t="s">
        <v>92</v>
      </c>
      <c r="CU5" s="337" t="s">
        <v>572</v>
      </c>
      <c r="CV5" s="337" t="s">
        <v>576</v>
      </c>
      <c r="CW5" s="337" t="s">
        <v>581</v>
      </c>
      <c r="CX5" s="337" t="s">
        <v>586</v>
      </c>
      <c r="CY5" s="337" t="s">
        <v>588</v>
      </c>
      <c r="CZ5" s="337" t="s">
        <v>591</v>
      </c>
      <c r="DA5" s="337" t="s">
        <v>594</v>
      </c>
      <c r="DB5" s="337" t="s">
        <v>597</v>
      </c>
      <c r="DC5" s="337" t="s">
        <v>955</v>
      </c>
      <c r="DD5" s="337" t="s">
        <v>600</v>
      </c>
      <c r="DE5" s="337" t="s">
        <v>95</v>
      </c>
      <c r="DF5" s="337" t="s">
        <v>96</v>
      </c>
    </row>
    <row r="6" spans="1:170" ht="19.899999999999999" customHeight="1" x14ac:dyDescent="0.15">
      <c r="A6" s="340" t="s">
        <v>109</v>
      </c>
      <c r="B6" s="341" t="s">
        <v>110</v>
      </c>
      <c r="C6" s="342">
        <v>3.399345080305629E-2</v>
      </c>
      <c r="D6" s="342">
        <v>6.669305363150603E-2</v>
      </c>
      <c r="E6" s="342">
        <v>9.470361276745002E-3</v>
      </c>
      <c r="F6" s="342">
        <v>8.2304526748971192E-4</v>
      </c>
      <c r="G6" s="342">
        <v>0</v>
      </c>
      <c r="H6" s="342">
        <v>0</v>
      </c>
      <c r="I6" s="342">
        <v>0</v>
      </c>
      <c r="J6" s="342">
        <v>0.15958850384889237</v>
      </c>
      <c r="K6" s="342">
        <v>4.4454205450517086E-2</v>
      </c>
      <c r="L6" s="342">
        <v>0.229466718567536</v>
      </c>
      <c r="M6" s="342">
        <v>0</v>
      </c>
      <c r="N6" s="342">
        <v>1.8049672699268385E-2</v>
      </c>
      <c r="O6" s="342">
        <v>1.5908147738276388E-3</v>
      </c>
      <c r="P6" s="342">
        <v>3.8480778850963945E-5</v>
      </c>
      <c r="Q6" s="342">
        <v>0</v>
      </c>
      <c r="R6" s="342">
        <v>1.7778953245760969E-3</v>
      </c>
      <c r="S6" s="342">
        <v>0</v>
      </c>
      <c r="T6" s="342">
        <v>0</v>
      </c>
      <c r="U6" s="342">
        <v>0</v>
      </c>
      <c r="V6" s="342">
        <v>0</v>
      </c>
      <c r="W6" s="342">
        <v>0</v>
      </c>
      <c r="X6" s="342">
        <v>4.2824833050064906E-5</v>
      </c>
      <c r="Y6" s="342">
        <v>0</v>
      </c>
      <c r="Z6" s="342">
        <v>8.7604029785370125E-4</v>
      </c>
      <c r="AA6" s="342">
        <v>3.0228875773715275E-3</v>
      </c>
      <c r="AB6" s="342">
        <v>4.3221907798700083E-4</v>
      </c>
      <c r="AC6" s="342">
        <v>0</v>
      </c>
      <c r="AD6" s="342">
        <v>0</v>
      </c>
      <c r="AE6" s="342">
        <v>0</v>
      </c>
      <c r="AF6" s="342">
        <v>1.7048972380362726E-2</v>
      </c>
      <c r="AG6" s="342">
        <v>0</v>
      </c>
      <c r="AH6" s="342">
        <v>0</v>
      </c>
      <c r="AI6" s="342">
        <v>0</v>
      </c>
      <c r="AJ6" s="342">
        <v>0</v>
      </c>
      <c r="AK6" s="342">
        <v>2.1671710944214028E-3</v>
      </c>
      <c r="AL6" s="342">
        <v>0</v>
      </c>
      <c r="AM6" s="342">
        <v>0</v>
      </c>
      <c r="AN6" s="342">
        <v>0</v>
      </c>
      <c r="AO6" s="342">
        <v>0</v>
      </c>
      <c r="AP6" s="342">
        <v>0</v>
      </c>
      <c r="AQ6" s="342">
        <v>1.4897856570885864E-5</v>
      </c>
      <c r="AR6" s="342">
        <v>0</v>
      </c>
      <c r="AS6" s="342">
        <v>0</v>
      </c>
      <c r="AT6" s="342">
        <v>0</v>
      </c>
      <c r="AU6" s="342">
        <v>0</v>
      </c>
      <c r="AV6" s="342">
        <v>0</v>
      </c>
      <c r="AW6" s="342">
        <v>0</v>
      </c>
      <c r="AX6" s="342">
        <v>0</v>
      </c>
      <c r="AY6" s="342">
        <v>0</v>
      </c>
      <c r="AZ6" s="342">
        <v>0</v>
      </c>
      <c r="BA6" s="342">
        <v>0</v>
      </c>
      <c r="BB6" s="342">
        <v>0</v>
      </c>
      <c r="BC6" s="342">
        <v>0</v>
      </c>
      <c r="BD6" s="342">
        <v>0</v>
      </c>
      <c r="BE6" s="342">
        <v>0</v>
      </c>
      <c r="BF6" s="342">
        <v>0</v>
      </c>
      <c r="BG6" s="342">
        <v>0</v>
      </c>
      <c r="BH6" s="342">
        <v>0</v>
      </c>
      <c r="BI6" s="342">
        <v>0</v>
      </c>
      <c r="BJ6" s="342">
        <v>2.9032052236425123E-3</v>
      </c>
      <c r="BK6" s="342">
        <v>0</v>
      </c>
      <c r="BL6" s="342">
        <v>7.2332235731942024E-4</v>
      </c>
      <c r="BM6" s="342">
        <v>1.5945381752370879E-5</v>
      </c>
      <c r="BN6" s="342">
        <v>2.0243789026172447E-3</v>
      </c>
      <c r="BO6" s="342">
        <v>2.0962752311254945E-3</v>
      </c>
      <c r="BP6" s="342">
        <v>0</v>
      </c>
      <c r="BQ6" s="342">
        <v>0</v>
      </c>
      <c r="BR6" s="342">
        <v>0</v>
      </c>
      <c r="BS6" s="342">
        <v>0</v>
      </c>
      <c r="BT6" s="342">
        <v>1.553217100920281E-4</v>
      </c>
      <c r="BU6" s="342">
        <v>0</v>
      </c>
      <c r="BV6" s="342">
        <v>5.8928352551833384E-7</v>
      </c>
      <c r="BW6" s="342">
        <v>6.8418780407871717E-7</v>
      </c>
      <c r="BX6" s="342">
        <v>7.0335872024141354E-6</v>
      </c>
      <c r="BY6" s="342">
        <v>0</v>
      </c>
      <c r="BZ6" s="342">
        <v>0</v>
      </c>
      <c r="CA6" s="342">
        <v>0</v>
      </c>
      <c r="CB6" s="342">
        <v>0</v>
      </c>
      <c r="CC6" s="342">
        <v>0</v>
      </c>
      <c r="CD6" s="342">
        <v>0</v>
      </c>
      <c r="CE6" s="342">
        <v>0</v>
      </c>
      <c r="CF6" s="342">
        <v>0</v>
      </c>
      <c r="CG6" s="342">
        <v>0</v>
      </c>
      <c r="CH6" s="342">
        <v>0</v>
      </c>
      <c r="CI6" s="342">
        <v>0</v>
      </c>
      <c r="CJ6" s="342">
        <v>0</v>
      </c>
      <c r="CK6" s="342">
        <v>0</v>
      </c>
      <c r="CL6" s="342">
        <v>0</v>
      </c>
      <c r="CM6" s="342">
        <v>1.4866172995368044E-5</v>
      </c>
      <c r="CN6" s="342">
        <v>1.0111302854057176E-3</v>
      </c>
      <c r="CO6" s="342">
        <v>3.9459671348636172E-4</v>
      </c>
      <c r="CP6" s="342">
        <v>5.9988433736919906E-4</v>
      </c>
      <c r="CQ6" s="342">
        <v>0</v>
      </c>
      <c r="CR6" s="342">
        <v>2.6309466919772627E-3</v>
      </c>
      <c r="CS6" s="342">
        <v>3.6608310389918508E-3</v>
      </c>
      <c r="CT6" s="342">
        <v>2.3551306438729545E-3</v>
      </c>
      <c r="CU6" s="342">
        <v>5.0788659554782191E-5</v>
      </c>
      <c r="CV6" s="342">
        <v>0</v>
      </c>
      <c r="CW6" s="342">
        <v>0</v>
      </c>
      <c r="CX6" s="342">
        <v>2.4038790916125535E-6</v>
      </c>
      <c r="CY6" s="342">
        <v>1.6237469809649442E-2</v>
      </c>
      <c r="CZ6" s="342">
        <v>1.6526406501762389E-2</v>
      </c>
      <c r="DA6" s="342">
        <v>1.59330534657855E-4</v>
      </c>
      <c r="DB6" s="342">
        <v>3.0400137014702038E-3</v>
      </c>
      <c r="DC6" s="342">
        <v>2.4615641362621776E-3</v>
      </c>
      <c r="DD6" s="342">
        <v>3.3997118213026476E-3</v>
      </c>
      <c r="DE6" s="342">
        <v>0</v>
      </c>
      <c r="DF6" s="343">
        <v>0</v>
      </c>
      <c r="DG6" s="345"/>
      <c r="DH6" s="346"/>
      <c r="DI6" s="346"/>
      <c r="DJ6" s="346"/>
      <c r="DK6" s="346"/>
      <c r="DL6" s="346"/>
      <c r="DM6" s="346"/>
      <c r="DN6" s="346"/>
      <c r="DO6" s="346"/>
      <c r="DP6" s="346"/>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row>
    <row r="7" spans="1:170" ht="19.899999999999999" customHeight="1" x14ac:dyDescent="0.15">
      <c r="A7" s="347" t="s">
        <v>111</v>
      </c>
      <c r="B7" s="348" t="s">
        <v>123</v>
      </c>
      <c r="C7" s="349">
        <v>3.6644316232652425E-3</v>
      </c>
      <c r="D7" s="342">
        <v>3.04769443894716E-2</v>
      </c>
      <c r="E7" s="342">
        <v>3.437390389337075E-2</v>
      </c>
      <c r="F7" s="342">
        <v>0</v>
      </c>
      <c r="G7" s="342">
        <v>0</v>
      </c>
      <c r="H7" s="342">
        <v>0</v>
      </c>
      <c r="I7" s="342">
        <v>0</v>
      </c>
      <c r="J7" s="342">
        <v>7.1866451123525091E-2</v>
      </c>
      <c r="K7" s="342">
        <v>0</v>
      </c>
      <c r="L7" s="342">
        <v>1.946282600233554E-3</v>
      </c>
      <c r="M7" s="342">
        <v>0</v>
      </c>
      <c r="N7" s="342">
        <v>1.0107816711590297E-3</v>
      </c>
      <c r="O7" s="342">
        <v>2.0749757919490938E-4</v>
      </c>
      <c r="P7" s="342">
        <v>0</v>
      </c>
      <c r="Q7" s="342">
        <v>0</v>
      </c>
      <c r="R7" s="342">
        <v>0</v>
      </c>
      <c r="S7" s="342">
        <v>0</v>
      </c>
      <c r="T7" s="342">
        <v>0</v>
      </c>
      <c r="U7" s="342">
        <v>5.4704595185995622E-4</v>
      </c>
      <c r="V7" s="342">
        <v>0</v>
      </c>
      <c r="W7" s="342">
        <v>0</v>
      </c>
      <c r="X7" s="342">
        <v>0</v>
      </c>
      <c r="Y7" s="342">
        <v>0</v>
      </c>
      <c r="Z7" s="342">
        <v>0</v>
      </c>
      <c r="AA7" s="342">
        <v>1.8878298687722262E-5</v>
      </c>
      <c r="AB7" s="342">
        <v>0</v>
      </c>
      <c r="AC7" s="342">
        <v>0</v>
      </c>
      <c r="AD7" s="342">
        <v>0</v>
      </c>
      <c r="AE7" s="342">
        <v>0</v>
      </c>
      <c r="AF7" s="342">
        <v>0</v>
      </c>
      <c r="AG7" s="342">
        <v>1.8662262592898431E-2</v>
      </c>
      <c r="AH7" s="342">
        <v>0</v>
      </c>
      <c r="AI7" s="342">
        <v>0</v>
      </c>
      <c r="AJ7" s="342">
        <v>0</v>
      </c>
      <c r="AK7" s="342">
        <v>0</v>
      </c>
      <c r="AL7" s="342">
        <v>0</v>
      </c>
      <c r="AM7" s="342">
        <v>0</v>
      </c>
      <c r="AN7" s="342">
        <v>0</v>
      </c>
      <c r="AO7" s="342">
        <v>0</v>
      </c>
      <c r="AP7" s="342">
        <v>0</v>
      </c>
      <c r="AQ7" s="342">
        <v>0</v>
      </c>
      <c r="AR7" s="342">
        <v>0</v>
      </c>
      <c r="AS7" s="342">
        <v>0</v>
      </c>
      <c r="AT7" s="342">
        <v>0</v>
      </c>
      <c r="AU7" s="342">
        <v>0</v>
      </c>
      <c r="AV7" s="342">
        <v>0</v>
      </c>
      <c r="AW7" s="342">
        <v>0</v>
      </c>
      <c r="AX7" s="342">
        <v>0</v>
      </c>
      <c r="AY7" s="342">
        <v>0</v>
      </c>
      <c r="AZ7" s="342">
        <v>0</v>
      </c>
      <c r="BA7" s="342">
        <v>0</v>
      </c>
      <c r="BB7" s="342">
        <v>0</v>
      </c>
      <c r="BC7" s="342">
        <v>0</v>
      </c>
      <c r="BD7" s="342">
        <v>0</v>
      </c>
      <c r="BE7" s="342">
        <v>0</v>
      </c>
      <c r="BF7" s="342">
        <v>0</v>
      </c>
      <c r="BG7" s="342">
        <v>0</v>
      </c>
      <c r="BH7" s="342">
        <v>0</v>
      </c>
      <c r="BI7" s="342">
        <v>0</v>
      </c>
      <c r="BJ7" s="342">
        <v>8.5075610949231128E-5</v>
      </c>
      <c r="BK7" s="342">
        <v>0</v>
      </c>
      <c r="BL7" s="342">
        <v>0</v>
      </c>
      <c r="BM7" s="342">
        <v>0</v>
      </c>
      <c r="BN7" s="342">
        <v>0</v>
      </c>
      <c r="BO7" s="342">
        <v>0</v>
      </c>
      <c r="BP7" s="342">
        <v>0</v>
      </c>
      <c r="BQ7" s="342">
        <v>0</v>
      </c>
      <c r="BR7" s="342">
        <v>0</v>
      </c>
      <c r="BS7" s="342">
        <v>0</v>
      </c>
      <c r="BT7" s="342">
        <v>0</v>
      </c>
      <c r="BU7" s="342">
        <v>0</v>
      </c>
      <c r="BV7" s="342">
        <v>0</v>
      </c>
      <c r="BW7" s="342">
        <v>0</v>
      </c>
      <c r="BX7" s="342">
        <v>0</v>
      </c>
      <c r="BY7" s="342">
        <v>0</v>
      </c>
      <c r="BZ7" s="342">
        <v>0</v>
      </c>
      <c r="CA7" s="342">
        <v>0</v>
      </c>
      <c r="CB7" s="342">
        <v>0</v>
      </c>
      <c r="CC7" s="342">
        <v>0</v>
      </c>
      <c r="CD7" s="342">
        <v>0</v>
      </c>
      <c r="CE7" s="342">
        <v>0</v>
      </c>
      <c r="CF7" s="342">
        <v>0</v>
      </c>
      <c r="CG7" s="342">
        <v>0</v>
      </c>
      <c r="CH7" s="342">
        <v>0</v>
      </c>
      <c r="CI7" s="342">
        <v>0</v>
      </c>
      <c r="CJ7" s="342">
        <v>0</v>
      </c>
      <c r="CK7" s="342">
        <v>0</v>
      </c>
      <c r="CL7" s="342">
        <v>0</v>
      </c>
      <c r="CM7" s="342">
        <v>2.2871035377489297E-6</v>
      </c>
      <c r="CN7" s="342">
        <v>1.2744832151768601E-4</v>
      </c>
      <c r="CO7" s="342">
        <v>1.0090401673436963E-3</v>
      </c>
      <c r="CP7" s="342">
        <v>7.8409539530563117E-5</v>
      </c>
      <c r="CQ7" s="342">
        <v>0</v>
      </c>
      <c r="CR7" s="342">
        <v>4.5015194278185978E-4</v>
      </c>
      <c r="CS7" s="342">
        <v>6.8002626308326386E-4</v>
      </c>
      <c r="CT7" s="342">
        <v>0</v>
      </c>
      <c r="CU7" s="342">
        <v>0</v>
      </c>
      <c r="CV7" s="342">
        <v>0</v>
      </c>
      <c r="CW7" s="342">
        <v>0</v>
      </c>
      <c r="CX7" s="342">
        <v>0</v>
      </c>
      <c r="CY7" s="342">
        <v>1.9309079090752673E-3</v>
      </c>
      <c r="CZ7" s="342">
        <v>3.9772521211723479E-3</v>
      </c>
      <c r="DA7" s="342">
        <v>0</v>
      </c>
      <c r="DB7" s="342">
        <v>4.5070625670425556E-6</v>
      </c>
      <c r="DC7" s="342">
        <v>0</v>
      </c>
      <c r="DD7" s="342">
        <v>1.195211187176712E-4</v>
      </c>
      <c r="DE7" s="342">
        <v>0</v>
      </c>
      <c r="DF7" s="343">
        <v>0</v>
      </c>
      <c r="DG7" s="345"/>
      <c r="DH7" s="346"/>
      <c r="DI7" s="346"/>
      <c r="DJ7" s="346"/>
      <c r="DK7" s="346"/>
      <c r="DL7" s="346"/>
      <c r="DM7" s="346"/>
      <c r="DN7" s="346"/>
      <c r="DO7" s="346"/>
      <c r="DP7" s="346"/>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row>
    <row r="8" spans="1:170" ht="19.899999999999999" customHeight="1" x14ac:dyDescent="0.15">
      <c r="A8" s="347" t="s">
        <v>126</v>
      </c>
      <c r="B8" s="348" t="s">
        <v>125</v>
      </c>
      <c r="C8" s="349">
        <v>3.038749415250273E-2</v>
      </c>
      <c r="D8" s="342">
        <v>2.0054093277920706E-2</v>
      </c>
      <c r="E8" s="342">
        <v>0</v>
      </c>
      <c r="F8" s="342">
        <v>0</v>
      </c>
      <c r="G8" s="342">
        <v>0</v>
      </c>
      <c r="H8" s="342">
        <v>0</v>
      </c>
      <c r="I8" s="342">
        <v>0</v>
      </c>
      <c r="J8" s="342">
        <v>0</v>
      </c>
      <c r="K8" s="342">
        <v>0</v>
      </c>
      <c r="L8" s="342">
        <v>0</v>
      </c>
      <c r="M8" s="342">
        <v>0</v>
      </c>
      <c r="N8" s="342">
        <v>0</v>
      </c>
      <c r="O8" s="342">
        <v>0</v>
      </c>
      <c r="P8" s="342">
        <v>0</v>
      </c>
      <c r="Q8" s="342">
        <v>0</v>
      </c>
      <c r="R8" s="342">
        <v>0</v>
      </c>
      <c r="S8" s="342">
        <v>0</v>
      </c>
      <c r="T8" s="342">
        <v>0</v>
      </c>
      <c r="U8" s="342">
        <v>0</v>
      </c>
      <c r="V8" s="342">
        <v>0</v>
      </c>
      <c r="W8" s="342">
        <v>0</v>
      </c>
      <c r="X8" s="342">
        <v>0</v>
      </c>
      <c r="Y8" s="342">
        <v>0</v>
      </c>
      <c r="Z8" s="342">
        <v>0</v>
      </c>
      <c r="AA8" s="342">
        <v>0</v>
      </c>
      <c r="AB8" s="342">
        <v>0</v>
      </c>
      <c r="AC8" s="342">
        <v>0</v>
      </c>
      <c r="AD8" s="342">
        <v>0</v>
      </c>
      <c r="AE8" s="342">
        <v>0</v>
      </c>
      <c r="AF8" s="342">
        <v>0</v>
      </c>
      <c r="AG8" s="342">
        <v>0</v>
      </c>
      <c r="AH8" s="342">
        <v>0</v>
      </c>
      <c r="AI8" s="342">
        <v>0</v>
      </c>
      <c r="AJ8" s="342">
        <v>0</v>
      </c>
      <c r="AK8" s="342">
        <v>0</v>
      </c>
      <c r="AL8" s="342">
        <v>0</v>
      </c>
      <c r="AM8" s="342">
        <v>0</v>
      </c>
      <c r="AN8" s="342">
        <v>0</v>
      </c>
      <c r="AO8" s="342">
        <v>0</v>
      </c>
      <c r="AP8" s="342">
        <v>0</v>
      </c>
      <c r="AQ8" s="342">
        <v>0</v>
      </c>
      <c r="AR8" s="342">
        <v>0</v>
      </c>
      <c r="AS8" s="342">
        <v>0</v>
      </c>
      <c r="AT8" s="342">
        <v>0</v>
      </c>
      <c r="AU8" s="342">
        <v>0</v>
      </c>
      <c r="AV8" s="342">
        <v>0</v>
      </c>
      <c r="AW8" s="342">
        <v>0</v>
      </c>
      <c r="AX8" s="342">
        <v>0</v>
      </c>
      <c r="AY8" s="342">
        <v>0</v>
      </c>
      <c r="AZ8" s="342">
        <v>0</v>
      </c>
      <c r="BA8" s="342">
        <v>0</v>
      </c>
      <c r="BB8" s="342">
        <v>0</v>
      </c>
      <c r="BC8" s="342">
        <v>0</v>
      </c>
      <c r="BD8" s="342">
        <v>0</v>
      </c>
      <c r="BE8" s="342">
        <v>0</v>
      </c>
      <c r="BF8" s="342">
        <v>0</v>
      </c>
      <c r="BG8" s="342">
        <v>0</v>
      </c>
      <c r="BH8" s="342">
        <v>0</v>
      </c>
      <c r="BI8" s="342">
        <v>0</v>
      </c>
      <c r="BJ8" s="342">
        <v>0</v>
      </c>
      <c r="BK8" s="342">
        <v>0</v>
      </c>
      <c r="BL8" s="342">
        <v>0</v>
      </c>
      <c r="BM8" s="342">
        <v>0</v>
      </c>
      <c r="BN8" s="342">
        <v>0</v>
      </c>
      <c r="BO8" s="342">
        <v>0</v>
      </c>
      <c r="BP8" s="342">
        <v>0</v>
      </c>
      <c r="BQ8" s="342">
        <v>0</v>
      </c>
      <c r="BR8" s="342">
        <v>0</v>
      </c>
      <c r="BS8" s="342">
        <v>0</v>
      </c>
      <c r="BT8" s="342">
        <v>0</v>
      </c>
      <c r="BU8" s="342">
        <v>0</v>
      </c>
      <c r="BV8" s="342">
        <v>0</v>
      </c>
      <c r="BW8" s="342">
        <v>0</v>
      </c>
      <c r="BX8" s="342">
        <v>0</v>
      </c>
      <c r="BY8" s="342">
        <v>0</v>
      </c>
      <c r="BZ8" s="342">
        <v>0</v>
      </c>
      <c r="CA8" s="342">
        <v>0</v>
      </c>
      <c r="CB8" s="342">
        <v>0</v>
      </c>
      <c r="CC8" s="342">
        <v>0</v>
      </c>
      <c r="CD8" s="342">
        <v>0</v>
      </c>
      <c r="CE8" s="342">
        <v>0</v>
      </c>
      <c r="CF8" s="342">
        <v>0</v>
      </c>
      <c r="CG8" s="342">
        <v>0</v>
      </c>
      <c r="CH8" s="342">
        <v>0</v>
      </c>
      <c r="CI8" s="342">
        <v>0</v>
      </c>
      <c r="CJ8" s="342">
        <v>0</v>
      </c>
      <c r="CK8" s="342">
        <v>0</v>
      </c>
      <c r="CL8" s="342">
        <v>0</v>
      </c>
      <c r="CM8" s="342">
        <v>0</v>
      </c>
      <c r="CN8" s="342">
        <v>0</v>
      </c>
      <c r="CO8" s="342">
        <v>0</v>
      </c>
      <c r="CP8" s="342">
        <v>0</v>
      </c>
      <c r="CQ8" s="342">
        <v>0</v>
      </c>
      <c r="CR8" s="342">
        <v>0</v>
      </c>
      <c r="CS8" s="342">
        <v>0</v>
      </c>
      <c r="CT8" s="342">
        <v>0</v>
      </c>
      <c r="CU8" s="342">
        <v>0</v>
      </c>
      <c r="CV8" s="342">
        <v>0</v>
      </c>
      <c r="CW8" s="342">
        <v>0</v>
      </c>
      <c r="CX8" s="342">
        <v>0</v>
      </c>
      <c r="CY8" s="342">
        <v>0</v>
      </c>
      <c r="CZ8" s="342">
        <v>0</v>
      </c>
      <c r="DA8" s="342">
        <v>0</v>
      </c>
      <c r="DB8" s="342">
        <v>0</v>
      </c>
      <c r="DC8" s="342">
        <v>0</v>
      </c>
      <c r="DD8" s="342">
        <v>0</v>
      </c>
      <c r="DE8" s="342">
        <v>0</v>
      </c>
      <c r="DF8" s="343">
        <v>0</v>
      </c>
      <c r="DG8" s="345"/>
      <c r="DH8" s="346"/>
      <c r="DI8" s="346"/>
      <c r="DJ8" s="346"/>
      <c r="DK8" s="346"/>
      <c r="DL8" s="346"/>
      <c r="DM8" s="346"/>
      <c r="DN8" s="346"/>
      <c r="DO8" s="346"/>
      <c r="DP8" s="346"/>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row>
    <row r="9" spans="1:170" ht="19.899999999999999" customHeight="1" x14ac:dyDescent="0.15">
      <c r="A9" s="347" t="s">
        <v>129</v>
      </c>
      <c r="B9" s="348" t="s">
        <v>130</v>
      </c>
      <c r="C9" s="349">
        <v>1.559332605644784E-3</v>
      </c>
      <c r="D9" s="342">
        <v>0</v>
      </c>
      <c r="E9" s="342">
        <v>0</v>
      </c>
      <c r="F9" s="342">
        <v>0.12839506172839507</v>
      </c>
      <c r="G9" s="342">
        <v>0</v>
      </c>
      <c r="H9" s="342">
        <v>0</v>
      </c>
      <c r="I9" s="342">
        <v>0</v>
      </c>
      <c r="J9" s="342">
        <v>6.280213837404488E-4</v>
      </c>
      <c r="K9" s="342">
        <v>0</v>
      </c>
      <c r="L9" s="342">
        <v>1.9462826002335538E-4</v>
      </c>
      <c r="M9" s="342">
        <v>0</v>
      </c>
      <c r="N9" s="342">
        <v>0</v>
      </c>
      <c r="O9" s="342">
        <v>0</v>
      </c>
      <c r="P9" s="342">
        <v>6.8418824797013889E-2</v>
      </c>
      <c r="Q9" s="342">
        <v>1.0705262707146833E-5</v>
      </c>
      <c r="R9" s="342">
        <v>0</v>
      </c>
      <c r="S9" s="342">
        <v>0</v>
      </c>
      <c r="T9" s="342">
        <v>0</v>
      </c>
      <c r="U9" s="342">
        <v>0</v>
      </c>
      <c r="V9" s="342">
        <v>2.7742769045410948E-4</v>
      </c>
      <c r="W9" s="342">
        <v>0</v>
      </c>
      <c r="X9" s="342">
        <v>0</v>
      </c>
      <c r="Y9" s="342">
        <v>0</v>
      </c>
      <c r="Z9" s="342">
        <v>0</v>
      </c>
      <c r="AA9" s="342">
        <v>0</v>
      </c>
      <c r="AB9" s="342">
        <v>5.1376984741851044E-4</v>
      </c>
      <c r="AC9" s="342">
        <v>0</v>
      </c>
      <c r="AD9" s="342">
        <v>0</v>
      </c>
      <c r="AE9" s="342">
        <v>0</v>
      </c>
      <c r="AF9" s="342">
        <v>0</v>
      </c>
      <c r="AG9" s="342">
        <v>9.9091659785301395E-4</v>
      </c>
      <c r="AH9" s="342">
        <v>0</v>
      </c>
      <c r="AI9" s="342">
        <v>0</v>
      </c>
      <c r="AJ9" s="342">
        <v>0</v>
      </c>
      <c r="AK9" s="342">
        <v>0</v>
      </c>
      <c r="AL9" s="342">
        <v>0</v>
      </c>
      <c r="AM9" s="342">
        <v>0</v>
      </c>
      <c r="AN9" s="342">
        <v>0</v>
      </c>
      <c r="AO9" s="342">
        <v>0</v>
      </c>
      <c r="AP9" s="342">
        <v>0</v>
      </c>
      <c r="AQ9" s="342">
        <v>0</v>
      </c>
      <c r="AR9" s="342">
        <v>0</v>
      </c>
      <c r="AS9" s="342">
        <v>0</v>
      </c>
      <c r="AT9" s="342">
        <v>0</v>
      </c>
      <c r="AU9" s="342">
        <v>0</v>
      </c>
      <c r="AV9" s="342">
        <v>0</v>
      </c>
      <c r="AW9" s="342">
        <v>0</v>
      </c>
      <c r="AX9" s="342">
        <v>0</v>
      </c>
      <c r="AY9" s="342">
        <v>0</v>
      </c>
      <c r="AZ9" s="342">
        <v>0</v>
      </c>
      <c r="BA9" s="342">
        <v>0</v>
      </c>
      <c r="BB9" s="342">
        <v>0</v>
      </c>
      <c r="BC9" s="342">
        <v>0</v>
      </c>
      <c r="BD9" s="342">
        <v>0</v>
      </c>
      <c r="BE9" s="342">
        <v>0</v>
      </c>
      <c r="BF9" s="342">
        <v>0</v>
      </c>
      <c r="BG9" s="342">
        <v>0</v>
      </c>
      <c r="BH9" s="342">
        <v>2.2021823627214571E-5</v>
      </c>
      <c r="BI9" s="342">
        <v>0</v>
      </c>
      <c r="BJ9" s="342">
        <v>2.4459238147903951E-4</v>
      </c>
      <c r="BK9" s="342">
        <v>0</v>
      </c>
      <c r="BL9" s="342">
        <v>8.2092070818093085E-6</v>
      </c>
      <c r="BM9" s="342">
        <v>4.2521018006322346E-5</v>
      </c>
      <c r="BN9" s="342">
        <v>2.8231699216155175E-5</v>
      </c>
      <c r="BO9" s="342">
        <v>4.1033472609265001E-5</v>
      </c>
      <c r="BP9" s="342">
        <v>0</v>
      </c>
      <c r="BQ9" s="342">
        <v>0</v>
      </c>
      <c r="BR9" s="342">
        <v>0</v>
      </c>
      <c r="BS9" s="342">
        <v>0</v>
      </c>
      <c r="BT9" s="342">
        <v>0</v>
      </c>
      <c r="BU9" s="342">
        <v>0</v>
      </c>
      <c r="BV9" s="342">
        <v>0</v>
      </c>
      <c r="BW9" s="342">
        <v>0</v>
      </c>
      <c r="BX9" s="342">
        <v>0</v>
      </c>
      <c r="BY9" s="342">
        <v>0</v>
      </c>
      <c r="BZ9" s="342">
        <v>0</v>
      </c>
      <c r="CA9" s="342">
        <v>0</v>
      </c>
      <c r="CB9" s="342">
        <v>0</v>
      </c>
      <c r="CC9" s="342">
        <v>0</v>
      </c>
      <c r="CD9" s="342">
        <v>0</v>
      </c>
      <c r="CE9" s="342">
        <v>0</v>
      </c>
      <c r="CF9" s="342">
        <v>0</v>
      </c>
      <c r="CG9" s="342">
        <v>0</v>
      </c>
      <c r="CH9" s="342">
        <v>0</v>
      </c>
      <c r="CI9" s="342">
        <v>0</v>
      </c>
      <c r="CJ9" s="342">
        <v>0</v>
      </c>
      <c r="CK9" s="342">
        <v>0</v>
      </c>
      <c r="CL9" s="342">
        <v>0</v>
      </c>
      <c r="CM9" s="342">
        <v>2.8588794221861621E-6</v>
      </c>
      <c r="CN9" s="342">
        <v>4.3489474641106132E-5</v>
      </c>
      <c r="CO9" s="342">
        <v>6.2008054976428269E-5</v>
      </c>
      <c r="CP9" s="342">
        <v>6.1631952469438256E-6</v>
      </c>
      <c r="CQ9" s="342">
        <v>0</v>
      </c>
      <c r="CR9" s="342">
        <v>1.0956777492930898E-4</v>
      </c>
      <c r="CS9" s="342">
        <v>1.6690299763301203E-4</v>
      </c>
      <c r="CT9" s="342">
        <v>0</v>
      </c>
      <c r="CU9" s="342">
        <v>0</v>
      </c>
      <c r="CV9" s="342">
        <v>0</v>
      </c>
      <c r="CW9" s="342">
        <v>0</v>
      </c>
      <c r="CX9" s="342">
        <v>0</v>
      </c>
      <c r="CY9" s="342">
        <v>1.5676678073680388E-3</v>
      </c>
      <c r="CZ9" s="342">
        <v>2.2373122548757173E-3</v>
      </c>
      <c r="DA9" s="342">
        <v>0</v>
      </c>
      <c r="DB9" s="342">
        <v>0</v>
      </c>
      <c r="DC9" s="342">
        <v>0</v>
      </c>
      <c r="DD9" s="342">
        <v>1.0402764036538049E-4</v>
      </c>
      <c r="DE9" s="342">
        <v>0</v>
      </c>
      <c r="DF9" s="343">
        <v>0</v>
      </c>
      <c r="DG9" s="345"/>
      <c r="DH9" s="346"/>
      <c r="DI9" s="346"/>
      <c r="DJ9" s="346"/>
      <c r="DK9" s="346"/>
      <c r="DL9" s="346"/>
      <c r="DM9" s="346"/>
      <c r="DN9" s="346"/>
      <c r="DO9" s="346"/>
      <c r="DP9" s="346"/>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row>
    <row r="10" spans="1:170" ht="19.899999999999999" customHeight="1" x14ac:dyDescent="0.15">
      <c r="A10" s="347" t="s">
        <v>137</v>
      </c>
      <c r="B10" s="348" t="s">
        <v>138</v>
      </c>
      <c r="C10" s="349">
        <v>0</v>
      </c>
      <c r="D10" s="342">
        <v>0</v>
      </c>
      <c r="E10" s="342">
        <v>0</v>
      </c>
      <c r="F10" s="342">
        <v>0</v>
      </c>
      <c r="G10" s="342">
        <v>4.7040376323010582E-3</v>
      </c>
      <c r="H10" s="342">
        <v>0</v>
      </c>
      <c r="I10" s="342">
        <v>0</v>
      </c>
      <c r="J10" s="342">
        <v>1.3501813637884937E-2</v>
      </c>
      <c r="K10" s="342">
        <v>0</v>
      </c>
      <c r="L10" s="342">
        <v>1.3623978201634877E-3</v>
      </c>
      <c r="M10" s="342">
        <v>0</v>
      </c>
      <c r="N10" s="342">
        <v>0</v>
      </c>
      <c r="O10" s="342">
        <v>0</v>
      </c>
      <c r="P10" s="342">
        <v>0</v>
      </c>
      <c r="Q10" s="342">
        <v>0</v>
      </c>
      <c r="R10" s="342">
        <v>0</v>
      </c>
      <c r="S10" s="342">
        <v>0</v>
      </c>
      <c r="T10" s="342">
        <v>0</v>
      </c>
      <c r="U10" s="342">
        <v>1.3676148796498905E-4</v>
      </c>
      <c r="V10" s="342">
        <v>0</v>
      </c>
      <c r="W10" s="342">
        <v>0</v>
      </c>
      <c r="X10" s="342">
        <v>0</v>
      </c>
      <c r="Y10" s="342">
        <v>0</v>
      </c>
      <c r="Z10" s="342">
        <v>0</v>
      </c>
      <c r="AA10" s="342">
        <v>1.7226447552546565E-4</v>
      </c>
      <c r="AB10" s="342">
        <v>0</v>
      </c>
      <c r="AC10" s="342">
        <v>0</v>
      </c>
      <c r="AD10" s="342">
        <v>0</v>
      </c>
      <c r="AE10" s="342">
        <v>0</v>
      </c>
      <c r="AF10" s="342">
        <v>0</v>
      </c>
      <c r="AG10" s="342">
        <v>0</v>
      </c>
      <c r="AH10" s="342">
        <v>0</v>
      </c>
      <c r="AI10" s="342">
        <v>0</v>
      </c>
      <c r="AJ10" s="342">
        <v>0</v>
      </c>
      <c r="AK10" s="342">
        <v>0</v>
      </c>
      <c r="AL10" s="342">
        <v>0</v>
      </c>
      <c r="AM10" s="342">
        <v>0</v>
      </c>
      <c r="AN10" s="342">
        <v>0</v>
      </c>
      <c r="AO10" s="342">
        <v>0</v>
      </c>
      <c r="AP10" s="342">
        <v>0</v>
      </c>
      <c r="AQ10" s="342">
        <v>0</v>
      </c>
      <c r="AR10" s="342">
        <v>0</v>
      </c>
      <c r="AS10" s="342">
        <v>0</v>
      </c>
      <c r="AT10" s="342">
        <v>0</v>
      </c>
      <c r="AU10" s="342">
        <v>0</v>
      </c>
      <c r="AV10" s="342">
        <v>0</v>
      </c>
      <c r="AW10" s="342">
        <v>0</v>
      </c>
      <c r="AX10" s="342">
        <v>0</v>
      </c>
      <c r="AY10" s="342">
        <v>0</v>
      </c>
      <c r="AZ10" s="342">
        <v>0</v>
      </c>
      <c r="BA10" s="342">
        <v>0</v>
      </c>
      <c r="BB10" s="342">
        <v>0</v>
      </c>
      <c r="BC10" s="342">
        <v>0</v>
      </c>
      <c r="BD10" s="342">
        <v>0</v>
      </c>
      <c r="BE10" s="342">
        <v>0</v>
      </c>
      <c r="BF10" s="342">
        <v>0</v>
      </c>
      <c r="BG10" s="342">
        <v>0</v>
      </c>
      <c r="BH10" s="342">
        <v>0</v>
      </c>
      <c r="BI10" s="342">
        <v>0</v>
      </c>
      <c r="BJ10" s="342">
        <v>5.3172256843269459E-3</v>
      </c>
      <c r="BK10" s="342">
        <v>0</v>
      </c>
      <c r="BL10" s="342">
        <v>0</v>
      </c>
      <c r="BM10" s="342">
        <v>0</v>
      </c>
      <c r="BN10" s="342">
        <v>0</v>
      </c>
      <c r="BO10" s="342">
        <v>0</v>
      </c>
      <c r="BP10" s="342">
        <v>0</v>
      </c>
      <c r="BQ10" s="342">
        <v>0</v>
      </c>
      <c r="BR10" s="342">
        <v>0</v>
      </c>
      <c r="BS10" s="342">
        <v>0</v>
      </c>
      <c r="BT10" s="342">
        <v>0</v>
      </c>
      <c r="BU10" s="342">
        <v>0</v>
      </c>
      <c r="BV10" s="342">
        <v>0</v>
      </c>
      <c r="BW10" s="342">
        <v>0</v>
      </c>
      <c r="BX10" s="342">
        <v>0</v>
      </c>
      <c r="BY10" s="342">
        <v>0</v>
      </c>
      <c r="BZ10" s="342">
        <v>0</v>
      </c>
      <c r="CA10" s="342">
        <v>0</v>
      </c>
      <c r="CB10" s="342">
        <v>0</v>
      </c>
      <c r="CC10" s="342">
        <v>0</v>
      </c>
      <c r="CD10" s="342">
        <v>0</v>
      </c>
      <c r="CE10" s="342">
        <v>0</v>
      </c>
      <c r="CF10" s="342">
        <v>0</v>
      </c>
      <c r="CG10" s="342">
        <v>0</v>
      </c>
      <c r="CH10" s="342">
        <v>0</v>
      </c>
      <c r="CI10" s="342">
        <v>0</v>
      </c>
      <c r="CJ10" s="342">
        <v>0</v>
      </c>
      <c r="CK10" s="342">
        <v>0</v>
      </c>
      <c r="CL10" s="342">
        <v>0</v>
      </c>
      <c r="CM10" s="342">
        <v>5.1459829599350923E-6</v>
      </c>
      <c r="CN10" s="342">
        <v>4.1073392716600231E-5</v>
      </c>
      <c r="CO10" s="342">
        <v>2.0640443474671227E-4</v>
      </c>
      <c r="CP10" s="342">
        <v>1.0682871761369297E-4</v>
      </c>
      <c r="CQ10" s="342">
        <v>0</v>
      </c>
      <c r="CR10" s="342">
        <v>5.253972821911443E-4</v>
      </c>
      <c r="CS10" s="342">
        <v>9.283117141075793E-4</v>
      </c>
      <c r="CT10" s="342">
        <v>0</v>
      </c>
      <c r="CU10" s="342">
        <v>0</v>
      </c>
      <c r="CV10" s="342">
        <v>0</v>
      </c>
      <c r="CW10" s="342">
        <v>0</v>
      </c>
      <c r="CX10" s="342">
        <v>0</v>
      </c>
      <c r="CY10" s="342">
        <v>5.5633089261475522E-3</v>
      </c>
      <c r="CZ10" s="342">
        <v>7.1385026673321328E-3</v>
      </c>
      <c r="DA10" s="342">
        <v>0</v>
      </c>
      <c r="DB10" s="342">
        <v>2.4788844118734056E-5</v>
      </c>
      <c r="DC10" s="342">
        <v>0</v>
      </c>
      <c r="DD10" s="342">
        <v>2.6338913198894207E-4</v>
      </c>
      <c r="DE10" s="342">
        <v>0</v>
      </c>
      <c r="DF10" s="343">
        <v>0</v>
      </c>
      <c r="DG10" s="345"/>
      <c r="DH10" s="346"/>
      <c r="DI10" s="346"/>
      <c r="DJ10" s="346"/>
      <c r="DK10" s="346"/>
      <c r="DL10" s="346"/>
      <c r="DM10" s="346"/>
      <c r="DN10" s="346"/>
      <c r="DO10" s="346"/>
      <c r="DP10" s="346"/>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row>
    <row r="11" spans="1:170" ht="19.899999999999999" customHeight="1" x14ac:dyDescent="0.15">
      <c r="A11" s="347" t="s">
        <v>143</v>
      </c>
      <c r="B11" s="348" t="s">
        <v>142</v>
      </c>
      <c r="C11" s="349">
        <v>0</v>
      </c>
      <c r="D11" s="342">
        <v>0</v>
      </c>
      <c r="E11" s="342">
        <v>0</v>
      </c>
      <c r="F11" s="342">
        <v>0</v>
      </c>
      <c r="G11" s="342">
        <v>0</v>
      </c>
      <c r="H11" s="342">
        <v>0</v>
      </c>
      <c r="I11" s="342">
        <v>0</v>
      </c>
      <c r="J11" s="342">
        <v>1.7638872197648408E-4</v>
      </c>
      <c r="K11" s="342">
        <v>1.2596004159911117E-4</v>
      </c>
      <c r="L11" s="342">
        <v>1.9462826002335538E-4</v>
      </c>
      <c r="M11" s="342">
        <v>0</v>
      </c>
      <c r="N11" s="342">
        <v>4.8132460531382363E-4</v>
      </c>
      <c r="O11" s="342">
        <v>0</v>
      </c>
      <c r="P11" s="342">
        <v>0</v>
      </c>
      <c r="Q11" s="342">
        <v>0</v>
      </c>
      <c r="R11" s="342">
        <v>1.3664815304593142E-3</v>
      </c>
      <c r="S11" s="342">
        <v>1.1714540087156179E-5</v>
      </c>
      <c r="T11" s="342">
        <v>0</v>
      </c>
      <c r="U11" s="342">
        <v>6.3457330415754923E-2</v>
      </c>
      <c r="V11" s="342">
        <v>3.6224129867865155E-3</v>
      </c>
      <c r="W11" s="342">
        <v>4.7948198972296127E-4</v>
      </c>
      <c r="X11" s="342">
        <v>6.5789649773162215E-3</v>
      </c>
      <c r="Y11" s="342">
        <v>5.5268410009723151E-4</v>
      </c>
      <c r="Z11" s="342">
        <v>1.0950503723171266E-2</v>
      </c>
      <c r="AA11" s="342">
        <v>1.6990468818950036E-4</v>
      </c>
      <c r="AB11" s="342">
        <v>3.4018320962858286E-4</v>
      </c>
      <c r="AC11" s="342">
        <v>0.48443370526252139</v>
      </c>
      <c r="AD11" s="342">
        <v>0.40166084459417462</v>
      </c>
      <c r="AE11" s="342">
        <v>2.0286490324471141E-5</v>
      </c>
      <c r="AF11" s="342">
        <v>4.5302849549236644E-5</v>
      </c>
      <c r="AG11" s="342">
        <v>0</v>
      </c>
      <c r="AH11" s="342">
        <v>3.2165602160348751E-3</v>
      </c>
      <c r="AI11" s="342">
        <v>6.1636310039572297E-3</v>
      </c>
      <c r="AJ11" s="342">
        <v>5.8386411889596599E-3</v>
      </c>
      <c r="AK11" s="342">
        <v>2.4660912453760789E-3</v>
      </c>
      <c r="AL11" s="342">
        <v>5.0792141266993752E-3</v>
      </c>
      <c r="AM11" s="342">
        <v>2.2766932747243802E-3</v>
      </c>
      <c r="AN11" s="342">
        <v>2.6115626938269184E-4</v>
      </c>
      <c r="AO11" s="342">
        <v>1.2623871741463106E-5</v>
      </c>
      <c r="AP11" s="342">
        <v>4.5387891906989734E-4</v>
      </c>
      <c r="AQ11" s="342">
        <v>1.5642749399430157E-4</v>
      </c>
      <c r="AR11" s="342">
        <v>2.9166848959472662E-5</v>
      </c>
      <c r="AS11" s="342">
        <v>5.8007807168400073E-5</v>
      </c>
      <c r="AT11" s="342">
        <v>4.0663709188642822E-5</v>
      </c>
      <c r="AU11" s="342">
        <v>5.6926320263682716E-6</v>
      </c>
      <c r="AV11" s="342">
        <v>0</v>
      </c>
      <c r="AW11" s="342">
        <v>6.1257618916352725E-5</v>
      </c>
      <c r="AX11" s="342">
        <v>1.1733333333333333E-4</v>
      </c>
      <c r="AY11" s="342">
        <v>4.083738922858172E-5</v>
      </c>
      <c r="AZ11" s="342">
        <v>0</v>
      </c>
      <c r="BA11" s="342">
        <v>0</v>
      </c>
      <c r="BB11" s="342">
        <v>9.4276919595929126E-6</v>
      </c>
      <c r="BC11" s="342">
        <v>0</v>
      </c>
      <c r="BD11" s="342">
        <v>6.1475283862123235E-6</v>
      </c>
      <c r="BE11" s="342">
        <v>4.1885109145613584E-5</v>
      </c>
      <c r="BF11" s="342">
        <v>1.8374871261058227E-6</v>
      </c>
      <c r="BG11" s="342">
        <v>1.2483984362166958E-4</v>
      </c>
      <c r="BH11" s="342">
        <v>0</v>
      </c>
      <c r="BI11" s="342">
        <v>8.7515862250032819E-6</v>
      </c>
      <c r="BJ11" s="342">
        <v>1.0634451368653891E-5</v>
      </c>
      <c r="BK11" s="342">
        <v>1.8797313692988602E-4</v>
      </c>
      <c r="BL11" s="342">
        <v>0</v>
      </c>
      <c r="BM11" s="342">
        <v>0</v>
      </c>
      <c r="BN11" s="342">
        <v>6.6427527567423942E-6</v>
      </c>
      <c r="BO11" s="342">
        <v>3.5681280529795655E-6</v>
      </c>
      <c r="BP11" s="342">
        <v>0.20816121018570502</v>
      </c>
      <c r="BQ11" s="342">
        <v>0.42756533837894295</v>
      </c>
      <c r="BR11" s="342">
        <v>0</v>
      </c>
      <c r="BS11" s="342">
        <v>2.3520556966788974E-6</v>
      </c>
      <c r="BT11" s="342">
        <v>1.8381267466512202E-6</v>
      </c>
      <c r="BU11" s="342">
        <v>6.0347626467503402E-7</v>
      </c>
      <c r="BV11" s="342">
        <v>2.946417627591669E-6</v>
      </c>
      <c r="BW11" s="342">
        <v>0</v>
      </c>
      <c r="BX11" s="342">
        <v>0</v>
      </c>
      <c r="BY11" s="342">
        <v>1.1869436201780416E-5</v>
      </c>
      <c r="BZ11" s="342">
        <v>0</v>
      </c>
      <c r="CA11" s="342">
        <v>0</v>
      </c>
      <c r="CB11" s="342">
        <v>0</v>
      </c>
      <c r="CC11" s="342">
        <v>0</v>
      </c>
      <c r="CD11" s="342">
        <v>2.1675987341223392E-5</v>
      </c>
      <c r="CE11" s="342">
        <v>3.77834704873312E-6</v>
      </c>
      <c r="CF11" s="342">
        <v>1.5089881803111533E-5</v>
      </c>
      <c r="CG11" s="342">
        <v>0</v>
      </c>
      <c r="CH11" s="342">
        <v>0</v>
      </c>
      <c r="CI11" s="342">
        <v>0</v>
      </c>
      <c r="CJ11" s="342">
        <v>0</v>
      </c>
      <c r="CK11" s="342">
        <v>0</v>
      </c>
      <c r="CL11" s="342">
        <v>0</v>
      </c>
      <c r="CM11" s="342">
        <v>0</v>
      </c>
      <c r="CN11" s="342">
        <v>3.6241228867588441E-6</v>
      </c>
      <c r="CO11" s="342">
        <v>1.1100742709066878E-4</v>
      </c>
      <c r="CP11" s="342">
        <v>5.1359960391198545E-6</v>
      </c>
      <c r="CQ11" s="342">
        <v>0</v>
      </c>
      <c r="CR11" s="342">
        <v>2.6401873476941923E-6</v>
      </c>
      <c r="CS11" s="342">
        <v>8.2761817008105137E-6</v>
      </c>
      <c r="CT11" s="342">
        <v>2.882152885858511E-5</v>
      </c>
      <c r="CU11" s="342">
        <v>2.4290228482721918E-5</v>
      </c>
      <c r="CV11" s="342">
        <v>0</v>
      </c>
      <c r="CW11" s="342">
        <v>0</v>
      </c>
      <c r="CX11" s="342">
        <v>2.4038790916125531E-7</v>
      </c>
      <c r="CY11" s="342">
        <v>5.7353700269562394E-5</v>
      </c>
      <c r="CZ11" s="342">
        <v>0</v>
      </c>
      <c r="DA11" s="342">
        <v>4.8491901852390653E-5</v>
      </c>
      <c r="DB11" s="342">
        <v>9.0141251340851113E-6</v>
      </c>
      <c r="DC11" s="342">
        <v>0</v>
      </c>
      <c r="DD11" s="342">
        <v>0</v>
      </c>
      <c r="DE11" s="342">
        <v>0</v>
      </c>
      <c r="DF11" s="343">
        <v>0</v>
      </c>
      <c r="DG11" s="345"/>
      <c r="DH11" s="346"/>
      <c r="DI11" s="346"/>
      <c r="DJ11" s="346"/>
      <c r="DK11" s="346"/>
      <c r="DL11" s="346"/>
      <c r="DM11" s="346"/>
      <c r="DN11" s="346"/>
      <c r="DO11" s="346"/>
      <c r="DP11" s="346"/>
      <c r="DQ11" s="345"/>
      <c r="DR11" s="345"/>
      <c r="DS11" s="345"/>
      <c r="DT11" s="345"/>
      <c r="DU11" s="345"/>
      <c r="DV11" s="345"/>
      <c r="DW11" s="345"/>
      <c r="DX11" s="345"/>
      <c r="DY11" s="345"/>
      <c r="DZ11" s="345"/>
      <c r="EA11" s="345"/>
      <c r="EB11" s="345"/>
      <c r="EC11" s="345"/>
      <c r="ED11" s="345"/>
      <c r="EE11" s="345"/>
      <c r="EF11" s="345"/>
      <c r="EG11" s="345"/>
      <c r="EH11" s="345"/>
      <c r="EI11" s="345"/>
      <c r="EJ11" s="345"/>
      <c r="EK11" s="345"/>
      <c r="EL11" s="345"/>
      <c r="EM11" s="345"/>
      <c r="EN11" s="345"/>
      <c r="EO11" s="345"/>
      <c r="EP11" s="345"/>
      <c r="EQ11" s="345"/>
      <c r="ER11" s="345"/>
      <c r="ES11" s="345"/>
      <c r="ET11" s="345"/>
      <c r="EU11" s="345"/>
      <c r="EV11" s="345"/>
      <c r="EW11" s="345"/>
      <c r="EX11" s="345"/>
      <c r="EY11" s="345"/>
      <c r="EZ11" s="345"/>
      <c r="FA11" s="345"/>
      <c r="FB11" s="345"/>
      <c r="FC11" s="345"/>
      <c r="FD11" s="345"/>
      <c r="FE11" s="345"/>
      <c r="FF11" s="345"/>
      <c r="FG11" s="345"/>
      <c r="FH11" s="345"/>
      <c r="FI11" s="345"/>
      <c r="FJ11" s="345"/>
      <c r="FK11" s="345"/>
      <c r="FL11" s="345"/>
      <c r="FM11" s="345"/>
      <c r="FN11" s="345"/>
    </row>
    <row r="12" spans="1:170" ht="19.899999999999999" customHeight="1" x14ac:dyDescent="0.15">
      <c r="A12" s="347" t="s">
        <v>145</v>
      </c>
      <c r="B12" s="348" t="s">
        <v>146</v>
      </c>
      <c r="C12" s="349">
        <v>0</v>
      </c>
      <c r="D12" s="342">
        <v>0</v>
      </c>
      <c r="E12" s="342">
        <v>0</v>
      </c>
      <c r="F12" s="342">
        <v>0</v>
      </c>
      <c r="G12" s="342">
        <v>0</v>
      </c>
      <c r="H12" s="342">
        <v>0</v>
      </c>
      <c r="I12" s="342">
        <v>0</v>
      </c>
      <c r="J12" s="342">
        <v>0</v>
      </c>
      <c r="K12" s="342">
        <v>0</v>
      </c>
      <c r="L12" s="342">
        <v>1.9462826002335538E-4</v>
      </c>
      <c r="M12" s="342">
        <v>0</v>
      </c>
      <c r="N12" s="342">
        <v>0</v>
      </c>
      <c r="O12" s="342">
        <v>0</v>
      </c>
      <c r="P12" s="342">
        <v>0</v>
      </c>
      <c r="Q12" s="342">
        <v>0</v>
      </c>
      <c r="R12" s="342">
        <v>6.9058744012459963E-4</v>
      </c>
      <c r="S12" s="342">
        <v>1.7571810130734268E-5</v>
      </c>
      <c r="T12" s="342">
        <v>0</v>
      </c>
      <c r="U12" s="342">
        <v>4.7866520787746168E-3</v>
      </c>
      <c r="V12" s="342">
        <v>2.4144135574949072E-2</v>
      </c>
      <c r="W12" s="342">
        <v>-2.9702424142130344E-5</v>
      </c>
      <c r="X12" s="342">
        <v>1.6059312393774339E-4</v>
      </c>
      <c r="Y12" s="342">
        <v>8.1879125940330586E-5</v>
      </c>
      <c r="Z12" s="342">
        <v>0</v>
      </c>
      <c r="AA12" s="342">
        <v>1.2506872880616E-4</v>
      </c>
      <c r="AB12" s="342">
        <v>7.6890725463994749E-5</v>
      </c>
      <c r="AC12" s="342">
        <v>-1.3031816266199528E-3</v>
      </c>
      <c r="AD12" s="342">
        <v>1.7777004263994728E-2</v>
      </c>
      <c r="AE12" s="342">
        <v>0</v>
      </c>
      <c r="AF12" s="342">
        <v>2.8691804714516542E-4</v>
      </c>
      <c r="AG12" s="342">
        <v>0</v>
      </c>
      <c r="AH12" s="342">
        <v>4.9796776066580034E-2</v>
      </c>
      <c r="AI12" s="342">
        <v>3.8357437001438177E-2</v>
      </c>
      <c r="AJ12" s="342">
        <v>3.0785562632696391E-2</v>
      </c>
      <c r="AK12" s="342">
        <v>2.0008967604528641E-2</v>
      </c>
      <c r="AL12" s="342">
        <v>0.19265814264409376</v>
      </c>
      <c r="AM12" s="342">
        <v>0</v>
      </c>
      <c r="AN12" s="342">
        <v>2.6115626938269184E-4</v>
      </c>
      <c r="AO12" s="342">
        <v>0</v>
      </c>
      <c r="AP12" s="342">
        <v>0.31370016060330985</v>
      </c>
      <c r="AQ12" s="342">
        <v>1.1173392428164398E-5</v>
      </c>
      <c r="AR12" s="342">
        <v>5.8333697918945325E-5</v>
      </c>
      <c r="AS12" s="342">
        <v>2.3885567657576502E-5</v>
      </c>
      <c r="AT12" s="342">
        <v>7.745468416884346E-6</v>
      </c>
      <c r="AU12" s="342">
        <v>4.7438600219735597E-5</v>
      </c>
      <c r="AV12" s="342">
        <v>4.7258341097203658E-5</v>
      </c>
      <c r="AW12" s="342">
        <v>0</v>
      </c>
      <c r="AX12" s="342">
        <v>0</v>
      </c>
      <c r="AY12" s="342">
        <v>0</v>
      </c>
      <c r="AZ12" s="342">
        <v>0</v>
      </c>
      <c r="BA12" s="342">
        <v>0</v>
      </c>
      <c r="BB12" s="342">
        <v>0</v>
      </c>
      <c r="BC12" s="342">
        <v>0</v>
      </c>
      <c r="BD12" s="342">
        <v>0</v>
      </c>
      <c r="BE12" s="342">
        <v>0</v>
      </c>
      <c r="BF12" s="342">
        <v>0</v>
      </c>
      <c r="BG12" s="342">
        <v>0</v>
      </c>
      <c r="BH12" s="342">
        <v>0</v>
      </c>
      <c r="BI12" s="342">
        <v>0</v>
      </c>
      <c r="BJ12" s="342">
        <v>9.4646617181019636E-4</v>
      </c>
      <c r="BK12" s="342">
        <v>0</v>
      </c>
      <c r="BL12" s="342">
        <v>1.0489542382311895E-3</v>
      </c>
      <c r="BM12" s="342">
        <v>1.5679625389831365E-4</v>
      </c>
      <c r="BN12" s="342">
        <v>3.7332270492892255E-3</v>
      </c>
      <c r="BO12" s="342">
        <v>4.7010087098005773E-3</v>
      </c>
      <c r="BP12" s="342">
        <v>-1.7255968253948688E-5</v>
      </c>
      <c r="BQ12" s="342">
        <v>0</v>
      </c>
      <c r="BR12" s="342">
        <v>0</v>
      </c>
      <c r="BS12" s="342">
        <v>0</v>
      </c>
      <c r="BT12" s="342">
        <v>0</v>
      </c>
      <c r="BU12" s="342">
        <v>0</v>
      </c>
      <c r="BV12" s="342">
        <v>0</v>
      </c>
      <c r="BW12" s="342">
        <v>0</v>
      </c>
      <c r="BX12" s="342">
        <v>0</v>
      </c>
      <c r="BY12" s="342">
        <v>0</v>
      </c>
      <c r="BZ12" s="342">
        <v>0</v>
      </c>
      <c r="CA12" s="342">
        <v>0</v>
      </c>
      <c r="CB12" s="342">
        <v>0</v>
      </c>
      <c r="CC12" s="342">
        <v>0</v>
      </c>
      <c r="CD12" s="342">
        <v>0</v>
      </c>
      <c r="CE12" s="342">
        <v>0</v>
      </c>
      <c r="CF12" s="342">
        <v>0</v>
      </c>
      <c r="CG12" s="342">
        <v>0</v>
      </c>
      <c r="CH12" s="342">
        <v>0</v>
      </c>
      <c r="CI12" s="342">
        <v>0</v>
      </c>
      <c r="CJ12" s="342">
        <v>0</v>
      </c>
      <c r="CK12" s="342">
        <v>0</v>
      </c>
      <c r="CL12" s="342">
        <v>0</v>
      </c>
      <c r="CM12" s="342">
        <v>6.2895347288095571E-6</v>
      </c>
      <c r="CN12" s="342">
        <v>0</v>
      </c>
      <c r="CO12" s="342">
        <v>0</v>
      </c>
      <c r="CP12" s="342">
        <v>0</v>
      </c>
      <c r="CQ12" s="342">
        <v>0</v>
      </c>
      <c r="CR12" s="342">
        <v>0</v>
      </c>
      <c r="CS12" s="342">
        <v>0</v>
      </c>
      <c r="CT12" s="342">
        <v>0</v>
      </c>
      <c r="CU12" s="342">
        <v>0</v>
      </c>
      <c r="CV12" s="342">
        <v>0</v>
      </c>
      <c r="CW12" s="342">
        <v>0</v>
      </c>
      <c r="CX12" s="342">
        <v>0</v>
      </c>
      <c r="CY12" s="342">
        <v>-6.3726333632847104E-5</v>
      </c>
      <c r="CZ12" s="342">
        <v>-4.0584205318085182E-5</v>
      </c>
      <c r="DA12" s="342">
        <v>0</v>
      </c>
      <c r="DB12" s="342">
        <v>2.4788844118734056E-5</v>
      </c>
      <c r="DC12" s="342">
        <v>0</v>
      </c>
      <c r="DD12" s="342">
        <v>3.5413664805235908E-5</v>
      </c>
      <c r="DE12" s="342">
        <v>0</v>
      </c>
      <c r="DF12" s="343">
        <v>1.3362414545203756E-4</v>
      </c>
      <c r="DG12" s="345"/>
      <c r="DH12" s="346"/>
      <c r="DI12" s="346"/>
      <c r="DJ12" s="346"/>
      <c r="DK12" s="346"/>
      <c r="DL12" s="346"/>
      <c r="DM12" s="346"/>
      <c r="DN12" s="346"/>
      <c r="DO12" s="346"/>
      <c r="DP12" s="346"/>
      <c r="DQ12" s="345"/>
      <c r="DR12" s="345"/>
      <c r="DS12" s="345"/>
      <c r="DT12" s="345"/>
      <c r="DU12" s="345"/>
      <c r="DV12" s="345"/>
      <c r="DW12" s="345"/>
      <c r="DX12" s="345"/>
      <c r="DY12" s="345"/>
      <c r="DZ12" s="345"/>
      <c r="EA12" s="345"/>
      <c r="EB12" s="345"/>
      <c r="EC12" s="345"/>
      <c r="ED12" s="345"/>
      <c r="EE12" s="345"/>
      <c r="EF12" s="345"/>
      <c r="EG12" s="345"/>
      <c r="EH12" s="345"/>
      <c r="EI12" s="345"/>
      <c r="EJ12" s="345"/>
      <c r="EK12" s="345"/>
      <c r="EL12" s="345"/>
      <c r="EM12" s="345"/>
      <c r="EN12" s="345"/>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row>
    <row r="13" spans="1:170" ht="19.899999999999999" customHeight="1" x14ac:dyDescent="0.15">
      <c r="A13" s="347" t="s">
        <v>151</v>
      </c>
      <c r="B13" s="348" t="s">
        <v>152</v>
      </c>
      <c r="C13" s="349">
        <v>0</v>
      </c>
      <c r="D13" s="342">
        <v>1.3193482419684675E-2</v>
      </c>
      <c r="E13" s="342">
        <v>0</v>
      </c>
      <c r="F13" s="342">
        <v>1.8930041152263374E-2</v>
      </c>
      <c r="G13" s="342">
        <v>1.3524108192865543E-2</v>
      </c>
      <c r="H13" s="342">
        <v>0</v>
      </c>
      <c r="I13" s="342">
        <v>0</v>
      </c>
      <c r="J13" s="342">
        <v>0.22443365005769786</v>
      </c>
      <c r="K13" s="342">
        <v>7.1884426817215824E-2</v>
      </c>
      <c r="L13" s="342">
        <v>0.23803036200856365</v>
      </c>
      <c r="M13" s="342">
        <v>0</v>
      </c>
      <c r="N13" s="342">
        <v>4.8132460531382363E-5</v>
      </c>
      <c r="O13" s="342">
        <v>6.086595656384009E-3</v>
      </c>
      <c r="P13" s="342">
        <v>2.0010005002501249E-3</v>
      </c>
      <c r="Q13" s="342">
        <v>0</v>
      </c>
      <c r="R13" s="342">
        <v>5.2896059243586349E-3</v>
      </c>
      <c r="S13" s="342">
        <v>1.2885994095871797E-4</v>
      </c>
      <c r="T13" s="342">
        <v>0</v>
      </c>
      <c r="U13" s="342">
        <v>1.3676148796498905E-4</v>
      </c>
      <c r="V13" s="342">
        <v>2.615746795710175E-4</v>
      </c>
      <c r="W13" s="342">
        <v>0</v>
      </c>
      <c r="X13" s="342">
        <v>1.9592361120404694E-3</v>
      </c>
      <c r="Y13" s="342">
        <v>4.0939562970165293E-5</v>
      </c>
      <c r="Z13" s="342">
        <v>0</v>
      </c>
      <c r="AA13" s="342">
        <v>1.2386523726481769E-2</v>
      </c>
      <c r="AB13" s="342">
        <v>1.8355913188040928E-2</v>
      </c>
      <c r="AC13" s="342">
        <v>6.1703675502838675E-6</v>
      </c>
      <c r="AD13" s="342">
        <v>0</v>
      </c>
      <c r="AE13" s="342">
        <v>2.0286490324471141E-5</v>
      </c>
      <c r="AF13" s="342">
        <v>0</v>
      </c>
      <c r="AG13" s="342">
        <v>1.8001651527663087E-2</v>
      </c>
      <c r="AH13" s="342">
        <v>1.5668058358909136E-4</v>
      </c>
      <c r="AI13" s="342">
        <v>0</v>
      </c>
      <c r="AJ13" s="342">
        <v>5.3078556263269638E-4</v>
      </c>
      <c r="AK13" s="342">
        <v>3.9233269812801255E-4</v>
      </c>
      <c r="AL13" s="342">
        <v>0</v>
      </c>
      <c r="AM13" s="342">
        <v>0</v>
      </c>
      <c r="AN13" s="342">
        <v>0</v>
      </c>
      <c r="AO13" s="342">
        <v>0</v>
      </c>
      <c r="AP13" s="342">
        <v>0</v>
      </c>
      <c r="AQ13" s="342">
        <v>0</v>
      </c>
      <c r="AR13" s="342">
        <v>0</v>
      </c>
      <c r="AS13" s="342">
        <v>0</v>
      </c>
      <c r="AT13" s="342">
        <v>0</v>
      </c>
      <c r="AU13" s="342">
        <v>0</v>
      </c>
      <c r="AV13" s="342">
        <v>0</v>
      </c>
      <c r="AW13" s="342">
        <v>0</v>
      </c>
      <c r="AX13" s="342">
        <v>0</v>
      </c>
      <c r="AY13" s="342">
        <v>0</v>
      </c>
      <c r="AZ13" s="342">
        <v>0</v>
      </c>
      <c r="BA13" s="342">
        <v>0</v>
      </c>
      <c r="BB13" s="342">
        <v>0</v>
      </c>
      <c r="BC13" s="342">
        <v>0</v>
      </c>
      <c r="BD13" s="342">
        <v>0</v>
      </c>
      <c r="BE13" s="342">
        <v>0</v>
      </c>
      <c r="BF13" s="342">
        <v>0</v>
      </c>
      <c r="BG13" s="342">
        <v>0</v>
      </c>
      <c r="BH13" s="342">
        <v>0</v>
      </c>
      <c r="BI13" s="342">
        <v>0</v>
      </c>
      <c r="BJ13" s="342">
        <v>3.5838101112363615E-3</v>
      </c>
      <c r="BK13" s="342">
        <v>0</v>
      </c>
      <c r="BL13" s="342">
        <v>0</v>
      </c>
      <c r="BM13" s="342">
        <v>0</v>
      </c>
      <c r="BN13" s="342">
        <v>0</v>
      </c>
      <c r="BO13" s="342">
        <v>0</v>
      </c>
      <c r="BP13" s="342">
        <v>0</v>
      </c>
      <c r="BQ13" s="342">
        <v>0</v>
      </c>
      <c r="BR13" s="342">
        <v>0</v>
      </c>
      <c r="BS13" s="342">
        <v>0</v>
      </c>
      <c r="BT13" s="342">
        <v>0</v>
      </c>
      <c r="BU13" s="342">
        <v>0</v>
      </c>
      <c r="BV13" s="342">
        <v>0</v>
      </c>
      <c r="BW13" s="342">
        <v>0</v>
      </c>
      <c r="BX13" s="342">
        <v>0</v>
      </c>
      <c r="BY13" s="342">
        <v>0</v>
      </c>
      <c r="BZ13" s="342">
        <v>0</v>
      </c>
      <c r="CA13" s="342">
        <v>0</v>
      </c>
      <c r="CB13" s="342">
        <v>0</v>
      </c>
      <c r="CC13" s="342">
        <v>0</v>
      </c>
      <c r="CD13" s="342">
        <v>0</v>
      </c>
      <c r="CE13" s="342">
        <v>0</v>
      </c>
      <c r="CF13" s="342">
        <v>0</v>
      </c>
      <c r="CG13" s="342">
        <v>0</v>
      </c>
      <c r="CH13" s="342">
        <v>0</v>
      </c>
      <c r="CI13" s="342">
        <v>0</v>
      </c>
      <c r="CJ13" s="342">
        <v>0</v>
      </c>
      <c r="CK13" s="342">
        <v>0</v>
      </c>
      <c r="CL13" s="342">
        <v>0</v>
      </c>
      <c r="CM13" s="342">
        <v>6.4667852529850991E-4</v>
      </c>
      <c r="CN13" s="342">
        <v>5.0272624644156433E-3</v>
      </c>
      <c r="CO13" s="342">
        <v>2.1798216249405938E-3</v>
      </c>
      <c r="CP13" s="342">
        <v>2.3779661661124927E-3</v>
      </c>
      <c r="CQ13" s="342">
        <v>0</v>
      </c>
      <c r="CR13" s="342">
        <v>1.2089417865091706E-2</v>
      </c>
      <c r="CS13" s="342">
        <v>1.8105526834139803E-2</v>
      </c>
      <c r="CT13" s="342">
        <v>1.741643815311643E-3</v>
      </c>
      <c r="CU13" s="342">
        <v>0</v>
      </c>
      <c r="CV13" s="342">
        <v>0</v>
      </c>
      <c r="CW13" s="342">
        <v>0</v>
      </c>
      <c r="CX13" s="342">
        <v>0</v>
      </c>
      <c r="CY13" s="342">
        <v>7.14372200024216E-2</v>
      </c>
      <c r="CZ13" s="342">
        <v>0.1585167250100597</v>
      </c>
      <c r="DA13" s="342">
        <v>0</v>
      </c>
      <c r="DB13" s="342">
        <v>4.5070625670425558E-5</v>
      </c>
      <c r="DC13" s="342">
        <v>0</v>
      </c>
      <c r="DD13" s="342">
        <v>4.4244947466041615E-3</v>
      </c>
      <c r="DE13" s="342">
        <v>0</v>
      </c>
      <c r="DF13" s="343">
        <v>0</v>
      </c>
      <c r="DG13" s="345"/>
      <c r="DH13" s="346"/>
      <c r="DI13" s="346"/>
      <c r="DJ13" s="346"/>
      <c r="DK13" s="346"/>
      <c r="DL13" s="346"/>
      <c r="DM13" s="346"/>
      <c r="DN13" s="346"/>
      <c r="DO13" s="346"/>
      <c r="DP13" s="346"/>
      <c r="DQ13" s="345"/>
      <c r="DR13" s="345"/>
      <c r="DS13" s="345"/>
      <c r="DT13" s="345"/>
      <c r="DU13" s="345"/>
      <c r="DV13" s="345"/>
      <c r="DW13" s="345"/>
      <c r="DX13" s="345"/>
      <c r="DY13" s="345"/>
      <c r="DZ13" s="345"/>
      <c r="EA13" s="345"/>
      <c r="EB13" s="345"/>
      <c r="EC13" s="345"/>
      <c r="ED13" s="345"/>
      <c r="EE13" s="345"/>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row>
    <row r="14" spans="1:170" ht="19.899999999999999" customHeight="1" x14ac:dyDescent="0.15">
      <c r="A14" s="347" t="s">
        <v>167</v>
      </c>
      <c r="B14" s="348" t="s">
        <v>168</v>
      </c>
      <c r="C14" s="349">
        <v>0</v>
      </c>
      <c r="D14" s="342">
        <v>6.5967412098423379E-5</v>
      </c>
      <c r="E14" s="342">
        <v>0</v>
      </c>
      <c r="F14" s="342">
        <v>0</v>
      </c>
      <c r="G14" s="342">
        <v>2.1821507905396578E-2</v>
      </c>
      <c r="H14" s="342">
        <v>0</v>
      </c>
      <c r="I14" s="342">
        <v>0</v>
      </c>
      <c r="J14" s="342">
        <v>1.6126968866421402E-3</v>
      </c>
      <c r="K14" s="342">
        <v>4.9163173159530005E-2</v>
      </c>
      <c r="L14" s="342">
        <v>0</v>
      </c>
      <c r="M14" s="342">
        <v>0</v>
      </c>
      <c r="N14" s="342">
        <v>0</v>
      </c>
      <c r="O14" s="342">
        <v>0</v>
      </c>
      <c r="P14" s="342">
        <v>0</v>
      </c>
      <c r="Q14" s="342">
        <v>0</v>
      </c>
      <c r="R14" s="342">
        <v>0</v>
      </c>
      <c r="S14" s="342">
        <v>0</v>
      </c>
      <c r="T14" s="342">
        <v>0</v>
      </c>
      <c r="U14" s="342">
        <v>0</v>
      </c>
      <c r="V14" s="342">
        <v>0</v>
      </c>
      <c r="W14" s="342">
        <v>0</v>
      </c>
      <c r="X14" s="342">
        <v>0</v>
      </c>
      <c r="Y14" s="342">
        <v>0</v>
      </c>
      <c r="Z14" s="342">
        <v>0</v>
      </c>
      <c r="AA14" s="342">
        <v>1.0619043011843773E-4</v>
      </c>
      <c r="AB14" s="342">
        <v>1.1650109918787084E-6</v>
      </c>
      <c r="AC14" s="342">
        <v>0</v>
      </c>
      <c r="AD14" s="342">
        <v>0</v>
      </c>
      <c r="AE14" s="342">
        <v>0</v>
      </c>
      <c r="AF14" s="342">
        <v>0</v>
      </c>
      <c r="AG14" s="342">
        <v>0</v>
      </c>
      <c r="AH14" s="342">
        <v>0</v>
      </c>
      <c r="AI14" s="342">
        <v>0</v>
      </c>
      <c r="AJ14" s="342">
        <v>0</v>
      </c>
      <c r="AK14" s="342">
        <v>0</v>
      </c>
      <c r="AL14" s="342">
        <v>0</v>
      </c>
      <c r="AM14" s="342">
        <v>0</v>
      </c>
      <c r="AN14" s="342">
        <v>0</v>
      </c>
      <c r="AO14" s="342">
        <v>0</v>
      </c>
      <c r="AP14" s="342">
        <v>0</v>
      </c>
      <c r="AQ14" s="342">
        <v>0</v>
      </c>
      <c r="AR14" s="342">
        <v>0</v>
      </c>
      <c r="AS14" s="342">
        <v>0</v>
      </c>
      <c r="AT14" s="342">
        <v>0</v>
      </c>
      <c r="AU14" s="342">
        <v>0</v>
      </c>
      <c r="AV14" s="342">
        <v>0</v>
      </c>
      <c r="AW14" s="342">
        <v>0</v>
      </c>
      <c r="AX14" s="342">
        <v>0</v>
      </c>
      <c r="AY14" s="342">
        <v>0</v>
      </c>
      <c r="AZ14" s="342">
        <v>0</v>
      </c>
      <c r="BA14" s="342">
        <v>0</v>
      </c>
      <c r="BB14" s="342">
        <v>0</v>
      </c>
      <c r="BC14" s="342">
        <v>0</v>
      </c>
      <c r="BD14" s="342">
        <v>0</v>
      </c>
      <c r="BE14" s="342">
        <v>0</v>
      </c>
      <c r="BF14" s="342">
        <v>0</v>
      </c>
      <c r="BG14" s="342">
        <v>0</v>
      </c>
      <c r="BH14" s="342">
        <v>0</v>
      </c>
      <c r="BI14" s="342">
        <v>0</v>
      </c>
      <c r="BJ14" s="342">
        <v>0</v>
      </c>
      <c r="BK14" s="342">
        <v>0</v>
      </c>
      <c r="BL14" s="342">
        <v>0</v>
      </c>
      <c r="BM14" s="342">
        <v>0</v>
      </c>
      <c r="BN14" s="342">
        <v>0</v>
      </c>
      <c r="BO14" s="342">
        <v>0</v>
      </c>
      <c r="BP14" s="342">
        <v>0</v>
      </c>
      <c r="BQ14" s="342">
        <v>0</v>
      </c>
      <c r="BR14" s="342">
        <v>0</v>
      </c>
      <c r="BS14" s="342">
        <v>0</v>
      </c>
      <c r="BT14" s="342">
        <v>7.0997645589403386E-5</v>
      </c>
      <c r="BU14" s="342">
        <v>0</v>
      </c>
      <c r="BV14" s="342">
        <v>0</v>
      </c>
      <c r="BW14" s="342">
        <v>0</v>
      </c>
      <c r="BX14" s="342">
        <v>0</v>
      </c>
      <c r="BY14" s="342">
        <v>0</v>
      </c>
      <c r="BZ14" s="342">
        <v>0</v>
      </c>
      <c r="CA14" s="342">
        <v>0</v>
      </c>
      <c r="CB14" s="342">
        <v>0</v>
      </c>
      <c r="CC14" s="342">
        <v>0</v>
      </c>
      <c r="CD14" s="342">
        <v>0</v>
      </c>
      <c r="CE14" s="342">
        <v>0</v>
      </c>
      <c r="CF14" s="342">
        <v>0</v>
      </c>
      <c r="CG14" s="342">
        <v>0</v>
      </c>
      <c r="CH14" s="342">
        <v>0</v>
      </c>
      <c r="CI14" s="342">
        <v>0</v>
      </c>
      <c r="CJ14" s="342">
        <v>0</v>
      </c>
      <c r="CK14" s="342">
        <v>0</v>
      </c>
      <c r="CL14" s="342">
        <v>0</v>
      </c>
      <c r="CM14" s="342">
        <v>5.5462260790411549E-5</v>
      </c>
      <c r="CN14" s="342">
        <v>5.1341740895750291E-5</v>
      </c>
      <c r="CO14" s="342">
        <v>5.7671827355699017E-5</v>
      </c>
      <c r="CP14" s="342">
        <v>2.9069737581418378E-4</v>
      </c>
      <c r="CQ14" s="342">
        <v>0</v>
      </c>
      <c r="CR14" s="342">
        <v>1.0098716604930286E-3</v>
      </c>
      <c r="CS14" s="342">
        <v>1.509023796781117E-3</v>
      </c>
      <c r="CT14" s="342">
        <v>0</v>
      </c>
      <c r="CU14" s="342">
        <v>0</v>
      </c>
      <c r="CV14" s="342">
        <v>0</v>
      </c>
      <c r="CW14" s="342">
        <v>0</v>
      </c>
      <c r="CX14" s="342">
        <v>2.8846549099350641E-6</v>
      </c>
      <c r="CY14" s="342">
        <v>2.133557650027721E-2</v>
      </c>
      <c r="CZ14" s="342">
        <v>6.3834637496697141E-2</v>
      </c>
      <c r="DA14" s="342">
        <v>0</v>
      </c>
      <c r="DB14" s="342">
        <v>0</v>
      </c>
      <c r="DC14" s="342">
        <v>8.3442852076683982E-5</v>
      </c>
      <c r="DD14" s="342">
        <v>1.0181428631505325E-3</v>
      </c>
      <c r="DE14" s="342">
        <v>0</v>
      </c>
      <c r="DF14" s="343">
        <v>3.8707897618041848E-3</v>
      </c>
      <c r="DG14" s="345"/>
      <c r="DH14" s="346"/>
      <c r="DI14" s="346"/>
      <c r="DJ14" s="346"/>
      <c r="DK14" s="346"/>
      <c r="DL14" s="346"/>
      <c r="DM14" s="346"/>
      <c r="DN14" s="346"/>
      <c r="DO14" s="346"/>
      <c r="DP14" s="346"/>
      <c r="DQ14" s="345"/>
      <c r="DR14" s="345"/>
      <c r="DS14" s="345"/>
      <c r="DT14" s="345"/>
      <c r="DU14" s="345"/>
      <c r="DV14" s="345"/>
      <c r="DW14" s="345"/>
      <c r="DX14" s="345"/>
      <c r="DY14" s="345"/>
      <c r="DZ14" s="345"/>
      <c r="EA14" s="345"/>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row>
    <row r="15" spans="1:170" ht="19.899999999999999" customHeight="1" x14ac:dyDescent="0.15">
      <c r="A15" s="347" t="s">
        <v>173</v>
      </c>
      <c r="B15" s="348" t="s">
        <v>172</v>
      </c>
      <c r="C15" s="349">
        <v>4.87291439263995E-3</v>
      </c>
      <c r="D15" s="342">
        <v>0.33656573652615607</v>
      </c>
      <c r="E15" s="342">
        <v>2.8060329708874079E-2</v>
      </c>
      <c r="F15" s="342">
        <v>4.11522633744856E-3</v>
      </c>
      <c r="G15" s="342">
        <v>3.5280282242257936E-3</v>
      </c>
      <c r="H15" s="342">
        <v>0</v>
      </c>
      <c r="I15" s="342">
        <v>0</v>
      </c>
      <c r="J15" s="342">
        <v>-5.8150128124115637E-6</v>
      </c>
      <c r="K15" s="342">
        <v>0</v>
      </c>
      <c r="L15" s="342">
        <v>4.3402101985208254E-2</v>
      </c>
      <c r="M15" s="342">
        <v>0</v>
      </c>
      <c r="N15" s="342">
        <v>0</v>
      </c>
      <c r="O15" s="342">
        <v>0</v>
      </c>
      <c r="P15" s="342">
        <v>0</v>
      </c>
      <c r="Q15" s="342">
        <v>0</v>
      </c>
      <c r="R15" s="342">
        <v>0</v>
      </c>
      <c r="S15" s="342">
        <v>0</v>
      </c>
      <c r="T15" s="342">
        <v>0</v>
      </c>
      <c r="U15" s="342">
        <v>4.1028446389496716E-4</v>
      </c>
      <c r="V15" s="342">
        <v>0</v>
      </c>
      <c r="W15" s="342">
        <v>0</v>
      </c>
      <c r="X15" s="342">
        <v>0</v>
      </c>
      <c r="Y15" s="342">
        <v>0</v>
      </c>
      <c r="Z15" s="342">
        <v>0</v>
      </c>
      <c r="AA15" s="342">
        <v>0</v>
      </c>
      <c r="AB15" s="342">
        <v>0</v>
      </c>
      <c r="AC15" s="342">
        <v>0</v>
      </c>
      <c r="AD15" s="342">
        <v>0</v>
      </c>
      <c r="AE15" s="342">
        <v>0</v>
      </c>
      <c r="AF15" s="342">
        <v>0</v>
      </c>
      <c r="AG15" s="342">
        <v>0</v>
      </c>
      <c r="AH15" s="342">
        <v>0</v>
      </c>
      <c r="AI15" s="342">
        <v>0</v>
      </c>
      <c r="AJ15" s="342">
        <v>0</v>
      </c>
      <c r="AK15" s="342">
        <v>0</v>
      </c>
      <c r="AL15" s="342">
        <v>0</v>
      </c>
      <c r="AM15" s="342">
        <v>0</v>
      </c>
      <c r="AN15" s="342">
        <v>0</v>
      </c>
      <c r="AO15" s="342">
        <v>0</v>
      </c>
      <c r="AP15" s="342">
        <v>0</v>
      </c>
      <c r="AQ15" s="342">
        <v>0</v>
      </c>
      <c r="AR15" s="342">
        <v>0</v>
      </c>
      <c r="AS15" s="342">
        <v>0</v>
      </c>
      <c r="AT15" s="342">
        <v>0</v>
      </c>
      <c r="AU15" s="342">
        <v>0</v>
      </c>
      <c r="AV15" s="342">
        <v>0</v>
      </c>
      <c r="AW15" s="342">
        <v>0</v>
      </c>
      <c r="AX15" s="342">
        <v>0</v>
      </c>
      <c r="AY15" s="342">
        <v>0</v>
      </c>
      <c r="AZ15" s="342">
        <v>0</v>
      </c>
      <c r="BA15" s="342">
        <v>0</v>
      </c>
      <c r="BB15" s="342">
        <v>0</v>
      </c>
      <c r="BC15" s="342">
        <v>0</v>
      </c>
      <c r="BD15" s="342">
        <v>0</v>
      </c>
      <c r="BE15" s="342">
        <v>0</v>
      </c>
      <c r="BF15" s="342">
        <v>0</v>
      </c>
      <c r="BG15" s="342">
        <v>0</v>
      </c>
      <c r="BH15" s="342">
        <v>0</v>
      </c>
      <c r="BI15" s="342">
        <v>0</v>
      </c>
      <c r="BJ15" s="342">
        <v>0</v>
      </c>
      <c r="BK15" s="342">
        <v>0</v>
      </c>
      <c r="BL15" s="342">
        <v>0</v>
      </c>
      <c r="BM15" s="342">
        <v>0</v>
      </c>
      <c r="BN15" s="342">
        <v>1.3285505513484788E-5</v>
      </c>
      <c r="BO15" s="342">
        <v>0</v>
      </c>
      <c r="BP15" s="342">
        <v>0</v>
      </c>
      <c r="BQ15" s="342">
        <v>0</v>
      </c>
      <c r="BR15" s="342">
        <v>0</v>
      </c>
      <c r="BS15" s="342">
        <v>0</v>
      </c>
      <c r="BT15" s="342">
        <v>5.5833099929530815E-5</v>
      </c>
      <c r="BU15" s="342">
        <v>0</v>
      </c>
      <c r="BV15" s="342">
        <v>0</v>
      </c>
      <c r="BW15" s="342">
        <v>0</v>
      </c>
      <c r="BX15" s="342">
        <v>0</v>
      </c>
      <c r="BY15" s="342">
        <v>0</v>
      </c>
      <c r="BZ15" s="342">
        <v>0</v>
      </c>
      <c r="CA15" s="342">
        <v>0</v>
      </c>
      <c r="CB15" s="342">
        <v>0</v>
      </c>
      <c r="CC15" s="342">
        <v>0</v>
      </c>
      <c r="CD15" s="342">
        <v>0</v>
      </c>
      <c r="CE15" s="342">
        <v>0</v>
      </c>
      <c r="CF15" s="342">
        <v>0</v>
      </c>
      <c r="CG15" s="342">
        <v>0</v>
      </c>
      <c r="CH15" s="342">
        <v>0</v>
      </c>
      <c r="CI15" s="342">
        <v>0</v>
      </c>
      <c r="CJ15" s="342">
        <v>0</v>
      </c>
      <c r="CK15" s="342">
        <v>0</v>
      </c>
      <c r="CL15" s="342">
        <v>0</v>
      </c>
      <c r="CM15" s="342">
        <v>0</v>
      </c>
      <c r="CN15" s="342">
        <v>2.422122129317161E-4</v>
      </c>
      <c r="CO15" s="342">
        <v>3.7881284494690722E-3</v>
      </c>
      <c r="CP15" s="342">
        <v>4.999036144743325E-5</v>
      </c>
      <c r="CQ15" s="342">
        <v>0</v>
      </c>
      <c r="CR15" s="342">
        <v>8.0525714104672861E-5</v>
      </c>
      <c r="CS15" s="342">
        <v>1.9311090635224534E-5</v>
      </c>
      <c r="CT15" s="342">
        <v>0</v>
      </c>
      <c r="CU15" s="342">
        <v>0</v>
      </c>
      <c r="CV15" s="342">
        <v>0</v>
      </c>
      <c r="CW15" s="342">
        <v>0</v>
      </c>
      <c r="CX15" s="342">
        <v>0</v>
      </c>
      <c r="CY15" s="342">
        <v>0</v>
      </c>
      <c r="CZ15" s="342">
        <v>0</v>
      </c>
      <c r="DA15" s="342">
        <v>0</v>
      </c>
      <c r="DB15" s="342">
        <v>1.2890198941741709E-3</v>
      </c>
      <c r="DC15" s="342">
        <v>7.3221102697290192E-3</v>
      </c>
      <c r="DD15" s="342">
        <v>0</v>
      </c>
      <c r="DE15" s="342">
        <v>0</v>
      </c>
      <c r="DF15" s="343">
        <v>0</v>
      </c>
      <c r="DG15" s="345"/>
      <c r="DH15" s="346"/>
      <c r="DI15" s="346"/>
      <c r="DJ15" s="346"/>
      <c r="DK15" s="346"/>
      <c r="DL15" s="346"/>
      <c r="DM15" s="346"/>
      <c r="DN15" s="346"/>
      <c r="DO15" s="346"/>
      <c r="DP15" s="346"/>
      <c r="DQ15" s="345"/>
      <c r="DR15" s="345"/>
      <c r="DS15" s="345"/>
      <c r="DT15" s="345"/>
      <c r="DU15" s="345"/>
      <c r="DV15" s="345"/>
      <c r="DW15" s="345"/>
      <c r="DX15" s="345"/>
      <c r="DY15" s="345"/>
      <c r="DZ15" s="345"/>
      <c r="EA15" s="345"/>
      <c r="EB15" s="345"/>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345"/>
      <c r="EZ15" s="345"/>
      <c r="FA15" s="345"/>
      <c r="FB15" s="345"/>
      <c r="FC15" s="345"/>
      <c r="FD15" s="345"/>
      <c r="FE15" s="345"/>
      <c r="FF15" s="345"/>
      <c r="FG15" s="345"/>
      <c r="FH15" s="345"/>
      <c r="FI15" s="345"/>
      <c r="FJ15" s="345"/>
      <c r="FK15" s="345"/>
      <c r="FL15" s="345"/>
      <c r="FM15" s="345"/>
      <c r="FN15" s="345"/>
    </row>
    <row r="16" spans="1:170" ht="19.899999999999999" customHeight="1" x14ac:dyDescent="0.15">
      <c r="A16" s="347" t="s">
        <v>176</v>
      </c>
      <c r="B16" s="348" t="s">
        <v>175</v>
      </c>
      <c r="C16" s="349">
        <v>0</v>
      </c>
      <c r="D16" s="342">
        <v>0</v>
      </c>
      <c r="E16" s="342">
        <v>0</v>
      </c>
      <c r="F16" s="342">
        <v>0</v>
      </c>
      <c r="G16" s="342">
        <v>0</v>
      </c>
      <c r="H16" s="342">
        <v>0</v>
      </c>
      <c r="I16" s="342">
        <v>0</v>
      </c>
      <c r="J16" s="342">
        <v>0</v>
      </c>
      <c r="K16" s="342">
        <v>0</v>
      </c>
      <c r="L16" s="342">
        <v>0</v>
      </c>
      <c r="M16" s="342">
        <v>0</v>
      </c>
      <c r="N16" s="342">
        <v>0</v>
      </c>
      <c r="O16" s="342">
        <v>0</v>
      </c>
      <c r="P16" s="342">
        <v>0</v>
      </c>
      <c r="Q16" s="342">
        <v>0</v>
      </c>
      <c r="R16" s="342">
        <v>0</v>
      </c>
      <c r="S16" s="342">
        <v>0</v>
      </c>
      <c r="T16" s="342">
        <v>0</v>
      </c>
      <c r="U16" s="342">
        <v>0</v>
      </c>
      <c r="V16" s="342">
        <v>0</v>
      </c>
      <c r="W16" s="342">
        <v>0</v>
      </c>
      <c r="X16" s="342">
        <v>0</v>
      </c>
      <c r="Y16" s="342">
        <v>0</v>
      </c>
      <c r="Z16" s="342">
        <v>0</v>
      </c>
      <c r="AA16" s="342">
        <v>0</v>
      </c>
      <c r="AB16" s="342">
        <v>0</v>
      </c>
      <c r="AC16" s="342">
        <v>0</v>
      </c>
      <c r="AD16" s="342">
        <v>0</v>
      </c>
      <c r="AE16" s="342">
        <v>0</v>
      </c>
      <c r="AF16" s="342">
        <v>0</v>
      </c>
      <c r="AG16" s="342">
        <v>0</v>
      </c>
      <c r="AH16" s="342">
        <v>0</v>
      </c>
      <c r="AI16" s="342">
        <v>0</v>
      </c>
      <c r="AJ16" s="342">
        <v>0</v>
      </c>
      <c r="AK16" s="342">
        <v>0</v>
      </c>
      <c r="AL16" s="342">
        <v>0</v>
      </c>
      <c r="AM16" s="342">
        <v>0</v>
      </c>
      <c r="AN16" s="342">
        <v>0</v>
      </c>
      <c r="AO16" s="342">
        <v>0</v>
      </c>
      <c r="AP16" s="342">
        <v>0</v>
      </c>
      <c r="AQ16" s="342">
        <v>0</v>
      </c>
      <c r="AR16" s="342">
        <v>0</v>
      </c>
      <c r="AS16" s="342">
        <v>0</v>
      </c>
      <c r="AT16" s="342">
        <v>0</v>
      </c>
      <c r="AU16" s="342">
        <v>0</v>
      </c>
      <c r="AV16" s="342">
        <v>0</v>
      </c>
      <c r="AW16" s="342">
        <v>0</v>
      </c>
      <c r="AX16" s="342">
        <v>0</v>
      </c>
      <c r="AY16" s="342">
        <v>0</v>
      </c>
      <c r="AZ16" s="342">
        <v>0</v>
      </c>
      <c r="BA16" s="342">
        <v>0</v>
      </c>
      <c r="BB16" s="342">
        <v>0</v>
      </c>
      <c r="BC16" s="342">
        <v>0</v>
      </c>
      <c r="BD16" s="342">
        <v>0</v>
      </c>
      <c r="BE16" s="342">
        <v>0</v>
      </c>
      <c r="BF16" s="342">
        <v>0</v>
      </c>
      <c r="BG16" s="342">
        <v>0</v>
      </c>
      <c r="BH16" s="342">
        <v>0</v>
      </c>
      <c r="BI16" s="342">
        <v>0</v>
      </c>
      <c r="BJ16" s="342">
        <v>0</v>
      </c>
      <c r="BK16" s="342">
        <v>0</v>
      </c>
      <c r="BL16" s="342">
        <v>0</v>
      </c>
      <c r="BM16" s="342">
        <v>0</v>
      </c>
      <c r="BN16" s="342">
        <v>0</v>
      </c>
      <c r="BO16" s="342">
        <v>0</v>
      </c>
      <c r="BP16" s="342">
        <v>0</v>
      </c>
      <c r="BQ16" s="342">
        <v>0</v>
      </c>
      <c r="BR16" s="342">
        <v>0</v>
      </c>
      <c r="BS16" s="342">
        <v>0</v>
      </c>
      <c r="BT16" s="342">
        <v>0</v>
      </c>
      <c r="BU16" s="342">
        <v>0</v>
      </c>
      <c r="BV16" s="342">
        <v>0</v>
      </c>
      <c r="BW16" s="342">
        <v>0</v>
      </c>
      <c r="BX16" s="342">
        <v>0</v>
      </c>
      <c r="BY16" s="342">
        <v>0</v>
      </c>
      <c r="BZ16" s="342">
        <v>0</v>
      </c>
      <c r="CA16" s="342">
        <v>0</v>
      </c>
      <c r="CB16" s="342">
        <v>0</v>
      </c>
      <c r="CC16" s="342">
        <v>0</v>
      </c>
      <c r="CD16" s="342">
        <v>0</v>
      </c>
      <c r="CE16" s="342">
        <v>0</v>
      </c>
      <c r="CF16" s="342">
        <v>0</v>
      </c>
      <c r="CG16" s="342">
        <v>0</v>
      </c>
      <c r="CH16" s="342">
        <v>0</v>
      </c>
      <c r="CI16" s="342">
        <v>0</v>
      </c>
      <c r="CJ16" s="342">
        <v>0</v>
      </c>
      <c r="CK16" s="342">
        <v>0</v>
      </c>
      <c r="CL16" s="342">
        <v>0</v>
      </c>
      <c r="CM16" s="342">
        <v>0</v>
      </c>
      <c r="CN16" s="342">
        <v>0</v>
      </c>
      <c r="CO16" s="342">
        <v>0</v>
      </c>
      <c r="CP16" s="342">
        <v>0</v>
      </c>
      <c r="CQ16" s="342">
        <v>0</v>
      </c>
      <c r="CR16" s="342">
        <v>0</v>
      </c>
      <c r="CS16" s="342">
        <v>0</v>
      </c>
      <c r="CT16" s="342">
        <v>0</v>
      </c>
      <c r="CU16" s="342">
        <v>0</v>
      </c>
      <c r="CV16" s="342">
        <v>0</v>
      </c>
      <c r="CW16" s="342">
        <v>0</v>
      </c>
      <c r="CX16" s="342">
        <v>0</v>
      </c>
      <c r="CY16" s="342">
        <v>0</v>
      </c>
      <c r="CZ16" s="342">
        <v>0</v>
      </c>
      <c r="DA16" s="342">
        <v>0</v>
      </c>
      <c r="DB16" s="342">
        <v>0</v>
      </c>
      <c r="DC16" s="342">
        <v>0</v>
      </c>
      <c r="DD16" s="342">
        <v>0</v>
      </c>
      <c r="DE16" s="342">
        <v>0</v>
      </c>
      <c r="DF16" s="343">
        <v>0</v>
      </c>
      <c r="DG16" s="345"/>
      <c r="DH16" s="346"/>
      <c r="DI16" s="346"/>
      <c r="DJ16" s="346"/>
      <c r="DK16" s="346"/>
      <c r="DL16" s="346"/>
      <c r="DM16" s="346"/>
      <c r="DN16" s="346"/>
      <c r="DO16" s="346"/>
      <c r="DP16" s="346"/>
      <c r="DQ16" s="345"/>
      <c r="DR16" s="345"/>
      <c r="DS16" s="345"/>
      <c r="DT16" s="345"/>
      <c r="DU16" s="345"/>
      <c r="DV16" s="345"/>
      <c r="DW16" s="345"/>
      <c r="DX16" s="345"/>
      <c r="DY16" s="345"/>
      <c r="DZ16" s="345"/>
      <c r="EA16" s="345"/>
      <c r="EB16" s="345"/>
      <c r="EC16" s="345"/>
      <c r="ED16" s="345"/>
      <c r="EE16" s="345"/>
      <c r="EF16" s="345"/>
      <c r="EG16" s="345"/>
      <c r="EH16" s="345"/>
      <c r="EI16" s="345"/>
      <c r="EJ16" s="345"/>
      <c r="EK16" s="345"/>
      <c r="EL16" s="345"/>
      <c r="EM16" s="345"/>
      <c r="EN16" s="345"/>
      <c r="EO16" s="345"/>
      <c r="EP16" s="345"/>
      <c r="EQ16" s="345"/>
      <c r="ER16" s="345"/>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row>
    <row r="17" spans="1:170" ht="19.899999999999999" customHeight="1" x14ac:dyDescent="0.15">
      <c r="A17" s="347" t="s">
        <v>179</v>
      </c>
      <c r="B17" s="348" t="s">
        <v>180</v>
      </c>
      <c r="C17" s="349">
        <v>3.8983315141119603E-5</v>
      </c>
      <c r="D17" s="342">
        <v>0</v>
      </c>
      <c r="E17" s="342">
        <v>0</v>
      </c>
      <c r="F17" s="342">
        <v>8.2304526748971192E-4</v>
      </c>
      <c r="G17" s="342">
        <v>1.8816150529204233E-2</v>
      </c>
      <c r="H17" s="342">
        <v>0</v>
      </c>
      <c r="I17" s="342">
        <v>0</v>
      </c>
      <c r="J17" s="342">
        <v>6.4611253471239588E-7</v>
      </c>
      <c r="K17" s="342">
        <v>1.5502774350659838E-4</v>
      </c>
      <c r="L17" s="342">
        <v>0</v>
      </c>
      <c r="M17" s="342">
        <v>0</v>
      </c>
      <c r="N17" s="342">
        <v>0.17207354639969194</v>
      </c>
      <c r="O17" s="342">
        <v>0.18328952828883663</v>
      </c>
      <c r="P17" s="342">
        <v>3.0784623080771156E-4</v>
      </c>
      <c r="Q17" s="342">
        <v>4.1857577184944116E-3</v>
      </c>
      <c r="R17" s="342">
        <v>2.9386699579770194E-4</v>
      </c>
      <c r="S17" s="342">
        <v>1.511175671243147E-3</v>
      </c>
      <c r="T17" s="342">
        <v>2.0805788036000724E-4</v>
      </c>
      <c r="U17" s="342">
        <v>1.0940919037199124E-3</v>
      </c>
      <c r="V17" s="342">
        <v>0</v>
      </c>
      <c r="W17" s="342">
        <v>0</v>
      </c>
      <c r="X17" s="342">
        <v>0</v>
      </c>
      <c r="Y17" s="342">
        <v>0</v>
      </c>
      <c r="Z17" s="342">
        <v>7.8843626806833107E-3</v>
      </c>
      <c r="AA17" s="342">
        <v>0</v>
      </c>
      <c r="AB17" s="342">
        <v>3.9610373723876087E-5</v>
      </c>
      <c r="AC17" s="342">
        <v>0</v>
      </c>
      <c r="AD17" s="342">
        <v>0</v>
      </c>
      <c r="AE17" s="342">
        <v>2.72740592140112E-4</v>
      </c>
      <c r="AF17" s="342">
        <v>8.3961281164585261E-3</v>
      </c>
      <c r="AG17" s="342">
        <v>3.8810900082576386E-2</v>
      </c>
      <c r="AH17" s="342">
        <v>1.5852388457249242E-3</v>
      </c>
      <c r="AI17" s="342">
        <v>0</v>
      </c>
      <c r="AJ17" s="342">
        <v>0</v>
      </c>
      <c r="AK17" s="342">
        <v>5.5487053020961772E-3</v>
      </c>
      <c r="AL17" s="342">
        <v>0</v>
      </c>
      <c r="AM17" s="342">
        <v>0</v>
      </c>
      <c r="AN17" s="342">
        <v>3.2644533672836481E-5</v>
      </c>
      <c r="AO17" s="342">
        <v>0</v>
      </c>
      <c r="AP17" s="342">
        <v>0</v>
      </c>
      <c r="AQ17" s="342">
        <v>2.8566639974673645E-3</v>
      </c>
      <c r="AR17" s="342">
        <v>1.31250820317627E-4</v>
      </c>
      <c r="AS17" s="342">
        <v>2.4909234842901212E-4</v>
      </c>
      <c r="AT17" s="342">
        <v>3.0981873667537384E-5</v>
      </c>
      <c r="AU17" s="342">
        <v>1.4165166025613049E-3</v>
      </c>
      <c r="AV17" s="342">
        <v>2.9705242975385155E-4</v>
      </c>
      <c r="AW17" s="342">
        <v>1.8173093611851307E-3</v>
      </c>
      <c r="AX17" s="342">
        <v>4.0000000000000002E-4</v>
      </c>
      <c r="AY17" s="342">
        <v>0</v>
      </c>
      <c r="AZ17" s="342">
        <v>2.4008350730688934E-3</v>
      </c>
      <c r="BA17" s="342">
        <v>0</v>
      </c>
      <c r="BB17" s="342">
        <v>2.9225845074738028E-4</v>
      </c>
      <c r="BC17" s="342">
        <v>1.2360913087862649E-4</v>
      </c>
      <c r="BD17" s="342">
        <v>0</v>
      </c>
      <c r="BE17" s="342">
        <v>7.1902770699969979E-4</v>
      </c>
      <c r="BF17" s="342">
        <v>8.6361894926973668E-5</v>
      </c>
      <c r="BG17" s="342">
        <v>6.291271066723611E-4</v>
      </c>
      <c r="BH17" s="342">
        <v>3.6556227221176186E-3</v>
      </c>
      <c r="BI17" s="342">
        <v>8.1389751892530524E-4</v>
      </c>
      <c r="BJ17" s="342">
        <v>3.5625412084990533E-3</v>
      </c>
      <c r="BK17" s="342">
        <v>3.4176933987252006E-5</v>
      </c>
      <c r="BL17" s="342">
        <v>4.6245199894192441E-4</v>
      </c>
      <c r="BM17" s="342">
        <v>2.5990972256364534E-3</v>
      </c>
      <c r="BN17" s="342">
        <v>6.6427527567423938E-4</v>
      </c>
      <c r="BO17" s="342">
        <v>2.3192832344367175E-4</v>
      </c>
      <c r="BP17" s="342">
        <v>0</v>
      </c>
      <c r="BQ17" s="342">
        <v>0</v>
      </c>
      <c r="BR17" s="342">
        <v>6.976103357947351E-5</v>
      </c>
      <c r="BS17" s="342">
        <v>9.4082227867155888E-5</v>
      </c>
      <c r="BT17" s="342">
        <v>2.619330613977989E-4</v>
      </c>
      <c r="BU17" s="342">
        <v>7.8451914407754436E-6</v>
      </c>
      <c r="BV17" s="342">
        <v>1.1785670510366677E-6</v>
      </c>
      <c r="BW17" s="342">
        <v>0</v>
      </c>
      <c r="BX17" s="342">
        <v>0</v>
      </c>
      <c r="BY17" s="342">
        <v>6.9238377843719087E-4</v>
      </c>
      <c r="BZ17" s="342">
        <v>1.099411741424222E-4</v>
      </c>
      <c r="CA17" s="342">
        <v>1.6056486720281951E-5</v>
      </c>
      <c r="CB17" s="342">
        <v>1.3557613042560004E-3</v>
      </c>
      <c r="CC17" s="342">
        <v>0</v>
      </c>
      <c r="CD17" s="342">
        <v>4.9854770884813807E-4</v>
      </c>
      <c r="CE17" s="342">
        <v>4.9496346338403878E-4</v>
      </c>
      <c r="CF17" s="342">
        <v>1.3041969272689254E-3</v>
      </c>
      <c r="CG17" s="342">
        <v>3.2781511227667597E-5</v>
      </c>
      <c r="CH17" s="342">
        <v>9.2203100892730912E-6</v>
      </c>
      <c r="CI17" s="342">
        <v>0</v>
      </c>
      <c r="CJ17" s="342">
        <v>3.4863358827315479E-4</v>
      </c>
      <c r="CK17" s="342">
        <v>3.3967391304347827E-6</v>
      </c>
      <c r="CL17" s="342">
        <v>1.0004183567673754E-4</v>
      </c>
      <c r="CM17" s="342">
        <v>6.5754226710281727E-5</v>
      </c>
      <c r="CN17" s="342">
        <v>7.8522662546441617E-6</v>
      </c>
      <c r="CO17" s="342">
        <v>4.3362276207292493E-7</v>
      </c>
      <c r="CP17" s="342">
        <v>6.9849546132030022E-5</v>
      </c>
      <c r="CQ17" s="342">
        <v>2.3090950289715896E-3</v>
      </c>
      <c r="CR17" s="342">
        <v>1.0032711921237931E-4</v>
      </c>
      <c r="CS17" s="342">
        <v>6.0691999139277104E-5</v>
      </c>
      <c r="CT17" s="342">
        <v>8.2347225310243176E-5</v>
      </c>
      <c r="CU17" s="342">
        <v>9.9369116520226034E-5</v>
      </c>
      <c r="CV17" s="342">
        <v>0</v>
      </c>
      <c r="CW17" s="342">
        <v>1.9491752552201348E-5</v>
      </c>
      <c r="CX17" s="342">
        <v>2.7548454389879861E-4</v>
      </c>
      <c r="CY17" s="342">
        <v>9.0491393758642888E-4</v>
      </c>
      <c r="CZ17" s="342">
        <v>8.6349373017202518E-7</v>
      </c>
      <c r="DA17" s="342">
        <v>1.1430234008063511E-4</v>
      </c>
      <c r="DB17" s="342">
        <v>2.6907163525244056E-3</v>
      </c>
      <c r="DC17" s="342">
        <v>0</v>
      </c>
      <c r="DD17" s="342">
        <v>3.3642981564974112E-4</v>
      </c>
      <c r="DE17" s="342">
        <v>1.4616321559074299E-2</v>
      </c>
      <c r="DF17" s="343">
        <v>7.3277757183375431E-5</v>
      </c>
      <c r="DG17" s="345"/>
      <c r="DH17" s="346"/>
      <c r="DI17" s="346"/>
      <c r="DJ17" s="346"/>
      <c r="DK17" s="346"/>
      <c r="DL17" s="346"/>
      <c r="DM17" s="346"/>
      <c r="DN17" s="346"/>
      <c r="DO17" s="346"/>
      <c r="DP17" s="346"/>
      <c r="DQ17" s="345"/>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row>
    <row r="18" spans="1:170" ht="19.899999999999999" customHeight="1" x14ac:dyDescent="0.15">
      <c r="A18" s="347" t="s">
        <v>191</v>
      </c>
      <c r="B18" s="348" t="s">
        <v>192</v>
      </c>
      <c r="C18" s="349">
        <v>2.5534071417433338E-3</v>
      </c>
      <c r="D18" s="342">
        <v>1.3193482419684676E-4</v>
      </c>
      <c r="E18" s="342">
        <v>5.2613118204138899E-3</v>
      </c>
      <c r="F18" s="342">
        <v>0</v>
      </c>
      <c r="G18" s="342">
        <v>7.8400627205017642E-3</v>
      </c>
      <c r="H18" s="342">
        <v>0</v>
      </c>
      <c r="I18" s="342">
        <v>2.631578947368421E-3</v>
      </c>
      <c r="J18" s="342">
        <v>1.1009757591499227E-3</v>
      </c>
      <c r="K18" s="342">
        <v>3.3266369960790901E-4</v>
      </c>
      <c r="L18" s="342">
        <v>0</v>
      </c>
      <c r="M18" s="342">
        <v>0</v>
      </c>
      <c r="N18" s="342">
        <v>2.5028879476318828E-3</v>
      </c>
      <c r="O18" s="342">
        <v>1.5700650159081477E-2</v>
      </c>
      <c r="P18" s="342">
        <v>5.7721168276445912E-4</v>
      </c>
      <c r="Q18" s="342">
        <v>1.7663683466792276E-3</v>
      </c>
      <c r="R18" s="342">
        <v>1.1901613329806928E-3</v>
      </c>
      <c r="S18" s="342">
        <v>1.6634646923761774E-3</v>
      </c>
      <c r="T18" s="342">
        <v>5.973274629690531E-4</v>
      </c>
      <c r="U18" s="342">
        <v>6.0175054704595188E-3</v>
      </c>
      <c r="V18" s="342">
        <v>9.036216203362424E-4</v>
      </c>
      <c r="W18" s="342">
        <v>1.1880969656852138E-4</v>
      </c>
      <c r="X18" s="342">
        <v>3.907766015818423E-4</v>
      </c>
      <c r="Y18" s="342">
        <v>4.401003019292769E-4</v>
      </c>
      <c r="Z18" s="342">
        <v>1.3140604467805519E-3</v>
      </c>
      <c r="AA18" s="342">
        <v>1.8241156107011635E-3</v>
      </c>
      <c r="AB18" s="342">
        <v>6.2677591363074516E-4</v>
      </c>
      <c r="AC18" s="342">
        <v>1.1723698345539349E-5</v>
      </c>
      <c r="AD18" s="342">
        <v>3.6051267388520779E-4</v>
      </c>
      <c r="AE18" s="342">
        <v>8.7231908395225908E-4</v>
      </c>
      <c r="AF18" s="342">
        <v>2.7332719228039442E-3</v>
      </c>
      <c r="AG18" s="342">
        <v>4.1288191577208916E-3</v>
      </c>
      <c r="AH18" s="342">
        <v>5.1428097436889983E-3</v>
      </c>
      <c r="AI18" s="342">
        <v>5.2703511483112543E-4</v>
      </c>
      <c r="AJ18" s="342">
        <v>3.4501061571125266E-3</v>
      </c>
      <c r="AK18" s="342">
        <v>1.5132832642080485E-3</v>
      </c>
      <c r="AL18" s="342">
        <v>4.0139686107654641E-5</v>
      </c>
      <c r="AM18" s="342">
        <v>2.6964188505115567E-4</v>
      </c>
      <c r="AN18" s="342">
        <v>1.2404922795677864E-3</v>
      </c>
      <c r="AO18" s="342">
        <v>6.6906520229754465E-4</v>
      </c>
      <c r="AP18" s="342">
        <v>1.3965505202150687E-4</v>
      </c>
      <c r="AQ18" s="342">
        <v>5.9218979869271311E-4</v>
      </c>
      <c r="AR18" s="342">
        <v>1.0062562891018068E-3</v>
      </c>
      <c r="AS18" s="342">
        <v>7.5410149318920104E-4</v>
      </c>
      <c r="AT18" s="342">
        <v>9.6624718500632227E-4</v>
      </c>
      <c r="AU18" s="342">
        <v>6.7457689512464018E-4</v>
      </c>
      <c r="AV18" s="342">
        <v>1.4019974525503751E-3</v>
      </c>
      <c r="AW18" s="342">
        <v>1.7866805517269544E-3</v>
      </c>
      <c r="AX18" s="342">
        <v>3.4986666666666669E-3</v>
      </c>
      <c r="AY18" s="342">
        <v>1.4590085424393286E-3</v>
      </c>
      <c r="AZ18" s="342">
        <v>5.2192066805845511E-3</v>
      </c>
      <c r="BA18" s="342">
        <v>6.5879491207621748E-4</v>
      </c>
      <c r="BB18" s="342">
        <v>5.1380921179781372E-4</v>
      </c>
      <c r="BC18" s="342">
        <v>1.8669241146496E-3</v>
      </c>
      <c r="BD18" s="342">
        <v>9.8360454179397178E-4</v>
      </c>
      <c r="BE18" s="342">
        <v>2.1082171603292168E-3</v>
      </c>
      <c r="BF18" s="342">
        <v>5.38383727949006E-4</v>
      </c>
      <c r="BG18" s="342">
        <v>5.5192351916948654E-4</v>
      </c>
      <c r="BH18" s="342">
        <v>1.354342153073696E-3</v>
      </c>
      <c r="BI18" s="342">
        <v>6.6074475998774776E-4</v>
      </c>
      <c r="BJ18" s="342">
        <v>3.6050790139736692E-3</v>
      </c>
      <c r="BK18" s="342">
        <v>1.6234043643944703E-3</v>
      </c>
      <c r="BL18" s="342">
        <v>4.0945700655824436E-3</v>
      </c>
      <c r="BM18" s="342">
        <v>1.6981831566274985E-3</v>
      </c>
      <c r="BN18" s="342">
        <v>1.6440813072937425E-3</v>
      </c>
      <c r="BO18" s="342">
        <v>1.7680074502513746E-3</v>
      </c>
      <c r="BP18" s="342">
        <v>9.5524109977215962E-5</v>
      </c>
      <c r="BQ18" s="342">
        <v>4.3815253431002599E-4</v>
      </c>
      <c r="BR18" s="342">
        <v>7.5341916265831397E-4</v>
      </c>
      <c r="BS18" s="342">
        <v>3.3869602032176121E-3</v>
      </c>
      <c r="BT18" s="342">
        <v>3.6087023353630083E-3</v>
      </c>
      <c r="BU18" s="342">
        <v>1.4036857916341293E-3</v>
      </c>
      <c r="BV18" s="342">
        <v>1.8208860938516514E-4</v>
      </c>
      <c r="BW18" s="342">
        <v>2.3946573142755103E-5</v>
      </c>
      <c r="BX18" s="342">
        <v>0</v>
      </c>
      <c r="BY18" s="342">
        <v>8.4470820969337291E-4</v>
      </c>
      <c r="BZ18" s="342">
        <v>9.9533409656939555E-4</v>
      </c>
      <c r="CA18" s="342">
        <v>4.7768047992838807E-4</v>
      </c>
      <c r="CB18" s="342">
        <v>1.187710489323096E-3</v>
      </c>
      <c r="CC18" s="342">
        <v>0</v>
      </c>
      <c r="CD18" s="342">
        <v>3.0346382277712748E-4</v>
      </c>
      <c r="CE18" s="342">
        <v>1.541565595883113E-3</v>
      </c>
      <c r="CF18" s="342">
        <v>2.5437229325245155E-3</v>
      </c>
      <c r="CG18" s="342">
        <v>1.4751680052450418E-3</v>
      </c>
      <c r="CH18" s="342">
        <v>3.6881240357092363E-4</v>
      </c>
      <c r="CI18" s="342">
        <v>4.5606105137274374E-4</v>
      </c>
      <c r="CJ18" s="342">
        <v>7.8388196614847584E-4</v>
      </c>
      <c r="CK18" s="342">
        <v>6.6236413043478258E-4</v>
      </c>
      <c r="CL18" s="342">
        <v>1.5733852338250542E-3</v>
      </c>
      <c r="CM18" s="342">
        <v>4.1888301293871652E-3</v>
      </c>
      <c r="CN18" s="342">
        <v>1.4979707931936557E-4</v>
      </c>
      <c r="CO18" s="342">
        <v>7.323888451411702E-4</v>
      </c>
      <c r="CP18" s="342">
        <v>2.4728108929682395E-3</v>
      </c>
      <c r="CQ18" s="342">
        <v>1.1189399743194104E-2</v>
      </c>
      <c r="CR18" s="342">
        <v>6.5767066831062329E-3</v>
      </c>
      <c r="CS18" s="342">
        <v>2.7049320525482363E-3</v>
      </c>
      <c r="CT18" s="342">
        <v>1.859812083631842E-2</v>
      </c>
      <c r="CU18" s="342">
        <v>2.5990544476512454E-3</v>
      </c>
      <c r="CV18" s="342">
        <v>9.3056799544021686E-5</v>
      </c>
      <c r="CW18" s="342">
        <v>7.772336330190288E-4</v>
      </c>
      <c r="CX18" s="342">
        <v>2.2812812579403132E-3</v>
      </c>
      <c r="CY18" s="342">
        <v>5.2000688244403237E-3</v>
      </c>
      <c r="CZ18" s="342">
        <v>1.1234053429538047E-3</v>
      </c>
      <c r="DA18" s="342">
        <v>1.0671682114801113E-2</v>
      </c>
      <c r="DB18" s="342">
        <v>3.2157891415848633E-3</v>
      </c>
      <c r="DC18" s="342">
        <v>7.7601852431316105E-3</v>
      </c>
      <c r="DD18" s="342">
        <v>2.4900233066181498E-3</v>
      </c>
      <c r="DE18" s="342">
        <v>5.4536875486936387E-3</v>
      </c>
      <c r="DF18" s="343">
        <v>1.3577937360448978E-4</v>
      </c>
      <c r="DG18" s="345"/>
      <c r="DH18" s="346"/>
      <c r="DI18" s="346"/>
      <c r="DJ18" s="346"/>
      <c r="DK18" s="346"/>
      <c r="DL18" s="346"/>
      <c r="DM18" s="346"/>
      <c r="DN18" s="346"/>
      <c r="DO18" s="346"/>
      <c r="DP18" s="346"/>
      <c r="DQ18" s="345"/>
      <c r="DR18" s="345"/>
      <c r="DS18" s="345"/>
      <c r="DT18" s="345"/>
      <c r="DU18" s="345"/>
      <c r="DV18" s="345"/>
      <c r="DW18" s="345"/>
      <c r="DX18" s="345"/>
      <c r="DY18" s="345"/>
      <c r="DZ18" s="345"/>
      <c r="EA18" s="345"/>
      <c r="EB18" s="345"/>
      <c r="EC18" s="345"/>
      <c r="ED18" s="345"/>
      <c r="EE18" s="345"/>
      <c r="EF18" s="345"/>
      <c r="EG18" s="345"/>
      <c r="EH18" s="345"/>
      <c r="EI18" s="345"/>
      <c r="EJ18" s="345"/>
      <c r="EK18" s="345"/>
      <c r="EL18" s="345"/>
      <c r="EM18" s="345"/>
      <c r="EN18" s="345"/>
      <c r="EO18" s="345"/>
      <c r="EP18" s="345"/>
      <c r="EQ18" s="345"/>
      <c r="ER18" s="345"/>
      <c r="ES18" s="345"/>
      <c r="ET18" s="345"/>
      <c r="EU18" s="345"/>
      <c r="EV18" s="345"/>
      <c r="EW18" s="345"/>
      <c r="EX18" s="345"/>
      <c r="EY18" s="345"/>
      <c r="EZ18" s="345"/>
      <c r="FA18" s="345"/>
      <c r="FB18" s="345"/>
      <c r="FC18" s="345"/>
      <c r="FD18" s="345"/>
      <c r="FE18" s="345"/>
      <c r="FF18" s="345"/>
      <c r="FG18" s="345"/>
      <c r="FH18" s="345"/>
      <c r="FI18" s="345"/>
      <c r="FJ18" s="345"/>
      <c r="FK18" s="345"/>
      <c r="FL18" s="345"/>
      <c r="FM18" s="345"/>
      <c r="FN18" s="345"/>
    </row>
    <row r="19" spans="1:170" ht="19.899999999999999" customHeight="1" x14ac:dyDescent="0.15">
      <c r="A19" s="347" t="s">
        <v>199</v>
      </c>
      <c r="B19" s="348" t="s">
        <v>200</v>
      </c>
      <c r="C19" s="349">
        <v>2.5339154841727741E-4</v>
      </c>
      <c r="D19" s="342">
        <v>6.5967412098423377E-3</v>
      </c>
      <c r="E19" s="342">
        <v>0</v>
      </c>
      <c r="F19" s="342">
        <v>2.6337448559670781E-2</v>
      </c>
      <c r="G19" s="342">
        <v>1.241343264079446E-3</v>
      </c>
      <c r="H19" s="342">
        <v>0</v>
      </c>
      <c r="I19" s="342">
        <v>5.263157894736842E-4</v>
      </c>
      <c r="J19" s="342">
        <v>3.6893025732077808E-4</v>
      </c>
      <c r="K19" s="342">
        <v>1.5502774350659838E-4</v>
      </c>
      <c r="L19" s="342">
        <v>1.1677695601401323E-3</v>
      </c>
      <c r="M19" s="342">
        <v>0</v>
      </c>
      <c r="N19" s="342">
        <v>1.4439738159414709E-4</v>
      </c>
      <c r="O19" s="342">
        <v>1.3833171946327292E-4</v>
      </c>
      <c r="P19" s="342">
        <v>0.15080617231692769</v>
      </c>
      <c r="Q19" s="342">
        <v>0.11077805849355543</v>
      </c>
      <c r="R19" s="342">
        <v>0</v>
      </c>
      <c r="S19" s="342">
        <v>3.5260765662340097E-3</v>
      </c>
      <c r="T19" s="342">
        <v>4.0269267166453013E-5</v>
      </c>
      <c r="U19" s="342">
        <v>2.7352297592997811E-4</v>
      </c>
      <c r="V19" s="342">
        <v>0</v>
      </c>
      <c r="W19" s="342">
        <v>0</v>
      </c>
      <c r="X19" s="342">
        <v>1.0706208262516227E-5</v>
      </c>
      <c r="Y19" s="342">
        <v>2.0469781485082646E-5</v>
      </c>
      <c r="Z19" s="342">
        <v>0</v>
      </c>
      <c r="AA19" s="342">
        <v>1.6518511351756979E-5</v>
      </c>
      <c r="AB19" s="342">
        <v>2.0504193457065268E-4</v>
      </c>
      <c r="AC19" s="342">
        <v>0</v>
      </c>
      <c r="AD19" s="342">
        <v>0</v>
      </c>
      <c r="AE19" s="342">
        <v>3.0429735486706713E-4</v>
      </c>
      <c r="AF19" s="342">
        <v>1.2080759879796439E-4</v>
      </c>
      <c r="AG19" s="342">
        <v>1.6515276630883568E-4</v>
      </c>
      <c r="AH19" s="342">
        <v>5.2626243076100681E-3</v>
      </c>
      <c r="AI19" s="342">
        <v>1.7865597112919506E-5</v>
      </c>
      <c r="AJ19" s="342">
        <v>1.5658174097664544E-2</v>
      </c>
      <c r="AK19" s="342">
        <v>5.4179277360535071E-4</v>
      </c>
      <c r="AL19" s="342">
        <v>0</v>
      </c>
      <c r="AM19" s="342">
        <v>1.2718956842035644E-5</v>
      </c>
      <c r="AN19" s="342">
        <v>1.9586720203701891E-4</v>
      </c>
      <c r="AO19" s="342">
        <v>1.2623871741463106E-5</v>
      </c>
      <c r="AP19" s="342">
        <v>0</v>
      </c>
      <c r="AQ19" s="342">
        <v>1.0987169221028325E-3</v>
      </c>
      <c r="AR19" s="342">
        <v>1.8229280599670415E-3</v>
      </c>
      <c r="AS19" s="342">
        <v>3.0710015559741216E-4</v>
      </c>
      <c r="AT19" s="342">
        <v>9.681835521105433E-5</v>
      </c>
      <c r="AU19" s="342">
        <v>6.9260356320813971E-5</v>
      </c>
      <c r="AV19" s="342">
        <v>6.5711598097064131E-4</v>
      </c>
      <c r="AW19" s="342">
        <v>7.1467222069078172E-5</v>
      </c>
      <c r="AX19" s="342">
        <v>1.92E-4</v>
      </c>
      <c r="AY19" s="342">
        <v>1.5963706698445581E-4</v>
      </c>
      <c r="AZ19" s="342">
        <v>4.1753653444676412E-4</v>
      </c>
      <c r="BA19" s="342">
        <v>2.533826584908529E-5</v>
      </c>
      <c r="BB19" s="342">
        <v>4.7609844395944207E-4</v>
      </c>
      <c r="BC19" s="342">
        <v>9.803482793822101E-5</v>
      </c>
      <c r="BD19" s="342">
        <v>4.303269870348626E-5</v>
      </c>
      <c r="BE19" s="342">
        <v>2.7923406097075723E-5</v>
      </c>
      <c r="BF19" s="342">
        <v>1.8282996904752936E-4</v>
      </c>
      <c r="BG19" s="342">
        <v>1.4783665692039816E-4</v>
      </c>
      <c r="BH19" s="342">
        <v>3.1381098668780763E-3</v>
      </c>
      <c r="BI19" s="342">
        <v>1.6015402791756006E-3</v>
      </c>
      <c r="BJ19" s="342">
        <v>2.487398175128145E-2</v>
      </c>
      <c r="BK19" s="342">
        <v>0</v>
      </c>
      <c r="BL19" s="342">
        <v>5.2581795627229026E-2</v>
      </c>
      <c r="BM19" s="342">
        <v>1.5227839573514189E-2</v>
      </c>
      <c r="BN19" s="342">
        <v>1.3833532615916036E-3</v>
      </c>
      <c r="BO19" s="342">
        <v>3.5467192846616881E-3</v>
      </c>
      <c r="BP19" s="342">
        <v>4.5389359353690036E-3</v>
      </c>
      <c r="BQ19" s="342">
        <v>1.2518643837429315E-5</v>
      </c>
      <c r="BR19" s="342">
        <v>0</v>
      </c>
      <c r="BS19" s="342">
        <v>4.7041113933577949E-6</v>
      </c>
      <c r="BT19" s="342">
        <v>5.1352665984568465E-4</v>
      </c>
      <c r="BU19" s="342">
        <v>9.7763154877355521E-5</v>
      </c>
      <c r="BV19" s="342">
        <v>0</v>
      </c>
      <c r="BW19" s="342">
        <v>1.3683756081574343E-6</v>
      </c>
      <c r="BX19" s="342">
        <v>3.9075484457856313E-6</v>
      </c>
      <c r="BY19" s="342">
        <v>1.9782393669634024E-6</v>
      </c>
      <c r="BZ19" s="342">
        <v>1.4658823218989626E-6</v>
      </c>
      <c r="CA19" s="342">
        <v>0</v>
      </c>
      <c r="CB19" s="342">
        <v>8.6296364425005054E-5</v>
      </c>
      <c r="CC19" s="342">
        <v>0</v>
      </c>
      <c r="CD19" s="342">
        <v>0</v>
      </c>
      <c r="CE19" s="342">
        <v>7.0277255106436032E-4</v>
      </c>
      <c r="CF19" s="342">
        <v>1.4346166199958179E-2</v>
      </c>
      <c r="CG19" s="342">
        <v>3.2781511227667597E-5</v>
      </c>
      <c r="CH19" s="342">
        <v>4.0979155952324847E-5</v>
      </c>
      <c r="CI19" s="342">
        <v>1.3175097039657042E-4</v>
      </c>
      <c r="CJ19" s="342">
        <v>1.5583414028841637E-5</v>
      </c>
      <c r="CK19" s="342">
        <v>2.7173913043478262E-5</v>
      </c>
      <c r="CL19" s="342">
        <v>1.8189424668497737E-4</v>
      </c>
      <c r="CM19" s="342">
        <v>2.5729914799675461E-5</v>
      </c>
      <c r="CN19" s="342">
        <v>3.0201024056323703E-5</v>
      </c>
      <c r="CO19" s="342">
        <v>1.2054712785627313E-4</v>
      </c>
      <c r="CP19" s="342">
        <v>1.7119986797066182E-6</v>
      </c>
      <c r="CQ19" s="342">
        <v>1.7264261898853006E-4</v>
      </c>
      <c r="CR19" s="342">
        <v>4.884346593234256E-5</v>
      </c>
      <c r="CS19" s="342">
        <v>2.344918148562979E-5</v>
      </c>
      <c r="CT19" s="342">
        <v>1.399902830274134E-4</v>
      </c>
      <c r="CU19" s="342">
        <v>2.6498431072060276E-5</v>
      </c>
      <c r="CV19" s="342">
        <v>0</v>
      </c>
      <c r="CW19" s="342">
        <v>1.2182345345125844E-5</v>
      </c>
      <c r="CX19" s="342">
        <v>2.4423411570783542E-4</v>
      </c>
      <c r="CY19" s="342">
        <v>2.3578743444153429E-4</v>
      </c>
      <c r="CZ19" s="342">
        <v>6.5193776627987907E-4</v>
      </c>
      <c r="DA19" s="342">
        <v>2.4245950926195326E-4</v>
      </c>
      <c r="DB19" s="342">
        <v>5.8591813371553219E-4</v>
      </c>
      <c r="DC19" s="342">
        <v>0</v>
      </c>
      <c r="DD19" s="342">
        <v>6.0645900978966501E-4</v>
      </c>
      <c r="DE19" s="342">
        <v>0</v>
      </c>
      <c r="DF19" s="343">
        <v>1.5086597067165531E-5</v>
      </c>
      <c r="DG19" s="345"/>
      <c r="DH19" s="346"/>
      <c r="DI19" s="346"/>
      <c r="DJ19" s="346"/>
      <c r="DK19" s="346"/>
      <c r="DL19" s="346"/>
      <c r="DM19" s="346"/>
      <c r="DN19" s="346"/>
      <c r="DO19" s="346"/>
      <c r="DP19" s="346"/>
      <c r="DQ19" s="345"/>
      <c r="DR19" s="345"/>
      <c r="DS19" s="345"/>
      <c r="DT19" s="345"/>
      <c r="DU19" s="345"/>
      <c r="DV19" s="345"/>
      <c r="DW19" s="345"/>
      <c r="DX19" s="345"/>
      <c r="DY19" s="345"/>
      <c r="DZ19" s="345"/>
      <c r="EA19" s="345"/>
      <c r="EB19" s="345"/>
      <c r="EC19" s="345"/>
      <c r="ED19" s="345"/>
      <c r="EE19" s="345"/>
      <c r="EF19" s="345"/>
      <c r="EG19" s="345"/>
      <c r="EH19" s="345"/>
      <c r="EI19" s="345"/>
      <c r="EJ19" s="345"/>
      <c r="EK19" s="345"/>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row>
    <row r="20" spans="1:170" ht="19.899999999999999" customHeight="1" x14ac:dyDescent="0.15">
      <c r="A20" s="347" t="s">
        <v>205</v>
      </c>
      <c r="B20" s="348" t="s">
        <v>204</v>
      </c>
      <c r="C20" s="349">
        <v>0</v>
      </c>
      <c r="D20" s="342">
        <v>0</v>
      </c>
      <c r="E20" s="342">
        <v>0</v>
      </c>
      <c r="F20" s="342">
        <v>0</v>
      </c>
      <c r="G20" s="342">
        <v>3.2666928002090682E-4</v>
      </c>
      <c r="H20" s="342">
        <v>0</v>
      </c>
      <c r="I20" s="342">
        <v>0</v>
      </c>
      <c r="J20" s="342">
        <v>4.2191148516719453E-4</v>
      </c>
      <c r="K20" s="342">
        <v>3.585016568590087E-4</v>
      </c>
      <c r="L20" s="342">
        <v>0</v>
      </c>
      <c r="M20" s="342">
        <v>0</v>
      </c>
      <c r="N20" s="342">
        <v>1.1070465922217944E-3</v>
      </c>
      <c r="O20" s="342">
        <v>7.6082445704800112E-4</v>
      </c>
      <c r="P20" s="342">
        <v>5.3873090391349523E-4</v>
      </c>
      <c r="Q20" s="342">
        <v>1.2857020511283348E-2</v>
      </c>
      <c r="R20" s="342">
        <v>9.4037438655264623E-4</v>
      </c>
      <c r="S20" s="342">
        <v>1.3354575699358042E-3</v>
      </c>
      <c r="T20" s="342">
        <v>5.5705819580260008E-4</v>
      </c>
      <c r="U20" s="342">
        <v>8.2056892778993432E-4</v>
      </c>
      <c r="V20" s="342">
        <v>9.3532764210242625E-4</v>
      </c>
      <c r="W20" s="342">
        <v>1.272961034662729E-4</v>
      </c>
      <c r="X20" s="342">
        <v>5.1122144453514986E-4</v>
      </c>
      <c r="Y20" s="342">
        <v>2.9681183153369836E-4</v>
      </c>
      <c r="Z20" s="342">
        <v>4.3802014892685063E-4</v>
      </c>
      <c r="AA20" s="342">
        <v>1.9161473168038097E-3</v>
      </c>
      <c r="AB20" s="342">
        <v>4.7299446270275558E-4</v>
      </c>
      <c r="AC20" s="342">
        <v>4.3192572851987074E-6</v>
      </c>
      <c r="AD20" s="342">
        <v>3.9780708842505685E-4</v>
      </c>
      <c r="AE20" s="342">
        <v>7.4609203304443867E-4</v>
      </c>
      <c r="AF20" s="342">
        <v>1.5251959348243005E-3</v>
      </c>
      <c r="AG20" s="342">
        <v>1.486374896779521E-3</v>
      </c>
      <c r="AH20" s="342">
        <v>4.0552621634823644E-4</v>
      </c>
      <c r="AI20" s="342">
        <v>3.7517753937130964E-4</v>
      </c>
      <c r="AJ20" s="342">
        <v>3.1847133757961785E-3</v>
      </c>
      <c r="AK20" s="342">
        <v>8.5939543399469413E-4</v>
      </c>
      <c r="AL20" s="342">
        <v>5.866569508041832E-5</v>
      </c>
      <c r="AM20" s="342">
        <v>1.5008369073602059E-4</v>
      </c>
      <c r="AN20" s="342">
        <v>9.4669147651225798E-4</v>
      </c>
      <c r="AO20" s="342">
        <v>1.0099097393170485E-4</v>
      </c>
      <c r="AP20" s="342">
        <v>3.4913763005376718E-5</v>
      </c>
      <c r="AQ20" s="342">
        <v>1.7504981470790889E-4</v>
      </c>
      <c r="AR20" s="342">
        <v>3.2083533855419932E-4</v>
      </c>
      <c r="AS20" s="342">
        <v>4.3335244178745939E-4</v>
      </c>
      <c r="AT20" s="342">
        <v>3.8146431953155408E-4</v>
      </c>
      <c r="AU20" s="342">
        <v>5.03797934333592E-4</v>
      </c>
      <c r="AV20" s="342">
        <v>8.3939815377414109E-4</v>
      </c>
      <c r="AW20" s="342">
        <v>1.1128467436470745E-3</v>
      </c>
      <c r="AX20" s="342">
        <v>1.6586666666666666E-3</v>
      </c>
      <c r="AY20" s="342">
        <v>5.3459854990143337E-4</v>
      </c>
      <c r="AZ20" s="342">
        <v>8.8726513569937365E-4</v>
      </c>
      <c r="BA20" s="342">
        <v>6.5372725890640044E-4</v>
      </c>
      <c r="BB20" s="342">
        <v>5.4680613365638896E-4</v>
      </c>
      <c r="BC20" s="342">
        <v>1.8392186197974942E-3</v>
      </c>
      <c r="BD20" s="342">
        <v>1.7397505332980875E-3</v>
      </c>
      <c r="BE20" s="342">
        <v>4.0488938840759793E-4</v>
      </c>
      <c r="BF20" s="342">
        <v>7.1753872274432379E-4</v>
      </c>
      <c r="BG20" s="342">
        <v>6.4391077236440099E-4</v>
      </c>
      <c r="BH20" s="342">
        <v>4.33829925456127E-3</v>
      </c>
      <c r="BI20" s="342">
        <v>1.2996105544129874E-3</v>
      </c>
      <c r="BJ20" s="342">
        <v>2.4990960716336644E-3</v>
      </c>
      <c r="BK20" s="342">
        <v>1.02530801961756E-4</v>
      </c>
      <c r="BL20" s="342">
        <v>9.0629646183174768E-3</v>
      </c>
      <c r="BM20" s="342">
        <v>2.1330934439234145E-2</v>
      </c>
      <c r="BN20" s="342">
        <v>5.3142022053939154E-5</v>
      </c>
      <c r="BO20" s="342">
        <v>1.1596416172183588E-4</v>
      </c>
      <c r="BP20" s="342">
        <v>6.5326165532805748E-4</v>
      </c>
      <c r="BQ20" s="342">
        <v>4.9359224273292724E-4</v>
      </c>
      <c r="BR20" s="342">
        <v>3.3415535084567812E-3</v>
      </c>
      <c r="BS20" s="342">
        <v>3.9984946843541255E-3</v>
      </c>
      <c r="BT20" s="342">
        <v>8.2049382653643841E-4</v>
      </c>
      <c r="BU20" s="342">
        <v>2.4362336804931127E-3</v>
      </c>
      <c r="BV20" s="342">
        <v>6.1049773243699375E-4</v>
      </c>
      <c r="BW20" s="342">
        <v>1.7549417174619096E-3</v>
      </c>
      <c r="BX20" s="342">
        <v>1.4093224727800176E-4</v>
      </c>
      <c r="BY20" s="342">
        <v>2.8684470820969338E-4</v>
      </c>
      <c r="BZ20" s="342">
        <v>4.822752839047587E-4</v>
      </c>
      <c r="CA20" s="342">
        <v>0</v>
      </c>
      <c r="CB20" s="342">
        <v>4.7463000433752782E-4</v>
      </c>
      <c r="CC20" s="342">
        <v>0</v>
      </c>
      <c r="CD20" s="342">
        <v>3.6849178480079768E-4</v>
      </c>
      <c r="CE20" s="342">
        <v>2.1914412882652096E-3</v>
      </c>
      <c r="CF20" s="342">
        <v>2.3626443508871771E-3</v>
      </c>
      <c r="CG20" s="342">
        <v>3.0596077145823088E-4</v>
      </c>
      <c r="CH20" s="342">
        <v>2.7763378157700087E-3</v>
      </c>
      <c r="CI20" s="342">
        <v>6.3848547192184128E-4</v>
      </c>
      <c r="CJ20" s="342">
        <v>2.0051867400367623E-3</v>
      </c>
      <c r="CK20" s="342">
        <v>2.7309782608695653E-3</v>
      </c>
      <c r="CL20" s="342">
        <v>1.7825636175127781E-3</v>
      </c>
      <c r="CM20" s="342">
        <v>8.650969131535327E-4</v>
      </c>
      <c r="CN20" s="342">
        <v>2.9464119069349403E-3</v>
      </c>
      <c r="CO20" s="342">
        <v>4.666214542666745E-3</v>
      </c>
      <c r="CP20" s="342">
        <v>1.8996337350024636E-3</v>
      </c>
      <c r="CQ20" s="342">
        <v>6.0424916645985519E-4</v>
      </c>
      <c r="CR20" s="342">
        <v>7.5073727231684357E-3</v>
      </c>
      <c r="CS20" s="342">
        <v>3.1918474092792548E-3</v>
      </c>
      <c r="CT20" s="342">
        <v>1.4838970000905819E-2</v>
      </c>
      <c r="CU20" s="342">
        <v>1.6760257653078124E-3</v>
      </c>
      <c r="CV20" s="342">
        <v>3.3733089834707858E-4</v>
      </c>
      <c r="CW20" s="342">
        <v>1.9004458738396316E-4</v>
      </c>
      <c r="CX20" s="342">
        <v>2.0192584369545449E-3</v>
      </c>
      <c r="CY20" s="342">
        <v>1.7524741749032954E-3</v>
      </c>
      <c r="CZ20" s="342">
        <v>2.2899853724162107E-3</v>
      </c>
      <c r="DA20" s="342">
        <v>5.2994721310112639E-4</v>
      </c>
      <c r="DB20" s="342">
        <v>3.9752291841315341E-3</v>
      </c>
      <c r="DC20" s="342">
        <v>6.2582139057512987E-5</v>
      </c>
      <c r="DD20" s="342">
        <v>2.2244208205788804E-3</v>
      </c>
      <c r="DE20" s="342">
        <v>0</v>
      </c>
      <c r="DF20" s="343">
        <v>7.7588213488279873E-5</v>
      </c>
      <c r="DG20" s="345"/>
      <c r="DH20" s="346"/>
      <c r="DI20" s="346"/>
      <c r="DJ20" s="346"/>
      <c r="DK20" s="346"/>
      <c r="DL20" s="346"/>
      <c r="DM20" s="346"/>
      <c r="DN20" s="346"/>
      <c r="DO20" s="346"/>
      <c r="DP20" s="346"/>
      <c r="DQ20" s="345"/>
      <c r="DR20" s="345"/>
      <c r="DS20" s="345"/>
      <c r="DT20" s="345"/>
      <c r="DU20" s="345"/>
      <c r="DV20" s="345"/>
      <c r="DW20" s="345"/>
      <c r="DX20" s="345"/>
      <c r="DY20" s="345"/>
      <c r="DZ20" s="345"/>
      <c r="EA20" s="345"/>
      <c r="EB20" s="345"/>
      <c r="EC20" s="345"/>
      <c r="ED20" s="345"/>
      <c r="EE20" s="345"/>
      <c r="EF20" s="345"/>
      <c r="EG20" s="345"/>
      <c r="EH20" s="345"/>
      <c r="EI20" s="345"/>
      <c r="EJ20" s="345"/>
      <c r="EK20" s="345"/>
      <c r="EL20" s="345"/>
      <c r="EM20" s="345"/>
      <c r="EN20" s="345"/>
      <c r="EO20" s="345"/>
      <c r="EP20" s="345"/>
      <c r="EQ20" s="345"/>
      <c r="ER20" s="345"/>
      <c r="ES20" s="345"/>
      <c r="ET20" s="345"/>
      <c r="EU20" s="345"/>
      <c r="EV20" s="345"/>
      <c r="EW20" s="345"/>
      <c r="EX20" s="345"/>
      <c r="EY20" s="345"/>
      <c r="EZ20" s="345"/>
      <c r="FA20" s="345"/>
      <c r="FB20" s="345"/>
      <c r="FC20" s="345"/>
      <c r="FD20" s="345"/>
      <c r="FE20" s="345"/>
      <c r="FF20" s="345"/>
      <c r="FG20" s="345"/>
      <c r="FH20" s="345"/>
      <c r="FI20" s="345"/>
      <c r="FJ20" s="345"/>
      <c r="FK20" s="345"/>
      <c r="FL20" s="345"/>
      <c r="FM20" s="345"/>
      <c r="FN20" s="345"/>
    </row>
    <row r="21" spans="1:170" ht="19.899999999999999" customHeight="1" x14ac:dyDescent="0.15">
      <c r="A21" s="347" t="s">
        <v>208</v>
      </c>
      <c r="B21" s="348" t="s">
        <v>209</v>
      </c>
      <c r="C21" s="349">
        <v>2.5339154841727741E-4</v>
      </c>
      <c r="D21" s="342">
        <v>0</v>
      </c>
      <c r="E21" s="342">
        <v>0</v>
      </c>
      <c r="F21" s="342">
        <v>0</v>
      </c>
      <c r="G21" s="342">
        <v>0</v>
      </c>
      <c r="H21" s="342">
        <v>0</v>
      </c>
      <c r="I21" s="342">
        <v>0</v>
      </c>
      <c r="J21" s="342">
        <v>1.8737263506659482E-4</v>
      </c>
      <c r="K21" s="342">
        <v>4.4247501792508287E-4</v>
      </c>
      <c r="L21" s="342">
        <v>0</v>
      </c>
      <c r="M21" s="342">
        <v>0</v>
      </c>
      <c r="N21" s="342">
        <v>2.4066230265691181E-3</v>
      </c>
      <c r="O21" s="342">
        <v>1.6599806335592751E-3</v>
      </c>
      <c r="P21" s="342">
        <v>6.6571747412167625E-3</v>
      </c>
      <c r="Q21" s="342">
        <v>5.8985997516379056E-3</v>
      </c>
      <c r="R21" s="342">
        <v>0.44904346292867847</v>
      </c>
      <c r="S21" s="342">
        <v>0.32463333489527202</v>
      </c>
      <c r="T21" s="342">
        <v>9.1142774686738662E-2</v>
      </c>
      <c r="U21" s="342">
        <v>0</v>
      </c>
      <c r="V21" s="342">
        <v>1.6645661427246569E-3</v>
      </c>
      <c r="W21" s="342">
        <v>0</v>
      </c>
      <c r="X21" s="342">
        <v>2.6765520656290566E-6</v>
      </c>
      <c r="Y21" s="342">
        <v>6.1409344455247943E-5</v>
      </c>
      <c r="Z21" s="342">
        <v>2.2777047744196234E-2</v>
      </c>
      <c r="AA21" s="342">
        <v>4.3679663588717388E-3</v>
      </c>
      <c r="AB21" s="342">
        <v>3.2329055024634158E-3</v>
      </c>
      <c r="AC21" s="342">
        <v>0</v>
      </c>
      <c r="AD21" s="342">
        <v>0</v>
      </c>
      <c r="AE21" s="342">
        <v>1.3501786338175794E-3</v>
      </c>
      <c r="AF21" s="342">
        <v>5.6930580933540718E-3</v>
      </c>
      <c r="AG21" s="342">
        <v>4.9545829892650697E-4</v>
      </c>
      <c r="AH21" s="342">
        <v>1.434088165086036E-2</v>
      </c>
      <c r="AI21" s="342">
        <v>0</v>
      </c>
      <c r="AJ21" s="342">
        <v>1.2738853503184714E-2</v>
      </c>
      <c r="AK21" s="342">
        <v>9.7335874154616444E-3</v>
      </c>
      <c r="AL21" s="342">
        <v>0</v>
      </c>
      <c r="AM21" s="342">
        <v>4.3244453262921189E-5</v>
      </c>
      <c r="AN21" s="342">
        <v>0</v>
      </c>
      <c r="AO21" s="342">
        <v>2.2722969134633591E-4</v>
      </c>
      <c r="AP21" s="342">
        <v>0</v>
      </c>
      <c r="AQ21" s="342">
        <v>3.1508966647423604E-3</v>
      </c>
      <c r="AR21" s="342">
        <v>1.4583424479736333E-4</v>
      </c>
      <c r="AS21" s="342">
        <v>3.4122239510823575E-4</v>
      </c>
      <c r="AT21" s="342">
        <v>3.1756420509225822E-4</v>
      </c>
      <c r="AU21" s="342">
        <v>2.315003690723097E-4</v>
      </c>
      <c r="AV21" s="342">
        <v>2.6329647182727749E-4</v>
      </c>
      <c r="AW21" s="342">
        <v>1.0209603152725453E-3</v>
      </c>
      <c r="AX21" s="342">
        <v>5.0879999999999996E-3</v>
      </c>
      <c r="AY21" s="342">
        <v>4.70372474114664E-3</v>
      </c>
      <c r="AZ21" s="342">
        <v>2.2964509394572024E-3</v>
      </c>
      <c r="BA21" s="342">
        <v>5.0676531698170579E-5</v>
      </c>
      <c r="BB21" s="342">
        <v>2.1542276127669803E-3</v>
      </c>
      <c r="BC21" s="342">
        <v>2.1290607197887563E-3</v>
      </c>
      <c r="BD21" s="342">
        <v>4.9794979928319814E-4</v>
      </c>
      <c r="BE21" s="342">
        <v>0</v>
      </c>
      <c r="BF21" s="342">
        <v>4.5937178152645569E-6</v>
      </c>
      <c r="BG21" s="342">
        <v>4.6240021025657871E-4</v>
      </c>
      <c r="BH21" s="342">
        <v>0</v>
      </c>
      <c r="BI21" s="342">
        <v>0</v>
      </c>
      <c r="BJ21" s="342">
        <v>1.0879043750132931E-2</v>
      </c>
      <c r="BK21" s="342">
        <v>1.3670773594900802E-4</v>
      </c>
      <c r="BL21" s="342">
        <v>4.4274990194558212E-3</v>
      </c>
      <c r="BM21" s="342">
        <v>4.5550640539272812E-3</v>
      </c>
      <c r="BN21" s="342">
        <v>0</v>
      </c>
      <c r="BO21" s="342">
        <v>0</v>
      </c>
      <c r="BP21" s="342">
        <v>0</v>
      </c>
      <c r="BQ21" s="342">
        <v>0</v>
      </c>
      <c r="BR21" s="342">
        <v>0</v>
      </c>
      <c r="BS21" s="342">
        <v>3.7868096716530249E-4</v>
      </c>
      <c r="BT21" s="342">
        <v>-5.3903066845547036E-4</v>
      </c>
      <c r="BU21" s="342">
        <v>4.8459144053405236E-4</v>
      </c>
      <c r="BV21" s="342">
        <v>0</v>
      </c>
      <c r="BW21" s="342">
        <v>0</v>
      </c>
      <c r="BX21" s="342">
        <v>7.007536879442231E-5</v>
      </c>
      <c r="BY21" s="342">
        <v>0</v>
      </c>
      <c r="BZ21" s="342">
        <v>2.4040470079142988E-4</v>
      </c>
      <c r="CA21" s="342">
        <v>0</v>
      </c>
      <c r="CB21" s="342">
        <v>7.0399665715135701E-5</v>
      </c>
      <c r="CC21" s="342">
        <v>0</v>
      </c>
      <c r="CD21" s="342">
        <v>1.4739671392031907E-3</v>
      </c>
      <c r="CE21" s="342">
        <v>4.4357794352126835E-3</v>
      </c>
      <c r="CF21" s="342">
        <v>1.6413480006984459E-2</v>
      </c>
      <c r="CG21" s="342">
        <v>0</v>
      </c>
      <c r="CH21" s="342">
        <v>1.1371715776770146E-4</v>
      </c>
      <c r="CI21" s="342">
        <v>0</v>
      </c>
      <c r="CJ21" s="342">
        <v>4.4735270412097948E-3</v>
      </c>
      <c r="CK21" s="342">
        <v>2.173913043478261E-4</v>
      </c>
      <c r="CL21" s="342">
        <v>1.9671862778980302E-2</v>
      </c>
      <c r="CM21" s="342">
        <v>1.4808995406924322E-4</v>
      </c>
      <c r="CN21" s="342">
        <v>2.5211814882219025E-3</v>
      </c>
      <c r="CO21" s="342">
        <v>5.1453676947573277E-3</v>
      </c>
      <c r="CP21" s="342">
        <v>3.4239973594132364E-7</v>
      </c>
      <c r="CQ21" s="342">
        <v>4.9958457869805888E-3</v>
      </c>
      <c r="CR21" s="342">
        <v>1.5973133453549863E-3</v>
      </c>
      <c r="CS21" s="342">
        <v>7.5313253477375674E-4</v>
      </c>
      <c r="CT21" s="342">
        <v>1.7045875639220337E-3</v>
      </c>
      <c r="CU21" s="342">
        <v>0</v>
      </c>
      <c r="CV21" s="342">
        <v>0</v>
      </c>
      <c r="CW21" s="342">
        <v>3.2405038618034746E-4</v>
      </c>
      <c r="CX21" s="342">
        <v>2.1113270061633056E-3</v>
      </c>
      <c r="CY21" s="342">
        <v>4.3333906870336031E-4</v>
      </c>
      <c r="CZ21" s="342">
        <v>0</v>
      </c>
      <c r="DA21" s="342">
        <v>6.823503332086399E-4</v>
      </c>
      <c r="DB21" s="342">
        <v>4.7549510082298965E-4</v>
      </c>
      <c r="DC21" s="342">
        <v>0</v>
      </c>
      <c r="DD21" s="342">
        <v>1.0845434846603497E-4</v>
      </c>
      <c r="DE21" s="342">
        <v>0.12395342967815562</v>
      </c>
      <c r="DF21" s="343">
        <v>2.5862737829426624E-4</v>
      </c>
      <c r="DG21" s="345"/>
      <c r="DH21" s="346"/>
      <c r="DI21" s="346"/>
      <c r="DJ21" s="346"/>
      <c r="DK21" s="346"/>
      <c r="DL21" s="346"/>
      <c r="DM21" s="346"/>
      <c r="DN21" s="346"/>
      <c r="DO21" s="346"/>
      <c r="DP21" s="346"/>
      <c r="DQ21" s="345"/>
      <c r="DR21" s="345"/>
      <c r="DS21" s="345"/>
      <c r="DT21" s="345"/>
      <c r="DU21" s="345"/>
      <c r="DV21" s="345"/>
      <c r="DW21" s="345"/>
      <c r="DX21" s="345"/>
      <c r="DY21" s="345"/>
      <c r="DZ21" s="345"/>
      <c r="EA21" s="345"/>
      <c r="EB21" s="345"/>
      <c r="EC21" s="345"/>
      <c r="ED21" s="345"/>
      <c r="EE21" s="345"/>
      <c r="EF21" s="345"/>
      <c r="EG21" s="345"/>
      <c r="EH21" s="345"/>
      <c r="EI21" s="345"/>
      <c r="EJ21" s="345"/>
      <c r="EK21" s="345"/>
      <c r="EL21" s="345"/>
      <c r="EM21" s="345"/>
      <c r="EN21" s="345"/>
      <c r="EO21" s="345"/>
      <c r="EP21" s="345"/>
      <c r="EQ21" s="345"/>
      <c r="ER21" s="345"/>
      <c r="ES21" s="345"/>
      <c r="ET21" s="345"/>
      <c r="EU21" s="345"/>
      <c r="EV21" s="345"/>
      <c r="EW21" s="345"/>
      <c r="EX21" s="345"/>
      <c r="EY21" s="345"/>
      <c r="EZ21" s="345"/>
      <c r="FA21" s="345"/>
      <c r="FB21" s="345"/>
      <c r="FC21" s="345"/>
      <c r="FD21" s="345"/>
      <c r="FE21" s="345"/>
      <c r="FF21" s="345"/>
      <c r="FG21" s="345"/>
      <c r="FH21" s="345"/>
      <c r="FI21" s="345"/>
      <c r="FJ21" s="345"/>
      <c r="FK21" s="345"/>
      <c r="FL21" s="345"/>
      <c r="FM21" s="345"/>
      <c r="FN21" s="345"/>
    </row>
    <row r="22" spans="1:170" ht="19.899999999999999" customHeight="1" x14ac:dyDescent="0.15">
      <c r="A22" s="347" t="s">
        <v>215</v>
      </c>
      <c r="B22" s="348" t="s">
        <v>216</v>
      </c>
      <c r="C22" s="349">
        <v>5.880633089037892E-2</v>
      </c>
      <c r="D22" s="342">
        <v>8.1799591002044997E-3</v>
      </c>
      <c r="E22" s="342">
        <v>3.8582953349701861E-2</v>
      </c>
      <c r="F22" s="342">
        <v>4.9382716049382715E-3</v>
      </c>
      <c r="G22" s="342">
        <v>6.5333856004181362E-5</v>
      </c>
      <c r="H22" s="342">
        <v>0</v>
      </c>
      <c r="I22" s="342">
        <v>0</v>
      </c>
      <c r="J22" s="342">
        <v>1.2448650206303733E-2</v>
      </c>
      <c r="K22" s="342">
        <v>1.9791875254342391E-2</v>
      </c>
      <c r="L22" s="342">
        <v>1.9462826002335538E-4</v>
      </c>
      <c r="M22" s="342">
        <v>0</v>
      </c>
      <c r="N22" s="342">
        <v>3.2248748556026182E-3</v>
      </c>
      <c r="O22" s="342">
        <v>2.0058099322174576E-3</v>
      </c>
      <c r="P22" s="342">
        <v>9.6201947127409857E-4</v>
      </c>
      <c r="Q22" s="342">
        <v>3.7575472102085385E-3</v>
      </c>
      <c r="R22" s="342">
        <v>1.1607746334009227E-3</v>
      </c>
      <c r="S22" s="342">
        <v>8.3817534323602453E-3</v>
      </c>
      <c r="T22" s="342">
        <v>9.9330859010584097E-4</v>
      </c>
      <c r="U22" s="342">
        <v>2.1881838074398249E-3</v>
      </c>
      <c r="V22" s="342">
        <v>1.2523878597642656E-3</v>
      </c>
      <c r="W22" s="342">
        <v>0</v>
      </c>
      <c r="X22" s="342">
        <v>1.3570118972739318E-3</v>
      </c>
      <c r="Y22" s="342">
        <v>2.9988229875646077E-3</v>
      </c>
      <c r="Z22" s="342">
        <v>4.3802014892685062E-3</v>
      </c>
      <c r="AA22" s="342">
        <v>2.6044972827048825E-2</v>
      </c>
      <c r="AB22" s="342">
        <v>2.0736030644449132E-2</v>
      </c>
      <c r="AC22" s="342">
        <v>0</v>
      </c>
      <c r="AD22" s="342">
        <v>2.4862943026566053E-5</v>
      </c>
      <c r="AE22" s="342">
        <v>2.6981032131546618E-3</v>
      </c>
      <c r="AF22" s="342">
        <v>3.1711994684465654E-3</v>
      </c>
      <c r="AG22" s="342">
        <v>3.7985136251032204E-3</v>
      </c>
      <c r="AH22" s="342">
        <v>1.4110469027935226E-2</v>
      </c>
      <c r="AI22" s="342">
        <v>9.3794384842827414E-4</v>
      </c>
      <c r="AJ22" s="342">
        <v>1.7250530785562632E-2</v>
      </c>
      <c r="AK22" s="342">
        <v>1.8122034151627246E-3</v>
      </c>
      <c r="AL22" s="342">
        <v>0</v>
      </c>
      <c r="AM22" s="342">
        <v>0</v>
      </c>
      <c r="AN22" s="342">
        <v>1.6322266836418242E-4</v>
      </c>
      <c r="AO22" s="342">
        <v>7.7005617622924948E-4</v>
      </c>
      <c r="AP22" s="342">
        <v>0</v>
      </c>
      <c r="AQ22" s="342">
        <v>3.5754855770126073E-4</v>
      </c>
      <c r="AR22" s="342">
        <v>2.1875136719604497E-4</v>
      </c>
      <c r="AS22" s="342">
        <v>4.3232877460213466E-3</v>
      </c>
      <c r="AT22" s="342">
        <v>4.0857345899064927E-4</v>
      </c>
      <c r="AU22" s="342">
        <v>1.9639580490970538E-4</v>
      </c>
      <c r="AV22" s="342">
        <v>2.5744543912000466E-3</v>
      </c>
      <c r="AW22" s="342">
        <v>8.2697785537076175E-4</v>
      </c>
      <c r="AX22" s="342">
        <v>3.7866666666666665E-3</v>
      </c>
      <c r="AY22" s="342">
        <v>1.9824696225511488E-3</v>
      </c>
      <c r="AZ22" s="342">
        <v>6.8893528183716071E-3</v>
      </c>
      <c r="BA22" s="342">
        <v>2.1790908630213348E-4</v>
      </c>
      <c r="BB22" s="342">
        <v>5.6613290217355436E-3</v>
      </c>
      <c r="BC22" s="342">
        <v>2.1887340933163689E-3</v>
      </c>
      <c r="BD22" s="342">
        <v>8.6065397406972523E-4</v>
      </c>
      <c r="BE22" s="342">
        <v>3.490425762134465E-5</v>
      </c>
      <c r="BF22" s="342">
        <v>3.8587229648222275E-5</v>
      </c>
      <c r="BG22" s="342">
        <v>3.3427510759223366E-4</v>
      </c>
      <c r="BH22" s="342">
        <v>7.7076382695250996E-5</v>
      </c>
      <c r="BI22" s="342">
        <v>1.7940751761256728E-4</v>
      </c>
      <c r="BJ22" s="342">
        <v>7.3803092498458001E-3</v>
      </c>
      <c r="BK22" s="342">
        <v>1.4012542934773321E-3</v>
      </c>
      <c r="BL22" s="342">
        <v>2.4627621245427927E-5</v>
      </c>
      <c r="BM22" s="342">
        <v>1.0351210320914096E-3</v>
      </c>
      <c r="BN22" s="342">
        <v>0</v>
      </c>
      <c r="BO22" s="342">
        <v>0</v>
      </c>
      <c r="BP22" s="342">
        <v>0</v>
      </c>
      <c r="BQ22" s="342">
        <v>0</v>
      </c>
      <c r="BR22" s="342">
        <v>3.8368568468710435E-5</v>
      </c>
      <c r="BS22" s="342">
        <v>1.4300498635807697E-3</v>
      </c>
      <c r="BT22" s="342">
        <v>5.6871641541388759E-3</v>
      </c>
      <c r="BU22" s="342">
        <v>1.4887759449533091E-3</v>
      </c>
      <c r="BV22" s="342">
        <v>5.6571218449760042E-5</v>
      </c>
      <c r="BW22" s="342">
        <v>0</v>
      </c>
      <c r="BX22" s="342">
        <v>0</v>
      </c>
      <c r="BY22" s="342">
        <v>2.5321463897131551E-4</v>
      </c>
      <c r="BZ22" s="342">
        <v>4.1484469709740643E-4</v>
      </c>
      <c r="CA22" s="342">
        <v>0</v>
      </c>
      <c r="CB22" s="342">
        <v>4.2466895124936699E-4</v>
      </c>
      <c r="CC22" s="342">
        <v>0</v>
      </c>
      <c r="CD22" s="342">
        <v>2.6011184809468074E-4</v>
      </c>
      <c r="CE22" s="342">
        <v>1.7191479071735696E-3</v>
      </c>
      <c r="CF22" s="342">
        <v>2.0211818826567678E-2</v>
      </c>
      <c r="CG22" s="342">
        <v>3.4966945309512104E-4</v>
      </c>
      <c r="CH22" s="342">
        <v>2.6534003479130339E-4</v>
      </c>
      <c r="CI22" s="342">
        <v>3.0404070091516249E-4</v>
      </c>
      <c r="CJ22" s="342">
        <v>8.0381423990629657E-4</v>
      </c>
      <c r="CK22" s="342">
        <v>3.668478260869565E-4</v>
      </c>
      <c r="CL22" s="342">
        <v>3.0012550703021262E-4</v>
      </c>
      <c r="CM22" s="342">
        <v>1.5952547175798786E-4</v>
      </c>
      <c r="CN22" s="342">
        <v>8.5891712416184612E-4</v>
      </c>
      <c r="CO22" s="342">
        <v>1.6802882030325841E-3</v>
      </c>
      <c r="CP22" s="342">
        <v>1.2463350388264181E-3</v>
      </c>
      <c r="CQ22" s="342">
        <v>4.6397703853167452E-3</v>
      </c>
      <c r="CR22" s="342">
        <v>6.0882720237828078E-3</v>
      </c>
      <c r="CS22" s="342">
        <v>5.7781541907825406E-3</v>
      </c>
      <c r="CT22" s="342">
        <v>1.7169396477185702E-3</v>
      </c>
      <c r="CU22" s="342">
        <v>4.4164051786767121E-6</v>
      </c>
      <c r="CV22" s="342">
        <v>4.5365189777710571E-4</v>
      </c>
      <c r="CW22" s="342">
        <v>2.4364690690251685E-6</v>
      </c>
      <c r="CX22" s="342">
        <v>5.4063240770366324E-4</v>
      </c>
      <c r="CY22" s="342">
        <v>1.5039414737351917E-3</v>
      </c>
      <c r="CZ22" s="342">
        <v>3.0066851684589918E-3</v>
      </c>
      <c r="DA22" s="342">
        <v>8.7978164789337323E-4</v>
      </c>
      <c r="DB22" s="342">
        <v>5.6563635216384074E-4</v>
      </c>
      <c r="DC22" s="342">
        <v>1.0430356509585498E-4</v>
      </c>
      <c r="DD22" s="342">
        <v>1.221771435780639E-3</v>
      </c>
      <c r="DE22" s="342">
        <v>0.30847900275427681</v>
      </c>
      <c r="DF22" s="343">
        <v>2.5431692198936179E-4</v>
      </c>
      <c r="DG22" s="345"/>
      <c r="DH22" s="346"/>
      <c r="DI22" s="346"/>
      <c r="DJ22" s="346"/>
      <c r="DK22" s="346"/>
      <c r="DL22" s="346"/>
      <c r="DM22" s="346"/>
      <c r="DN22" s="346"/>
      <c r="DO22" s="346"/>
      <c r="DP22" s="346"/>
      <c r="DQ22" s="345"/>
      <c r="DR22" s="345"/>
      <c r="DS22" s="345"/>
      <c r="DT22" s="345"/>
      <c r="DU22" s="345"/>
      <c r="DV22" s="345"/>
      <c r="DW22" s="345"/>
      <c r="DX22" s="345"/>
      <c r="DY22" s="345"/>
      <c r="DZ22" s="345"/>
      <c r="EA22" s="345"/>
      <c r="EB22" s="345"/>
      <c r="EC22" s="345"/>
      <c r="ED22" s="345"/>
      <c r="EE22" s="345"/>
      <c r="EF22" s="345"/>
      <c r="EG22" s="345"/>
      <c r="EH22" s="345"/>
      <c r="EI22" s="345"/>
      <c r="EJ22" s="345"/>
      <c r="EK22" s="345"/>
      <c r="EL22" s="345"/>
      <c r="EM22" s="345"/>
      <c r="EN22" s="345"/>
      <c r="EO22" s="345"/>
      <c r="EP22" s="345"/>
      <c r="EQ22" s="345"/>
      <c r="ER22" s="345"/>
      <c r="ES22" s="345"/>
      <c r="ET22" s="345"/>
      <c r="EU22" s="345"/>
      <c r="EV22" s="345"/>
      <c r="EW22" s="345"/>
      <c r="EX22" s="345"/>
      <c r="EY22" s="345"/>
      <c r="EZ22" s="345"/>
      <c r="FA22" s="345"/>
      <c r="FB22" s="345"/>
      <c r="FC22" s="345"/>
      <c r="FD22" s="345"/>
      <c r="FE22" s="345"/>
      <c r="FF22" s="345"/>
      <c r="FG22" s="345"/>
      <c r="FH22" s="345"/>
      <c r="FI22" s="345"/>
      <c r="FJ22" s="345"/>
      <c r="FK22" s="345"/>
      <c r="FL22" s="345"/>
      <c r="FM22" s="345"/>
      <c r="FN22" s="345"/>
    </row>
    <row r="23" spans="1:170" ht="19.899999999999999" customHeight="1" x14ac:dyDescent="0.15">
      <c r="A23" s="347" t="s">
        <v>221</v>
      </c>
      <c r="B23" s="348" t="s">
        <v>220</v>
      </c>
      <c r="C23" s="349">
        <v>1.5593326056447841E-4</v>
      </c>
      <c r="D23" s="342">
        <v>0</v>
      </c>
      <c r="E23" s="342">
        <v>0</v>
      </c>
      <c r="F23" s="342">
        <v>0</v>
      </c>
      <c r="G23" s="342">
        <v>1.3066771200836272E-4</v>
      </c>
      <c r="H23" s="342">
        <v>0</v>
      </c>
      <c r="I23" s="342">
        <v>2.631578947368421E-4</v>
      </c>
      <c r="J23" s="342">
        <v>7.143420183780249E-3</v>
      </c>
      <c r="K23" s="342">
        <v>8.4619309997351609E-4</v>
      </c>
      <c r="L23" s="342">
        <v>0</v>
      </c>
      <c r="M23" s="342">
        <v>0</v>
      </c>
      <c r="N23" s="342">
        <v>2.4066230265691181E-4</v>
      </c>
      <c r="O23" s="342">
        <v>3.458292986581823E-4</v>
      </c>
      <c r="P23" s="342">
        <v>4.2328856736060339E-4</v>
      </c>
      <c r="Q23" s="342">
        <v>2.5692630497152399E-4</v>
      </c>
      <c r="R23" s="342">
        <v>7.7874753886391019E-4</v>
      </c>
      <c r="S23" s="342">
        <v>3.4499320556674947E-3</v>
      </c>
      <c r="T23" s="342">
        <v>3.5376551205728975E-2</v>
      </c>
      <c r="U23" s="342">
        <v>1.3676148796498905E-4</v>
      </c>
      <c r="V23" s="342">
        <v>1.8230962515555766E-4</v>
      </c>
      <c r="W23" s="342">
        <v>6.3648051733136449E-5</v>
      </c>
      <c r="X23" s="342">
        <v>3.2118624787548683E-5</v>
      </c>
      <c r="Y23" s="342">
        <v>5.1174453712706614E-5</v>
      </c>
      <c r="Z23" s="342">
        <v>1.7520805957074025E-3</v>
      </c>
      <c r="AA23" s="342">
        <v>4.0800723038839741E-3</v>
      </c>
      <c r="AB23" s="342">
        <v>5.0864379905424407E-3</v>
      </c>
      <c r="AC23" s="342">
        <v>9.8725880804541876E-6</v>
      </c>
      <c r="AD23" s="342">
        <v>1.4917765815939633E-4</v>
      </c>
      <c r="AE23" s="342">
        <v>5.9507038285115351E-4</v>
      </c>
      <c r="AF23" s="342">
        <v>1.5100949849745549E-4</v>
      </c>
      <c r="AG23" s="342">
        <v>3.3030553261767135E-4</v>
      </c>
      <c r="AH23" s="342">
        <v>3.8985815798932731E-3</v>
      </c>
      <c r="AI23" s="342">
        <v>7.1462388451678025E-5</v>
      </c>
      <c r="AJ23" s="342">
        <v>1.0615711252653928E-3</v>
      </c>
      <c r="AK23" s="342">
        <v>1.1209505660800359E-4</v>
      </c>
      <c r="AL23" s="342">
        <v>6.1753363242545597E-6</v>
      </c>
      <c r="AM23" s="342">
        <v>1.5262748210442771E-5</v>
      </c>
      <c r="AN23" s="342">
        <v>1.5342930826233148E-3</v>
      </c>
      <c r="AO23" s="342">
        <v>5.0495486965852425E-5</v>
      </c>
      <c r="AP23" s="342">
        <v>0</v>
      </c>
      <c r="AQ23" s="342">
        <v>1.3780517328069425E-4</v>
      </c>
      <c r="AR23" s="342">
        <v>2.0416794271630863E-4</v>
      </c>
      <c r="AS23" s="342">
        <v>4.2618677149018642E-3</v>
      </c>
      <c r="AT23" s="342">
        <v>7.4162860091667615E-4</v>
      </c>
      <c r="AU23" s="342">
        <v>6.9544987922132379E-4</v>
      </c>
      <c r="AV23" s="342">
        <v>3.2788287132678919E-3</v>
      </c>
      <c r="AW23" s="342">
        <v>2.337999121974129E-3</v>
      </c>
      <c r="AX23" s="342">
        <v>2.0960000000000002E-3</v>
      </c>
      <c r="AY23" s="342">
        <v>4.492112815143989E-4</v>
      </c>
      <c r="AZ23" s="342">
        <v>8.350730688935281E-3</v>
      </c>
      <c r="BA23" s="342">
        <v>3.9527694724573049E-4</v>
      </c>
      <c r="BB23" s="342">
        <v>1.5555691733328306E-4</v>
      </c>
      <c r="BC23" s="342">
        <v>3.2117062109325882E-3</v>
      </c>
      <c r="BD23" s="342">
        <v>9.6516195663533472E-4</v>
      </c>
      <c r="BE23" s="342">
        <v>8.2374047986373382E-4</v>
      </c>
      <c r="BF23" s="342">
        <v>4.7407167853530228E-4</v>
      </c>
      <c r="BG23" s="342">
        <v>2.4803705772200138E-4</v>
      </c>
      <c r="BH23" s="342">
        <v>6.0560014974840061E-4</v>
      </c>
      <c r="BI23" s="342">
        <v>2.4416925567759158E-3</v>
      </c>
      <c r="BJ23" s="342">
        <v>4.200608290618287E-3</v>
      </c>
      <c r="BK23" s="342">
        <v>2.7341547189801605E-3</v>
      </c>
      <c r="BL23" s="342">
        <v>5.5229720978172627E-4</v>
      </c>
      <c r="BM23" s="342">
        <v>8.3580376018677354E-4</v>
      </c>
      <c r="BN23" s="342">
        <v>3.9358310083698685E-4</v>
      </c>
      <c r="BO23" s="342">
        <v>2.569052198145287E-4</v>
      </c>
      <c r="BP23" s="342">
        <v>1.1641615725610384E-3</v>
      </c>
      <c r="BQ23" s="342">
        <v>5.0056691572806641E-3</v>
      </c>
      <c r="BR23" s="342">
        <v>2.3997795551338888E-3</v>
      </c>
      <c r="BS23" s="342">
        <v>5.9177721328441055E-3</v>
      </c>
      <c r="BT23" s="342">
        <v>4.7432860697334735E-3</v>
      </c>
      <c r="BU23" s="342">
        <v>1.3663306108507446E-2</v>
      </c>
      <c r="BV23" s="342">
        <v>2.3807054430940685E-4</v>
      </c>
      <c r="BW23" s="342">
        <v>2.3262385338676385E-5</v>
      </c>
      <c r="BX23" s="342">
        <v>0</v>
      </c>
      <c r="BY23" s="342">
        <v>8.605341246290801E-4</v>
      </c>
      <c r="BZ23" s="342">
        <v>1.0525035071234552E-3</v>
      </c>
      <c r="CA23" s="342">
        <v>0</v>
      </c>
      <c r="CB23" s="342">
        <v>3.2020493115593977E-4</v>
      </c>
      <c r="CC23" s="342">
        <v>0</v>
      </c>
      <c r="CD23" s="342">
        <v>1.1705033164260631E-3</v>
      </c>
      <c r="CE23" s="342">
        <v>7.8211783908775591E-4</v>
      </c>
      <c r="CF23" s="342">
        <v>3.6215716327467683E-3</v>
      </c>
      <c r="CG23" s="342">
        <v>5.4417308637928208E-3</v>
      </c>
      <c r="CH23" s="342">
        <v>6.318985847848492E-3</v>
      </c>
      <c r="CI23" s="342">
        <v>1.824244205490975E-3</v>
      </c>
      <c r="CJ23" s="342">
        <v>4.3122568262601545E-3</v>
      </c>
      <c r="CK23" s="342">
        <v>6.6372282608695649E-3</v>
      </c>
      <c r="CL23" s="342">
        <v>6.2025938119577274E-2</v>
      </c>
      <c r="CM23" s="342">
        <v>5.2334646702539888E-3</v>
      </c>
      <c r="CN23" s="342">
        <v>2.8914460431524311E-3</v>
      </c>
      <c r="CO23" s="342">
        <v>2.3856189878204037E-2</v>
      </c>
      <c r="CP23" s="342">
        <v>1.7013842878924371E-3</v>
      </c>
      <c r="CQ23" s="342">
        <v>7.5531145807481897E-3</v>
      </c>
      <c r="CR23" s="342">
        <v>4.9503512769266105E-3</v>
      </c>
      <c r="CS23" s="342">
        <v>1.142113074711851E-3</v>
      </c>
      <c r="CT23" s="342">
        <v>3.4264680451592186E-2</v>
      </c>
      <c r="CU23" s="342">
        <v>1.2807575018162467E-4</v>
      </c>
      <c r="CV23" s="342">
        <v>2.5567355674719957E-2</v>
      </c>
      <c r="CW23" s="342">
        <v>1.2060521891674586E-3</v>
      </c>
      <c r="CX23" s="342">
        <v>2.5459483459268554E-3</v>
      </c>
      <c r="CY23" s="342">
        <v>4.1422116861350618E-4</v>
      </c>
      <c r="CZ23" s="342">
        <v>2.3141631968610275E-4</v>
      </c>
      <c r="DA23" s="342">
        <v>1.3404547154910844E-3</v>
      </c>
      <c r="DB23" s="342">
        <v>3.9977644969667473E-3</v>
      </c>
      <c r="DC23" s="342">
        <v>2.0860713019170996E-5</v>
      </c>
      <c r="DD23" s="342">
        <v>1.1797177088244213E-3</v>
      </c>
      <c r="DE23" s="342">
        <v>0</v>
      </c>
      <c r="DF23" s="343">
        <v>2.801796598187884E-5</v>
      </c>
      <c r="DG23" s="345"/>
      <c r="DH23" s="346"/>
      <c r="DI23" s="346"/>
      <c r="DJ23" s="346"/>
      <c r="DK23" s="346"/>
      <c r="DL23" s="346"/>
      <c r="DM23" s="346"/>
      <c r="DN23" s="346"/>
      <c r="DO23" s="346"/>
      <c r="DP23" s="346"/>
      <c r="DQ23" s="345"/>
      <c r="DR23" s="345"/>
      <c r="DS23" s="345"/>
      <c r="DT23" s="345"/>
      <c r="DU23" s="345"/>
      <c r="DV23" s="345"/>
      <c r="DW23" s="345"/>
      <c r="DX23" s="345"/>
      <c r="DY23" s="345"/>
      <c r="DZ23" s="345"/>
      <c r="EA23" s="345"/>
      <c r="EB23" s="345"/>
      <c r="EC23" s="345"/>
      <c r="ED23" s="345"/>
      <c r="EE23" s="345"/>
      <c r="EF23" s="345"/>
      <c r="EG23" s="345"/>
      <c r="EH23" s="345"/>
      <c r="EI23" s="345"/>
      <c r="EJ23" s="345"/>
      <c r="EK23" s="345"/>
      <c r="EL23" s="345"/>
      <c r="EM23" s="345"/>
      <c r="EN23" s="345"/>
      <c r="EO23" s="345"/>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row>
    <row r="24" spans="1:170" ht="19.899999999999999" customHeight="1" x14ac:dyDescent="0.15">
      <c r="A24" s="347" t="s">
        <v>224</v>
      </c>
      <c r="B24" s="348" t="s">
        <v>223</v>
      </c>
      <c r="C24" s="349">
        <v>3.3135817869951657E-2</v>
      </c>
      <c r="D24" s="342">
        <v>0</v>
      </c>
      <c r="E24" s="342">
        <v>1.4030164854437039E-3</v>
      </c>
      <c r="F24" s="342">
        <v>0</v>
      </c>
      <c r="G24" s="342">
        <v>0</v>
      </c>
      <c r="H24" s="342">
        <v>0</v>
      </c>
      <c r="I24" s="342">
        <v>0</v>
      </c>
      <c r="J24" s="342">
        <v>1.9383376041371878E-6</v>
      </c>
      <c r="K24" s="342">
        <v>0</v>
      </c>
      <c r="L24" s="342">
        <v>0</v>
      </c>
      <c r="M24" s="342">
        <v>0</v>
      </c>
      <c r="N24" s="342">
        <v>0</v>
      </c>
      <c r="O24" s="342">
        <v>0</v>
      </c>
      <c r="P24" s="342">
        <v>0</v>
      </c>
      <c r="Q24" s="342">
        <v>0</v>
      </c>
      <c r="R24" s="342">
        <v>0</v>
      </c>
      <c r="S24" s="342">
        <v>0</v>
      </c>
      <c r="T24" s="342">
        <v>0</v>
      </c>
      <c r="U24" s="342">
        <v>0.18722647702407003</v>
      </c>
      <c r="V24" s="342">
        <v>7.260678984456123E-3</v>
      </c>
      <c r="W24" s="342">
        <v>0</v>
      </c>
      <c r="X24" s="342">
        <v>5.0881254767608363E-3</v>
      </c>
      <c r="Y24" s="342">
        <v>1.39194514098562E-3</v>
      </c>
      <c r="Z24" s="342">
        <v>4.3802014892685063E-4</v>
      </c>
      <c r="AA24" s="342">
        <v>1.1326979212633358E-3</v>
      </c>
      <c r="AB24" s="342">
        <v>1.9234331475917476E-3</v>
      </c>
      <c r="AC24" s="342">
        <v>4.3192572851987074E-6</v>
      </c>
      <c r="AD24" s="342">
        <v>-1.8398577839658879E-3</v>
      </c>
      <c r="AE24" s="342">
        <v>0</v>
      </c>
      <c r="AF24" s="342">
        <v>6.0403799398982195E-5</v>
      </c>
      <c r="AG24" s="342">
        <v>0</v>
      </c>
      <c r="AH24" s="342">
        <v>9.2165049170053733E-6</v>
      </c>
      <c r="AI24" s="342">
        <v>0</v>
      </c>
      <c r="AJ24" s="342">
        <v>0</v>
      </c>
      <c r="AK24" s="342">
        <v>5.6047528304001797E-5</v>
      </c>
      <c r="AL24" s="342">
        <v>-1.6920421528457495E-3</v>
      </c>
      <c r="AM24" s="342">
        <v>1.5771506484124197E-4</v>
      </c>
      <c r="AN24" s="342">
        <v>0</v>
      </c>
      <c r="AO24" s="342">
        <v>0</v>
      </c>
      <c r="AP24" s="342">
        <v>3.4913763005376718E-5</v>
      </c>
      <c r="AQ24" s="342">
        <v>7.4489282854429321E-6</v>
      </c>
      <c r="AR24" s="342">
        <v>0</v>
      </c>
      <c r="AS24" s="342">
        <v>0</v>
      </c>
      <c r="AT24" s="342">
        <v>0</v>
      </c>
      <c r="AU24" s="342">
        <v>4.7438600219735595E-6</v>
      </c>
      <c r="AV24" s="342">
        <v>0</v>
      </c>
      <c r="AW24" s="342">
        <v>0</v>
      </c>
      <c r="AX24" s="342">
        <v>5.3333333333333337E-6</v>
      </c>
      <c r="AY24" s="342">
        <v>0</v>
      </c>
      <c r="AZ24" s="342">
        <v>0</v>
      </c>
      <c r="BA24" s="342">
        <v>0</v>
      </c>
      <c r="BB24" s="342">
        <v>1.8855383919185825E-4</v>
      </c>
      <c r="BC24" s="342">
        <v>0</v>
      </c>
      <c r="BD24" s="342">
        <v>0</v>
      </c>
      <c r="BE24" s="342">
        <v>0</v>
      </c>
      <c r="BF24" s="342">
        <v>0</v>
      </c>
      <c r="BG24" s="342">
        <v>0</v>
      </c>
      <c r="BH24" s="342">
        <v>0</v>
      </c>
      <c r="BI24" s="342">
        <v>0</v>
      </c>
      <c r="BJ24" s="342">
        <v>1.0634451368653891E-5</v>
      </c>
      <c r="BK24" s="342">
        <v>0</v>
      </c>
      <c r="BL24" s="342">
        <v>0</v>
      </c>
      <c r="BM24" s="342">
        <v>0</v>
      </c>
      <c r="BN24" s="342">
        <v>2.0592533545901422E-4</v>
      </c>
      <c r="BO24" s="342">
        <v>2.4620083565558999E-4</v>
      </c>
      <c r="BP24" s="342">
        <v>1.1894292403614632E-4</v>
      </c>
      <c r="BQ24" s="342">
        <v>1.3233994913853847E-4</v>
      </c>
      <c r="BR24" s="342">
        <v>0</v>
      </c>
      <c r="BS24" s="342">
        <v>0</v>
      </c>
      <c r="BT24" s="342">
        <v>0</v>
      </c>
      <c r="BU24" s="342">
        <v>0</v>
      </c>
      <c r="BV24" s="342">
        <v>4.7142682041466707E-6</v>
      </c>
      <c r="BW24" s="342">
        <v>0</v>
      </c>
      <c r="BX24" s="342">
        <v>0</v>
      </c>
      <c r="BY24" s="342">
        <v>0</v>
      </c>
      <c r="BZ24" s="342">
        <v>0</v>
      </c>
      <c r="CA24" s="342">
        <v>0</v>
      </c>
      <c r="CB24" s="342">
        <v>0</v>
      </c>
      <c r="CC24" s="342">
        <v>0</v>
      </c>
      <c r="CD24" s="342">
        <v>0</v>
      </c>
      <c r="CE24" s="342">
        <v>7.5566940974662401E-6</v>
      </c>
      <c r="CF24" s="342">
        <v>0</v>
      </c>
      <c r="CG24" s="342">
        <v>0</v>
      </c>
      <c r="CH24" s="342">
        <v>0</v>
      </c>
      <c r="CI24" s="342">
        <v>0</v>
      </c>
      <c r="CJ24" s="342">
        <v>0</v>
      </c>
      <c r="CK24" s="342">
        <v>0</v>
      </c>
      <c r="CL24" s="342">
        <v>0</v>
      </c>
      <c r="CM24" s="342">
        <v>2.2871035377489297E-6</v>
      </c>
      <c r="CN24" s="342">
        <v>0</v>
      </c>
      <c r="CO24" s="342">
        <v>0</v>
      </c>
      <c r="CP24" s="342">
        <v>0</v>
      </c>
      <c r="CQ24" s="342">
        <v>0</v>
      </c>
      <c r="CR24" s="342">
        <v>0</v>
      </c>
      <c r="CS24" s="342">
        <v>0</v>
      </c>
      <c r="CT24" s="342">
        <v>0</v>
      </c>
      <c r="CU24" s="342">
        <v>0</v>
      </c>
      <c r="CV24" s="342">
        <v>0</v>
      </c>
      <c r="CW24" s="342">
        <v>0</v>
      </c>
      <c r="CX24" s="342">
        <v>0</v>
      </c>
      <c r="CY24" s="342">
        <v>0</v>
      </c>
      <c r="CZ24" s="342">
        <v>0</v>
      </c>
      <c r="DA24" s="342">
        <v>0</v>
      </c>
      <c r="DB24" s="342">
        <v>1.1042303289254261E-4</v>
      </c>
      <c r="DC24" s="342">
        <v>0</v>
      </c>
      <c r="DD24" s="342">
        <v>2.7445590224057831E-4</v>
      </c>
      <c r="DE24" s="342">
        <v>0</v>
      </c>
      <c r="DF24" s="343">
        <v>4.7846064984439254E-4</v>
      </c>
      <c r="DG24" s="345"/>
      <c r="DH24" s="346"/>
      <c r="DI24" s="346"/>
      <c r="DJ24" s="346"/>
      <c r="DK24" s="346"/>
      <c r="DL24" s="346"/>
      <c r="DM24" s="346"/>
      <c r="DN24" s="346"/>
      <c r="DO24" s="346"/>
      <c r="DP24" s="346"/>
      <c r="DQ24" s="345"/>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row>
    <row r="25" spans="1:170" ht="19.899999999999999" customHeight="1" x14ac:dyDescent="0.15">
      <c r="A25" s="347" t="s">
        <v>227</v>
      </c>
      <c r="B25" s="348" t="s">
        <v>228</v>
      </c>
      <c r="C25" s="349">
        <v>9.5509122095743023E-4</v>
      </c>
      <c r="D25" s="342">
        <v>6.5967412098423377E-4</v>
      </c>
      <c r="E25" s="342">
        <v>0</v>
      </c>
      <c r="F25" s="342">
        <v>0</v>
      </c>
      <c r="G25" s="342">
        <v>4.5733699202926958E-4</v>
      </c>
      <c r="H25" s="342">
        <v>0</v>
      </c>
      <c r="I25" s="342">
        <v>0</v>
      </c>
      <c r="J25" s="342">
        <v>3.9257797609125178E-3</v>
      </c>
      <c r="K25" s="342">
        <v>3.8756935876649592E-3</v>
      </c>
      <c r="L25" s="342">
        <v>2.1409108602569093E-3</v>
      </c>
      <c r="M25" s="342">
        <v>0</v>
      </c>
      <c r="N25" s="342">
        <v>8.567577974586061E-3</v>
      </c>
      <c r="O25" s="342">
        <v>5.5332687785309169E-4</v>
      </c>
      <c r="P25" s="342">
        <v>1.5392311540385578E-4</v>
      </c>
      <c r="Q25" s="342">
        <v>4.2821050828587335E-4</v>
      </c>
      <c r="R25" s="342">
        <v>2.9827500073466751E-3</v>
      </c>
      <c r="S25" s="342">
        <v>9.3716320697249424E-4</v>
      </c>
      <c r="T25" s="342">
        <v>6.7115445277421697E-6</v>
      </c>
      <c r="U25" s="342">
        <v>4.362691466083151E-2</v>
      </c>
      <c r="V25" s="342">
        <v>0.15422601637616024</v>
      </c>
      <c r="W25" s="342">
        <v>6.0338353043013354E-3</v>
      </c>
      <c r="X25" s="342">
        <v>2.5325535644982133E-2</v>
      </c>
      <c r="Y25" s="342">
        <v>1.4400491274755641E-2</v>
      </c>
      <c r="Z25" s="342">
        <v>3.4165571616294348E-2</v>
      </c>
      <c r="AA25" s="342">
        <v>3.1918483506266415E-2</v>
      </c>
      <c r="AB25" s="342">
        <v>3.4454035073820923E-2</v>
      </c>
      <c r="AC25" s="342">
        <v>5.2448124177412876E-5</v>
      </c>
      <c r="AD25" s="342">
        <v>2.6106090177894359E-4</v>
      </c>
      <c r="AE25" s="342">
        <v>3.3630492849012162E-3</v>
      </c>
      <c r="AF25" s="342">
        <v>1.2201567478594404E-2</v>
      </c>
      <c r="AG25" s="342">
        <v>1.486374896779521E-3</v>
      </c>
      <c r="AH25" s="342">
        <v>3.0340734186781688E-2</v>
      </c>
      <c r="AI25" s="342">
        <v>8.2181746719429732E-4</v>
      </c>
      <c r="AJ25" s="342">
        <v>1.4331210191082803E-2</v>
      </c>
      <c r="AK25" s="342">
        <v>2.615551320853417E-3</v>
      </c>
      <c r="AL25" s="342">
        <v>4.9711457410249208E-3</v>
      </c>
      <c r="AM25" s="342">
        <v>3.4646438437705095E-3</v>
      </c>
      <c r="AN25" s="342">
        <v>1.5669376162961513E-3</v>
      </c>
      <c r="AO25" s="342">
        <v>2.5247743482926214E-4</v>
      </c>
      <c r="AP25" s="342">
        <v>1.6409468612527058E-3</v>
      </c>
      <c r="AQ25" s="342">
        <v>3.981452168569247E-3</v>
      </c>
      <c r="AR25" s="342">
        <v>4.5937787111169446E-3</v>
      </c>
      <c r="AS25" s="342">
        <v>6.2102475909698901E-4</v>
      </c>
      <c r="AT25" s="342">
        <v>8.5200152585727809E-4</v>
      </c>
      <c r="AU25" s="342">
        <v>7.9791725569595268E-4</v>
      </c>
      <c r="AV25" s="342">
        <v>5.1534095767903035E-4</v>
      </c>
      <c r="AW25" s="342">
        <v>6.8914821280896812E-3</v>
      </c>
      <c r="AX25" s="342">
        <v>2.8586666666666665E-3</v>
      </c>
      <c r="AY25" s="342">
        <v>7.3507300611447095E-4</v>
      </c>
      <c r="AZ25" s="342">
        <v>7.828810020876827E-4</v>
      </c>
      <c r="BA25" s="342">
        <v>1.0084629807935945E-3</v>
      </c>
      <c r="BB25" s="342">
        <v>9.0411565892496021E-3</v>
      </c>
      <c r="BC25" s="342">
        <v>3.2500676653431965E-3</v>
      </c>
      <c r="BD25" s="342">
        <v>1.6167999655738411E-3</v>
      </c>
      <c r="BE25" s="342">
        <v>1.2565532743684076E-4</v>
      </c>
      <c r="BF25" s="342">
        <v>1.7456127698005314E-5</v>
      </c>
      <c r="BG25" s="342">
        <v>1.774039883044778E-4</v>
      </c>
      <c r="BH25" s="342">
        <v>2.9509243660467525E-3</v>
      </c>
      <c r="BI25" s="342">
        <v>1.890342624600709E-3</v>
      </c>
      <c r="BJ25" s="342">
        <v>2.7862262585873197E-3</v>
      </c>
      <c r="BK25" s="342">
        <v>7.8606948170679611E-4</v>
      </c>
      <c r="BL25" s="342">
        <v>1.5871133691497998E-4</v>
      </c>
      <c r="BM25" s="342">
        <v>3.8268916205690107E-4</v>
      </c>
      <c r="BN25" s="342">
        <v>6.5431114653912586E-4</v>
      </c>
      <c r="BO25" s="342">
        <v>9.2057703766872784E-4</v>
      </c>
      <c r="BP25" s="342">
        <v>4.93027664398534E-6</v>
      </c>
      <c r="BQ25" s="342">
        <v>2.1460532292735969E-5</v>
      </c>
      <c r="BR25" s="342">
        <v>7.105161270069377E-3</v>
      </c>
      <c r="BS25" s="342">
        <v>7.7594317433436824E-3</v>
      </c>
      <c r="BT25" s="342">
        <v>0</v>
      </c>
      <c r="BU25" s="342">
        <v>0</v>
      </c>
      <c r="BV25" s="342">
        <v>0</v>
      </c>
      <c r="BW25" s="342">
        <v>0</v>
      </c>
      <c r="BX25" s="342">
        <v>0</v>
      </c>
      <c r="BY25" s="342">
        <v>6.5281899109792288E-5</v>
      </c>
      <c r="BZ25" s="342">
        <v>4.3976469656968881E-5</v>
      </c>
      <c r="CA25" s="342">
        <v>0</v>
      </c>
      <c r="CB25" s="342">
        <v>0</v>
      </c>
      <c r="CC25" s="342">
        <v>0</v>
      </c>
      <c r="CD25" s="342">
        <v>0</v>
      </c>
      <c r="CE25" s="342">
        <v>6.7254577467449543E-4</v>
      </c>
      <c r="CF25" s="342">
        <v>6.4886491753379598E-4</v>
      </c>
      <c r="CG25" s="342">
        <v>0</v>
      </c>
      <c r="CH25" s="342">
        <v>0</v>
      </c>
      <c r="CI25" s="342">
        <v>0</v>
      </c>
      <c r="CJ25" s="342">
        <v>0</v>
      </c>
      <c r="CK25" s="342">
        <v>0</v>
      </c>
      <c r="CL25" s="342">
        <v>1.727995343507285E-4</v>
      </c>
      <c r="CM25" s="342">
        <v>1.4808995406924322E-4</v>
      </c>
      <c r="CN25" s="342">
        <v>1.8120614433794221E-5</v>
      </c>
      <c r="CO25" s="342">
        <v>7.4864969871890489E-3</v>
      </c>
      <c r="CP25" s="342">
        <v>3.198013533691963E-4</v>
      </c>
      <c r="CQ25" s="342">
        <v>1.6530530768151752E-2</v>
      </c>
      <c r="CR25" s="342">
        <v>4.3827109971723594E-4</v>
      </c>
      <c r="CS25" s="342">
        <v>3.1173617739719601E-4</v>
      </c>
      <c r="CT25" s="342">
        <v>0</v>
      </c>
      <c r="CU25" s="342">
        <v>0</v>
      </c>
      <c r="CV25" s="342">
        <v>1.8611359908804337E-4</v>
      </c>
      <c r="CW25" s="342">
        <v>3.4841507687059911E-4</v>
      </c>
      <c r="CX25" s="342">
        <v>9.6155163664502124E-7</v>
      </c>
      <c r="CY25" s="342">
        <v>1.210800339024095E-4</v>
      </c>
      <c r="CZ25" s="342">
        <v>3.2553713627485353E-4</v>
      </c>
      <c r="DA25" s="342">
        <v>1.7699544176122588E-3</v>
      </c>
      <c r="DB25" s="342">
        <v>8.225389184852664E-4</v>
      </c>
      <c r="DC25" s="342">
        <v>3.671485491374095E-3</v>
      </c>
      <c r="DD25" s="342">
        <v>7.9680745811780792E-5</v>
      </c>
      <c r="DE25" s="342">
        <v>0</v>
      </c>
      <c r="DF25" s="343">
        <v>6.3579230497340454E-4</v>
      </c>
      <c r="DG25" s="345"/>
      <c r="DH25" s="346"/>
      <c r="DI25" s="346"/>
      <c r="DJ25" s="346"/>
      <c r="DK25" s="346"/>
      <c r="DL25" s="346"/>
      <c r="DM25" s="346"/>
      <c r="DN25" s="346"/>
      <c r="DO25" s="346"/>
      <c r="DP25" s="346"/>
      <c r="DQ25" s="345"/>
      <c r="DR25" s="345"/>
      <c r="DS25" s="345"/>
      <c r="DT25" s="345"/>
      <c r="DU25" s="345"/>
      <c r="DV25" s="345"/>
      <c r="DW25" s="345"/>
      <c r="DX25" s="345"/>
      <c r="DY25" s="345"/>
      <c r="DZ25" s="345"/>
      <c r="EA25" s="345"/>
      <c r="EB25" s="345"/>
      <c r="EC25" s="345"/>
      <c r="ED25" s="345"/>
      <c r="EE25" s="345"/>
      <c r="EF25" s="345"/>
      <c r="EG25" s="345"/>
      <c r="EH25" s="345"/>
      <c r="EI25" s="345"/>
      <c r="EJ25" s="345"/>
      <c r="EK25" s="345"/>
      <c r="EL25" s="345"/>
      <c r="EM25" s="345"/>
      <c r="EN25" s="345"/>
      <c r="EO25" s="345"/>
      <c r="EP25" s="345"/>
      <c r="EQ25" s="345"/>
      <c r="ER25" s="345"/>
      <c r="ES25" s="345"/>
      <c r="ET25" s="345"/>
      <c r="EU25" s="345"/>
      <c r="EV25" s="345"/>
      <c r="EW25" s="345"/>
      <c r="EX25" s="345"/>
      <c r="EY25" s="345"/>
      <c r="EZ25" s="345"/>
      <c r="FA25" s="345"/>
      <c r="FB25" s="345"/>
      <c r="FC25" s="345"/>
      <c r="FD25" s="345"/>
      <c r="FE25" s="345"/>
      <c r="FF25" s="345"/>
      <c r="FG25" s="345"/>
      <c r="FH25" s="345"/>
      <c r="FI25" s="345"/>
      <c r="FJ25" s="345"/>
      <c r="FK25" s="345"/>
      <c r="FL25" s="345"/>
      <c r="FM25" s="345"/>
      <c r="FN25" s="345"/>
    </row>
    <row r="26" spans="1:170" ht="19.899999999999999" customHeight="1" x14ac:dyDescent="0.15">
      <c r="A26" s="347" t="s">
        <v>232</v>
      </c>
      <c r="B26" s="348" t="s">
        <v>661</v>
      </c>
      <c r="C26" s="349">
        <v>0</v>
      </c>
      <c r="D26" s="342">
        <v>0</v>
      </c>
      <c r="E26" s="342">
        <v>0</v>
      </c>
      <c r="F26" s="342">
        <v>0</v>
      </c>
      <c r="G26" s="342">
        <v>0</v>
      </c>
      <c r="H26" s="342">
        <v>0</v>
      </c>
      <c r="I26" s="342">
        <v>0</v>
      </c>
      <c r="J26" s="342">
        <v>0</v>
      </c>
      <c r="K26" s="342">
        <v>0</v>
      </c>
      <c r="L26" s="342">
        <v>0</v>
      </c>
      <c r="M26" s="342">
        <v>0</v>
      </c>
      <c r="N26" s="342">
        <v>4.8132460531382363E-5</v>
      </c>
      <c r="O26" s="342">
        <v>0</v>
      </c>
      <c r="P26" s="342">
        <v>0</v>
      </c>
      <c r="Q26" s="342">
        <v>0</v>
      </c>
      <c r="R26" s="342">
        <v>7.3466748949425485E-5</v>
      </c>
      <c r="S26" s="342">
        <v>5.8572700435780895E-6</v>
      </c>
      <c r="T26" s="342">
        <v>1.3423089055484339E-5</v>
      </c>
      <c r="U26" s="342">
        <v>1.6411378555798686E-2</v>
      </c>
      <c r="V26" s="342">
        <v>6.5789995164831677E-4</v>
      </c>
      <c r="W26" s="342">
        <v>0.12387608148647904</v>
      </c>
      <c r="X26" s="342">
        <v>0.21242723124071572</v>
      </c>
      <c r="Y26" s="342">
        <v>0.28581955887620902</v>
      </c>
      <c r="Z26" s="342">
        <v>0</v>
      </c>
      <c r="AA26" s="342">
        <v>2.9497341699566036E-4</v>
      </c>
      <c r="AB26" s="342">
        <v>1.0288212069280874E-2</v>
      </c>
      <c r="AC26" s="342">
        <v>1.487058579618412E-4</v>
      </c>
      <c r="AD26" s="342">
        <v>0</v>
      </c>
      <c r="AE26" s="342">
        <v>1.1270272402483967E-5</v>
      </c>
      <c r="AF26" s="342">
        <v>5.1343229489134862E-4</v>
      </c>
      <c r="AG26" s="342">
        <v>0</v>
      </c>
      <c r="AH26" s="342">
        <v>6.7280485894139223E-4</v>
      </c>
      <c r="AI26" s="342">
        <v>0</v>
      </c>
      <c r="AJ26" s="342">
        <v>0</v>
      </c>
      <c r="AK26" s="342">
        <v>1.3077756604267085E-4</v>
      </c>
      <c r="AL26" s="342">
        <v>0</v>
      </c>
      <c r="AM26" s="342">
        <v>0</v>
      </c>
      <c r="AN26" s="342">
        <v>0</v>
      </c>
      <c r="AO26" s="342">
        <v>0</v>
      </c>
      <c r="AP26" s="342">
        <v>0</v>
      </c>
      <c r="AQ26" s="342">
        <v>0</v>
      </c>
      <c r="AR26" s="342">
        <v>0</v>
      </c>
      <c r="AS26" s="342">
        <v>0</v>
      </c>
      <c r="AT26" s="342">
        <v>1.3554569729547606E-5</v>
      </c>
      <c r="AU26" s="342">
        <v>1.8975440087894239E-6</v>
      </c>
      <c r="AV26" s="342">
        <v>0</v>
      </c>
      <c r="AW26" s="342">
        <v>3.0628809458176362E-5</v>
      </c>
      <c r="AX26" s="342">
        <v>1.0666666666666667E-4</v>
      </c>
      <c r="AY26" s="342">
        <v>0</v>
      </c>
      <c r="AZ26" s="342">
        <v>0</v>
      </c>
      <c r="BA26" s="342">
        <v>0</v>
      </c>
      <c r="BB26" s="342">
        <v>0</v>
      </c>
      <c r="BC26" s="342">
        <v>0</v>
      </c>
      <c r="BD26" s="342">
        <v>0</v>
      </c>
      <c r="BE26" s="342">
        <v>0</v>
      </c>
      <c r="BF26" s="342">
        <v>0</v>
      </c>
      <c r="BG26" s="342">
        <v>0</v>
      </c>
      <c r="BH26" s="342">
        <v>1.1010911813607286E-5</v>
      </c>
      <c r="BI26" s="342">
        <v>0</v>
      </c>
      <c r="BJ26" s="342">
        <v>2.764957355850012E-4</v>
      </c>
      <c r="BK26" s="342">
        <v>0</v>
      </c>
      <c r="BL26" s="342">
        <v>0</v>
      </c>
      <c r="BM26" s="342">
        <v>0</v>
      </c>
      <c r="BN26" s="342">
        <v>0</v>
      </c>
      <c r="BO26" s="342">
        <v>0</v>
      </c>
      <c r="BP26" s="342">
        <v>0</v>
      </c>
      <c r="BQ26" s="342">
        <v>3.2011960669997818E-4</v>
      </c>
      <c r="BR26" s="342">
        <v>0</v>
      </c>
      <c r="BS26" s="342">
        <v>0</v>
      </c>
      <c r="BT26" s="342">
        <v>0</v>
      </c>
      <c r="BU26" s="342">
        <v>0</v>
      </c>
      <c r="BV26" s="342">
        <v>0</v>
      </c>
      <c r="BW26" s="342">
        <v>0</v>
      </c>
      <c r="BX26" s="342">
        <v>0</v>
      </c>
      <c r="BY26" s="342">
        <v>0</v>
      </c>
      <c r="BZ26" s="342">
        <v>0</v>
      </c>
      <c r="CA26" s="342">
        <v>0</v>
      </c>
      <c r="CB26" s="342">
        <v>0</v>
      </c>
      <c r="CC26" s="342">
        <v>0</v>
      </c>
      <c r="CD26" s="342">
        <v>0</v>
      </c>
      <c r="CE26" s="342">
        <v>0</v>
      </c>
      <c r="CF26" s="342">
        <v>0</v>
      </c>
      <c r="CG26" s="342">
        <v>0</v>
      </c>
      <c r="CH26" s="342">
        <v>0</v>
      </c>
      <c r="CI26" s="342">
        <v>0</v>
      </c>
      <c r="CJ26" s="342">
        <v>0</v>
      </c>
      <c r="CK26" s="342">
        <v>0</v>
      </c>
      <c r="CL26" s="342">
        <v>9.094712334248868E-6</v>
      </c>
      <c r="CM26" s="342">
        <v>0</v>
      </c>
      <c r="CN26" s="342">
        <v>0</v>
      </c>
      <c r="CO26" s="342">
        <v>1.1911617274143248E-3</v>
      </c>
      <c r="CP26" s="342">
        <v>6.6425548772616787E-5</v>
      </c>
      <c r="CQ26" s="342">
        <v>6.4740982120698766E-5</v>
      </c>
      <c r="CR26" s="342">
        <v>0</v>
      </c>
      <c r="CS26" s="342">
        <v>0</v>
      </c>
      <c r="CT26" s="342">
        <v>0</v>
      </c>
      <c r="CU26" s="342">
        <v>0</v>
      </c>
      <c r="CV26" s="342">
        <v>0</v>
      </c>
      <c r="CW26" s="342">
        <v>0</v>
      </c>
      <c r="CX26" s="342">
        <v>0</v>
      </c>
      <c r="CY26" s="342">
        <v>0</v>
      </c>
      <c r="CZ26" s="342">
        <v>0</v>
      </c>
      <c r="DA26" s="342">
        <v>0</v>
      </c>
      <c r="DB26" s="342">
        <v>0</v>
      </c>
      <c r="DC26" s="342">
        <v>0</v>
      </c>
      <c r="DD26" s="342">
        <v>0</v>
      </c>
      <c r="DE26" s="342">
        <v>0</v>
      </c>
      <c r="DF26" s="343">
        <v>0</v>
      </c>
      <c r="DG26" s="345"/>
      <c r="DH26" s="346"/>
      <c r="DI26" s="346"/>
      <c r="DJ26" s="346"/>
      <c r="DK26" s="346"/>
      <c r="DL26" s="346"/>
      <c r="DM26" s="346"/>
      <c r="DN26" s="346"/>
      <c r="DO26" s="346"/>
      <c r="DP26" s="346"/>
      <c r="DQ26" s="345"/>
      <c r="DR26" s="345"/>
      <c r="DS26" s="345"/>
      <c r="DT26" s="345"/>
      <c r="DU26" s="345"/>
      <c r="DV26" s="345"/>
      <c r="DW26" s="345"/>
      <c r="DX26" s="345"/>
      <c r="DY26" s="345"/>
      <c r="DZ26" s="345"/>
      <c r="EA26" s="345"/>
      <c r="EB26" s="345"/>
      <c r="EC26" s="345"/>
      <c r="ED26" s="345"/>
      <c r="EE26" s="345"/>
      <c r="EF26" s="345"/>
      <c r="EG26" s="345"/>
      <c r="EH26" s="345"/>
      <c r="EI26" s="345"/>
      <c r="EJ26" s="345"/>
      <c r="EK26" s="345"/>
      <c r="EL26" s="345"/>
      <c r="EM26" s="345"/>
      <c r="EN26" s="345"/>
      <c r="EO26" s="345"/>
      <c r="EP26" s="345"/>
      <c r="EQ26" s="345"/>
      <c r="ER26" s="345"/>
      <c r="ES26" s="345"/>
      <c r="ET26" s="345"/>
      <c r="EU26" s="345"/>
      <c r="EV26" s="345"/>
      <c r="EW26" s="345"/>
      <c r="EX26" s="345"/>
      <c r="EY26" s="345"/>
      <c r="EZ26" s="345"/>
      <c r="FA26" s="345"/>
      <c r="FB26" s="345"/>
      <c r="FC26" s="345"/>
      <c r="FD26" s="345"/>
      <c r="FE26" s="345"/>
      <c r="FF26" s="345"/>
      <c r="FG26" s="345"/>
      <c r="FH26" s="345"/>
      <c r="FI26" s="345"/>
      <c r="FJ26" s="345"/>
      <c r="FK26" s="345"/>
      <c r="FL26" s="345"/>
      <c r="FM26" s="345"/>
      <c r="FN26" s="345"/>
    </row>
    <row r="27" spans="1:170" ht="19.899999999999999" customHeight="1" x14ac:dyDescent="0.15">
      <c r="A27" s="347" t="s">
        <v>234</v>
      </c>
      <c r="B27" s="348" t="s">
        <v>662</v>
      </c>
      <c r="C27" s="349">
        <v>0</v>
      </c>
      <c r="D27" s="342">
        <v>0</v>
      </c>
      <c r="E27" s="342">
        <v>0</v>
      </c>
      <c r="F27" s="342">
        <v>0</v>
      </c>
      <c r="G27" s="342">
        <v>0</v>
      </c>
      <c r="H27" s="342">
        <v>0</v>
      </c>
      <c r="I27" s="342">
        <v>2.631578947368421E-4</v>
      </c>
      <c r="J27" s="342">
        <v>2.8790774546784362E-3</v>
      </c>
      <c r="K27" s="342">
        <v>3.8724638430085718E-3</v>
      </c>
      <c r="L27" s="342">
        <v>1.1677695601401323E-3</v>
      </c>
      <c r="M27" s="342">
        <v>0</v>
      </c>
      <c r="N27" s="342">
        <v>1.2706969580284944E-2</v>
      </c>
      <c r="O27" s="342">
        <v>1.3833171946327292E-4</v>
      </c>
      <c r="P27" s="342">
        <v>1.2698657020818102E-3</v>
      </c>
      <c r="Q27" s="342">
        <v>9.2065259281462768E-4</v>
      </c>
      <c r="R27" s="342">
        <v>5.1573657762496693E-3</v>
      </c>
      <c r="S27" s="342">
        <v>2.4073379879105948E-3</v>
      </c>
      <c r="T27" s="342">
        <v>3.8255803808130365E-4</v>
      </c>
      <c r="U27" s="342">
        <v>6.9748358862144417E-3</v>
      </c>
      <c r="V27" s="342">
        <v>9.3770559373489003E-3</v>
      </c>
      <c r="W27" s="342">
        <v>2.2764786503218469E-2</v>
      </c>
      <c r="X27" s="342">
        <v>0.24541305889752821</v>
      </c>
      <c r="Y27" s="342">
        <v>0.28097845555498696</v>
      </c>
      <c r="Z27" s="342">
        <v>0.15593517301795884</v>
      </c>
      <c r="AA27" s="342">
        <v>7.6740284165590991E-2</v>
      </c>
      <c r="AB27" s="342">
        <v>0.11499007993140416</v>
      </c>
      <c r="AC27" s="342">
        <v>2.8445394406808629E-4</v>
      </c>
      <c r="AD27" s="342">
        <v>1.5042080531072464E-3</v>
      </c>
      <c r="AE27" s="342">
        <v>3.5411195888604627E-2</v>
      </c>
      <c r="AF27" s="342">
        <v>8.6166019842648101E-2</v>
      </c>
      <c r="AG27" s="342">
        <v>3.1379025598678779E-3</v>
      </c>
      <c r="AH27" s="342">
        <v>1.1880074838019927E-2</v>
      </c>
      <c r="AI27" s="342">
        <v>8.0395187008137781E-5</v>
      </c>
      <c r="AJ27" s="342">
        <v>2.6539278131634819E-4</v>
      </c>
      <c r="AK27" s="342">
        <v>1.6160370660987185E-2</v>
      </c>
      <c r="AL27" s="342">
        <v>4.9402690594036478E-5</v>
      </c>
      <c r="AM27" s="342">
        <v>0</v>
      </c>
      <c r="AN27" s="342">
        <v>3.2644533672836481E-5</v>
      </c>
      <c r="AO27" s="342">
        <v>0</v>
      </c>
      <c r="AP27" s="342">
        <v>1.0474128901613015E-4</v>
      </c>
      <c r="AQ27" s="342">
        <v>4.0000744892828548E-3</v>
      </c>
      <c r="AR27" s="342">
        <v>8.7500546878417984E-5</v>
      </c>
      <c r="AS27" s="342">
        <v>3.6510796276581226E-4</v>
      </c>
      <c r="AT27" s="342">
        <v>3.4854607875979559E-4</v>
      </c>
      <c r="AU27" s="342">
        <v>2.3719300109867798E-5</v>
      </c>
      <c r="AV27" s="342">
        <v>6.211096258489624E-4</v>
      </c>
      <c r="AW27" s="342">
        <v>4.8393518943918648E-3</v>
      </c>
      <c r="AX27" s="342">
        <v>4.1386666666666664E-3</v>
      </c>
      <c r="AY27" s="342">
        <v>1.2548215962964199E-3</v>
      </c>
      <c r="AZ27" s="342">
        <v>4.5407098121085596E-3</v>
      </c>
      <c r="BA27" s="342">
        <v>9.4765114275578981E-4</v>
      </c>
      <c r="BB27" s="342">
        <v>1.5932799411712021E-3</v>
      </c>
      <c r="BC27" s="342">
        <v>3.5804024116567674E-4</v>
      </c>
      <c r="BD27" s="342">
        <v>3.0737641931061618E-5</v>
      </c>
      <c r="BE27" s="342">
        <v>2.7923406097075723E-5</v>
      </c>
      <c r="BF27" s="342">
        <v>6.5230792976756711E-5</v>
      </c>
      <c r="BG27" s="342">
        <v>3.3098984854955816E-4</v>
      </c>
      <c r="BH27" s="342">
        <v>1.2112002994968014E-4</v>
      </c>
      <c r="BI27" s="342">
        <v>0</v>
      </c>
      <c r="BJ27" s="342">
        <v>1.180424101920582E-3</v>
      </c>
      <c r="BK27" s="342">
        <v>0</v>
      </c>
      <c r="BL27" s="342">
        <v>5.3359846031760513E-5</v>
      </c>
      <c r="BM27" s="342">
        <v>2.1659143546970443E-4</v>
      </c>
      <c r="BN27" s="342">
        <v>0</v>
      </c>
      <c r="BO27" s="342">
        <v>0</v>
      </c>
      <c r="BP27" s="342">
        <v>0</v>
      </c>
      <c r="BQ27" s="342">
        <v>5.3651330731839922E-6</v>
      </c>
      <c r="BR27" s="342">
        <v>3.8368568468710435E-5</v>
      </c>
      <c r="BS27" s="342">
        <v>0</v>
      </c>
      <c r="BT27" s="342">
        <v>0</v>
      </c>
      <c r="BU27" s="342">
        <v>0</v>
      </c>
      <c r="BV27" s="342">
        <v>0</v>
      </c>
      <c r="BW27" s="342">
        <v>0</v>
      </c>
      <c r="BX27" s="342">
        <v>0</v>
      </c>
      <c r="BY27" s="342">
        <v>0</v>
      </c>
      <c r="BZ27" s="342">
        <v>0</v>
      </c>
      <c r="CA27" s="342">
        <v>0</v>
      </c>
      <c r="CB27" s="342">
        <v>0</v>
      </c>
      <c r="CC27" s="342">
        <v>0</v>
      </c>
      <c r="CD27" s="342">
        <v>0</v>
      </c>
      <c r="CE27" s="342">
        <v>7.5566940974662401E-6</v>
      </c>
      <c r="CF27" s="342">
        <v>1.1101841612289199E-3</v>
      </c>
      <c r="CG27" s="342">
        <v>0</v>
      </c>
      <c r="CH27" s="342">
        <v>0</v>
      </c>
      <c r="CI27" s="342">
        <v>0</v>
      </c>
      <c r="CJ27" s="342">
        <v>0</v>
      </c>
      <c r="CK27" s="342">
        <v>0</v>
      </c>
      <c r="CL27" s="342">
        <v>2.2736780835622169E-4</v>
      </c>
      <c r="CM27" s="342">
        <v>4.0024311910606274E-6</v>
      </c>
      <c r="CN27" s="342">
        <v>8.752256771522609E-4</v>
      </c>
      <c r="CO27" s="342">
        <v>5.8122795028254862E-3</v>
      </c>
      <c r="CP27" s="342">
        <v>5.1257240470416144E-4</v>
      </c>
      <c r="CQ27" s="342">
        <v>1.4782524250892886E-3</v>
      </c>
      <c r="CR27" s="342">
        <v>1.7161217760012249E-5</v>
      </c>
      <c r="CS27" s="342">
        <v>5.5174544672070091E-5</v>
      </c>
      <c r="CT27" s="342">
        <v>0</v>
      </c>
      <c r="CU27" s="342">
        <v>0</v>
      </c>
      <c r="CV27" s="342">
        <v>0</v>
      </c>
      <c r="CW27" s="342">
        <v>3.6059742221572499E-4</v>
      </c>
      <c r="CX27" s="342">
        <v>7.2116372748376603E-7</v>
      </c>
      <c r="CY27" s="342">
        <v>0</v>
      </c>
      <c r="CZ27" s="342">
        <v>0</v>
      </c>
      <c r="DA27" s="342">
        <v>4.8491901852390653E-4</v>
      </c>
      <c r="DB27" s="342">
        <v>0</v>
      </c>
      <c r="DC27" s="342">
        <v>9.5959279888186582E-4</v>
      </c>
      <c r="DD27" s="342">
        <v>3.9840372905890396E-5</v>
      </c>
      <c r="DE27" s="342">
        <v>0</v>
      </c>
      <c r="DF27" s="343">
        <v>1.37934601756942E-4</v>
      </c>
      <c r="DG27" s="345"/>
      <c r="DH27" s="346"/>
      <c r="DI27" s="346"/>
      <c r="DJ27" s="346"/>
      <c r="DK27" s="346"/>
      <c r="DL27" s="346"/>
      <c r="DM27" s="346"/>
      <c r="DN27" s="346"/>
      <c r="DO27" s="346"/>
      <c r="DP27" s="346"/>
      <c r="DQ27" s="345"/>
      <c r="DR27" s="345"/>
      <c r="DS27" s="345"/>
      <c r="DT27" s="345"/>
      <c r="DU27" s="345"/>
      <c r="DV27" s="345"/>
      <c r="DW27" s="345"/>
      <c r="DX27" s="345"/>
      <c r="DY27" s="345"/>
      <c r="DZ27" s="345"/>
      <c r="EA27" s="345"/>
      <c r="EB27" s="345"/>
      <c r="EC27" s="345"/>
      <c r="ED27" s="345"/>
      <c r="EE27" s="345"/>
      <c r="EF27" s="345"/>
      <c r="EG27" s="345"/>
      <c r="EH27" s="345"/>
      <c r="EI27" s="345"/>
      <c r="EJ27" s="345"/>
      <c r="EK27" s="345"/>
      <c r="EL27" s="345"/>
      <c r="EM27" s="345"/>
      <c r="EN27" s="345"/>
      <c r="EO27" s="345"/>
      <c r="EP27" s="345"/>
      <c r="EQ27" s="345"/>
      <c r="ER27" s="345"/>
      <c r="ES27" s="345"/>
      <c r="ET27" s="345"/>
      <c r="EU27" s="345"/>
      <c r="EV27" s="345"/>
      <c r="EW27" s="345"/>
      <c r="EX27" s="345"/>
      <c r="EY27" s="345"/>
      <c r="EZ27" s="345"/>
      <c r="FA27" s="345"/>
      <c r="FB27" s="345"/>
      <c r="FC27" s="345"/>
      <c r="FD27" s="345"/>
      <c r="FE27" s="345"/>
      <c r="FF27" s="345"/>
      <c r="FG27" s="345"/>
      <c r="FH27" s="345"/>
      <c r="FI27" s="345"/>
      <c r="FJ27" s="345"/>
      <c r="FK27" s="345"/>
      <c r="FL27" s="345"/>
      <c r="FM27" s="345"/>
      <c r="FN27" s="345"/>
    </row>
    <row r="28" spans="1:170" ht="19.899999999999999" customHeight="1" x14ac:dyDescent="0.15">
      <c r="A28" s="347" t="s">
        <v>241</v>
      </c>
      <c r="B28" s="348" t="s">
        <v>240</v>
      </c>
      <c r="C28" s="349">
        <v>0</v>
      </c>
      <c r="D28" s="342">
        <v>0</v>
      </c>
      <c r="E28" s="342">
        <v>0</v>
      </c>
      <c r="F28" s="342">
        <v>0</v>
      </c>
      <c r="G28" s="342">
        <v>0</v>
      </c>
      <c r="H28" s="342">
        <v>0</v>
      </c>
      <c r="I28" s="342">
        <v>0</v>
      </c>
      <c r="J28" s="342">
        <v>6.8487928679513969E-5</v>
      </c>
      <c r="K28" s="342">
        <v>0</v>
      </c>
      <c r="L28" s="342">
        <v>0</v>
      </c>
      <c r="M28" s="342">
        <v>0</v>
      </c>
      <c r="N28" s="342">
        <v>1.2658837119753562E-2</v>
      </c>
      <c r="O28" s="342">
        <v>0</v>
      </c>
      <c r="P28" s="342">
        <v>1.1929041443798822E-3</v>
      </c>
      <c r="Q28" s="342">
        <v>2.2481051685008349E-4</v>
      </c>
      <c r="R28" s="342">
        <v>1.4399482794087396E-3</v>
      </c>
      <c r="S28" s="342">
        <v>1.3530293800665385E-3</v>
      </c>
      <c r="T28" s="342">
        <v>3.1544259280388197E-4</v>
      </c>
      <c r="U28" s="342">
        <v>0</v>
      </c>
      <c r="V28" s="342">
        <v>0</v>
      </c>
      <c r="W28" s="342">
        <v>0</v>
      </c>
      <c r="X28" s="342">
        <v>0</v>
      </c>
      <c r="Y28" s="342">
        <v>1.93439435034031E-3</v>
      </c>
      <c r="Z28" s="342">
        <v>5.2124397722295226E-2</v>
      </c>
      <c r="AA28" s="342">
        <v>0</v>
      </c>
      <c r="AB28" s="342">
        <v>1.0928968114814164E-2</v>
      </c>
      <c r="AC28" s="342">
        <v>0</v>
      </c>
      <c r="AD28" s="342">
        <v>0</v>
      </c>
      <c r="AE28" s="342">
        <v>0.11516415151754218</v>
      </c>
      <c r="AF28" s="342">
        <v>8.6075414143549627E-4</v>
      </c>
      <c r="AG28" s="342">
        <v>2.8075970272502066E-3</v>
      </c>
      <c r="AH28" s="342">
        <v>1.5299398162228919E-3</v>
      </c>
      <c r="AI28" s="342">
        <v>0</v>
      </c>
      <c r="AJ28" s="342">
        <v>0</v>
      </c>
      <c r="AK28" s="342">
        <v>6.2212756417441986E-3</v>
      </c>
      <c r="AL28" s="342">
        <v>0</v>
      </c>
      <c r="AM28" s="342">
        <v>2.5437913684071286E-6</v>
      </c>
      <c r="AN28" s="342">
        <v>0</v>
      </c>
      <c r="AO28" s="342">
        <v>0</v>
      </c>
      <c r="AP28" s="342">
        <v>0</v>
      </c>
      <c r="AQ28" s="342">
        <v>1.0763701372465037E-2</v>
      </c>
      <c r="AR28" s="342">
        <v>1.4583424479736331E-5</v>
      </c>
      <c r="AS28" s="342">
        <v>7.1656702972729513E-5</v>
      </c>
      <c r="AT28" s="342">
        <v>1.9363671042210865E-6</v>
      </c>
      <c r="AU28" s="342">
        <v>1.2144281656252313E-4</v>
      </c>
      <c r="AV28" s="342">
        <v>1.8003177560839488E-3</v>
      </c>
      <c r="AW28" s="342">
        <v>1.5824884886724453E-3</v>
      </c>
      <c r="AX28" s="342">
        <v>4.8799999999999998E-3</v>
      </c>
      <c r="AY28" s="342">
        <v>2.5764680113305191E-3</v>
      </c>
      <c r="AZ28" s="342">
        <v>4.2797494780793316E-3</v>
      </c>
      <c r="BA28" s="342">
        <v>0</v>
      </c>
      <c r="BB28" s="342">
        <v>3.3939691054534482E-3</v>
      </c>
      <c r="BC28" s="342">
        <v>8.6952629997378639E-4</v>
      </c>
      <c r="BD28" s="342">
        <v>1.0020471269526086E-3</v>
      </c>
      <c r="BE28" s="342">
        <v>0</v>
      </c>
      <c r="BF28" s="342">
        <v>0</v>
      </c>
      <c r="BG28" s="342">
        <v>2.5181510562107823E-3</v>
      </c>
      <c r="BH28" s="342">
        <v>5.3953467886675691E-4</v>
      </c>
      <c r="BI28" s="342">
        <v>2.6254758675009846E-5</v>
      </c>
      <c r="BJ28" s="342">
        <v>6.9549311950996449E-3</v>
      </c>
      <c r="BK28" s="342">
        <v>0</v>
      </c>
      <c r="BL28" s="342">
        <v>0</v>
      </c>
      <c r="BM28" s="342">
        <v>0</v>
      </c>
      <c r="BN28" s="342">
        <v>0</v>
      </c>
      <c r="BO28" s="342">
        <v>0</v>
      </c>
      <c r="BP28" s="342">
        <v>0</v>
      </c>
      <c r="BQ28" s="342">
        <v>0</v>
      </c>
      <c r="BR28" s="342">
        <v>0</v>
      </c>
      <c r="BS28" s="342">
        <v>0</v>
      </c>
      <c r="BT28" s="342">
        <v>0</v>
      </c>
      <c r="BU28" s="342">
        <v>0</v>
      </c>
      <c r="BV28" s="342">
        <v>0</v>
      </c>
      <c r="BW28" s="342">
        <v>0</v>
      </c>
      <c r="BX28" s="342">
        <v>0</v>
      </c>
      <c r="BY28" s="342">
        <v>0</v>
      </c>
      <c r="BZ28" s="342">
        <v>0</v>
      </c>
      <c r="CA28" s="342">
        <v>0</v>
      </c>
      <c r="CB28" s="342">
        <v>0</v>
      </c>
      <c r="CC28" s="342">
        <v>0</v>
      </c>
      <c r="CD28" s="342">
        <v>0</v>
      </c>
      <c r="CE28" s="342">
        <v>0</v>
      </c>
      <c r="CF28" s="342">
        <v>0</v>
      </c>
      <c r="CG28" s="342">
        <v>0</v>
      </c>
      <c r="CH28" s="342">
        <v>0</v>
      </c>
      <c r="CI28" s="342">
        <v>0</v>
      </c>
      <c r="CJ28" s="342">
        <v>0</v>
      </c>
      <c r="CK28" s="342">
        <v>0</v>
      </c>
      <c r="CL28" s="342">
        <v>1.8189424668497736E-5</v>
      </c>
      <c r="CM28" s="342">
        <v>0</v>
      </c>
      <c r="CN28" s="342">
        <v>0</v>
      </c>
      <c r="CO28" s="342">
        <v>0</v>
      </c>
      <c r="CP28" s="342">
        <v>1.6880306981907256E-4</v>
      </c>
      <c r="CQ28" s="342">
        <v>4.7476720221845765E-4</v>
      </c>
      <c r="CR28" s="342">
        <v>0</v>
      </c>
      <c r="CS28" s="342">
        <v>1.2414272551215771E-5</v>
      </c>
      <c r="CT28" s="342">
        <v>0</v>
      </c>
      <c r="CU28" s="342">
        <v>0</v>
      </c>
      <c r="CV28" s="342">
        <v>0</v>
      </c>
      <c r="CW28" s="342">
        <v>0</v>
      </c>
      <c r="CX28" s="342">
        <v>0</v>
      </c>
      <c r="CY28" s="342">
        <v>0</v>
      </c>
      <c r="CZ28" s="342">
        <v>0</v>
      </c>
      <c r="DA28" s="342">
        <v>0</v>
      </c>
      <c r="DB28" s="342">
        <v>0</v>
      </c>
      <c r="DC28" s="342">
        <v>0</v>
      </c>
      <c r="DD28" s="342">
        <v>0</v>
      </c>
      <c r="DE28" s="342">
        <v>0</v>
      </c>
      <c r="DF28" s="343">
        <v>5.9484297007681233E-4</v>
      </c>
      <c r="DG28" s="345"/>
      <c r="DH28" s="346"/>
      <c r="DI28" s="346"/>
      <c r="DJ28" s="346"/>
      <c r="DK28" s="346"/>
      <c r="DL28" s="346"/>
      <c r="DM28" s="346"/>
      <c r="DN28" s="346"/>
      <c r="DO28" s="346"/>
      <c r="DP28" s="346"/>
      <c r="DQ28" s="345"/>
      <c r="DR28" s="345"/>
      <c r="DS28" s="345"/>
      <c r="DT28" s="345"/>
      <c r="DU28" s="345"/>
      <c r="DV28" s="345"/>
      <c r="DW28" s="345"/>
      <c r="DX28" s="345"/>
      <c r="DY28" s="345"/>
      <c r="DZ28" s="345"/>
      <c r="EA28" s="345"/>
      <c r="EB28" s="345"/>
      <c r="EC28" s="345"/>
      <c r="ED28" s="345"/>
      <c r="EE28" s="345"/>
      <c r="EF28" s="345"/>
      <c r="EG28" s="345"/>
      <c r="EH28" s="345"/>
      <c r="EI28" s="345"/>
      <c r="EJ28" s="345"/>
      <c r="EK28" s="345"/>
      <c r="EL28" s="345"/>
      <c r="EM28" s="345"/>
      <c r="EN28" s="345"/>
      <c r="EO28" s="345"/>
      <c r="EP28" s="345"/>
      <c r="EQ28" s="345"/>
      <c r="ER28" s="345"/>
      <c r="ES28" s="345"/>
      <c r="ET28" s="345"/>
      <c r="EU28" s="345"/>
      <c r="EV28" s="345"/>
      <c r="EW28" s="345"/>
      <c r="EX28" s="345"/>
      <c r="EY28" s="345"/>
      <c r="EZ28" s="345"/>
      <c r="FA28" s="345"/>
      <c r="FB28" s="345"/>
      <c r="FC28" s="345"/>
      <c r="FD28" s="345"/>
      <c r="FE28" s="345"/>
      <c r="FF28" s="345"/>
      <c r="FG28" s="345"/>
      <c r="FH28" s="345"/>
      <c r="FI28" s="345"/>
      <c r="FJ28" s="345"/>
      <c r="FK28" s="345"/>
      <c r="FL28" s="345"/>
      <c r="FM28" s="345"/>
      <c r="FN28" s="345"/>
    </row>
    <row r="29" spans="1:170" ht="19.899999999999999" customHeight="1" x14ac:dyDescent="0.15">
      <c r="A29" s="347" t="s">
        <v>244</v>
      </c>
      <c r="B29" s="348" t="s">
        <v>243</v>
      </c>
      <c r="C29" s="349">
        <v>0</v>
      </c>
      <c r="D29" s="342">
        <v>0</v>
      </c>
      <c r="E29" s="342">
        <v>0</v>
      </c>
      <c r="F29" s="342">
        <v>0</v>
      </c>
      <c r="G29" s="342">
        <v>0</v>
      </c>
      <c r="H29" s="342">
        <v>0</v>
      </c>
      <c r="I29" s="342">
        <v>0</v>
      </c>
      <c r="J29" s="342">
        <v>0</v>
      </c>
      <c r="K29" s="342">
        <v>0</v>
      </c>
      <c r="L29" s="342">
        <v>0</v>
      </c>
      <c r="M29" s="342">
        <v>0</v>
      </c>
      <c r="N29" s="342">
        <v>0.15022140931844435</v>
      </c>
      <c r="O29" s="342">
        <v>4.8623599391340436E-2</v>
      </c>
      <c r="P29" s="342">
        <v>7.696155770192789E-5</v>
      </c>
      <c r="Q29" s="342">
        <v>2.5692630497152399E-4</v>
      </c>
      <c r="R29" s="342">
        <v>5.2896059243586358E-4</v>
      </c>
      <c r="S29" s="342">
        <v>1.7571810130734268E-5</v>
      </c>
      <c r="T29" s="342">
        <v>0</v>
      </c>
      <c r="U29" s="342">
        <v>0</v>
      </c>
      <c r="V29" s="342">
        <v>0</v>
      </c>
      <c r="W29" s="342">
        <v>0</v>
      </c>
      <c r="X29" s="342">
        <v>0</v>
      </c>
      <c r="Y29" s="342">
        <v>0</v>
      </c>
      <c r="Z29" s="342">
        <v>0</v>
      </c>
      <c r="AA29" s="342">
        <v>0</v>
      </c>
      <c r="AB29" s="342">
        <v>0</v>
      </c>
      <c r="AC29" s="342">
        <v>0</v>
      </c>
      <c r="AD29" s="342">
        <v>2.7349237329222663E-4</v>
      </c>
      <c r="AE29" s="342">
        <v>3.1556762726955113E-4</v>
      </c>
      <c r="AF29" s="342">
        <v>1.5100949849745549E-4</v>
      </c>
      <c r="AG29" s="342">
        <v>0</v>
      </c>
      <c r="AH29" s="342">
        <v>1.2718776785467414E-3</v>
      </c>
      <c r="AI29" s="342">
        <v>0</v>
      </c>
      <c r="AJ29" s="342">
        <v>0</v>
      </c>
      <c r="AK29" s="342">
        <v>3.9606920001494603E-3</v>
      </c>
      <c r="AL29" s="342">
        <v>0</v>
      </c>
      <c r="AM29" s="342">
        <v>0</v>
      </c>
      <c r="AN29" s="342">
        <v>0</v>
      </c>
      <c r="AO29" s="342">
        <v>0</v>
      </c>
      <c r="AP29" s="342">
        <v>0</v>
      </c>
      <c r="AQ29" s="342">
        <v>0</v>
      </c>
      <c r="AR29" s="342">
        <v>0</v>
      </c>
      <c r="AS29" s="342">
        <v>0</v>
      </c>
      <c r="AT29" s="342">
        <v>0</v>
      </c>
      <c r="AU29" s="342">
        <v>0</v>
      </c>
      <c r="AV29" s="342">
        <v>3.8706831755804899E-4</v>
      </c>
      <c r="AW29" s="342">
        <v>0</v>
      </c>
      <c r="AX29" s="342">
        <v>0</v>
      </c>
      <c r="AY29" s="342">
        <v>0</v>
      </c>
      <c r="AZ29" s="342">
        <v>0</v>
      </c>
      <c r="BA29" s="342">
        <v>0</v>
      </c>
      <c r="BB29" s="342">
        <v>0</v>
      </c>
      <c r="BC29" s="342">
        <v>0</v>
      </c>
      <c r="BD29" s="342">
        <v>0</v>
      </c>
      <c r="BE29" s="342">
        <v>0</v>
      </c>
      <c r="BF29" s="342">
        <v>0</v>
      </c>
      <c r="BG29" s="342">
        <v>0</v>
      </c>
      <c r="BH29" s="342">
        <v>0</v>
      </c>
      <c r="BI29" s="342">
        <v>0</v>
      </c>
      <c r="BJ29" s="342">
        <v>5.7426037390731011E-3</v>
      </c>
      <c r="BK29" s="342">
        <v>0</v>
      </c>
      <c r="BL29" s="342">
        <v>0</v>
      </c>
      <c r="BM29" s="342">
        <v>0</v>
      </c>
      <c r="BN29" s="342">
        <v>0</v>
      </c>
      <c r="BO29" s="342">
        <v>0</v>
      </c>
      <c r="BP29" s="342">
        <v>0</v>
      </c>
      <c r="BQ29" s="342">
        <v>0</v>
      </c>
      <c r="BR29" s="342">
        <v>0</v>
      </c>
      <c r="BS29" s="342">
        <v>0</v>
      </c>
      <c r="BT29" s="342">
        <v>0</v>
      </c>
      <c r="BU29" s="342">
        <v>0</v>
      </c>
      <c r="BV29" s="342">
        <v>0</v>
      </c>
      <c r="BW29" s="342">
        <v>0</v>
      </c>
      <c r="BX29" s="342">
        <v>0</v>
      </c>
      <c r="BY29" s="342">
        <v>0</v>
      </c>
      <c r="BZ29" s="342">
        <v>0</v>
      </c>
      <c r="CA29" s="342">
        <v>0</v>
      </c>
      <c r="CB29" s="342">
        <v>0</v>
      </c>
      <c r="CC29" s="342">
        <v>0</v>
      </c>
      <c r="CD29" s="342">
        <v>0</v>
      </c>
      <c r="CE29" s="342">
        <v>0</v>
      </c>
      <c r="CF29" s="342">
        <v>0</v>
      </c>
      <c r="CG29" s="342">
        <v>0</v>
      </c>
      <c r="CH29" s="342">
        <v>0</v>
      </c>
      <c r="CI29" s="342">
        <v>0</v>
      </c>
      <c r="CJ29" s="342">
        <v>0</v>
      </c>
      <c r="CK29" s="342">
        <v>0</v>
      </c>
      <c r="CL29" s="342">
        <v>0</v>
      </c>
      <c r="CM29" s="342">
        <v>1.1435517688744649E-6</v>
      </c>
      <c r="CN29" s="342">
        <v>0</v>
      </c>
      <c r="CO29" s="342">
        <v>0</v>
      </c>
      <c r="CP29" s="342">
        <v>0</v>
      </c>
      <c r="CQ29" s="342">
        <v>0</v>
      </c>
      <c r="CR29" s="342">
        <v>0</v>
      </c>
      <c r="CS29" s="342">
        <v>0</v>
      </c>
      <c r="CT29" s="342">
        <v>0</v>
      </c>
      <c r="CU29" s="342">
        <v>0</v>
      </c>
      <c r="CV29" s="342">
        <v>0</v>
      </c>
      <c r="CW29" s="342">
        <v>0</v>
      </c>
      <c r="CX29" s="342">
        <v>0</v>
      </c>
      <c r="CY29" s="342">
        <v>0</v>
      </c>
      <c r="CZ29" s="342">
        <v>0</v>
      </c>
      <c r="DA29" s="342">
        <v>0</v>
      </c>
      <c r="DB29" s="342">
        <v>0</v>
      </c>
      <c r="DC29" s="342">
        <v>0</v>
      </c>
      <c r="DD29" s="342">
        <v>0</v>
      </c>
      <c r="DE29" s="342">
        <v>0</v>
      </c>
      <c r="DF29" s="343">
        <v>4.957024750640103E-5</v>
      </c>
      <c r="DG29" s="345"/>
      <c r="DH29" s="346"/>
      <c r="DI29" s="346"/>
      <c r="DJ29" s="346"/>
      <c r="DK29" s="346"/>
      <c r="DL29" s="346"/>
      <c r="DM29" s="346"/>
      <c r="DN29" s="346"/>
      <c r="DO29" s="346"/>
      <c r="DP29" s="346"/>
      <c r="DQ29" s="345"/>
      <c r="DR29" s="345"/>
      <c r="DS29" s="345"/>
      <c r="DT29" s="345"/>
      <c r="DU29" s="345"/>
      <c r="DV29" s="345"/>
      <c r="DW29" s="345"/>
      <c r="DX29" s="345"/>
      <c r="DY29" s="345"/>
      <c r="DZ29" s="345"/>
      <c r="EA29" s="345"/>
      <c r="EB29" s="345"/>
      <c r="EC29" s="345"/>
      <c r="ED29" s="345"/>
      <c r="EE29" s="345"/>
      <c r="EF29" s="345"/>
      <c r="EG29" s="345"/>
      <c r="EH29" s="345"/>
      <c r="EI29" s="345"/>
      <c r="EJ29" s="345"/>
      <c r="EK29" s="345"/>
      <c r="EL29" s="345"/>
      <c r="EM29" s="345"/>
      <c r="EN29" s="345"/>
      <c r="EO29" s="345"/>
      <c r="EP29" s="345"/>
      <c r="EQ29" s="345"/>
      <c r="ER29" s="345"/>
      <c r="ES29" s="345"/>
      <c r="ET29" s="345"/>
      <c r="EU29" s="345"/>
      <c r="EV29" s="345"/>
      <c r="EW29" s="345"/>
      <c r="EX29" s="345"/>
      <c r="EY29" s="345"/>
      <c r="EZ29" s="345"/>
      <c r="FA29" s="345"/>
      <c r="FB29" s="345"/>
      <c r="FC29" s="345"/>
      <c r="FD29" s="345"/>
      <c r="FE29" s="345"/>
      <c r="FF29" s="345"/>
      <c r="FG29" s="345"/>
      <c r="FH29" s="345"/>
      <c r="FI29" s="345"/>
      <c r="FJ29" s="345"/>
      <c r="FK29" s="345"/>
      <c r="FL29" s="345"/>
      <c r="FM29" s="345"/>
      <c r="FN29" s="345"/>
    </row>
    <row r="30" spans="1:170" ht="19.899999999999999" customHeight="1" x14ac:dyDescent="0.15">
      <c r="A30" s="347" t="s">
        <v>247</v>
      </c>
      <c r="B30" s="348" t="s">
        <v>245</v>
      </c>
      <c r="C30" s="349">
        <v>0</v>
      </c>
      <c r="D30" s="342">
        <v>1.52384721947358E-2</v>
      </c>
      <c r="E30" s="342">
        <v>7.0150824272185194E-4</v>
      </c>
      <c r="F30" s="342">
        <v>0</v>
      </c>
      <c r="G30" s="342">
        <v>3.2666928002090682E-4</v>
      </c>
      <c r="H30" s="342">
        <v>0</v>
      </c>
      <c r="I30" s="342">
        <v>0</v>
      </c>
      <c r="J30" s="342">
        <v>0</v>
      </c>
      <c r="K30" s="342">
        <v>0</v>
      </c>
      <c r="L30" s="342">
        <v>0</v>
      </c>
      <c r="M30" s="342">
        <v>0</v>
      </c>
      <c r="N30" s="342">
        <v>0</v>
      </c>
      <c r="O30" s="342">
        <v>6.9165859731636461E-5</v>
      </c>
      <c r="P30" s="342">
        <v>0</v>
      </c>
      <c r="Q30" s="342">
        <v>0</v>
      </c>
      <c r="R30" s="342">
        <v>0</v>
      </c>
      <c r="S30" s="342">
        <v>0</v>
      </c>
      <c r="T30" s="342">
        <v>0</v>
      </c>
      <c r="U30" s="342">
        <v>0</v>
      </c>
      <c r="V30" s="342">
        <v>0</v>
      </c>
      <c r="W30" s="342">
        <v>0</v>
      </c>
      <c r="X30" s="342">
        <v>0</v>
      </c>
      <c r="Y30" s="342">
        <v>0</v>
      </c>
      <c r="Z30" s="342">
        <v>0</v>
      </c>
      <c r="AA30" s="342">
        <v>5.7618927382264311E-2</v>
      </c>
      <c r="AB30" s="342">
        <v>1.5995600918494667E-3</v>
      </c>
      <c r="AC30" s="342">
        <v>0</v>
      </c>
      <c r="AD30" s="342">
        <v>0</v>
      </c>
      <c r="AE30" s="342">
        <v>0</v>
      </c>
      <c r="AF30" s="342">
        <v>0</v>
      </c>
      <c r="AG30" s="342">
        <v>0</v>
      </c>
      <c r="AH30" s="342">
        <v>0</v>
      </c>
      <c r="AI30" s="342">
        <v>0</v>
      </c>
      <c r="AJ30" s="342">
        <v>0</v>
      </c>
      <c r="AK30" s="342">
        <v>0</v>
      </c>
      <c r="AL30" s="342">
        <v>0</v>
      </c>
      <c r="AM30" s="342">
        <v>0</v>
      </c>
      <c r="AN30" s="342">
        <v>0</v>
      </c>
      <c r="AO30" s="342">
        <v>0</v>
      </c>
      <c r="AP30" s="342">
        <v>0</v>
      </c>
      <c r="AQ30" s="342">
        <v>0</v>
      </c>
      <c r="AR30" s="342">
        <v>0</v>
      </c>
      <c r="AS30" s="342">
        <v>0</v>
      </c>
      <c r="AT30" s="342">
        <v>0</v>
      </c>
      <c r="AU30" s="342">
        <v>0</v>
      </c>
      <c r="AV30" s="342">
        <v>0</v>
      </c>
      <c r="AW30" s="342">
        <v>0</v>
      </c>
      <c r="AX30" s="342">
        <v>0</v>
      </c>
      <c r="AY30" s="342">
        <v>0</v>
      </c>
      <c r="AZ30" s="342">
        <v>0</v>
      </c>
      <c r="BA30" s="342">
        <v>0</v>
      </c>
      <c r="BB30" s="342">
        <v>0</v>
      </c>
      <c r="BC30" s="342">
        <v>0</v>
      </c>
      <c r="BD30" s="342">
        <v>0</v>
      </c>
      <c r="BE30" s="342">
        <v>0</v>
      </c>
      <c r="BF30" s="342">
        <v>0</v>
      </c>
      <c r="BG30" s="342">
        <v>0</v>
      </c>
      <c r="BH30" s="342">
        <v>0</v>
      </c>
      <c r="BI30" s="342">
        <v>0</v>
      </c>
      <c r="BJ30" s="342">
        <v>0</v>
      </c>
      <c r="BK30" s="342">
        <v>3.4176933987252006E-5</v>
      </c>
      <c r="BL30" s="342">
        <v>0</v>
      </c>
      <c r="BM30" s="342">
        <v>0</v>
      </c>
      <c r="BN30" s="342">
        <v>0</v>
      </c>
      <c r="BO30" s="342">
        <v>0</v>
      </c>
      <c r="BP30" s="342">
        <v>0</v>
      </c>
      <c r="BQ30" s="342">
        <v>0</v>
      </c>
      <c r="BR30" s="342">
        <v>3.1392465110763082E-5</v>
      </c>
      <c r="BS30" s="342">
        <v>8.0134537585850041E-3</v>
      </c>
      <c r="BT30" s="342">
        <v>0</v>
      </c>
      <c r="BU30" s="342">
        <v>0</v>
      </c>
      <c r="BV30" s="342">
        <v>0</v>
      </c>
      <c r="BW30" s="342">
        <v>0</v>
      </c>
      <c r="BX30" s="342">
        <v>0</v>
      </c>
      <c r="BY30" s="342">
        <v>0</v>
      </c>
      <c r="BZ30" s="342">
        <v>2.1988234828484441E-5</v>
      </c>
      <c r="CA30" s="342">
        <v>0</v>
      </c>
      <c r="CB30" s="342">
        <v>1.1354784792763822E-5</v>
      </c>
      <c r="CC30" s="342">
        <v>0</v>
      </c>
      <c r="CD30" s="342">
        <v>0</v>
      </c>
      <c r="CE30" s="342">
        <v>0</v>
      </c>
      <c r="CF30" s="342">
        <v>0</v>
      </c>
      <c r="CG30" s="342">
        <v>8.5231929191935743E-4</v>
      </c>
      <c r="CH30" s="342">
        <v>0</v>
      </c>
      <c r="CI30" s="342">
        <v>0</v>
      </c>
      <c r="CJ30" s="342">
        <v>0</v>
      </c>
      <c r="CK30" s="342">
        <v>0</v>
      </c>
      <c r="CL30" s="342">
        <v>9.094712334248868E-6</v>
      </c>
      <c r="CM30" s="342">
        <v>3.4478085831565118E-4</v>
      </c>
      <c r="CN30" s="342">
        <v>8.456286735770637E-6</v>
      </c>
      <c r="CO30" s="342">
        <v>7.319552223790973E-4</v>
      </c>
      <c r="CP30" s="342">
        <v>0.23602777957537638</v>
      </c>
      <c r="CQ30" s="342">
        <v>2.306936996234233E-2</v>
      </c>
      <c r="CR30" s="342">
        <v>1.0500025081779803E-2</v>
      </c>
      <c r="CS30" s="342">
        <v>4.5491412082121789E-3</v>
      </c>
      <c r="CT30" s="342">
        <v>0</v>
      </c>
      <c r="CU30" s="342">
        <v>0</v>
      </c>
      <c r="CV30" s="342">
        <v>0</v>
      </c>
      <c r="CW30" s="342">
        <v>0</v>
      </c>
      <c r="CX30" s="342">
        <v>0</v>
      </c>
      <c r="CY30" s="342">
        <v>2.5490533453138842E-5</v>
      </c>
      <c r="CZ30" s="342">
        <v>0</v>
      </c>
      <c r="DA30" s="342">
        <v>0</v>
      </c>
      <c r="DB30" s="342">
        <v>2.0281781551691499E-5</v>
      </c>
      <c r="DC30" s="342">
        <v>8.7990487514863255E-2</v>
      </c>
      <c r="DD30" s="342">
        <v>4.4267081006544884E-6</v>
      </c>
      <c r="DE30" s="342">
        <v>0</v>
      </c>
      <c r="DF30" s="343">
        <v>1.2996025759286877E-3</v>
      </c>
      <c r="DG30" s="345"/>
      <c r="DH30" s="346"/>
      <c r="DI30" s="346"/>
      <c r="DJ30" s="346"/>
      <c r="DK30" s="346"/>
      <c r="DL30" s="346"/>
      <c r="DM30" s="346"/>
      <c r="DN30" s="346"/>
      <c r="DO30" s="346"/>
      <c r="DP30" s="346"/>
      <c r="DQ30" s="345"/>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c r="EO30" s="345"/>
      <c r="EP30" s="345"/>
      <c r="EQ30" s="345"/>
      <c r="ER30" s="345"/>
      <c r="ES30" s="345"/>
      <c r="ET30" s="345"/>
      <c r="EU30" s="345"/>
      <c r="EV30" s="345"/>
      <c r="EW30" s="345"/>
      <c r="EX30" s="345"/>
      <c r="EY30" s="345"/>
      <c r="EZ30" s="345"/>
      <c r="FA30" s="345"/>
      <c r="FB30" s="345"/>
      <c r="FC30" s="345"/>
      <c r="FD30" s="345"/>
      <c r="FE30" s="345"/>
      <c r="FF30" s="345"/>
      <c r="FG30" s="345"/>
      <c r="FH30" s="345"/>
      <c r="FI30" s="345"/>
      <c r="FJ30" s="345"/>
      <c r="FK30" s="345"/>
      <c r="FL30" s="345"/>
      <c r="FM30" s="345"/>
      <c r="FN30" s="345"/>
    </row>
    <row r="31" spans="1:170" ht="19.899999999999999" customHeight="1" x14ac:dyDescent="0.15">
      <c r="A31" s="347" t="s">
        <v>250</v>
      </c>
      <c r="B31" s="348" t="s">
        <v>251</v>
      </c>
      <c r="C31" s="349">
        <v>3.023156089193825E-2</v>
      </c>
      <c r="D31" s="342">
        <v>1.8470875387558547E-3</v>
      </c>
      <c r="E31" s="342">
        <v>5.962820063135742E-3</v>
      </c>
      <c r="F31" s="342">
        <v>0</v>
      </c>
      <c r="G31" s="342">
        <v>2.2213511041421666E-3</v>
      </c>
      <c r="H31" s="342">
        <v>0</v>
      </c>
      <c r="I31" s="342">
        <v>2.631578947368421E-3</v>
      </c>
      <c r="J31" s="342">
        <v>2.3602490893043825E-3</v>
      </c>
      <c r="K31" s="342">
        <v>2.9390676373125943E-3</v>
      </c>
      <c r="L31" s="342">
        <v>0</v>
      </c>
      <c r="M31" s="342">
        <v>0</v>
      </c>
      <c r="N31" s="342">
        <v>1.6894493646515209E-2</v>
      </c>
      <c r="O31" s="342">
        <v>1.1896527873841472E-2</v>
      </c>
      <c r="P31" s="342">
        <v>4.4830107361372995E-2</v>
      </c>
      <c r="Q31" s="342">
        <v>3.1237956579454461E-2</v>
      </c>
      <c r="R31" s="342">
        <v>8.9629433718299099E-3</v>
      </c>
      <c r="S31" s="342">
        <v>2.2216625275291692E-2</v>
      </c>
      <c r="T31" s="342">
        <v>3.0074431028812659E-2</v>
      </c>
      <c r="U31" s="342">
        <v>4.7866520787746168E-3</v>
      </c>
      <c r="V31" s="342">
        <v>1.1699522031721876E-2</v>
      </c>
      <c r="W31" s="342">
        <v>8.3294083701431227E-3</v>
      </c>
      <c r="X31" s="342">
        <v>1.4664828767581602E-2</v>
      </c>
      <c r="Y31" s="342">
        <v>8.4642546440816743E-3</v>
      </c>
      <c r="Z31" s="342">
        <v>1.5768725361366621E-2</v>
      </c>
      <c r="AA31" s="342">
        <v>1.9763218938709245E-2</v>
      </c>
      <c r="AB31" s="342">
        <v>0.10914521978514867</v>
      </c>
      <c r="AC31" s="342">
        <v>1.1125172693161813E-3</v>
      </c>
      <c r="AD31" s="342">
        <v>1.3077908031973744E-2</v>
      </c>
      <c r="AE31" s="342">
        <v>4.5216332878765678E-3</v>
      </c>
      <c r="AF31" s="342">
        <v>1.5433170746439951E-2</v>
      </c>
      <c r="AG31" s="342">
        <v>5.6151940545004133E-3</v>
      </c>
      <c r="AH31" s="342">
        <v>3.6313029373001172E-3</v>
      </c>
      <c r="AI31" s="342">
        <v>6.8157252985787918E-3</v>
      </c>
      <c r="AJ31" s="342">
        <v>5.3078556263269638E-4</v>
      </c>
      <c r="AK31" s="342">
        <v>1.9541904868661957E-2</v>
      </c>
      <c r="AL31" s="342">
        <v>1.2968206280934575E-4</v>
      </c>
      <c r="AM31" s="342">
        <v>6.4103542483859646E-4</v>
      </c>
      <c r="AN31" s="342">
        <v>5.6148597917278749E-3</v>
      </c>
      <c r="AO31" s="342">
        <v>2.019819478634097E-4</v>
      </c>
      <c r="AP31" s="342">
        <v>0</v>
      </c>
      <c r="AQ31" s="342">
        <v>3.2589061248812826E-3</v>
      </c>
      <c r="AR31" s="342">
        <v>6.5333741669218763E-3</v>
      </c>
      <c r="AS31" s="342">
        <v>6.2102475909698905E-3</v>
      </c>
      <c r="AT31" s="342">
        <v>1.8860215595113384E-3</v>
      </c>
      <c r="AU31" s="342">
        <v>3.0351216420586836E-3</v>
      </c>
      <c r="AV31" s="342">
        <v>1.8687298308151388E-2</v>
      </c>
      <c r="AW31" s="342">
        <v>2.1031782494614435E-3</v>
      </c>
      <c r="AX31" s="342">
        <v>5.888E-3</v>
      </c>
      <c r="AY31" s="342">
        <v>3.9835016947516533E-3</v>
      </c>
      <c r="AZ31" s="342">
        <v>3.2881002087682674E-3</v>
      </c>
      <c r="BA31" s="342">
        <v>3.0862007804185881E-3</v>
      </c>
      <c r="BB31" s="342">
        <v>5.713181327513305E-3</v>
      </c>
      <c r="BC31" s="342">
        <v>5.074367941758787E-3</v>
      </c>
      <c r="BD31" s="342">
        <v>8.2561306226831502E-3</v>
      </c>
      <c r="BE31" s="342">
        <v>4.8865960669882509E-3</v>
      </c>
      <c r="BF31" s="342">
        <v>6.9861260534543378E-3</v>
      </c>
      <c r="BG31" s="342">
        <v>1.3319261473767207E-2</v>
      </c>
      <c r="BH31" s="342">
        <v>2.8209956066461865E-2</v>
      </c>
      <c r="BI31" s="342">
        <v>7.4782304292653045E-3</v>
      </c>
      <c r="BJ31" s="342">
        <v>2.4778271688963568E-2</v>
      </c>
      <c r="BK31" s="342">
        <v>2.7341547189801605E-4</v>
      </c>
      <c r="BL31" s="342">
        <v>5.3898005162679122E-3</v>
      </c>
      <c r="BM31" s="342">
        <v>6.4060571190150007E-3</v>
      </c>
      <c r="BN31" s="342">
        <v>1.8001859970771888E-3</v>
      </c>
      <c r="BO31" s="342">
        <v>2.1747740482910452E-3</v>
      </c>
      <c r="BP31" s="342">
        <v>3.1553770521506176E-4</v>
      </c>
      <c r="BQ31" s="342">
        <v>5.665580525282295E-3</v>
      </c>
      <c r="BR31" s="342">
        <v>1.2940671728992336E-3</v>
      </c>
      <c r="BS31" s="342">
        <v>3.8103302286198138E-3</v>
      </c>
      <c r="BT31" s="342">
        <v>8.7311020465932959E-6</v>
      </c>
      <c r="BU31" s="342">
        <v>2.7156431910376532E-5</v>
      </c>
      <c r="BV31" s="342">
        <v>1.8857072816586683E-5</v>
      </c>
      <c r="BW31" s="342">
        <v>2.1209821926440232E-5</v>
      </c>
      <c r="BX31" s="342">
        <v>4.1941019984765772E-5</v>
      </c>
      <c r="BY31" s="342">
        <v>1.7804154302670624E-4</v>
      </c>
      <c r="BZ31" s="342">
        <v>4.397646965696888E-4</v>
      </c>
      <c r="CA31" s="342">
        <v>1.0838128536190318E-4</v>
      </c>
      <c r="CB31" s="342">
        <v>1.8394751364277394E-4</v>
      </c>
      <c r="CC31" s="342">
        <v>0</v>
      </c>
      <c r="CD31" s="342">
        <v>4.3351974682446785E-5</v>
      </c>
      <c r="CE31" s="342">
        <v>2.6070594636258532E-4</v>
      </c>
      <c r="CF31" s="342">
        <v>5.2167877090757012E-4</v>
      </c>
      <c r="CG31" s="342">
        <v>1.0927170409222532E-5</v>
      </c>
      <c r="CH31" s="342">
        <v>0</v>
      </c>
      <c r="CI31" s="342">
        <v>4.3579167131173292E-4</v>
      </c>
      <c r="CJ31" s="342">
        <v>7.8424437112589078E-4</v>
      </c>
      <c r="CK31" s="342">
        <v>0</v>
      </c>
      <c r="CL31" s="342">
        <v>3.1558651799843572E-3</v>
      </c>
      <c r="CM31" s="342">
        <v>4.3054724098123603E-4</v>
      </c>
      <c r="CN31" s="342">
        <v>4.7113597527864977E-5</v>
      </c>
      <c r="CO31" s="342">
        <v>1.1001443096552179E-2</v>
      </c>
      <c r="CP31" s="342">
        <v>1.7006994884205546E-3</v>
      </c>
      <c r="CQ31" s="342">
        <v>1.2041822674449972E-2</v>
      </c>
      <c r="CR31" s="342">
        <v>4.328587156544628E-3</v>
      </c>
      <c r="CS31" s="342">
        <v>2.9201127767693098E-3</v>
      </c>
      <c r="CT31" s="342">
        <v>2.1163236904732496E-3</v>
      </c>
      <c r="CU31" s="342">
        <v>2.106625270228792E-3</v>
      </c>
      <c r="CV31" s="342">
        <v>3.3616768835277831E-3</v>
      </c>
      <c r="CW31" s="342">
        <v>3.8764222888190434E-3</v>
      </c>
      <c r="CX31" s="342">
        <v>4.8281911555038137E-3</v>
      </c>
      <c r="CY31" s="342">
        <v>4.269664353400756E-3</v>
      </c>
      <c r="CZ31" s="342">
        <v>2.5792557720238393E-3</v>
      </c>
      <c r="DA31" s="342">
        <v>2.9597378666334152E-2</v>
      </c>
      <c r="DB31" s="342">
        <v>2.0259246238856286E-3</v>
      </c>
      <c r="DC31" s="342">
        <v>2.2946784321088094E-4</v>
      </c>
      <c r="DD31" s="342">
        <v>5.8543214631155615E-3</v>
      </c>
      <c r="DE31" s="342">
        <v>9.3272322261360018E-3</v>
      </c>
      <c r="DF31" s="343">
        <v>4.8277110614929698E-4</v>
      </c>
      <c r="DG31" s="345"/>
      <c r="DH31" s="346"/>
      <c r="DI31" s="346"/>
      <c r="DJ31" s="346"/>
      <c r="DK31" s="346"/>
      <c r="DL31" s="346"/>
      <c r="DM31" s="346"/>
      <c r="DN31" s="346"/>
      <c r="DO31" s="346"/>
      <c r="DP31" s="346"/>
      <c r="DQ31" s="345"/>
      <c r="DR31" s="345"/>
      <c r="DS31" s="345"/>
      <c r="DT31" s="345"/>
      <c r="DU31" s="345"/>
      <c r="DV31" s="345"/>
      <c r="DW31" s="345"/>
      <c r="DX31" s="345"/>
      <c r="DY31" s="345"/>
      <c r="DZ31" s="345"/>
      <c r="EA31" s="345"/>
      <c r="EB31" s="345"/>
      <c r="EC31" s="345"/>
      <c r="ED31" s="345"/>
      <c r="EE31" s="345"/>
      <c r="EF31" s="345"/>
      <c r="EG31" s="345"/>
      <c r="EH31" s="345"/>
      <c r="EI31" s="345"/>
      <c r="EJ31" s="345"/>
      <c r="EK31" s="345"/>
      <c r="EL31" s="345"/>
      <c r="EM31" s="345"/>
      <c r="EN31" s="345"/>
      <c r="EO31" s="345"/>
      <c r="EP31" s="345"/>
      <c r="EQ31" s="345"/>
      <c r="ER31" s="345"/>
      <c r="ES31" s="345"/>
      <c r="ET31" s="345"/>
      <c r="EU31" s="345"/>
      <c r="EV31" s="345"/>
      <c r="EW31" s="345"/>
      <c r="EX31" s="345"/>
      <c r="EY31" s="345"/>
      <c r="EZ31" s="345"/>
      <c r="FA31" s="345"/>
      <c r="FB31" s="345"/>
      <c r="FC31" s="345"/>
      <c r="FD31" s="345"/>
      <c r="FE31" s="345"/>
      <c r="FF31" s="345"/>
      <c r="FG31" s="345"/>
      <c r="FH31" s="345"/>
      <c r="FI31" s="345"/>
      <c r="FJ31" s="345"/>
      <c r="FK31" s="345"/>
      <c r="FL31" s="345"/>
      <c r="FM31" s="345"/>
      <c r="FN31" s="345"/>
    </row>
    <row r="32" spans="1:170" ht="19.899999999999999" customHeight="1" x14ac:dyDescent="0.15">
      <c r="A32" s="347" t="s">
        <v>262</v>
      </c>
      <c r="B32" s="348" t="s">
        <v>261</v>
      </c>
      <c r="C32" s="349">
        <v>1.2084827693747077E-2</v>
      </c>
      <c r="D32" s="342">
        <v>1.5172504782637378E-3</v>
      </c>
      <c r="E32" s="342">
        <v>4.2090494563311121E-3</v>
      </c>
      <c r="F32" s="342">
        <v>6.5843621399176953E-3</v>
      </c>
      <c r="G32" s="342">
        <v>5.3508428067424542E-2</v>
      </c>
      <c r="H32" s="342">
        <v>0</v>
      </c>
      <c r="I32" s="342">
        <v>2.1052631578947368E-2</v>
      </c>
      <c r="J32" s="342">
        <v>2.6025412898215308E-3</v>
      </c>
      <c r="K32" s="342">
        <v>2.5030521087002862E-3</v>
      </c>
      <c r="L32" s="342">
        <v>1.557026080186843E-3</v>
      </c>
      <c r="M32" s="342">
        <v>0</v>
      </c>
      <c r="N32" s="342">
        <v>7.6530612244897957E-3</v>
      </c>
      <c r="O32" s="342">
        <v>1.3141513349010929E-3</v>
      </c>
      <c r="P32" s="342">
        <v>9.2353869242313468E-4</v>
      </c>
      <c r="Q32" s="342">
        <v>1.541557829829144E-3</v>
      </c>
      <c r="R32" s="342">
        <v>2.9974433571365602E-3</v>
      </c>
      <c r="S32" s="342">
        <v>2.0793308654702214E-3</v>
      </c>
      <c r="T32" s="342">
        <v>1.0805586689664893E-3</v>
      </c>
      <c r="U32" s="342">
        <v>4.8140043763676151E-2</v>
      </c>
      <c r="V32" s="342">
        <v>1.4125032696834947E-2</v>
      </c>
      <c r="W32" s="342">
        <v>0.65249436714742159</v>
      </c>
      <c r="X32" s="342">
        <v>1.8088138859521166E-2</v>
      </c>
      <c r="Y32" s="342">
        <v>1.5454685021237399E-3</v>
      </c>
      <c r="Z32" s="342">
        <v>7.8843626806833107E-3</v>
      </c>
      <c r="AA32" s="342">
        <v>2.010538810242421E-3</v>
      </c>
      <c r="AB32" s="342">
        <v>4.4666521428629678E-3</v>
      </c>
      <c r="AC32" s="342">
        <v>5.9442852832414669E-2</v>
      </c>
      <c r="AD32" s="342">
        <v>9.4578635273057265E-2</v>
      </c>
      <c r="AE32" s="342">
        <v>6.4240552694158615E-4</v>
      </c>
      <c r="AF32" s="342">
        <v>3.0805937693480921E-3</v>
      </c>
      <c r="AG32" s="342">
        <v>1.6515276630883566E-3</v>
      </c>
      <c r="AH32" s="342">
        <v>2.6598833190477508E-2</v>
      </c>
      <c r="AI32" s="342">
        <v>6.4762789534333213E-3</v>
      </c>
      <c r="AJ32" s="342">
        <v>2.521231422505308E-2</v>
      </c>
      <c r="AK32" s="342">
        <v>1.0742442924933678E-2</v>
      </c>
      <c r="AL32" s="342">
        <v>8.7072242171989294E-4</v>
      </c>
      <c r="AM32" s="342">
        <v>2.1316971667251737E-3</v>
      </c>
      <c r="AN32" s="342">
        <v>1.4037149479319687E-3</v>
      </c>
      <c r="AO32" s="342">
        <v>5.0495486965852429E-4</v>
      </c>
      <c r="AP32" s="342">
        <v>1.990084491306473E-3</v>
      </c>
      <c r="AQ32" s="342">
        <v>1.5717238682284587E-3</v>
      </c>
      <c r="AR32" s="342">
        <v>3.3833544792988288E-3</v>
      </c>
      <c r="AS32" s="342">
        <v>3.0505282122676274E-3</v>
      </c>
      <c r="AT32" s="342">
        <v>9.5462898238099568E-4</v>
      </c>
      <c r="AU32" s="342">
        <v>5.9867513477306327E-4</v>
      </c>
      <c r="AV32" s="342">
        <v>7.493822659699437E-4</v>
      </c>
      <c r="AW32" s="342">
        <v>1.3578772193124852E-3</v>
      </c>
      <c r="AX32" s="342">
        <v>7.8399999999999997E-4</v>
      </c>
      <c r="AY32" s="342">
        <v>7.8704786513266584E-4</v>
      </c>
      <c r="AZ32" s="342">
        <v>4.1753653444676412E-4</v>
      </c>
      <c r="BA32" s="342">
        <v>2.533826584908529E-4</v>
      </c>
      <c r="BB32" s="342">
        <v>8.5791996832295498E-4</v>
      </c>
      <c r="BC32" s="342">
        <v>3.7722096837098084E-4</v>
      </c>
      <c r="BD32" s="342">
        <v>2.5204866383470525E-4</v>
      </c>
      <c r="BE32" s="342">
        <v>4.4677449755321156E-4</v>
      </c>
      <c r="BF32" s="342">
        <v>3.8127857866695824E-4</v>
      </c>
      <c r="BG32" s="342">
        <v>1.8758829133677191E-3</v>
      </c>
      <c r="BH32" s="342">
        <v>1.2222112113104086E-3</v>
      </c>
      <c r="BI32" s="342">
        <v>3.9644685599264868E-3</v>
      </c>
      <c r="BJ32" s="342">
        <v>8.8265946359827299E-4</v>
      </c>
      <c r="BK32" s="342">
        <v>7.1942446043165471E-3</v>
      </c>
      <c r="BL32" s="342">
        <v>1.977050705535742E-3</v>
      </c>
      <c r="BM32" s="342">
        <v>2.7691812976617428E-3</v>
      </c>
      <c r="BN32" s="342">
        <v>8.3217085160090347E-3</v>
      </c>
      <c r="BO32" s="342">
        <v>4.1354604134033164E-3</v>
      </c>
      <c r="BP32" s="342">
        <v>1.9115915117892159E-2</v>
      </c>
      <c r="BQ32" s="342">
        <v>2.658244599993562E-2</v>
      </c>
      <c r="BR32" s="342">
        <v>1.1025731357235788E-2</v>
      </c>
      <c r="BS32" s="342">
        <v>1.5441245648696962E-2</v>
      </c>
      <c r="BT32" s="342">
        <v>1.3326418913221347E-3</v>
      </c>
      <c r="BU32" s="342">
        <v>3.7113790277514593E-4</v>
      </c>
      <c r="BV32" s="342">
        <v>1.1237636831634625E-3</v>
      </c>
      <c r="BW32" s="342">
        <v>6.9855574796437025E-4</v>
      </c>
      <c r="BX32" s="342">
        <v>1.8235226080332944E-6</v>
      </c>
      <c r="BY32" s="342">
        <v>2.4668644906033631E-3</v>
      </c>
      <c r="BZ32" s="342">
        <v>5.0429283637968114E-2</v>
      </c>
      <c r="CA32" s="342">
        <v>0.28378033923342316</v>
      </c>
      <c r="CB32" s="342">
        <v>6.3552730485099115E-2</v>
      </c>
      <c r="CC32" s="342">
        <v>0</v>
      </c>
      <c r="CD32" s="342">
        <v>2.0136992239996532E-2</v>
      </c>
      <c r="CE32" s="342">
        <v>1.3337565082027914E-3</v>
      </c>
      <c r="CF32" s="342">
        <v>2.0759365966280582E-3</v>
      </c>
      <c r="CG32" s="342">
        <v>3.4639130197235426E-3</v>
      </c>
      <c r="CH32" s="342">
        <v>6.4234826955269207E-4</v>
      </c>
      <c r="CI32" s="342">
        <v>6.6888954201335758E-4</v>
      </c>
      <c r="CJ32" s="342">
        <v>6.030418824184299E-4</v>
      </c>
      <c r="CK32" s="342">
        <v>2.0380434782608695E-4</v>
      </c>
      <c r="CL32" s="342">
        <v>1.5733852338250542E-3</v>
      </c>
      <c r="CM32" s="342">
        <v>8.743596824814159E-3</v>
      </c>
      <c r="CN32" s="342">
        <v>1.9914555262739849E-3</v>
      </c>
      <c r="CO32" s="342">
        <v>4.5270216360413368E-3</v>
      </c>
      <c r="CP32" s="342">
        <v>1.776369830063587E-3</v>
      </c>
      <c r="CQ32" s="342">
        <v>6.1611834651531666E-3</v>
      </c>
      <c r="CR32" s="342">
        <v>1.5273483806410902E-3</v>
      </c>
      <c r="CS32" s="342">
        <v>2.3159515126101424E-3</v>
      </c>
      <c r="CT32" s="342">
        <v>2.8121577443448041E-3</v>
      </c>
      <c r="CU32" s="342">
        <v>1.9432182786177535E-3</v>
      </c>
      <c r="CV32" s="342">
        <v>7.5608649629517618E-4</v>
      </c>
      <c r="CW32" s="342">
        <v>4.2272738347586677E-3</v>
      </c>
      <c r="CX32" s="342">
        <v>1.8372847897194745E-3</v>
      </c>
      <c r="CY32" s="342">
        <v>2.179440610243371E-3</v>
      </c>
      <c r="CZ32" s="342">
        <v>2.2770329664636305E-3</v>
      </c>
      <c r="DA32" s="342">
        <v>5.9818224642199042E-3</v>
      </c>
      <c r="DB32" s="342">
        <v>6.2715775620397164E-3</v>
      </c>
      <c r="DC32" s="342">
        <v>6.2582139057512987E-5</v>
      </c>
      <c r="DD32" s="342">
        <v>2.0318590182004104E-3</v>
      </c>
      <c r="DE32" s="342">
        <v>0</v>
      </c>
      <c r="DF32" s="343">
        <v>8.9140236385423753E-3</v>
      </c>
      <c r="DG32" s="345"/>
      <c r="DH32" s="346"/>
      <c r="DI32" s="346"/>
      <c r="DJ32" s="346"/>
      <c r="DK32" s="346"/>
      <c r="DL32" s="346"/>
      <c r="DM32" s="346"/>
      <c r="DN32" s="346"/>
      <c r="DO32" s="346"/>
      <c r="DP32" s="346"/>
      <c r="DQ32" s="345"/>
      <c r="DR32" s="345"/>
      <c r="DS32" s="345"/>
      <c r="DT32" s="345"/>
      <c r="DU32" s="345"/>
      <c r="DV32" s="345"/>
      <c r="DW32" s="345"/>
      <c r="DX32" s="345"/>
      <c r="DY32" s="345"/>
      <c r="DZ32" s="345"/>
      <c r="EA32" s="345"/>
      <c r="EB32" s="345"/>
      <c r="EC32" s="345"/>
      <c r="ED32" s="345"/>
      <c r="EE32" s="345"/>
      <c r="EF32" s="345"/>
      <c r="EG32" s="345"/>
      <c r="EH32" s="345"/>
      <c r="EI32" s="345"/>
      <c r="EJ32" s="345"/>
      <c r="EK32" s="345"/>
      <c r="EL32" s="345"/>
      <c r="EM32" s="345"/>
      <c r="EN32" s="345"/>
      <c r="EO32" s="345"/>
      <c r="EP32" s="345"/>
      <c r="EQ32" s="345"/>
      <c r="ER32" s="345"/>
      <c r="ES32" s="345"/>
      <c r="ET32" s="345"/>
      <c r="EU32" s="345"/>
      <c r="EV32" s="345"/>
      <c r="EW32" s="345"/>
      <c r="EX32" s="345"/>
      <c r="EY32" s="345"/>
      <c r="EZ32" s="345"/>
      <c r="FA32" s="345"/>
      <c r="FB32" s="345"/>
      <c r="FC32" s="345"/>
      <c r="FD32" s="345"/>
      <c r="FE32" s="345"/>
      <c r="FF32" s="345"/>
      <c r="FG32" s="345"/>
      <c r="FH32" s="345"/>
      <c r="FI32" s="345"/>
      <c r="FJ32" s="345"/>
      <c r="FK32" s="345"/>
      <c r="FL32" s="345"/>
      <c r="FM32" s="345"/>
      <c r="FN32" s="345"/>
    </row>
    <row r="33" spans="1:170" ht="19.899999999999999" customHeight="1" x14ac:dyDescent="0.15">
      <c r="A33" s="347" t="s">
        <v>265</v>
      </c>
      <c r="B33" s="348" t="s">
        <v>264</v>
      </c>
      <c r="C33" s="349">
        <v>0</v>
      </c>
      <c r="D33" s="342">
        <v>0</v>
      </c>
      <c r="E33" s="342">
        <v>0</v>
      </c>
      <c r="F33" s="342">
        <v>0</v>
      </c>
      <c r="G33" s="342">
        <v>0</v>
      </c>
      <c r="H33" s="342">
        <v>0</v>
      </c>
      <c r="I33" s="342">
        <v>0</v>
      </c>
      <c r="J33" s="342">
        <v>0</v>
      </c>
      <c r="K33" s="342">
        <v>0</v>
      </c>
      <c r="L33" s="342">
        <v>0</v>
      </c>
      <c r="M33" s="342">
        <v>0</v>
      </c>
      <c r="N33" s="342">
        <v>0</v>
      </c>
      <c r="O33" s="342">
        <v>0</v>
      </c>
      <c r="P33" s="342">
        <v>0</v>
      </c>
      <c r="Q33" s="342">
        <v>0</v>
      </c>
      <c r="R33" s="342">
        <v>0</v>
      </c>
      <c r="S33" s="342">
        <v>0</v>
      </c>
      <c r="T33" s="342">
        <v>0</v>
      </c>
      <c r="U33" s="342">
        <v>3.6925601750547048E-3</v>
      </c>
      <c r="V33" s="342">
        <v>5.7863489723285698E-4</v>
      </c>
      <c r="W33" s="342">
        <v>1.7397134140390629E-4</v>
      </c>
      <c r="X33" s="342">
        <v>1.8334381649559037E-3</v>
      </c>
      <c r="Y33" s="342">
        <v>0</v>
      </c>
      <c r="Z33" s="342">
        <v>0</v>
      </c>
      <c r="AA33" s="342">
        <v>0</v>
      </c>
      <c r="AB33" s="342">
        <v>1.6310153886301917E-4</v>
      </c>
      <c r="AC33" s="342">
        <v>0</v>
      </c>
      <c r="AD33" s="342">
        <v>3.4136820775475196E-2</v>
      </c>
      <c r="AE33" s="342">
        <v>8.7908124739374956E-5</v>
      </c>
      <c r="AF33" s="342">
        <v>0</v>
      </c>
      <c r="AG33" s="342">
        <v>0</v>
      </c>
      <c r="AH33" s="342">
        <v>0</v>
      </c>
      <c r="AI33" s="342">
        <v>1.7865597112919506E-5</v>
      </c>
      <c r="AJ33" s="342">
        <v>0</v>
      </c>
      <c r="AK33" s="342">
        <v>5.6608003587041815E-3</v>
      </c>
      <c r="AL33" s="342">
        <v>7.0584094186229615E-2</v>
      </c>
      <c r="AM33" s="342">
        <v>1.0116658272155151E-2</v>
      </c>
      <c r="AN33" s="342">
        <v>2.1153657819998041E-2</v>
      </c>
      <c r="AO33" s="342">
        <v>1.5148646089755728E-4</v>
      </c>
      <c r="AP33" s="342">
        <v>8.3793031212904122E-4</v>
      </c>
      <c r="AQ33" s="342">
        <v>4.0969105569936128E-5</v>
      </c>
      <c r="AR33" s="342">
        <v>1.4583424479736331E-5</v>
      </c>
      <c r="AS33" s="342">
        <v>3.4122239510823571E-5</v>
      </c>
      <c r="AT33" s="342">
        <v>1.7427303937989781E-5</v>
      </c>
      <c r="AU33" s="342">
        <v>2.3719300109867798E-5</v>
      </c>
      <c r="AV33" s="342">
        <v>3.3755957926574039E-5</v>
      </c>
      <c r="AW33" s="342">
        <v>0</v>
      </c>
      <c r="AX33" s="342">
        <v>0</v>
      </c>
      <c r="AY33" s="342">
        <v>1.1137469789613195E-5</v>
      </c>
      <c r="AZ33" s="342">
        <v>0</v>
      </c>
      <c r="BA33" s="342">
        <v>0</v>
      </c>
      <c r="BB33" s="342">
        <v>0</v>
      </c>
      <c r="BC33" s="342">
        <v>1.4918343381903197E-5</v>
      </c>
      <c r="BD33" s="342">
        <v>0</v>
      </c>
      <c r="BE33" s="342">
        <v>0</v>
      </c>
      <c r="BF33" s="342">
        <v>0</v>
      </c>
      <c r="BG33" s="342">
        <v>5.913466276815927E-5</v>
      </c>
      <c r="BH33" s="342">
        <v>0</v>
      </c>
      <c r="BI33" s="342">
        <v>1.8378331072506891E-3</v>
      </c>
      <c r="BJ33" s="342">
        <v>1.0634451368653891E-5</v>
      </c>
      <c r="BK33" s="342">
        <v>2.2215007091713803E-4</v>
      </c>
      <c r="BL33" s="342">
        <v>8.5786214004907285E-4</v>
      </c>
      <c r="BM33" s="342">
        <v>3.1890763504741758E-5</v>
      </c>
      <c r="BN33" s="342">
        <v>3.3426331871927728E-2</v>
      </c>
      <c r="BO33" s="342">
        <v>1.2192293557031175E-2</v>
      </c>
      <c r="BP33" s="342">
        <v>2.0503787993174032E-2</v>
      </c>
      <c r="BQ33" s="342">
        <v>0</v>
      </c>
      <c r="BR33" s="342">
        <v>0</v>
      </c>
      <c r="BS33" s="342">
        <v>1.7875623294759621E-4</v>
      </c>
      <c r="BT33" s="342">
        <v>-2.0678925899826228E-6</v>
      </c>
      <c r="BU33" s="342">
        <v>0</v>
      </c>
      <c r="BV33" s="342">
        <v>0</v>
      </c>
      <c r="BW33" s="342">
        <v>0</v>
      </c>
      <c r="BX33" s="342">
        <v>0</v>
      </c>
      <c r="BY33" s="342">
        <v>1.1869436201780416E-5</v>
      </c>
      <c r="BZ33" s="342">
        <v>0</v>
      </c>
      <c r="CA33" s="342">
        <v>0</v>
      </c>
      <c r="CB33" s="342">
        <v>0</v>
      </c>
      <c r="CC33" s="342">
        <v>0</v>
      </c>
      <c r="CD33" s="342">
        <v>0</v>
      </c>
      <c r="CE33" s="342">
        <v>0</v>
      </c>
      <c r="CF33" s="342">
        <v>0</v>
      </c>
      <c r="CG33" s="342">
        <v>0</v>
      </c>
      <c r="CH33" s="342">
        <v>0</v>
      </c>
      <c r="CI33" s="342">
        <v>0</v>
      </c>
      <c r="CJ33" s="342">
        <v>0</v>
      </c>
      <c r="CK33" s="342">
        <v>0</v>
      </c>
      <c r="CL33" s="342">
        <v>1.8189424668497736E-5</v>
      </c>
      <c r="CM33" s="342">
        <v>0</v>
      </c>
      <c r="CN33" s="342">
        <v>0</v>
      </c>
      <c r="CO33" s="342">
        <v>0</v>
      </c>
      <c r="CP33" s="342">
        <v>0</v>
      </c>
      <c r="CQ33" s="342">
        <v>0</v>
      </c>
      <c r="CR33" s="342">
        <v>1.4521030412318059E-5</v>
      </c>
      <c r="CS33" s="342">
        <v>1.3793636168017523E-5</v>
      </c>
      <c r="CT33" s="342">
        <v>2.388069533997052E-4</v>
      </c>
      <c r="CU33" s="342">
        <v>1.1041012946691782E-5</v>
      </c>
      <c r="CV33" s="342">
        <v>0</v>
      </c>
      <c r="CW33" s="342">
        <v>0</v>
      </c>
      <c r="CX33" s="342">
        <v>2.163491182451298E-6</v>
      </c>
      <c r="CY33" s="342">
        <v>0</v>
      </c>
      <c r="CZ33" s="342">
        <v>4.9132793246788238E-4</v>
      </c>
      <c r="DA33" s="342">
        <v>0</v>
      </c>
      <c r="DB33" s="342">
        <v>0</v>
      </c>
      <c r="DC33" s="342">
        <v>0</v>
      </c>
      <c r="DD33" s="342">
        <v>8.410745391243528E-5</v>
      </c>
      <c r="DE33" s="342">
        <v>0</v>
      </c>
      <c r="DF33" s="343">
        <v>8.6209126098088752E-6</v>
      </c>
      <c r="DG33" s="345"/>
      <c r="DH33" s="346"/>
      <c r="DI33" s="346"/>
      <c r="DJ33" s="346"/>
      <c r="DK33" s="346"/>
      <c r="DL33" s="346"/>
      <c r="DM33" s="346"/>
      <c r="DN33" s="346"/>
      <c r="DO33" s="346"/>
      <c r="DP33" s="346"/>
      <c r="DQ33" s="345"/>
      <c r="DR33" s="345"/>
      <c r="DS33" s="345"/>
      <c r="DT33" s="345"/>
      <c r="DU33" s="345"/>
      <c r="DV33" s="345"/>
      <c r="DW33" s="345"/>
      <c r="DX33" s="345"/>
      <c r="DY33" s="345"/>
      <c r="DZ33" s="345"/>
      <c r="EA33" s="345"/>
      <c r="EB33" s="345"/>
      <c r="EC33" s="345"/>
      <c r="ED33" s="345"/>
      <c r="EE33" s="345"/>
      <c r="EF33" s="345"/>
      <c r="EG33" s="345"/>
      <c r="EH33" s="345"/>
      <c r="EI33" s="345"/>
      <c r="EJ33" s="345"/>
      <c r="EK33" s="345"/>
      <c r="EL33" s="345"/>
      <c r="EM33" s="345"/>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row>
    <row r="34" spans="1:170" ht="19.899999999999999" customHeight="1" x14ac:dyDescent="0.15">
      <c r="A34" s="347" t="s">
        <v>268</v>
      </c>
      <c r="B34" s="348" t="s">
        <v>267</v>
      </c>
      <c r="C34" s="349">
        <v>1.9939965694682676E-2</v>
      </c>
      <c r="D34" s="342">
        <v>1.1874134177716209E-3</v>
      </c>
      <c r="E34" s="342">
        <v>4.9105576990529642E-3</v>
      </c>
      <c r="F34" s="342">
        <v>8.23045267489712E-3</v>
      </c>
      <c r="G34" s="342">
        <v>1.868548281719587E-2</v>
      </c>
      <c r="H34" s="342">
        <v>0</v>
      </c>
      <c r="I34" s="342">
        <v>0</v>
      </c>
      <c r="J34" s="342">
        <v>1.4227398014366958E-2</v>
      </c>
      <c r="K34" s="342">
        <v>3.0989399978037735E-2</v>
      </c>
      <c r="L34" s="342">
        <v>0</v>
      </c>
      <c r="M34" s="342">
        <v>0</v>
      </c>
      <c r="N34" s="342">
        <v>7.6049287639584134E-3</v>
      </c>
      <c r="O34" s="342">
        <v>6.5707566745054641E-3</v>
      </c>
      <c r="P34" s="342">
        <v>7.8500788855966445E-3</v>
      </c>
      <c r="Q34" s="342">
        <v>4.9083629512268231E-2</v>
      </c>
      <c r="R34" s="342">
        <v>6.0536601134326606E-3</v>
      </c>
      <c r="S34" s="342">
        <v>1.9815144557424676E-2</v>
      </c>
      <c r="T34" s="342">
        <v>3.3155029967046314E-2</v>
      </c>
      <c r="U34" s="342">
        <v>1.162472647702407E-2</v>
      </c>
      <c r="V34" s="342">
        <v>6.4125429022107022E-3</v>
      </c>
      <c r="W34" s="342">
        <v>0</v>
      </c>
      <c r="X34" s="342">
        <v>1.8735864459403396E-3</v>
      </c>
      <c r="Y34" s="342">
        <v>8.6996571311601253E-4</v>
      </c>
      <c r="Z34" s="342">
        <v>6.1322820849759093E-3</v>
      </c>
      <c r="AA34" s="342">
        <v>6.4082384895473216E-2</v>
      </c>
      <c r="AB34" s="342">
        <v>3.4824508569238348E-2</v>
      </c>
      <c r="AC34" s="342">
        <v>1.0181106457968382E-4</v>
      </c>
      <c r="AD34" s="342">
        <v>0</v>
      </c>
      <c r="AE34" s="342">
        <v>0.21204792119825536</v>
      </c>
      <c r="AF34" s="342">
        <v>4.7432083478050772E-2</v>
      </c>
      <c r="AG34" s="342">
        <v>6.7217175887696115E-2</v>
      </c>
      <c r="AH34" s="342">
        <v>2.2875365204007337E-2</v>
      </c>
      <c r="AI34" s="342">
        <v>5.0916951771820594E-4</v>
      </c>
      <c r="AJ34" s="342">
        <v>3.9808917197452229E-3</v>
      </c>
      <c r="AK34" s="342">
        <v>5.3431976983148374E-3</v>
      </c>
      <c r="AL34" s="342">
        <v>0</v>
      </c>
      <c r="AM34" s="342">
        <v>2.5437913684071287E-5</v>
      </c>
      <c r="AN34" s="342">
        <v>5.8760160611105673E-4</v>
      </c>
      <c r="AO34" s="342">
        <v>8.8367102190241745E-5</v>
      </c>
      <c r="AP34" s="342">
        <v>1.0474128901613015E-4</v>
      </c>
      <c r="AQ34" s="342">
        <v>9.2254976815210714E-3</v>
      </c>
      <c r="AR34" s="342">
        <v>2.2166805209199226E-3</v>
      </c>
      <c r="AS34" s="342">
        <v>5.7086506701607836E-3</v>
      </c>
      <c r="AT34" s="342">
        <v>3.0904418983368543E-3</v>
      </c>
      <c r="AU34" s="342">
        <v>9.9336428860126343E-3</v>
      </c>
      <c r="AV34" s="342">
        <v>2.8224481621006107E-2</v>
      </c>
      <c r="AW34" s="342">
        <v>2.0592769559047239E-2</v>
      </c>
      <c r="AX34" s="342">
        <v>2.4613333333333334E-2</v>
      </c>
      <c r="AY34" s="342">
        <v>1.8332275273703319E-2</v>
      </c>
      <c r="AZ34" s="342">
        <v>3.689979123173278E-2</v>
      </c>
      <c r="BA34" s="342">
        <v>5.2399533775908374E-3</v>
      </c>
      <c r="BB34" s="342">
        <v>9.5837202615241743E-2</v>
      </c>
      <c r="BC34" s="342">
        <v>3.8672608429716489E-2</v>
      </c>
      <c r="BD34" s="342">
        <v>4.0204835645828593E-2</v>
      </c>
      <c r="BE34" s="342">
        <v>3.3019427709792042E-2</v>
      </c>
      <c r="BF34" s="342">
        <v>4.9253842415266577E-3</v>
      </c>
      <c r="BG34" s="342">
        <v>3.9579158316633264E-2</v>
      </c>
      <c r="BH34" s="342">
        <v>3.8868518702033714E-3</v>
      </c>
      <c r="BI34" s="342">
        <v>5.9992123572397494E-3</v>
      </c>
      <c r="BJ34" s="342">
        <v>6.9134568347618941E-2</v>
      </c>
      <c r="BK34" s="342">
        <v>2.3752969121140144E-3</v>
      </c>
      <c r="BL34" s="342">
        <v>1.2467961289027938E-2</v>
      </c>
      <c r="BM34" s="342">
        <v>1.5743406916840848E-2</v>
      </c>
      <c r="BN34" s="342">
        <v>1.1025308888003189E-2</v>
      </c>
      <c r="BO34" s="342">
        <v>1.100767504344196E-2</v>
      </c>
      <c r="BP34" s="342">
        <v>0</v>
      </c>
      <c r="BQ34" s="342">
        <v>0</v>
      </c>
      <c r="BR34" s="342">
        <v>3.5909492035033991E-2</v>
      </c>
      <c r="BS34" s="342">
        <v>3.0506162385925298E-3</v>
      </c>
      <c r="BT34" s="342">
        <v>5.5812421003630991E-3</v>
      </c>
      <c r="BU34" s="342">
        <v>2.6033966058080968E-3</v>
      </c>
      <c r="BV34" s="342">
        <v>7.0890808119855554E-4</v>
      </c>
      <c r="BW34" s="342">
        <v>1.9273570440897464E-3</v>
      </c>
      <c r="BX34" s="342">
        <v>4.0846906419945793E-4</v>
      </c>
      <c r="BY34" s="342">
        <v>0</v>
      </c>
      <c r="BZ34" s="342">
        <v>3.6353881583094273E-4</v>
      </c>
      <c r="CA34" s="342">
        <v>4.0141216800704878E-5</v>
      </c>
      <c r="CB34" s="342">
        <v>9.5380192259216114E-5</v>
      </c>
      <c r="CC34" s="342">
        <v>0</v>
      </c>
      <c r="CD34" s="342">
        <v>1.5606710885680843E-3</v>
      </c>
      <c r="CE34" s="342">
        <v>3.4647442436882715E-3</v>
      </c>
      <c r="CF34" s="342">
        <v>8.8556049210260258E-3</v>
      </c>
      <c r="CG34" s="342">
        <v>0</v>
      </c>
      <c r="CH34" s="342">
        <v>2.9709888065435517E-5</v>
      </c>
      <c r="CI34" s="342">
        <v>7.8037113234891706E-4</v>
      </c>
      <c r="CJ34" s="342">
        <v>7.3658811659582856E-3</v>
      </c>
      <c r="CK34" s="342">
        <v>7.4728260869565214E-5</v>
      </c>
      <c r="CL34" s="342">
        <v>2.9648762209651307E-3</v>
      </c>
      <c r="CM34" s="342">
        <v>7.0271256197335867E-4</v>
      </c>
      <c r="CN34" s="342">
        <v>2.8992983094070754E-4</v>
      </c>
      <c r="CO34" s="342">
        <v>1.0872223513454448E-2</v>
      </c>
      <c r="CP34" s="342">
        <v>1.4151381086454906E-3</v>
      </c>
      <c r="CQ34" s="342">
        <v>0</v>
      </c>
      <c r="CR34" s="342">
        <v>2.4025704864017149E-4</v>
      </c>
      <c r="CS34" s="342">
        <v>2.3173308762269439E-4</v>
      </c>
      <c r="CT34" s="342">
        <v>2.6309938486622692E-3</v>
      </c>
      <c r="CU34" s="342">
        <v>2.870663366139863E-4</v>
      </c>
      <c r="CV34" s="342">
        <v>3.2220916842117509E-3</v>
      </c>
      <c r="CW34" s="342">
        <v>5.1994249932997101E-3</v>
      </c>
      <c r="CX34" s="342">
        <v>2.0971441195227914E-3</v>
      </c>
      <c r="CY34" s="342">
        <v>1.0769750383951161E-3</v>
      </c>
      <c r="CZ34" s="342">
        <v>7.6764592612293047E-4</v>
      </c>
      <c r="DA34" s="342">
        <v>3.1485099131302215E-3</v>
      </c>
      <c r="DB34" s="342">
        <v>5.8253783679025036E-3</v>
      </c>
      <c r="DC34" s="342">
        <v>6.2582139057512987E-5</v>
      </c>
      <c r="DD34" s="342">
        <v>3.3642981564974112E-4</v>
      </c>
      <c r="DE34" s="342">
        <v>3.5970196749733903E-2</v>
      </c>
      <c r="DF34" s="343">
        <v>1.9267739682922835E-3</v>
      </c>
      <c r="DG34" s="345"/>
      <c r="DH34" s="346"/>
      <c r="DI34" s="346"/>
      <c r="DJ34" s="346"/>
      <c r="DK34" s="346"/>
      <c r="DL34" s="346"/>
      <c r="DM34" s="346"/>
      <c r="DN34" s="346"/>
      <c r="DO34" s="346"/>
      <c r="DP34" s="346"/>
      <c r="DQ34" s="345"/>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row>
    <row r="35" spans="1:170" ht="19.899999999999999" customHeight="1" x14ac:dyDescent="0.15">
      <c r="A35" s="347" t="s">
        <v>271</v>
      </c>
      <c r="B35" s="348" t="s">
        <v>272</v>
      </c>
      <c r="C35" s="349">
        <v>7.0169967254015276E-4</v>
      </c>
      <c r="D35" s="342">
        <v>3.9580447259054025E-4</v>
      </c>
      <c r="E35" s="342">
        <v>1.052262364082778E-3</v>
      </c>
      <c r="F35" s="342">
        <v>0</v>
      </c>
      <c r="G35" s="342">
        <v>1.5026786880961715E-3</v>
      </c>
      <c r="H35" s="342">
        <v>0</v>
      </c>
      <c r="I35" s="342">
        <v>3.4210526315789475E-3</v>
      </c>
      <c r="J35" s="342">
        <v>2.4939943839898484E-4</v>
      </c>
      <c r="K35" s="342">
        <v>1.0981131831717384E-4</v>
      </c>
      <c r="L35" s="342">
        <v>0</v>
      </c>
      <c r="M35" s="342">
        <v>0</v>
      </c>
      <c r="N35" s="342">
        <v>3.3692722371967657E-4</v>
      </c>
      <c r="O35" s="342">
        <v>4.6341126020196435E-3</v>
      </c>
      <c r="P35" s="342">
        <v>2.6936545195674761E-4</v>
      </c>
      <c r="Q35" s="342">
        <v>1.1133473215432707E-3</v>
      </c>
      <c r="R35" s="342">
        <v>1.0285344852919569E-4</v>
      </c>
      <c r="S35" s="342">
        <v>5.0372522374771567E-4</v>
      </c>
      <c r="T35" s="342">
        <v>2.3490405847097592E-4</v>
      </c>
      <c r="U35" s="342">
        <v>1.3676148796498905E-3</v>
      </c>
      <c r="V35" s="342">
        <v>1.5060360338937372E-4</v>
      </c>
      <c r="W35" s="342">
        <v>7.0861497596225241E-4</v>
      </c>
      <c r="X35" s="342">
        <v>1.2392436063862532E-3</v>
      </c>
      <c r="Y35" s="342">
        <v>5.5268410009723151E-4</v>
      </c>
      <c r="Z35" s="342">
        <v>0</v>
      </c>
      <c r="AA35" s="342">
        <v>2.8671416131978186E-3</v>
      </c>
      <c r="AB35" s="342">
        <v>4.0309380319003308E-4</v>
      </c>
      <c r="AC35" s="342">
        <v>0</v>
      </c>
      <c r="AD35" s="342">
        <v>2.9835531631879265E-4</v>
      </c>
      <c r="AE35" s="342">
        <v>8.1371366745934244E-4</v>
      </c>
      <c r="AF35" s="342">
        <v>7.3300010570664889E-2</v>
      </c>
      <c r="AG35" s="342">
        <v>1.1725846407927332E-2</v>
      </c>
      <c r="AH35" s="342">
        <v>2.3041262292513434E-4</v>
      </c>
      <c r="AI35" s="342">
        <v>7.056910859603205E-4</v>
      </c>
      <c r="AJ35" s="342">
        <v>5.3078556263269638E-4</v>
      </c>
      <c r="AK35" s="342">
        <v>6.1652281134401974E-4</v>
      </c>
      <c r="AL35" s="342">
        <v>4.6932556064334656E-4</v>
      </c>
      <c r="AM35" s="342">
        <v>8.089256551534669E-4</v>
      </c>
      <c r="AN35" s="342">
        <v>4.2437893774687429E-4</v>
      </c>
      <c r="AO35" s="342">
        <v>1.2623871741463107E-4</v>
      </c>
      <c r="AP35" s="342">
        <v>0</v>
      </c>
      <c r="AQ35" s="342">
        <v>1.6387642227974451E-4</v>
      </c>
      <c r="AR35" s="342">
        <v>2.5958495573930669E-3</v>
      </c>
      <c r="AS35" s="342">
        <v>1.0953238882974367E-3</v>
      </c>
      <c r="AT35" s="342">
        <v>6.6398028003741057E-3</v>
      </c>
      <c r="AU35" s="342">
        <v>8.6300301519742998E-3</v>
      </c>
      <c r="AV35" s="342">
        <v>1.0333823919921867E-2</v>
      </c>
      <c r="AW35" s="342">
        <v>3.6958763412866143E-3</v>
      </c>
      <c r="AX35" s="342">
        <v>6.3466666666666663E-4</v>
      </c>
      <c r="AY35" s="342">
        <v>8.2491526241735072E-3</v>
      </c>
      <c r="AZ35" s="342">
        <v>7.9853862212943636E-3</v>
      </c>
      <c r="BA35" s="342">
        <v>3.6487102822682817E-4</v>
      </c>
      <c r="BB35" s="342">
        <v>4.2943136875945717E-3</v>
      </c>
      <c r="BC35" s="342">
        <v>9.0000234431110281E-3</v>
      </c>
      <c r="BD35" s="342">
        <v>1.6352425507324779E-3</v>
      </c>
      <c r="BE35" s="342">
        <v>1.2377049752528813E-2</v>
      </c>
      <c r="BF35" s="342">
        <v>2.2172038407155911E-2</v>
      </c>
      <c r="BG35" s="342">
        <v>1.6547849797956569E-2</v>
      </c>
      <c r="BH35" s="342">
        <v>1.6681531397615038E-2</v>
      </c>
      <c r="BI35" s="342">
        <v>1.0760075263641535E-2</v>
      </c>
      <c r="BJ35" s="342">
        <v>6.5189186889848356E-3</v>
      </c>
      <c r="BK35" s="342">
        <v>5.3828671029921907E-3</v>
      </c>
      <c r="BL35" s="342">
        <v>3.0054819260624083E-4</v>
      </c>
      <c r="BM35" s="342">
        <v>2.7505783522839767E-4</v>
      </c>
      <c r="BN35" s="342">
        <v>3.9707054603427662E-3</v>
      </c>
      <c r="BO35" s="342">
        <v>4.3138668160522947E-3</v>
      </c>
      <c r="BP35" s="342">
        <v>0</v>
      </c>
      <c r="BQ35" s="342">
        <v>0</v>
      </c>
      <c r="BR35" s="342">
        <v>1.3742923615156282E-3</v>
      </c>
      <c r="BS35" s="342">
        <v>2.2901966318562422E-2</v>
      </c>
      <c r="BT35" s="342">
        <v>9.902907847583449E-5</v>
      </c>
      <c r="BU35" s="342">
        <v>1.0862572764150612E-5</v>
      </c>
      <c r="BV35" s="342">
        <v>0</v>
      </c>
      <c r="BW35" s="342">
        <v>0</v>
      </c>
      <c r="BX35" s="342">
        <v>0</v>
      </c>
      <c r="BY35" s="342">
        <v>1.4045499505440159E-4</v>
      </c>
      <c r="BZ35" s="342">
        <v>1.5538352612129004E-3</v>
      </c>
      <c r="CA35" s="342">
        <v>6.9444305065219439E-3</v>
      </c>
      <c r="CB35" s="342">
        <v>1.0787045553125631E-3</v>
      </c>
      <c r="CC35" s="342">
        <v>0</v>
      </c>
      <c r="CD35" s="342">
        <v>8.0201153162526555E-4</v>
      </c>
      <c r="CE35" s="342">
        <v>6.083138748460324E-4</v>
      </c>
      <c r="CF35" s="342">
        <v>2.241925296462285E-4</v>
      </c>
      <c r="CG35" s="342">
        <v>2.403977490028957E-4</v>
      </c>
      <c r="CH35" s="342">
        <v>1.6596558160691564E-4</v>
      </c>
      <c r="CI35" s="342">
        <v>5.0673450152527085E-5</v>
      </c>
      <c r="CJ35" s="342">
        <v>0</v>
      </c>
      <c r="CK35" s="342">
        <v>2.5815217391304346E-4</v>
      </c>
      <c r="CL35" s="342">
        <v>2.7284137002746602E-5</v>
      </c>
      <c r="CM35" s="342">
        <v>1.0406321096757631E-3</v>
      </c>
      <c r="CN35" s="342">
        <v>1.3530058777233019E-4</v>
      </c>
      <c r="CO35" s="342">
        <v>2.5453656133680693E-4</v>
      </c>
      <c r="CP35" s="342">
        <v>1.1004727513154141E-3</v>
      </c>
      <c r="CQ35" s="342">
        <v>5.3950818433915642E-4</v>
      </c>
      <c r="CR35" s="342">
        <v>2.1385517516322957E-3</v>
      </c>
      <c r="CS35" s="342">
        <v>1.2855668908592331E-3</v>
      </c>
      <c r="CT35" s="342">
        <v>4.125595988043183E-3</v>
      </c>
      <c r="CU35" s="342">
        <v>3.4668780652612191E-4</v>
      </c>
      <c r="CV35" s="342">
        <v>1.1632099943002711E-5</v>
      </c>
      <c r="CW35" s="342">
        <v>3.0399824574227029E-2</v>
      </c>
      <c r="CX35" s="342">
        <v>4.9279521378057346E-5</v>
      </c>
      <c r="CY35" s="342">
        <v>3.1863166816423552E-4</v>
      </c>
      <c r="CZ35" s="342">
        <v>8.8076360477546577E-5</v>
      </c>
      <c r="DA35" s="342">
        <v>4.9531014034941883E-4</v>
      </c>
      <c r="DB35" s="342">
        <v>2.0259246238856286E-3</v>
      </c>
      <c r="DC35" s="342">
        <v>9.6585101278761701E-3</v>
      </c>
      <c r="DD35" s="342">
        <v>6.7064627724915506E-4</v>
      </c>
      <c r="DE35" s="342">
        <v>1.0128276876145328E-2</v>
      </c>
      <c r="DF35" s="343">
        <v>1.3362414545203756E-4</v>
      </c>
      <c r="DG35" s="345"/>
      <c r="DH35" s="346"/>
      <c r="DI35" s="346"/>
      <c r="DJ35" s="346"/>
      <c r="DK35" s="346"/>
      <c r="DL35" s="346"/>
      <c r="DM35" s="346"/>
      <c r="DN35" s="346"/>
      <c r="DO35" s="346"/>
      <c r="DP35" s="346"/>
      <c r="DQ35" s="345"/>
      <c r="DR35" s="345"/>
      <c r="DS35" s="345"/>
      <c r="DT35" s="345"/>
      <c r="DU35" s="345"/>
      <c r="DV35" s="345"/>
      <c r="DW35" s="345"/>
      <c r="DX35" s="345"/>
      <c r="DY35" s="345"/>
      <c r="DZ35" s="345"/>
      <c r="EA35" s="345"/>
      <c r="EB35" s="345"/>
      <c r="EC35" s="345"/>
      <c r="ED35" s="345"/>
      <c r="EE35" s="345"/>
      <c r="EF35" s="345"/>
      <c r="EG35" s="345"/>
      <c r="EH35" s="345"/>
      <c r="EI35" s="345"/>
      <c r="EJ35" s="345"/>
      <c r="EK35" s="345"/>
      <c r="EL35" s="345"/>
      <c r="EM35" s="345"/>
      <c r="EN35" s="345"/>
      <c r="EO35" s="345"/>
      <c r="EP35" s="345"/>
      <c r="EQ35" s="345"/>
      <c r="ER35" s="345"/>
      <c r="ES35" s="345"/>
      <c r="ET35" s="345"/>
      <c r="EU35" s="345"/>
      <c r="EV35" s="345"/>
      <c r="EW35" s="345"/>
      <c r="EX35" s="345"/>
      <c r="EY35" s="345"/>
      <c r="EZ35" s="345"/>
      <c r="FA35" s="345"/>
      <c r="FB35" s="345"/>
      <c r="FC35" s="345"/>
      <c r="FD35" s="345"/>
      <c r="FE35" s="345"/>
      <c r="FF35" s="345"/>
      <c r="FG35" s="345"/>
      <c r="FH35" s="345"/>
      <c r="FI35" s="345"/>
      <c r="FJ35" s="345"/>
      <c r="FK35" s="345"/>
      <c r="FL35" s="345"/>
      <c r="FM35" s="345"/>
      <c r="FN35" s="345"/>
    </row>
    <row r="36" spans="1:170" ht="19.899999999999999" customHeight="1" x14ac:dyDescent="0.15">
      <c r="A36" s="347" t="s">
        <v>277</v>
      </c>
      <c r="B36" s="348" t="s">
        <v>663</v>
      </c>
      <c r="C36" s="349">
        <v>3.8983315141119603E-5</v>
      </c>
      <c r="D36" s="342">
        <v>0</v>
      </c>
      <c r="E36" s="342">
        <v>0</v>
      </c>
      <c r="F36" s="342">
        <v>0</v>
      </c>
      <c r="G36" s="342">
        <v>4.5733699202926958E-4</v>
      </c>
      <c r="H36" s="342">
        <v>0</v>
      </c>
      <c r="I36" s="342">
        <v>2.3684210526315791E-3</v>
      </c>
      <c r="J36" s="342">
        <v>2.3906163784358649E-5</v>
      </c>
      <c r="K36" s="342">
        <v>9.6892339691623984E-6</v>
      </c>
      <c r="L36" s="342">
        <v>0</v>
      </c>
      <c r="M36" s="342">
        <v>0</v>
      </c>
      <c r="N36" s="342">
        <v>9.6264921062764726E-5</v>
      </c>
      <c r="O36" s="342">
        <v>3.7349564255083692E-3</v>
      </c>
      <c r="P36" s="342">
        <v>7.696155770192789E-5</v>
      </c>
      <c r="Q36" s="342">
        <v>6.3161049972166314E-4</v>
      </c>
      <c r="R36" s="342">
        <v>4.4080049369655294E-5</v>
      </c>
      <c r="S36" s="342">
        <v>1.2300267091513986E-4</v>
      </c>
      <c r="T36" s="342">
        <v>6.0403900749679527E-5</v>
      </c>
      <c r="U36" s="342">
        <v>1.3676148796498905E-4</v>
      </c>
      <c r="V36" s="342">
        <v>1.5853010883091973E-5</v>
      </c>
      <c r="W36" s="342">
        <v>1.6972813795503054E-5</v>
      </c>
      <c r="X36" s="342">
        <v>5.3531041312581133E-6</v>
      </c>
      <c r="Y36" s="342">
        <v>1.0234890742541323E-5</v>
      </c>
      <c r="Z36" s="342">
        <v>0</v>
      </c>
      <c r="AA36" s="342">
        <v>1.6518511351756979E-5</v>
      </c>
      <c r="AB36" s="342">
        <v>1.9805186861938042E-4</v>
      </c>
      <c r="AC36" s="342">
        <v>6.1703675502838673E-7</v>
      </c>
      <c r="AD36" s="342">
        <v>1.8647207269924541E-4</v>
      </c>
      <c r="AE36" s="342">
        <v>4.7335144090432667E-5</v>
      </c>
      <c r="AF36" s="342">
        <v>1.9631234804669213E-4</v>
      </c>
      <c r="AG36" s="342">
        <v>0.140710156895128</v>
      </c>
      <c r="AH36" s="342">
        <v>2.764951475101612E-5</v>
      </c>
      <c r="AI36" s="342">
        <v>6.2529589895218268E-5</v>
      </c>
      <c r="AJ36" s="342">
        <v>5.3078556263269638E-4</v>
      </c>
      <c r="AK36" s="342">
        <v>1.1209505660800359E-4</v>
      </c>
      <c r="AL36" s="342">
        <v>9.2630044863818395E-6</v>
      </c>
      <c r="AM36" s="342">
        <v>3.8156870526106927E-5</v>
      </c>
      <c r="AN36" s="342">
        <v>1.6322266836418242E-4</v>
      </c>
      <c r="AO36" s="342">
        <v>1.2623871741463106E-5</v>
      </c>
      <c r="AP36" s="342">
        <v>0</v>
      </c>
      <c r="AQ36" s="342">
        <v>1.4897856570885864E-5</v>
      </c>
      <c r="AR36" s="342">
        <v>3.5000218751367194E-4</v>
      </c>
      <c r="AS36" s="342">
        <v>4.4358911364070648E-5</v>
      </c>
      <c r="AT36" s="342">
        <v>2.1300038146431952E-5</v>
      </c>
      <c r="AU36" s="342">
        <v>3.5673827365241171E-4</v>
      </c>
      <c r="AV36" s="342">
        <v>7.8313822389651771E-4</v>
      </c>
      <c r="AW36" s="342">
        <v>2.5524007881813632E-4</v>
      </c>
      <c r="AX36" s="342">
        <v>3.8400000000000001E-4</v>
      </c>
      <c r="AY36" s="342">
        <v>6.6824818737679171E-5</v>
      </c>
      <c r="AZ36" s="342">
        <v>0</v>
      </c>
      <c r="BA36" s="342">
        <v>4.0541225358536462E-5</v>
      </c>
      <c r="BB36" s="342">
        <v>3.771076783837165E-5</v>
      </c>
      <c r="BC36" s="342">
        <v>4.347631499868932E-4</v>
      </c>
      <c r="BD36" s="342">
        <v>3.0737641931061618E-5</v>
      </c>
      <c r="BE36" s="342">
        <v>6.98085152426893E-5</v>
      </c>
      <c r="BF36" s="342">
        <v>6.1555818724545058E-5</v>
      </c>
      <c r="BG36" s="342">
        <v>7.8024902263543484E-5</v>
      </c>
      <c r="BH36" s="342">
        <v>3.3032735440821854E-5</v>
      </c>
      <c r="BI36" s="342">
        <v>1.4002537960005251E-4</v>
      </c>
      <c r="BJ36" s="342">
        <v>1.0421762341280814E-3</v>
      </c>
      <c r="BK36" s="342">
        <v>8.5442334968130015E-5</v>
      </c>
      <c r="BL36" s="342">
        <v>3.1924694207036201E-6</v>
      </c>
      <c r="BM36" s="342">
        <v>1.5945381752370879E-5</v>
      </c>
      <c r="BN36" s="342">
        <v>8.303440945927993E-6</v>
      </c>
      <c r="BO36" s="342">
        <v>4.8169728715224135E-5</v>
      </c>
      <c r="BP36" s="342">
        <v>5.916331972782408E-5</v>
      </c>
      <c r="BQ36" s="342">
        <v>5.4974730223225302E-3</v>
      </c>
      <c r="BR36" s="342">
        <v>1.4301011883792071E-4</v>
      </c>
      <c r="BS36" s="342">
        <v>3.8103302286198137E-4</v>
      </c>
      <c r="BT36" s="342">
        <v>8.9608678899246987E-5</v>
      </c>
      <c r="BU36" s="342">
        <v>9.8970107406705582E-5</v>
      </c>
      <c r="BV36" s="342">
        <v>1.7678505765550013E-6</v>
      </c>
      <c r="BW36" s="342">
        <v>0</v>
      </c>
      <c r="BX36" s="342">
        <v>0</v>
      </c>
      <c r="BY36" s="342">
        <v>1.4045499505440159E-4</v>
      </c>
      <c r="BZ36" s="342">
        <v>3.9578822691271992E-5</v>
      </c>
      <c r="CA36" s="342">
        <v>0</v>
      </c>
      <c r="CB36" s="342">
        <v>6.8128708756582936E-6</v>
      </c>
      <c r="CC36" s="342">
        <v>0</v>
      </c>
      <c r="CD36" s="342">
        <v>0</v>
      </c>
      <c r="CE36" s="342">
        <v>1.133504114619936E-5</v>
      </c>
      <c r="CF36" s="342">
        <v>3.6646855807556584E-5</v>
      </c>
      <c r="CG36" s="342">
        <v>4.0430530514123366E-4</v>
      </c>
      <c r="CH36" s="342">
        <v>4.1491395401728909E-4</v>
      </c>
      <c r="CI36" s="342">
        <v>1.722897305185921E-4</v>
      </c>
      <c r="CJ36" s="342">
        <v>3.9864547515641398E-6</v>
      </c>
      <c r="CK36" s="342">
        <v>1.4605978260869565E-4</v>
      </c>
      <c r="CL36" s="342">
        <v>1.8189424668497736E-5</v>
      </c>
      <c r="CM36" s="342">
        <v>2.4586363030800997E-4</v>
      </c>
      <c r="CN36" s="342">
        <v>8.9999051687844627E-5</v>
      </c>
      <c r="CO36" s="342">
        <v>3.8679150376904904E-4</v>
      </c>
      <c r="CP36" s="342">
        <v>3.7663970953545601E-5</v>
      </c>
      <c r="CQ36" s="342">
        <v>1.4027212792818068E-4</v>
      </c>
      <c r="CR36" s="342">
        <v>7.1285058387743201E-5</v>
      </c>
      <c r="CS36" s="342">
        <v>4.0001544887250817E-5</v>
      </c>
      <c r="CT36" s="342">
        <v>1.1487437930778922E-3</v>
      </c>
      <c r="CU36" s="342">
        <v>4.6813894893973153E-4</v>
      </c>
      <c r="CV36" s="342">
        <v>2.3264199886005422E-5</v>
      </c>
      <c r="CW36" s="342">
        <v>7.3094072070755065E-6</v>
      </c>
      <c r="CX36" s="342">
        <v>1.7740627696100644E-4</v>
      </c>
      <c r="CY36" s="342">
        <v>1.0833476717584008E-4</v>
      </c>
      <c r="CZ36" s="342">
        <v>7.7714435715482264E-6</v>
      </c>
      <c r="DA36" s="342">
        <v>2.0782243651024565E-4</v>
      </c>
      <c r="DB36" s="342">
        <v>2.3662078476973416E-4</v>
      </c>
      <c r="DC36" s="342">
        <v>2.0860713019170996E-5</v>
      </c>
      <c r="DD36" s="342">
        <v>6.7285963129948224E-4</v>
      </c>
      <c r="DE36" s="342">
        <v>0</v>
      </c>
      <c r="DF36" s="343">
        <v>4.3320085864289595E-4</v>
      </c>
      <c r="DG36" s="345"/>
      <c r="DH36" s="346"/>
      <c r="DI36" s="346"/>
      <c r="DJ36" s="346"/>
      <c r="DK36" s="346"/>
      <c r="DL36" s="346"/>
      <c r="DM36" s="346"/>
      <c r="DN36" s="346"/>
      <c r="DO36" s="346"/>
      <c r="DP36" s="346"/>
      <c r="DQ36" s="345"/>
      <c r="DR36" s="345"/>
      <c r="DS36" s="345"/>
      <c r="DT36" s="345"/>
      <c r="DU36" s="345"/>
      <c r="DV36" s="345"/>
      <c r="DW36" s="345"/>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345"/>
      <c r="FI36" s="345"/>
      <c r="FJ36" s="345"/>
      <c r="FK36" s="345"/>
      <c r="FL36" s="345"/>
      <c r="FM36" s="345"/>
      <c r="FN36" s="345"/>
    </row>
    <row r="37" spans="1:170" ht="19.899999999999999" customHeight="1" x14ac:dyDescent="0.15">
      <c r="A37" s="347" t="s">
        <v>281</v>
      </c>
      <c r="B37" s="348" t="s">
        <v>280</v>
      </c>
      <c r="C37" s="349">
        <v>0</v>
      </c>
      <c r="D37" s="342">
        <v>0</v>
      </c>
      <c r="E37" s="342">
        <v>0</v>
      </c>
      <c r="F37" s="342">
        <v>0</v>
      </c>
      <c r="G37" s="342">
        <v>0</v>
      </c>
      <c r="H37" s="342">
        <v>0</v>
      </c>
      <c r="I37" s="342">
        <v>0</v>
      </c>
      <c r="J37" s="342">
        <v>6.1962192078918773E-4</v>
      </c>
      <c r="K37" s="342">
        <v>6.9116535646691771E-3</v>
      </c>
      <c r="L37" s="342">
        <v>0</v>
      </c>
      <c r="M37" s="342">
        <v>0</v>
      </c>
      <c r="N37" s="342">
        <v>4.3319214478244129E-4</v>
      </c>
      <c r="O37" s="342">
        <v>6.224927375847282E-4</v>
      </c>
      <c r="P37" s="342">
        <v>3.8480778850963945E-5</v>
      </c>
      <c r="Q37" s="342">
        <v>6.9155997088168547E-3</v>
      </c>
      <c r="R37" s="342">
        <v>1.4693349789885097E-5</v>
      </c>
      <c r="S37" s="342">
        <v>0</v>
      </c>
      <c r="T37" s="342">
        <v>6.7115445277421697E-6</v>
      </c>
      <c r="U37" s="342">
        <v>0</v>
      </c>
      <c r="V37" s="342">
        <v>1.157269794465714E-3</v>
      </c>
      <c r="W37" s="342">
        <v>4.2432034488757631E-5</v>
      </c>
      <c r="X37" s="342">
        <v>5.8884145443839251E-4</v>
      </c>
      <c r="Y37" s="342">
        <v>1.0234890742541323E-5</v>
      </c>
      <c r="Z37" s="342">
        <v>0</v>
      </c>
      <c r="AA37" s="342">
        <v>1.3431909516314389E-2</v>
      </c>
      <c r="AB37" s="342">
        <v>4.8429506932397906E-3</v>
      </c>
      <c r="AC37" s="342">
        <v>0</v>
      </c>
      <c r="AD37" s="342">
        <v>0</v>
      </c>
      <c r="AE37" s="342">
        <v>2.8243302640624823E-3</v>
      </c>
      <c r="AF37" s="342">
        <v>1.0117636399329518E-3</v>
      </c>
      <c r="AG37" s="342">
        <v>0</v>
      </c>
      <c r="AH37" s="342">
        <v>4.8386650814278211E-2</v>
      </c>
      <c r="AI37" s="342">
        <v>6.2529589895218268E-5</v>
      </c>
      <c r="AJ37" s="342">
        <v>0</v>
      </c>
      <c r="AK37" s="342">
        <v>2.2960804095206067E-2</v>
      </c>
      <c r="AL37" s="342">
        <v>0</v>
      </c>
      <c r="AM37" s="342">
        <v>0</v>
      </c>
      <c r="AN37" s="342">
        <v>0</v>
      </c>
      <c r="AO37" s="342">
        <v>0</v>
      </c>
      <c r="AP37" s="342">
        <v>0</v>
      </c>
      <c r="AQ37" s="342">
        <v>3.2034116091547327E-2</v>
      </c>
      <c r="AR37" s="342">
        <v>3.2083533855419932E-4</v>
      </c>
      <c r="AS37" s="342">
        <v>2.5182212758987797E-3</v>
      </c>
      <c r="AT37" s="342">
        <v>2.4010952092341474E-4</v>
      </c>
      <c r="AU37" s="342">
        <v>2.2485896504154674E-4</v>
      </c>
      <c r="AV37" s="342">
        <v>6.5846621928770431E-3</v>
      </c>
      <c r="AW37" s="342">
        <v>4.3595005462137683E-3</v>
      </c>
      <c r="AX37" s="342">
        <v>5.5733333333333329E-3</v>
      </c>
      <c r="AY37" s="342">
        <v>1.5592457705458475E-4</v>
      </c>
      <c r="AZ37" s="342">
        <v>1.8789144050104384E-3</v>
      </c>
      <c r="BA37" s="342">
        <v>2.0270612679268232E-4</v>
      </c>
      <c r="BB37" s="342">
        <v>6.9104982063816047E-3</v>
      </c>
      <c r="BC37" s="342">
        <v>2.9197329190296258E-4</v>
      </c>
      <c r="BD37" s="342">
        <v>7.1311329280062947E-4</v>
      </c>
      <c r="BE37" s="342">
        <v>1.6279345754595144E-2</v>
      </c>
      <c r="BF37" s="342">
        <v>5.3415750755896269E-3</v>
      </c>
      <c r="BG37" s="342">
        <v>2.6282072341404121E-5</v>
      </c>
      <c r="BH37" s="342">
        <v>8.808729450885828E-4</v>
      </c>
      <c r="BI37" s="342">
        <v>9.1016496740034137E-3</v>
      </c>
      <c r="BJ37" s="342">
        <v>5.5618180658059853E-3</v>
      </c>
      <c r="BK37" s="342">
        <v>1.7088466993626003E-5</v>
      </c>
      <c r="BL37" s="342">
        <v>3.1660175312177904E-3</v>
      </c>
      <c r="BM37" s="342">
        <v>2.0622693733066337E-3</v>
      </c>
      <c r="BN37" s="342">
        <v>2.8231699216155175E-5</v>
      </c>
      <c r="BO37" s="342">
        <v>3.0329088450326304E-5</v>
      </c>
      <c r="BP37" s="342">
        <v>0</v>
      </c>
      <c r="BQ37" s="342">
        <v>0</v>
      </c>
      <c r="BR37" s="342">
        <v>0</v>
      </c>
      <c r="BS37" s="342">
        <v>1.5288362028412832E-4</v>
      </c>
      <c r="BT37" s="342">
        <v>6.1577246012815883E-5</v>
      </c>
      <c r="BU37" s="342">
        <v>6.0347626467503404E-6</v>
      </c>
      <c r="BV37" s="342">
        <v>0</v>
      </c>
      <c r="BW37" s="342">
        <v>0</v>
      </c>
      <c r="BX37" s="342">
        <v>0</v>
      </c>
      <c r="BY37" s="342">
        <v>1.9782393669634024E-6</v>
      </c>
      <c r="BZ37" s="342">
        <v>3.5181175725575103E-5</v>
      </c>
      <c r="CA37" s="342">
        <v>0</v>
      </c>
      <c r="CB37" s="342">
        <v>4.3148182212502527E-5</v>
      </c>
      <c r="CC37" s="342">
        <v>0</v>
      </c>
      <c r="CD37" s="342">
        <v>2.1675987341223392E-5</v>
      </c>
      <c r="CE37" s="342">
        <v>0</v>
      </c>
      <c r="CF37" s="342">
        <v>0</v>
      </c>
      <c r="CG37" s="342">
        <v>0</v>
      </c>
      <c r="CH37" s="342">
        <v>0</v>
      </c>
      <c r="CI37" s="342">
        <v>0</v>
      </c>
      <c r="CJ37" s="342">
        <v>0</v>
      </c>
      <c r="CK37" s="342">
        <v>0</v>
      </c>
      <c r="CL37" s="342">
        <v>0</v>
      </c>
      <c r="CM37" s="342">
        <v>8.8053486203333798E-5</v>
      </c>
      <c r="CN37" s="342">
        <v>4.1798217293952003E-4</v>
      </c>
      <c r="CO37" s="342">
        <v>1.6416957772080938E-3</v>
      </c>
      <c r="CP37" s="342">
        <v>2.4515821093398771E-4</v>
      </c>
      <c r="CQ37" s="342">
        <v>6.6359506673716239E-3</v>
      </c>
      <c r="CR37" s="342">
        <v>2.2969629924939473E-4</v>
      </c>
      <c r="CS37" s="342">
        <v>1.8069663380102956E-4</v>
      </c>
      <c r="CT37" s="342">
        <v>2.2233750833765655E-4</v>
      </c>
      <c r="CU37" s="342">
        <v>0</v>
      </c>
      <c r="CV37" s="342">
        <v>2.3264199886005422E-5</v>
      </c>
      <c r="CW37" s="342">
        <v>3.4342031527909754E-3</v>
      </c>
      <c r="CX37" s="342">
        <v>1.4904050367997831E-5</v>
      </c>
      <c r="CY37" s="342">
        <v>4.7794750224635328E-4</v>
      </c>
      <c r="CZ37" s="342">
        <v>1.5974634008182468E-4</v>
      </c>
      <c r="DA37" s="342">
        <v>1.3508458373165966E-4</v>
      </c>
      <c r="DB37" s="342">
        <v>7.8197535538188339E-4</v>
      </c>
      <c r="DC37" s="342">
        <v>0</v>
      </c>
      <c r="DD37" s="342">
        <v>9.5174224164071508E-5</v>
      </c>
      <c r="DE37" s="342">
        <v>0</v>
      </c>
      <c r="DF37" s="343">
        <v>6.2717139236359565E-4</v>
      </c>
      <c r="DG37" s="345"/>
      <c r="DH37" s="346"/>
      <c r="DI37" s="346"/>
      <c r="DJ37" s="346"/>
      <c r="DK37" s="346"/>
      <c r="DL37" s="346"/>
      <c r="DM37" s="346"/>
      <c r="DN37" s="346"/>
      <c r="DO37" s="346"/>
      <c r="DP37" s="346"/>
      <c r="DQ37" s="345"/>
      <c r="DR37" s="345"/>
      <c r="DS37" s="345"/>
      <c r="DT37" s="345"/>
      <c r="DU37" s="345"/>
      <c r="DV37" s="345"/>
      <c r="DW37" s="345"/>
      <c r="DX37" s="345"/>
      <c r="DY37" s="345"/>
      <c r="DZ37" s="345"/>
      <c r="EA37" s="345"/>
      <c r="EB37" s="345"/>
      <c r="EC37" s="345"/>
      <c r="ED37" s="345"/>
      <c r="EE37" s="345"/>
      <c r="EF37" s="345"/>
      <c r="EG37" s="345"/>
      <c r="EH37" s="345"/>
      <c r="EI37" s="345"/>
      <c r="EJ37" s="345"/>
      <c r="EK37" s="345"/>
      <c r="EL37" s="345"/>
      <c r="EM37" s="345"/>
      <c r="EN37" s="345"/>
      <c r="EO37" s="345"/>
      <c r="EP37" s="345"/>
      <c r="EQ37" s="345"/>
      <c r="ER37" s="345"/>
      <c r="ES37" s="345"/>
      <c r="ET37" s="345"/>
      <c r="EU37" s="345"/>
      <c r="EV37" s="345"/>
      <c r="EW37" s="345"/>
      <c r="EX37" s="345"/>
      <c r="EY37" s="345"/>
      <c r="EZ37" s="345"/>
      <c r="FA37" s="345"/>
      <c r="FB37" s="345"/>
      <c r="FC37" s="345"/>
      <c r="FD37" s="345"/>
      <c r="FE37" s="345"/>
      <c r="FF37" s="345"/>
      <c r="FG37" s="345"/>
      <c r="FH37" s="345"/>
      <c r="FI37" s="345"/>
      <c r="FJ37" s="345"/>
      <c r="FK37" s="345"/>
      <c r="FL37" s="345"/>
      <c r="FM37" s="345"/>
      <c r="FN37" s="345"/>
    </row>
    <row r="38" spans="1:170" ht="19.899999999999999" customHeight="1" x14ac:dyDescent="0.15">
      <c r="A38" s="347" t="s">
        <v>284</v>
      </c>
      <c r="B38" s="348" t="s">
        <v>283</v>
      </c>
      <c r="C38" s="349">
        <v>0</v>
      </c>
      <c r="D38" s="342">
        <v>0</v>
      </c>
      <c r="E38" s="342">
        <v>0</v>
      </c>
      <c r="F38" s="342">
        <v>0</v>
      </c>
      <c r="G38" s="342">
        <v>0</v>
      </c>
      <c r="H38" s="342">
        <v>0</v>
      </c>
      <c r="I38" s="342">
        <v>0</v>
      </c>
      <c r="J38" s="342">
        <v>0</v>
      </c>
      <c r="K38" s="342">
        <v>0</v>
      </c>
      <c r="L38" s="342">
        <v>0</v>
      </c>
      <c r="M38" s="342">
        <v>0</v>
      </c>
      <c r="N38" s="342">
        <v>0</v>
      </c>
      <c r="O38" s="342">
        <v>0</v>
      </c>
      <c r="P38" s="342">
        <v>0</v>
      </c>
      <c r="Q38" s="342">
        <v>0</v>
      </c>
      <c r="R38" s="342">
        <v>0</v>
      </c>
      <c r="S38" s="342">
        <v>0</v>
      </c>
      <c r="T38" s="342">
        <v>0</v>
      </c>
      <c r="U38" s="342">
        <v>0</v>
      </c>
      <c r="V38" s="342">
        <v>0</v>
      </c>
      <c r="W38" s="342">
        <v>0</v>
      </c>
      <c r="X38" s="342">
        <v>0</v>
      </c>
      <c r="Y38" s="342">
        <v>0</v>
      </c>
      <c r="Z38" s="342">
        <v>0</v>
      </c>
      <c r="AA38" s="342">
        <v>0</v>
      </c>
      <c r="AB38" s="342">
        <v>8.1550769431509582E-6</v>
      </c>
      <c r="AC38" s="342">
        <v>1.2340735100567735E-6</v>
      </c>
      <c r="AD38" s="342">
        <v>8.7020300592981187E-5</v>
      </c>
      <c r="AE38" s="342">
        <v>0</v>
      </c>
      <c r="AF38" s="342">
        <v>0</v>
      </c>
      <c r="AG38" s="342">
        <v>0</v>
      </c>
      <c r="AH38" s="342">
        <v>0</v>
      </c>
      <c r="AI38" s="342">
        <v>0.15588626760877916</v>
      </c>
      <c r="AJ38" s="342">
        <v>0</v>
      </c>
      <c r="AK38" s="342">
        <v>2.9892015095467621E-4</v>
      </c>
      <c r="AL38" s="342">
        <v>0</v>
      </c>
      <c r="AM38" s="342">
        <v>0</v>
      </c>
      <c r="AN38" s="342">
        <v>0</v>
      </c>
      <c r="AO38" s="342">
        <v>0</v>
      </c>
      <c r="AP38" s="342">
        <v>0</v>
      </c>
      <c r="AQ38" s="342">
        <v>0</v>
      </c>
      <c r="AR38" s="342">
        <v>0</v>
      </c>
      <c r="AS38" s="342">
        <v>3.4122239510823571E-5</v>
      </c>
      <c r="AT38" s="342">
        <v>1.9363671042210865E-6</v>
      </c>
      <c r="AU38" s="342">
        <v>0</v>
      </c>
      <c r="AV38" s="342">
        <v>0</v>
      </c>
      <c r="AW38" s="342">
        <v>0</v>
      </c>
      <c r="AX38" s="342">
        <v>0</v>
      </c>
      <c r="AY38" s="342">
        <v>0</v>
      </c>
      <c r="AZ38" s="342">
        <v>0</v>
      </c>
      <c r="BA38" s="342">
        <v>0</v>
      </c>
      <c r="BB38" s="342">
        <v>4.7138459797964563E-6</v>
      </c>
      <c r="BC38" s="342">
        <v>0</v>
      </c>
      <c r="BD38" s="342">
        <v>0</v>
      </c>
      <c r="BE38" s="342">
        <v>0</v>
      </c>
      <c r="BF38" s="342">
        <v>0</v>
      </c>
      <c r="BG38" s="342">
        <v>0</v>
      </c>
      <c r="BH38" s="342">
        <v>0</v>
      </c>
      <c r="BI38" s="342">
        <v>4.375793112501641E-6</v>
      </c>
      <c r="BJ38" s="342">
        <v>3.6157134653423228E-4</v>
      </c>
      <c r="BK38" s="342">
        <v>0</v>
      </c>
      <c r="BL38" s="342">
        <v>2.9756551403318343E-2</v>
      </c>
      <c r="BM38" s="342">
        <v>3.5021373455457243E-2</v>
      </c>
      <c r="BN38" s="342">
        <v>5.5875514813338648E-2</v>
      </c>
      <c r="BO38" s="342">
        <v>3.6787400226219319E-2</v>
      </c>
      <c r="BP38" s="342">
        <v>0</v>
      </c>
      <c r="BQ38" s="342">
        <v>1.2518643837429315E-5</v>
      </c>
      <c r="BR38" s="342">
        <v>0</v>
      </c>
      <c r="BS38" s="342">
        <v>2.2814940257785305E-4</v>
      </c>
      <c r="BT38" s="342">
        <v>0</v>
      </c>
      <c r="BU38" s="342">
        <v>0</v>
      </c>
      <c r="BV38" s="342">
        <v>0</v>
      </c>
      <c r="BW38" s="342">
        <v>5.1998273109982504E-5</v>
      </c>
      <c r="BX38" s="342">
        <v>9.6125691766326519E-5</v>
      </c>
      <c r="BY38" s="342">
        <v>0</v>
      </c>
      <c r="BZ38" s="342">
        <v>0</v>
      </c>
      <c r="CA38" s="342">
        <v>0</v>
      </c>
      <c r="CB38" s="342">
        <v>0</v>
      </c>
      <c r="CC38" s="342">
        <v>0</v>
      </c>
      <c r="CD38" s="342">
        <v>0</v>
      </c>
      <c r="CE38" s="342">
        <v>0</v>
      </c>
      <c r="CF38" s="342">
        <v>0</v>
      </c>
      <c r="CG38" s="342">
        <v>0</v>
      </c>
      <c r="CH38" s="342">
        <v>0</v>
      </c>
      <c r="CI38" s="342">
        <v>0</v>
      </c>
      <c r="CJ38" s="342">
        <v>0</v>
      </c>
      <c r="CK38" s="342">
        <v>0</v>
      </c>
      <c r="CL38" s="342">
        <v>0</v>
      </c>
      <c r="CM38" s="342">
        <v>5.1459829599350923E-6</v>
      </c>
      <c r="CN38" s="342">
        <v>0</v>
      </c>
      <c r="CO38" s="342">
        <v>3.4256198203761067E-5</v>
      </c>
      <c r="CP38" s="342">
        <v>0</v>
      </c>
      <c r="CQ38" s="342">
        <v>0</v>
      </c>
      <c r="CR38" s="342">
        <v>0</v>
      </c>
      <c r="CS38" s="342">
        <v>0</v>
      </c>
      <c r="CT38" s="342">
        <v>0</v>
      </c>
      <c r="CU38" s="342">
        <v>0</v>
      </c>
      <c r="CV38" s="342">
        <v>0</v>
      </c>
      <c r="CW38" s="342">
        <v>0</v>
      </c>
      <c r="CX38" s="342">
        <v>0</v>
      </c>
      <c r="CY38" s="342">
        <v>0</v>
      </c>
      <c r="CZ38" s="342">
        <v>0</v>
      </c>
      <c r="DA38" s="342">
        <v>0</v>
      </c>
      <c r="DB38" s="342">
        <v>0</v>
      </c>
      <c r="DC38" s="342">
        <v>0</v>
      </c>
      <c r="DD38" s="342">
        <v>0</v>
      </c>
      <c r="DE38" s="342">
        <v>0</v>
      </c>
      <c r="DF38" s="343">
        <v>4.1164857711837373E-4</v>
      </c>
      <c r="DG38" s="345"/>
      <c r="DH38" s="346"/>
      <c r="DI38" s="346"/>
      <c r="DJ38" s="346"/>
      <c r="DK38" s="346"/>
      <c r="DL38" s="346"/>
      <c r="DM38" s="346"/>
      <c r="DN38" s="346"/>
      <c r="DO38" s="346"/>
      <c r="DP38" s="346"/>
      <c r="DQ38" s="345"/>
      <c r="DR38" s="345"/>
      <c r="DS38" s="345"/>
      <c r="DT38" s="345"/>
      <c r="DU38" s="345"/>
      <c r="DV38" s="345"/>
      <c r="DW38" s="345"/>
      <c r="DX38" s="345"/>
      <c r="DY38" s="345"/>
      <c r="DZ38" s="345"/>
      <c r="EA38" s="345"/>
      <c r="EB38" s="345"/>
      <c r="EC38" s="345"/>
      <c r="ED38" s="345"/>
      <c r="EE38" s="345"/>
      <c r="EF38" s="345"/>
      <c r="EG38" s="345"/>
      <c r="EH38" s="345"/>
      <c r="EI38" s="345"/>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row>
    <row r="39" spans="1:170" ht="19.899999999999999" customHeight="1" x14ac:dyDescent="0.15">
      <c r="A39" s="347" t="s">
        <v>287</v>
      </c>
      <c r="B39" s="348" t="s">
        <v>286</v>
      </c>
      <c r="C39" s="349">
        <v>9.7458287852798998E-5</v>
      </c>
      <c r="D39" s="342">
        <v>0</v>
      </c>
      <c r="E39" s="342">
        <v>0</v>
      </c>
      <c r="F39" s="342">
        <v>0</v>
      </c>
      <c r="G39" s="342">
        <v>0</v>
      </c>
      <c r="H39" s="342">
        <v>0</v>
      </c>
      <c r="I39" s="342">
        <v>0</v>
      </c>
      <c r="J39" s="342">
        <v>0</v>
      </c>
      <c r="K39" s="342">
        <v>7.4284127096911712E-5</v>
      </c>
      <c r="L39" s="342">
        <v>0</v>
      </c>
      <c r="M39" s="342">
        <v>0</v>
      </c>
      <c r="N39" s="342">
        <v>0</v>
      </c>
      <c r="O39" s="342">
        <v>0</v>
      </c>
      <c r="P39" s="342">
        <v>0</v>
      </c>
      <c r="Q39" s="342">
        <v>9.2065259281462768E-4</v>
      </c>
      <c r="R39" s="342">
        <v>0</v>
      </c>
      <c r="S39" s="342">
        <v>0</v>
      </c>
      <c r="T39" s="342">
        <v>0</v>
      </c>
      <c r="U39" s="342">
        <v>0</v>
      </c>
      <c r="V39" s="342">
        <v>1.7438311971401169E-4</v>
      </c>
      <c r="W39" s="342">
        <v>0</v>
      </c>
      <c r="X39" s="342">
        <v>2.6765520656290566E-6</v>
      </c>
      <c r="Y39" s="342">
        <v>0</v>
      </c>
      <c r="Z39" s="342">
        <v>0</v>
      </c>
      <c r="AA39" s="342">
        <v>0</v>
      </c>
      <c r="AB39" s="342">
        <v>4.6600439675148334E-5</v>
      </c>
      <c r="AC39" s="342">
        <v>0</v>
      </c>
      <c r="AD39" s="342">
        <v>0</v>
      </c>
      <c r="AE39" s="342">
        <v>6.9875688895400609E-5</v>
      </c>
      <c r="AF39" s="342">
        <v>0</v>
      </c>
      <c r="AG39" s="342">
        <v>0</v>
      </c>
      <c r="AH39" s="342">
        <v>0</v>
      </c>
      <c r="AI39" s="342">
        <v>0</v>
      </c>
      <c r="AJ39" s="342">
        <v>3.7154989384288748E-3</v>
      </c>
      <c r="AK39" s="342">
        <v>0</v>
      </c>
      <c r="AL39" s="342">
        <v>0</v>
      </c>
      <c r="AM39" s="342">
        <v>0</v>
      </c>
      <c r="AN39" s="342">
        <v>0</v>
      </c>
      <c r="AO39" s="342">
        <v>0</v>
      </c>
      <c r="AP39" s="342">
        <v>0</v>
      </c>
      <c r="AQ39" s="342">
        <v>0</v>
      </c>
      <c r="AR39" s="342">
        <v>0</v>
      </c>
      <c r="AS39" s="342">
        <v>3.8558130647230637E-4</v>
      </c>
      <c r="AT39" s="342">
        <v>4.2600076292863905E-5</v>
      </c>
      <c r="AU39" s="342">
        <v>4.7438600219735597E-5</v>
      </c>
      <c r="AV39" s="342">
        <v>6.9087193889721531E-4</v>
      </c>
      <c r="AW39" s="342">
        <v>4.5943214187264539E-3</v>
      </c>
      <c r="AX39" s="342">
        <v>3.3802666666666668E-2</v>
      </c>
      <c r="AY39" s="342">
        <v>2.5987429509097457E-3</v>
      </c>
      <c r="AZ39" s="342">
        <v>0</v>
      </c>
      <c r="BA39" s="342">
        <v>1.1655602290579232E-4</v>
      </c>
      <c r="BB39" s="342">
        <v>4.7609844395944207E-4</v>
      </c>
      <c r="BC39" s="342">
        <v>1.6154434690689463E-3</v>
      </c>
      <c r="BD39" s="342">
        <v>0</v>
      </c>
      <c r="BE39" s="342">
        <v>0</v>
      </c>
      <c r="BF39" s="342">
        <v>0</v>
      </c>
      <c r="BG39" s="342">
        <v>1.0594960412628536E-4</v>
      </c>
      <c r="BH39" s="342">
        <v>3.3032735440821854E-5</v>
      </c>
      <c r="BI39" s="342">
        <v>1.0064324158753774E-4</v>
      </c>
      <c r="BJ39" s="342">
        <v>2.764957355850012E-4</v>
      </c>
      <c r="BK39" s="342">
        <v>1.02530801961756E-4</v>
      </c>
      <c r="BL39" s="342">
        <v>5.191411345124187E-3</v>
      </c>
      <c r="BM39" s="342">
        <v>7.0558314254241144E-4</v>
      </c>
      <c r="BN39" s="342">
        <v>2.1090740002657101E-4</v>
      </c>
      <c r="BO39" s="342">
        <v>1.9981517096685566E-4</v>
      </c>
      <c r="BP39" s="342">
        <v>0</v>
      </c>
      <c r="BQ39" s="342">
        <v>0</v>
      </c>
      <c r="BR39" s="342">
        <v>0</v>
      </c>
      <c r="BS39" s="342">
        <v>2.4226173675792644E-4</v>
      </c>
      <c r="BT39" s="342">
        <v>7.1227411432734779E-5</v>
      </c>
      <c r="BU39" s="342">
        <v>3.6208575880502043E-6</v>
      </c>
      <c r="BV39" s="342">
        <v>0</v>
      </c>
      <c r="BW39" s="342">
        <v>0</v>
      </c>
      <c r="BX39" s="342">
        <v>0</v>
      </c>
      <c r="BY39" s="342">
        <v>0</v>
      </c>
      <c r="BZ39" s="342">
        <v>2.6385881794181326E-5</v>
      </c>
      <c r="CA39" s="342">
        <v>0</v>
      </c>
      <c r="CB39" s="342">
        <v>8.4025407466452285E-5</v>
      </c>
      <c r="CC39" s="342">
        <v>0</v>
      </c>
      <c r="CD39" s="342">
        <v>1.3005592404734037E-4</v>
      </c>
      <c r="CE39" s="342">
        <v>0</v>
      </c>
      <c r="CF39" s="342">
        <v>8.6227896017780198E-6</v>
      </c>
      <c r="CG39" s="342">
        <v>0</v>
      </c>
      <c r="CH39" s="342">
        <v>0</v>
      </c>
      <c r="CI39" s="342">
        <v>0</v>
      </c>
      <c r="CJ39" s="342">
        <v>0</v>
      </c>
      <c r="CK39" s="342">
        <v>0</v>
      </c>
      <c r="CL39" s="342">
        <v>0</v>
      </c>
      <c r="CM39" s="342">
        <v>5.1459829599350923E-5</v>
      </c>
      <c r="CN39" s="342">
        <v>1.2140811670642129E-4</v>
      </c>
      <c r="CO39" s="342">
        <v>6.0707186690209488E-6</v>
      </c>
      <c r="CP39" s="342">
        <v>1.5784627826895021E-4</v>
      </c>
      <c r="CQ39" s="342">
        <v>1.8343278267531318E-4</v>
      </c>
      <c r="CR39" s="342">
        <v>8.2769873350212934E-4</v>
      </c>
      <c r="CS39" s="342">
        <v>4.6208681162858705E-4</v>
      </c>
      <c r="CT39" s="342">
        <v>1.6469445062048635E-4</v>
      </c>
      <c r="CU39" s="342">
        <v>0</v>
      </c>
      <c r="CV39" s="342">
        <v>0</v>
      </c>
      <c r="CW39" s="342">
        <v>0</v>
      </c>
      <c r="CX39" s="342">
        <v>3.8462065465800849E-6</v>
      </c>
      <c r="CY39" s="342">
        <v>9.4314973776613714E-4</v>
      </c>
      <c r="CZ39" s="342">
        <v>7.9268724429791917E-4</v>
      </c>
      <c r="DA39" s="342">
        <v>0</v>
      </c>
      <c r="DB39" s="342">
        <v>1.5774718984648946E-5</v>
      </c>
      <c r="DC39" s="342">
        <v>0</v>
      </c>
      <c r="DD39" s="342">
        <v>1.6157484567388885E-4</v>
      </c>
      <c r="DE39" s="342">
        <v>0</v>
      </c>
      <c r="DF39" s="343">
        <v>6.0130865453416899E-4</v>
      </c>
      <c r="DG39" s="345"/>
      <c r="DH39" s="346"/>
      <c r="DI39" s="346"/>
      <c r="DJ39" s="346"/>
      <c r="DK39" s="346"/>
      <c r="DL39" s="346"/>
      <c r="DM39" s="346"/>
      <c r="DN39" s="346"/>
      <c r="DO39" s="346"/>
      <c r="DP39" s="346"/>
      <c r="DQ39" s="345"/>
      <c r="DR39" s="345"/>
      <c r="DS39" s="345"/>
      <c r="DT39" s="345"/>
      <c r="DU39" s="345"/>
      <c r="DV39" s="345"/>
      <c r="DW39" s="345"/>
      <c r="DX39" s="345"/>
      <c r="DY39" s="345"/>
      <c r="DZ39" s="345"/>
      <c r="EA39" s="345"/>
      <c r="EB39" s="345"/>
      <c r="EC39" s="345"/>
      <c r="ED39" s="345"/>
      <c r="EE39" s="345"/>
      <c r="EF39" s="345"/>
      <c r="EG39" s="345"/>
      <c r="EH39" s="345"/>
      <c r="EI39" s="345"/>
      <c r="EJ39" s="345"/>
      <c r="EK39" s="345"/>
      <c r="EL39" s="345"/>
      <c r="EM39" s="345"/>
      <c r="EN39" s="345"/>
      <c r="EO39" s="345"/>
      <c r="EP39" s="345"/>
      <c r="EQ39" s="345"/>
      <c r="ER39" s="345"/>
      <c r="ES39" s="345"/>
      <c r="ET39" s="345"/>
      <c r="EU39" s="345"/>
      <c r="EV39" s="345"/>
      <c r="EW39" s="345"/>
      <c r="EX39" s="345"/>
      <c r="EY39" s="345"/>
      <c r="EZ39" s="345"/>
      <c r="FA39" s="345"/>
      <c r="FB39" s="345"/>
      <c r="FC39" s="345"/>
      <c r="FD39" s="345"/>
      <c r="FE39" s="345"/>
      <c r="FF39" s="345"/>
      <c r="FG39" s="345"/>
      <c r="FH39" s="345"/>
      <c r="FI39" s="345"/>
      <c r="FJ39" s="345"/>
      <c r="FK39" s="345"/>
      <c r="FL39" s="345"/>
      <c r="FM39" s="345"/>
      <c r="FN39" s="345"/>
    </row>
    <row r="40" spans="1:170" ht="19.899999999999999" customHeight="1" x14ac:dyDescent="0.15">
      <c r="A40" s="347" t="s">
        <v>290</v>
      </c>
      <c r="B40" s="348" t="s">
        <v>291</v>
      </c>
      <c r="C40" s="349">
        <v>4.4830812412287539E-3</v>
      </c>
      <c r="D40" s="342">
        <v>3.2983706049211688E-4</v>
      </c>
      <c r="E40" s="342">
        <v>7.716590669940372E-3</v>
      </c>
      <c r="F40" s="342">
        <v>0</v>
      </c>
      <c r="G40" s="342">
        <v>6.5333856004181362E-5</v>
      </c>
      <c r="H40" s="342">
        <v>0</v>
      </c>
      <c r="I40" s="342">
        <v>0</v>
      </c>
      <c r="J40" s="342">
        <v>9.43324300680098E-5</v>
      </c>
      <c r="K40" s="342">
        <v>0</v>
      </c>
      <c r="L40" s="342">
        <v>1.9462826002335538E-4</v>
      </c>
      <c r="M40" s="342">
        <v>0</v>
      </c>
      <c r="N40" s="342">
        <v>0</v>
      </c>
      <c r="O40" s="342">
        <v>0</v>
      </c>
      <c r="P40" s="342">
        <v>1.5392311540385578E-4</v>
      </c>
      <c r="Q40" s="342">
        <v>2.0018841262364577E-3</v>
      </c>
      <c r="R40" s="342">
        <v>6.1712069117517414E-4</v>
      </c>
      <c r="S40" s="342">
        <v>2.3429080174312358E-5</v>
      </c>
      <c r="T40" s="342">
        <v>2.0134633583226507E-5</v>
      </c>
      <c r="U40" s="342">
        <v>6.1542669584245075E-3</v>
      </c>
      <c r="V40" s="342">
        <v>1.644749879120792E-2</v>
      </c>
      <c r="W40" s="342">
        <v>1.6972813795503054E-5</v>
      </c>
      <c r="X40" s="342">
        <v>8.6452631719818526E-4</v>
      </c>
      <c r="Y40" s="342">
        <v>2.9681183153369836E-4</v>
      </c>
      <c r="Z40" s="342">
        <v>0</v>
      </c>
      <c r="AA40" s="342">
        <v>1.918507104139775E-3</v>
      </c>
      <c r="AB40" s="342">
        <v>4.7415947369463428E-4</v>
      </c>
      <c r="AC40" s="342">
        <v>2.0362212915936763E-5</v>
      </c>
      <c r="AD40" s="342">
        <v>1.0218669583918649E-2</v>
      </c>
      <c r="AE40" s="342">
        <v>8.1145961297884566E-5</v>
      </c>
      <c r="AF40" s="342">
        <v>4.2282659579287538E-4</v>
      </c>
      <c r="AG40" s="342">
        <v>0</v>
      </c>
      <c r="AH40" s="342">
        <v>1.5041336024552768E-2</v>
      </c>
      <c r="AI40" s="342">
        <v>3.9277515252753532E-2</v>
      </c>
      <c r="AJ40" s="342">
        <v>1.5658174097664544E-2</v>
      </c>
      <c r="AK40" s="342">
        <v>0.11947464783469716</v>
      </c>
      <c r="AL40" s="342">
        <v>3.8256208528756998E-3</v>
      </c>
      <c r="AM40" s="342">
        <v>8.5471389978479528E-4</v>
      </c>
      <c r="AN40" s="342">
        <v>1.2894590800770411E-2</v>
      </c>
      <c r="AO40" s="342">
        <v>0</v>
      </c>
      <c r="AP40" s="342">
        <v>3.3517212485161649E-3</v>
      </c>
      <c r="AQ40" s="342">
        <v>4.2086444812752566E-4</v>
      </c>
      <c r="AR40" s="342">
        <v>5.8479532163742687E-3</v>
      </c>
      <c r="AS40" s="342">
        <v>2.7468402806212979E-3</v>
      </c>
      <c r="AT40" s="342">
        <v>5.586419095677835E-3</v>
      </c>
      <c r="AU40" s="342">
        <v>4.662265629595614E-3</v>
      </c>
      <c r="AV40" s="342">
        <v>1.9060864242538807E-3</v>
      </c>
      <c r="AW40" s="342">
        <v>1.2527183068394131E-2</v>
      </c>
      <c r="AX40" s="342">
        <v>3.1413333333333332E-3</v>
      </c>
      <c r="AY40" s="342">
        <v>5.5798723645962113E-3</v>
      </c>
      <c r="AZ40" s="342">
        <v>1.6701461377870565E-3</v>
      </c>
      <c r="BA40" s="342">
        <v>1.9459788172097501E-3</v>
      </c>
      <c r="BB40" s="342">
        <v>5.609476715957783E-3</v>
      </c>
      <c r="BC40" s="342">
        <v>1.5323269845126284E-3</v>
      </c>
      <c r="BD40" s="342">
        <v>1.5184395113944438E-3</v>
      </c>
      <c r="BE40" s="342">
        <v>2.7015895398920758E-3</v>
      </c>
      <c r="BF40" s="342">
        <v>6.3944551988482626E-4</v>
      </c>
      <c r="BG40" s="342">
        <v>2.4384835244259011E-3</v>
      </c>
      <c r="BH40" s="342">
        <v>2.0590405091445623E-3</v>
      </c>
      <c r="BI40" s="342">
        <v>2.1003806940007876E-3</v>
      </c>
      <c r="BJ40" s="342">
        <v>2.7011506476380884E-3</v>
      </c>
      <c r="BK40" s="342">
        <v>0</v>
      </c>
      <c r="BL40" s="342">
        <v>7.6076546295367267E-3</v>
      </c>
      <c r="BM40" s="342">
        <v>1.3516368598759715E-2</v>
      </c>
      <c r="BN40" s="342">
        <v>1.1520193968380497E-2</v>
      </c>
      <c r="BO40" s="342">
        <v>1.7223354111732363E-2</v>
      </c>
      <c r="BP40" s="342">
        <v>3.2663082766402878E-5</v>
      </c>
      <c r="BQ40" s="342">
        <v>1.2339806068323181E-4</v>
      </c>
      <c r="BR40" s="342">
        <v>4.9216409190318564E-3</v>
      </c>
      <c r="BS40" s="342">
        <v>0</v>
      </c>
      <c r="BT40" s="342">
        <v>5.8130758362844839E-5</v>
      </c>
      <c r="BU40" s="342">
        <v>2.4139050587001361E-6</v>
      </c>
      <c r="BV40" s="342">
        <v>0</v>
      </c>
      <c r="BW40" s="342">
        <v>0</v>
      </c>
      <c r="BX40" s="342">
        <v>0</v>
      </c>
      <c r="BY40" s="342">
        <v>0</v>
      </c>
      <c r="BZ40" s="342">
        <v>0</v>
      </c>
      <c r="CA40" s="342">
        <v>0</v>
      </c>
      <c r="CB40" s="342">
        <v>0</v>
      </c>
      <c r="CC40" s="342">
        <v>0</v>
      </c>
      <c r="CD40" s="342">
        <v>0</v>
      </c>
      <c r="CE40" s="342">
        <v>0</v>
      </c>
      <c r="CF40" s="342">
        <v>2.1556974004445049E-6</v>
      </c>
      <c r="CG40" s="342">
        <v>0</v>
      </c>
      <c r="CH40" s="342">
        <v>0</v>
      </c>
      <c r="CI40" s="342">
        <v>0</v>
      </c>
      <c r="CJ40" s="342">
        <v>0</v>
      </c>
      <c r="CK40" s="342">
        <v>0</v>
      </c>
      <c r="CL40" s="342">
        <v>9.0947123342488684E-5</v>
      </c>
      <c r="CM40" s="342">
        <v>6.1751795519221107E-5</v>
      </c>
      <c r="CN40" s="342">
        <v>1.2189133309132246E-3</v>
      </c>
      <c r="CO40" s="342">
        <v>1.2575060100114823E-4</v>
      </c>
      <c r="CP40" s="342">
        <v>3.3212774386308394E-5</v>
      </c>
      <c r="CQ40" s="342">
        <v>0</v>
      </c>
      <c r="CR40" s="342">
        <v>0</v>
      </c>
      <c r="CS40" s="342">
        <v>4.1380908504052569E-6</v>
      </c>
      <c r="CT40" s="342">
        <v>0</v>
      </c>
      <c r="CU40" s="342">
        <v>0</v>
      </c>
      <c r="CV40" s="342">
        <v>0</v>
      </c>
      <c r="CW40" s="342">
        <v>1.6202519309017373E-4</v>
      </c>
      <c r="CX40" s="342">
        <v>4.0865944557413409E-6</v>
      </c>
      <c r="CY40" s="342">
        <v>7.0098966996131815E-5</v>
      </c>
      <c r="CZ40" s="342">
        <v>5.1809623810321512E-5</v>
      </c>
      <c r="DA40" s="342">
        <v>5.5419316402732173E-5</v>
      </c>
      <c r="DB40" s="342">
        <v>5.9943932141665989E-4</v>
      </c>
      <c r="DC40" s="342">
        <v>0</v>
      </c>
      <c r="DD40" s="342">
        <v>6.817130475007913E-4</v>
      </c>
      <c r="DE40" s="342">
        <v>5.3878482623915024E-3</v>
      </c>
      <c r="DF40" s="343">
        <v>1.1142529548177969E-3</v>
      </c>
      <c r="DG40" s="345"/>
      <c r="DH40" s="346"/>
      <c r="DI40" s="346"/>
      <c r="DJ40" s="346"/>
      <c r="DK40" s="346"/>
      <c r="DL40" s="346"/>
      <c r="DM40" s="346"/>
      <c r="DN40" s="346"/>
      <c r="DO40" s="346"/>
      <c r="DP40" s="346"/>
      <c r="DQ40" s="345"/>
      <c r="DR40" s="345"/>
      <c r="DS40" s="345"/>
      <c r="DT40" s="345"/>
      <c r="DU40" s="345"/>
      <c r="DV40" s="345"/>
      <c r="DW40" s="345"/>
      <c r="DX40" s="345"/>
      <c r="DY40" s="345"/>
      <c r="DZ40" s="345"/>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row>
    <row r="41" spans="1:170" ht="19.899999999999999" customHeight="1" x14ac:dyDescent="0.15">
      <c r="A41" s="347" t="s">
        <v>295</v>
      </c>
      <c r="B41" s="348" t="s">
        <v>294</v>
      </c>
      <c r="C41" s="349">
        <v>0</v>
      </c>
      <c r="D41" s="342">
        <v>0</v>
      </c>
      <c r="E41" s="342">
        <v>0</v>
      </c>
      <c r="F41" s="342">
        <v>0</v>
      </c>
      <c r="G41" s="342">
        <v>0</v>
      </c>
      <c r="H41" s="342">
        <v>0</v>
      </c>
      <c r="I41" s="342">
        <v>0</v>
      </c>
      <c r="J41" s="342">
        <v>0</v>
      </c>
      <c r="K41" s="342">
        <v>0</v>
      </c>
      <c r="L41" s="342">
        <v>0</v>
      </c>
      <c r="M41" s="342">
        <v>0</v>
      </c>
      <c r="N41" s="342">
        <v>0</v>
      </c>
      <c r="O41" s="342">
        <v>0</v>
      </c>
      <c r="P41" s="342">
        <v>0</v>
      </c>
      <c r="Q41" s="342">
        <v>0</v>
      </c>
      <c r="R41" s="342">
        <v>0</v>
      </c>
      <c r="S41" s="342">
        <v>0</v>
      </c>
      <c r="T41" s="342">
        <v>0</v>
      </c>
      <c r="U41" s="342">
        <v>0</v>
      </c>
      <c r="V41" s="342">
        <v>2.3779516324637956E-5</v>
      </c>
      <c r="W41" s="342">
        <v>0</v>
      </c>
      <c r="X41" s="342">
        <v>0</v>
      </c>
      <c r="Y41" s="342">
        <v>0</v>
      </c>
      <c r="Z41" s="342">
        <v>0</v>
      </c>
      <c r="AA41" s="342">
        <v>0</v>
      </c>
      <c r="AB41" s="342">
        <v>1.1650109918787084E-6</v>
      </c>
      <c r="AC41" s="342">
        <v>0</v>
      </c>
      <c r="AD41" s="342">
        <v>0</v>
      </c>
      <c r="AE41" s="342">
        <v>0</v>
      </c>
      <c r="AF41" s="342">
        <v>0</v>
      </c>
      <c r="AG41" s="342">
        <v>0</v>
      </c>
      <c r="AH41" s="342">
        <v>0</v>
      </c>
      <c r="AI41" s="342">
        <v>0</v>
      </c>
      <c r="AJ41" s="342">
        <v>0</v>
      </c>
      <c r="AK41" s="342">
        <v>0</v>
      </c>
      <c r="AL41" s="342">
        <v>0.40472227968715746</v>
      </c>
      <c r="AM41" s="342">
        <v>0.58230691351618102</v>
      </c>
      <c r="AN41" s="342">
        <v>0.14461528417066563</v>
      </c>
      <c r="AO41" s="342">
        <v>6.059458435902291E-3</v>
      </c>
      <c r="AP41" s="342">
        <v>0</v>
      </c>
      <c r="AQ41" s="342">
        <v>0</v>
      </c>
      <c r="AR41" s="342">
        <v>-3.6458561199340827E-4</v>
      </c>
      <c r="AS41" s="342">
        <v>-1.2659350858515545E-3</v>
      </c>
      <c r="AT41" s="342">
        <v>-3.9501888926110168E-4</v>
      </c>
      <c r="AU41" s="342">
        <v>-6.4326741897961467E-4</v>
      </c>
      <c r="AV41" s="342">
        <v>-3.8931871475315395E-4</v>
      </c>
      <c r="AW41" s="342">
        <v>0</v>
      </c>
      <c r="AX41" s="342">
        <v>0</v>
      </c>
      <c r="AY41" s="342">
        <v>-3.081366641792984E-4</v>
      </c>
      <c r="AZ41" s="342">
        <v>-4.1753653444676412E-4</v>
      </c>
      <c r="BA41" s="342">
        <v>0</v>
      </c>
      <c r="BB41" s="342">
        <v>-4.1010460024229169E-4</v>
      </c>
      <c r="BC41" s="342">
        <v>-2.1951276690514705E-4</v>
      </c>
      <c r="BD41" s="342">
        <v>-6.1475283862123235E-6</v>
      </c>
      <c r="BE41" s="342">
        <v>-1.1867447591257181E-4</v>
      </c>
      <c r="BF41" s="342">
        <v>-5.6135231702532883E-4</v>
      </c>
      <c r="BG41" s="342">
        <v>-1.9711554256053089E-4</v>
      </c>
      <c r="BH41" s="342">
        <v>2.7527279534018213E-4</v>
      </c>
      <c r="BI41" s="342">
        <v>-6.2573841508773462E-4</v>
      </c>
      <c r="BJ41" s="342">
        <v>-3.1903354105961671E-5</v>
      </c>
      <c r="BK41" s="342">
        <v>0</v>
      </c>
      <c r="BL41" s="342">
        <v>0</v>
      </c>
      <c r="BM41" s="342">
        <v>-2.7372905341570009E-4</v>
      </c>
      <c r="BN41" s="342">
        <v>-9.1337850405207919E-5</v>
      </c>
      <c r="BO41" s="342">
        <v>-7.4930689112570869E-5</v>
      </c>
      <c r="BP41" s="342">
        <v>0</v>
      </c>
      <c r="BQ41" s="342">
        <v>0</v>
      </c>
      <c r="BR41" s="342">
        <v>0</v>
      </c>
      <c r="BS41" s="342">
        <v>0</v>
      </c>
      <c r="BT41" s="342">
        <v>0</v>
      </c>
      <c r="BU41" s="342">
        <v>0</v>
      </c>
      <c r="BV41" s="342">
        <v>0</v>
      </c>
      <c r="BW41" s="342">
        <v>0</v>
      </c>
      <c r="BX41" s="342">
        <v>0</v>
      </c>
      <c r="BY41" s="342">
        <v>0</v>
      </c>
      <c r="BZ41" s="342">
        <v>0</v>
      </c>
      <c r="CA41" s="342">
        <v>0</v>
      </c>
      <c r="CB41" s="342">
        <v>0</v>
      </c>
      <c r="CC41" s="342">
        <v>0</v>
      </c>
      <c r="CD41" s="342">
        <v>0</v>
      </c>
      <c r="CE41" s="342">
        <v>0</v>
      </c>
      <c r="CF41" s="342">
        <v>0</v>
      </c>
      <c r="CG41" s="342">
        <v>0</v>
      </c>
      <c r="CH41" s="342">
        <v>0</v>
      </c>
      <c r="CI41" s="342">
        <v>0</v>
      </c>
      <c r="CJ41" s="342">
        <v>0</v>
      </c>
      <c r="CK41" s="342">
        <v>0</v>
      </c>
      <c r="CL41" s="342">
        <v>0</v>
      </c>
      <c r="CM41" s="342">
        <v>0</v>
      </c>
      <c r="CN41" s="342">
        <v>0</v>
      </c>
      <c r="CO41" s="342">
        <v>0</v>
      </c>
      <c r="CP41" s="342">
        <v>0</v>
      </c>
      <c r="CQ41" s="342">
        <v>0</v>
      </c>
      <c r="CR41" s="342">
        <v>0</v>
      </c>
      <c r="CS41" s="342">
        <v>0</v>
      </c>
      <c r="CT41" s="342">
        <v>0</v>
      </c>
      <c r="CU41" s="342">
        <v>0</v>
      </c>
      <c r="CV41" s="342">
        <v>0</v>
      </c>
      <c r="CW41" s="342">
        <v>0</v>
      </c>
      <c r="CX41" s="342">
        <v>0</v>
      </c>
      <c r="CY41" s="342">
        <v>0</v>
      </c>
      <c r="CZ41" s="342">
        <v>0</v>
      </c>
      <c r="DA41" s="342">
        <v>0</v>
      </c>
      <c r="DB41" s="342">
        <v>0</v>
      </c>
      <c r="DC41" s="342">
        <v>0</v>
      </c>
      <c r="DD41" s="342">
        <v>4.4267081006544884E-6</v>
      </c>
      <c r="DE41" s="342">
        <v>0</v>
      </c>
      <c r="DF41" s="343">
        <v>0</v>
      </c>
      <c r="DG41" s="345"/>
      <c r="DH41" s="346"/>
      <c r="DI41" s="346"/>
      <c r="DJ41" s="346"/>
      <c r="DK41" s="346"/>
      <c r="DL41" s="346"/>
      <c r="DM41" s="346"/>
      <c r="DN41" s="346"/>
      <c r="DO41" s="346"/>
      <c r="DP41" s="346"/>
      <c r="DQ41" s="345"/>
      <c r="DR41" s="345"/>
      <c r="DS41" s="345"/>
      <c r="DT41" s="345"/>
      <c r="DU41" s="345"/>
      <c r="DV41" s="345"/>
      <c r="DW41" s="345"/>
      <c r="DX41" s="345"/>
      <c r="DY41" s="345"/>
      <c r="DZ41" s="345"/>
      <c r="EA41" s="345"/>
      <c r="EB41" s="345"/>
      <c r="EC41" s="345"/>
      <c r="ED41" s="345"/>
      <c r="EE41" s="345"/>
      <c r="EF41" s="345"/>
      <c r="EG41" s="345"/>
      <c r="EH41" s="345"/>
      <c r="EI41" s="345"/>
      <c r="EJ41" s="345"/>
      <c r="EK41" s="345"/>
      <c r="EL41" s="345"/>
      <c r="EM41" s="345"/>
      <c r="EN41" s="345"/>
      <c r="EO41" s="345"/>
      <c r="EP41" s="345"/>
      <c r="EQ41" s="345"/>
      <c r="ER41" s="345"/>
      <c r="ES41" s="345"/>
      <c r="ET41" s="345"/>
      <c r="EU41" s="345"/>
      <c r="EV41" s="345"/>
      <c r="EW41" s="345"/>
      <c r="EX41" s="345"/>
      <c r="EY41" s="345"/>
      <c r="EZ41" s="345"/>
      <c r="FA41" s="345"/>
      <c r="FB41" s="345"/>
      <c r="FC41" s="345"/>
      <c r="FD41" s="345"/>
      <c r="FE41" s="345"/>
      <c r="FF41" s="345"/>
      <c r="FG41" s="345"/>
      <c r="FH41" s="345"/>
      <c r="FI41" s="345"/>
      <c r="FJ41" s="345"/>
      <c r="FK41" s="345"/>
      <c r="FL41" s="345"/>
      <c r="FM41" s="345"/>
      <c r="FN41" s="345"/>
    </row>
    <row r="42" spans="1:170" ht="19.899999999999999" customHeight="1" x14ac:dyDescent="0.15">
      <c r="A42" s="347" t="s">
        <v>299</v>
      </c>
      <c r="B42" s="348" t="s">
        <v>300</v>
      </c>
      <c r="C42" s="349">
        <v>9.7458287852798998E-5</v>
      </c>
      <c r="D42" s="342">
        <v>0</v>
      </c>
      <c r="E42" s="342">
        <v>0</v>
      </c>
      <c r="F42" s="342">
        <v>0</v>
      </c>
      <c r="G42" s="342">
        <v>0</v>
      </c>
      <c r="H42" s="342">
        <v>0</v>
      </c>
      <c r="I42" s="342">
        <v>2.3684210526315791E-3</v>
      </c>
      <c r="J42" s="342">
        <v>0</v>
      </c>
      <c r="K42" s="342">
        <v>0</v>
      </c>
      <c r="L42" s="342">
        <v>0</v>
      </c>
      <c r="M42" s="342">
        <v>0</v>
      </c>
      <c r="N42" s="342">
        <v>1.9252984212552945E-4</v>
      </c>
      <c r="O42" s="342">
        <v>2.7666343892654584E-4</v>
      </c>
      <c r="P42" s="342">
        <v>2.6936545195674761E-4</v>
      </c>
      <c r="Q42" s="342">
        <v>1.9847557059050228E-2</v>
      </c>
      <c r="R42" s="342">
        <v>0</v>
      </c>
      <c r="S42" s="342">
        <v>0</v>
      </c>
      <c r="T42" s="342">
        <v>0</v>
      </c>
      <c r="U42" s="342">
        <v>0</v>
      </c>
      <c r="V42" s="342">
        <v>0</v>
      </c>
      <c r="W42" s="342">
        <v>0</v>
      </c>
      <c r="X42" s="342">
        <v>0</v>
      </c>
      <c r="Y42" s="342">
        <v>0</v>
      </c>
      <c r="Z42" s="342">
        <v>0</v>
      </c>
      <c r="AA42" s="342">
        <v>0</v>
      </c>
      <c r="AB42" s="342">
        <v>0</v>
      </c>
      <c r="AC42" s="342">
        <v>0</v>
      </c>
      <c r="AD42" s="342">
        <v>0</v>
      </c>
      <c r="AE42" s="342">
        <v>1.3028434897271468E-3</v>
      </c>
      <c r="AF42" s="342">
        <v>6.4179036861418586E-3</v>
      </c>
      <c r="AG42" s="342">
        <v>0</v>
      </c>
      <c r="AH42" s="342">
        <v>0</v>
      </c>
      <c r="AI42" s="342">
        <v>5.645528687682564E-3</v>
      </c>
      <c r="AJ42" s="342">
        <v>0</v>
      </c>
      <c r="AK42" s="342">
        <v>5.231102641706834E-4</v>
      </c>
      <c r="AL42" s="342">
        <v>0</v>
      </c>
      <c r="AM42" s="342">
        <v>0.14745341046108762</v>
      </c>
      <c r="AN42" s="342">
        <v>9.2318741226781575E-2</v>
      </c>
      <c r="AO42" s="342">
        <v>0.46550527046645207</v>
      </c>
      <c r="AP42" s="342">
        <v>3.491376300537672E-4</v>
      </c>
      <c r="AQ42" s="342">
        <v>1.2216242388126408E-3</v>
      </c>
      <c r="AR42" s="342">
        <v>0.12791121611176737</v>
      </c>
      <c r="AS42" s="342">
        <v>0.12401045505418612</v>
      </c>
      <c r="AT42" s="342">
        <v>4.5719563697764073E-2</v>
      </c>
      <c r="AU42" s="342">
        <v>4.2251663671709704E-2</v>
      </c>
      <c r="AV42" s="342">
        <v>1.2588721909417013E-2</v>
      </c>
      <c r="AW42" s="342">
        <v>1.6335365044360727E-4</v>
      </c>
      <c r="AX42" s="342">
        <v>4.2560000000000002E-3</v>
      </c>
      <c r="AY42" s="342">
        <v>3.3783658361826695E-2</v>
      </c>
      <c r="AZ42" s="342">
        <v>2.61482254697286E-2</v>
      </c>
      <c r="BA42" s="342">
        <v>3.9477018192874882E-3</v>
      </c>
      <c r="BB42" s="342">
        <v>2.4530854478860758E-2</v>
      </c>
      <c r="BC42" s="342">
        <v>4.4605846711890558E-3</v>
      </c>
      <c r="BD42" s="342">
        <v>2.4344212409400799E-3</v>
      </c>
      <c r="BE42" s="342">
        <v>3.0429531794288266E-2</v>
      </c>
      <c r="BF42" s="342">
        <v>4.8784364454546543E-2</v>
      </c>
      <c r="BG42" s="342">
        <v>1.9209730937284404E-2</v>
      </c>
      <c r="BH42" s="342">
        <v>0.11105605655204308</v>
      </c>
      <c r="BI42" s="342">
        <v>2.4272524395046603E-2</v>
      </c>
      <c r="BJ42" s="342">
        <v>4.2644149988302106E-3</v>
      </c>
      <c r="BK42" s="342">
        <v>0</v>
      </c>
      <c r="BL42" s="342">
        <v>1.8592485839117785E-2</v>
      </c>
      <c r="BM42" s="342">
        <v>1.2874566983226787E-2</v>
      </c>
      <c r="BN42" s="342">
        <v>1.8098179885744654E-2</v>
      </c>
      <c r="BO42" s="342">
        <v>3.0948158667518259E-2</v>
      </c>
      <c r="BP42" s="342">
        <v>0</v>
      </c>
      <c r="BQ42" s="342">
        <v>0</v>
      </c>
      <c r="BR42" s="342">
        <v>3.4880516789736758E-6</v>
      </c>
      <c r="BS42" s="342">
        <v>0</v>
      </c>
      <c r="BT42" s="342">
        <v>0</v>
      </c>
      <c r="BU42" s="342">
        <v>0</v>
      </c>
      <c r="BV42" s="342">
        <v>0</v>
      </c>
      <c r="BW42" s="342">
        <v>0</v>
      </c>
      <c r="BX42" s="342">
        <v>0</v>
      </c>
      <c r="BY42" s="342">
        <v>0</v>
      </c>
      <c r="BZ42" s="342">
        <v>0</v>
      </c>
      <c r="CA42" s="342">
        <v>0</v>
      </c>
      <c r="CB42" s="342">
        <v>0</v>
      </c>
      <c r="CC42" s="342">
        <v>0</v>
      </c>
      <c r="CD42" s="342">
        <v>0</v>
      </c>
      <c r="CE42" s="342">
        <v>0</v>
      </c>
      <c r="CF42" s="342">
        <v>3.2464802850694242E-3</v>
      </c>
      <c r="CG42" s="342">
        <v>0</v>
      </c>
      <c r="CH42" s="342">
        <v>0</v>
      </c>
      <c r="CI42" s="342">
        <v>0</v>
      </c>
      <c r="CJ42" s="342">
        <v>0</v>
      </c>
      <c r="CK42" s="342">
        <v>0</v>
      </c>
      <c r="CL42" s="342">
        <v>0</v>
      </c>
      <c r="CM42" s="342">
        <v>6.8613106132467891E-6</v>
      </c>
      <c r="CN42" s="342">
        <v>0</v>
      </c>
      <c r="CO42" s="342">
        <v>0</v>
      </c>
      <c r="CP42" s="342">
        <v>0</v>
      </c>
      <c r="CQ42" s="342">
        <v>0</v>
      </c>
      <c r="CR42" s="342">
        <v>0</v>
      </c>
      <c r="CS42" s="342">
        <v>0</v>
      </c>
      <c r="CT42" s="342">
        <v>0</v>
      </c>
      <c r="CU42" s="342">
        <v>0</v>
      </c>
      <c r="CV42" s="342">
        <v>0</v>
      </c>
      <c r="CW42" s="342">
        <v>3.0821333723168382E-4</v>
      </c>
      <c r="CX42" s="342">
        <v>0</v>
      </c>
      <c r="CY42" s="342">
        <v>0</v>
      </c>
      <c r="CZ42" s="342">
        <v>0</v>
      </c>
      <c r="DA42" s="342">
        <v>0</v>
      </c>
      <c r="DB42" s="342">
        <v>0</v>
      </c>
      <c r="DC42" s="342">
        <v>0</v>
      </c>
      <c r="DD42" s="342">
        <v>1.1509441061701671E-4</v>
      </c>
      <c r="DE42" s="342">
        <v>0</v>
      </c>
      <c r="DF42" s="343">
        <v>1.9052216867677613E-3</v>
      </c>
      <c r="DG42" s="345"/>
      <c r="DH42" s="346"/>
      <c r="DI42" s="346"/>
      <c r="DJ42" s="346"/>
      <c r="DK42" s="346"/>
      <c r="DL42" s="346"/>
      <c r="DM42" s="346"/>
      <c r="DN42" s="346"/>
      <c r="DO42" s="346"/>
      <c r="DP42" s="346"/>
      <c r="DQ42" s="345"/>
      <c r="DR42" s="345"/>
      <c r="DS42" s="345"/>
      <c r="DT42" s="345"/>
      <c r="DU42" s="345"/>
      <c r="DV42" s="345"/>
      <c r="DW42" s="345"/>
      <c r="DX42" s="345"/>
      <c r="DY42" s="345"/>
      <c r="DZ42" s="345"/>
      <c r="EA42" s="345"/>
      <c r="EB42" s="345"/>
      <c r="EC42" s="345"/>
      <c r="ED42" s="345"/>
      <c r="EE42" s="345"/>
      <c r="EF42" s="345"/>
      <c r="EG42" s="345"/>
      <c r="EH42" s="345"/>
      <c r="EI42" s="345"/>
      <c r="EJ42" s="345"/>
      <c r="EK42" s="345"/>
      <c r="EL42" s="345"/>
      <c r="EM42" s="345"/>
      <c r="EN42" s="345"/>
      <c r="EO42" s="345"/>
      <c r="EP42" s="345"/>
      <c r="EQ42" s="345"/>
      <c r="ER42" s="345"/>
      <c r="ES42" s="345"/>
      <c r="ET42" s="345"/>
      <c r="EU42" s="345"/>
      <c r="EV42" s="345"/>
      <c r="EW42" s="345"/>
      <c r="EX42" s="345"/>
      <c r="EY42" s="345"/>
      <c r="EZ42" s="345"/>
      <c r="FA42" s="345"/>
      <c r="FB42" s="345"/>
      <c r="FC42" s="345"/>
      <c r="FD42" s="345"/>
      <c r="FE42" s="345"/>
      <c r="FF42" s="345"/>
      <c r="FG42" s="345"/>
      <c r="FH42" s="345"/>
      <c r="FI42" s="345"/>
      <c r="FJ42" s="345"/>
      <c r="FK42" s="345"/>
      <c r="FL42" s="345"/>
      <c r="FM42" s="345"/>
      <c r="FN42" s="345"/>
    </row>
    <row r="43" spans="1:170" ht="19.899999999999999" customHeight="1" x14ac:dyDescent="0.15">
      <c r="A43" s="347" t="s">
        <v>306</v>
      </c>
      <c r="B43" s="348" t="s">
        <v>665</v>
      </c>
      <c r="C43" s="349">
        <v>0</v>
      </c>
      <c r="D43" s="342">
        <v>0</v>
      </c>
      <c r="E43" s="342">
        <v>0</v>
      </c>
      <c r="F43" s="342">
        <v>0</v>
      </c>
      <c r="G43" s="342">
        <v>0</v>
      </c>
      <c r="H43" s="342">
        <v>0</v>
      </c>
      <c r="I43" s="342">
        <v>0</v>
      </c>
      <c r="J43" s="342">
        <v>0</v>
      </c>
      <c r="K43" s="342">
        <v>0</v>
      </c>
      <c r="L43" s="342">
        <v>0</v>
      </c>
      <c r="M43" s="342">
        <v>0</v>
      </c>
      <c r="N43" s="342">
        <v>0</v>
      </c>
      <c r="O43" s="342">
        <v>0</v>
      </c>
      <c r="P43" s="342">
        <v>0</v>
      </c>
      <c r="Q43" s="342">
        <v>6.1019997430736956E-4</v>
      </c>
      <c r="R43" s="342">
        <v>0</v>
      </c>
      <c r="S43" s="342">
        <v>0</v>
      </c>
      <c r="T43" s="342">
        <v>0</v>
      </c>
      <c r="U43" s="342">
        <v>0</v>
      </c>
      <c r="V43" s="342">
        <v>0</v>
      </c>
      <c r="W43" s="342">
        <v>0</v>
      </c>
      <c r="X43" s="342">
        <v>0</v>
      </c>
      <c r="Y43" s="342">
        <v>0</v>
      </c>
      <c r="Z43" s="342">
        <v>0</v>
      </c>
      <c r="AA43" s="342">
        <v>0</v>
      </c>
      <c r="AB43" s="342">
        <v>0</v>
      </c>
      <c r="AC43" s="342">
        <v>0</v>
      </c>
      <c r="AD43" s="342">
        <v>0</v>
      </c>
      <c r="AE43" s="342">
        <v>0</v>
      </c>
      <c r="AF43" s="342">
        <v>0</v>
      </c>
      <c r="AG43" s="342">
        <v>1.6515276630883568E-4</v>
      </c>
      <c r="AH43" s="342">
        <v>0</v>
      </c>
      <c r="AI43" s="342">
        <v>5.3596791338758518E-5</v>
      </c>
      <c r="AJ43" s="342">
        <v>1.5923566878980893E-3</v>
      </c>
      <c r="AK43" s="342">
        <v>5.231102641706834E-4</v>
      </c>
      <c r="AL43" s="342">
        <v>0</v>
      </c>
      <c r="AM43" s="342">
        <v>0</v>
      </c>
      <c r="AN43" s="342">
        <v>7.279731009042536E-3</v>
      </c>
      <c r="AO43" s="342">
        <v>0</v>
      </c>
      <c r="AP43" s="342">
        <v>0</v>
      </c>
      <c r="AQ43" s="342">
        <v>0</v>
      </c>
      <c r="AR43" s="342">
        <v>1.526884543028394E-2</v>
      </c>
      <c r="AS43" s="342">
        <v>2.5113968279966152E-3</v>
      </c>
      <c r="AT43" s="342">
        <v>3.0772746020281509E-2</v>
      </c>
      <c r="AU43" s="342">
        <v>2.4421391393119884E-2</v>
      </c>
      <c r="AV43" s="342">
        <v>5.3401925439840129E-3</v>
      </c>
      <c r="AW43" s="342">
        <v>0</v>
      </c>
      <c r="AX43" s="342">
        <v>3.3066666666666666E-4</v>
      </c>
      <c r="AY43" s="342">
        <v>1.2563065922683685E-2</v>
      </c>
      <c r="AZ43" s="342">
        <v>1.1482254697286012E-3</v>
      </c>
      <c r="BA43" s="342">
        <v>2.1334819844929815E-3</v>
      </c>
      <c r="BB43" s="342">
        <v>1.2161722627874857E-3</v>
      </c>
      <c r="BC43" s="342">
        <v>3.1967878675506848E-4</v>
      </c>
      <c r="BD43" s="342">
        <v>1.4077840004426221E-3</v>
      </c>
      <c r="BE43" s="342">
        <v>4.3979364602894259E-4</v>
      </c>
      <c r="BF43" s="342">
        <v>4.832591141658314E-4</v>
      </c>
      <c r="BG43" s="342">
        <v>2.2808732218535431E-2</v>
      </c>
      <c r="BH43" s="342">
        <v>2.1768572655501601E-2</v>
      </c>
      <c r="BI43" s="342">
        <v>9.7667702271036633E-3</v>
      </c>
      <c r="BJ43" s="342">
        <v>8.6139056086096517E-4</v>
      </c>
      <c r="BK43" s="342">
        <v>0</v>
      </c>
      <c r="BL43" s="342">
        <v>2.4901261481488239E-4</v>
      </c>
      <c r="BM43" s="342">
        <v>2.4183828991095833E-4</v>
      </c>
      <c r="BN43" s="342">
        <v>7.9380895443071611E-4</v>
      </c>
      <c r="BO43" s="342">
        <v>7.5019892313895357E-3</v>
      </c>
      <c r="BP43" s="342">
        <v>0</v>
      </c>
      <c r="BQ43" s="342">
        <v>0</v>
      </c>
      <c r="BR43" s="342">
        <v>3.1392465110763082E-5</v>
      </c>
      <c r="BS43" s="342">
        <v>0</v>
      </c>
      <c r="BT43" s="342">
        <v>0</v>
      </c>
      <c r="BU43" s="342">
        <v>0</v>
      </c>
      <c r="BV43" s="342">
        <v>0</v>
      </c>
      <c r="BW43" s="342">
        <v>0</v>
      </c>
      <c r="BX43" s="342">
        <v>0</v>
      </c>
      <c r="BY43" s="342">
        <v>0</v>
      </c>
      <c r="BZ43" s="342">
        <v>0</v>
      </c>
      <c r="CA43" s="342">
        <v>0</v>
      </c>
      <c r="CB43" s="342">
        <v>2.2709569585527647E-6</v>
      </c>
      <c r="CC43" s="342">
        <v>0</v>
      </c>
      <c r="CD43" s="342">
        <v>0</v>
      </c>
      <c r="CE43" s="342">
        <v>0</v>
      </c>
      <c r="CF43" s="342">
        <v>0</v>
      </c>
      <c r="CG43" s="342">
        <v>0</v>
      </c>
      <c r="CH43" s="342">
        <v>0</v>
      </c>
      <c r="CI43" s="342">
        <v>0</v>
      </c>
      <c r="CJ43" s="342">
        <v>0</v>
      </c>
      <c r="CK43" s="342">
        <v>0</v>
      </c>
      <c r="CL43" s="342">
        <v>0</v>
      </c>
      <c r="CM43" s="342">
        <v>2.8588794221861621E-6</v>
      </c>
      <c r="CN43" s="342">
        <v>0</v>
      </c>
      <c r="CO43" s="342">
        <v>0</v>
      </c>
      <c r="CP43" s="342">
        <v>6.8479947188264727E-7</v>
      </c>
      <c r="CQ43" s="342">
        <v>0</v>
      </c>
      <c r="CR43" s="342">
        <v>9.2406557169296739E-6</v>
      </c>
      <c r="CS43" s="342">
        <v>8.2761817008105137E-6</v>
      </c>
      <c r="CT43" s="342">
        <v>4.1173612655121586E-6</v>
      </c>
      <c r="CU43" s="342">
        <v>0</v>
      </c>
      <c r="CV43" s="342">
        <v>0</v>
      </c>
      <c r="CW43" s="342">
        <v>0</v>
      </c>
      <c r="CX43" s="342">
        <v>0</v>
      </c>
      <c r="CY43" s="342">
        <v>1.9117900089854131E-5</v>
      </c>
      <c r="CZ43" s="342">
        <v>2.2450836984472656E-5</v>
      </c>
      <c r="DA43" s="342">
        <v>0</v>
      </c>
      <c r="DB43" s="342">
        <v>2.2535312835212778E-6</v>
      </c>
      <c r="DC43" s="342">
        <v>0</v>
      </c>
      <c r="DD43" s="342">
        <v>2.8773602654254178E-5</v>
      </c>
      <c r="DE43" s="342">
        <v>2.194642876737883E-5</v>
      </c>
      <c r="DF43" s="343">
        <v>2.2845418415993516E-4</v>
      </c>
      <c r="DG43" s="345"/>
      <c r="DH43" s="346"/>
      <c r="DI43" s="346"/>
      <c r="DJ43" s="346"/>
      <c r="DK43" s="346"/>
      <c r="DL43" s="346"/>
      <c r="DM43" s="346"/>
      <c r="DN43" s="346"/>
      <c r="DO43" s="346"/>
      <c r="DP43" s="346"/>
      <c r="DQ43" s="345"/>
      <c r="DR43" s="345"/>
      <c r="DS43" s="345"/>
      <c r="DT43" s="345"/>
      <c r="DU43" s="345"/>
      <c r="DV43" s="345"/>
      <c r="DW43" s="345"/>
      <c r="DX43" s="345"/>
      <c r="DY43" s="345"/>
      <c r="DZ43" s="345"/>
      <c r="EA43" s="345"/>
      <c r="EB43" s="345"/>
      <c r="EC43" s="345"/>
      <c r="ED43" s="345"/>
      <c r="EE43" s="345"/>
      <c r="EF43" s="345"/>
      <c r="EG43" s="345"/>
      <c r="EH43" s="345"/>
      <c r="EI43" s="345"/>
      <c r="EJ43" s="345"/>
      <c r="EK43" s="345"/>
      <c r="EL43" s="345"/>
      <c r="EM43" s="345"/>
      <c r="EN43" s="345"/>
      <c r="EO43" s="345"/>
      <c r="EP43" s="345"/>
      <c r="EQ43" s="345"/>
      <c r="ER43" s="345"/>
      <c r="ES43" s="345"/>
      <c r="ET43" s="345"/>
      <c r="EU43" s="345"/>
      <c r="EV43" s="345"/>
      <c r="EW43" s="345"/>
      <c r="EX43" s="345"/>
      <c r="EY43" s="345"/>
      <c r="EZ43" s="345"/>
      <c r="FA43" s="345"/>
      <c r="FB43" s="345"/>
      <c r="FC43" s="345"/>
      <c r="FD43" s="345"/>
      <c r="FE43" s="345"/>
      <c r="FF43" s="345"/>
      <c r="FG43" s="345"/>
      <c r="FH43" s="345"/>
      <c r="FI43" s="345"/>
      <c r="FJ43" s="345"/>
      <c r="FK43" s="345"/>
      <c r="FL43" s="345"/>
      <c r="FM43" s="345"/>
      <c r="FN43" s="345"/>
    </row>
    <row r="44" spans="1:170" ht="19.899999999999999" customHeight="1" x14ac:dyDescent="0.15">
      <c r="A44" s="347" t="s">
        <v>309</v>
      </c>
      <c r="B44" s="348" t="s">
        <v>308</v>
      </c>
      <c r="C44" s="349">
        <v>0</v>
      </c>
      <c r="D44" s="342">
        <v>0</v>
      </c>
      <c r="E44" s="342">
        <v>0</v>
      </c>
      <c r="F44" s="342">
        <v>0</v>
      </c>
      <c r="G44" s="342">
        <v>0</v>
      </c>
      <c r="H44" s="342">
        <v>0</v>
      </c>
      <c r="I44" s="342">
        <v>0</v>
      </c>
      <c r="J44" s="342">
        <v>0</v>
      </c>
      <c r="K44" s="342">
        <v>0</v>
      </c>
      <c r="L44" s="342">
        <v>0</v>
      </c>
      <c r="M44" s="342">
        <v>0</v>
      </c>
      <c r="N44" s="342">
        <v>0</v>
      </c>
      <c r="O44" s="342">
        <v>0</v>
      </c>
      <c r="P44" s="342">
        <v>3.8480778850963945E-5</v>
      </c>
      <c r="Q44" s="342">
        <v>4.1568535091851155E-2</v>
      </c>
      <c r="R44" s="342">
        <v>0</v>
      </c>
      <c r="S44" s="342">
        <v>0</v>
      </c>
      <c r="T44" s="342">
        <v>0</v>
      </c>
      <c r="U44" s="342">
        <v>0</v>
      </c>
      <c r="V44" s="342">
        <v>3.9632527207729929E-5</v>
      </c>
      <c r="W44" s="342">
        <v>0</v>
      </c>
      <c r="X44" s="342">
        <v>0</v>
      </c>
      <c r="Y44" s="342">
        <v>0</v>
      </c>
      <c r="Z44" s="342">
        <v>0</v>
      </c>
      <c r="AA44" s="342">
        <v>0</v>
      </c>
      <c r="AB44" s="342">
        <v>2.4465230829452876E-5</v>
      </c>
      <c r="AC44" s="342">
        <v>0</v>
      </c>
      <c r="AD44" s="342">
        <v>0</v>
      </c>
      <c r="AE44" s="342">
        <v>5.8605416492916631E-5</v>
      </c>
      <c r="AF44" s="342">
        <v>0</v>
      </c>
      <c r="AG44" s="342">
        <v>0</v>
      </c>
      <c r="AH44" s="342">
        <v>3.6866019668021493E-5</v>
      </c>
      <c r="AI44" s="342">
        <v>1.3131213877995837E-3</v>
      </c>
      <c r="AJ44" s="342">
        <v>7.9617834394904463E-4</v>
      </c>
      <c r="AK44" s="342">
        <v>5.9784030190935243E-4</v>
      </c>
      <c r="AL44" s="342">
        <v>2.7789013459145519E-5</v>
      </c>
      <c r="AM44" s="342">
        <v>0</v>
      </c>
      <c r="AN44" s="342">
        <v>8.1611334182091211E-4</v>
      </c>
      <c r="AO44" s="342">
        <v>0</v>
      </c>
      <c r="AP44" s="342">
        <v>0</v>
      </c>
      <c r="AQ44" s="342">
        <v>1.3780517328069425E-4</v>
      </c>
      <c r="AR44" s="342">
        <v>8.4642195680389665E-2</v>
      </c>
      <c r="AS44" s="342">
        <v>5.5796686048098711E-2</v>
      </c>
      <c r="AT44" s="342">
        <v>2.0477082127137992E-2</v>
      </c>
      <c r="AU44" s="342">
        <v>1.2527585546027776E-2</v>
      </c>
      <c r="AV44" s="342">
        <v>5.4639643897147847E-3</v>
      </c>
      <c r="AW44" s="342">
        <v>2.2461126935995998E-4</v>
      </c>
      <c r="AX44" s="342">
        <v>4.293333333333333E-3</v>
      </c>
      <c r="AY44" s="342">
        <v>1.3877287357858042E-2</v>
      </c>
      <c r="AZ44" s="342">
        <v>2.2077244258872652E-2</v>
      </c>
      <c r="BA44" s="342">
        <v>3.5473572188719404E-5</v>
      </c>
      <c r="BB44" s="342">
        <v>8.3387935382599303E-3</v>
      </c>
      <c r="BC44" s="342">
        <v>5.050924830730082E-3</v>
      </c>
      <c r="BD44" s="342">
        <v>9.2827678631806081E-4</v>
      </c>
      <c r="BE44" s="342">
        <v>4.8167875517455619E-3</v>
      </c>
      <c r="BF44" s="342">
        <v>4.5266495351616943E-3</v>
      </c>
      <c r="BG44" s="342">
        <v>9.1018101777325146E-3</v>
      </c>
      <c r="BH44" s="342">
        <v>3.6864532751957189E-2</v>
      </c>
      <c r="BI44" s="342">
        <v>2.5537128604559575E-2</v>
      </c>
      <c r="BJ44" s="342">
        <v>2.0949869196248165E-3</v>
      </c>
      <c r="BK44" s="342">
        <v>0</v>
      </c>
      <c r="BL44" s="342">
        <v>2.2894566417045964E-4</v>
      </c>
      <c r="BM44" s="342">
        <v>6.1522597927897644E-4</v>
      </c>
      <c r="BN44" s="342">
        <v>3.7863690713431646E-4</v>
      </c>
      <c r="BO44" s="342">
        <v>8.3851009245019783E-5</v>
      </c>
      <c r="BP44" s="342">
        <v>0</v>
      </c>
      <c r="BQ44" s="342">
        <v>0</v>
      </c>
      <c r="BR44" s="342">
        <v>0</v>
      </c>
      <c r="BS44" s="342">
        <v>0</v>
      </c>
      <c r="BT44" s="342">
        <v>0</v>
      </c>
      <c r="BU44" s="342">
        <v>0</v>
      </c>
      <c r="BV44" s="342">
        <v>0</v>
      </c>
      <c r="BW44" s="342">
        <v>0</v>
      </c>
      <c r="BX44" s="342">
        <v>0</v>
      </c>
      <c r="BY44" s="342">
        <v>0</v>
      </c>
      <c r="BZ44" s="342">
        <v>0</v>
      </c>
      <c r="CA44" s="342">
        <v>0</v>
      </c>
      <c r="CB44" s="342">
        <v>0</v>
      </c>
      <c r="CC44" s="342">
        <v>0</v>
      </c>
      <c r="CD44" s="342">
        <v>0</v>
      </c>
      <c r="CE44" s="342">
        <v>0</v>
      </c>
      <c r="CF44" s="342">
        <v>0</v>
      </c>
      <c r="CG44" s="342">
        <v>0</v>
      </c>
      <c r="CH44" s="342">
        <v>0</v>
      </c>
      <c r="CI44" s="342">
        <v>0</v>
      </c>
      <c r="CJ44" s="342">
        <v>0</v>
      </c>
      <c r="CK44" s="342">
        <v>0</v>
      </c>
      <c r="CL44" s="342">
        <v>0</v>
      </c>
      <c r="CM44" s="342">
        <v>2.344281126192653E-5</v>
      </c>
      <c r="CN44" s="342">
        <v>0</v>
      </c>
      <c r="CO44" s="342">
        <v>0</v>
      </c>
      <c r="CP44" s="342">
        <v>0</v>
      </c>
      <c r="CQ44" s="342">
        <v>0</v>
      </c>
      <c r="CR44" s="342">
        <v>0</v>
      </c>
      <c r="CS44" s="342">
        <v>0</v>
      </c>
      <c r="CT44" s="342">
        <v>0</v>
      </c>
      <c r="CU44" s="342">
        <v>0</v>
      </c>
      <c r="CV44" s="342">
        <v>0</v>
      </c>
      <c r="CW44" s="342">
        <v>6.3835489608459416E-4</v>
      </c>
      <c r="CX44" s="342">
        <v>0</v>
      </c>
      <c r="CY44" s="342">
        <v>0</v>
      </c>
      <c r="CZ44" s="342">
        <v>0</v>
      </c>
      <c r="DA44" s="342">
        <v>0</v>
      </c>
      <c r="DB44" s="342">
        <v>0</v>
      </c>
      <c r="DC44" s="342">
        <v>0</v>
      </c>
      <c r="DD44" s="342">
        <v>0</v>
      </c>
      <c r="DE44" s="342">
        <v>0</v>
      </c>
      <c r="DF44" s="343">
        <v>3.6854401406932936E-4</v>
      </c>
      <c r="DG44" s="345"/>
      <c r="DH44" s="346"/>
      <c r="DI44" s="346"/>
      <c r="DJ44" s="346"/>
      <c r="DK44" s="346"/>
      <c r="DL44" s="346"/>
      <c r="DM44" s="346"/>
      <c r="DN44" s="346"/>
      <c r="DO44" s="346"/>
      <c r="DP44" s="346"/>
      <c r="DQ44" s="345"/>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45"/>
      <c r="EO44" s="345"/>
      <c r="EP44" s="345"/>
      <c r="EQ44" s="345"/>
      <c r="ER44" s="345"/>
      <c r="ES44" s="345"/>
      <c r="ET44" s="345"/>
      <c r="EU44" s="345"/>
      <c r="EV44" s="345"/>
      <c r="EW44" s="345"/>
      <c r="EX44" s="345"/>
      <c r="EY44" s="345"/>
      <c r="EZ44" s="345"/>
      <c r="FA44" s="345"/>
      <c r="FB44" s="345"/>
      <c r="FC44" s="345"/>
      <c r="FD44" s="345"/>
      <c r="FE44" s="345"/>
      <c r="FF44" s="345"/>
      <c r="FG44" s="345"/>
      <c r="FH44" s="345"/>
      <c r="FI44" s="345"/>
      <c r="FJ44" s="345"/>
      <c r="FK44" s="345"/>
      <c r="FL44" s="345"/>
      <c r="FM44" s="345"/>
      <c r="FN44" s="345"/>
    </row>
    <row r="45" spans="1:170" ht="19.899999999999999" customHeight="1" x14ac:dyDescent="0.15">
      <c r="A45" s="347" t="s">
        <v>312</v>
      </c>
      <c r="B45" s="348" t="s">
        <v>311</v>
      </c>
      <c r="C45" s="349">
        <v>0</v>
      </c>
      <c r="D45" s="342">
        <v>0</v>
      </c>
      <c r="E45" s="342">
        <v>0</v>
      </c>
      <c r="F45" s="342">
        <v>0</v>
      </c>
      <c r="G45" s="342">
        <v>0</v>
      </c>
      <c r="H45" s="342">
        <v>0</v>
      </c>
      <c r="I45" s="342">
        <v>0</v>
      </c>
      <c r="J45" s="342">
        <v>0</v>
      </c>
      <c r="K45" s="342">
        <v>0</v>
      </c>
      <c r="L45" s="342">
        <v>0</v>
      </c>
      <c r="M45" s="342">
        <v>0</v>
      </c>
      <c r="N45" s="342">
        <v>0</v>
      </c>
      <c r="O45" s="342">
        <v>0</v>
      </c>
      <c r="P45" s="342">
        <v>0</v>
      </c>
      <c r="Q45" s="342">
        <v>-2.1410525414293667E-5</v>
      </c>
      <c r="R45" s="342">
        <v>0</v>
      </c>
      <c r="S45" s="342">
        <v>0</v>
      </c>
      <c r="T45" s="342">
        <v>-8.7250078860648199E-4</v>
      </c>
      <c r="U45" s="342">
        <v>0</v>
      </c>
      <c r="V45" s="342">
        <v>2.8487860556916274E-2</v>
      </c>
      <c r="W45" s="342">
        <v>0</v>
      </c>
      <c r="X45" s="342">
        <v>1.1509173882204944E-4</v>
      </c>
      <c r="Y45" s="342">
        <v>0</v>
      </c>
      <c r="Z45" s="342">
        <v>0</v>
      </c>
      <c r="AA45" s="342">
        <v>0</v>
      </c>
      <c r="AB45" s="342">
        <v>4.746254780913858E-3</v>
      </c>
      <c r="AC45" s="342">
        <v>0</v>
      </c>
      <c r="AD45" s="342">
        <v>0</v>
      </c>
      <c r="AE45" s="342">
        <v>6.0859470973413426E-4</v>
      </c>
      <c r="AF45" s="342">
        <v>-4.5302849549236644E-5</v>
      </c>
      <c r="AG45" s="342">
        <v>0</v>
      </c>
      <c r="AH45" s="342">
        <v>6.2856563533976641E-3</v>
      </c>
      <c r="AI45" s="342">
        <v>0</v>
      </c>
      <c r="AJ45" s="342">
        <v>2.2823779193205943E-2</v>
      </c>
      <c r="AK45" s="342">
        <v>2.4287262265067444E-2</v>
      </c>
      <c r="AL45" s="342">
        <v>4.5450475346513561E-3</v>
      </c>
      <c r="AM45" s="342">
        <v>6.9242001048042045E-3</v>
      </c>
      <c r="AN45" s="342">
        <v>2.5462736264812457E-3</v>
      </c>
      <c r="AO45" s="342">
        <v>-3.2822066527804077E-4</v>
      </c>
      <c r="AP45" s="342">
        <v>0.31041826688080443</v>
      </c>
      <c r="AQ45" s="342">
        <v>0.44288720460343767</v>
      </c>
      <c r="AR45" s="342">
        <v>-3.791690364731446E-4</v>
      </c>
      <c r="AS45" s="342">
        <v>7.6433816504244811E-3</v>
      </c>
      <c r="AT45" s="342">
        <v>-1.742730393798978E-4</v>
      </c>
      <c r="AU45" s="342">
        <v>1.472494150820593E-3</v>
      </c>
      <c r="AV45" s="342">
        <v>1.318057637172961E-2</v>
      </c>
      <c r="AW45" s="342">
        <v>7.8205560149876979E-3</v>
      </c>
      <c r="AX45" s="342">
        <v>1.8074666666666666E-2</v>
      </c>
      <c r="AY45" s="342">
        <v>1.094070782333003E-2</v>
      </c>
      <c r="AZ45" s="342">
        <v>9.3945720250521918E-4</v>
      </c>
      <c r="BA45" s="342">
        <v>1.0996807378503015E-3</v>
      </c>
      <c r="BB45" s="342">
        <v>5.4209228767659247E-2</v>
      </c>
      <c r="BC45" s="342">
        <v>8.5247676468018269E-4</v>
      </c>
      <c r="BD45" s="342">
        <v>-9.8360454179397176E-5</v>
      </c>
      <c r="BE45" s="342">
        <v>6.9808515242689307E-6</v>
      </c>
      <c r="BF45" s="342">
        <v>-4.4742811520676783E-4</v>
      </c>
      <c r="BG45" s="342">
        <v>7.3129866289956963E-3</v>
      </c>
      <c r="BH45" s="342">
        <v>2.4003787753663882E-3</v>
      </c>
      <c r="BI45" s="342">
        <v>1.2208462783879579E-3</v>
      </c>
      <c r="BJ45" s="342">
        <v>1.2569921517748899E-2</v>
      </c>
      <c r="BK45" s="342">
        <v>0</v>
      </c>
      <c r="BL45" s="342">
        <v>9.6686216741309649E-5</v>
      </c>
      <c r="BM45" s="342">
        <v>0</v>
      </c>
      <c r="BN45" s="342">
        <v>-4.9820645675567954E-6</v>
      </c>
      <c r="BO45" s="342">
        <v>-1.2488448185428479E-5</v>
      </c>
      <c r="BP45" s="342">
        <v>0</v>
      </c>
      <c r="BQ45" s="342">
        <v>0</v>
      </c>
      <c r="BR45" s="342">
        <v>1.0464155036921027E-5</v>
      </c>
      <c r="BS45" s="342">
        <v>0</v>
      </c>
      <c r="BT45" s="342">
        <v>0</v>
      </c>
      <c r="BU45" s="342">
        <v>0</v>
      </c>
      <c r="BV45" s="342">
        <v>0</v>
      </c>
      <c r="BW45" s="342">
        <v>0</v>
      </c>
      <c r="BX45" s="342">
        <v>0</v>
      </c>
      <c r="BY45" s="342">
        <v>0</v>
      </c>
      <c r="BZ45" s="342">
        <v>0</v>
      </c>
      <c r="CA45" s="342">
        <v>0</v>
      </c>
      <c r="CB45" s="342">
        <v>0</v>
      </c>
      <c r="CC45" s="342">
        <v>0</v>
      </c>
      <c r="CD45" s="342">
        <v>0</v>
      </c>
      <c r="CE45" s="342">
        <v>0</v>
      </c>
      <c r="CF45" s="342">
        <v>0</v>
      </c>
      <c r="CG45" s="342">
        <v>0</v>
      </c>
      <c r="CH45" s="342">
        <v>0</v>
      </c>
      <c r="CI45" s="342">
        <v>0</v>
      </c>
      <c r="CJ45" s="342">
        <v>0</v>
      </c>
      <c r="CK45" s="342">
        <v>0</v>
      </c>
      <c r="CL45" s="342">
        <v>8.1852411008239814E-5</v>
      </c>
      <c r="CM45" s="342">
        <v>4.0024311910606274E-6</v>
      </c>
      <c r="CN45" s="342">
        <v>0</v>
      </c>
      <c r="CO45" s="342">
        <v>1.0276859461128321E-4</v>
      </c>
      <c r="CP45" s="342">
        <v>0</v>
      </c>
      <c r="CQ45" s="342">
        <v>0</v>
      </c>
      <c r="CR45" s="342">
        <v>0</v>
      </c>
      <c r="CS45" s="342">
        <v>0</v>
      </c>
      <c r="CT45" s="342">
        <v>0</v>
      </c>
      <c r="CU45" s="342">
        <v>0</v>
      </c>
      <c r="CV45" s="342">
        <v>0</v>
      </c>
      <c r="CW45" s="342">
        <v>0</v>
      </c>
      <c r="CX45" s="342">
        <v>0</v>
      </c>
      <c r="CY45" s="342">
        <v>0</v>
      </c>
      <c r="CZ45" s="342">
        <v>0</v>
      </c>
      <c r="DA45" s="342">
        <v>0</v>
      </c>
      <c r="DB45" s="342">
        <v>0</v>
      </c>
      <c r="DC45" s="342">
        <v>0</v>
      </c>
      <c r="DD45" s="342">
        <v>6.6400621509817335E-6</v>
      </c>
      <c r="DE45" s="342">
        <v>0</v>
      </c>
      <c r="DF45" s="343">
        <v>1.0194229161098994E-3</v>
      </c>
      <c r="DG45" s="345"/>
      <c r="DH45" s="346"/>
      <c r="DI45" s="346"/>
      <c r="DJ45" s="346"/>
      <c r="DK45" s="346"/>
      <c r="DL45" s="346"/>
      <c r="DM45" s="346"/>
      <c r="DN45" s="346"/>
      <c r="DO45" s="346"/>
      <c r="DP45" s="346"/>
      <c r="DQ45" s="345"/>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row>
    <row r="46" spans="1:170" ht="19.899999999999999" customHeight="1" x14ac:dyDescent="0.15">
      <c r="A46" s="347" t="s">
        <v>317</v>
      </c>
      <c r="B46" s="348" t="s">
        <v>318</v>
      </c>
      <c r="C46" s="349">
        <v>0</v>
      </c>
      <c r="D46" s="342">
        <v>0</v>
      </c>
      <c r="E46" s="342">
        <v>0</v>
      </c>
      <c r="F46" s="342">
        <v>0</v>
      </c>
      <c r="G46" s="342">
        <v>0</v>
      </c>
      <c r="H46" s="342">
        <v>0</v>
      </c>
      <c r="I46" s="342">
        <v>0</v>
      </c>
      <c r="J46" s="342">
        <v>1.3141928956050134E-3</v>
      </c>
      <c r="K46" s="342">
        <v>1.2046947568325249E-3</v>
      </c>
      <c r="L46" s="342">
        <v>0</v>
      </c>
      <c r="M46" s="342">
        <v>0</v>
      </c>
      <c r="N46" s="342">
        <v>4.8132460531382363E-5</v>
      </c>
      <c r="O46" s="342">
        <v>0</v>
      </c>
      <c r="P46" s="342">
        <v>5.3873090391349523E-4</v>
      </c>
      <c r="Q46" s="342">
        <v>1.4195178349676702E-2</v>
      </c>
      <c r="R46" s="342">
        <v>0</v>
      </c>
      <c r="S46" s="342">
        <v>1.054308607844056E-4</v>
      </c>
      <c r="T46" s="342">
        <v>1.8926555568232917E-3</v>
      </c>
      <c r="U46" s="342">
        <v>0</v>
      </c>
      <c r="V46" s="342">
        <v>1.5060360338937372E-4</v>
      </c>
      <c r="W46" s="342">
        <v>0</v>
      </c>
      <c r="X46" s="342">
        <v>0</v>
      </c>
      <c r="Y46" s="342">
        <v>0</v>
      </c>
      <c r="Z46" s="342">
        <v>0</v>
      </c>
      <c r="AA46" s="342">
        <v>1.9633430635231154E-3</v>
      </c>
      <c r="AB46" s="342">
        <v>1.8686776309734482E-3</v>
      </c>
      <c r="AC46" s="342">
        <v>1.9128139405879991E-5</v>
      </c>
      <c r="AD46" s="342">
        <v>0</v>
      </c>
      <c r="AE46" s="342">
        <v>1.9407409077077393E-3</v>
      </c>
      <c r="AF46" s="342">
        <v>6.6444179338880419E-4</v>
      </c>
      <c r="AG46" s="342">
        <v>1.486374896779521E-3</v>
      </c>
      <c r="AH46" s="342">
        <v>1.3087436982147629E-3</v>
      </c>
      <c r="AI46" s="342">
        <v>1.4292477690335605E-4</v>
      </c>
      <c r="AJ46" s="342">
        <v>1.3269639065817409E-3</v>
      </c>
      <c r="AK46" s="342">
        <v>2.2232186227254046E-3</v>
      </c>
      <c r="AL46" s="342">
        <v>0</v>
      </c>
      <c r="AM46" s="342">
        <v>6.1305371978611798E-4</v>
      </c>
      <c r="AN46" s="342">
        <v>1.3057813469134592E-4</v>
      </c>
      <c r="AO46" s="342">
        <v>0</v>
      </c>
      <c r="AP46" s="342">
        <v>3.491376300537672E-4</v>
      </c>
      <c r="AQ46" s="342">
        <v>5.8902400417139983E-2</v>
      </c>
      <c r="AR46" s="342">
        <v>4.2204430444356941E-2</v>
      </c>
      <c r="AS46" s="342">
        <v>4.2093194660551961E-2</v>
      </c>
      <c r="AT46" s="342">
        <v>3.1884220738104416E-2</v>
      </c>
      <c r="AU46" s="342">
        <v>1.8150957216075233E-2</v>
      </c>
      <c r="AV46" s="342">
        <v>3.1622581385614558E-2</v>
      </c>
      <c r="AW46" s="342">
        <v>1.417092917598293E-2</v>
      </c>
      <c r="AX46" s="342">
        <v>4.2917333333333335E-2</v>
      </c>
      <c r="AY46" s="342">
        <v>6.5770471597595789E-2</v>
      </c>
      <c r="AZ46" s="342">
        <v>3.2776617954070983E-2</v>
      </c>
      <c r="BA46" s="342">
        <v>2.152739066538286E-2</v>
      </c>
      <c r="BB46" s="342">
        <v>3.9450177004916542E-2</v>
      </c>
      <c r="BC46" s="342">
        <v>4.9991368672757615E-2</v>
      </c>
      <c r="BD46" s="342">
        <v>1.7145456669146169E-2</v>
      </c>
      <c r="BE46" s="342">
        <v>5.9127812410557836E-3</v>
      </c>
      <c r="BF46" s="342">
        <v>9.2765537561452453E-3</v>
      </c>
      <c r="BG46" s="342">
        <v>3.3480074903906171E-2</v>
      </c>
      <c r="BH46" s="342">
        <v>2.2098900009909821E-2</v>
      </c>
      <c r="BI46" s="342">
        <v>1.8115783485756792E-2</v>
      </c>
      <c r="BJ46" s="342">
        <v>1.07939681391837E-2</v>
      </c>
      <c r="BK46" s="342">
        <v>0</v>
      </c>
      <c r="BL46" s="342">
        <v>5.9904408344202929E-3</v>
      </c>
      <c r="BM46" s="342">
        <v>7.9952801670012986E-3</v>
      </c>
      <c r="BN46" s="342">
        <v>3.4575528098844161E-3</v>
      </c>
      <c r="BO46" s="342">
        <v>1.9812031014169035E-2</v>
      </c>
      <c r="BP46" s="342">
        <v>4.3817833673419706E-4</v>
      </c>
      <c r="BQ46" s="342">
        <v>0</v>
      </c>
      <c r="BR46" s="342">
        <v>2.0230699738047318E-4</v>
      </c>
      <c r="BS46" s="342">
        <v>4.7041113933577949E-6</v>
      </c>
      <c r="BT46" s="342">
        <v>1.1028760479907322E-5</v>
      </c>
      <c r="BU46" s="342">
        <v>0</v>
      </c>
      <c r="BV46" s="342">
        <v>0</v>
      </c>
      <c r="BW46" s="342">
        <v>0</v>
      </c>
      <c r="BX46" s="342">
        <v>0</v>
      </c>
      <c r="BY46" s="342">
        <v>0</v>
      </c>
      <c r="BZ46" s="342">
        <v>0</v>
      </c>
      <c r="CA46" s="342">
        <v>0</v>
      </c>
      <c r="CB46" s="342">
        <v>9.9922106176321637E-5</v>
      </c>
      <c r="CC46" s="342">
        <v>0</v>
      </c>
      <c r="CD46" s="342">
        <v>0</v>
      </c>
      <c r="CE46" s="342">
        <v>0</v>
      </c>
      <c r="CF46" s="342">
        <v>4.7425342809779106E-5</v>
      </c>
      <c r="CG46" s="342">
        <v>0</v>
      </c>
      <c r="CH46" s="342">
        <v>0</v>
      </c>
      <c r="CI46" s="342">
        <v>0</v>
      </c>
      <c r="CJ46" s="342">
        <v>0</v>
      </c>
      <c r="CK46" s="342">
        <v>0</v>
      </c>
      <c r="CL46" s="342">
        <v>2.546519453589683E-4</v>
      </c>
      <c r="CM46" s="342">
        <v>1.9611912836197074E-4</v>
      </c>
      <c r="CN46" s="342">
        <v>0</v>
      </c>
      <c r="CO46" s="342">
        <v>1.6867925444636781E-4</v>
      </c>
      <c r="CP46" s="342">
        <v>2.3163342136430544E-3</v>
      </c>
      <c r="CQ46" s="342">
        <v>0</v>
      </c>
      <c r="CR46" s="342">
        <v>1.8877339536013476E-4</v>
      </c>
      <c r="CS46" s="342">
        <v>3.8208372185408542E-4</v>
      </c>
      <c r="CT46" s="342">
        <v>1.976333407445836E-4</v>
      </c>
      <c r="CU46" s="342">
        <v>0</v>
      </c>
      <c r="CV46" s="342">
        <v>0</v>
      </c>
      <c r="CW46" s="342">
        <v>2.197695100260702E-3</v>
      </c>
      <c r="CX46" s="342">
        <v>6.1539304745281359E-5</v>
      </c>
      <c r="CY46" s="342">
        <v>7.0736230332460286E-4</v>
      </c>
      <c r="CZ46" s="342">
        <v>3.117212365921011E-4</v>
      </c>
      <c r="DA46" s="342">
        <v>7.5162447871205513E-4</v>
      </c>
      <c r="DB46" s="342">
        <v>0</v>
      </c>
      <c r="DC46" s="342">
        <v>0</v>
      </c>
      <c r="DD46" s="342">
        <v>3.9619037500857675E-4</v>
      </c>
      <c r="DE46" s="342">
        <v>9.6564286576466846E-4</v>
      </c>
      <c r="DF46" s="343">
        <v>1.1616679741717458E-3</v>
      </c>
      <c r="DG46" s="345"/>
      <c r="DH46" s="346"/>
      <c r="DI46" s="346"/>
      <c r="DJ46" s="346"/>
      <c r="DK46" s="346"/>
      <c r="DL46" s="346"/>
      <c r="DM46" s="346"/>
      <c r="DN46" s="346"/>
      <c r="DO46" s="346"/>
      <c r="DP46" s="346"/>
      <c r="DQ46" s="345"/>
      <c r="DR46" s="345"/>
      <c r="DS46" s="345"/>
      <c r="DT46" s="345"/>
      <c r="DU46" s="345"/>
      <c r="DV46" s="345"/>
      <c r="DW46" s="345"/>
      <c r="DX46" s="345"/>
      <c r="DY46" s="345"/>
      <c r="DZ46" s="345"/>
      <c r="EA46" s="345"/>
      <c r="EB46" s="345"/>
      <c r="EC46" s="345"/>
      <c r="ED46" s="345"/>
      <c r="EE46" s="345"/>
      <c r="EF46" s="345"/>
      <c r="EG46" s="345"/>
      <c r="EH46" s="345"/>
      <c r="EI46" s="345"/>
      <c r="EJ46" s="345"/>
      <c r="EK46" s="345"/>
      <c r="EL46" s="345"/>
      <c r="EM46" s="345"/>
      <c r="EN46" s="345"/>
      <c r="EO46" s="345"/>
      <c r="EP46" s="345"/>
      <c r="EQ46" s="345"/>
      <c r="ER46" s="345"/>
      <c r="ES46" s="345"/>
      <c r="ET46" s="345"/>
      <c r="EU46" s="345"/>
      <c r="EV46" s="345"/>
      <c r="EW46" s="345"/>
      <c r="EX46" s="345"/>
      <c r="EY46" s="345"/>
      <c r="EZ46" s="345"/>
      <c r="FA46" s="345"/>
      <c r="FB46" s="345"/>
      <c r="FC46" s="345"/>
      <c r="FD46" s="345"/>
      <c r="FE46" s="345"/>
      <c r="FF46" s="345"/>
      <c r="FG46" s="345"/>
      <c r="FH46" s="345"/>
      <c r="FI46" s="345"/>
      <c r="FJ46" s="345"/>
      <c r="FK46" s="345"/>
      <c r="FL46" s="345"/>
      <c r="FM46" s="345"/>
      <c r="FN46" s="345"/>
    </row>
    <row r="47" spans="1:170" ht="19.899999999999999" customHeight="1" x14ac:dyDescent="0.15">
      <c r="A47" s="347" t="s">
        <v>323</v>
      </c>
      <c r="B47" s="348" t="s">
        <v>666</v>
      </c>
      <c r="C47" s="349">
        <v>0</v>
      </c>
      <c r="D47" s="342">
        <v>0</v>
      </c>
      <c r="E47" s="342">
        <v>0</v>
      </c>
      <c r="F47" s="342">
        <v>0</v>
      </c>
      <c r="G47" s="342">
        <v>3.2666928002090682E-4</v>
      </c>
      <c r="H47" s="342">
        <v>0</v>
      </c>
      <c r="I47" s="342">
        <v>0</v>
      </c>
      <c r="J47" s="342">
        <v>0</v>
      </c>
      <c r="K47" s="342">
        <v>0</v>
      </c>
      <c r="L47" s="342">
        <v>0</v>
      </c>
      <c r="M47" s="342">
        <v>0</v>
      </c>
      <c r="N47" s="342">
        <v>0</v>
      </c>
      <c r="O47" s="342">
        <v>0</v>
      </c>
      <c r="P47" s="342">
        <v>1.9240389425481972E-4</v>
      </c>
      <c r="Q47" s="342">
        <v>1.3702736265147947E-3</v>
      </c>
      <c r="R47" s="342">
        <v>0</v>
      </c>
      <c r="S47" s="342">
        <v>0</v>
      </c>
      <c r="T47" s="342">
        <v>0</v>
      </c>
      <c r="U47" s="342">
        <v>0</v>
      </c>
      <c r="V47" s="342">
        <v>0</v>
      </c>
      <c r="W47" s="342">
        <v>0</v>
      </c>
      <c r="X47" s="342">
        <v>0</v>
      </c>
      <c r="Y47" s="342">
        <v>0</v>
      </c>
      <c r="Z47" s="342">
        <v>0</v>
      </c>
      <c r="AA47" s="342">
        <v>0</v>
      </c>
      <c r="AB47" s="342">
        <v>0</v>
      </c>
      <c r="AC47" s="342">
        <v>0</v>
      </c>
      <c r="AD47" s="342">
        <v>0</v>
      </c>
      <c r="AE47" s="342">
        <v>0</v>
      </c>
      <c r="AF47" s="342">
        <v>0</v>
      </c>
      <c r="AG47" s="342">
        <v>0</v>
      </c>
      <c r="AH47" s="342">
        <v>0</v>
      </c>
      <c r="AI47" s="342">
        <v>8.9327985564597537E-5</v>
      </c>
      <c r="AJ47" s="342">
        <v>0</v>
      </c>
      <c r="AK47" s="342">
        <v>0</v>
      </c>
      <c r="AL47" s="342">
        <v>0</v>
      </c>
      <c r="AM47" s="342">
        <v>0</v>
      </c>
      <c r="AN47" s="342">
        <v>3.2644533672836481E-5</v>
      </c>
      <c r="AO47" s="342">
        <v>0</v>
      </c>
      <c r="AP47" s="342">
        <v>0</v>
      </c>
      <c r="AQ47" s="342">
        <v>0</v>
      </c>
      <c r="AR47" s="342">
        <v>2.1612635078969242E-2</v>
      </c>
      <c r="AS47" s="342">
        <v>9.3153713864548363E-4</v>
      </c>
      <c r="AT47" s="342">
        <v>2.730277616951732E-4</v>
      </c>
      <c r="AU47" s="342">
        <v>1.508547486987592E-4</v>
      </c>
      <c r="AV47" s="342">
        <v>0</v>
      </c>
      <c r="AW47" s="342">
        <v>0</v>
      </c>
      <c r="AX47" s="342">
        <v>3.1999999999999999E-5</v>
      </c>
      <c r="AY47" s="342">
        <v>0</v>
      </c>
      <c r="AZ47" s="342">
        <v>0</v>
      </c>
      <c r="BA47" s="342">
        <v>0</v>
      </c>
      <c r="BB47" s="342">
        <v>0</v>
      </c>
      <c r="BC47" s="342">
        <v>1.3852747426052969E-4</v>
      </c>
      <c r="BD47" s="342">
        <v>0</v>
      </c>
      <c r="BE47" s="342">
        <v>0</v>
      </c>
      <c r="BF47" s="342">
        <v>0</v>
      </c>
      <c r="BG47" s="342">
        <v>0</v>
      </c>
      <c r="BH47" s="342">
        <v>1.5503363833559058E-2</v>
      </c>
      <c r="BI47" s="342">
        <v>8.2527458101780953E-3</v>
      </c>
      <c r="BJ47" s="342">
        <v>5.6575281281238702E-3</v>
      </c>
      <c r="BK47" s="342">
        <v>0</v>
      </c>
      <c r="BL47" s="342">
        <v>7.6928023496574932E-2</v>
      </c>
      <c r="BM47" s="342">
        <v>9.4227904683823013E-2</v>
      </c>
      <c r="BN47" s="342">
        <v>3.3790022585359375E-2</v>
      </c>
      <c r="BO47" s="342">
        <v>5.9439661170560092E-2</v>
      </c>
      <c r="BP47" s="342">
        <v>0</v>
      </c>
      <c r="BQ47" s="342">
        <v>0</v>
      </c>
      <c r="BR47" s="342">
        <v>0</v>
      </c>
      <c r="BS47" s="342">
        <v>0</v>
      </c>
      <c r="BT47" s="342">
        <v>0</v>
      </c>
      <c r="BU47" s="342">
        <v>0</v>
      </c>
      <c r="BV47" s="342">
        <v>0</v>
      </c>
      <c r="BW47" s="342">
        <v>8.8260226726154519E-5</v>
      </c>
      <c r="BX47" s="342">
        <v>6.2520775132570092E-6</v>
      </c>
      <c r="BY47" s="342">
        <v>6.3303659742828877E-5</v>
      </c>
      <c r="BZ47" s="342">
        <v>0</v>
      </c>
      <c r="CA47" s="342">
        <v>0</v>
      </c>
      <c r="CB47" s="342">
        <v>1.7486368580856286E-4</v>
      </c>
      <c r="CC47" s="342">
        <v>0</v>
      </c>
      <c r="CD47" s="342">
        <v>0</v>
      </c>
      <c r="CE47" s="342">
        <v>0</v>
      </c>
      <c r="CF47" s="342">
        <v>1.5089881803111533E-5</v>
      </c>
      <c r="CG47" s="342">
        <v>0</v>
      </c>
      <c r="CH47" s="342">
        <v>0</v>
      </c>
      <c r="CI47" s="342">
        <v>0</v>
      </c>
      <c r="CJ47" s="342">
        <v>0</v>
      </c>
      <c r="CK47" s="342">
        <v>0</v>
      </c>
      <c r="CL47" s="342">
        <v>0</v>
      </c>
      <c r="CM47" s="342">
        <v>6.2895347288095571E-6</v>
      </c>
      <c r="CN47" s="342">
        <v>0</v>
      </c>
      <c r="CO47" s="342">
        <v>0</v>
      </c>
      <c r="CP47" s="342">
        <v>0</v>
      </c>
      <c r="CQ47" s="342">
        <v>0</v>
      </c>
      <c r="CR47" s="342">
        <v>0</v>
      </c>
      <c r="CS47" s="342">
        <v>0</v>
      </c>
      <c r="CT47" s="342">
        <v>0</v>
      </c>
      <c r="CU47" s="342">
        <v>6.8454280269489046E-5</v>
      </c>
      <c r="CV47" s="342">
        <v>0</v>
      </c>
      <c r="CW47" s="342">
        <v>1.0354993543356967E-4</v>
      </c>
      <c r="CX47" s="342">
        <v>0</v>
      </c>
      <c r="CY47" s="342">
        <v>0</v>
      </c>
      <c r="CZ47" s="342">
        <v>0</v>
      </c>
      <c r="DA47" s="342">
        <v>0</v>
      </c>
      <c r="DB47" s="342">
        <v>0</v>
      </c>
      <c r="DC47" s="342">
        <v>0</v>
      </c>
      <c r="DD47" s="342">
        <v>0</v>
      </c>
      <c r="DE47" s="342">
        <v>0</v>
      </c>
      <c r="DF47" s="343">
        <v>2.6293783459917068E-4</v>
      </c>
      <c r="DG47" s="345"/>
      <c r="DH47" s="346"/>
      <c r="DI47" s="346"/>
      <c r="DJ47" s="346"/>
      <c r="DK47" s="346"/>
      <c r="DL47" s="346"/>
      <c r="DM47" s="346"/>
      <c r="DN47" s="346"/>
      <c r="DO47" s="346"/>
      <c r="DP47" s="346"/>
      <c r="DQ47" s="345"/>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row>
    <row r="48" spans="1:170" ht="19.899999999999999" customHeight="1" x14ac:dyDescent="0.15">
      <c r="A48" s="347" t="s">
        <v>327</v>
      </c>
      <c r="B48" s="348" t="s">
        <v>328</v>
      </c>
      <c r="C48" s="349">
        <v>3.9568064868236398E-3</v>
      </c>
      <c r="D48" s="342">
        <v>4.6177188468896367E-4</v>
      </c>
      <c r="E48" s="342">
        <v>0</v>
      </c>
      <c r="F48" s="342">
        <v>8.2304526748971192E-4</v>
      </c>
      <c r="G48" s="342">
        <v>1.241343264079446E-3</v>
      </c>
      <c r="H48" s="342">
        <v>0</v>
      </c>
      <c r="I48" s="342">
        <v>9.2105263157894728E-3</v>
      </c>
      <c r="J48" s="342">
        <v>3.3869219069623795E-3</v>
      </c>
      <c r="K48" s="342">
        <v>5.6491463784873165E-2</v>
      </c>
      <c r="L48" s="342">
        <v>1.9462826002335538E-4</v>
      </c>
      <c r="M48" s="342">
        <v>0</v>
      </c>
      <c r="N48" s="342">
        <v>2.4066230265691181E-4</v>
      </c>
      <c r="O48" s="342">
        <v>1.5908147738276388E-3</v>
      </c>
      <c r="P48" s="342">
        <v>6.6186939623657983E-3</v>
      </c>
      <c r="Q48" s="342">
        <v>6.0880829015544043E-2</v>
      </c>
      <c r="R48" s="342">
        <v>4.4080049369655297E-4</v>
      </c>
      <c r="S48" s="342">
        <v>1.7806100932477391E-3</v>
      </c>
      <c r="T48" s="342">
        <v>4.2282730524775667E-4</v>
      </c>
      <c r="U48" s="342">
        <v>0</v>
      </c>
      <c r="V48" s="342">
        <v>1.1469653373917041E-2</v>
      </c>
      <c r="W48" s="342">
        <v>1.1456649311964561E-4</v>
      </c>
      <c r="X48" s="342">
        <v>2.8987058870762685E-3</v>
      </c>
      <c r="Y48" s="342">
        <v>1.0337239649966736E-3</v>
      </c>
      <c r="Z48" s="342">
        <v>4.3802014892685063E-4</v>
      </c>
      <c r="AA48" s="342">
        <v>2.1622731359449886E-2</v>
      </c>
      <c r="AB48" s="342">
        <v>1.2295526008287889E-2</v>
      </c>
      <c r="AC48" s="342">
        <v>3.8935019242291208E-4</v>
      </c>
      <c r="AD48" s="342">
        <v>1.0069491925759253E-3</v>
      </c>
      <c r="AE48" s="342">
        <v>1.9362327987467458E-3</v>
      </c>
      <c r="AF48" s="342">
        <v>3.912656106069072E-2</v>
      </c>
      <c r="AG48" s="342">
        <v>1.3872832369942197E-2</v>
      </c>
      <c r="AH48" s="342">
        <v>8.5344835531469751E-3</v>
      </c>
      <c r="AI48" s="342">
        <v>4.028692148963349E-3</v>
      </c>
      <c r="AJ48" s="342">
        <v>1.2473460721868366E-2</v>
      </c>
      <c r="AK48" s="342">
        <v>5.6234353398348464E-3</v>
      </c>
      <c r="AL48" s="342">
        <v>2.7789013459145519E-5</v>
      </c>
      <c r="AM48" s="342">
        <v>3.5613079157699803E-4</v>
      </c>
      <c r="AN48" s="342">
        <v>1.3678059608918486E-2</v>
      </c>
      <c r="AO48" s="342">
        <v>2.3985356308779904E-4</v>
      </c>
      <c r="AP48" s="342">
        <v>1.745688150268836E-4</v>
      </c>
      <c r="AQ48" s="342">
        <v>4.1602264474198776E-3</v>
      </c>
      <c r="AR48" s="342">
        <v>4.2889851394904553E-2</v>
      </c>
      <c r="AS48" s="342">
        <v>8.6957115169382801E-2</v>
      </c>
      <c r="AT48" s="342">
        <v>3.3123495684805909E-2</v>
      </c>
      <c r="AU48" s="342">
        <v>2.9840777082222478E-2</v>
      </c>
      <c r="AV48" s="342">
        <v>3.2362962062804083E-2</v>
      </c>
      <c r="AW48" s="342">
        <v>1.0219812755878179E-2</v>
      </c>
      <c r="AX48" s="342">
        <v>2.9354666666666668E-2</v>
      </c>
      <c r="AY48" s="342">
        <v>3.1248027739724755E-2</v>
      </c>
      <c r="AZ48" s="342">
        <v>2.61482254697286E-2</v>
      </c>
      <c r="BA48" s="342">
        <v>2.2419297623270662E-2</v>
      </c>
      <c r="BB48" s="342">
        <v>2.144328536209408E-2</v>
      </c>
      <c r="BC48" s="342">
        <v>3.1057859729210754E-2</v>
      </c>
      <c r="BD48" s="342">
        <v>4.2534748904203064E-2</v>
      </c>
      <c r="BE48" s="342">
        <v>3.6649470502411884E-3</v>
      </c>
      <c r="BF48" s="342">
        <v>7.2709365580007406E-3</v>
      </c>
      <c r="BG48" s="342">
        <v>1.0795361214231742E-2</v>
      </c>
      <c r="BH48" s="342">
        <v>4.5871458615487949E-2</v>
      </c>
      <c r="BI48" s="342">
        <v>1.2650417888242244E-2</v>
      </c>
      <c r="BJ48" s="342">
        <v>2.0779717974349705E-2</v>
      </c>
      <c r="BK48" s="342">
        <v>1.8797313692988602E-4</v>
      </c>
      <c r="BL48" s="342">
        <v>1.5530907664663012E-2</v>
      </c>
      <c r="BM48" s="342">
        <v>6.7778502702077817E-2</v>
      </c>
      <c r="BN48" s="342">
        <v>6.7606616181745717E-3</v>
      </c>
      <c r="BO48" s="342">
        <v>6.1264758669659133E-3</v>
      </c>
      <c r="BP48" s="342">
        <v>2.9396774489762591E-4</v>
      </c>
      <c r="BQ48" s="342">
        <v>1.7937428241345146E-3</v>
      </c>
      <c r="BR48" s="342">
        <v>7.2551474922652459E-4</v>
      </c>
      <c r="BS48" s="342">
        <v>1.9051651143099069E-4</v>
      </c>
      <c r="BT48" s="342">
        <v>2.1983995889948596E-3</v>
      </c>
      <c r="BU48" s="342">
        <v>1.1526396655293151E-4</v>
      </c>
      <c r="BV48" s="342">
        <v>4.7142682041466704E-5</v>
      </c>
      <c r="BW48" s="342">
        <v>2.5314948750912534E-4</v>
      </c>
      <c r="BX48" s="342">
        <v>3.6522552806609698E-4</v>
      </c>
      <c r="BY48" s="342">
        <v>5.0840751730959447E-4</v>
      </c>
      <c r="BZ48" s="342">
        <v>1.3383505598937528E-3</v>
      </c>
      <c r="CA48" s="342">
        <v>0</v>
      </c>
      <c r="CB48" s="342">
        <v>6.6766134581451283E-4</v>
      </c>
      <c r="CC48" s="342">
        <v>0</v>
      </c>
      <c r="CD48" s="342">
        <v>1.0837993670611697E-3</v>
      </c>
      <c r="CE48" s="342">
        <v>2.5919460754309205E-3</v>
      </c>
      <c r="CF48" s="342">
        <v>7.8187144714122192E-3</v>
      </c>
      <c r="CG48" s="342">
        <v>3.2781511227667597E-5</v>
      </c>
      <c r="CH48" s="342">
        <v>6.7615607321335998E-4</v>
      </c>
      <c r="CI48" s="342">
        <v>5.0673450152527085E-5</v>
      </c>
      <c r="CJ48" s="342">
        <v>2.0512121721684575E-4</v>
      </c>
      <c r="CK48" s="342">
        <v>3.464673913043478E-4</v>
      </c>
      <c r="CL48" s="342">
        <v>3.6378849336995473E-4</v>
      </c>
      <c r="CM48" s="342">
        <v>3.6444994874029195E-3</v>
      </c>
      <c r="CN48" s="342">
        <v>1.9207851299821873E-4</v>
      </c>
      <c r="CO48" s="342">
        <v>2.6971335800935934E-4</v>
      </c>
      <c r="CP48" s="342">
        <v>3.2048615284107891E-4</v>
      </c>
      <c r="CQ48" s="342">
        <v>1.510622916149638E-4</v>
      </c>
      <c r="CR48" s="342">
        <v>7.1549077122512613E-4</v>
      </c>
      <c r="CS48" s="342">
        <v>4.5105190269417299E-4</v>
      </c>
      <c r="CT48" s="342">
        <v>2.0833848003491522E-3</v>
      </c>
      <c r="CU48" s="342">
        <v>9.9810757038093696E-4</v>
      </c>
      <c r="CV48" s="342">
        <v>1.1632099943002711E-5</v>
      </c>
      <c r="CW48" s="342">
        <v>6.0631532782691325E-3</v>
      </c>
      <c r="CX48" s="342">
        <v>3.367834607349187E-4</v>
      </c>
      <c r="CY48" s="342">
        <v>1.1343287386646785E-3</v>
      </c>
      <c r="CZ48" s="342">
        <v>2.5714843284522912E-3</v>
      </c>
      <c r="DA48" s="342">
        <v>4.0075093173725703E-3</v>
      </c>
      <c r="DB48" s="342">
        <v>1.5774718984648946E-4</v>
      </c>
      <c r="DC48" s="342">
        <v>0</v>
      </c>
      <c r="DD48" s="342">
        <v>5.1217012724572436E-3</v>
      </c>
      <c r="DE48" s="342">
        <v>3.840625034291295E-4</v>
      </c>
      <c r="DF48" s="343">
        <v>2.7737786322060052E-3</v>
      </c>
      <c r="DG48" s="345"/>
      <c r="DH48" s="346"/>
      <c r="DI48" s="346"/>
      <c r="DJ48" s="346"/>
      <c r="DK48" s="346"/>
      <c r="DL48" s="346"/>
      <c r="DM48" s="346"/>
      <c r="DN48" s="346"/>
      <c r="DO48" s="346"/>
      <c r="DP48" s="346"/>
      <c r="DQ48" s="345"/>
      <c r="DR48" s="345"/>
      <c r="DS48" s="345"/>
      <c r="DT48" s="345"/>
      <c r="DU48" s="345"/>
      <c r="DV48" s="345"/>
      <c r="DW48" s="345"/>
      <c r="DX48" s="345"/>
      <c r="DY48" s="345"/>
      <c r="DZ48" s="345"/>
      <c r="EA48" s="345"/>
      <c r="EB48" s="345"/>
      <c r="EC48" s="345"/>
      <c r="ED48" s="345"/>
      <c r="EE48" s="345"/>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345"/>
      <c r="FH48" s="345"/>
      <c r="FI48" s="345"/>
      <c r="FJ48" s="345"/>
      <c r="FK48" s="345"/>
      <c r="FL48" s="345"/>
      <c r="FM48" s="345"/>
      <c r="FN48" s="345"/>
    </row>
    <row r="49" spans="1:170" ht="19.899999999999999" customHeight="1" x14ac:dyDescent="0.15">
      <c r="A49" s="347" t="s">
        <v>332</v>
      </c>
      <c r="B49" s="348" t="s">
        <v>73</v>
      </c>
      <c r="C49" s="349">
        <v>0</v>
      </c>
      <c r="D49" s="342">
        <v>0</v>
      </c>
      <c r="E49" s="342">
        <v>0</v>
      </c>
      <c r="F49" s="342">
        <v>0</v>
      </c>
      <c r="G49" s="342">
        <v>0</v>
      </c>
      <c r="H49" s="342">
        <v>0</v>
      </c>
      <c r="I49" s="342">
        <v>4.4736842105263155E-3</v>
      </c>
      <c r="J49" s="342">
        <v>0</v>
      </c>
      <c r="K49" s="342">
        <v>0</v>
      </c>
      <c r="L49" s="342">
        <v>0</v>
      </c>
      <c r="M49" s="342">
        <v>0</v>
      </c>
      <c r="N49" s="342">
        <v>0</v>
      </c>
      <c r="O49" s="342">
        <v>0</v>
      </c>
      <c r="P49" s="342">
        <v>3.8480778850963945E-5</v>
      </c>
      <c r="Q49" s="342">
        <v>4.9244208452875438E-4</v>
      </c>
      <c r="R49" s="342">
        <v>0</v>
      </c>
      <c r="S49" s="342">
        <v>0</v>
      </c>
      <c r="T49" s="342">
        <v>0</v>
      </c>
      <c r="U49" s="342">
        <v>0</v>
      </c>
      <c r="V49" s="342">
        <v>0</v>
      </c>
      <c r="W49" s="342">
        <v>0</v>
      </c>
      <c r="X49" s="342">
        <v>0</v>
      </c>
      <c r="Y49" s="342">
        <v>0</v>
      </c>
      <c r="Z49" s="342">
        <v>0</v>
      </c>
      <c r="AA49" s="342">
        <v>0</v>
      </c>
      <c r="AB49" s="342">
        <v>6.0580571577692836E-5</v>
      </c>
      <c r="AC49" s="342">
        <v>0</v>
      </c>
      <c r="AD49" s="342">
        <v>0</v>
      </c>
      <c r="AE49" s="342">
        <v>4.1023791545041646E-4</v>
      </c>
      <c r="AF49" s="342">
        <v>0</v>
      </c>
      <c r="AG49" s="342">
        <v>0</v>
      </c>
      <c r="AH49" s="342">
        <v>6.3962544124017287E-3</v>
      </c>
      <c r="AI49" s="342">
        <v>8.0395187008137781E-5</v>
      </c>
      <c r="AJ49" s="342">
        <v>3.1847133757961785E-3</v>
      </c>
      <c r="AK49" s="342">
        <v>5.7915779247468522E-4</v>
      </c>
      <c r="AL49" s="342">
        <v>0</v>
      </c>
      <c r="AM49" s="342">
        <v>0</v>
      </c>
      <c r="AN49" s="342">
        <v>1.828093885678843E-3</v>
      </c>
      <c r="AO49" s="342">
        <v>0</v>
      </c>
      <c r="AP49" s="342">
        <v>0</v>
      </c>
      <c r="AQ49" s="342">
        <v>0</v>
      </c>
      <c r="AR49" s="342">
        <v>1.0354231380612796E-3</v>
      </c>
      <c r="AS49" s="342">
        <v>1.0270794092757897E-3</v>
      </c>
      <c r="AT49" s="342">
        <v>0.14116697099902989</v>
      </c>
      <c r="AU49" s="342">
        <v>3.4019168989576791E-2</v>
      </c>
      <c r="AV49" s="342">
        <v>1.1508531255766643E-2</v>
      </c>
      <c r="AW49" s="342">
        <v>1.5110212666033672E-3</v>
      </c>
      <c r="AX49" s="342">
        <v>2.1280000000000001E-3</v>
      </c>
      <c r="AY49" s="342">
        <v>1.1842842876288699E-2</v>
      </c>
      <c r="AZ49" s="342">
        <v>1.9467640918580376E-2</v>
      </c>
      <c r="BA49" s="342">
        <v>2.3615263771347489E-3</v>
      </c>
      <c r="BB49" s="342">
        <v>1.9798153115145115E-4</v>
      </c>
      <c r="BC49" s="342">
        <v>2.1311919117004566E-3</v>
      </c>
      <c r="BD49" s="342">
        <v>9.4057184309048552E-4</v>
      </c>
      <c r="BE49" s="342">
        <v>3.9790853688332901E-4</v>
      </c>
      <c r="BF49" s="342">
        <v>1.1419982488747689E-3</v>
      </c>
      <c r="BG49" s="342">
        <v>1.045287295903282E-2</v>
      </c>
      <c r="BH49" s="342">
        <v>3.8505158612184676E-2</v>
      </c>
      <c r="BI49" s="342">
        <v>1.1473329540979302E-2</v>
      </c>
      <c r="BJ49" s="342">
        <v>1.5951677052980837E-4</v>
      </c>
      <c r="BK49" s="342">
        <v>0</v>
      </c>
      <c r="BL49" s="342">
        <v>1.0315780832413598E-2</v>
      </c>
      <c r="BM49" s="342">
        <v>6.9893923347892357E-4</v>
      </c>
      <c r="BN49" s="342">
        <v>4.3327354855852264E-3</v>
      </c>
      <c r="BO49" s="342">
        <v>7.0434847765816619E-3</v>
      </c>
      <c r="BP49" s="342">
        <v>0</v>
      </c>
      <c r="BQ49" s="342">
        <v>0</v>
      </c>
      <c r="BR49" s="342">
        <v>1.0739711119559948E-2</v>
      </c>
      <c r="BS49" s="342">
        <v>0</v>
      </c>
      <c r="BT49" s="342">
        <v>3.4464876499710381E-6</v>
      </c>
      <c r="BU49" s="342">
        <v>0</v>
      </c>
      <c r="BV49" s="342">
        <v>0</v>
      </c>
      <c r="BW49" s="342">
        <v>0</v>
      </c>
      <c r="BX49" s="342">
        <v>0</v>
      </c>
      <c r="BY49" s="342">
        <v>2.0178041543026707E-4</v>
      </c>
      <c r="BZ49" s="342">
        <v>5.8635292875958503E-6</v>
      </c>
      <c r="CA49" s="342">
        <v>0</v>
      </c>
      <c r="CB49" s="342">
        <v>6.8128708756582936E-6</v>
      </c>
      <c r="CC49" s="342">
        <v>0</v>
      </c>
      <c r="CD49" s="342">
        <v>6.5027962023670184E-5</v>
      </c>
      <c r="CE49" s="342">
        <v>7.1788593925929282E-5</v>
      </c>
      <c r="CF49" s="342">
        <v>3.4275588667067626E-4</v>
      </c>
      <c r="CG49" s="342">
        <v>4.3708681636890129E-5</v>
      </c>
      <c r="CH49" s="342">
        <v>0</v>
      </c>
      <c r="CI49" s="342">
        <v>1.0134690030505416E-5</v>
      </c>
      <c r="CJ49" s="342">
        <v>0</v>
      </c>
      <c r="CK49" s="342">
        <v>0</v>
      </c>
      <c r="CL49" s="342">
        <v>4.5473561671244342E-5</v>
      </c>
      <c r="CM49" s="342">
        <v>2.9503635636961192E-4</v>
      </c>
      <c r="CN49" s="342">
        <v>0</v>
      </c>
      <c r="CO49" s="342">
        <v>0</v>
      </c>
      <c r="CP49" s="342">
        <v>0</v>
      </c>
      <c r="CQ49" s="342">
        <v>0</v>
      </c>
      <c r="CR49" s="342">
        <v>0</v>
      </c>
      <c r="CS49" s="342">
        <v>0</v>
      </c>
      <c r="CT49" s="342">
        <v>0</v>
      </c>
      <c r="CU49" s="342">
        <v>2.2082025893383561E-6</v>
      </c>
      <c r="CV49" s="342">
        <v>0</v>
      </c>
      <c r="CW49" s="342">
        <v>5.7389810686353335E-2</v>
      </c>
      <c r="CX49" s="342">
        <v>1.9062761196487549E-4</v>
      </c>
      <c r="CY49" s="342">
        <v>0</v>
      </c>
      <c r="CZ49" s="342">
        <v>0</v>
      </c>
      <c r="DA49" s="342">
        <v>0</v>
      </c>
      <c r="DB49" s="342">
        <v>0</v>
      </c>
      <c r="DC49" s="342">
        <v>0</v>
      </c>
      <c r="DD49" s="342">
        <v>9.9600932264725997E-5</v>
      </c>
      <c r="DE49" s="342">
        <v>0</v>
      </c>
      <c r="DF49" s="343">
        <v>0</v>
      </c>
      <c r="DG49" s="345"/>
      <c r="DH49" s="346"/>
      <c r="DI49" s="346"/>
      <c r="DJ49" s="346"/>
      <c r="DK49" s="346"/>
      <c r="DL49" s="346"/>
      <c r="DM49" s="346"/>
      <c r="DN49" s="346"/>
      <c r="DO49" s="346"/>
      <c r="DP49" s="346"/>
      <c r="DQ49" s="345"/>
      <c r="DR49" s="345"/>
      <c r="DS49" s="345"/>
      <c r="DT49" s="345"/>
      <c r="DU49" s="345"/>
      <c r="DV49" s="345"/>
      <c r="DW49" s="345"/>
      <c r="DX49" s="345"/>
      <c r="DY49" s="345"/>
      <c r="DZ49" s="345"/>
      <c r="EA49" s="345"/>
      <c r="EB49" s="345"/>
      <c r="EC49" s="345"/>
      <c r="ED49" s="345"/>
      <c r="EE49" s="345"/>
      <c r="EF49" s="345"/>
      <c r="EG49" s="345"/>
      <c r="EH49" s="345"/>
      <c r="EI49" s="345"/>
      <c r="EJ49" s="345"/>
      <c r="EK49" s="345"/>
      <c r="EL49" s="345"/>
      <c r="EM49" s="345"/>
      <c r="EN49" s="345"/>
      <c r="EO49" s="345"/>
      <c r="EP49" s="345"/>
      <c r="EQ49" s="345"/>
      <c r="ER49" s="345"/>
      <c r="ES49" s="345"/>
      <c r="ET49" s="345"/>
      <c r="EU49" s="345"/>
      <c r="EV49" s="345"/>
      <c r="EW49" s="345"/>
      <c r="EX49" s="345"/>
      <c r="EY49" s="345"/>
      <c r="EZ49" s="345"/>
      <c r="FA49" s="345"/>
      <c r="FB49" s="345"/>
      <c r="FC49" s="345"/>
      <c r="FD49" s="345"/>
      <c r="FE49" s="345"/>
      <c r="FF49" s="345"/>
      <c r="FG49" s="345"/>
      <c r="FH49" s="345"/>
      <c r="FI49" s="345"/>
      <c r="FJ49" s="345"/>
      <c r="FK49" s="345"/>
      <c r="FL49" s="345"/>
      <c r="FM49" s="345"/>
      <c r="FN49" s="345"/>
    </row>
    <row r="50" spans="1:170" ht="19.899999999999999" customHeight="1" x14ac:dyDescent="0.15">
      <c r="A50" s="347" t="s">
        <v>344</v>
      </c>
      <c r="B50" s="348" t="s">
        <v>74</v>
      </c>
      <c r="C50" s="349">
        <v>0</v>
      </c>
      <c r="D50" s="342">
        <v>0</v>
      </c>
      <c r="E50" s="342">
        <v>0</v>
      </c>
      <c r="F50" s="342">
        <v>0</v>
      </c>
      <c r="G50" s="342">
        <v>0</v>
      </c>
      <c r="H50" s="342">
        <v>0</v>
      </c>
      <c r="I50" s="342">
        <v>5.263157894736842E-4</v>
      </c>
      <c r="J50" s="342">
        <v>0</v>
      </c>
      <c r="K50" s="342">
        <v>0</v>
      </c>
      <c r="L50" s="342">
        <v>0</v>
      </c>
      <c r="M50" s="342">
        <v>0</v>
      </c>
      <c r="N50" s="342">
        <v>0</v>
      </c>
      <c r="O50" s="342">
        <v>0</v>
      </c>
      <c r="P50" s="342">
        <v>1.5392311540385578E-4</v>
      </c>
      <c r="Q50" s="342">
        <v>3.8538945745728601E-4</v>
      </c>
      <c r="R50" s="342">
        <v>0</v>
      </c>
      <c r="S50" s="342">
        <v>0</v>
      </c>
      <c r="T50" s="342">
        <v>0</v>
      </c>
      <c r="U50" s="342">
        <v>0</v>
      </c>
      <c r="V50" s="342">
        <v>0</v>
      </c>
      <c r="W50" s="342">
        <v>0</v>
      </c>
      <c r="X50" s="342">
        <v>0</v>
      </c>
      <c r="Y50" s="342">
        <v>0</v>
      </c>
      <c r="Z50" s="342">
        <v>0</v>
      </c>
      <c r="AA50" s="342">
        <v>0</v>
      </c>
      <c r="AB50" s="342">
        <v>0</v>
      </c>
      <c r="AC50" s="342">
        <v>1.2957771855596122E-5</v>
      </c>
      <c r="AD50" s="342">
        <v>3.7294414539849081E-5</v>
      </c>
      <c r="AE50" s="342">
        <v>3.1985033078249501E-3</v>
      </c>
      <c r="AF50" s="342">
        <v>0</v>
      </c>
      <c r="AG50" s="342">
        <v>0</v>
      </c>
      <c r="AH50" s="342">
        <v>3.3179417701219342E-4</v>
      </c>
      <c r="AI50" s="342">
        <v>1.8758876968565482E-4</v>
      </c>
      <c r="AJ50" s="342">
        <v>3.1847133757961785E-3</v>
      </c>
      <c r="AK50" s="342">
        <v>1.5319657736427158E-3</v>
      </c>
      <c r="AL50" s="342">
        <v>0</v>
      </c>
      <c r="AM50" s="342">
        <v>0</v>
      </c>
      <c r="AN50" s="342">
        <v>1.893382953024516E-3</v>
      </c>
      <c r="AO50" s="342">
        <v>3.7871615224389319E-4</v>
      </c>
      <c r="AP50" s="342">
        <v>0</v>
      </c>
      <c r="AQ50" s="342">
        <v>1.1545838842436544E-4</v>
      </c>
      <c r="AR50" s="342">
        <v>2.0416794271630863E-4</v>
      </c>
      <c r="AS50" s="342">
        <v>6.58559222558895E-4</v>
      </c>
      <c r="AT50" s="342">
        <v>3.6306883204145373E-3</v>
      </c>
      <c r="AU50" s="342">
        <v>0.12210316187758184</v>
      </c>
      <c r="AV50" s="342">
        <v>2.0658646251063314E-3</v>
      </c>
      <c r="AW50" s="342">
        <v>3.6039899129120851E-3</v>
      </c>
      <c r="AX50" s="342">
        <v>1.8986666666666668E-3</v>
      </c>
      <c r="AY50" s="342">
        <v>3.8015896881879708E-3</v>
      </c>
      <c r="AZ50" s="342">
        <v>1.2004175365344467E-3</v>
      </c>
      <c r="BA50" s="342">
        <v>2.5236912785688947E-3</v>
      </c>
      <c r="BB50" s="342">
        <v>2.1683691507063698E-4</v>
      </c>
      <c r="BC50" s="342">
        <v>8.2690246173977718E-4</v>
      </c>
      <c r="BD50" s="342">
        <v>9.3442431470427316E-4</v>
      </c>
      <c r="BE50" s="342">
        <v>2.5829150639795044E-4</v>
      </c>
      <c r="BF50" s="342">
        <v>3.4177260545568305E-4</v>
      </c>
      <c r="BG50" s="342">
        <v>9.568316961792437E-4</v>
      </c>
      <c r="BH50" s="342">
        <v>6.7056452944868365E-3</v>
      </c>
      <c r="BI50" s="342">
        <v>8.3577648448781346E-4</v>
      </c>
      <c r="BJ50" s="342">
        <v>8.5075610949231128E-5</v>
      </c>
      <c r="BK50" s="342">
        <v>0</v>
      </c>
      <c r="BL50" s="342">
        <v>2.4171554185327412E-5</v>
      </c>
      <c r="BM50" s="342">
        <v>1.0763132682850343E-4</v>
      </c>
      <c r="BN50" s="342">
        <v>1.5444400159426067E-4</v>
      </c>
      <c r="BO50" s="342">
        <v>1.2488448185428479E-5</v>
      </c>
      <c r="BP50" s="342">
        <v>0</v>
      </c>
      <c r="BQ50" s="342">
        <v>4.6497819967594595E-5</v>
      </c>
      <c r="BR50" s="342">
        <v>2.9299634103378873E-4</v>
      </c>
      <c r="BS50" s="342">
        <v>0</v>
      </c>
      <c r="BT50" s="342">
        <v>2.2976584333140255E-6</v>
      </c>
      <c r="BU50" s="342">
        <v>0</v>
      </c>
      <c r="BV50" s="342">
        <v>0</v>
      </c>
      <c r="BW50" s="342">
        <v>0</v>
      </c>
      <c r="BX50" s="342">
        <v>0</v>
      </c>
      <c r="BY50" s="342">
        <v>3.9564787339268051E-5</v>
      </c>
      <c r="BZ50" s="342">
        <v>1.4658823218989625E-5</v>
      </c>
      <c r="CA50" s="342">
        <v>0</v>
      </c>
      <c r="CB50" s="342">
        <v>4.7690096129608057E-5</v>
      </c>
      <c r="CC50" s="342">
        <v>0</v>
      </c>
      <c r="CD50" s="342">
        <v>6.5027962023670184E-5</v>
      </c>
      <c r="CE50" s="342">
        <v>7.9345288023395519E-5</v>
      </c>
      <c r="CF50" s="342">
        <v>1.8107858163733841E-4</v>
      </c>
      <c r="CG50" s="342">
        <v>3.2781511227667597E-5</v>
      </c>
      <c r="CH50" s="342">
        <v>4.0979155952324852E-6</v>
      </c>
      <c r="CI50" s="342">
        <v>0</v>
      </c>
      <c r="CJ50" s="342">
        <v>0</v>
      </c>
      <c r="CK50" s="342">
        <v>2.0380434782608697E-5</v>
      </c>
      <c r="CL50" s="342">
        <v>0</v>
      </c>
      <c r="CM50" s="342">
        <v>1.886860418642867E-5</v>
      </c>
      <c r="CN50" s="342">
        <v>0</v>
      </c>
      <c r="CO50" s="342">
        <v>0</v>
      </c>
      <c r="CP50" s="342">
        <v>0</v>
      </c>
      <c r="CQ50" s="342">
        <v>0</v>
      </c>
      <c r="CR50" s="342">
        <v>0</v>
      </c>
      <c r="CS50" s="342">
        <v>0</v>
      </c>
      <c r="CT50" s="342">
        <v>0</v>
      </c>
      <c r="CU50" s="342">
        <v>1.2807575018162467E-4</v>
      </c>
      <c r="CV50" s="342">
        <v>0</v>
      </c>
      <c r="CW50" s="342">
        <v>9.093755329776089E-2</v>
      </c>
      <c r="CX50" s="342">
        <v>1.1779007548901512E-5</v>
      </c>
      <c r="CY50" s="342">
        <v>0</v>
      </c>
      <c r="CZ50" s="342">
        <v>0</v>
      </c>
      <c r="DA50" s="342">
        <v>0</v>
      </c>
      <c r="DB50" s="342">
        <v>4.5070625670425556E-6</v>
      </c>
      <c r="DC50" s="342">
        <v>0</v>
      </c>
      <c r="DD50" s="342">
        <v>4.205372695621764E-5</v>
      </c>
      <c r="DE50" s="342">
        <v>0</v>
      </c>
      <c r="DF50" s="343">
        <v>0</v>
      </c>
      <c r="DG50" s="345"/>
      <c r="DH50" s="346"/>
      <c r="DI50" s="346"/>
      <c r="DJ50" s="346"/>
      <c r="DK50" s="346"/>
      <c r="DL50" s="346"/>
      <c r="DM50" s="346"/>
      <c r="DN50" s="346"/>
      <c r="DO50" s="346"/>
      <c r="DP50" s="346"/>
      <c r="DQ50" s="345"/>
      <c r="DR50" s="345"/>
      <c r="DS50" s="345"/>
      <c r="DT50" s="345"/>
      <c r="DU50" s="345"/>
      <c r="DV50" s="345"/>
      <c r="DW50" s="345"/>
      <c r="DX50" s="345"/>
      <c r="DY50" s="345"/>
      <c r="DZ50" s="345"/>
      <c r="EA50" s="345"/>
      <c r="EB50" s="345"/>
      <c r="EC50" s="345"/>
      <c r="ED50" s="345"/>
      <c r="EE50" s="345"/>
      <c r="EF50" s="345"/>
      <c r="EG50" s="345"/>
      <c r="EH50" s="345"/>
      <c r="EI50" s="345"/>
      <c r="EJ50" s="345"/>
      <c r="EK50" s="345"/>
      <c r="EL50" s="345"/>
      <c r="EM50" s="345"/>
      <c r="EN50" s="345"/>
      <c r="EO50" s="345"/>
      <c r="EP50" s="345"/>
      <c r="EQ50" s="345"/>
      <c r="ER50" s="345"/>
      <c r="ES50" s="345"/>
      <c r="ET50" s="345"/>
      <c r="EU50" s="345"/>
      <c r="EV50" s="345"/>
      <c r="EW50" s="345"/>
      <c r="EX50" s="345"/>
      <c r="EY50" s="345"/>
      <c r="EZ50" s="345"/>
      <c r="FA50" s="345"/>
      <c r="FB50" s="345"/>
      <c r="FC50" s="345"/>
      <c r="FD50" s="345"/>
      <c r="FE50" s="345"/>
      <c r="FF50" s="345"/>
      <c r="FG50" s="345"/>
      <c r="FH50" s="345"/>
      <c r="FI50" s="345"/>
      <c r="FJ50" s="345"/>
      <c r="FK50" s="345"/>
      <c r="FL50" s="345"/>
      <c r="FM50" s="345"/>
      <c r="FN50" s="345"/>
    </row>
    <row r="51" spans="1:170" ht="19.899999999999999" customHeight="1" x14ac:dyDescent="0.15">
      <c r="A51" s="347" t="s">
        <v>362</v>
      </c>
      <c r="B51" s="348" t="s">
        <v>75</v>
      </c>
      <c r="C51" s="349">
        <v>0</v>
      </c>
      <c r="D51" s="342">
        <v>0</v>
      </c>
      <c r="E51" s="342">
        <v>3.5075412136092597E-4</v>
      </c>
      <c r="F51" s="342">
        <v>0</v>
      </c>
      <c r="G51" s="342">
        <v>0</v>
      </c>
      <c r="H51" s="342">
        <v>0</v>
      </c>
      <c r="I51" s="342">
        <v>0</v>
      </c>
      <c r="J51" s="342">
        <v>0</v>
      </c>
      <c r="K51" s="342">
        <v>0</v>
      </c>
      <c r="L51" s="342">
        <v>0</v>
      </c>
      <c r="M51" s="342">
        <v>0</v>
      </c>
      <c r="N51" s="342">
        <v>0</v>
      </c>
      <c r="O51" s="342">
        <v>0</v>
      </c>
      <c r="P51" s="342">
        <v>0</v>
      </c>
      <c r="Q51" s="342">
        <v>0</v>
      </c>
      <c r="R51" s="342">
        <v>0</v>
      </c>
      <c r="S51" s="342">
        <v>0</v>
      </c>
      <c r="T51" s="342">
        <v>0</v>
      </c>
      <c r="U51" s="342">
        <v>0</v>
      </c>
      <c r="V51" s="342">
        <v>1.5853010883091973E-5</v>
      </c>
      <c r="W51" s="342">
        <v>0</v>
      </c>
      <c r="X51" s="342">
        <v>0</v>
      </c>
      <c r="Y51" s="342">
        <v>0</v>
      </c>
      <c r="Z51" s="342">
        <v>0</v>
      </c>
      <c r="AA51" s="342">
        <v>0</v>
      </c>
      <c r="AB51" s="342">
        <v>0</v>
      </c>
      <c r="AC51" s="342">
        <v>0</v>
      </c>
      <c r="AD51" s="342">
        <v>0</v>
      </c>
      <c r="AE51" s="342">
        <v>0</v>
      </c>
      <c r="AF51" s="342">
        <v>0</v>
      </c>
      <c r="AG51" s="342">
        <v>0</v>
      </c>
      <c r="AH51" s="342">
        <v>0</v>
      </c>
      <c r="AI51" s="342">
        <v>0</v>
      </c>
      <c r="AJ51" s="342">
        <v>0</v>
      </c>
      <c r="AK51" s="342">
        <v>0</v>
      </c>
      <c r="AL51" s="342">
        <v>0</v>
      </c>
      <c r="AM51" s="342">
        <v>0</v>
      </c>
      <c r="AN51" s="342">
        <v>0</v>
      </c>
      <c r="AO51" s="342">
        <v>0</v>
      </c>
      <c r="AP51" s="342">
        <v>0</v>
      </c>
      <c r="AQ51" s="342">
        <v>0</v>
      </c>
      <c r="AR51" s="342">
        <v>2.9166848959472662E-5</v>
      </c>
      <c r="AS51" s="342">
        <v>1.3648895804329429E-5</v>
      </c>
      <c r="AT51" s="342">
        <v>1.8356760148015901E-3</v>
      </c>
      <c r="AU51" s="342">
        <v>4.3624536762068853E-3</v>
      </c>
      <c r="AV51" s="342">
        <v>7.743841788075595E-2</v>
      </c>
      <c r="AW51" s="342">
        <v>0</v>
      </c>
      <c r="AX51" s="342">
        <v>0</v>
      </c>
      <c r="AY51" s="342">
        <v>1.3550588244029388E-3</v>
      </c>
      <c r="AZ51" s="342">
        <v>0</v>
      </c>
      <c r="BA51" s="342">
        <v>5.169006233213399E-4</v>
      </c>
      <c r="BB51" s="342">
        <v>0</v>
      </c>
      <c r="BC51" s="342">
        <v>2.8344852425616073E-4</v>
      </c>
      <c r="BD51" s="342">
        <v>1.1495878082217045E-3</v>
      </c>
      <c r="BE51" s="342">
        <v>1.3263617896110968E-4</v>
      </c>
      <c r="BF51" s="342">
        <v>1.9661112249332304E-4</v>
      </c>
      <c r="BG51" s="342">
        <v>3.0142251716547849E-4</v>
      </c>
      <c r="BH51" s="342">
        <v>1.4754621830233763E-3</v>
      </c>
      <c r="BI51" s="342">
        <v>1.4002537960005251E-4</v>
      </c>
      <c r="BJ51" s="342">
        <v>1.8078567326711614E-4</v>
      </c>
      <c r="BK51" s="342">
        <v>3.4176933987252006E-5</v>
      </c>
      <c r="BL51" s="342">
        <v>3.817281293041329E-4</v>
      </c>
      <c r="BM51" s="342">
        <v>0</v>
      </c>
      <c r="BN51" s="342">
        <v>3.487445197289757E-5</v>
      </c>
      <c r="BO51" s="342">
        <v>0</v>
      </c>
      <c r="BP51" s="342">
        <v>0</v>
      </c>
      <c r="BQ51" s="342">
        <v>0</v>
      </c>
      <c r="BR51" s="342">
        <v>1.0115349869023659E-4</v>
      </c>
      <c r="BS51" s="342">
        <v>2.8224668360146768E-5</v>
      </c>
      <c r="BT51" s="342">
        <v>6.6333398969775908E-4</v>
      </c>
      <c r="BU51" s="342">
        <v>1.2673001558175715E-5</v>
      </c>
      <c r="BV51" s="342">
        <v>0</v>
      </c>
      <c r="BW51" s="342">
        <v>0</v>
      </c>
      <c r="BX51" s="342">
        <v>0</v>
      </c>
      <c r="BY51" s="342">
        <v>0</v>
      </c>
      <c r="BZ51" s="342">
        <v>1.4658823218989626E-6</v>
      </c>
      <c r="CA51" s="342">
        <v>0</v>
      </c>
      <c r="CB51" s="342">
        <v>6.8128708756582936E-6</v>
      </c>
      <c r="CC51" s="342">
        <v>0</v>
      </c>
      <c r="CD51" s="342">
        <v>3.9016777214202108E-4</v>
      </c>
      <c r="CE51" s="342">
        <v>6.045355277972992E-5</v>
      </c>
      <c r="CF51" s="342">
        <v>3.2335461006667575E-5</v>
      </c>
      <c r="CG51" s="342">
        <v>4.3708681636890129E-5</v>
      </c>
      <c r="CH51" s="342">
        <v>1.4342704583313698E-5</v>
      </c>
      <c r="CI51" s="342">
        <v>2.0269380061010833E-5</v>
      </c>
      <c r="CJ51" s="342">
        <v>0</v>
      </c>
      <c r="CK51" s="342">
        <v>1.3586956521739131E-4</v>
      </c>
      <c r="CL51" s="342">
        <v>1.6552376448332939E-3</v>
      </c>
      <c r="CM51" s="342">
        <v>3.4289399789700832E-3</v>
      </c>
      <c r="CN51" s="342">
        <v>0</v>
      </c>
      <c r="CO51" s="342">
        <v>0</v>
      </c>
      <c r="CP51" s="342">
        <v>1.5438804093594284E-2</v>
      </c>
      <c r="CQ51" s="342">
        <v>8.9774161874035634E-3</v>
      </c>
      <c r="CR51" s="342">
        <v>3.5418113269317592E-3</v>
      </c>
      <c r="CS51" s="342">
        <v>2.3945752387678422E-3</v>
      </c>
      <c r="CT51" s="342">
        <v>0</v>
      </c>
      <c r="CU51" s="342">
        <v>2.0271299770126109E-3</v>
      </c>
      <c r="CV51" s="342">
        <v>0</v>
      </c>
      <c r="CW51" s="342">
        <v>2.5324659503447602E-2</v>
      </c>
      <c r="CX51" s="342">
        <v>3.1538893681956701E-4</v>
      </c>
      <c r="CY51" s="342">
        <v>3.8235800179708263E-5</v>
      </c>
      <c r="CZ51" s="342">
        <v>0</v>
      </c>
      <c r="DA51" s="342">
        <v>6.9274145503415216E-6</v>
      </c>
      <c r="DB51" s="342">
        <v>4.1352299052615452E-3</v>
      </c>
      <c r="DC51" s="342">
        <v>8.4485887727642536E-3</v>
      </c>
      <c r="DD51" s="342">
        <v>2.7666925629090555E-4</v>
      </c>
      <c r="DE51" s="342">
        <v>2.3449759137944278E-2</v>
      </c>
      <c r="DF51" s="343">
        <v>0</v>
      </c>
      <c r="DG51" s="345"/>
      <c r="DH51" s="346"/>
      <c r="DI51" s="346"/>
      <c r="DJ51" s="346"/>
      <c r="DK51" s="346"/>
      <c r="DL51" s="346"/>
      <c r="DM51" s="346"/>
      <c r="DN51" s="346"/>
      <c r="DO51" s="346"/>
      <c r="DP51" s="346"/>
      <c r="DQ51" s="345"/>
      <c r="DR51" s="345"/>
      <c r="DS51" s="345"/>
      <c r="DT51" s="345"/>
      <c r="DU51" s="345"/>
      <c r="DV51" s="345"/>
      <c r="DW51" s="345"/>
      <c r="DX51" s="345"/>
      <c r="DY51" s="345"/>
      <c r="DZ51" s="345"/>
      <c r="EA51" s="345"/>
      <c r="EB51" s="345"/>
      <c r="EC51" s="345"/>
      <c r="ED51" s="345"/>
      <c r="EE51" s="345"/>
      <c r="EF51" s="345"/>
      <c r="EG51" s="345"/>
      <c r="EH51" s="345"/>
      <c r="EI51" s="345"/>
      <c r="EJ51" s="345"/>
      <c r="EK51" s="345"/>
      <c r="EL51" s="345"/>
      <c r="EM51" s="345"/>
      <c r="EN51" s="345"/>
      <c r="EO51" s="345"/>
      <c r="EP51" s="345"/>
      <c r="EQ51" s="345"/>
      <c r="ER51" s="345"/>
      <c r="ES51" s="345"/>
      <c r="ET51" s="345"/>
      <c r="EU51" s="345"/>
      <c r="EV51" s="345"/>
      <c r="EW51" s="345"/>
      <c r="EX51" s="345"/>
      <c r="EY51" s="345"/>
      <c r="EZ51" s="345"/>
      <c r="FA51" s="345"/>
      <c r="FB51" s="345"/>
      <c r="FC51" s="345"/>
      <c r="FD51" s="345"/>
      <c r="FE51" s="345"/>
      <c r="FF51" s="345"/>
      <c r="FG51" s="345"/>
      <c r="FH51" s="345"/>
      <c r="FI51" s="345"/>
      <c r="FJ51" s="345"/>
      <c r="FK51" s="345"/>
      <c r="FL51" s="345"/>
      <c r="FM51" s="345"/>
      <c r="FN51" s="345"/>
    </row>
    <row r="52" spans="1:170" ht="19.899999999999999" customHeight="1" x14ac:dyDescent="0.15">
      <c r="A52" s="347" t="s">
        <v>375</v>
      </c>
      <c r="B52" s="348" t="s">
        <v>374</v>
      </c>
      <c r="C52" s="349">
        <v>0</v>
      </c>
      <c r="D52" s="342">
        <v>0</v>
      </c>
      <c r="E52" s="342">
        <v>0</v>
      </c>
      <c r="F52" s="342">
        <v>0</v>
      </c>
      <c r="G52" s="342">
        <v>0</v>
      </c>
      <c r="H52" s="342">
        <v>0</v>
      </c>
      <c r="I52" s="342">
        <v>0</v>
      </c>
      <c r="J52" s="342">
        <v>0</v>
      </c>
      <c r="K52" s="342">
        <v>0</v>
      </c>
      <c r="L52" s="342">
        <v>0</v>
      </c>
      <c r="M52" s="342">
        <v>0</v>
      </c>
      <c r="N52" s="342">
        <v>0</v>
      </c>
      <c r="O52" s="342">
        <v>0</v>
      </c>
      <c r="P52" s="342">
        <v>0</v>
      </c>
      <c r="Q52" s="342">
        <v>0</v>
      </c>
      <c r="R52" s="342">
        <v>0</v>
      </c>
      <c r="S52" s="342">
        <v>0</v>
      </c>
      <c r="T52" s="342">
        <v>0</v>
      </c>
      <c r="U52" s="342">
        <v>0</v>
      </c>
      <c r="V52" s="342">
        <v>0</v>
      </c>
      <c r="W52" s="342">
        <v>0</v>
      </c>
      <c r="X52" s="342">
        <v>0</v>
      </c>
      <c r="Y52" s="342">
        <v>0</v>
      </c>
      <c r="Z52" s="342">
        <v>0</v>
      </c>
      <c r="AA52" s="342">
        <v>0</v>
      </c>
      <c r="AB52" s="342">
        <v>0</v>
      </c>
      <c r="AC52" s="342">
        <v>0</v>
      </c>
      <c r="AD52" s="342">
        <v>0</v>
      </c>
      <c r="AE52" s="342">
        <v>0</v>
      </c>
      <c r="AF52" s="342">
        <v>0</v>
      </c>
      <c r="AG52" s="342">
        <v>0</v>
      </c>
      <c r="AH52" s="342">
        <v>0</v>
      </c>
      <c r="AI52" s="342">
        <v>0</v>
      </c>
      <c r="AJ52" s="342">
        <v>0</v>
      </c>
      <c r="AK52" s="342">
        <v>0</v>
      </c>
      <c r="AL52" s="342">
        <v>0</v>
      </c>
      <c r="AM52" s="342">
        <v>0</v>
      </c>
      <c r="AN52" s="342">
        <v>0</v>
      </c>
      <c r="AO52" s="342">
        <v>0</v>
      </c>
      <c r="AP52" s="342">
        <v>0</v>
      </c>
      <c r="AQ52" s="342">
        <v>0</v>
      </c>
      <c r="AR52" s="342">
        <v>0</v>
      </c>
      <c r="AS52" s="342">
        <v>7.9504818060218926E-4</v>
      </c>
      <c r="AT52" s="342">
        <v>6.5449208122672728E-4</v>
      </c>
      <c r="AU52" s="342">
        <v>1.0996267530934711E-3</v>
      </c>
      <c r="AV52" s="342">
        <v>7.3452964448225105E-2</v>
      </c>
      <c r="AW52" s="342">
        <v>9.6490959396408268E-2</v>
      </c>
      <c r="AX52" s="342">
        <v>4.586133333333333E-2</v>
      </c>
      <c r="AY52" s="342">
        <v>5.0404475777859455E-2</v>
      </c>
      <c r="AZ52" s="342">
        <v>0.12165970772442589</v>
      </c>
      <c r="BA52" s="342">
        <v>0.18940353722191253</v>
      </c>
      <c r="BB52" s="342">
        <v>7.3620846512461049E-2</v>
      </c>
      <c r="BC52" s="342">
        <v>0.12840218148804081</v>
      </c>
      <c r="BD52" s="342">
        <v>0.20779875451074895</v>
      </c>
      <c r="BE52" s="342">
        <v>0</v>
      </c>
      <c r="BF52" s="342">
        <v>0</v>
      </c>
      <c r="BG52" s="342">
        <v>9.703012582542133E-3</v>
      </c>
      <c r="BH52" s="342">
        <v>0</v>
      </c>
      <c r="BI52" s="342">
        <v>1.4221327615630333E-3</v>
      </c>
      <c r="BJ52" s="342">
        <v>5.8702171554969483E-3</v>
      </c>
      <c r="BK52" s="342">
        <v>0</v>
      </c>
      <c r="BL52" s="342">
        <v>0</v>
      </c>
      <c r="BM52" s="342">
        <v>0</v>
      </c>
      <c r="BN52" s="342">
        <v>0</v>
      </c>
      <c r="BO52" s="342">
        <v>0</v>
      </c>
      <c r="BP52" s="342">
        <v>0</v>
      </c>
      <c r="BQ52" s="342">
        <v>0</v>
      </c>
      <c r="BR52" s="342">
        <v>0</v>
      </c>
      <c r="BS52" s="342">
        <v>0</v>
      </c>
      <c r="BT52" s="342">
        <v>0</v>
      </c>
      <c r="BU52" s="342">
        <v>0</v>
      </c>
      <c r="BV52" s="342">
        <v>0</v>
      </c>
      <c r="BW52" s="342">
        <v>0</v>
      </c>
      <c r="BX52" s="342">
        <v>0</v>
      </c>
      <c r="BY52" s="342">
        <v>0</v>
      </c>
      <c r="BZ52" s="342">
        <v>0</v>
      </c>
      <c r="CA52" s="342">
        <v>0</v>
      </c>
      <c r="CB52" s="342">
        <v>0</v>
      </c>
      <c r="CC52" s="342">
        <v>0</v>
      </c>
      <c r="CD52" s="342">
        <v>0</v>
      </c>
      <c r="CE52" s="342">
        <v>0</v>
      </c>
      <c r="CF52" s="342">
        <v>0</v>
      </c>
      <c r="CG52" s="342">
        <v>0</v>
      </c>
      <c r="CH52" s="342">
        <v>0</v>
      </c>
      <c r="CI52" s="342">
        <v>0</v>
      </c>
      <c r="CJ52" s="342">
        <v>0</v>
      </c>
      <c r="CK52" s="342">
        <v>0</v>
      </c>
      <c r="CL52" s="342">
        <v>0</v>
      </c>
      <c r="CM52" s="342">
        <v>0</v>
      </c>
      <c r="CN52" s="342">
        <v>0</v>
      </c>
      <c r="CO52" s="342">
        <v>4.9866617638386365E-5</v>
      </c>
      <c r="CP52" s="342">
        <v>0</v>
      </c>
      <c r="CQ52" s="342">
        <v>0</v>
      </c>
      <c r="CR52" s="342">
        <v>0</v>
      </c>
      <c r="CS52" s="342">
        <v>0</v>
      </c>
      <c r="CT52" s="342">
        <v>0</v>
      </c>
      <c r="CU52" s="342">
        <v>0</v>
      </c>
      <c r="CV52" s="342">
        <v>0</v>
      </c>
      <c r="CW52" s="342">
        <v>1.6371853909314622E-2</v>
      </c>
      <c r="CX52" s="342">
        <v>0</v>
      </c>
      <c r="CY52" s="342">
        <v>0</v>
      </c>
      <c r="CZ52" s="342">
        <v>0</v>
      </c>
      <c r="DA52" s="342">
        <v>0</v>
      </c>
      <c r="DB52" s="342">
        <v>0</v>
      </c>
      <c r="DC52" s="342">
        <v>0</v>
      </c>
      <c r="DD52" s="342">
        <v>0</v>
      </c>
      <c r="DE52" s="342">
        <v>0</v>
      </c>
      <c r="DF52" s="343">
        <v>0</v>
      </c>
      <c r="DG52" s="345"/>
      <c r="DH52" s="346"/>
      <c r="DI52" s="346"/>
      <c r="DJ52" s="346"/>
      <c r="DK52" s="346"/>
      <c r="DL52" s="346"/>
      <c r="DM52" s="346"/>
      <c r="DN52" s="346"/>
      <c r="DO52" s="346"/>
      <c r="DP52" s="346"/>
      <c r="DQ52" s="345"/>
      <c r="DR52" s="345"/>
      <c r="DS52" s="345"/>
      <c r="DT52" s="345"/>
      <c r="DU52" s="345"/>
      <c r="DV52" s="345"/>
      <c r="DW52" s="345"/>
      <c r="DX52" s="345"/>
      <c r="DY52" s="345"/>
      <c r="DZ52" s="345"/>
      <c r="EA52" s="345"/>
      <c r="EB52" s="345"/>
      <c r="EC52" s="345"/>
      <c r="ED52" s="345"/>
      <c r="EE52" s="345"/>
      <c r="EF52" s="345"/>
      <c r="EG52" s="345"/>
      <c r="EH52" s="345"/>
      <c r="EI52" s="345"/>
      <c r="EJ52" s="345"/>
      <c r="EK52" s="345"/>
      <c r="EL52" s="345"/>
      <c r="EM52" s="345"/>
      <c r="EN52" s="345"/>
      <c r="EO52" s="345"/>
      <c r="EP52" s="345"/>
      <c r="EQ52" s="345"/>
      <c r="ER52" s="345"/>
      <c r="ES52" s="345"/>
      <c r="ET52" s="345"/>
      <c r="EU52" s="345"/>
      <c r="EV52" s="345"/>
      <c r="EW52" s="345"/>
      <c r="EX52" s="345"/>
      <c r="EY52" s="345"/>
      <c r="EZ52" s="345"/>
      <c r="FA52" s="345"/>
      <c r="FB52" s="345"/>
      <c r="FC52" s="345"/>
      <c r="FD52" s="345"/>
      <c r="FE52" s="345"/>
      <c r="FF52" s="345"/>
      <c r="FG52" s="345"/>
      <c r="FH52" s="345"/>
      <c r="FI52" s="345"/>
      <c r="FJ52" s="345"/>
      <c r="FK52" s="345"/>
      <c r="FL52" s="345"/>
      <c r="FM52" s="345"/>
      <c r="FN52" s="345"/>
    </row>
    <row r="53" spans="1:170" ht="19.899999999999999" customHeight="1" x14ac:dyDescent="0.15">
      <c r="A53" s="347" t="s">
        <v>378</v>
      </c>
      <c r="B53" s="348" t="s">
        <v>377</v>
      </c>
      <c r="C53" s="349">
        <v>0</v>
      </c>
      <c r="D53" s="342">
        <v>0</v>
      </c>
      <c r="E53" s="342">
        <v>0</v>
      </c>
      <c r="F53" s="342">
        <v>0</v>
      </c>
      <c r="G53" s="342">
        <v>0</v>
      </c>
      <c r="H53" s="342">
        <v>0</v>
      </c>
      <c r="I53" s="342">
        <v>0</v>
      </c>
      <c r="J53" s="342">
        <v>0</v>
      </c>
      <c r="K53" s="342">
        <v>0</v>
      </c>
      <c r="L53" s="342">
        <v>0</v>
      </c>
      <c r="M53" s="342">
        <v>0</v>
      </c>
      <c r="N53" s="342">
        <v>0</v>
      </c>
      <c r="O53" s="342">
        <v>0</v>
      </c>
      <c r="P53" s="342">
        <v>0</v>
      </c>
      <c r="Q53" s="342">
        <v>3.2115788121440498E-5</v>
      </c>
      <c r="R53" s="342">
        <v>0</v>
      </c>
      <c r="S53" s="342">
        <v>0</v>
      </c>
      <c r="T53" s="342">
        <v>1.4094243508258557E-4</v>
      </c>
      <c r="U53" s="342">
        <v>0</v>
      </c>
      <c r="V53" s="342">
        <v>7.9265054415459864E-6</v>
      </c>
      <c r="W53" s="342">
        <v>0</v>
      </c>
      <c r="X53" s="342">
        <v>0</v>
      </c>
      <c r="Y53" s="342">
        <v>0</v>
      </c>
      <c r="Z53" s="342">
        <v>0</v>
      </c>
      <c r="AA53" s="342">
        <v>9.4391493438611309E-6</v>
      </c>
      <c r="AB53" s="342">
        <v>3.495032975636125E-6</v>
      </c>
      <c r="AC53" s="342">
        <v>6.1703675502838673E-7</v>
      </c>
      <c r="AD53" s="342">
        <v>0</v>
      </c>
      <c r="AE53" s="342">
        <v>0</v>
      </c>
      <c r="AF53" s="342">
        <v>0</v>
      </c>
      <c r="AG53" s="342">
        <v>0</v>
      </c>
      <c r="AH53" s="342">
        <v>0</v>
      </c>
      <c r="AI53" s="342">
        <v>0</v>
      </c>
      <c r="AJ53" s="342">
        <v>0</v>
      </c>
      <c r="AK53" s="342">
        <v>0</v>
      </c>
      <c r="AL53" s="342">
        <v>0</v>
      </c>
      <c r="AM53" s="342">
        <v>0</v>
      </c>
      <c r="AN53" s="342">
        <v>0</v>
      </c>
      <c r="AO53" s="342">
        <v>0</v>
      </c>
      <c r="AP53" s="342">
        <v>0</v>
      </c>
      <c r="AQ53" s="342">
        <v>5.7729194212182723E-4</v>
      </c>
      <c r="AR53" s="342">
        <v>0</v>
      </c>
      <c r="AS53" s="342">
        <v>7.3772281822400568E-3</v>
      </c>
      <c r="AT53" s="342">
        <v>3.148532911463487E-3</v>
      </c>
      <c r="AU53" s="342">
        <v>7.110097400933971E-3</v>
      </c>
      <c r="AV53" s="342">
        <v>4.8235013479879199E-2</v>
      </c>
      <c r="AW53" s="342">
        <v>0.18125108477033497</v>
      </c>
      <c r="AX53" s="342">
        <v>0.21642666666666666</v>
      </c>
      <c r="AY53" s="342">
        <v>4.1074988584093468E-2</v>
      </c>
      <c r="AZ53" s="342">
        <v>2.7244258872651358E-2</v>
      </c>
      <c r="BA53" s="342">
        <v>0.13926417675974256</v>
      </c>
      <c r="BB53" s="342">
        <v>3.4967309478130114E-2</v>
      </c>
      <c r="BC53" s="342">
        <v>0.14284313788172312</v>
      </c>
      <c r="BD53" s="342">
        <v>0.12868621170858258</v>
      </c>
      <c r="BE53" s="342">
        <v>6.7016174632981735E-4</v>
      </c>
      <c r="BF53" s="342">
        <v>6.0545200805186856E-4</v>
      </c>
      <c r="BG53" s="342">
        <v>1.0142415979499983E-2</v>
      </c>
      <c r="BH53" s="342">
        <v>3.5895572512359749E-3</v>
      </c>
      <c r="BI53" s="342">
        <v>7.5263641535028227E-4</v>
      </c>
      <c r="BJ53" s="342">
        <v>1.2229619073951974E-3</v>
      </c>
      <c r="BK53" s="342">
        <v>0</v>
      </c>
      <c r="BL53" s="342">
        <v>6.4761522534273442E-4</v>
      </c>
      <c r="BM53" s="342">
        <v>2.1393387184430928E-4</v>
      </c>
      <c r="BN53" s="342">
        <v>3.9856516540454363E-5</v>
      </c>
      <c r="BO53" s="342">
        <v>5.3521920794693477E-6</v>
      </c>
      <c r="BP53" s="342">
        <v>3.697707482989005E-6</v>
      </c>
      <c r="BQ53" s="342">
        <v>1.7883776910613307E-6</v>
      </c>
      <c r="BR53" s="342">
        <v>2.441636175281573E-5</v>
      </c>
      <c r="BS53" s="342">
        <v>0</v>
      </c>
      <c r="BT53" s="342">
        <v>2.5963540296448486E-5</v>
      </c>
      <c r="BU53" s="342">
        <v>4.5260719850627556E-5</v>
      </c>
      <c r="BV53" s="342">
        <v>0</v>
      </c>
      <c r="BW53" s="342">
        <v>0</v>
      </c>
      <c r="BX53" s="342">
        <v>0</v>
      </c>
      <c r="BY53" s="342">
        <v>2.3738872403560832E-5</v>
      </c>
      <c r="BZ53" s="342">
        <v>0</v>
      </c>
      <c r="CA53" s="342">
        <v>0</v>
      </c>
      <c r="CB53" s="342">
        <v>4.5419139171055294E-6</v>
      </c>
      <c r="CC53" s="342">
        <v>0</v>
      </c>
      <c r="CD53" s="342">
        <v>0</v>
      </c>
      <c r="CE53" s="342">
        <v>0</v>
      </c>
      <c r="CF53" s="342">
        <v>4.3113948008890099E-6</v>
      </c>
      <c r="CG53" s="342">
        <v>1.0927170409222532E-5</v>
      </c>
      <c r="CH53" s="342">
        <v>2.0079786416639177E-4</v>
      </c>
      <c r="CI53" s="342">
        <v>1.4391259843317692E-3</v>
      </c>
      <c r="CJ53" s="342">
        <v>5.4324506114496781E-4</v>
      </c>
      <c r="CK53" s="342">
        <v>2.7173913043478261E-4</v>
      </c>
      <c r="CL53" s="342">
        <v>4.1835676737544793E-3</v>
      </c>
      <c r="CM53" s="342">
        <v>1.70446391150739E-3</v>
      </c>
      <c r="CN53" s="342">
        <v>1.9932675877173644E-5</v>
      </c>
      <c r="CO53" s="342">
        <v>2.8926974457884821E-3</v>
      </c>
      <c r="CP53" s="342">
        <v>6.8479947188264727E-7</v>
      </c>
      <c r="CQ53" s="342">
        <v>0</v>
      </c>
      <c r="CR53" s="342">
        <v>3.9602810215412885E-6</v>
      </c>
      <c r="CS53" s="342">
        <v>0</v>
      </c>
      <c r="CT53" s="342">
        <v>0</v>
      </c>
      <c r="CU53" s="342">
        <v>4.4164051786767121E-6</v>
      </c>
      <c r="CV53" s="342">
        <v>0</v>
      </c>
      <c r="CW53" s="342">
        <v>7.6622079282703509E-2</v>
      </c>
      <c r="CX53" s="342">
        <v>3.8221677556639598E-5</v>
      </c>
      <c r="CY53" s="342">
        <v>0</v>
      </c>
      <c r="CZ53" s="342">
        <v>0</v>
      </c>
      <c r="DA53" s="342">
        <v>0</v>
      </c>
      <c r="DB53" s="342">
        <v>0</v>
      </c>
      <c r="DC53" s="342">
        <v>0</v>
      </c>
      <c r="DD53" s="342">
        <v>9.9600932264725997E-5</v>
      </c>
      <c r="DE53" s="342">
        <v>3.2052759214756782E-2</v>
      </c>
      <c r="DF53" s="343">
        <v>0</v>
      </c>
      <c r="DG53" s="345"/>
      <c r="DH53" s="346"/>
      <c r="DI53" s="346"/>
      <c r="DJ53" s="346"/>
      <c r="DK53" s="346"/>
      <c r="DL53" s="346"/>
      <c r="DM53" s="346"/>
      <c r="DN53" s="346"/>
      <c r="DO53" s="346"/>
      <c r="DP53" s="346"/>
      <c r="DQ53" s="345"/>
      <c r="DR53" s="345"/>
      <c r="DS53" s="345"/>
      <c r="DT53" s="345"/>
      <c r="DU53" s="345"/>
      <c r="DV53" s="345"/>
      <c r="DW53" s="345"/>
      <c r="DX53" s="345"/>
      <c r="DY53" s="345"/>
      <c r="DZ53" s="345"/>
      <c r="EA53" s="345"/>
      <c r="EB53" s="345"/>
      <c r="EC53" s="345"/>
      <c r="ED53" s="345"/>
      <c r="EE53" s="345"/>
      <c r="EF53" s="345"/>
      <c r="EG53" s="345"/>
      <c r="EH53" s="345"/>
      <c r="EI53" s="345"/>
      <c r="EJ53" s="345"/>
      <c r="EK53" s="345"/>
      <c r="EL53" s="345"/>
      <c r="EM53" s="345"/>
      <c r="EN53" s="345"/>
      <c r="EO53" s="345"/>
      <c r="EP53" s="345"/>
      <c r="EQ53" s="345"/>
      <c r="ER53" s="345"/>
      <c r="ES53" s="345"/>
      <c r="ET53" s="345"/>
      <c r="EU53" s="345"/>
      <c r="EV53" s="345"/>
      <c r="EW53" s="345"/>
      <c r="EX53" s="345"/>
      <c r="EY53" s="345"/>
      <c r="EZ53" s="345"/>
      <c r="FA53" s="345"/>
      <c r="FB53" s="345"/>
      <c r="FC53" s="345"/>
      <c r="FD53" s="345"/>
      <c r="FE53" s="345"/>
      <c r="FF53" s="345"/>
      <c r="FG53" s="345"/>
      <c r="FH53" s="345"/>
      <c r="FI53" s="345"/>
      <c r="FJ53" s="345"/>
      <c r="FK53" s="345"/>
      <c r="FL53" s="345"/>
      <c r="FM53" s="345"/>
      <c r="FN53" s="345"/>
    </row>
    <row r="54" spans="1:170" ht="19.899999999999999" customHeight="1" x14ac:dyDescent="0.15">
      <c r="A54" s="347" t="s">
        <v>381</v>
      </c>
      <c r="B54" s="348" t="s">
        <v>380</v>
      </c>
      <c r="C54" s="349">
        <v>0</v>
      </c>
      <c r="D54" s="342">
        <v>0</v>
      </c>
      <c r="E54" s="342">
        <v>0</v>
      </c>
      <c r="F54" s="342">
        <v>0</v>
      </c>
      <c r="G54" s="342">
        <v>9.8000784006272053E-4</v>
      </c>
      <c r="H54" s="342">
        <v>0</v>
      </c>
      <c r="I54" s="342">
        <v>0</v>
      </c>
      <c r="J54" s="342">
        <v>0</v>
      </c>
      <c r="K54" s="342">
        <v>0</v>
      </c>
      <c r="L54" s="342">
        <v>0</v>
      </c>
      <c r="M54" s="342">
        <v>0</v>
      </c>
      <c r="N54" s="342">
        <v>0</v>
      </c>
      <c r="O54" s="342">
        <v>0</v>
      </c>
      <c r="P54" s="342">
        <v>0</v>
      </c>
      <c r="Q54" s="342">
        <v>1.3916841519290884E-4</v>
      </c>
      <c r="R54" s="342">
        <v>0</v>
      </c>
      <c r="S54" s="342">
        <v>0</v>
      </c>
      <c r="T54" s="342">
        <v>0</v>
      </c>
      <c r="U54" s="342">
        <v>0</v>
      </c>
      <c r="V54" s="342">
        <v>0</v>
      </c>
      <c r="W54" s="342">
        <v>0</v>
      </c>
      <c r="X54" s="342">
        <v>0</v>
      </c>
      <c r="Y54" s="342">
        <v>0</v>
      </c>
      <c r="Z54" s="342">
        <v>0</v>
      </c>
      <c r="AA54" s="342">
        <v>0</v>
      </c>
      <c r="AB54" s="342">
        <v>0</v>
      </c>
      <c r="AC54" s="342">
        <v>0</v>
      </c>
      <c r="AD54" s="342">
        <v>0</v>
      </c>
      <c r="AE54" s="342">
        <v>4.508108960993587E-6</v>
      </c>
      <c r="AF54" s="342">
        <v>0</v>
      </c>
      <c r="AG54" s="342">
        <v>0</v>
      </c>
      <c r="AH54" s="342">
        <v>0</v>
      </c>
      <c r="AI54" s="342">
        <v>0</v>
      </c>
      <c r="AJ54" s="342">
        <v>0</v>
      </c>
      <c r="AK54" s="342">
        <v>0</v>
      </c>
      <c r="AL54" s="342">
        <v>0</v>
      </c>
      <c r="AM54" s="342">
        <v>0</v>
      </c>
      <c r="AN54" s="342">
        <v>0</v>
      </c>
      <c r="AO54" s="342">
        <v>0</v>
      </c>
      <c r="AP54" s="342">
        <v>0</v>
      </c>
      <c r="AQ54" s="342">
        <v>3.7244641427214658E-5</v>
      </c>
      <c r="AR54" s="342">
        <v>3.9375246095288093E-4</v>
      </c>
      <c r="AS54" s="342">
        <v>2.5932902028225915E-4</v>
      </c>
      <c r="AT54" s="342">
        <v>2.06339278625799E-2</v>
      </c>
      <c r="AU54" s="342">
        <v>1.0860593134306267E-2</v>
      </c>
      <c r="AV54" s="342">
        <v>8.9138232898106524E-3</v>
      </c>
      <c r="AW54" s="342">
        <v>0</v>
      </c>
      <c r="AX54" s="342">
        <v>8.2666666666666663E-4</v>
      </c>
      <c r="AY54" s="342">
        <v>7.1550818418405035E-2</v>
      </c>
      <c r="AZ54" s="342">
        <v>1.1430062630480168E-2</v>
      </c>
      <c r="BA54" s="342">
        <v>6.9882937211777222E-3</v>
      </c>
      <c r="BB54" s="342">
        <v>5.232369037574066E-3</v>
      </c>
      <c r="BC54" s="342">
        <v>8.5865722122411402E-3</v>
      </c>
      <c r="BD54" s="342">
        <v>8.6741625529455878E-3</v>
      </c>
      <c r="BE54" s="342">
        <v>3.5734978952732657E-2</v>
      </c>
      <c r="BF54" s="342">
        <v>8.5498275977703934E-3</v>
      </c>
      <c r="BG54" s="342">
        <v>5.2978087322185355E-2</v>
      </c>
      <c r="BH54" s="342">
        <v>2.3188980279456942E-2</v>
      </c>
      <c r="BI54" s="342">
        <v>7.1719249113901895E-3</v>
      </c>
      <c r="BJ54" s="342">
        <v>2.1268902737307782E-5</v>
      </c>
      <c r="BK54" s="342">
        <v>0</v>
      </c>
      <c r="BL54" s="342">
        <v>2.029042350387201E-3</v>
      </c>
      <c r="BM54" s="342">
        <v>3.5730942943437744E-3</v>
      </c>
      <c r="BN54" s="342">
        <v>1.2305699481865286E-3</v>
      </c>
      <c r="BO54" s="342">
        <v>3.7982723123967475E-3</v>
      </c>
      <c r="BP54" s="342">
        <v>0</v>
      </c>
      <c r="BQ54" s="342">
        <v>0</v>
      </c>
      <c r="BR54" s="342">
        <v>0</v>
      </c>
      <c r="BS54" s="342">
        <v>0</v>
      </c>
      <c r="BT54" s="342">
        <v>0</v>
      </c>
      <c r="BU54" s="342">
        <v>0</v>
      </c>
      <c r="BV54" s="342">
        <v>0</v>
      </c>
      <c r="BW54" s="342">
        <v>0</v>
      </c>
      <c r="BX54" s="342">
        <v>0</v>
      </c>
      <c r="BY54" s="342">
        <v>1.2067260138476756E-4</v>
      </c>
      <c r="BZ54" s="342">
        <v>0</v>
      </c>
      <c r="CA54" s="342">
        <v>1.2042365040211464E-5</v>
      </c>
      <c r="CB54" s="342">
        <v>0</v>
      </c>
      <c r="CC54" s="342">
        <v>0</v>
      </c>
      <c r="CD54" s="342">
        <v>0</v>
      </c>
      <c r="CE54" s="342">
        <v>1.133504114619936E-5</v>
      </c>
      <c r="CF54" s="342">
        <v>0</v>
      </c>
      <c r="CG54" s="342">
        <v>0</v>
      </c>
      <c r="CH54" s="342">
        <v>1.0244788988081213E-6</v>
      </c>
      <c r="CI54" s="342">
        <v>0</v>
      </c>
      <c r="CJ54" s="342">
        <v>0</v>
      </c>
      <c r="CK54" s="342">
        <v>0</v>
      </c>
      <c r="CL54" s="342">
        <v>0</v>
      </c>
      <c r="CM54" s="342">
        <v>1.7153276533116973E-6</v>
      </c>
      <c r="CN54" s="342">
        <v>0</v>
      </c>
      <c r="CO54" s="342">
        <v>0</v>
      </c>
      <c r="CP54" s="342">
        <v>0</v>
      </c>
      <c r="CQ54" s="342">
        <v>0</v>
      </c>
      <c r="CR54" s="342">
        <v>0</v>
      </c>
      <c r="CS54" s="342">
        <v>0</v>
      </c>
      <c r="CT54" s="342">
        <v>0</v>
      </c>
      <c r="CU54" s="342">
        <v>0</v>
      </c>
      <c r="CV54" s="342">
        <v>0</v>
      </c>
      <c r="CW54" s="342">
        <v>1.9845040567209999E-2</v>
      </c>
      <c r="CX54" s="342">
        <v>0</v>
      </c>
      <c r="CY54" s="342">
        <v>0</v>
      </c>
      <c r="CZ54" s="342">
        <v>0</v>
      </c>
      <c r="DA54" s="342">
        <v>0</v>
      </c>
      <c r="DB54" s="342">
        <v>0</v>
      </c>
      <c r="DC54" s="342">
        <v>0</v>
      </c>
      <c r="DD54" s="342">
        <v>2.6560248603926934E-5</v>
      </c>
      <c r="DE54" s="342">
        <v>0</v>
      </c>
      <c r="DF54" s="343">
        <v>4.0949334896592151E-5</v>
      </c>
      <c r="DG54" s="345"/>
      <c r="DH54" s="346"/>
      <c r="DI54" s="346"/>
      <c r="DJ54" s="346"/>
      <c r="DK54" s="346"/>
      <c r="DL54" s="346"/>
      <c r="DM54" s="346"/>
      <c r="DN54" s="346"/>
      <c r="DO54" s="346"/>
      <c r="DP54" s="346"/>
      <c r="DQ54" s="345"/>
      <c r="DR54" s="345"/>
      <c r="DS54" s="345"/>
      <c r="DT54" s="345"/>
      <c r="DU54" s="345"/>
      <c r="DV54" s="345"/>
      <c r="DW54" s="345"/>
      <c r="DX54" s="345"/>
      <c r="DY54" s="345"/>
      <c r="DZ54" s="345"/>
      <c r="EA54" s="345"/>
      <c r="EB54" s="345"/>
      <c r="EC54" s="345"/>
      <c r="ED54" s="345"/>
      <c r="EE54" s="345"/>
      <c r="EF54" s="345"/>
      <c r="EG54" s="345"/>
      <c r="EH54" s="345"/>
      <c r="EI54" s="345"/>
      <c r="EJ54" s="345"/>
      <c r="EK54" s="345"/>
      <c r="EL54" s="345"/>
      <c r="EM54" s="345"/>
      <c r="EN54" s="345"/>
      <c r="EO54" s="345"/>
      <c r="EP54" s="345"/>
      <c r="EQ54" s="345"/>
      <c r="ER54" s="345"/>
      <c r="ES54" s="345"/>
      <c r="ET54" s="345"/>
      <c r="EU54" s="345"/>
      <c r="EV54" s="345"/>
      <c r="EW54" s="345"/>
      <c r="EX54" s="345"/>
      <c r="EY54" s="345"/>
      <c r="EZ54" s="345"/>
      <c r="FA54" s="345"/>
      <c r="FB54" s="345"/>
      <c r="FC54" s="345"/>
      <c r="FD54" s="345"/>
      <c r="FE54" s="345"/>
      <c r="FF54" s="345"/>
      <c r="FG54" s="345"/>
      <c r="FH54" s="345"/>
      <c r="FI54" s="345"/>
      <c r="FJ54" s="345"/>
      <c r="FK54" s="345"/>
      <c r="FL54" s="345"/>
      <c r="FM54" s="345"/>
      <c r="FN54" s="345"/>
    </row>
    <row r="55" spans="1:170" ht="19.899999999999999" customHeight="1" x14ac:dyDescent="0.15">
      <c r="A55" s="347" t="s">
        <v>384</v>
      </c>
      <c r="B55" s="348" t="s">
        <v>383</v>
      </c>
      <c r="C55" s="349">
        <v>0</v>
      </c>
      <c r="D55" s="342">
        <v>0</v>
      </c>
      <c r="E55" s="342">
        <v>0</v>
      </c>
      <c r="F55" s="342">
        <v>0</v>
      </c>
      <c r="G55" s="342">
        <v>0</v>
      </c>
      <c r="H55" s="342">
        <v>0</v>
      </c>
      <c r="I55" s="342">
        <v>0</v>
      </c>
      <c r="J55" s="342">
        <v>0</v>
      </c>
      <c r="K55" s="342">
        <v>0</v>
      </c>
      <c r="L55" s="342">
        <v>0</v>
      </c>
      <c r="M55" s="342">
        <v>0</v>
      </c>
      <c r="N55" s="342">
        <v>0</v>
      </c>
      <c r="O55" s="342">
        <v>0</v>
      </c>
      <c r="P55" s="342">
        <v>0</v>
      </c>
      <c r="Q55" s="342">
        <v>0</v>
      </c>
      <c r="R55" s="342">
        <v>0</v>
      </c>
      <c r="S55" s="342">
        <v>0</v>
      </c>
      <c r="T55" s="342">
        <v>0</v>
      </c>
      <c r="U55" s="342">
        <v>0</v>
      </c>
      <c r="V55" s="342">
        <v>0</v>
      </c>
      <c r="W55" s="342">
        <v>0</v>
      </c>
      <c r="X55" s="342">
        <v>0</v>
      </c>
      <c r="Y55" s="342">
        <v>0</v>
      </c>
      <c r="Z55" s="342">
        <v>0</v>
      </c>
      <c r="AA55" s="342">
        <v>0</v>
      </c>
      <c r="AB55" s="342">
        <v>0</v>
      </c>
      <c r="AC55" s="342">
        <v>0</v>
      </c>
      <c r="AD55" s="342">
        <v>0</v>
      </c>
      <c r="AE55" s="342">
        <v>4.508108960993587E-6</v>
      </c>
      <c r="AF55" s="342">
        <v>0</v>
      </c>
      <c r="AG55" s="342">
        <v>0</v>
      </c>
      <c r="AH55" s="342">
        <v>0</v>
      </c>
      <c r="AI55" s="342">
        <v>0</v>
      </c>
      <c r="AJ55" s="342">
        <v>0</v>
      </c>
      <c r="AK55" s="342">
        <v>0</v>
      </c>
      <c r="AL55" s="342">
        <v>0</v>
      </c>
      <c r="AM55" s="342">
        <v>0</v>
      </c>
      <c r="AN55" s="342">
        <v>0</v>
      </c>
      <c r="AO55" s="342">
        <v>0</v>
      </c>
      <c r="AP55" s="342">
        <v>0</v>
      </c>
      <c r="AQ55" s="342">
        <v>0</v>
      </c>
      <c r="AR55" s="342">
        <v>0</v>
      </c>
      <c r="AS55" s="342">
        <v>0</v>
      </c>
      <c r="AT55" s="342">
        <v>0</v>
      </c>
      <c r="AU55" s="342">
        <v>0</v>
      </c>
      <c r="AV55" s="342">
        <v>0</v>
      </c>
      <c r="AW55" s="342">
        <v>0</v>
      </c>
      <c r="AX55" s="342">
        <v>0</v>
      </c>
      <c r="AY55" s="342">
        <v>0</v>
      </c>
      <c r="AZ55" s="342">
        <v>6.7432150313152403E-2</v>
      </c>
      <c r="BA55" s="342">
        <v>0</v>
      </c>
      <c r="BB55" s="342">
        <v>0</v>
      </c>
      <c r="BC55" s="342">
        <v>0</v>
      </c>
      <c r="BD55" s="342">
        <v>0</v>
      </c>
      <c r="BE55" s="342">
        <v>0</v>
      </c>
      <c r="BF55" s="342">
        <v>0</v>
      </c>
      <c r="BG55" s="342">
        <v>0</v>
      </c>
      <c r="BH55" s="342">
        <v>2.3122914808575297E-4</v>
      </c>
      <c r="BI55" s="342">
        <v>1.97348269373824E-3</v>
      </c>
      <c r="BJ55" s="342">
        <v>0</v>
      </c>
      <c r="BK55" s="342">
        <v>0</v>
      </c>
      <c r="BL55" s="342">
        <v>3.5240301733966964E-3</v>
      </c>
      <c r="BM55" s="342">
        <v>0</v>
      </c>
      <c r="BN55" s="342">
        <v>0</v>
      </c>
      <c r="BO55" s="342">
        <v>0</v>
      </c>
      <c r="BP55" s="342">
        <v>0</v>
      </c>
      <c r="BQ55" s="342">
        <v>0</v>
      </c>
      <c r="BR55" s="342">
        <v>0</v>
      </c>
      <c r="BS55" s="342">
        <v>0</v>
      </c>
      <c r="BT55" s="342">
        <v>0</v>
      </c>
      <c r="BU55" s="342">
        <v>0</v>
      </c>
      <c r="BV55" s="342">
        <v>0</v>
      </c>
      <c r="BW55" s="342">
        <v>0</v>
      </c>
      <c r="BX55" s="342">
        <v>0</v>
      </c>
      <c r="BY55" s="342">
        <v>0</v>
      </c>
      <c r="BZ55" s="342">
        <v>5.570352823216058E-5</v>
      </c>
      <c r="CA55" s="342">
        <v>0</v>
      </c>
      <c r="CB55" s="342">
        <v>0</v>
      </c>
      <c r="CC55" s="342">
        <v>0</v>
      </c>
      <c r="CD55" s="342">
        <v>0</v>
      </c>
      <c r="CE55" s="342">
        <v>0</v>
      </c>
      <c r="CF55" s="342">
        <v>0</v>
      </c>
      <c r="CG55" s="342">
        <v>0</v>
      </c>
      <c r="CH55" s="342">
        <v>0</v>
      </c>
      <c r="CI55" s="342">
        <v>0</v>
      </c>
      <c r="CJ55" s="342">
        <v>0</v>
      </c>
      <c r="CK55" s="342">
        <v>0</v>
      </c>
      <c r="CL55" s="342">
        <v>6.730087127344162E-4</v>
      </c>
      <c r="CM55" s="342">
        <v>4.7457398408290295E-4</v>
      </c>
      <c r="CN55" s="342">
        <v>0</v>
      </c>
      <c r="CO55" s="342">
        <v>0</v>
      </c>
      <c r="CP55" s="342">
        <v>0</v>
      </c>
      <c r="CQ55" s="342">
        <v>0</v>
      </c>
      <c r="CR55" s="342">
        <v>0</v>
      </c>
      <c r="CS55" s="342">
        <v>0</v>
      </c>
      <c r="CT55" s="342">
        <v>0</v>
      </c>
      <c r="CU55" s="342">
        <v>1.1261833205625617E-4</v>
      </c>
      <c r="CV55" s="342">
        <v>0</v>
      </c>
      <c r="CW55" s="342">
        <v>9.513193480008772E-3</v>
      </c>
      <c r="CX55" s="342">
        <v>1.2980947094707789E-5</v>
      </c>
      <c r="CY55" s="342">
        <v>0</v>
      </c>
      <c r="CZ55" s="342">
        <v>0</v>
      </c>
      <c r="DA55" s="342">
        <v>0</v>
      </c>
      <c r="DB55" s="342">
        <v>1.7352190883113841E-4</v>
      </c>
      <c r="DC55" s="342">
        <v>0</v>
      </c>
      <c r="DD55" s="342">
        <v>6.6400621509817335E-6</v>
      </c>
      <c r="DE55" s="342">
        <v>0</v>
      </c>
      <c r="DF55" s="343">
        <v>0</v>
      </c>
      <c r="DG55" s="345"/>
      <c r="DH55" s="346"/>
      <c r="DI55" s="346"/>
      <c r="DJ55" s="346"/>
      <c r="DK55" s="346"/>
      <c r="DL55" s="346"/>
      <c r="DM55" s="346"/>
      <c r="DN55" s="346"/>
      <c r="DO55" s="346"/>
      <c r="DP55" s="346"/>
      <c r="DQ55" s="345"/>
      <c r="DR55" s="345"/>
      <c r="DS55" s="345"/>
      <c r="DT55" s="345"/>
      <c r="DU55" s="345"/>
      <c r="DV55" s="345"/>
      <c r="DW55" s="345"/>
      <c r="DX55" s="345"/>
      <c r="DY55" s="345"/>
      <c r="DZ55" s="345"/>
      <c r="EA55" s="345"/>
      <c r="EB55" s="345"/>
      <c r="EC55" s="345"/>
      <c r="ED55" s="345"/>
      <c r="EE55" s="345"/>
      <c r="EF55" s="345"/>
      <c r="EG55" s="345"/>
      <c r="EH55" s="345"/>
      <c r="EI55" s="345"/>
      <c r="EJ55" s="345"/>
      <c r="EK55" s="345"/>
      <c r="EL55" s="345"/>
      <c r="EM55" s="345"/>
      <c r="EN55" s="345"/>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row>
    <row r="56" spans="1:170" ht="19.899999999999999" customHeight="1" x14ac:dyDescent="0.15">
      <c r="A56" s="347" t="s">
        <v>387</v>
      </c>
      <c r="B56" s="348" t="s">
        <v>388</v>
      </c>
      <c r="C56" s="349">
        <v>0</v>
      </c>
      <c r="D56" s="342">
        <v>0</v>
      </c>
      <c r="E56" s="342">
        <v>0</v>
      </c>
      <c r="F56" s="342">
        <v>0</v>
      </c>
      <c r="G56" s="342">
        <v>0</v>
      </c>
      <c r="H56" s="342">
        <v>0</v>
      </c>
      <c r="I56" s="342">
        <v>0</v>
      </c>
      <c r="J56" s="342">
        <v>0</v>
      </c>
      <c r="K56" s="342">
        <v>0</v>
      </c>
      <c r="L56" s="342">
        <v>0</v>
      </c>
      <c r="M56" s="342">
        <v>0</v>
      </c>
      <c r="N56" s="342">
        <v>0</v>
      </c>
      <c r="O56" s="342">
        <v>0</v>
      </c>
      <c r="P56" s="342">
        <v>0</v>
      </c>
      <c r="Q56" s="342">
        <v>0</v>
      </c>
      <c r="R56" s="342">
        <v>0</v>
      </c>
      <c r="S56" s="342">
        <v>0</v>
      </c>
      <c r="T56" s="342">
        <v>0</v>
      </c>
      <c r="U56" s="342">
        <v>0</v>
      </c>
      <c r="V56" s="342">
        <v>0</v>
      </c>
      <c r="W56" s="342">
        <v>0</v>
      </c>
      <c r="X56" s="342">
        <v>0</v>
      </c>
      <c r="Y56" s="342">
        <v>0</v>
      </c>
      <c r="Z56" s="342">
        <v>0</v>
      </c>
      <c r="AA56" s="342">
        <v>0</v>
      </c>
      <c r="AB56" s="342">
        <v>0</v>
      </c>
      <c r="AC56" s="342">
        <v>0</v>
      </c>
      <c r="AD56" s="342">
        <v>0</v>
      </c>
      <c r="AE56" s="342">
        <v>0</v>
      </c>
      <c r="AF56" s="342">
        <v>0</v>
      </c>
      <c r="AG56" s="342">
        <v>0</v>
      </c>
      <c r="AH56" s="342">
        <v>0</v>
      </c>
      <c r="AI56" s="342">
        <v>0</v>
      </c>
      <c r="AJ56" s="342">
        <v>0</v>
      </c>
      <c r="AK56" s="342">
        <v>0</v>
      </c>
      <c r="AL56" s="342">
        <v>0</v>
      </c>
      <c r="AM56" s="342">
        <v>0</v>
      </c>
      <c r="AN56" s="342">
        <v>0</v>
      </c>
      <c r="AO56" s="342">
        <v>0</v>
      </c>
      <c r="AP56" s="342">
        <v>0</v>
      </c>
      <c r="AQ56" s="342">
        <v>0</v>
      </c>
      <c r="AR56" s="342">
        <v>0</v>
      </c>
      <c r="AS56" s="342">
        <v>0</v>
      </c>
      <c r="AT56" s="342">
        <v>1.365138808475866E-3</v>
      </c>
      <c r="AU56" s="342">
        <v>3.3045728913067818E-3</v>
      </c>
      <c r="AV56" s="342">
        <v>5.7835207914196853E-3</v>
      </c>
      <c r="AW56" s="342">
        <v>0</v>
      </c>
      <c r="AX56" s="342">
        <v>0</v>
      </c>
      <c r="AY56" s="342">
        <v>4.0874514127880431E-3</v>
      </c>
      <c r="AZ56" s="342">
        <v>0</v>
      </c>
      <c r="BA56" s="342">
        <v>3.47894390107941E-2</v>
      </c>
      <c r="BB56" s="342">
        <v>0</v>
      </c>
      <c r="BC56" s="342">
        <v>5.0296129116130775E-4</v>
      </c>
      <c r="BD56" s="342">
        <v>1.7827832320015737E-4</v>
      </c>
      <c r="BE56" s="342">
        <v>1.3961703048537861E-5</v>
      </c>
      <c r="BF56" s="342">
        <v>0</v>
      </c>
      <c r="BG56" s="342">
        <v>2.4639442820066362E-6</v>
      </c>
      <c r="BH56" s="342">
        <v>3.6886554575584402E-3</v>
      </c>
      <c r="BI56" s="342">
        <v>2.9317813853760994E-4</v>
      </c>
      <c r="BJ56" s="342">
        <v>0</v>
      </c>
      <c r="BK56" s="342">
        <v>0</v>
      </c>
      <c r="BL56" s="342">
        <v>1.7102514753769395E-4</v>
      </c>
      <c r="BM56" s="342">
        <v>4.9164927069810207E-5</v>
      </c>
      <c r="BN56" s="342">
        <v>3.553872724857181E-4</v>
      </c>
      <c r="BO56" s="342">
        <v>7.4395469904623942E-4</v>
      </c>
      <c r="BP56" s="342">
        <v>0</v>
      </c>
      <c r="BQ56" s="342">
        <v>0</v>
      </c>
      <c r="BR56" s="342">
        <v>0</v>
      </c>
      <c r="BS56" s="342">
        <v>0</v>
      </c>
      <c r="BT56" s="342">
        <v>0</v>
      </c>
      <c r="BU56" s="342">
        <v>0</v>
      </c>
      <c r="BV56" s="342">
        <v>0</v>
      </c>
      <c r="BW56" s="342">
        <v>0</v>
      </c>
      <c r="BX56" s="342">
        <v>0</v>
      </c>
      <c r="BY56" s="342">
        <v>1.5825914935707219E-5</v>
      </c>
      <c r="BZ56" s="342">
        <v>0</v>
      </c>
      <c r="CA56" s="342">
        <v>0</v>
      </c>
      <c r="CB56" s="342">
        <v>0</v>
      </c>
      <c r="CC56" s="342">
        <v>0</v>
      </c>
      <c r="CD56" s="342">
        <v>0</v>
      </c>
      <c r="CE56" s="342">
        <v>0</v>
      </c>
      <c r="CF56" s="342">
        <v>0</v>
      </c>
      <c r="CG56" s="342">
        <v>0</v>
      </c>
      <c r="CH56" s="342">
        <v>0</v>
      </c>
      <c r="CI56" s="342">
        <v>0</v>
      </c>
      <c r="CJ56" s="342">
        <v>7.610504525713358E-6</v>
      </c>
      <c r="CK56" s="342">
        <v>0</v>
      </c>
      <c r="CL56" s="342">
        <v>0</v>
      </c>
      <c r="CM56" s="342">
        <v>6.6669068125381307E-4</v>
      </c>
      <c r="CN56" s="342">
        <v>0</v>
      </c>
      <c r="CO56" s="342">
        <v>0</v>
      </c>
      <c r="CP56" s="342">
        <v>6.3001551413203552E-5</v>
      </c>
      <c r="CQ56" s="342">
        <v>0</v>
      </c>
      <c r="CR56" s="342">
        <v>0</v>
      </c>
      <c r="CS56" s="342">
        <v>0</v>
      </c>
      <c r="CT56" s="342">
        <v>0</v>
      </c>
      <c r="CU56" s="342">
        <v>0</v>
      </c>
      <c r="CV56" s="342">
        <v>0</v>
      </c>
      <c r="CW56" s="342">
        <v>3.2648685524937259E-3</v>
      </c>
      <c r="CX56" s="342">
        <v>1.01684085575211E-4</v>
      </c>
      <c r="CY56" s="342">
        <v>0</v>
      </c>
      <c r="CZ56" s="342">
        <v>0</v>
      </c>
      <c r="DA56" s="342">
        <v>0</v>
      </c>
      <c r="DB56" s="342">
        <v>0</v>
      </c>
      <c r="DC56" s="342">
        <v>0</v>
      </c>
      <c r="DD56" s="342">
        <v>0</v>
      </c>
      <c r="DE56" s="342">
        <v>0</v>
      </c>
      <c r="DF56" s="343">
        <v>0</v>
      </c>
      <c r="DG56" s="345"/>
      <c r="DH56" s="346"/>
      <c r="DI56" s="346"/>
      <c r="DJ56" s="346"/>
      <c r="DK56" s="346"/>
      <c r="DL56" s="346"/>
      <c r="DM56" s="346"/>
      <c r="DN56" s="346"/>
      <c r="DO56" s="346"/>
      <c r="DP56" s="346"/>
      <c r="DQ56" s="345"/>
      <c r="DR56" s="345"/>
      <c r="DS56" s="345"/>
      <c r="DT56" s="345"/>
      <c r="DU56" s="345"/>
      <c r="DV56" s="345"/>
      <c r="DW56" s="345"/>
      <c r="DX56" s="345"/>
      <c r="DY56" s="345"/>
      <c r="DZ56" s="345"/>
      <c r="EA56" s="345"/>
      <c r="EB56" s="345"/>
      <c r="EC56" s="345"/>
      <c r="ED56" s="345"/>
      <c r="EE56" s="345"/>
      <c r="EF56" s="345"/>
      <c r="EG56" s="345"/>
      <c r="EH56" s="345"/>
      <c r="EI56" s="345"/>
      <c r="EJ56" s="345"/>
      <c r="EK56" s="345"/>
      <c r="EL56" s="345"/>
      <c r="EM56" s="345"/>
      <c r="EN56" s="345"/>
      <c r="EO56" s="345"/>
      <c r="EP56" s="345"/>
      <c r="EQ56" s="345"/>
      <c r="ER56" s="345"/>
      <c r="ES56" s="345"/>
      <c r="ET56" s="345"/>
      <c r="EU56" s="345"/>
      <c r="EV56" s="345"/>
      <c r="EW56" s="345"/>
      <c r="EX56" s="345"/>
      <c r="EY56" s="345"/>
      <c r="EZ56" s="345"/>
      <c r="FA56" s="345"/>
      <c r="FB56" s="345"/>
      <c r="FC56" s="345"/>
      <c r="FD56" s="345"/>
      <c r="FE56" s="345"/>
      <c r="FF56" s="345"/>
      <c r="FG56" s="345"/>
      <c r="FH56" s="345"/>
      <c r="FI56" s="345"/>
      <c r="FJ56" s="345"/>
      <c r="FK56" s="345"/>
      <c r="FL56" s="345"/>
      <c r="FM56" s="345"/>
      <c r="FN56" s="345"/>
    </row>
    <row r="57" spans="1:170" ht="19.899999999999999" customHeight="1" x14ac:dyDescent="0.15">
      <c r="A57" s="347" t="s">
        <v>393</v>
      </c>
      <c r="B57" s="348" t="s">
        <v>392</v>
      </c>
      <c r="C57" s="349">
        <v>0</v>
      </c>
      <c r="D57" s="342">
        <v>0</v>
      </c>
      <c r="E57" s="342">
        <v>0</v>
      </c>
      <c r="F57" s="342">
        <v>0</v>
      </c>
      <c r="G57" s="342">
        <v>7.840062720501764E-4</v>
      </c>
      <c r="H57" s="342">
        <v>0</v>
      </c>
      <c r="I57" s="342">
        <v>0</v>
      </c>
      <c r="J57" s="342">
        <v>0</v>
      </c>
      <c r="K57" s="342">
        <v>0</v>
      </c>
      <c r="L57" s="342">
        <v>0</v>
      </c>
      <c r="M57" s="342">
        <v>0</v>
      </c>
      <c r="N57" s="342">
        <v>0</v>
      </c>
      <c r="O57" s="342">
        <v>0</v>
      </c>
      <c r="P57" s="342">
        <v>0</v>
      </c>
      <c r="Q57" s="342">
        <v>3.3186314392155182E-4</v>
      </c>
      <c r="R57" s="342">
        <v>0</v>
      </c>
      <c r="S57" s="342">
        <v>0</v>
      </c>
      <c r="T57" s="342">
        <v>1.9463479130452292E-4</v>
      </c>
      <c r="U57" s="342">
        <v>0</v>
      </c>
      <c r="V57" s="342">
        <v>1.5853010883091973E-5</v>
      </c>
      <c r="W57" s="342">
        <v>0</v>
      </c>
      <c r="X57" s="342">
        <v>0</v>
      </c>
      <c r="Y57" s="342">
        <v>0</v>
      </c>
      <c r="Z57" s="342">
        <v>0</v>
      </c>
      <c r="AA57" s="342">
        <v>7.0793620078958486E-6</v>
      </c>
      <c r="AB57" s="342">
        <v>2.3300219837574168E-6</v>
      </c>
      <c r="AC57" s="342">
        <v>0</v>
      </c>
      <c r="AD57" s="342">
        <v>0</v>
      </c>
      <c r="AE57" s="342">
        <v>2.4794599285464728E-5</v>
      </c>
      <c r="AF57" s="342">
        <v>0</v>
      </c>
      <c r="AG57" s="342">
        <v>0</v>
      </c>
      <c r="AH57" s="342">
        <v>0</v>
      </c>
      <c r="AI57" s="342">
        <v>0</v>
      </c>
      <c r="AJ57" s="342">
        <v>0</v>
      </c>
      <c r="AK57" s="342">
        <v>1.8682509434667263E-5</v>
      </c>
      <c r="AL57" s="342">
        <v>0</v>
      </c>
      <c r="AM57" s="342">
        <v>0</v>
      </c>
      <c r="AN57" s="342">
        <v>0</v>
      </c>
      <c r="AO57" s="342">
        <v>0</v>
      </c>
      <c r="AP57" s="342">
        <v>0</v>
      </c>
      <c r="AQ57" s="342">
        <v>3.0168159556043873E-4</v>
      </c>
      <c r="AR57" s="342">
        <v>0</v>
      </c>
      <c r="AS57" s="342">
        <v>4.8112357710261241E-4</v>
      </c>
      <c r="AT57" s="342">
        <v>1.0611291731131554E-3</v>
      </c>
      <c r="AU57" s="342">
        <v>1.1907088655153635E-3</v>
      </c>
      <c r="AV57" s="342">
        <v>4.5030447874049766E-3</v>
      </c>
      <c r="AW57" s="342">
        <v>1.0730292913514452E-2</v>
      </c>
      <c r="AX57" s="342">
        <v>5.9786666666666669E-3</v>
      </c>
      <c r="AY57" s="342">
        <v>1.2496241103946006E-2</v>
      </c>
      <c r="AZ57" s="342">
        <v>8.4551148225469729E-3</v>
      </c>
      <c r="BA57" s="342">
        <v>3.6689808949475497E-3</v>
      </c>
      <c r="BB57" s="342">
        <v>7.4950151078763655E-2</v>
      </c>
      <c r="BC57" s="342">
        <v>1.1274005212895417E-2</v>
      </c>
      <c r="BD57" s="342">
        <v>1.9180288564982449E-3</v>
      </c>
      <c r="BE57" s="342">
        <v>1.4918079707362704E-2</v>
      </c>
      <c r="BF57" s="342">
        <v>6.1078072071757547E-3</v>
      </c>
      <c r="BG57" s="342">
        <v>2.9312723808272282E-3</v>
      </c>
      <c r="BH57" s="342">
        <v>1.0350257104790848E-3</v>
      </c>
      <c r="BI57" s="342">
        <v>2.0566227628757714E-3</v>
      </c>
      <c r="BJ57" s="342">
        <v>9.3583172044154239E-4</v>
      </c>
      <c r="BK57" s="342">
        <v>0</v>
      </c>
      <c r="BL57" s="342">
        <v>4.5314823091587384E-3</v>
      </c>
      <c r="BM57" s="342">
        <v>4.1152372739243839E-3</v>
      </c>
      <c r="BN57" s="342">
        <v>1.2471768300783845E-3</v>
      </c>
      <c r="BO57" s="342">
        <v>1.5664082152580291E-3</v>
      </c>
      <c r="BP57" s="342">
        <v>4.3139920634871721E-6</v>
      </c>
      <c r="BQ57" s="342">
        <v>0</v>
      </c>
      <c r="BR57" s="342">
        <v>2.3021141081226259E-4</v>
      </c>
      <c r="BS57" s="342">
        <v>0</v>
      </c>
      <c r="BT57" s="342">
        <v>1.6635047057193543E-4</v>
      </c>
      <c r="BU57" s="342">
        <v>3.0173813233751702E-6</v>
      </c>
      <c r="BV57" s="342">
        <v>6.7767605434608389E-5</v>
      </c>
      <c r="BW57" s="342">
        <v>2.668332435906997E-5</v>
      </c>
      <c r="BX57" s="342">
        <v>0</v>
      </c>
      <c r="BY57" s="342">
        <v>3.6597428288822947E-4</v>
      </c>
      <c r="BZ57" s="342">
        <v>3.5181175725575103E-5</v>
      </c>
      <c r="CA57" s="342">
        <v>1.2042365040211463E-4</v>
      </c>
      <c r="CB57" s="342">
        <v>6.3586794839477409E-5</v>
      </c>
      <c r="CC57" s="342">
        <v>0</v>
      </c>
      <c r="CD57" s="342">
        <v>6.5027962023670184E-5</v>
      </c>
      <c r="CE57" s="342">
        <v>5.2896858682263684E-5</v>
      </c>
      <c r="CF57" s="342">
        <v>1.8754567383867191E-4</v>
      </c>
      <c r="CG57" s="342">
        <v>0</v>
      </c>
      <c r="CH57" s="342">
        <v>0</v>
      </c>
      <c r="CI57" s="342">
        <v>5.9794671179981963E-4</v>
      </c>
      <c r="CJ57" s="342">
        <v>2.9354803170608665E-5</v>
      </c>
      <c r="CK57" s="342">
        <v>0</v>
      </c>
      <c r="CL57" s="342">
        <v>8.1852411008239811E-4</v>
      </c>
      <c r="CM57" s="342">
        <v>4.6942800112296785E-4</v>
      </c>
      <c r="CN57" s="342">
        <v>8.1965579288862528E-4</v>
      </c>
      <c r="CO57" s="342">
        <v>2.0206820712598302E-4</v>
      </c>
      <c r="CP57" s="342">
        <v>2.5337580459657948E-5</v>
      </c>
      <c r="CQ57" s="342">
        <v>4.3160654747132515E-5</v>
      </c>
      <c r="CR57" s="342">
        <v>2.6401873476941923E-6</v>
      </c>
      <c r="CS57" s="342">
        <v>4.1380908504052569E-6</v>
      </c>
      <c r="CT57" s="342">
        <v>0</v>
      </c>
      <c r="CU57" s="342">
        <v>4.6372254376105482E-5</v>
      </c>
      <c r="CV57" s="342">
        <v>0</v>
      </c>
      <c r="CW57" s="342">
        <v>5.5514947737738468E-3</v>
      </c>
      <c r="CX57" s="342">
        <v>1.2404016112720775E-4</v>
      </c>
      <c r="CY57" s="342">
        <v>6.3726333632847104E-5</v>
      </c>
      <c r="CZ57" s="342">
        <v>2.4177824444816706E-5</v>
      </c>
      <c r="DA57" s="342">
        <v>1.3854829100683043E-5</v>
      </c>
      <c r="DB57" s="342">
        <v>3.785932556315747E-4</v>
      </c>
      <c r="DC57" s="342">
        <v>0</v>
      </c>
      <c r="DD57" s="342">
        <v>5.5333851258181112E-5</v>
      </c>
      <c r="DE57" s="342">
        <v>0</v>
      </c>
      <c r="DF57" s="343">
        <v>1.8966007741579523E-4</v>
      </c>
      <c r="DG57" s="345"/>
      <c r="DH57" s="346"/>
      <c r="DI57" s="346"/>
      <c r="DJ57" s="346"/>
      <c r="DK57" s="346"/>
      <c r="DL57" s="346"/>
      <c r="DM57" s="346"/>
      <c r="DN57" s="346"/>
      <c r="DO57" s="346"/>
      <c r="DP57" s="346"/>
      <c r="DQ57" s="345"/>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row>
    <row r="58" spans="1:170" ht="19.899999999999999" customHeight="1" x14ac:dyDescent="0.15">
      <c r="A58" s="347" t="s">
        <v>396</v>
      </c>
      <c r="B58" s="348" t="s">
        <v>397</v>
      </c>
      <c r="C58" s="349">
        <v>0</v>
      </c>
      <c r="D58" s="342">
        <v>0</v>
      </c>
      <c r="E58" s="342">
        <v>0</v>
      </c>
      <c r="F58" s="342">
        <v>0</v>
      </c>
      <c r="G58" s="342">
        <v>6.5333856004181362E-5</v>
      </c>
      <c r="H58" s="342">
        <v>0</v>
      </c>
      <c r="I58" s="342">
        <v>0</v>
      </c>
      <c r="J58" s="342">
        <v>1.0337800555398334E-5</v>
      </c>
      <c r="K58" s="342">
        <v>3.5527191220262125E-5</v>
      </c>
      <c r="L58" s="342">
        <v>0</v>
      </c>
      <c r="M58" s="342">
        <v>0</v>
      </c>
      <c r="N58" s="342">
        <v>0</v>
      </c>
      <c r="O58" s="342">
        <v>0</v>
      </c>
      <c r="P58" s="342">
        <v>0</v>
      </c>
      <c r="Q58" s="342">
        <v>1.0705262707146833E-5</v>
      </c>
      <c r="R58" s="342">
        <v>0</v>
      </c>
      <c r="S58" s="342">
        <v>0</v>
      </c>
      <c r="T58" s="342">
        <v>0</v>
      </c>
      <c r="U58" s="342">
        <v>0</v>
      </c>
      <c r="V58" s="342">
        <v>0</v>
      </c>
      <c r="W58" s="342">
        <v>4.2432034488757636E-6</v>
      </c>
      <c r="X58" s="342">
        <v>8.0296561968871708E-6</v>
      </c>
      <c r="Y58" s="342">
        <v>1.0234890742541323E-5</v>
      </c>
      <c r="Z58" s="342">
        <v>0</v>
      </c>
      <c r="AA58" s="342">
        <v>1.0383064278247244E-4</v>
      </c>
      <c r="AB58" s="342">
        <v>3.495032975636125E-6</v>
      </c>
      <c r="AC58" s="342">
        <v>8.0214778153690276E-6</v>
      </c>
      <c r="AD58" s="342">
        <v>4.9725886053132106E-5</v>
      </c>
      <c r="AE58" s="342">
        <v>0</v>
      </c>
      <c r="AF58" s="342">
        <v>0</v>
      </c>
      <c r="AG58" s="342">
        <v>0</v>
      </c>
      <c r="AH58" s="342">
        <v>1.1981456392106985E-4</v>
      </c>
      <c r="AI58" s="342">
        <v>3.5731194225839012E-5</v>
      </c>
      <c r="AJ58" s="342">
        <v>0</v>
      </c>
      <c r="AK58" s="342">
        <v>1.8682509434667263E-5</v>
      </c>
      <c r="AL58" s="342">
        <v>0</v>
      </c>
      <c r="AM58" s="342">
        <v>5.0875827368142573E-6</v>
      </c>
      <c r="AN58" s="342">
        <v>0</v>
      </c>
      <c r="AO58" s="342">
        <v>0</v>
      </c>
      <c r="AP58" s="342">
        <v>0</v>
      </c>
      <c r="AQ58" s="342">
        <v>3.7244641427214661E-6</v>
      </c>
      <c r="AR58" s="342">
        <v>7.2917122398681665E-5</v>
      </c>
      <c r="AS58" s="342">
        <v>6.8244479021647146E-6</v>
      </c>
      <c r="AT58" s="342">
        <v>4.0857345899064927E-4</v>
      </c>
      <c r="AU58" s="342">
        <v>8.5389480395524079E-5</v>
      </c>
      <c r="AV58" s="342">
        <v>4.2757546706993787E-5</v>
      </c>
      <c r="AW58" s="342">
        <v>7.1467222069078172E-5</v>
      </c>
      <c r="AX58" s="342">
        <v>2.1333333333333335E-5</v>
      </c>
      <c r="AY58" s="342">
        <v>3.3412409368839586E-5</v>
      </c>
      <c r="AZ58" s="342">
        <v>0</v>
      </c>
      <c r="BA58" s="342">
        <v>5.0676531698170579E-5</v>
      </c>
      <c r="BB58" s="342">
        <v>2.3569229898982281E-5</v>
      </c>
      <c r="BC58" s="342">
        <v>9.5264278453010415E-3</v>
      </c>
      <c r="BD58" s="342">
        <v>7.9917869020760206E-5</v>
      </c>
      <c r="BE58" s="342">
        <v>1.6935545797876424E-2</v>
      </c>
      <c r="BF58" s="342">
        <v>9.1258798118045679E-3</v>
      </c>
      <c r="BG58" s="342">
        <v>1.3962350931370939E-5</v>
      </c>
      <c r="BH58" s="342">
        <v>6.2101542628745085E-3</v>
      </c>
      <c r="BI58" s="342">
        <v>2.1003806940007876E-3</v>
      </c>
      <c r="BJ58" s="342">
        <v>0</v>
      </c>
      <c r="BK58" s="342">
        <v>6.8353867974504012E-5</v>
      </c>
      <c r="BL58" s="342">
        <v>1.460326726441856E-3</v>
      </c>
      <c r="BM58" s="342">
        <v>3.8268916205690107E-4</v>
      </c>
      <c r="BN58" s="342">
        <v>2.3714627341570346E-3</v>
      </c>
      <c r="BO58" s="342">
        <v>3.5270945803703001E-3</v>
      </c>
      <c r="BP58" s="342">
        <v>1.2941976190461516E-5</v>
      </c>
      <c r="BQ58" s="342">
        <v>1.0730266146367984E-5</v>
      </c>
      <c r="BR58" s="342">
        <v>6.9761033579473515E-6</v>
      </c>
      <c r="BS58" s="342">
        <v>3.5280835450183461E-5</v>
      </c>
      <c r="BT58" s="342">
        <v>1.8565080141177325E-4</v>
      </c>
      <c r="BU58" s="342">
        <v>1.1164310896488131E-4</v>
      </c>
      <c r="BV58" s="342">
        <v>2.1096350213556351E-4</v>
      </c>
      <c r="BW58" s="342">
        <v>7.3892282840501457E-5</v>
      </c>
      <c r="BX58" s="342">
        <v>0</v>
      </c>
      <c r="BY58" s="342">
        <v>1.0286844708209693E-4</v>
      </c>
      <c r="BZ58" s="342">
        <v>1.6711058469648173E-4</v>
      </c>
      <c r="CA58" s="342">
        <v>0</v>
      </c>
      <c r="CB58" s="342">
        <v>3.1793397419738705E-5</v>
      </c>
      <c r="CC58" s="342">
        <v>0</v>
      </c>
      <c r="CD58" s="342">
        <v>1.3005592404734037E-4</v>
      </c>
      <c r="CE58" s="342">
        <v>1.133504114619936E-5</v>
      </c>
      <c r="CF58" s="342">
        <v>2.3928241144934004E-4</v>
      </c>
      <c r="CG58" s="342">
        <v>0</v>
      </c>
      <c r="CH58" s="342">
        <v>4.0979155952324852E-6</v>
      </c>
      <c r="CI58" s="342">
        <v>1.1148159033555958E-4</v>
      </c>
      <c r="CJ58" s="342">
        <v>2.5404588916786016E-4</v>
      </c>
      <c r="CK58" s="342">
        <v>1.3586956521739131E-5</v>
      </c>
      <c r="CL58" s="342">
        <v>2.546519453589683E-4</v>
      </c>
      <c r="CM58" s="342">
        <v>1.7970916047862215E-3</v>
      </c>
      <c r="CN58" s="342">
        <v>3.2013085499703122E-5</v>
      </c>
      <c r="CO58" s="342">
        <v>2.3155455494694191E-4</v>
      </c>
      <c r="CP58" s="342">
        <v>1.9174385212714123E-5</v>
      </c>
      <c r="CQ58" s="342">
        <v>0</v>
      </c>
      <c r="CR58" s="342">
        <v>1.5841124086165154E-5</v>
      </c>
      <c r="CS58" s="342">
        <v>2.7587272336035046E-6</v>
      </c>
      <c r="CT58" s="342">
        <v>4.94083351861459E-5</v>
      </c>
      <c r="CU58" s="342">
        <v>7.0662482858827394E-5</v>
      </c>
      <c r="CV58" s="342">
        <v>2.2100989891705148E-4</v>
      </c>
      <c r="CW58" s="342">
        <v>1.7627853714397095E-3</v>
      </c>
      <c r="CX58" s="342">
        <v>8.4472311279265122E-4</v>
      </c>
      <c r="CY58" s="342">
        <v>6.3726333632847104E-6</v>
      </c>
      <c r="CZ58" s="342">
        <v>8.2895398096514424E-5</v>
      </c>
      <c r="DA58" s="342">
        <v>1.3854829100683043E-5</v>
      </c>
      <c r="DB58" s="342">
        <v>2.7493081658959591E-4</v>
      </c>
      <c r="DC58" s="342">
        <v>6.2582139057512987E-5</v>
      </c>
      <c r="DD58" s="342">
        <v>2.434689455359969E-5</v>
      </c>
      <c r="DE58" s="342">
        <v>0</v>
      </c>
      <c r="DF58" s="343">
        <v>0</v>
      </c>
      <c r="DG58" s="345"/>
      <c r="DH58" s="346"/>
      <c r="DI58" s="346"/>
      <c r="DJ58" s="346"/>
      <c r="DK58" s="346"/>
      <c r="DL58" s="346"/>
      <c r="DM58" s="346"/>
      <c r="DN58" s="346"/>
      <c r="DO58" s="346"/>
      <c r="DP58" s="346"/>
      <c r="DQ58" s="345"/>
      <c r="DR58" s="345"/>
      <c r="DS58" s="345"/>
      <c r="DT58" s="345"/>
      <c r="DU58" s="345"/>
      <c r="DV58" s="345"/>
      <c r="DW58" s="345"/>
      <c r="DX58" s="345"/>
      <c r="DY58" s="345"/>
      <c r="DZ58" s="345"/>
      <c r="EA58" s="345"/>
      <c r="EB58" s="345"/>
      <c r="EC58" s="345"/>
      <c r="ED58" s="345"/>
      <c r="EE58" s="345"/>
      <c r="EF58" s="345"/>
      <c r="EG58" s="345"/>
      <c r="EH58" s="345"/>
      <c r="EI58" s="345"/>
      <c r="EJ58" s="345"/>
      <c r="EK58" s="345"/>
      <c r="EL58" s="345"/>
      <c r="EM58" s="345"/>
      <c r="EN58" s="345"/>
      <c r="EO58" s="345"/>
      <c r="EP58" s="345"/>
      <c r="EQ58" s="345"/>
      <c r="ER58" s="345"/>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row>
    <row r="59" spans="1:170" ht="19.899999999999999" customHeight="1" x14ac:dyDescent="0.15">
      <c r="A59" s="347" t="s">
        <v>402</v>
      </c>
      <c r="B59" s="348" t="s">
        <v>401</v>
      </c>
      <c r="C59" s="349">
        <v>0</v>
      </c>
      <c r="D59" s="342">
        <v>0</v>
      </c>
      <c r="E59" s="342">
        <v>0</v>
      </c>
      <c r="F59" s="342">
        <v>0</v>
      </c>
      <c r="G59" s="342">
        <v>0</v>
      </c>
      <c r="H59" s="342">
        <v>0</v>
      </c>
      <c r="I59" s="342">
        <v>0</v>
      </c>
      <c r="J59" s="342">
        <v>0</v>
      </c>
      <c r="K59" s="342">
        <v>0</v>
      </c>
      <c r="L59" s="342">
        <v>0</v>
      </c>
      <c r="M59" s="342">
        <v>0</v>
      </c>
      <c r="N59" s="342">
        <v>0</v>
      </c>
      <c r="O59" s="342">
        <v>0</v>
      </c>
      <c r="P59" s="342">
        <v>0</v>
      </c>
      <c r="Q59" s="342">
        <v>0</v>
      </c>
      <c r="R59" s="342">
        <v>0</v>
      </c>
      <c r="S59" s="342">
        <v>0</v>
      </c>
      <c r="T59" s="342">
        <v>0</v>
      </c>
      <c r="U59" s="342">
        <v>0</v>
      </c>
      <c r="V59" s="342">
        <v>0</v>
      </c>
      <c r="W59" s="342">
        <v>0</v>
      </c>
      <c r="X59" s="342">
        <v>0</v>
      </c>
      <c r="Y59" s="342">
        <v>0</v>
      </c>
      <c r="Z59" s="342">
        <v>0</v>
      </c>
      <c r="AA59" s="342">
        <v>0</v>
      </c>
      <c r="AB59" s="342">
        <v>0</v>
      </c>
      <c r="AC59" s="342">
        <v>0</v>
      </c>
      <c r="AD59" s="342">
        <v>0</v>
      </c>
      <c r="AE59" s="342">
        <v>0</v>
      </c>
      <c r="AF59" s="342">
        <v>0</v>
      </c>
      <c r="AG59" s="342">
        <v>0</v>
      </c>
      <c r="AH59" s="342">
        <v>0</v>
      </c>
      <c r="AI59" s="342">
        <v>0</v>
      </c>
      <c r="AJ59" s="342">
        <v>0</v>
      </c>
      <c r="AK59" s="342">
        <v>0</v>
      </c>
      <c r="AL59" s="342">
        <v>0</v>
      </c>
      <c r="AM59" s="342">
        <v>0</v>
      </c>
      <c r="AN59" s="342">
        <v>0</v>
      </c>
      <c r="AO59" s="342">
        <v>0</v>
      </c>
      <c r="AP59" s="342">
        <v>0</v>
      </c>
      <c r="AQ59" s="342">
        <v>0</v>
      </c>
      <c r="AR59" s="342">
        <v>0</v>
      </c>
      <c r="AS59" s="342">
        <v>0</v>
      </c>
      <c r="AT59" s="342">
        <v>0</v>
      </c>
      <c r="AU59" s="342">
        <v>4.6489828215340881E-5</v>
      </c>
      <c r="AV59" s="342">
        <v>0</v>
      </c>
      <c r="AW59" s="342">
        <v>0</v>
      </c>
      <c r="AX59" s="342">
        <v>0</v>
      </c>
      <c r="AY59" s="342">
        <v>0</v>
      </c>
      <c r="AZ59" s="342">
        <v>0</v>
      </c>
      <c r="BA59" s="342">
        <v>0</v>
      </c>
      <c r="BB59" s="342">
        <v>0</v>
      </c>
      <c r="BC59" s="342">
        <v>9.1641252203119634E-5</v>
      </c>
      <c r="BD59" s="342">
        <v>5.1282681797783204E-2</v>
      </c>
      <c r="BE59" s="342">
        <v>0</v>
      </c>
      <c r="BF59" s="342">
        <v>0</v>
      </c>
      <c r="BG59" s="342">
        <v>0</v>
      </c>
      <c r="BH59" s="342">
        <v>0</v>
      </c>
      <c r="BI59" s="342">
        <v>0</v>
      </c>
      <c r="BJ59" s="342">
        <v>0</v>
      </c>
      <c r="BK59" s="342">
        <v>0</v>
      </c>
      <c r="BL59" s="342">
        <v>0</v>
      </c>
      <c r="BM59" s="342">
        <v>0</v>
      </c>
      <c r="BN59" s="342">
        <v>0</v>
      </c>
      <c r="BO59" s="342">
        <v>0</v>
      </c>
      <c r="BP59" s="342">
        <v>0</v>
      </c>
      <c r="BQ59" s="342">
        <v>0</v>
      </c>
      <c r="BR59" s="342">
        <v>0</v>
      </c>
      <c r="BS59" s="342">
        <v>0</v>
      </c>
      <c r="BT59" s="342">
        <v>0</v>
      </c>
      <c r="BU59" s="342">
        <v>0</v>
      </c>
      <c r="BV59" s="342">
        <v>0</v>
      </c>
      <c r="BW59" s="342">
        <v>0</v>
      </c>
      <c r="BX59" s="342">
        <v>0</v>
      </c>
      <c r="BY59" s="342">
        <v>0</v>
      </c>
      <c r="BZ59" s="342">
        <v>0</v>
      </c>
      <c r="CA59" s="342">
        <v>0</v>
      </c>
      <c r="CB59" s="342">
        <v>0</v>
      </c>
      <c r="CC59" s="342">
        <v>0</v>
      </c>
      <c r="CD59" s="342">
        <v>0</v>
      </c>
      <c r="CE59" s="342">
        <v>0</v>
      </c>
      <c r="CF59" s="342">
        <v>0</v>
      </c>
      <c r="CG59" s="342">
        <v>0</v>
      </c>
      <c r="CH59" s="342">
        <v>3.5856761458284241E-5</v>
      </c>
      <c r="CI59" s="342">
        <v>5.0673450152527085E-5</v>
      </c>
      <c r="CJ59" s="342">
        <v>0</v>
      </c>
      <c r="CK59" s="342">
        <v>0</v>
      </c>
      <c r="CL59" s="342">
        <v>0</v>
      </c>
      <c r="CM59" s="342">
        <v>0</v>
      </c>
      <c r="CN59" s="342">
        <v>0</v>
      </c>
      <c r="CO59" s="342">
        <v>0</v>
      </c>
      <c r="CP59" s="342">
        <v>0</v>
      </c>
      <c r="CQ59" s="342">
        <v>0</v>
      </c>
      <c r="CR59" s="342">
        <v>0</v>
      </c>
      <c r="CS59" s="342">
        <v>0</v>
      </c>
      <c r="CT59" s="342">
        <v>0</v>
      </c>
      <c r="CU59" s="342">
        <v>2.1861205634449727E-3</v>
      </c>
      <c r="CV59" s="342">
        <v>0</v>
      </c>
      <c r="CW59" s="342">
        <v>1.9540481933581853E-3</v>
      </c>
      <c r="CX59" s="342">
        <v>0</v>
      </c>
      <c r="CY59" s="342">
        <v>0</v>
      </c>
      <c r="CZ59" s="342">
        <v>0</v>
      </c>
      <c r="DA59" s="342">
        <v>0</v>
      </c>
      <c r="DB59" s="342">
        <v>0</v>
      </c>
      <c r="DC59" s="342">
        <v>0</v>
      </c>
      <c r="DD59" s="342">
        <v>0</v>
      </c>
      <c r="DE59" s="342">
        <v>0</v>
      </c>
      <c r="DF59" s="343">
        <v>0</v>
      </c>
      <c r="DG59" s="345"/>
      <c r="DH59" s="346"/>
      <c r="DI59" s="346"/>
      <c r="DJ59" s="346"/>
      <c r="DK59" s="346"/>
      <c r="DL59" s="346"/>
      <c r="DM59" s="346"/>
      <c r="DN59" s="346"/>
      <c r="DO59" s="346"/>
      <c r="DP59" s="346"/>
      <c r="DQ59" s="345"/>
      <c r="DR59" s="345"/>
      <c r="DS59" s="345"/>
      <c r="DT59" s="345"/>
      <c r="DU59" s="345"/>
      <c r="DV59" s="345"/>
      <c r="DW59" s="345"/>
      <c r="DX59" s="345"/>
      <c r="DY59" s="345"/>
      <c r="DZ59" s="345"/>
      <c r="EA59" s="345"/>
      <c r="EB59" s="345"/>
      <c r="EC59" s="345"/>
      <c r="ED59" s="345"/>
      <c r="EE59" s="345"/>
      <c r="EF59" s="345"/>
      <c r="EG59" s="345"/>
      <c r="EH59" s="345"/>
      <c r="EI59" s="345"/>
      <c r="EJ59" s="345"/>
      <c r="EK59" s="345"/>
      <c r="EL59" s="345"/>
      <c r="EM59" s="345"/>
      <c r="EN59" s="345"/>
      <c r="EO59" s="345"/>
      <c r="EP59" s="345"/>
      <c r="EQ59" s="345"/>
      <c r="ER59" s="345"/>
      <c r="ES59" s="345"/>
      <c r="ET59" s="345"/>
      <c r="EU59" s="345"/>
      <c r="EV59" s="345"/>
      <c r="EW59" s="345"/>
      <c r="EX59" s="345"/>
      <c r="EY59" s="345"/>
      <c r="EZ59" s="345"/>
      <c r="FA59" s="345"/>
      <c r="FB59" s="345"/>
      <c r="FC59" s="345"/>
      <c r="FD59" s="345"/>
      <c r="FE59" s="345"/>
      <c r="FF59" s="345"/>
      <c r="FG59" s="345"/>
      <c r="FH59" s="345"/>
      <c r="FI59" s="345"/>
      <c r="FJ59" s="345"/>
      <c r="FK59" s="345"/>
      <c r="FL59" s="345"/>
      <c r="FM59" s="345"/>
      <c r="FN59" s="345"/>
    </row>
    <row r="60" spans="1:170" ht="19.899999999999999" customHeight="1" x14ac:dyDescent="0.15">
      <c r="A60" s="347" t="s">
        <v>405</v>
      </c>
      <c r="B60" s="348" t="s">
        <v>403</v>
      </c>
      <c r="C60" s="349">
        <v>0</v>
      </c>
      <c r="D60" s="342">
        <v>0</v>
      </c>
      <c r="E60" s="342">
        <v>0</v>
      </c>
      <c r="F60" s="342">
        <v>0</v>
      </c>
      <c r="G60" s="342">
        <v>0</v>
      </c>
      <c r="H60" s="342">
        <v>0</v>
      </c>
      <c r="I60" s="342">
        <v>0</v>
      </c>
      <c r="J60" s="342">
        <v>0</v>
      </c>
      <c r="K60" s="342">
        <v>0</v>
      </c>
      <c r="L60" s="342">
        <v>0</v>
      </c>
      <c r="M60" s="342">
        <v>0</v>
      </c>
      <c r="N60" s="342">
        <v>0</v>
      </c>
      <c r="O60" s="342">
        <v>0</v>
      </c>
      <c r="P60" s="342">
        <v>0</v>
      </c>
      <c r="Q60" s="342">
        <v>0</v>
      </c>
      <c r="R60" s="342">
        <v>0</v>
      </c>
      <c r="S60" s="342">
        <v>0</v>
      </c>
      <c r="T60" s="342">
        <v>0</v>
      </c>
      <c r="U60" s="342">
        <v>0</v>
      </c>
      <c r="V60" s="342">
        <v>0</v>
      </c>
      <c r="W60" s="342">
        <v>0</v>
      </c>
      <c r="X60" s="342">
        <v>0</v>
      </c>
      <c r="Y60" s="342">
        <v>0</v>
      </c>
      <c r="Z60" s="342">
        <v>0</v>
      </c>
      <c r="AA60" s="342">
        <v>0</v>
      </c>
      <c r="AB60" s="342">
        <v>0</v>
      </c>
      <c r="AC60" s="342">
        <v>0</v>
      </c>
      <c r="AD60" s="342">
        <v>0</v>
      </c>
      <c r="AE60" s="342">
        <v>0</v>
      </c>
      <c r="AF60" s="342">
        <v>0</v>
      </c>
      <c r="AG60" s="342">
        <v>0</v>
      </c>
      <c r="AH60" s="342">
        <v>0</v>
      </c>
      <c r="AI60" s="342">
        <v>0</v>
      </c>
      <c r="AJ60" s="342">
        <v>0</v>
      </c>
      <c r="AK60" s="342">
        <v>0</v>
      </c>
      <c r="AL60" s="342">
        <v>0</v>
      </c>
      <c r="AM60" s="342">
        <v>0</v>
      </c>
      <c r="AN60" s="342">
        <v>0</v>
      </c>
      <c r="AO60" s="342">
        <v>0</v>
      </c>
      <c r="AP60" s="342">
        <v>0</v>
      </c>
      <c r="AQ60" s="342">
        <v>0</v>
      </c>
      <c r="AR60" s="342">
        <v>0</v>
      </c>
      <c r="AS60" s="342">
        <v>0</v>
      </c>
      <c r="AT60" s="342">
        <v>0</v>
      </c>
      <c r="AU60" s="342">
        <v>0</v>
      </c>
      <c r="AV60" s="342">
        <v>0</v>
      </c>
      <c r="AW60" s="342">
        <v>0</v>
      </c>
      <c r="AX60" s="342">
        <v>0</v>
      </c>
      <c r="AY60" s="342">
        <v>0</v>
      </c>
      <c r="AZ60" s="342">
        <v>0</v>
      </c>
      <c r="BA60" s="342">
        <v>0</v>
      </c>
      <c r="BB60" s="342">
        <v>0</v>
      </c>
      <c r="BC60" s="342">
        <v>0</v>
      </c>
      <c r="BD60" s="342">
        <v>0</v>
      </c>
      <c r="BE60" s="342">
        <v>0</v>
      </c>
      <c r="BF60" s="342">
        <v>0</v>
      </c>
      <c r="BG60" s="342">
        <v>0</v>
      </c>
      <c r="BH60" s="342">
        <v>0</v>
      </c>
      <c r="BI60" s="342">
        <v>0</v>
      </c>
      <c r="BJ60" s="342">
        <v>0</v>
      </c>
      <c r="BK60" s="342">
        <v>0</v>
      </c>
      <c r="BL60" s="342">
        <v>0</v>
      </c>
      <c r="BM60" s="342">
        <v>0</v>
      </c>
      <c r="BN60" s="342">
        <v>0</v>
      </c>
      <c r="BO60" s="342">
        <v>0</v>
      </c>
      <c r="BP60" s="342">
        <v>0</v>
      </c>
      <c r="BQ60" s="342">
        <v>0</v>
      </c>
      <c r="BR60" s="342">
        <v>0</v>
      </c>
      <c r="BS60" s="342">
        <v>0</v>
      </c>
      <c r="BT60" s="342">
        <v>0</v>
      </c>
      <c r="BU60" s="342">
        <v>0</v>
      </c>
      <c r="BV60" s="342">
        <v>0</v>
      </c>
      <c r="BW60" s="342">
        <v>0</v>
      </c>
      <c r="BX60" s="342">
        <v>0</v>
      </c>
      <c r="BY60" s="342">
        <v>0</v>
      </c>
      <c r="BZ60" s="342">
        <v>0</v>
      </c>
      <c r="CA60" s="342">
        <v>0</v>
      </c>
      <c r="CB60" s="342">
        <v>0</v>
      </c>
      <c r="CC60" s="342">
        <v>0</v>
      </c>
      <c r="CD60" s="342">
        <v>0</v>
      </c>
      <c r="CE60" s="342">
        <v>0</v>
      </c>
      <c r="CF60" s="342">
        <v>0</v>
      </c>
      <c r="CG60" s="342">
        <v>0</v>
      </c>
      <c r="CH60" s="342">
        <v>0</v>
      </c>
      <c r="CI60" s="342">
        <v>0</v>
      </c>
      <c r="CJ60" s="342">
        <v>0</v>
      </c>
      <c r="CK60" s="342">
        <v>0</v>
      </c>
      <c r="CL60" s="342">
        <v>0</v>
      </c>
      <c r="CM60" s="342">
        <v>0</v>
      </c>
      <c r="CN60" s="342">
        <v>0</v>
      </c>
      <c r="CO60" s="342">
        <v>0</v>
      </c>
      <c r="CP60" s="342">
        <v>0</v>
      </c>
      <c r="CQ60" s="342">
        <v>0</v>
      </c>
      <c r="CR60" s="342">
        <v>0</v>
      </c>
      <c r="CS60" s="342">
        <v>0</v>
      </c>
      <c r="CT60" s="342">
        <v>0</v>
      </c>
      <c r="CU60" s="342">
        <v>0</v>
      </c>
      <c r="CV60" s="342">
        <v>0</v>
      </c>
      <c r="CW60" s="342">
        <v>0</v>
      </c>
      <c r="CX60" s="342">
        <v>0</v>
      </c>
      <c r="CY60" s="342">
        <v>0</v>
      </c>
      <c r="CZ60" s="342">
        <v>0</v>
      </c>
      <c r="DA60" s="342">
        <v>0</v>
      </c>
      <c r="DB60" s="342">
        <v>0</v>
      </c>
      <c r="DC60" s="342">
        <v>0</v>
      </c>
      <c r="DD60" s="342">
        <v>0</v>
      </c>
      <c r="DE60" s="342">
        <v>0</v>
      </c>
      <c r="DF60" s="343">
        <v>0</v>
      </c>
      <c r="DG60" s="345"/>
      <c r="DH60" s="346"/>
      <c r="DI60" s="346"/>
      <c r="DJ60" s="346"/>
      <c r="DK60" s="346"/>
      <c r="DL60" s="346"/>
      <c r="DM60" s="346"/>
      <c r="DN60" s="346"/>
      <c r="DO60" s="346"/>
      <c r="DP60" s="346"/>
      <c r="DQ60" s="345"/>
      <c r="DR60" s="345"/>
      <c r="DS60" s="345"/>
      <c r="DT60" s="345"/>
      <c r="DU60" s="345"/>
      <c r="DV60" s="345"/>
      <c r="DW60" s="345"/>
      <c r="DX60" s="345"/>
      <c r="DY60" s="345"/>
      <c r="DZ60" s="345"/>
      <c r="EA60" s="345"/>
      <c r="EB60" s="345"/>
      <c r="EC60" s="345"/>
      <c r="ED60" s="345"/>
      <c r="EE60" s="345"/>
      <c r="EF60" s="345"/>
      <c r="EG60" s="345"/>
      <c r="EH60" s="345"/>
      <c r="EI60" s="345"/>
      <c r="EJ60" s="345"/>
      <c r="EK60" s="345"/>
      <c r="EL60" s="345"/>
      <c r="EM60" s="345"/>
      <c r="EN60" s="345"/>
      <c r="EO60" s="345"/>
      <c r="EP60" s="345"/>
      <c r="EQ60" s="345"/>
      <c r="ER60" s="345"/>
      <c r="ES60" s="345"/>
      <c r="ET60" s="345"/>
      <c r="EU60" s="345"/>
      <c r="EV60" s="345"/>
      <c r="EW60" s="345"/>
      <c r="EX60" s="345"/>
      <c r="EY60" s="345"/>
      <c r="EZ60" s="345"/>
      <c r="FA60" s="345"/>
      <c r="FB60" s="345"/>
      <c r="FC60" s="345"/>
      <c r="FD60" s="345"/>
      <c r="FE60" s="345"/>
      <c r="FF60" s="345"/>
      <c r="FG60" s="345"/>
      <c r="FH60" s="345"/>
      <c r="FI60" s="345"/>
      <c r="FJ60" s="345"/>
      <c r="FK60" s="345"/>
      <c r="FL60" s="345"/>
      <c r="FM60" s="345"/>
      <c r="FN60" s="345"/>
    </row>
    <row r="61" spans="1:170" ht="19.899999999999999" customHeight="1" x14ac:dyDescent="0.15">
      <c r="A61" s="347" t="s">
        <v>408</v>
      </c>
      <c r="B61" s="348" t="s">
        <v>409</v>
      </c>
      <c r="C61" s="349">
        <v>0</v>
      </c>
      <c r="D61" s="342">
        <v>0</v>
      </c>
      <c r="E61" s="342">
        <v>0</v>
      </c>
      <c r="F61" s="342">
        <v>0</v>
      </c>
      <c r="G61" s="342">
        <v>0</v>
      </c>
      <c r="H61" s="342">
        <v>0</v>
      </c>
      <c r="I61" s="342">
        <v>0</v>
      </c>
      <c r="J61" s="342">
        <v>0</v>
      </c>
      <c r="K61" s="342">
        <v>0</v>
      </c>
      <c r="L61" s="342">
        <v>0</v>
      </c>
      <c r="M61" s="342">
        <v>0</v>
      </c>
      <c r="N61" s="342">
        <v>0</v>
      </c>
      <c r="O61" s="342">
        <v>0</v>
      </c>
      <c r="P61" s="342">
        <v>0</v>
      </c>
      <c r="Q61" s="342">
        <v>0</v>
      </c>
      <c r="R61" s="342">
        <v>0</v>
      </c>
      <c r="S61" s="342">
        <v>0</v>
      </c>
      <c r="T61" s="342">
        <v>0</v>
      </c>
      <c r="U61" s="342">
        <v>0</v>
      </c>
      <c r="V61" s="342">
        <v>0</v>
      </c>
      <c r="W61" s="342">
        <v>0</v>
      </c>
      <c r="X61" s="342">
        <v>0</v>
      </c>
      <c r="Y61" s="342">
        <v>0</v>
      </c>
      <c r="Z61" s="342">
        <v>0</v>
      </c>
      <c r="AA61" s="342">
        <v>0</v>
      </c>
      <c r="AB61" s="342">
        <v>0</v>
      </c>
      <c r="AC61" s="342">
        <v>0</v>
      </c>
      <c r="AD61" s="342">
        <v>0</v>
      </c>
      <c r="AE61" s="342">
        <v>0</v>
      </c>
      <c r="AF61" s="342">
        <v>0</v>
      </c>
      <c r="AG61" s="342">
        <v>0</v>
      </c>
      <c r="AH61" s="342">
        <v>0</v>
      </c>
      <c r="AI61" s="342">
        <v>0</v>
      </c>
      <c r="AJ61" s="342">
        <v>0</v>
      </c>
      <c r="AK61" s="342">
        <v>0</v>
      </c>
      <c r="AL61" s="342">
        <v>0</v>
      </c>
      <c r="AM61" s="342">
        <v>0</v>
      </c>
      <c r="AN61" s="342">
        <v>0</v>
      </c>
      <c r="AO61" s="342">
        <v>0</v>
      </c>
      <c r="AP61" s="342">
        <v>0</v>
      </c>
      <c r="AQ61" s="342">
        <v>0</v>
      </c>
      <c r="AR61" s="342">
        <v>0</v>
      </c>
      <c r="AS61" s="342">
        <v>0</v>
      </c>
      <c r="AT61" s="342">
        <v>0</v>
      </c>
      <c r="AU61" s="342">
        <v>0</v>
      </c>
      <c r="AV61" s="342">
        <v>0</v>
      </c>
      <c r="AW61" s="342">
        <v>0</v>
      </c>
      <c r="AX61" s="342">
        <v>0</v>
      </c>
      <c r="AY61" s="342">
        <v>0</v>
      </c>
      <c r="AZ61" s="342">
        <v>0</v>
      </c>
      <c r="BA61" s="342">
        <v>0</v>
      </c>
      <c r="BB61" s="342">
        <v>0</v>
      </c>
      <c r="BC61" s="342">
        <v>0</v>
      </c>
      <c r="BD61" s="342">
        <v>0</v>
      </c>
      <c r="BE61" s="342">
        <v>0</v>
      </c>
      <c r="BF61" s="342">
        <v>4.9505578151543078E-2</v>
      </c>
      <c r="BG61" s="342">
        <v>0</v>
      </c>
      <c r="BH61" s="342">
        <v>0</v>
      </c>
      <c r="BI61" s="342">
        <v>0</v>
      </c>
      <c r="BJ61" s="342">
        <v>0</v>
      </c>
      <c r="BK61" s="342">
        <v>0</v>
      </c>
      <c r="BL61" s="342">
        <v>0</v>
      </c>
      <c r="BM61" s="342">
        <v>0</v>
      </c>
      <c r="BN61" s="342">
        <v>0</v>
      </c>
      <c r="BO61" s="342">
        <v>0</v>
      </c>
      <c r="BP61" s="342">
        <v>0</v>
      </c>
      <c r="BQ61" s="342">
        <v>0</v>
      </c>
      <c r="BR61" s="342">
        <v>0</v>
      </c>
      <c r="BS61" s="342">
        <v>0</v>
      </c>
      <c r="BT61" s="342">
        <v>0</v>
      </c>
      <c r="BU61" s="342">
        <v>0</v>
      </c>
      <c r="BV61" s="342">
        <v>0</v>
      </c>
      <c r="BW61" s="342">
        <v>0</v>
      </c>
      <c r="BX61" s="342">
        <v>0</v>
      </c>
      <c r="BY61" s="342">
        <v>0</v>
      </c>
      <c r="BZ61" s="342">
        <v>0</v>
      </c>
      <c r="CA61" s="342">
        <v>0</v>
      </c>
      <c r="CB61" s="342">
        <v>0</v>
      </c>
      <c r="CC61" s="342">
        <v>0</v>
      </c>
      <c r="CD61" s="342">
        <v>0</v>
      </c>
      <c r="CE61" s="342">
        <v>0</v>
      </c>
      <c r="CF61" s="342">
        <v>0</v>
      </c>
      <c r="CG61" s="342">
        <v>0</v>
      </c>
      <c r="CH61" s="342">
        <v>0</v>
      </c>
      <c r="CI61" s="342">
        <v>0</v>
      </c>
      <c r="CJ61" s="342">
        <v>0</v>
      </c>
      <c r="CK61" s="342">
        <v>0</v>
      </c>
      <c r="CL61" s="342">
        <v>0</v>
      </c>
      <c r="CM61" s="342">
        <v>2.8645971810305345E-4</v>
      </c>
      <c r="CN61" s="342">
        <v>0</v>
      </c>
      <c r="CO61" s="342">
        <v>0</v>
      </c>
      <c r="CP61" s="342">
        <v>0</v>
      </c>
      <c r="CQ61" s="342">
        <v>0</v>
      </c>
      <c r="CR61" s="342">
        <v>0</v>
      </c>
      <c r="CS61" s="342">
        <v>0</v>
      </c>
      <c r="CT61" s="342">
        <v>0</v>
      </c>
      <c r="CU61" s="342">
        <v>0</v>
      </c>
      <c r="CV61" s="342">
        <v>0</v>
      </c>
      <c r="CW61" s="342">
        <v>2.282971517676583E-3</v>
      </c>
      <c r="CX61" s="342">
        <v>0</v>
      </c>
      <c r="CY61" s="342">
        <v>0</v>
      </c>
      <c r="CZ61" s="342">
        <v>0</v>
      </c>
      <c r="DA61" s="342">
        <v>0</v>
      </c>
      <c r="DB61" s="342">
        <v>0</v>
      </c>
      <c r="DC61" s="342">
        <v>0</v>
      </c>
      <c r="DD61" s="342">
        <v>0</v>
      </c>
      <c r="DE61" s="342">
        <v>0</v>
      </c>
      <c r="DF61" s="343">
        <v>0</v>
      </c>
      <c r="DG61" s="345"/>
      <c r="DH61" s="346"/>
      <c r="DI61" s="346"/>
      <c r="DJ61" s="346"/>
      <c r="DK61" s="346"/>
      <c r="DL61" s="346"/>
      <c r="DM61" s="346"/>
      <c r="DN61" s="346"/>
      <c r="DO61" s="346"/>
      <c r="DP61" s="346"/>
      <c r="DQ61" s="345"/>
      <c r="DR61" s="345"/>
      <c r="DS61" s="345"/>
      <c r="DT61" s="345"/>
      <c r="DU61" s="345"/>
      <c r="DV61" s="345"/>
      <c r="DW61" s="345"/>
      <c r="DX61" s="345"/>
      <c r="DY61" s="345"/>
      <c r="DZ61" s="345"/>
      <c r="EA61" s="345"/>
      <c r="EB61" s="345"/>
      <c r="EC61" s="345"/>
      <c r="ED61" s="345"/>
      <c r="EE61" s="345"/>
      <c r="EF61" s="345"/>
      <c r="EG61" s="345"/>
      <c r="EH61" s="345"/>
      <c r="EI61" s="345"/>
      <c r="EJ61" s="345"/>
      <c r="EK61" s="345"/>
      <c r="EL61" s="345"/>
      <c r="EM61" s="345"/>
      <c r="EN61" s="345"/>
      <c r="EO61" s="345"/>
      <c r="EP61" s="345"/>
      <c r="EQ61" s="345"/>
      <c r="ER61" s="345"/>
      <c r="ES61" s="345"/>
      <c r="ET61" s="345"/>
      <c r="EU61" s="345"/>
      <c r="EV61" s="345"/>
      <c r="EW61" s="345"/>
      <c r="EX61" s="345"/>
      <c r="EY61" s="345"/>
      <c r="EZ61" s="345"/>
      <c r="FA61" s="345"/>
      <c r="FB61" s="345"/>
      <c r="FC61" s="345"/>
      <c r="FD61" s="345"/>
      <c r="FE61" s="345"/>
      <c r="FF61" s="345"/>
      <c r="FG61" s="345"/>
      <c r="FH61" s="345"/>
      <c r="FI61" s="345"/>
      <c r="FJ61" s="345"/>
      <c r="FK61" s="345"/>
      <c r="FL61" s="345"/>
      <c r="FM61" s="345"/>
      <c r="FN61" s="345"/>
    </row>
    <row r="62" spans="1:170" ht="19.899999999999999" customHeight="1" x14ac:dyDescent="0.15">
      <c r="A62" s="347" t="s">
        <v>414</v>
      </c>
      <c r="B62" s="348" t="s">
        <v>413</v>
      </c>
      <c r="C62" s="349">
        <v>0</v>
      </c>
      <c r="D62" s="342">
        <v>0</v>
      </c>
      <c r="E62" s="342">
        <v>0</v>
      </c>
      <c r="F62" s="342">
        <v>0</v>
      </c>
      <c r="G62" s="342">
        <v>0</v>
      </c>
      <c r="H62" s="342">
        <v>0</v>
      </c>
      <c r="I62" s="342">
        <v>0</v>
      </c>
      <c r="J62" s="342">
        <v>0</v>
      </c>
      <c r="K62" s="342">
        <v>0</v>
      </c>
      <c r="L62" s="342">
        <v>0</v>
      </c>
      <c r="M62" s="342">
        <v>0</v>
      </c>
      <c r="N62" s="342">
        <v>0</v>
      </c>
      <c r="O62" s="342">
        <v>0</v>
      </c>
      <c r="P62" s="342">
        <v>0</v>
      </c>
      <c r="Q62" s="342">
        <v>0</v>
      </c>
      <c r="R62" s="342">
        <v>0</v>
      </c>
      <c r="S62" s="342">
        <v>0</v>
      </c>
      <c r="T62" s="342">
        <v>0</v>
      </c>
      <c r="U62" s="342">
        <v>0</v>
      </c>
      <c r="V62" s="342">
        <v>0</v>
      </c>
      <c r="W62" s="342">
        <v>0</v>
      </c>
      <c r="X62" s="342">
        <v>0</v>
      </c>
      <c r="Y62" s="342">
        <v>0</v>
      </c>
      <c r="Z62" s="342">
        <v>0</v>
      </c>
      <c r="AA62" s="342">
        <v>0</v>
      </c>
      <c r="AB62" s="342">
        <v>0</v>
      </c>
      <c r="AC62" s="342">
        <v>0</v>
      </c>
      <c r="AD62" s="342">
        <v>0</v>
      </c>
      <c r="AE62" s="342">
        <v>0</v>
      </c>
      <c r="AF62" s="342">
        <v>0</v>
      </c>
      <c r="AG62" s="342">
        <v>0</v>
      </c>
      <c r="AH62" s="342">
        <v>0</v>
      </c>
      <c r="AI62" s="342">
        <v>0</v>
      </c>
      <c r="AJ62" s="342">
        <v>0</v>
      </c>
      <c r="AK62" s="342">
        <v>0</v>
      </c>
      <c r="AL62" s="342">
        <v>0</v>
      </c>
      <c r="AM62" s="342">
        <v>0</v>
      </c>
      <c r="AN62" s="342">
        <v>0</v>
      </c>
      <c r="AO62" s="342">
        <v>0</v>
      </c>
      <c r="AP62" s="342">
        <v>0</v>
      </c>
      <c r="AQ62" s="342">
        <v>0</v>
      </c>
      <c r="AR62" s="342">
        <v>0</v>
      </c>
      <c r="AS62" s="342">
        <v>0</v>
      </c>
      <c r="AT62" s="342">
        <v>0</v>
      </c>
      <c r="AU62" s="342">
        <v>2.2675650905033614E-4</v>
      </c>
      <c r="AV62" s="342">
        <v>0</v>
      </c>
      <c r="AW62" s="342">
        <v>0</v>
      </c>
      <c r="AX62" s="342">
        <v>0</v>
      </c>
      <c r="AY62" s="342">
        <v>0</v>
      </c>
      <c r="AZ62" s="342">
        <v>0</v>
      </c>
      <c r="BA62" s="342">
        <v>0</v>
      </c>
      <c r="BB62" s="342">
        <v>0</v>
      </c>
      <c r="BC62" s="342">
        <v>0</v>
      </c>
      <c r="BD62" s="342">
        <v>0</v>
      </c>
      <c r="BE62" s="342">
        <v>0.5751383953814686</v>
      </c>
      <c r="BF62" s="342">
        <v>0.51098311992451606</v>
      </c>
      <c r="BG62" s="342">
        <v>0.38000837741055882</v>
      </c>
      <c r="BH62" s="342">
        <v>0</v>
      </c>
      <c r="BI62" s="342">
        <v>1.720561851835645E-2</v>
      </c>
      <c r="BJ62" s="342">
        <v>0</v>
      </c>
      <c r="BK62" s="342">
        <v>0</v>
      </c>
      <c r="BL62" s="342">
        <v>0</v>
      </c>
      <c r="BM62" s="342">
        <v>0</v>
      </c>
      <c r="BN62" s="342">
        <v>0</v>
      </c>
      <c r="BO62" s="342">
        <v>0</v>
      </c>
      <c r="BP62" s="342">
        <v>0</v>
      </c>
      <c r="BQ62" s="342">
        <v>0</v>
      </c>
      <c r="BR62" s="342">
        <v>0</v>
      </c>
      <c r="BS62" s="342">
        <v>0</v>
      </c>
      <c r="BT62" s="342">
        <v>0</v>
      </c>
      <c r="BU62" s="342">
        <v>0</v>
      </c>
      <c r="BV62" s="342">
        <v>0</v>
      </c>
      <c r="BW62" s="342">
        <v>0</v>
      </c>
      <c r="BX62" s="342">
        <v>0</v>
      </c>
      <c r="BY62" s="342">
        <v>0</v>
      </c>
      <c r="BZ62" s="342">
        <v>0</v>
      </c>
      <c r="CA62" s="342">
        <v>1.364801371223966E-4</v>
      </c>
      <c r="CB62" s="342">
        <v>0</v>
      </c>
      <c r="CC62" s="342">
        <v>0</v>
      </c>
      <c r="CD62" s="342">
        <v>0</v>
      </c>
      <c r="CE62" s="342">
        <v>0</v>
      </c>
      <c r="CF62" s="342">
        <v>0</v>
      </c>
      <c r="CG62" s="342">
        <v>0</v>
      </c>
      <c r="CH62" s="342">
        <v>0</v>
      </c>
      <c r="CI62" s="342">
        <v>0</v>
      </c>
      <c r="CJ62" s="342">
        <v>0</v>
      </c>
      <c r="CK62" s="342">
        <v>0</v>
      </c>
      <c r="CL62" s="342">
        <v>0</v>
      </c>
      <c r="CM62" s="342">
        <v>0</v>
      </c>
      <c r="CN62" s="342">
        <v>0</v>
      </c>
      <c r="CO62" s="342">
        <v>0</v>
      </c>
      <c r="CP62" s="342">
        <v>0</v>
      </c>
      <c r="CQ62" s="342">
        <v>0</v>
      </c>
      <c r="CR62" s="342">
        <v>0</v>
      </c>
      <c r="CS62" s="342">
        <v>0</v>
      </c>
      <c r="CT62" s="342">
        <v>0</v>
      </c>
      <c r="CU62" s="342">
        <v>0</v>
      </c>
      <c r="CV62" s="342">
        <v>0</v>
      </c>
      <c r="CW62" s="342">
        <v>9.2181370757498229E-2</v>
      </c>
      <c r="CX62" s="342">
        <v>0</v>
      </c>
      <c r="CY62" s="342">
        <v>0</v>
      </c>
      <c r="CZ62" s="342">
        <v>0</v>
      </c>
      <c r="DA62" s="342">
        <v>0</v>
      </c>
      <c r="DB62" s="342">
        <v>0</v>
      </c>
      <c r="DC62" s="342">
        <v>0</v>
      </c>
      <c r="DD62" s="342">
        <v>0</v>
      </c>
      <c r="DE62" s="342">
        <v>0</v>
      </c>
      <c r="DF62" s="343">
        <v>0</v>
      </c>
      <c r="DG62" s="345"/>
      <c r="DH62" s="346"/>
      <c r="DI62" s="346"/>
      <c r="DJ62" s="346"/>
      <c r="DK62" s="346"/>
      <c r="DL62" s="346"/>
      <c r="DM62" s="346"/>
      <c r="DN62" s="346"/>
      <c r="DO62" s="346"/>
      <c r="DP62" s="346"/>
      <c r="DQ62" s="345"/>
      <c r="DR62" s="345"/>
      <c r="DS62" s="345"/>
      <c r="DT62" s="345"/>
      <c r="DU62" s="345"/>
      <c r="DV62" s="345"/>
      <c r="DW62" s="345"/>
      <c r="DX62" s="345"/>
      <c r="DY62" s="345"/>
      <c r="DZ62" s="345"/>
      <c r="EA62" s="345"/>
      <c r="EB62" s="345"/>
      <c r="EC62" s="345"/>
      <c r="ED62" s="345"/>
      <c r="EE62" s="345"/>
      <c r="EF62" s="345"/>
      <c r="EG62" s="345"/>
      <c r="EH62" s="345"/>
      <c r="EI62" s="345"/>
      <c r="EJ62" s="345"/>
      <c r="EK62" s="345"/>
      <c r="EL62" s="345"/>
      <c r="EM62" s="345"/>
      <c r="EN62" s="345"/>
      <c r="EO62" s="345"/>
      <c r="EP62" s="345"/>
      <c r="EQ62" s="345"/>
      <c r="ER62" s="345"/>
      <c r="ES62" s="345"/>
      <c r="ET62" s="345"/>
      <c r="EU62" s="345"/>
      <c r="EV62" s="345"/>
      <c r="EW62" s="345"/>
      <c r="EX62" s="345"/>
      <c r="EY62" s="345"/>
      <c r="EZ62" s="345"/>
      <c r="FA62" s="345"/>
      <c r="FB62" s="345"/>
      <c r="FC62" s="345"/>
      <c r="FD62" s="345"/>
      <c r="FE62" s="345"/>
      <c r="FF62" s="345"/>
      <c r="FG62" s="345"/>
      <c r="FH62" s="345"/>
      <c r="FI62" s="345"/>
      <c r="FJ62" s="345"/>
      <c r="FK62" s="345"/>
      <c r="FL62" s="345"/>
      <c r="FM62" s="345"/>
      <c r="FN62" s="345"/>
    </row>
    <row r="63" spans="1:170" ht="19.899999999999999" customHeight="1" x14ac:dyDescent="0.15">
      <c r="A63" s="347" t="s">
        <v>417</v>
      </c>
      <c r="B63" s="348" t="s">
        <v>416</v>
      </c>
      <c r="C63" s="349">
        <v>0</v>
      </c>
      <c r="D63" s="342">
        <v>0</v>
      </c>
      <c r="E63" s="342">
        <v>0</v>
      </c>
      <c r="F63" s="342">
        <v>0</v>
      </c>
      <c r="G63" s="342">
        <v>4.8347053443094208E-2</v>
      </c>
      <c r="H63" s="342">
        <v>0</v>
      </c>
      <c r="I63" s="342">
        <v>2.631578947368421E-4</v>
      </c>
      <c r="J63" s="342">
        <v>0</v>
      </c>
      <c r="K63" s="342">
        <v>0</v>
      </c>
      <c r="L63" s="342">
        <v>0</v>
      </c>
      <c r="M63" s="342">
        <v>0</v>
      </c>
      <c r="N63" s="342">
        <v>0</v>
      </c>
      <c r="O63" s="342">
        <v>0</v>
      </c>
      <c r="P63" s="342">
        <v>0</v>
      </c>
      <c r="Q63" s="342">
        <v>0</v>
      </c>
      <c r="R63" s="342">
        <v>0</v>
      </c>
      <c r="S63" s="342">
        <v>0</v>
      </c>
      <c r="T63" s="342">
        <v>0</v>
      </c>
      <c r="U63" s="342">
        <v>0</v>
      </c>
      <c r="V63" s="342">
        <v>0</v>
      </c>
      <c r="W63" s="342">
        <v>0</v>
      </c>
      <c r="X63" s="342">
        <v>0</v>
      </c>
      <c r="Y63" s="342">
        <v>0</v>
      </c>
      <c r="Z63" s="342">
        <v>0</v>
      </c>
      <c r="AA63" s="342">
        <v>0</v>
      </c>
      <c r="AB63" s="342">
        <v>0</v>
      </c>
      <c r="AC63" s="342">
        <v>0</v>
      </c>
      <c r="AD63" s="342">
        <v>0</v>
      </c>
      <c r="AE63" s="342">
        <v>0</v>
      </c>
      <c r="AF63" s="342">
        <v>0</v>
      </c>
      <c r="AG63" s="342">
        <v>0</v>
      </c>
      <c r="AH63" s="342">
        <v>0</v>
      </c>
      <c r="AI63" s="342">
        <v>0</v>
      </c>
      <c r="AJ63" s="342">
        <v>0</v>
      </c>
      <c r="AK63" s="342">
        <v>0</v>
      </c>
      <c r="AL63" s="342">
        <v>0</v>
      </c>
      <c r="AM63" s="342">
        <v>0</v>
      </c>
      <c r="AN63" s="342">
        <v>0</v>
      </c>
      <c r="AO63" s="342">
        <v>0</v>
      </c>
      <c r="AP63" s="342">
        <v>0</v>
      </c>
      <c r="AQ63" s="342">
        <v>0</v>
      </c>
      <c r="AR63" s="342">
        <v>0</v>
      </c>
      <c r="AS63" s="342">
        <v>0</v>
      </c>
      <c r="AT63" s="342">
        <v>0</v>
      </c>
      <c r="AU63" s="342">
        <v>0</v>
      </c>
      <c r="AV63" s="342">
        <v>0</v>
      </c>
      <c r="AW63" s="342">
        <v>0</v>
      </c>
      <c r="AX63" s="342">
        <v>0</v>
      </c>
      <c r="AY63" s="342">
        <v>0</v>
      </c>
      <c r="AZ63" s="342">
        <v>0</v>
      </c>
      <c r="BA63" s="342">
        <v>0</v>
      </c>
      <c r="BB63" s="342">
        <v>0</v>
      </c>
      <c r="BC63" s="342">
        <v>0</v>
      </c>
      <c r="BD63" s="342">
        <v>0</v>
      </c>
      <c r="BE63" s="342">
        <v>0</v>
      </c>
      <c r="BF63" s="342">
        <v>0</v>
      </c>
      <c r="BG63" s="342">
        <v>0</v>
      </c>
      <c r="BH63" s="342">
        <v>0.11966658959028398</v>
      </c>
      <c r="BI63" s="342">
        <v>0</v>
      </c>
      <c r="BJ63" s="342">
        <v>0</v>
      </c>
      <c r="BK63" s="342">
        <v>0</v>
      </c>
      <c r="BL63" s="342">
        <v>0</v>
      </c>
      <c r="BM63" s="342">
        <v>0</v>
      </c>
      <c r="BN63" s="342">
        <v>0</v>
      </c>
      <c r="BO63" s="342">
        <v>0</v>
      </c>
      <c r="BP63" s="342">
        <v>0</v>
      </c>
      <c r="BQ63" s="342">
        <v>0</v>
      </c>
      <c r="BR63" s="342">
        <v>0</v>
      </c>
      <c r="BS63" s="342">
        <v>0</v>
      </c>
      <c r="BT63" s="342">
        <v>0</v>
      </c>
      <c r="BU63" s="342">
        <v>0</v>
      </c>
      <c r="BV63" s="342">
        <v>0</v>
      </c>
      <c r="BW63" s="342">
        <v>0</v>
      </c>
      <c r="BX63" s="342">
        <v>0</v>
      </c>
      <c r="BY63" s="342">
        <v>0</v>
      </c>
      <c r="BZ63" s="342">
        <v>0</v>
      </c>
      <c r="CA63" s="342">
        <v>0</v>
      </c>
      <c r="CB63" s="342">
        <v>1.36779737613633E-2</v>
      </c>
      <c r="CC63" s="342">
        <v>0</v>
      </c>
      <c r="CD63" s="342">
        <v>0</v>
      </c>
      <c r="CE63" s="342">
        <v>0</v>
      </c>
      <c r="CF63" s="342">
        <v>1.7482705917604934E-3</v>
      </c>
      <c r="CG63" s="342">
        <v>0</v>
      </c>
      <c r="CH63" s="342">
        <v>0</v>
      </c>
      <c r="CI63" s="342">
        <v>0</v>
      </c>
      <c r="CJ63" s="342">
        <v>0</v>
      </c>
      <c r="CK63" s="342">
        <v>0</v>
      </c>
      <c r="CL63" s="342">
        <v>0</v>
      </c>
      <c r="CM63" s="342">
        <v>1.1161065264214778E-3</v>
      </c>
      <c r="CN63" s="342">
        <v>2.579167454410044E-4</v>
      </c>
      <c r="CO63" s="342">
        <v>5.2901976972896843E-5</v>
      </c>
      <c r="CP63" s="342">
        <v>0</v>
      </c>
      <c r="CQ63" s="342">
        <v>0</v>
      </c>
      <c r="CR63" s="342">
        <v>0</v>
      </c>
      <c r="CS63" s="342">
        <v>0</v>
      </c>
      <c r="CT63" s="342">
        <v>0</v>
      </c>
      <c r="CU63" s="342">
        <v>1.3249215536030138E-5</v>
      </c>
      <c r="CV63" s="342">
        <v>0</v>
      </c>
      <c r="CW63" s="342">
        <v>0</v>
      </c>
      <c r="CX63" s="342">
        <v>2.163491182451298E-6</v>
      </c>
      <c r="CY63" s="342">
        <v>0</v>
      </c>
      <c r="CZ63" s="342">
        <v>0</v>
      </c>
      <c r="DA63" s="342">
        <v>0</v>
      </c>
      <c r="DB63" s="342">
        <v>1.3521187701127668E-5</v>
      </c>
      <c r="DC63" s="342">
        <v>0</v>
      </c>
      <c r="DD63" s="342">
        <v>0</v>
      </c>
      <c r="DE63" s="342">
        <v>0</v>
      </c>
      <c r="DF63" s="343">
        <v>0</v>
      </c>
      <c r="DG63" s="345"/>
      <c r="DH63" s="346"/>
      <c r="DI63" s="346"/>
      <c r="DJ63" s="346"/>
      <c r="DK63" s="346"/>
      <c r="DL63" s="346"/>
      <c r="DM63" s="346"/>
      <c r="DN63" s="346"/>
      <c r="DO63" s="346"/>
      <c r="DP63" s="346"/>
      <c r="DQ63" s="345"/>
      <c r="DR63" s="345"/>
      <c r="DS63" s="345"/>
      <c r="DT63" s="345"/>
      <c r="DU63" s="345"/>
      <c r="DV63" s="345"/>
      <c r="DW63" s="345"/>
      <c r="DX63" s="345"/>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row>
    <row r="64" spans="1:170" ht="19.899999999999999" customHeight="1" x14ac:dyDescent="0.15">
      <c r="A64" s="347" t="s">
        <v>420</v>
      </c>
      <c r="B64" s="348" t="s">
        <v>421</v>
      </c>
      <c r="C64" s="349">
        <v>0</v>
      </c>
      <c r="D64" s="342">
        <v>0</v>
      </c>
      <c r="E64" s="342">
        <v>0</v>
      </c>
      <c r="F64" s="342">
        <v>0</v>
      </c>
      <c r="G64" s="342">
        <v>0</v>
      </c>
      <c r="H64" s="342">
        <v>0</v>
      </c>
      <c r="I64" s="342">
        <v>0</v>
      </c>
      <c r="J64" s="342">
        <v>0</v>
      </c>
      <c r="K64" s="342">
        <v>0</v>
      </c>
      <c r="L64" s="342">
        <v>0</v>
      </c>
      <c r="M64" s="342">
        <v>0</v>
      </c>
      <c r="N64" s="342">
        <v>0</v>
      </c>
      <c r="O64" s="342">
        <v>0</v>
      </c>
      <c r="P64" s="342">
        <v>0</v>
      </c>
      <c r="Q64" s="342">
        <v>0</v>
      </c>
      <c r="R64" s="342">
        <v>0</v>
      </c>
      <c r="S64" s="342">
        <v>0</v>
      </c>
      <c r="T64" s="342">
        <v>0</v>
      </c>
      <c r="U64" s="342">
        <v>0</v>
      </c>
      <c r="V64" s="342">
        <v>0</v>
      </c>
      <c r="W64" s="342">
        <v>0</v>
      </c>
      <c r="X64" s="342">
        <v>0</v>
      </c>
      <c r="Y64" s="342">
        <v>0</v>
      </c>
      <c r="Z64" s="342">
        <v>0</v>
      </c>
      <c r="AA64" s="342">
        <v>0</v>
      </c>
      <c r="AB64" s="342">
        <v>0</v>
      </c>
      <c r="AC64" s="342">
        <v>0</v>
      </c>
      <c r="AD64" s="342">
        <v>0</v>
      </c>
      <c r="AE64" s="342">
        <v>0</v>
      </c>
      <c r="AF64" s="342">
        <v>0</v>
      </c>
      <c r="AG64" s="342">
        <v>0</v>
      </c>
      <c r="AH64" s="342">
        <v>0</v>
      </c>
      <c r="AI64" s="342">
        <v>0</v>
      </c>
      <c r="AJ64" s="342">
        <v>0</v>
      </c>
      <c r="AK64" s="342">
        <v>0</v>
      </c>
      <c r="AL64" s="342">
        <v>0</v>
      </c>
      <c r="AM64" s="342">
        <v>0</v>
      </c>
      <c r="AN64" s="342">
        <v>0</v>
      </c>
      <c r="AO64" s="342">
        <v>0</v>
      </c>
      <c r="AP64" s="342">
        <v>0</v>
      </c>
      <c r="AQ64" s="342">
        <v>0</v>
      </c>
      <c r="AR64" s="342">
        <v>0</v>
      </c>
      <c r="AS64" s="342">
        <v>0</v>
      </c>
      <c r="AT64" s="342">
        <v>0</v>
      </c>
      <c r="AU64" s="342">
        <v>0</v>
      </c>
      <c r="AV64" s="342">
        <v>0</v>
      </c>
      <c r="AW64" s="342">
        <v>0</v>
      </c>
      <c r="AX64" s="342">
        <v>0</v>
      </c>
      <c r="AY64" s="342">
        <v>0</v>
      </c>
      <c r="AZ64" s="342">
        <v>0</v>
      </c>
      <c r="BA64" s="342">
        <v>0</v>
      </c>
      <c r="BB64" s="342">
        <v>0</v>
      </c>
      <c r="BC64" s="342">
        <v>0</v>
      </c>
      <c r="BD64" s="342">
        <v>0</v>
      </c>
      <c r="BE64" s="342">
        <v>0</v>
      </c>
      <c r="BF64" s="342">
        <v>0</v>
      </c>
      <c r="BG64" s="342">
        <v>0</v>
      </c>
      <c r="BH64" s="342">
        <v>0</v>
      </c>
      <c r="BI64" s="342">
        <v>0.35050977989760645</v>
      </c>
      <c r="BJ64" s="342">
        <v>0</v>
      </c>
      <c r="BK64" s="342">
        <v>0</v>
      </c>
      <c r="BL64" s="342">
        <v>0</v>
      </c>
      <c r="BM64" s="342">
        <v>0</v>
      </c>
      <c r="BN64" s="342">
        <v>0</v>
      </c>
      <c r="BO64" s="342">
        <v>0</v>
      </c>
      <c r="BP64" s="342">
        <v>0</v>
      </c>
      <c r="BQ64" s="342">
        <v>0</v>
      </c>
      <c r="BR64" s="342">
        <v>0</v>
      </c>
      <c r="BS64" s="342">
        <v>0</v>
      </c>
      <c r="BT64" s="342">
        <v>0</v>
      </c>
      <c r="BU64" s="342">
        <v>0</v>
      </c>
      <c r="BV64" s="342">
        <v>0</v>
      </c>
      <c r="BW64" s="342">
        <v>0</v>
      </c>
      <c r="BX64" s="342">
        <v>0</v>
      </c>
      <c r="BY64" s="342">
        <v>7.7252225519287829E-2</v>
      </c>
      <c r="BZ64" s="342">
        <v>0</v>
      </c>
      <c r="CA64" s="342">
        <v>0</v>
      </c>
      <c r="CB64" s="342">
        <v>0</v>
      </c>
      <c r="CC64" s="342">
        <v>0</v>
      </c>
      <c r="CD64" s="342">
        <v>0</v>
      </c>
      <c r="CE64" s="342">
        <v>0</v>
      </c>
      <c r="CF64" s="342">
        <v>2.0263555564178345E-4</v>
      </c>
      <c r="CG64" s="342">
        <v>0</v>
      </c>
      <c r="CH64" s="342">
        <v>0</v>
      </c>
      <c r="CI64" s="342">
        <v>0</v>
      </c>
      <c r="CJ64" s="342">
        <v>0</v>
      </c>
      <c r="CK64" s="342">
        <v>0</v>
      </c>
      <c r="CL64" s="342">
        <v>0</v>
      </c>
      <c r="CM64" s="342">
        <v>6.0968462557542099E-3</v>
      </c>
      <c r="CN64" s="342">
        <v>0</v>
      </c>
      <c r="CO64" s="342">
        <v>0</v>
      </c>
      <c r="CP64" s="342">
        <v>0</v>
      </c>
      <c r="CQ64" s="342">
        <v>0</v>
      </c>
      <c r="CR64" s="342">
        <v>0</v>
      </c>
      <c r="CS64" s="342">
        <v>0</v>
      </c>
      <c r="CT64" s="342">
        <v>0</v>
      </c>
      <c r="CU64" s="342">
        <v>0</v>
      </c>
      <c r="CV64" s="342">
        <v>0</v>
      </c>
      <c r="CW64" s="342">
        <v>8.1646078503033407E-3</v>
      </c>
      <c r="CX64" s="342">
        <v>1.7548317368771639E-5</v>
      </c>
      <c r="CY64" s="342">
        <v>0</v>
      </c>
      <c r="CZ64" s="342">
        <v>0</v>
      </c>
      <c r="DA64" s="342">
        <v>0</v>
      </c>
      <c r="DB64" s="342">
        <v>2.2535312835212778E-6</v>
      </c>
      <c r="DC64" s="342">
        <v>0</v>
      </c>
      <c r="DD64" s="342">
        <v>3.4528323185105013E-4</v>
      </c>
      <c r="DE64" s="342">
        <v>0</v>
      </c>
      <c r="DF64" s="343">
        <v>0</v>
      </c>
      <c r="DG64" s="345"/>
      <c r="DH64" s="346"/>
      <c r="DI64" s="346"/>
      <c r="DJ64" s="346"/>
      <c r="DK64" s="346"/>
      <c r="DL64" s="346"/>
      <c r="DM64" s="346"/>
      <c r="DN64" s="346"/>
      <c r="DO64" s="346"/>
      <c r="DP64" s="346"/>
      <c r="DQ64" s="345"/>
      <c r="DR64" s="345"/>
      <c r="DS64" s="345"/>
      <c r="DT64" s="345"/>
      <c r="DU64" s="345"/>
      <c r="DV64" s="345"/>
      <c r="DW64" s="345"/>
      <c r="DX64" s="345"/>
      <c r="DY64" s="345"/>
      <c r="DZ64" s="345"/>
      <c r="EA64" s="345"/>
      <c r="EB64" s="345"/>
      <c r="EC64" s="345"/>
      <c r="ED64" s="345"/>
      <c r="EE64" s="345"/>
      <c r="EF64" s="345"/>
      <c r="EG64" s="345"/>
      <c r="EH64" s="345"/>
      <c r="EI64" s="345"/>
      <c r="EJ64" s="345"/>
      <c r="EK64" s="345"/>
      <c r="EL64" s="345"/>
      <c r="EM64" s="345"/>
      <c r="EN64" s="345"/>
      <c r="EO64" s="345"/>
      <c r="EP64" s="345"/>
      <c r="EQ64" s="345"/>
      <c r="ER64" s="345"/>
      <c r="ES64" s="345"/>
      <c r="ET64" s="345"/>
      <c r="EU64" s="345"/>
      <c r="EV64" s="345"/>
      <c r="EW64" s="345"/>
      <c r="EX64" s="345"/>
      <c r="EY64" s="345"/>
      <c r="EZ64" s="345"/>
      <c r="FA64" s="345"/>
      <c r="FB64" s="345"/>
      <c r="FC64" s="345"/>
      <c r="FD64" s="345"/>
      <c r="FE64" s="345"/>
      <c r="FF64" s="345"/>
      <c r="FG64" s="345"/>
      <c r="FH64" s="345"/>
      <c r="FI64" s="345"/>
      <c r="FJ64" s="345"/>
      <c r="FK64" s="345"/>
      <c r="FL64" s="345"/>
      <c r="FM64" s="345"/>
      <c r="FN64" s="345"/>
    </row>
    <row r="65" spans="1:170" ht="19.899999999999999" customHeight="1" x14ac:dyDescent="0.15">
      <c r="A65" s="347" t="s">
        <v>427</v>
      </c>
      <c r="B65" s="348" t="s">
        <v>80</v>
      </c>
      <c r="C65" s="349">
        <v>5.8474972711679402E-5</v>
      </c>
      <c r="D65" s="342">
        <v>0</v>
      </c>
      <c r="E65" s="342">
        <v>0</v>
      </c>
      <c r="F65" s="342">
        <v>0</v>
      </c>
      <c r="G65" s="342">
        <v>9.5387429766104793E-3</v>
      </c>
      <c r="H65" s="342">
        <v>0</v>
      </c>
      <c r="I65" s="342">
        <v>7.894736842105263E-4</v>
      </c>
      <c r="J65" s="342">
        <v>3.2564071749504757E-4</v>
      </c>
      <c r="K65" s="342">
        <v>1.5761153923170834E-3</v>
      </c>
      <c r="L65" s="342">
        <v>0</v>
      </c>
      <c r="M65" s="342">
        <v>0</v>
      </c>
      <c r="N65" s="342">
        <v>1.203311513284559E-3</v>
      </c>
      <c r="O65" s="342">
        <v>1.5562318439618205E-2</v>
      </c>
      <c r="P65" s="342">
        <v>1.1929041443798822E-3</v>
      </c>
      <c r="Q65" s="342">
        <v>6.540915514066715E-3</v>
      </c>
      <c r="R65" s="342">
        <v>8.375209380234506E-4</v>
      </c>
      <c r="S65" s="342">
        <v>3.1629258235321684E-4</v>
      </c>
      <c r="T65" s="342">
        <v>4.0269267166453013E-5</v>
      </c>
      <c r="U65" s="342">
        <v>0</v>
      </c>
      <c r="V65" s="342">
        <v>7.9265054415459864E-6</v>
      </c>
      <c r="W65" s="342">
        <v>4.2432034488757636E-6</v>
      </c>
      <c r="X65" s="342">
        <v>2.4891934210350227E-4</v>
      </c>
      <c r="Y65" s="342">
        <v>2.0469781485082646E-5</v>
      </c>
      <c r="Z65" s="342">
        <v>8.7604029785370125E-4</v>
      </c>
      <c r="AA65" s="342">
        <v>1.368676654859864E-4</v>
      </c>
      <c r="AB65" s="342">
        <v>2.3533222035949908E-4</v>
      </c>
      <c r="AC65" s="342">
        <v>0</v>
      </c>
      <c r="AD65" s="342">
        <v>1.2431471513283028E-4</v>
      </c>
      <c r="AE65" s="342">
        <v>1.9610273980322104E-4</v>
      </c>
      <c r="AF65" s="342">
        <v>2.7181709729541987E-4</v>
      </c>
      <c r="AG65" s="342">
        <v>8.2576383154417832E-4</v>
      </c>
      <c r="AH65" s="342">
        <v>2.6727864259315582E-3</v>
      </c>
      <c r="AI65" s="342">
        <v>1.8758876968565482E-4</v>
      </c>
      <c r="AJ65" s="342">
        <v>3.1847133757961785E-3</v>
      </c>
      <c r="AK65" s="342">
        <v>5.1190075850988306E-3</v>
      </c>
      <c r="AL65" s="342">
        <v>3.0876681621272798E-6</v>
      </c>
      <c r="AM65" s="342">
        <v>1.5110120728338344E-3</v>
      </c>
      <c r="AN65" s="342">
        <v>3.3950315019749943E-3</v>
      </c>
      <c r="AO65" s="342">
        <v>5.0495486965852425E-5</v>
      </c>
      <c r="AP65" s="342">
        <v>0</v>
      </c>
      <c r="AQ65" s="342">
        <v>5.9963872697815605E-4</v>
      </c>
      <c r="AR65" s="342">
        <v>4.3750273439208992E-5</v>
      </c>
      <c r="AS65" s="342">
        <v>6.142003111948243E-5</v>
      </c>
      <c r="AT65" s="342">
        <v>4.4536443397084994E-5</v>
      </c>
      <c r="AU65" s="342">
        <v>6.4136987497082521E-4</v>
      </c>
      <c r="AV65" s="342">
        <v>2.0006031064482882E-3</v>
      </c>
      <c r="AW65" s="342">
        <v>2.2461126935995998E-4</v>
      </c>
      <c r="AX65" s="342">
        <v>1.3226666666666667E-3</v>
      </c>
      <c r="AY65" s="342">
        <v>3.3115410174449902E-3</v>
      </c>
      <c r="AZ65" s="342">
        <v>2.0876826722338206E-4</v>
      </c>
      <c r="BA65" s="342">
        <v>3.3851923174377943E-3</v>
      </c>
      <c r="BB65" s="342">
        <v>6.7879382109068971E-4</v>
      </c>
      <c r="BC65" s="342">
        <v>1.7134782970071672E-3</v>
      </c>
      <c r="BD65" s="342">
        <v>8.0532621859381436E-4</v>
      </c>
      <c r="BE65" s="342">
        <v>4.7469790365028725E-4</v>
      </c>
      <c r="BF65" s="342">
        <v>5.1633388243573614E-4</v>
      </c>
      <c r="BG65" s="342">
        <v>3.9505239988173066E-4</v>
      </c>
      <c r="BH65" s="342">
        <v>8.4784020964776094E-4</v>
      </c>
      <c r="BI65" s="342">
        <v>1.8378331072506891E-4</v>
      </c>
      <c r="BJ65" s="342">
        <v>3.0382627560244166E-2</v>
      </c>
      <c r="BK65" s="342">
        <v>1.7088466993626003E-5</v>
      </c>
      <c r="BL65" s="342">
        <v>1.3198580719308967E-3</v>
      </c>
      <c r="BM65" s="342">
        <v>4.4647068906638462E-3</v>
      </c>
      <c r="BN65" s="342">
        <v>3.1320579248040386E-3</v>
      </c>
      <c r="BO65" s="342">
        <v>3.2791096806882207E-3</v>
      </c>
      <c r="BP65" s="342">
        <v>1.4174545351457852E-5</v>
      </c>
      <c r="BQ65" s="342">
        <v>1.7883776910613307E-6</v>
      </c>
      <c r="BR65" s="342">
        <v>7.2900280090549825E-4</v>
      </c>
      <c r="BS65" s="342">
        <v>5.9036597986640322E-4</v>
      </c>
      <c r="BT65" s="342">
        <v>2.9203238687421264E-4</v>
      </c>
      <c r="BU65" s="342">
        <v>2.0035411987211131E-4</v>
      </c>
      <c r="BV65" s="342">
        <v>1.8267789291068349E-5</v>
      </c>
      <c r="BW65" s="342">
        <v>1.1631192669338192E-5</v>
      </c>
      <c r="BX65" s="342">
        <v>0</v>
      </c>
      <c r="BY65" s="342">
        <v>4.1543026706231456E-5</v>
      </c>
      <c r="BZ65" s="342">
        <v>4.4123057889158774E-4</v>
      </c>
      <c r="CA65" s="342">
        <v>1.8063547560317197E-5</v>
      </c>
      <c r="CB65" s="342">
        <v>1.6350890101579906E-4</v>
      </c>
      <c r="CC65" s="342">
        <v>0</v>
      </c>
      <c r="CD65" s="342">
        <v>8.670394936489357E-5</v>
      </c>
      <c r="CE65" s="342">
        <v>3.022677638986496E-5</v>
      </c>
      <c r="CF65" s="342">
        <v>1.5952160763289336E-4</v>
      </c>
      <c r="CG65" s="342">
        <v>5.4635852046112662E-5</v>
      </c>
      <c r="CH65" s="342">
        <v>1.2508887354447161E-3</v>
      </c>
      <c r="CI65" s="342">
        <v>1.651954474972383E-3</v>
      </c>
      <c r="CJ65" s="342">
        <v>1.2035469299949553E-2</v>
      </c>
      <c r="CK65" s="342">
        <v>6.6236413043478258E-4</v>
      </c>
      <c r="CL65" s="342">
        <v>8.0215362788075006E-3</v>
      </c>
      <c r="CM65" s="342">
        <v>1.2041600126248115E-3</v>
      </c>
      <c r="CN65" s="342">
        <v>2.7748700902950219E-3</v>
      </c>
      <c r="CO65" s="342">
        <v>1.0478927668254303E-2</v>
      </c>
      <c r="CP65" s="342">
        <v>2.4173421357457449E-4</v>
      </c>
      <c r="CQ65" s="342">
        <v>1.6185245530174691E-4</v>
      </c>
      <c r="CR65" s="342">
        <v>3.7992295933319429E-3</v>
      </c>
      <c r="CS65" s="342">
        <v>1.6235109769756626E-3</v>
      </c>
      <c r="CT65" s="342">
        <v>4.6155619786391296E-3</v>
      </c>
      <c r="CU65" s="342">
        <v>7.8479520025085178E-3</v>
      </c>
      <c r="CV65" s="342">
        <v>1.80297549116542E-3</v>
      </c>
      <c r="CW65" s="342">
        <v>7.6748775674292816E-4</v>
      </c>
      <c r="CX65" s="342">
        <v>1.9868060692177754E-3</v>
      </c>
      <c r="CY65" s="342">
        <v>2.376992244505197E-3</v>
      </c>
      <c r="CZ65" s="342">
        <v>1.9972609978878945E-3</v>
      </c>
      <c r="DA65" s="342">
        <v>4.2742147775607191E-3</v>
      </c>
      <c r="DB65" s="342">
        <v>6.1769292481318227E-3</v>
      </c>
      <c r="DC65" s="342">
        <v>0</v>
      </c>
      <c r="DD65" s="342">
        <v>5.6816798471900362E-3</v>
      </c>
      <c r="DE65" s="342">
        <v>0.12892429579396691</v>
      </c>
      <c r="DF65" s="343">
        <v>2.9311102873350172E-4</v>
      </c>
      <c r="DG65" s="345"/>
      <c r="DH65" s="346"/>
      <c r="DI65" s="346"/>
      <c r="DJ65" s="346"/>
      <c r="DK65" s="346"/>
      <c r="DL65" s="346"/>
      <c r="DM65" s="346"/>
      <c r="DN65" s="346"/>
      <c r="DO65" s="346"/>
      <c r="DP65" s="346"/>
      <c r="DQ65" s="345"/>
      <c r="DR65" s="345"/>
      <c r="DS65" s="345"/>
      <c r="DT65" s="345"/>
      <c r="DU65" s="345"/>
      <c r="DV65" s="345"/>
      <c r="DW65" s="345"/>
      <c r="DX65" s="345"/>
      <c r="DY65" s="345"/>
      <c r="DZ65" s="345"/>
      <c r="EA65" s="345"/>
      <c r="EB65" s="345"/>
      <c r="EC65" s="345"/>
      <c r="ED65" s="345"/>
      <c r="EE65" s="345"/>
      <c r="EF65" s="345"/>
      <c r="EG65" s="345"/>
      <c r="EH65" s="345"/>
      <c r="EI65" s="345"/>
      <c r="EJ65" s="345"/>
      <c r="EK65" s="345"/>
      <c r="EL65" s="345"/>
      <c r="EM65" s="345"/>
      <c r="EN65" s="345"/>
      <c r="EO65" s="345"/>
      <c r="EP65" s="345"/>
      <c r="EQ65" s="345"/>
      <c r="ER65" s="345"/>
      <c r="ES65" s="345"/>
      <c r="ET65" s="345"/>
      <c r="EU65" s="345"/>
      <c r="EV65" s="345"/>
      <c r="EW65" s="345"/>
      <c r="EX65" s="345"/>
      <c r="EY65" s="345"/>
      <c r="EZ65" s="345"/>
      <c r="FA65" s="345"/>
      <c r="FB65" s="345"/>
      <c r="FC65" s="345"/>
      <c r="FD65" s="345"/>
      <c r="FE65" s="345"/>
      <c r="FF65" s="345"/>
      <c r="FG65" s="345"/>
      <c r="FH65" s="345"/>
      <c r="FI65" s="345"/>
      <c r="FJ65" s="345"/>
      <c r="FK65" s="345"/>
      <c r="FL65" s="345"/>
      <c r="FM65" s="345"/>
      <c r="FN65" s="345"/>
    </row>
    <row r="66" spans="1:170" ht="19.899999999999999" customHeight="1" x14ac:dyDescent="0.15">
      <c r="A66" s="347" t="s">
        <v>431</v>
      </c>
      <c r="B66" s="348" t="s">
        <v>430</v>
      </c>
      <c r="C66" s="349">
        <v>2.3389989084671761E-4</v>
      </c>
      <c r="D66" s="342">
        <v>1.7811201266574313E-3</v>
      </c>
      <c r="E66" s="342">
        <v>0</v>
      </c>
      <c r="F66" s="342">
        <v>3.2921810699588477E-3</v>
      </c>
      <c r="G66" s="342">
        <v>0</v>
      </c>
      <c r="H66" s="342">
        <v>0</v>
      </c>
      <c r="I66" s="342">
        <v>0</v>
      </c>
      <c r="J66" s="342">
        <v>1.8091150971947085E-5</v>
      </c>
      <c r="K66" s="342">
        <v>3.5333406540878879E-3</v>
      </c>
      <c r="L66" s="342">
        <v>1.7516543402101986E-3</v>
      </c>
      <c r="M66" s="342">
        <v>0</v>
      </c>
      <c r="N66" s="342">
        <v>2.8879476318829418E-4</v>
      </c>
      <c r="O66" s="342">
        <v>0</v>
      </c>
      <c r="P66" s="342">
        <v>3.0399815292261514E-3</v>
      </c>
      <c r="Q66" s="342">
        <v>0</v>
      </c>
      <c r="R66" s="342">
        <v>5.2014458256193245E-3</v>
      </c>
      <c r="S66" s="342">
        <v>0</v>
      </c>
      <c r="T66" s="342">
        <v>0</v>
      </c>
      <c r="U66" s="342">
        <v>2.584792122538293E-2</v>
      </c>
      <c r="V66" s="342">
        <v>5.6991574124715637E-3</v>
      </c>
      <c r="W66" s="342">
        <v>2.6732181727917308E-3</v>
      </c>
      <c r="X66" s="342">
        <v>4.5769040322256869E-4</v>
      </c>
      <c r="Y66" s="342">
        <v>0</v>
      </c>
      <c r="Z66" s="342">
        <v>2.1901007446342531E-3</v>
      </c>
      <c r="AA66" s="342">
        <v>2.3597873359652827E-6</v>
      </c>
      <c r="AB66" s="342">
        <v>3.1455296780725127E-5</v>
      </c>
      <c r="AC66" s="342">
        <v>4.8745903647242553E-5</v>
      </c>
      <c r="AD66" s="342">
        <v>8.8512077174575151E-3</v>
      </c>
      <c r="AE66" s="342">
        <v>4.5960170857329624E-3</v>
      </c>
      <c r="AF66" s="342">
        <v>3.0201899699491097E-5</v>
      </c>
      <c r="AG66" s="342">
        <v>0</v>
      </c>
      <c r="AH66" s="342">
        <v>1.3575911742748914E-2</v>
      </c>
      <c r="AI66" s="342">
        <v>1.3577853805818824E-3</v>
      </c>
      <c r="AJ66" s="342">
        <v>7.1656050955414014E-3</v>
      </c>
      <c r="AK66" s="342">
        <v>1.4198707170347121E-3</v>
      </c>
      <c r="AL66" s="342">
        <v>1.3863630047951487E-2</v>
      </c>
      <c r="AM66" s="342">
        <v>4.484704182501768E-3</v>
      </c>
      <c r="AN66" s="342">
        <v>7.0838638070055172E-3</v>
      </c>
      <c r="AO66" s="342">
        <v>1.5148646089755728E-4</v>
      </c>
      <c r="AP66" s="342">
        <v>4.545771943300049E-2</v>
      </c>
      <c r="AQ66" s="342">
        <v>2.9590867613922048E-2</v>
      </c>
      <c r="AR66" s="342">
        <v>0</v>
      </c>
      <c r="AS66" s="342">
        <v>1.5013785384762374E-4</v>
      </c>
      <c r="AT66" s="342">
        <v>0</v>
      </c>
      <c r="AU66" s="342">
        <v>0</v>
      </c>
      <c r="AV66" s="342">
        <v>0</v>
      </c>
      <c r="AW66" s="342">
        <v>1.9398245990178361E-4</v>
      </c>
      <c r="AX66" s="342">
        <v>0</v>
      </c>
      <c r="AY66" s="342">
        <v>0</v>
      </c>
      <c r="AZ66" s="342">
        <v>0</v>
      </c>
      <c r="BA66" s="342">
        <v>0</v>
      </c>
      <c r="BB66" s="342">
        <v>5.6566151757557476E-5</v>
      </c>
      <c r="BC66" s="342">
        <v>0</v>
      </c>
      <c r="BD66" s="342">
        <v>0</v>
      </c>
      <c r="BE66" s="342">
        <v>0</v>
      </c>
      <c r="BF66" s="342">
        <v>0</v>
      </c>
      <c r="BG66" s="342">
        <v>2.5214363152534577E-4</v>
      </c>
      <c r="BH66" s="342">
        <v>0</v>
      </c>
      <c r="BI66" s="342">
        <v>0</v>
      </c>
      <c r="BJ66" s="342">
        <v>1.382478677925006E-4</v>
      </c>
      <c r="BK66" s="342">
        <v>0</v>
      </c>
      <c r="BL66" s="342">
        <v>0</v>
      </c>
      <c r="BM66" s="342">
        <v>0</v>
      </c>
      <c r="BN66" s="342">
        <v>2.4079978743191179E-4</v>
      </c>
      <c r="BO66" s="342">
        <v>1.6056576238408044E-5</v>
      </c>
      <c r="BP66" s="342">
        <v>6.4709880952307586E-3</v>
      </c>
      <c r="BQ66" s="342">
        <v>4.4101393861572412E-3</v>
      </c>
      <c r="BR66" s="342">
        <v>0</v>
      </c>
      <c r="BS66" s="342">
        <v>0</v>
      </c>
      <c r="BT66" s="342">
        <v>0</v>
      </c>
      <c r="BU66" s="342">
        <v>0</v>
      </c>
      <c r="BV66" s="342">
        <v>0</v>
      </c>
      <c r="BW66" s="342">
        <v>0</v>
      </c>
      <c r="BX66" s="342">
        <v>0</v>
      </c>
      <c r="BY66" s="342">
        <v>0</v>
      </c>
      <c r="BZ66" s="342">
        <v>5.247858712398286E-4</v>
      </c>
      <c r="CA66" s="342">
        <v>0</v>
      </c>
      <c r="CB66" s="342">
        <v>0</v>
      </c>
      <c r="CC66" s="342">
        <v>0</v>
      </c>
      <c r="CD66" s="342">
        <v>0</v>
      </c>
      <c r="CE66" s="342">
        <v>0</v>
      </c>
      <c r="CF66" s="342">
        <v>0</v>
      </c>
      <c r="CG66" s="342">
        <v>0</v>
      </c>
      <c r="CH66" s="342">
        <v>0</v>
      </c>
      <c r="CI66" s="342">
        <v>0</v>
      </c>
      <c r="CJ66" s="342">
        <v>0</v>
      </c>
      <c r="CK66" s="342">
        <v>0</v>
      </c>
      <c r="CL66" s="342">
        <v>0</v>
      </c>
      <c r="CM66" s="342">
        <v>0</v>
      </c>
      <c r="CN66" s="342">
        <v>0</v>
      </c>
      <c r="CO66" s="342">
        <v>0</v>
      </c>
      <c r="CP66" s="342">
        <v>0</v>
      </c>
      <c r="CQ66" s="342">
        <v>0</v>
      </c>
      <c r="CR66" s="342">
        <v>0</v>
      </c>
      <c r="CS66" s="342">
        <v>0</v>
      </c>
      <c r="CT66" s="342">
        <v>0</v>
      </c>
      <c r="CU66" s="342">
        <v>0</v>
      </c>
      <c r="CV66" s="342">
        <v>0</v>
      </c>
      <c r="CW66" s="342">
        <v>0</v>
      </c>
      <c r="CX66" s="342">
        <v>0</v>
      </c>
      <c r="CY66" s="342">
        <v>0</v>
      </c>
      <c r="CZ66" s="342">
        <v>6.9079498413762011E-5</v>
      </c>
      <c r="DA66" s="342">
        <v>0</v>
      </c>
      <c r="DB66" s="342">
        <v>0</v>
      </c>
      <c r="DC66" s="342">
        <v>0</v>
      </c>
      <c r="DD66" s="342">
        <v>0</v>
      </c>
      <c r="DE66" s="342">
        <v>0</v>
      </c>
      <c r="DF66" s="343">
        <v>0</v>
      </c>
      <c r="DG66" s="345"/>
      <c r="DH66" s="346"/>
      <c r="DI66" s="346"/>
      <c r="DJ66" s="346"/>
      <c r="DK66" s="346"/>
      <c r="DL66" s="346"/>
      <c r="DM66" s="346"/>
      <c r="DN66" s="346"/>
      <c r="DO66" s="346"/>
      <c r="DP66" s="346"/>
      <c r="DQ66" s="345"/>
      <c r="DR66" s="345"/>
      <c r="DS66" s="345"/>
      <c r="DT66" s="345"/>
      <c r="DU66" s="345"/>
      <c r="DV66" s="345"/>
      <c r="DW66" s="345"/>
      <c r="DX66" s="345"/>
      <c r="DY66" s="345"/>
      <c r="DZ66" s="345"/>
      <c r="EA66" s="345"/>
      <c r="EB66" s="345"/>
      <c r="EC66" s="345"/>
      <c r="ED66" s="345"/>
      <c r="EE66" s="345"/>
      <c r="EF66" s="345"/>
      <c r="EG66" s="345"/>
      <c r="EH66" s="345"/>
      <c r="EI66" s="345"/>
      <c r="EJ66" s="345"/>
      <c r="EK66" s="345"/>
      <c r="EL66" s="345"/>
      <c r="EM66" s="345"/>
      <c r="EN66" s="345"/>
      <c r="EO66" s="345"/>
      <c r="EP66" s="345"/>
      <c r="EQ66" s="345"/>
      <c r="ER66" s="345"/>
      <c r="ES66" s="345"/>
      <c r="ET66" s="345"/>
      <c r="EU66" s="345"/>
      <c r="EV66" s="345"/>
      <c r="EW66" s="345"/>
      <c r="EX66" s="345"/>
      <c r="EY66" s="345"/>
      <c r="EZ66" s="345"/>
      <c r="FA66" s="345"/>
      <c r="FB66" s="345"/>
      <c r="FC66" s="345"/>
      <c r="FD66" s="345"/>
      <c r="FE66" s="345"/>
      <c r="FF66" s="345"/>
      <c r="FG66" s="345"/>
      <c r="FH66" s="345"/>
      <c r="FI66" s="345"/>
      <c r="FJ66" s="345"/>
      <c r="FK66" s="345"/>
      <c r="FL66" s="345"/>
      <c r="FM66" s="345"/>
      <c r="FN66" s="345"/>
    </row>
    <row r="67" spans="1:170" ht="19.899999999999999" customHeight="1" x14ac:dyDescent="0.15">
      <c r="A67" s="347" t="s">
        <v>434</v>
      </c>
      <c r="B67" s="348" t="s">
        <v>435</v>
      </c>
      <c r="C67" s="349">
        <v>0</v>
      </c>
      <c r="D67" s="342">
        <v>0</v>
      </c>
      <c r="E67" s="342">
        <v>0</v>
      </c>
      <c r="F67" s="342">
        <v>0</v>
      </c>
      <c r="G67" s="342">
        <v>0</v>
      </c>
      <c r="H67" s="342">
        <v>0</v>
      </c>
      <c r="I67" s="342">
        <v>0</v>
      </c>
      <c r="J67" s="342">
        <v>0</v>
      </c>
      <c r="K67" s="342">
        <v>0</v>
      </c>
      <c r="L67" s="342">
        <v>0</v>
      </c>
      <c r="M67" s="342">
        <v>0</v>
      </c>
      <c r="N67" s="342">
        <v>0</v>
      </c>
      <c r="O67" s="342">
        <v>0</v>
      </c>
      <c r="P67" s="342">
        <v>0</v>
      </c>
      <c r="Q67" s="342">
        <v>0</v>
      </c>
      <c r="R67" s="342">
        <v>0</v>
      </c>
      <c r="S67" s="342">
        <v>0</v>
      </c>
      <c r="T67" s="342">
        <v>0</v>
      </c>
      <c r="U67" s="342">
        <v>0</v>
      </c>
      <c r="V67" s="342">
        <v>0</v>
      </c>
      <c r="W67" s="342">
        <v>0</v>
      </c>
      <c r="X67" s="342">
        <v>0</v>
      </c>
      <c r="Y67" s="342">
        <v>0</v>
      </c>
      <c r="Z67" s="342">
        <v>0</v>
      </c>
      <c r="AA67" s="342">
        <v>0</v>
      </c>
      <c r="AB67" s="342">
        <v>0</v>
      </c>
      <c r="AC67" s="342">
        <v>0</v>
      </c>
      <c r="AD67" s="342">
        <v>0</v>
      </c>
      <c r="AE67" s="342">
        <v>0</v>
      </c>
      <c r="AF67" s="342">
        <v>0</v>
      </c>
      <c r="AG67" s="342">
        <v>0</v>
      </c>
      <c r="AH67" s="342">
        <v>0</v>
      </c>
      <c r="AI67" s="342">
        <v>0</v>
      </c>
      <c r="AJ67" s="342">
        <v>0</v>
      </c>
      <c r="AK67" s="342">
        <v>0</v>
      </c>
      <c r="AL67" s="342">
        <v>0</v>
      </c>
      <c r="AM67" s="342">
        <v>0</v>
      </c>
      <c r="AN67" s="342">
        <v>0</v>
      </c>
      <c r="AO67" s="342">
        <v>0</v>
      </c>
      <c r="AP67" s="342">
        <v>0</v>
      </c>
      <c r="AQ67" s="342">
        <v>0</v>
      </c>
      <c r="AR67" s="342">
        <v>0</v>
      </c>
      <c r="AS67" s="342">
        <v>0</v>
      </c>
      <c r="AT67" s="342">
        <v>0</v>
      </c>
      <c r="AU67" s="342">
        <v>0</v>
      </c>
      <c r="AV67" s="342">
        <v>0</v>
      </c>
      <c r="AW67" s="342">
        <v>0</v>
      </c>
      <c r="AX67" s="342">
        <v>0</v>
      </c>
      <c r="AY67" s="342">
        <v>0</v>
      </c>
      <c r="AZ67" s="342">
        <v>0</v>
      </c>
      <c r="BA67" s="342">
        <v>0</v>
      </c>
      <c r="BB67" s="342">
        <v>0</v>
      </c>
      <c r="BC67" s="342">
        <v>0</v>
      </c>
      <c r="BD67" s="342">
        <v>0</v>
      </c>
      <c r="BE67" s="342">
        <v>0</v>
      </c>
      <c r="BF67" s="342">
        <v>0</v>
      </c>
      <c r="BG67" s="342">
        <v>0</v>
      </c>
      <c r="BH67" s="342">
        <v>0</v>
      </c>
      <c r="BI67" s="342">
        <v>0</v>
      </c>
      <c r="BJ67" s="342">
        <v>0</v>
      </c>
      <c r="BK67" s="342">
        <v>0</v>
      </c>
      <c r="BL67" s="342">
        <v>0</v>
      </c>
      <c r="BM67" s="342">
        <v>0</v>
      </c>
      <c r="BN67" s="342">
        <v>0</v>
      </c>
      <c r="BO67" s="342">
        <v>0</v>
      </c>
      <c r="BP67" s="342">
        <v>0</v>
      </c>
      <c r="BQ67" s="342">
        <v>0</v>
      </c>
      <c r="BR67" s="342">
        <v>0</v>
      </c>
      <c r="BS67" s="342">
        <v>0</v>
      </c>
      <c r="BT67" s="342">
        <v>0</v>
      </c>
      <c r="BU67" s="342">
        <v>0</v>
      </c>
      <c r="BV67" s="342">
        <v>0</v>
      </c>
      <c r="BW67" s="342">
        <v>0</v>
      </c>
      <c r="BX67" s="342">
        <v>0</v>
      </c>
      <c r="BY67" s="342">
        <v>0</v>
      </c>
      <c r="BZ67" s="342">
        <v>0</v>
      </c>
      <c r="CA67" s="342">
        <v>0</v>
      </c>
      <c r="CB67" s="342">
        <v>0</v>
      </c>
      <c r="CC67" s="342">
        <v>0</v>
      </c>
      <c r="CD67" s="342">
        <v>0</v>
      </c>
      <c r="CE67" s="342">
        <v>0</v>
      </c>
      <c r="CF67" s="342">
        <v>0</v>
      </c>
      <c r="CG67" s="342">
        <v>0</v>
      </c>
      <c r="CH67" s="342">
        <v>0</v>
      </c>
      <c r="CI67" s="342">
        <v>0</v>
      </c>
      <c r="CJ67" s="342">
        <v>0</v>
      </c>
      <c r="CK67" s="342">
        <v>0</v>
      </c>
      <c r="CL67" s="342">
        <v>0</v>
      </c>
      <c r="CM67" s="342">
        <v>0</v>
      </c>
      <c r="CN67" s="342">
        <v>0</v>
      </c>
      <c r="CO67" s="342">
        <v>0</v>
      </c>
      <c r="CP67" s="342">
        <v>0</v>
      </c>
      <c r="CQ67" s="342">
        <v>0</v>
      </c>
      <c r="CR67" s="342">
        <v>0</v>
      </c>
      <c r="CS67" s="342">
        <v>0</v>
      </c>
      <c r="CT67" s="342">
        <v>0</v>
      </c>
      <c r="CU67" s="342">
        <v>0</v>
      </c>
      <c r="CV67" s="342">
        <v>0</v>
      </c>
      <c r="CW67" s="342">
        <v>0</v>
      </c>
      <c r="CX67" s="342">
        <v>0</v>
      </c>
      <c r="CY67" s="342">
        <v>0</v>
      </c>
      <c r="CZ67" s="342">
        <v>0</v>
      </c>
      <c r="DA67" s="342">
        <v>0</v>
      </c>
      <c r="DB67" s="342">
        <v>0</v>
      </c>
      <c r="DC67" s="342">
        <v>0</v>
      </c>
      <c r="DD67" s="342">
        <v>0</v>
      </c>
      <c r="DE67" s="342">
        <v>0</v>
      </c>
      <c r="DF67" s="343">
        <v>0</v>
      </c>
      <c r="DG67" s="345"/>
      <c r="DH67" s="346"/>
      <c r="DI67" s="346"/>
      <c r="DJ67" s="346"/>
      <c r="DK67" s="346"/>
      <c r="DL67" s="346"/>
      <c r="DM67" s="346"/>
      <c r="DN67" s="346"/>
      <c r="DO67" s="346"/>
      <c r="DP67" s="346"/>
      <c r="DQ67" s="345"/>
      <c r="DR67" s="345"/>
      <c r="DS67" s="345"/>
      <c r="DT67" s="345"/>
      <c r="DU67" s="345"/>
      <c r="DV67" s="345"/>
      <c r="DW67" s="345"/>
      <c r="DX67" s="345"/>
      <c r="DY67" s="345"/>
      <c r="DZ67" s="345"/>
      <c r="EA67" s="345"/>
      <c r="EB67" s="345"/>
      <c r="EC67" s="345"/>
      <c r="ED67" s="345"/>
      <c r="EE67" s="345"/>
      <c r="EF67" s="345"/>
      <c r="EG67" s="345"/>
      <c r="EH67" s="345"/>
      <c r="EI67" s="345"/>
      <c r="EJ67" s="345"/>
      <c r="EK67" s="345"/>
      <c r="EL67" s="345"/>
      <c r="EM67" s="345"/>
      <c r="EN67" s="345"/>
      <c r="EO67" s="345"/>
      <c r="EP67" s="345"/>
      <c r="EQ67" s="345"/>
      <c r="ER67" s="345"/>
      <c r="ES67" s="345"/>
      <c r="ET67" s="345"/>
      <c r="EU67" s="345"/>
      <c r="EV67" s="345"/>
      <c r="EW67" s="345"/>
      <c r="EX67" s="345"/>
      <c r="EY67" s="345"/>
      <c r="EZ67" s="345"/>
      <c r="FA67" s="345"/>
      <c r="FB67" s="345"/>
      <c r="FC67" s="345"/>
      <c r="FD67" s="345"/>
      <c r="FE67" s="345"/>
      <c r="FF67" s="345"/>
      <c r="FG67" s="345"/>
      <c r="FH67" s="345"/>
      <c r="FI67" s="345"/>
      <c r="FJ67" s="345"/>
      <c r="FK67" s="345"/>
      <c r="FL67" s="345"/>
      <c r="FM67" s="345"/>
      <c r="FN67" s="345"/>
    </row>
    <row r="68" spans="1:170" ht="19.899999999999999" customHeight="1" x14ac:dyDescent="0.15">
      <c r="A68" s="347" t="s">
        <v>440</v>
      </c>
      <c r="B68" s="348" t="s">
        <v>439</v>
      </c>
      <c r="C68" s="349">
        <v>3.9762981443941994E-3</v>
      </c>
      <c r="D68" s="342">
        <v>4.48578402269279E-3</v>
      </c>
      <c r="E68" s="342">
        <v>8.0673447913012977E-3</v>
      </c>
      <c r="F68" s="342">
        <v>0</v>
      </c>
      <c r="G68" s="342">
        <v>1.3066771200836272E-4</v>
      </c>
      <c r="H68" s="342">
        <v>0</v>
      </c>
      <c r="I68" s="342">
        <v>3.4210526315789475E-3</v>
      </c>
      <c r="J68" s="342">
        <v>7.2623048901673305E-4</v>
      </c>
      <c r="K68" s="342">
        <v>6.2657046333916837E-4</v>
      </c>
      <c r="L68" s="342">
        <v>3.8925652004671076E-4</v>
      </c>
      <c r="M68" s="342">
        <v>0</v>
      </c>
      <c r="N68" s="342">
        <v>6.2572198690797071E-3</v>
      </c>
      <c r="O68" s="342">
        <v>1.8674782127541846E-3</v>
      </c>
      <c r="P68" s="342">
        <v>1.0774618078269905E-3</v>
      </c>
      <c r="Q68" s="342">
        <v>2.9118314563439385E-3</v>
      </c>
      <c r="R68" s="342">
        <v>7.0528078991448475E-3</v>
      </c>
      <c r="S68" s="342">
        <v>4.8966777564312825E-3</v>
      </c>
      <c r="T68" s="342">
        <v>1.9127901904065182E-3</v>
      </c>
      <c r="U68" s="342">
        <v>3.1455142231947486E-3</v>
      </c>
      <c r="V68" s="342">
        <v>4.1059298187208207E-3</v>
      </c>
      <c r="W68" s="342">
        <v>3.7552350522550505E-3</v>
      </c>
      <c r="X68" s="342">
        <v>8.0135968844933948E-3</v>
      </c>
      <c r="Y68" s="342">
        <v>7.3588864438872111E-3</v>
      </c>
      <c r="Z68" s="342">
        <v>1.0512483574244415E-2</v>
      </c>
      <c r="AA68" s="342">
        <v>1.7698405019739621E-3</v>
      </c>
      <c r="AB68" s="342">
        <v>3.3587266895863162E-3</v>
      </c>
      <c r="AC68" s="342">
        <v>2.7581542949768888E-4</v>
      </c>
      <c r="AD68" s="342">
        <v>3.7170099824716252E-3</v>
      </c>
      <c r="AE68" s="342">
        <v>4.8687576778730741E-3</v>
      </c>
      <c r="AF68" s="342">
        <v>4.9380106008667943E-3</v>
      </c>
      <c r="AG68" s="342">
        <v>1.3212221304706854E-3</v>
      </c>
      <c r="AH68" s="342">
        <v>4.6727679929217244E-3</v>
      </c>
      <c r="AI68" s="342">
        <v>3.662447408148499E-3</v>
      </c>
      <c r="AJ68" s="342">
        <v>4.246284501061571E-3</v>
      </c>
      <c r="AK68" s="342">
        <v>7.9961140380375891E-3</v>
      </c>
      <c r="AL68" s="342">
        <v>4.3690504494101013E-3</v>
      </c>
      <c r="AM68" s="342">
        <v>4.3829525277654831E-3</v>
      </c>
      <c r="AN68" s="342">
        <v>6.6268403355858058E-3</v>
      </c>
      <c r="AO68" s="342">
        <v>2.9287382440194407E-3</v>
      </c>
      <c r="AP68" s="342">
        <v>3.2818937225054115E-3</v>
      </c>
      <c r="AQ68" s="342">
        <v>3.2365593400249539E-3</v>
      </c>
      <c r="AR68" s="342">
        <v>5.381283633022706E-3</v>
      </c>
      <c r="AS68" s="342">
        <v>3.5691862528321461E-3</v>
      </c>
      <c r="AT68" s="342">
        <v>2.0874037383503312E-3</v>
      </c>
      <c r="AU68" s="342">
        <v>2.0948885857035239E-3</v>
      </c>
      <c r="AV68" s="342">
        <v>2.0861181998622757E-3</v>
      </c>
      <c r="AW68" s="342">
        <v>1.9091957895596599E-3</v>
      </c>
      <c r="AX68" s="342">
        <v>5.0826666666666668E-3</v>
      </c>
      <c r="AY68" s="342">
        <v>2.4613808235045163E-3</v>
      </c>
      <c r="AZ68" s="342">
        <v>1.5657620041753654E-3</v>
      </c>
      <c r="BA68" s="342">
        <v>1.6368519738509096E-3</v>
      </c>
      <c r="BB68" s="342">
        <v>2.8754460476758384E-3</v>
      </c>
      <c r="BC68" s="342">
        <v>2.8153045153563034E-3</v>
      </c>
      <c r="BD68" s="342">
        <v>2.4713064112573541E-3</v>
      </c>
      <c r="BE68" s="342">
        <v>3.1413831859210186E-4</v>
      </c>
      <c r="BF68" s="342">
        <v>1.0813611737132767E-3</v>
      </c>
      <c r="BG68" s="342">
        <v>8.3691974112158748E-4</v>
      </c>
      <c r="BH68" s="342">
        <v>1.3873748885145178E-3</v>
      </c>
      <c r="BI68" s="342">
        <v>4.8615061479893229E-3</v>
      </c>
      <c r="BJ68" s="342">
        <v>2.052449114150201E-3</v>
      </c>
      <c r="BK68" s="342">
        <v>3.0759240588526803E-4</v>
      </c>
      <c r="BL68" s="342">
        <v>8.5421360356826865E-4</v>
      </c>
      <c r="BM68" s="342">
        <v>1.4815917211577943E-3</v>
      </c>
      <c r="BN68" s="342">
        <v>5.6629467251228909E-4</v>
      </c>
      <c r="BO68" s="342">
        <v>3.175633967151813E-4</v>
      </c>
      <c r="BP68" s="342">
        <v>1.7284933629232103E-2</v>
      </c>
      <c r="BQ68" s="342">
        <v>5.323821548520475E-2</v>
      </c>
      <c r="BR68" s="342">
        <v>4.8068840187936224E-2</v>
      </c>
      <c r="BS68" s="342">
        <v>3.8173863957098506E-3</v>
      </c>
      <c r="BT68" s="342">
        <v>3.4602736005709222E-3</v>
      </c>
      <c r="BU68" s="342">
        <v>3.3746392720627903E-3</v>
      </c>
      <c r="BV68" s="342">
        <v>5.6471040250421923E-3</v>
      </c>
      <c r="BW68" s="342">
        <v>1.6792021275503957E-2</v>
      </c>
      <c r="BX68" s="342">
        <v>1.5828176237728996E-2</v>
      </c>
      <c r="BY68" s="342">
        <v>2.0686449060336301E-2</v>
      </c>
      <c r="BZ68" s="342">
        <v>8.9272233403646817E-4</v>
      </c>
      <c r="CA68" s="342">
        <v>1.8081611107877513E-2</v>
      </c>
      <c r="CB68" s="342">
        <v>1.205878144991518E-3</v>
      </c>
      <c r="CC68" s="342">
        <v>0</v>
      </c>
      <c r="CD68" s="342">
        <v>3.1646941518186154E-3</v>
      </c>
      <c r="CE68" s="342">
        <v>1.2619679142768622E-2</v>
      </c>
      <c r="CF68" s="342">
        <v>1.8071211307926285E-2</v>
      </c>
      <c r="CG68" s="342">
        <v>1.9559635032508332E-3</v>
      </c>
      <c r="CH68" s="342">
        <v>6.0638906020452693E-3</v>
      </c>
      <c r="CI68" s="342">
        <v>1.8039748254299642E-2</v>
      </c>
      <c r="CJ68" s="342">
        <v>8.9042902950846293E-4</v>
      </c>
      <c r="CK68" s="342">
        <v>8.3695652173913036E-3</v>
      </c>
      <c r="CL68" s="342">
        <v>1.646142932499045E-3</v>
      </c>
      <c r="CM68" s="342">
        <v>8.4153974671471871E-3</v>
      </c>
      <c r="CN68" s="342">
        <v>1.1325384021121388E-2</v>
      </c>
      <c r="CO68" s="342">
        <v>4.6930991539152669E-3</v>
      </c>
      <c r="CP68" s="342">
        <v>2.5303340486063819E-3</v>
      </c>
      <c r="CQ68" s="342">
        <v>3.5175933618912998E-3</v>
      </c>
      <c r="CR68" s="342">
        <v>5.231531229456042E-3</v>
      </c>
      <c r="CS68" s="342">
        <v>2.6469987806425625E-3</v>
      </c>
      <c r="CT68" s="342">
        <v>1.3052035211673543E-3</v>
      </c>
      <c r="CU68" s="342">
        <v>2.3848587964854246E-3</v>
      </c>
      <c r="CV68" s="342">
        <v>2.326419988600542E-4</v>
      </c>
      <c r="CW68" s="342">
        <v>7.6748775674292816E-4</v>
      </c>
      <c r="CX68" s="342">
        <v>1.6480995052095665E-3</v>
      </c>
      <c r="CY68" s="342">
        <v>2.7274870794858561E-3</v>
      </c>
      <c r="CZ68" s="342">
        <v>1.708854092010438E-3</v>
      </c>
      <c r="DA68" s="342">
        <v>3.1658284495060755E-3</v>
      </c>
      <c r="DB68" s="342">
        <v>5.9650973074808229E-3</v>
      </c>
      <c r="DC68" s="342">
        <v>7.9270709472849786E-4</v>
      </c>
      <c r="DD68" s="342">
        <v>2.9858146138914527E-3</v>
      </c>
      <c r="DE68" s="342">
        <v>0</v>
      </c>
      <c r="DF68" s="343">
        <v>1.4593049820253973E-2</v>
      </c>
      <c r="DG68" s="345"/>
      <c r="DH68" s="346"/>
      <c r="DI68" s="346"/>
      <c r="DJ68" s="346"/>
      <c r="DK68" s="346"/>
      <c r="DL68" s="346"/>
      <c r="DM68" s="346"/>
      <c r="DN68" s="346"/>
      <c r="DO68" s="346"/>
      <c r="DP68" s="346"/>
      <c r="DQ68" s="345"/>
      <c r="DR68" s="345"/>
      <c r="DS68" s="345"/>
      <c r="DT68" s="345"/>
      <c r="DU68" s="345"/>
      <c r="DV68" s="345"/>
      <c r="DW68" s="345"/>
      <c r="DX68" s="345"/>
      <c r="DY68" s="345"/>
      <c r="DZ68" s="345"/>
      <c r="EA68" s="345"/>
      <c r="EB68" s="345"/>
      <c r="EC68" s="345"/>
      <c r="ED68" s="345"/>
      <c r="EE68" s="345"/>
      <c r="EF68" s="345"/>
      <c r="EG68" s="345"/>
      <c r="EH68" s="345"/>
      <c r="EI68" s="345"/>
      <c r="EJ68" s="345"/>
      <c r="EK68" s="345"/>
      <c r="EL68" s="345"/>
      <c r="EM68" s="345"/>
      <c r="EN68" s="345"/>
      <c r="EO68" s="345"/>
      <c r="EP68" s="345"/>
      <c r="EQ68" s="345"/>
      <c r="ER68" s="345"/>
      <c r="ES68" s="345"/>
      <c r="ET68" s="345"/>
      <c r="EU68" s="345"/>
      <c r="EV68" s="345"/>
      <c r="EW68" s="345"/>
      <c r="EX68" s="345"/>
      <c r="EY68" s="345"/>
      <c r="EZ68" s="345"/>
      <c r="FA68" s="345"/>
      <c r="FB68" s="345"/>
      <c r="FC68" s="345"/>
      <c r="FD68" s="345"/>
      <c r="FE68" s="345"/>
      <c r="FF68" s="345"/>
      <c r="FG68" s="345"/>
      <c r="FH68" s="345"/>
      <c r="FI68" s="345"/>
      <c r="FJ68" s="345"/>
      <c r="FK68" s="345"/>
      <c r="FL68" s="345"/>
      <c r="FM68" s="345"/>
      <c r="FN68" s="345"/>
    </row>
    <row r="69" spans="1:170" ht="19.899999999999999" customHeight="1" x14ac:dyDescent="0.15">
      <c r="A69" s="347" t="s">
        <v>443</v>
      </c>
      <c r="B69" s="348" t="s">
        <v>442</v>
      </c>
      <c r="C69" s="349">
        <v>0</v>
      </c>
      <c r="D69" s="342">
        <v>0</v>
      </c>
      <c r="E69" s="342">
        <v>0</v>
      </c>
      <c r="F69" s="342">
        <v>0</v>
      </c>
      <c r="G69" s="342">
        <v>0</v>
      </c>
      <c r="H69" s="342">
        <v>0</v>
      </c>
      <c r="I69" s="342">
        <v>0</v>
      </c>
      <c r="J69" s="342">
        <v>0</v>
      </c>
      <c r="K69" s="342">
        <v>0</v>
      </c>
      <c r="L69" s="342">
        <v>0</v>
      </c>
      <c r="M69" s="342">
        <v>0</v>
      </c>
      <c r="N69" s="342">
        <v>0</v>
      </c>
      <c r="O69" s="342">
        <v>0</v>
      </c>
      <c r="P69" s="342">
        <v>0</v>
      </c>
      <c r="Q69" s="342">
        <v>0</v>
      </c>
      <c r="R69" s="342">
        <v>0</v>
      </c>
      <c r="S69" s="342">
        <v>0</v>
      </c>
      <c r="T69" s="342">
        <v>0</v>
      </c>
      <c r="U69" s="342">
        <v>0</v>
      </c>
      <c r="V69" s="342">
        <v>0</v>
      </c>
      <c r="W69" s="342">
        <v>0</v>
      </c>
      <c r="X69" s="342">
        <v>0</v>
      </c>
      <c r="Y69" s="342">
        <v>0</v>
      </c>
      <c r="Z69" s="342">
        <v>0</v>
      </c>
      <c r="AA69" s="342">
        <v>0</v>
      </c>
      <c r="AB69" s="342">
        <v>0</v>
      </c>
      <c r="AC69" s="342">
        <v>0</v>
      </c>
      <c r="AD69" s="342">
        <v>0</v>
      </c>
      <c r="AE69" s="342">
        <v>0</v>
      </c>
      <c r="AF69" s="342">
        <v>0</v>
      </c>
      <c r="AG69" s="342">
        <v>0</v>
      </c>
      <c r="AH69" s="342">
        <v>0</v>
      </c>
      <c r="AI69" s="342">
        <v>0</v>
      </c>
      <c r="AJ69" s="342">
        <v>0</v>
      </c>
      <c r="AK69" s="342">
        <v>0</v>
      </c>
      <c r="AL69" s="342">
        <v>0</v>
      </c>
      <c r="AM69" s="342">
        <v>0</v>
      </c>
      <c r="AN69" s="342">
        <v>0</v>
      </c>
      <c r="AO69" s="342">
        <v>0</v>
      </c>
      <c r="AP69" s="342">
        <v>0</v>
      </c>
      <c r="AQ69" s="342">
        <v>0</v>
      </c>
      <c r="AR69" s="342">
        <v>0</v>
      </c>
      <c r="AS69" s="342">
        <v>0</v>
      </c>
      <c r="AT69" s="342">
        <v>0</v>
      </c>
      <c r="AU69" s="342">
        <v>0</v>
      </c>
      <c r="AV69" s="342">
        <v>0</v>
      </c>
      <c r="AW69" s="342">
        <v>0</v>
      </c>
      <c r="AX69" s="342">
        <v>0</v>
      </c>
      <c r="AY69" s="342">
        <v>0</v>
      </c>
      <c r="AZ69" s="342">
        <v>0</v>
      </c>
      <c r="BA69" s="342">
        <v>0</v>
      </c>
      <c r="BB69" s="342">
        <v>0</v>
      </c>
      <c r="BC69" s="342">
        <v>0</v>
      </c>
      <c r="BD69" s="342">
        <v>0</v>
      </c>
      <c r="BE69" s="342">
        <v>0</v>
      </c>
      <c r="BF69" s="342">
        <v>0</v>
      </c>
      <c r="BG69" s="342">
        <v>0</v>
      </c>
      <c r="BH69" s="342">
        <v>0</v>
      </c>
      <c r="BI69" s="342">
        <v>0</v>
      </c>
      <c r="BJ69" s="342">
        <v>0</v>
      </c>
      <c r="BK69" s="342">
        <v>0</v>
      </c>
      <c r="BL69" s="342">
        <v>0</v>
      </c>
      <c r="BM69" s="342">
        <v>0</v>
      </c>
      <c r="BN69" s="342">
        <v>0</v>
      </c>
      <c r="BO69" s="342">
        <v>0</v>
      </c>
      <c r="BP69" s="342">
        <v>0</v>
      </c>
      <c r="BQ69" s="342">
        <v>0</v>
      </c>
      <c r="BR69" s="342">
        <v>0</v>
      </c>
      <c r="BS69" s="342">
        <v>0</v>
      </c>
      <c r="BT69" s="342">
        <v>0</v>
      </c>
      <c r="BU69" s="342">
        <v>0</v>
      </c>
      <c r="BV69" s="342">
        <v>0</v>
      </c>
      <c r="BW69" s="342">
        <v>0</v>
      </c>
      <c r="BX69" s="342">
        <v>0</v>
      </c>
      <c r="BY69" s="342">
        <v>0</v>
      </c>
      <c r="BZ69" s="342">
        <v>0</v>
      </c>
      <c r="CA69" s="342">
        <v>0</v>
      </c>
      <c r="CB69" s="342">
        <v>0</v>
      </c>
      <c r="CC69" s="342">
        <v>0</v>
      </c>
      <c r="CD69" s="342">
        <v>0</v>
      </c>
      <c r="CE69" s="342">
        <v>0</v>
      </c>
      <c r="CF69" s="342">
        <v>0</v>
      </c>
      <c r="CG69" s="342">
        <v>0</v>
      </c>
      <c r="CH69" s="342">
        <v>0</v>
      </c>
      <c r="CI69" s="342">
        <v>0</v>
      </c>
      <c r="CJ69" s="342">
        <v>0</v>
      </c>
      <c r="CK69" s="342">
        <v>0</v>
      </c>
      <c r="CL69" s="342">
        <v>0</v>
      </c>
      <c r="CM69" s="342">
        <v>0</v>
      </c>
      <c r="CN69" s="342">
        <v>0</v>
      </c>
      <c r="CO69" s="342">
        <v>0</v>
      </c>
      <c r="CP69" s="342">
        <v>0</v>
      </c>
      <c r="CQ69" s="342">
        <v>0</v>
      </c>
      <c r="CR69" s="342">
        <v>0</v>
      </c>
      <c r="CS69" s="342">
        <v>0</v>
      </c>
      <c r="CT69" s="342">
        <v>0</v>
      </c>
      <c r="CU69" s="342">
        <v>0</v>
      </c>
      <c r="CV69" s="342">
        <v>0</v>
      </c>
      <c r="CW69" s="342">
        <v>0</v>
      </c>
      <c r="CX69" s="342">
        <v>0</v>
      </c>
      <c r="CY69" s="342">
        <v>0</v>
      </c>
      <c r="CZ69" s="342">
        <v>0</v>
      </c>
      <c r="DA69" s="342">
        <v>0</v>
      </c>
      <c r="DB69" s="342">
        <v>0</v>
      </c>
      <c r="DC69" s="342">
        <v>0</v>
      </c>
      <c r="DD69" s="342">
        <v>0</v>
      </c>
      <c r="DE69" s="342">
        <v>0</v>
      </c>
      <c r="DF69" s="343">
        <v>0</v>
      </c>
      <c r="DG69" s="345"/>
      <c r="DH69" s="346"/>
      <c r="DI69" s="346"/>
      <c r="DJ69" s="346"/>
      <c r="DK69" s="346"/>
      <c r="DL69" s="346"/>
      <c r="DM69" s="346"/>
      <c r="DN69" s="346"/>
      <c r="DO69" s="346"/>
      <c r="DP69" s="346"/>
      <c r="DQ69" s="345"/>
      <c r="DR69" s="345"/>
      <c r="DS69" s="345"/>
      <c r="DT69" s="345"/>
      <c r="DU69" s="345"/>
      <c r="DV69" s="345"/>
      <c r="DW69" s="345"/>
      <c r="DX69" s="345"/>
      <c r="DY69" s="345"/>
      <c r="DZ69" s="345"/>
      <c r="EA69" s="345"/>
      <c r="EB69" s="345"/>
      <c r="EC69" s="345"/>
      <c r="ED69" s="345"/>
      <c r="EE69" s="345"/>
      <c r="EF69" s="345"/>
      <c r="EG69" s="345"/>
      <c r="EH69" s="345"/>
      <c r="EI69" s="345"/>
      <c r="EJ69" s="345"/>
      <c r="EK69" s="345"/>
      <c r="EL69" s="345"/>
      <c r="EM69" s="345"/>
      <c r="EN69" s="345"/>
      <c r="EO69" s="345"/>
      <c r="EP69" s="345"/>
      <c r="EQ69" s="345"/>
      <c r="ER69" s="345"/>
      <c r="ES69" s="345"/>
      <c r="ET69" s="345"/>
      <c r="EU69" s="345"/>
      <c r="EV69" s="345"/>
      <c r="EW69" s="345"/>
      <c r="EX69" s="345"/>
      <c r="EY69" s="345"/>
      <c r="EZ69" s="345"/>
      <c r="FA69" s="345"/>
      <c r="FB69" s="345"/>
      <c r="FC69" s="345"/>
      <c r="FD69" s="345"/>
      <c r="FE69" s="345"/>
      <c r="FF69" s="345"/>
      <c r="FG69" s="345"/>
      <c r="FH69" s="345"/>
      <c r="FI69" s="345"/>
      <c r="FJ69" s="345"/>
      <c r="FK69" s="345"/>
      <c r="FL69" s="345"/>
      <c r="FM69" s="345"/>
      <c r="FN69" s="345"/>
    </row>
    <row r="70" spans="1:170" ht="19.899999999999999" customHeight="1" x14ac:dyDescent="0.15">
      <c r="A70" s="347" t="s">
        <v>446</v>
      </c>
      <c r="B70" s="348" t="s">
        <v>445</v>
      </c>
      <c r="C70" s="349">
        <v>0</v>
      </c>
      <c r="D70" s="342">
        <v>0</v>
      </c>
      <c r="E70" s="342">
        <v>0</v>
      </c>
      <c r="F70" s="342">
        <v>0</v>
      </c>
      <c r="G70" s="342">
        <v>0</v>
      </c>
      <c r="H70" s="342">
        <v>0</v>
      </c>
      <c r="I70" s="342">
        <v>0</v>
      </c>
      <c r="J70" s="342">
        <v>0</v>
      </c>
      <c r="K70" s="342">
        <v>0</v>
      </c>
      <c r="L70" s="342">
        <v>0</v>
      </c>
      <c r="M70" s="342">
        <v>0</v>
      </c>
      <c r="N70" s="342">
        <v>0</v>
      </c>
      <c r="O70" s="342">
        <v>0</v>
      </c>
      <c r="P70" s="342">
        <v>0</v>
      </c>
      <c r="Q70" s="342">
        <v>0</v>
      </c>
      <c r="R70" s="342">
        <v>0</v>
      </c>
      <c r="S70" s="342">
        <v>0</v>
      </c>
      <c r="T70" s="342">
        <v>0</v>
      </c>
      <c r="U70" s="342">
        <v>0</v>
      </c>
      <c r="V70" s="342">
        <v>0</v>
      </c>
      <c r="W70" s="342">
        <v>0</v>
      </c>
      <c r="X70" s="342">
        <v>0</v>
      </c>
      <c r="Y70" s="342">
        <v>0</v>
      </c>
      <c r="Z70" s="342">
        <v>0</v>
      </c>
      <c r="AA70" s="342">
        <v>0</v>
      </c>
      <c r="AB70" s="342">
        <v>0</v>
      </c>
      <c r="AC70" s="342">
        <v>0</v>
      </c>
      <c r="AD70" s="342">
        <v>0</v>
      </c>
      <c r="AE70" s="342">
        <v>0</v>
      </c>
      <c r="AF70" s="342">
        <v>0</v>
      </c>
      <c r="AG70" s="342">
        <v>0</v>
      </c>
      <c r="AH70" s="342">
        <v>0</v>
      </c>
      <c r="AI70" s="342">
        <v>0</v>
      </c>
      <c r="AJ70" s="342">
        <v>0</v>
      </c>
      <c r="AK70" s="342">
        <v>0</v>
      </c>
      <c r="AL70" s="342">
        <v>0</v>
      </c>
      <c r="AM70" s="342">
        <v>0</v>
      </c>
      <c r="AN70" s="342">
        <v>0</v>
      </c>
      <c r="AO70" s="342">
        <v>0</v>
      </c>
      <c r="AP70" s="342">
        <v>0</v>
      </c>
      <c r="AQ70" s="342">
        <v>0</v>
      </c>
      <c r="AR70" s="342">
        <v>0</v>
      </c>
      <c r="AS70" s="342">
        <v>0</v>
      </c>
      <c r="AT70" s="342">
        <v>0</v>
      </c>
      <c r="AU70" s="342">
        <v>0</v>
      </c>
      <c r="AV70" s="342">
        <v>0</v>
      </c>
      <c r="AW70" s="342">
        <v>0</v>
      </c>
      <c r="AX70" s="342">
        <v>0</v>
      </c>
      <c r="AY70" s="342">
        <v>0</v>
      </c>
      <c r="AZ70" s="342">
        <v>0</v>
      </c>
      <c r="BA70" s="342">
        <v>0</v>
      </c>
      <c r="BB70" s="342">
        <v>0</v>
      </c>
      <c r="BC70" s="342">
        <v>0</v>
      </c>
      <c r="BD70" s="342">
        <v>0</v>
      </c>
      <c r="BE70" s="342">
        <v>0</v>
      </c>
      <c r="BF70" s="342">
        <v>0</v>
      </c>
      <c r="BG70" s="342">
        <v>0</v>
      </c>
      <c r="BH70" s="342">
        <v>0</v>
      </c>
      <c r="BI70" s="342">
        <v>0</v>
      </c>
      <c r="BJ70" s="342">
        <v>0</v>
      </c>
      <c r="BK70" s="342">
        <v>0</v>
      </c>
      <c r="BL70" s="342">
        <v>0</v>
      </c>
      <c r="BM70" s="342">
        <v>0</v>
      </c>
      <c r="BN70" s="342">
        <v>0</v>
      </c>
      <c r="BO70" s="342">
        <v>0</v>
      </c>
      <c r="BP70" s="342">
        <v>0</v>
      </c>
      <c r="BQ70" s="342">
        <v>0</v>
      </c>
      <c r="BR70" s="342">
        <v>0</v>
      </c>
      <c r="BS70" s="342">
        <v>0</v>
      </c>
      <c r="BT70" s="342">
        <v>0</v>
      </c>
      <c r="BU70" s="342">
        <v>0</v>
      </c>
      <c r="BV70" s="342">
        <v>0</v>
      </c>
      <c r="BW70" s="342">
        <v>0</v>
      </c>
      <c r="BX70" s="342">
        <v>0</v>
      </c>
      <c r="BY70" s="342">
        <v>0</v>
      </c>
      <c r="BZ70" s="342">
        <v>0</v>
      </c>
      <c r="CA70" s="342">
        <v>0</v>
      </c>
      <c r="CB70" s="342">
        <v>0</v>
      </c>
      <c r="CC70" s="342">
        <v>0</v>
      </c>
      <c r="CD70" s="342">
        <v>0</v>
      </c>
      <c r="CE70" s="342">
        <v>0</v>
      </c>
      <c r="CF70" s="342">
        <v>0</v>
      </c>
      <c r="CG70" s="342">
        <v>0</v>
      </c>
      <c r="CH70" s="342">
        <v>0</v>
      </c>
      <c r="CI70" s="342">
        <v>0</v>
      </c>
      <c r="CJ70" s="342">
        <v>0</v>
      </c>
      <c r="CK70" s="342">
        <v>0</v>
      </c>
      <c r="CL70" s="342">
        <v>0</v>
      </c>
      <c r="CM70" s="342">
        <v>0</v>
      </c>
      <c r="CN70" s="342">
        <v>0</v>
      </c>
      <c r="CO70" s="342">
        <v>0</v>
      </c>
      <c r="CP70" s="342">
        <v>0</v>
      </c>
      <c r="CQ70" s="342">
        <v>0</v>
      </c>
      <c r="CR70" s="342">
        <v>0</v>
      </c>
      <c r="CS70" s="342">
        <v>0</v>
      </c>
      <c r="CT70" s="342">
        <v>0</v>
      </c>
      <c r="CU70" s="342">
        <v>0</v>
      </c>
      <c r="CV70" s="342">
        <v>0</v>
      </c>
      <c r="CW70" s="342">
        <v>0</v>
      </c>
      <c r="CX70" s="342">
        <v>0</v>
      </c>
      <c r="CY70" s="342">
        <v>0</v>
      </c>
      <c r="CZ70" s="342">
        <v>0</v>
      </c>
      <c r="DA70" s="342">
        <v>0</v>
      </c>
      <c r="DB70" s="342">
        <v>0</v>
      </c>
      <c r="DC70" s="342">
        <v>0</v>
      </c>
      <c r="DD70" s="342">
        <v>0</v>
      </c>
      <c r="DE70" s="342">
        <v>0</v>
      </c>
      <c r="DF70" s="343">
        <v>0</v>
      </c>
      <c r="DG70" s="345"/>
      <c r="DH70" s="346"/>
      <c r="DI70" s="346"/>
      <c r="DJ70" s="346"/>
      <c r="DK70" s="346"/>
      <c r="DL70" s="346"/>
      <c r="DM70" s="346"/>
      <c r="DN70" s="346"/>
      <c r="DO70" s="346"/>
      <c r="DP70" s="346"/>
      <c r="DQ70" s="345"/>
      <c r="DR70" s="345"/>
      <c r="DS70" s="345"/>
      <c r="DT70" s="345"/>
      <c r="DU70" s="345"/>
      <c r="DV70" s="345"/>
      <c r="DW70" s="345"/>
      <c r="DX70" s="345"/>
      <c r="DY70" s="345"/>
      <c r="DZ70" s="345"/>
      <c r="EA70" s="345"/>
      <c r="EB70" s="345"/>
      <c r="EC70" s="345"/>
      <c r="ED70" s="345"/>
      <c r="EE70" s="345"/>
      <c r="EF70" s="345"/>
      <c r="EG70" s="345"/>
      <c r="EH70" s="345"/>
      <c r="EI70" s="345"/>
      <c r="EJ70" s="345"/>
      <c r="EK70" s="345"/>
      <c r="EL70" s="345"/>
      <c r="EM70" s="345"/>
      <c r="EN70" s="345"/>
      <c r="EO70" s="345"/>
      <c r="EP70" s="345"/>
      <c r="EQ70" s="345"/>
      <c r="ER70" s="345"/>
      <c r="ES70" s="345"/>
      <c r="ET70" s="345"/>
      <c r="EU70" s="345"/>
      <c r="EV70" s="345"/>
      <c r="EW70" s="345"/>
      <c r="EX70" s="345"/>
      <c r="EY70" s="345"/>
      <c r="EZ70" s="345"/>
      <c r="FA70" s="345"/>
      <c r="FB70" s="345"/>
      <c r="FC70" s="345"/>
      <c r="FD70" s="345"/>
      <c r="FE70" s="345"/>
      <c r="FF70" s="345"/>
      <c r="FG70" s="345"/>
      <c r="FH70" s="345"/>
      <c r="FI70" s="345"/>
      <c r="FJ70" s="345"/>
      <c r="FK70" s="345"/>
      <c r="FL70" s="345"/>
      <c r="FM70" s="345"/>
      <c r="FN70" s="345"/>
    </row>
    <row r="71" spans="1:170" ht="19.899999999999999" customHeight="1" x14ac:dyDescent="0.15">
      <c r="A71" s="347" t="s">
        <v>449</v>
      </c>
      <c r="B71" s="348" t="s">
        <v>954</v>
      </c>
      <c r="C71" s="349">
        <v>8.9856541400280682E-3</v>
      </c>
      <c r="D71" s="342">
        <v>1.583217890362161E-2</v>
      </c>
      <c r="E71" s="342">
        <v>5.2613118204138901E-2</v>
      </c>
      <c r="F71" s="342">
        <v>8.23045267489712E-3</v>
      </c>
      <c r="G71" s="342">
        <v>1.3720109760878088E-3</v>
      </c>
      <c r="H71" s="342">
        <v>0</v>
      </c>
      <c r="I71" s="342">
        <v>1.6315789473684211E-2</v>
      </c>
      <c r="J71" s="342">
        <v>1.0393366233383602E-2</v>
      </c>
      <c r="K71" s="342">
        <v>9.6601662672549105E-3</v>
      </c>
      <c r="L71" s="342">
        <v>3.3086804203970414E-3</v>
      </c>
      <c r="M71" s="342">
        <v>0</v>
      </c>
      <c r="N71" s="342">
        <v>3.3692722371967652E-2</v>
      </c>
      <c r="O71" s="342">
        <v>1.2449854751694564E-2</v>
      </c>
      <c r="P71" s="342">
        <v>1.3583714934390272E-2</v>
      </c>
      <c r="Q71" s="342">
        <v>1.0052241682010877E-2</v>
      </c>
      <c r="R71" s="342">
        <v>3.908431044109436E-2</v>
      </c>
      <c r="S71" s="342">
        <v>1.4514315167986505E-2</v>
      </c>
      <c r="T71" s="342">
        <v>2.0832634214111693E-2</v>
      </c>
      <c r="U71" s="342">
        <v>5.1148796498905906E-2</v>
      </c>
      <c r="V71" s="342">
        <v>0.15531194762165204</v>
      </c>
      <c r="W71" s="342">
        <v>1.2907824891480072E-2</v>
      </c>
      <c r="X71" s="342">
        <v>4.5517444428087736E-2</v>
      </c>
      <c r="Y71" s="342">
        <v>2.1677498592702522E-2</v>
      </c>
      <c r="Z71" s="342">
        <v>4.9058256679807274E-2</v>
      </c>
      <c r="AA71" s="342">
        <v>1.0399582789599002E-2</v>
      </c>
      <c r="AB71" s="342">
        <v>1.0377917915655534E-2</v>
      </c>
      <c r="AC71" s="342">
        <v>5.8094010485922618E-3</v>
      </c>
      <c r="AD71" s="342">
        <v>1.1884486766698574E-2</v>
      </c>
      <c r="AE71" s="342">
        <v>2.3022912463794249E-2</v>
      </c>
      <c r="AF71" s="342">
        <v>3.1953609882061584E-2</v>
      </c>
      <c r="AG71" s="342">
        <v>1.8001651527663087E-2</v>
      </c>
      <c r="AH71" s="342">
        <v>5.0064054709173189E-2</v>
      </c>
      <c r="AI71" s="342">
        <v>4.5780592601856233E-2</v>
      </c>
      <c r="AJ71" s="342">
        <v>2.4946921443736732E-2</v>
      </c>
      <c r="AK71" s="342">
        <v>4.0092665246795951E-2</v>
      </c>
      <c r="AL71" s="342">
        <v>2.7051060768397098E-2</v>
      </c>
      <c r="AM71" s="342">
        <v>3.12937214141445E-2</v>
      </c>
      <c r="AN71" s="342">
        <v>0.11389677798452649</v>
      </c>
      <c r="AO71" s="342">
        <v>1.4328094426560627E-2</v>
      </c>
      <c r="AP71" s="342">
        <v>4.0290482508204738E-2</v>
      </c>
      <c r="AQ71" s="342">
        <v>2.0924039553809195E-2</v>
      </c>
      <c r="AR71" s="342">
        <v>7.6271310029021018E-3</v>
      </c>
      <c r="AS71" s="342">
        <v>1.5866841372532962E-2</v>
      </c>
      <c r="AT71" s="342">
        <v>1.0526091578545827E-2</v>
      </c>
      <c r="AU71" s="342">
        <v>9.5930337364349329E-3</v>
      </c>
      <c r="AV71" s="342">
        <v>9.2626348550519169E-3</v>
      </c>
      <c r="AW71" s="342">
        <v>2.8515421605562193E-2</v>
      </c>
      <c r="AX71" s="342">
        <v>2.4986666666666667E-2</v>
      </c>
      <c r="AY71" s="342">
        <v>9.2069750260802413E-3</v>
      </c>
      <c r="AZ71" s="342">
        <v>5.2192066805845511E-3</v>
      </c>
      <c r="BA71" s="342">
        <v>4.206152130948158E-3</v>
      </c>
      <c r="BB71" s="342">
        <v>1.244926723264244E-2</v>
      </c>
      <c r="BC71" s="342">
        <v>4.4904213579528623E-3</v>
      </c>
      <c r="BD71" s="342">
        <v>6.0245778184880765E-3</v>
      </c>
      <c r="BE71" s="342">
        <v>5.4729875950268415E-3</v>
      </c>
      <c r="BF71" s="342">
        <v>4.3217697206008954E-3</v>
      </c>
      <c r="BG71" s="342">
        <v>1.1789152074641086E-2</v>
      </c>
      <c r="BH71" s="342">
        <v>1.1847741111441438E-2</v>
      </c>
      <c r="BI71" s="342">
        <v>1.384063361484269E-2</v>
      </c>
      <c r="BJ71" s="342">
        <v>1.0443031244018122E-2</v>
      </c>
      <c r="BK71" s="342">
        <v>2.9392163229036723E-2</v>
      </c>
      <c r="BL71" s="342">
        <v>2.507912763492744E-3</v>
      </c>
      <c r="BM71" s="342">
        <v>1.5387293391037897E-3</v>
      </c>
      <c r="BN71" s="342">
        <v>1.5461007041317923E-3</v>
      </c>
      <c r="BO71" s="342">
        <v>3.3700969460391996E-3</v>
      </c>
      <c r="BP71" s="342">
        <v>9.5466795511229635E-2</v>
      </c>
      <c r="BQ71" s="342">
        <v>2.2680205878039796E-2</v>
      </c>
      <c r="BR71" s="342">
        <v>5.2006850533497503E-2</v>
      </c>
      <c r="BS71" s="342">
        <v>8.4744566751340678E-2</v>
      </c>
      <c r="BT71" s="342">
        <v>2.2012027322835026E-2</v>
      </c>
      <c r="BU71" s="342">
        <v>4.2110573749023876E-3</v>
      </c>
      <c r="BV71" s="342">
        <v>1.328362923223428E-2</v>
      </c>
      <c r="BW71" s="342">
        <v>5.2860349743121685E-3</v>
      </c>
      <c r="BX71" s="342">
        <v>0</v>
      </c>
      <c r="BY71" s="342">
        <v>4.1277942631058356E-2</v>
      </c>
      <c r="BZ71" s="342">
        <v>4.1117999129265904E-3</v>
      </c>
      <c r="CA71" s="342">
        <v>1.7742417825911557E-3</v>
      </c>
      <c r="CB71" s="342">
        <v>2.770567489434373E-4</v>
      </c>
      <c r="CC71" s="342">
        <v>0</v>
      </c>
      <c r="CD71" s="342">
        <v>2.7311744049941474E-3</v>
      </c>
      <c r="CE71" s="342">
        <v>4.7467373973234188E-2</v>
      </c>
      <c r="CF71" s="342">
        <v>1.1002679531868752E-2</v>
      </c>
      <c r="CG71" s="342">
        <v>5.2668961372452604E-3</v>
      </c>
      <c r="CH71" s="342">
        <v>1.0015305714748193E-2</v>
      </c>
      <c r="CI71" s="342">
        <v>5.3713857161678709E-3</v>
      </c>
      <c r="CJ71" s="342">
        <v>2.2041470726375544E-3</v>
      </c>
      <c r="CK71" s="342">
        <v>3.5699728260869565E-3</v>
      </c>
      <c r="CL71" s="342">
        <v>3.765210906379031E-3</v>
      </c>
      <c r="CM71" s="342">
        <v>8.504594505119395E-3</v>
      </c>
      <c r="CN71" s="342">
        <v>1.4247031088330144E-2</v>
      </c>
      <c r="CO71" s="342">
        <v>6.7220200576544823E-3</v>
      </c>
      <c r="CP71" s="342">
        <v>6.592564515814245E-3</v>
      </c>
      <c r="CQ71" s="342">
        <v>1.9983383147922355E-2</v>
      </c>
      <c r="CR71" s="342">
        <v>1.5812082025340519E-2</v>
      </c>
      <c r="CS71" s="342">
        <v>1.1848733468327053E-2</v>
      </c>
      <c r="CT71" s="342">
        <v>2.8698008020619746E-3</v>
      </c>
      <c r="CU71" s="342">
        <v>3.4182976082957756E-3</v>
      </c>
      <c r="CV71" s="342">
        <v>3.4779978829578102E-3</v>
      </c>
      <c r="CW71" s="342">
        <v>3.1345174573008797E-3</v>
      </c>
      <c r="CX71" s="342">
        <v>4.6551118609077097E-3</v>
      </c>
      <c r="CY71" s="342">
        <v>4.1651531662428867E-2</v>
      </c>
      <c r="CZ71" s="342">
        <v>1.648754928390465E-2</v>
      </c>
      <c r="DA71" s="342">
        <v>1.9760450004849189E-2</v>
      </c>
      <c r="DB71" s="342">
        <v>3.0204079793035687E-2</v>
      </c>
      <c r="DC71" s="342">
        <v>5.5280889500803135E-3</v>
      </c>
      <c r="DD71" s="342">
        <v>1.361434076356288E-2</v>
      </c>
      <c r="DE71" s="342">
        <v>0</v>
      </c>
      <c r="DF71" s="343">
        <v>2.6423097149064199E-3</v>
      </c>
      <c r="DG71" s="345"/>
      <c r="DH71" s="346"/>
      <c r="DI71" s="346"/>
      <c r="DJ71" s="346"/>
      <c r="DK71" s="346"/>
      <c r="DL71" s="346"/>
      <c r="DM71" s="346"/>
      <c r="DN71" s="346"/>
      <c r="DO71" s="346"/>
      <c r="DP71" s="346"/>
      <c r="DQ71" s="345"/>
      <c r="DR71" s="345"/>
      <c r="DS71" s="345"/>
      <c r="DT71" s="345"/>
      <c r="DU71" s="345"/>
      <c r="DV71" s="345"/>
      <c r="DW71" s="345"/>
      <c r="DX71" s="345"/>
      <c r="DY71" s="345"/>
      <c r="DZ71" s="345"/>
      <c r="EA71" s="345"/>
      <c r="EB71" s="345"/>
      <c r="EC71" s="345"/>
      <c r="ED71" s="345"/>
      <c r="EE71" s="345"/>
      <c r="EF71" s="345"/>
      <c r="EG71" s="345"/>
      <c r="EH71" s="345"/>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345"/>
      <c r="FF71" s="345"/>
      <c r="FG71" s="345"/>
      <c r="FH71" s="345"/>
      <c r="FI71" s="345"/>
      <c r="FJ71" s="345"/>
      <c r="FK71" s="345"/>
      <c r="FL71" s="345"/>
      <c r="FM71" s="345"/>
      <c r="FN71" s="345"/>
    </row>
    <row r="72" spans="1:170" ht="19.899999999999999" customHeight="1" x14ac:dyDescent="0.15">
      <c r="A72" s="347" t="s">
        <v>452</v>
      </c>
      <c r="B72" s="348" t="s">
        <v>453</v>
      </c>
      <c r="C72" s="349">
        <v>0</v>
      </c>
      <c r="D72" s="342">
        <v>0</v>
      </c>
      <c r="E72" s="342">
        <v>0</v>
      </c>
      <c r="F72" s="342">
        <v>0</v>
      </c>
      <c r="G72" s="342">
        <v>0</v>
      </c>
      <c r="H72" s="342">
        <v>0</v>
      </c>
      <c r="I72" s="342">
        <v>0</v>
      </c>
      <c r="J72" s="342">
        <v>3.5620184038694389E-3</v>
      </c>
      <c r="K72" s="342">
        <v>4.2212762658984182E-3</v>
      </c>
      <c r="L72" s="342">
        <v>1.9462826002335538E-4</v>
      </c>
      <c r="M72" s="342">
        <v>0</v>
      </c>
      <c r="N72" s="342">
        <v>7.3642664613015017E-3</v>
      </c>
      <c r="O72" s="342">
        <v>2.0058099322174576E-3</v>
      </c>
      <c r="P72" s="342">
        <v>7.696155770192789E-5</v>
      </c>
      <c r="Q72" s="342">
        <v>4.4962103370016699E-4</v>
      </c>
      <c r="R72" s="342">
        <v>2.3950160157512708E-3</v>
      </c>
      <c r="S72" s="342">
        <v>1.1070240382362588E-3</v>
      </c>
      <c r="T72" s="342">
        <v>5.7719282938582654E-4</v>
      </c>
      <c r="U72" s="342">
        <v>1.449671772428884E-2</v>
      </c>
      <c r="V72" s="342">
        <v>2.8297624426319168E-3</v>
      </c>
      <c r="W72" s="342">
        <v>2.0791696899491241E-4</v>
      </c>
      <c r="X72" s="342">
        <v>1.4560443237022068E-3</v>
      </c>
      <c r="Y72" s="342">
        <v>1.0439588557392149E-3</v>
      </c>
      <c r="Z72" s="342">
        <v>8.7604029785370125E-4</v>
      </c>
      <c r="AA72" s="342">
        <v>3.2659456729759516E-3</v>
      </c>
      <c r="AB72" s="342">
        <v>2.9125274796967708E-3</v>
      </c>
      <c r="AC72" s="342">
        <v>1.3513104935121669E-4</v>
      </c>
      <c r="AD72" s="342">
        <v>8.7020300592981193E-4</v>
      </c>
      <c r="AE72" s="342">
        <v>2.8987140619188764E-3</v>
      </c>
      <c r="AF72" s="342">
        <v>3.1107956690475829E-3</v>
      </c>
      <c r="AG72" s="342">
        <v>3.3030553261767135E-4</v>
      </c>
      <c r="AH72" s="342">
        <v>1.1935373867521958E-2</v>
      </c>
      <c r="AI72" s="342">
        <v>6.2529589895218276E-4</v>
      </c>
      <c r="AJ72" s="342">
        <v>1.194267515923567E-2</v>
      </c>
      <c r="AK72" s="342">
        <v>2.4287262265067443E-3</v>
      </c>
      <c r="AL72" s="342">
        <v>1.037456502474766E-3</v>
      </c>
      <c r="AM72" s="342">
        <v>4.3854963191338903E-3</v>
      </c>
      <c r="AN72" s="342">
        <v>1.4657395619103581E-2</v>
      </c>
      <c r="AO72" s="342">
        <v>1.3381304045950893E-3</v>
      </c>
      <c r="AP72" s="342">
        <v>5.5862020808602748E-4</v>
      </c>
      <c r="AQ72" s="342">
        <v>3.7766066407195664E-3</v>
      </c>
      <c r="AR72" s="342">
        <v>1.9250120313251957E-3</v>
      </c>
      <c r="AS72" s="342">
        <v>2.4431523489749679E-3</v>
      </c>
      <c r="AT72" s="342">
        <v>1.206356705929737E-3</v>
      </c>
      <c r="AU72" s="342">
        <v>7.267593553663493E-4</v>
      </c>
      <c r="AV72" s="342">
        <v>1.6382891580363935E-3</v>
      </c>
      <c r="AW72" s="342">
        <v>2.6034488039449908E-3</v>
      </c>
      <c r="AX72" s="342">
        <v>1.4453333333333334E-3</v>
      </c>
      <c r="AY72" s="342">
        <v>7.9818533492227901E-4</v>
      </c>
      <c r="AZ72" s="342">
        <v>5.2192066805845514E-5</v>
      </c>
      <c r="BA72" s="342">
        <v>2.280443926417676E-4</v>
      </c>
      <c r="BB72" s="342">
        <v>1.6027076331307951E-3</v>
      </c>
      <c r="BC72" s="342">
        <v>8.1411531026957449E-4</v>
      </c>
      <c r="BD72" s="342">
        <v>5.163923844418352E-4</v>
      </c>
      <c r="BE72" s="342">
        <v>1.30541923503829E-3</v>
      </c>
      <c r="BF72" s="342">
        <v>4.2813450038265673E-3</v>
      </c>
      <c r="BG72" s="342">
        <v>3.1390650152764545E-3</v>
      </c>
      <c r="BH72" s="342">
        <v>5.1751285523954241E-4</v>
      </c>
      <c r="BI72" s="342">
        <v>9.582986916378594E-4</v>
      </c>
      <c r="BJ72" s="342">
        <v>6.3806708211923348E-4</v>
      </c>
      <c r="BK72" s="342">
        <v>2.4094738461012664E-3</v>
      </c>
      <c r="BL72" s="342">
        <v>7.119206808169073E-4</v>
      </c>
      <c r="BM72" s="342">
        <v>8.1321446937091479E-4</v>
      </c>
      <c r="BN72" s="342">
        <v>4.4174305832336922E-4</v>
      </c>
      <c r="BO72" s="342">
        <v>5.2451482378799606E-4</v>
      </c>
      <c r="BP72" s="342">
        <v>1.5145809850322964E-2</v>
      </c>
      <c r="BQ72" s="342">
        <v>9.5982230679261607E-3</v>
      </c>
      <c r="BR72" s="342">
        <v>1.2975552245782073E-3</v>
      </c>
      <c r="BS72" s="342">
        <v>3.7491767805061622E-3</v>
      </c>
      <c r="BT72" s="342">
        <v>3.5942270872331298E-3</v>
      </c>
      <c r="BU72" s="342">
        <v>9.8185588262628045E-4</v>
      </c>
      <c r="BV72" s="342">
        <v>1.8232432279537247E-3</v>
      </c>
      <c r="BW72" s="342">
        <v>2.4836017288057432E-4</v>
      </c>
      <c r="BX72" s="342">
        <v>0</v>
      </c>
      <c r="BY72" s="342">
        <v>8.8031651829871419E-4</v>
      </c>
      <c r="BZ72" s="342">
        <v>6.8749880897061341E-4</v>
      </c>
      <c r="CA72" s="342">
        <v>2.3482611828412353E-4</v>
      </c>
      <c r="CB72" s="342">
        <v>2.0211516931119606E-4</v>
      </c>
      <c r="CC72" s="342">
        <v>0</v>
      </c>
      <c r="CD72" s="342">
        <v>3.2513981011835088E-4</v>
      </c>
      <c r="CE72" s="342">
        <v>3.6272131667837952E-4</v>
      </c>
      <c r="CF72" s="342">
        <v>6.4886491753379598E-4</v>
      </c>
      <c r="CG72" s="342">
        <v>8.8510080314702512E-4</v>
      </c>
      <c r="CH72" s="342">
        <v>9.2612892452254166E-4</v>
      </c>
      <c r="CI72" s="342">
        <v>1.2769709438436826E-3</v>
      </c>
      <c r="CJ72" s="342">
        <v>2.2903994572623059E-4</v>
      </c>
      <c r="CK72" s="342">
        <v>9.0353260869565223E-4</v>
      </c>
      <c r="CL72" s="342">
        <v>4.3654619204394564E-4</v>
      </c>
      <c r="CM72" s="342">
        <v>2.4380523712403592E-3</v>
      </c>
      <c r="CN72" s="342">
        <v>2.6419855844471976E-3</v>
      </c>
      <c r="CO72" s="342">
        <v>7.6707866610700422E-4</v>
      </c>
      <c r="CP72" s="342">
        <v>1.3644629477261748E-3</v>
      </c>
      <c r="CQ72" s="342">
        <v>5.6000949534404437E-3</v>
      </c>
      <c r="CR72" s="342">
        <v>5.5325125870931803E-3</v>
      </c>
      <c r="CS72" s="342">
        <v>4.3656858471775462E-3</v>
      </c>
      <c r="CT72" s="342">
        <v>1.1487437930778922E-3</v>
      </c>
      <c r="CU72" s="342">
        <v>1.3690856053897809E-4</v>
      </c>
      <c r="CV72" s="342">
        <v>1.3958519931603252E-4</v>
      </c>
      <c r="CW72" s="342">
        <v>1.9979046366006385E-3</v>
      </c>
      <c r="CX72" s="342">
        <v>2.1656546736337494E-3</v>
      </c>
      <c r="CY72" s="342">
        <v>1.6881105779341196E-2</v>
      </c>
      <c r="CZ72" s="342">
        <v>1.2636367247337417E-2</v>
      </c>
      <c r="DA72" s="342">
        <v>6.3940036299652246E-3</v>
      </c>
      <c r="DB72" s="342">
        <v>1.6563454933881392E-3</v>
      </c>
      <c r="DC72" s="342">
        <v>1.9191855977637316E-3</v>
      </c>
      <c r="DD72" s="342">
        <v>2.3660754797998245E-3</v>
      </c>
      <c r="DE72" s="342">
        <v>0</v>
      </c>
      <c r="DF72" s="343">
        <v>1.7672870850108193E-4</v>
      </c>
      <c r="DG72" s="345"/>
      <c r="DH72" s="346"/>
      <c r="DI72" s="346"/>
      <c r="DJ72" s="346"/>
      <c r="DK72" s="346"/>
      <c r="DL72" s="346"/>
      <c r="DM72" s="346"/>
      <c r="DN72" s="346"/>
      <c r="DO72" s="346"/>
      <c r="DP72" s="346"/>
      <c r="DQ72" s="345"/>
      <c r="DR72" s="345"/>
      <c r="DS72" s="345"/>
      <c r="DT72" s="345"/>
      <c r="DU72" s="345"/>
      <c r="DV72" s="345"/>
      <c r="DW72" s="345"/>
      <c r="DX72" s="345"/>
      <c r="DY72" s="345"/>
      <c r="DZ72" s="345"/>
      <c r="EA72" s="345"/>
      <c r="EB72" s="345"/>
      <c r="EC72" s="345"/>
      <c r="ED72" s="345"/>
      <c r="EE72" s="345"/>
      <c r="EF72" s="345"/>
      <c r="EG72" s="345"/>
      <c r="EH72" s="345"/>
      <c r="EI72" s="345"/>
      <c r="EJ72" s="345"/>
      <c r="EK72" s="345"/>
      <c r="EL72" s="345"/>
      <c r="EM72" s="345"/>
      <c r="EN72" s="345"/>
      <c r="EO72" s="345"/>
      <c r="EP72" s="345"/>
      <c r="EQ72" s="345"/>
      <c r="ER72" s="345"/>
      <c r="ES72" s="345"/>
      <c r="ET72" s="345"/>
      <c r="EU72" s="345"/>
      <c r="EV72" s="345"/>
      <c r="EW72" s="345"/>
      <c r="EX72" s="345"/>
      <c r="EY72" s="345"/>
      <c r="EZ72" s="345"/>
      <c r="FA72" s="345"/>
      <c r="FB72" s="345"/>
      <c r="FC72" s="345"/>
      <c r="FD72" s="345"/>
      <c r="FE72" s="345"/>
      <c r="FF72" s="345"/>
      <c r="FG72" s="345"/>
      <c r="FH72" s="345"/>
      <c r="FI72" s="345"/>
      <c r="FJ72" s="345"/>
      <c r="FK72" s="345"/>
      <c r="FL72" s="345"/>
      <c r="FM72" s="345"/>
      <c r="FN72" s="345"/>
    </row>
    <row r="73" spans="1:170" ht="19.899999999999999" customHeight="1" x14ac:dyDescent="0.15">
      <c r="A73" s="347" t="s">
        <v>457</v>
      </c>
      <c r="B73" s="348" t="s">
        <v>82</v>
      </c>
      <c r="C73" s="349">
        <v>1.3644160299391861E-4</v>
      </c>
      <c r="D73" s="342">
        <v>1.385315654066891E-3</v>
      </c>
      <c r="E73" s="342">
        <v>1.052262364082778E-3</v>
      </c>
      <c r="F73" s="342">
        <v>0</v>
      </c>
      <c r="G73" s="342">
        <v>6.5333856004181362E-5</v>
      </c>
      <c r="H73" s="342">
        <v>0</v>
      </c>
      <c r="I73" s="342">
        <v>5.263157894736842E-4</v>
      </c>
      <c r="J73" s="342">
        <v>1.7257665802168096E-3</v>
      </c>
      <c r="K73" s="342">
        <v>2.3512541098500753E-3</v>
      </c>
      <c r="L73" s="342">
        <v>0</v>
      </c>
      <c r="M73" s="342">
        <v>0</v>
      </c>
      <c r="N73" s="342">
        <v>3.1767423950712359E-3</v>
      </c>
      <c r="O73" s="342">
        <v>8.9915617651127404E-4</v>
      </c>
      <c r="P73" s="342">
        <v>3.8480778850963945E-4</v>
      </c>
      <c r="Q73" s="342">
        <v>5.3526313535734167E-4</v>
      </c>
      <c r="R73" s="342">
        <v>2.8945899086073642E-3</v>
      </c>
      <c r="S73" s="342">
        <v>1.7454664729862706E-3</v>
      </c>
      <c r="T73" s="342">
        <v>2.8859641469291327E-4</v>
      </c>
      <c r="U73" s="342">
        <v>7.3851203501094096E-3</v>
      </c>
      <c r="V73" s="342">
        <v>4.4467695527072981E-3</v>
      </c>
      <c r="W73" s="342">
        <v>1.5275532415952747E-3</v>
      </c>
      <c r="X73" s="342">
        <v>5.3932524122425494E-3</v>
      </c>
      <c r="Y73" s="342">
        <v>3.63338621360217E-3</v>
      </c>
      <c r="Z73" s="342">
        <v>4.8182216381953569E-3</v>
      </c>
      <c r="AA73" s="342">
        <v>4.4505589156305231E-3</v>
      </c>
      <c r="AB73" s="342">
        <v>1.4562637398483854E-3</v>
      </c>
      <c r="AC73" s="342">
        <v>7.9782852425170411E-4</v>
      </c>
      <c r="AD73" s="342">
        <v>3.0581419922676247E-3</v>
      </c>
      <c r="AE73" s="342">
        <v>7.6863257784940667E-4</v>
      </c>
      <c r="AF73" s="342">
        <v>8.7585509128524188E-4</v>
      </c>
      <c r="AG73" s="342">
        <v>4.9545829892650697E-4</v>
      </c>
      <c r="AH73" s="342">
        <v>1.6405378752269565E-3</v>
      </c>
      <c r="AI73" s="342">
        <v>1.3309869849125033E-3</v>
      </c>
      <c r="AJ73" s="342">
        <v>5.3078556263269638E-4</v>
      </c>
      <c r="AK73" s="342">
        <v>1.0462205283413668E-3</v>
      </c>
      <c r="AL73" s="342">
        <v>4.4153654718420102E-4</v>
      </c>
      <c r="AM73" s="342">
        <v>4.6297002905009745E-3</v>
      </c>
      <c r="AN73" s="342">
        <v>1.4363594816048052E-3</v>
      </c>
      <c r="AO73" s="342">
        <v>7.1956068926339707E-4</v>
      </c>
      <c r="AP73" s="342">
        <v>8.3793031212904122E-4</v>
      </c>
      <c r="AQ73" s="342">
        <v>7.8213746997150781E-4</v>
      </c>
      <c r="AR73" s="342">
        <v>3.5000218751367194E-4</v>
      </c>
      <c r="AS73" s="342">
        <v>5.8690251958616547E-4</v>
      </c>
      <c r="AT73" s="342">
        <v>5.1120091551436686E-4</v>
      </c>
      <c r="AU73" s="342">
        <v>4.8387372224130307E-4</v>
      </c>
      <c r="AV73" s="342">
        <v>8.3939815377414109E-4</v>
      </c>
      <c r="AW73" s="342">
        <v>7.8613944275985996E-4</v>
      </c>
      <c r="AX73" s="342">
        <v>1.5786666666666666E-3</v>
      </c>
      <c r="AY73" s="342">
        <v>3.6753650305723548E-4</v>
      </c>
      <c r="AZ73" s="342">
        <v>4.1753653444676412E-4</v>
      </c>
      <c r="BA73" s="342">
        <v>2.8885623067957227E-4</v>
      </c>
      <c r="BB73" s="342">
        <v>9.7105227183806998E-4</v>
      </c>
      <c r="BC73" s="342">
        <v>2.8344852425616073E-4</v>
      </c>
      <c r="BD73" s="342">
        <v>2.3975360706228062E-4</v>
      </c>
      <c r="BE73" s="342">
        <v>3.4904257621344651E-4</v>
      </c>
      <c r="BF73" s="342">
        <v>3.5279752821231798E-4</v>
      </c>
      <c r="BG73" s="342">
        <v>3.6384243897631327E-4</v>
      </c>
      <c r="BH73" s="342">
        <v>9.6896023959744111E-4</v>
      </c>
      <c r="BI73" s="342">
        <v>2.5510873845884566E-3</v>
      </c>
      <c r="BJ73" s="342">
        <v>4.5728140885211734E-4</v>
      </c>
      <c r="BK73" s="342">
        <v>1.0936618875920642E-3</v>
      </c>
      <c r="BL73" s="342">
        <v>7.2605875968002334E-4</v>
      </c>
      <c r="BM73" s="342">
        <v>1.2782881038150655E-3</v>
      </c>
      <c r="BN73" s="342">
        <v>6.7756078118772422E-4</v>
      </c>
      <c r="BO73" s="342">
        <v>1.2202997941190114E-3</v>
      </c>
      <c r="BP73" s="342">
        <v>3.2724711224452695E-4</v>
      </c>
      <c r="BQ73" s="342">
        <v>3.1332377147394513E-3</v>
      </c>
      <c r="BR73" s="342">
        <v>8.1362293463739965E-2</v>
      </c>
      <c r="BS73" s="342">
        <v>1.0431367014770911E-2</v>
      </c>
      <c r="BT73" s="342">
        <v>2.6108292777747271E-3</v>
      </c>
      <c r="BU73" s="342">
        <v>1.1942795277918924E-3</v>
      </c>
      <c r="BV73" s="342">
        <v>1.8426895842958298E-3</v>
      </c>
      <c r="BW73" s="342">
        <v>2.6135974115806994E-4</v>
      </c>
      <c r="BX73" s="342">
        <v>0</v>
      </c>
      <c r="BY73" s="342">
        <v>8.2453016815034613E-3</v>
      </c>
      <c r="BZ73" s="342">
        <v>1.7326729044845738E-3</v>
      </c>
      <c r="CA73" s="342">
        <v>1.1376020841319763E-2</v>
      </c>
      <c r="CB73" s="342">
        <v>2.770567489434373E-4</v>
      </c>
      <c r="CC73" s="342">
        <v>0</v>
      </c>
      <c r="CD73" s="342">
        <v>6.7195560757792516E-4</v>
      </c>
      <c r="CE73" s="342">
        <v>1.7947148481482322E-3</v>
      </c>
      <c r="CF73" s="342">
        <v>5.0572661014428085E-3</v>
      </c>
      <c r="CG73" s="342">
        <v>6.1192154291646176E-4</v>
      </c>
      <c r="CH73" s="342">
        <v>4.5947878611544242E-3</v>
      </c>
      <c r="CI73" s="342">
        <v>5.6754264170830334E-4</v>
      </c>
      <c r="CJ73" s="342">
        <v>1.3662667648542553E-4</v>
      </c>
      <c r="CK73" s="342">
        <v>1.297554347826087E-3</v>
      </c>
      <c r="CL73" s="342">
        <v>8.5490295941939359E-4</v>
      </c>
      <c r="CM73" s="342">
        <v>3.8011660797387212E-3</v>
      </c>
      <c r="CN73" s="342">
        <v>7.8444139883895175E-3</v>
      </c>
      <c r="CO73" s="342">
        <v>8.562315059891976E-3</v>
      </c>
      <c r="CP73" s="342">
        <v>3.4089317710318183E-3</v>
      </c>
      <c r="CQ73" s="342">
        <v>3.7333966356269625E-3</v>
      </c>
      <c r="CR73" s="342">
        <v>4.5081198961878337E-3</v>
      </c>
      <c r="CS73" s="342">
        <v>7.9272027057596707E-3</v>
      </c>
      <c r="CT73" s="342">
        <v>2.1533799418628589E-3</v>
      </c>
      <c r="CU73" s="342">
        <v>4.1293388420627264E-4</v>
      </c>
      <c r="CV73" s="342">
        <v>1.2795309937302981E-4</v>
      </c>
      <c r="CW73" s="342">
        <v>9.1123943181541307E-4</v>
      </c>
      <c r="CX73" s="342">
        <v>8.7549276516529198E-4</v>
      </c>
      <c r="CY73" s="342">
        <v>1.2331045557955915E-2</v>
      </c>
      <c r="CZ73" s="342">
        <v>8.4812354177496319E-3</v>
      </c>
      <c r="DA73" s="342">
        <v>1.3785554955179628E-2</v>
      </c>
      <c r="DB73" s="342">
        <v>5.3701650486312055E-3</v>
      </c>
      <c r="DC73" s="342">
        <v>1.4393891983227986E-3</v>
      </c>
      <c r="DD73" s="342">
        <v>4.6679636921401584E-3</v>
      </c>
      <c r="DE73" s="342">
        <v>0</v>
      </c>
      <c r="DF73" s="343">
        <v>8.0174487271222536E-4</v>
      </c>
      <c r="DG73" s="345"/>
      <c r="DH73" s="346"/>
      <c r="DI73" s="346"/>
      <c r="DJ73" s="346"/>
      <c r="DK73" s="346"/>
      <c r="DL73" s="346"/>
      <c r="DM73" s="346"/>
      <c r="DN73" s="346"/>
      <c r="DO73" s="346"/>
      <c r="DP73" s="346"/>
      <c r="DQ73" s="345"/>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row>
    <row r="74" spans="1:170" ht="19.899999999999999" customHeight="1" x14ac:dyDescent="0.15">
      <c r="A74" s="347" t="s">
        <v>459</v>
      </c>
      <c r="B74" s="348" t="s">
        <v>83</v>
      </c>
      <c r="C74" s="349">
        <v>0</v>
      </c>
      <c r="D74" s="342">
        <v>6.5967412098423377E-4</v>
      </c>
      <c r="E74" s="342">
        <v>7.0150824272185194E-4</v>
      </c>
      <c r="F74" s="342">
        <v>0</v>
      </c>
      <c r="G74" s="342">
        <v>0</v>
      </c>
      <c r="H74" s="342">
        <v>0</v>
      </c>
      <c r="I74" s="342">
        <v>1.0526315789473684E-3</v>
      </c>
      <c r="J74" s="342">
        <v>1.2502277546684861E-3</v>
      </c>
      <c r="K74" s="342">
        <v>1.1239511404228383E-3</v>
      </c>
      <c r="L74" s="342">
        <v>0</v>
      </c>
      <c r="M74" s="342">
        <v>0</v>
      </c>
      <c r="N74" s="342">
        <v>4.8132460531382363E-5</v>
      </c>
      <c r="O74" s="342">
        <v>3.458292986581823E-4</v>
      </c>
      <c r="P74" s="342">
        <v>1.5392311540385578E-4</v>
      </c>
      <c r="Q74" s="342">
        <v>2.6763156767867083E-4</v>
      </c>
      <c r="R74" s="342">
        <v>1.3811748802491993E-3</v>
      </c>
      <c r="S74" s="342">
        <v>8.8444777658029151E-4</v>
      </c>
      <c r="T74" s="342">
        <v>7.1813526446841208E-4</v>
      </c>
      <c r="U74" s="342">
        <v>1.012035010940919E-2</v>
      </c>
      <c r="V74" s="342">
        <v>8.1167415721430901E-3</v>
      </c>
      <c r="W74" s="342">
        <v>2.0494672658069937E-3</v>
      </c>
      <c r="X74" s="342">
        <v>4.3681329711066207E-3</v>
      </c>
      <c r="Y74" s="342">
        <v>9.1090527608617773E-4</v>
      </c>
      <c r="Z74" s="342">
        <v>6.1322820849759093E-3</v>
      </c>
      <c r="AA74" s="342">
        <v>3.7591412261926953E-3</v>
      </c>
      <c r="AB74" s="342">
        <v>2.6760302483453931E-3</v>
      </c>
      <c r="AC74" s="342">
        <v>0</v>
      </c>
      <c r="AD74" s="342">
        <v>1.6160912967267936E-4</v>
      </c>
      <c r="AE74" s="342">
        <v>6.7621634414903812E-5</v>
      </c>
      <c r="AF74" s="342">
        <v>1.3590854864770993E-4</v>
      </c>
      <c r="AG74" s="342">
        <v>3.3030553261767135E-4</v>
      </c>
      <c r="AH74" s="342">
        <v>1.5760223408079188E-3</v>
      </c>
      <c r="AI74" s="342">
        <v>4.8862408103834852E-3</v>
      </c>
      <c r="AJ74" s="342">
        <v>2.6539278131634819E-4</v>
      </c>
      <c r="AK74" s="342">
        <v>3.4749467548481111E-3</v>
      </c>
      <c r="AL74" s="342">
        <v>5.6195560550716497E-4</v>
      </c>
      <c r="AM74" s="342">
        <v>2.0350330947257029E-5</v>
      </c>
      <c r="AN74" s="342">
        <v>6.5289067345672961E-5</v>
      </c>
      <c r="AO74" s="342">
        <v>0</v>
      </c>
      <c r="AP74" s="342">
        <v>0</v>
      </c>
      <c r="AQ74" s="342">
        <v>5.51220693122777E-4</v>
      </c>
      <c r="AR74" s="342">
        <v>1.4583424479736333E-4</v>
      </c>
      <c r="AS74" s="342">
        <v>8.5305598777058939E-5</v>
      </c>
      <c r="AT74" s="342">
        <v>3.1562783798803711E-4</v>
      </c>
      <c r="AU74" s="342">
        <v>2.5616844118657222E-5</v>
      </c>
      <c r="AV74" s="342">
        <v>1.2557216348685542E-3</v>
      </c>
      <c r="AW74" s="342">
        <v>1.2251523783270543E-3</v>
      </c>
      <c r="AX74" s="342">
        <v>1.7493333333333334E-3</v>
      </c>
      <c r="AY74" s="342">
        <v>2.4502433537149028E-4</v>
      </c>
      <c r="AZ74" s="342">
        <v>5.2192066805845514E-5</v>
      </c>
      <c r="BA74" s="342">
        <v>1.0642071656615822E-4</v>
      </c>
      <c r="BB74" s="342">
        <v>1.0747568833935921E-3</v>
      </c>
      <c r="BC74" s="342">
        <v>2.408246860221516E-4</v>
      </c>
      <c r="BD74" s="342">
        <v>4.4876957219349963E-4</v>
      </c>
      <c r="BE74" s="342">
        <v>4.1885109145613584E-5</v>
      </c>
      <c r="BF74" s="342">
        <v>1.4883645721457163E-4</v>
      </c>
      <c r="BG74" s="342">
        <v>5.913466276815927E-5</v>
      </c>
      <c r="BH74" s="342">
        <v>1.6186040366002708E-3</v>
      </c>
      <c r="BI74" s="342">
        <v>1.0103706296766289E-2</v>
      </c>
      <c r="BJ74" s="342">
        <v>8.5075610949231128E-5</v>
      </c>
      <c r="BK74" s="342">
        <v>0</v>
      </c>
      <c r="BL74" s="342">
        <v>8.6105460946977639E-4</v>
      </c>
      <c r="BM74" s="342">
        <v>7.1621339704399203E-4</v>
      </c>
      <c r="BN74" s="342">
        <v>5.0484920951242192E-3</v>
      </c>
      <c r="BO74" s="342">
        <v>7.0631094808730494E-3</v>
      </c>
      <c r="BP74" s="342">
        <v>1.8892820099751823E-2</v>
      </c>
      <c r="BQ74" s="342">
        <v>3.1707936462517391E-3</v>
      </c>
      <c r="BR74" s="342">
        <v>2.8288099116476509E-3</v>
      </c>
      <c r="BS74" s="342">
        <v>0</v>
      </c>
      <c r="BT74" s="342">
        <v>1.417885019198085E-3</v>
      </c>
      <c r="BU74" s="342">
        <v>4.6521985243798379E-3</v>
      </c>
      <c r="BV74" s="342">
        <v>7.1303306587718393E-5</v>
      </c>
      <c r="BW74" s="342">
        <v>3.6946141420250729E-5</v>
      </c>
      <c r="BX74" s="342">
        <v>0</v>
      </c>
      <c r="BY74" s="342">
        <v>4.6987141444114741E-2</v>
      </c>
      <c r="BZ74" s="342">
        <v>3.4433575741406632E-3</v>
      </c>
      <c r="CA74" s="342">
        <v>0</v>
      </c>
      <c r="CB74" s="342">
        <v>2.6820001680508149E-3</v>
      </c>
      <c r="CC74" s="342">
        <v>0</v>
      </c>
      <c r="CD74" s="342">
        <v>3.4248059999132962E-3</v>
      </c>
      <c r="CE74" s="342">
        <v>3.0566827624250942E-3</v>
      </c>
      <c r="CF74" s="342">
        <v>1.6620426957427131E-2</v>
      </c>
      <c r="CG74" s="342">
        <v>2.0870895481615035E-3</v>
      </c>
      <c r="CH74" s="342">
        <v>1.3998479673314169E-2</v>
      </c>
      <c r="CI74" s="342">
        <v>4.469398303452889E-3</v>
      </c>
      <c r="CJ74" s="342">
        <v>2.1526855658446356E-4</v>
      </c>
      <c r="CK74" s="342">
        <v>4.1032608695652176E-3</v>
      </c>
      <c r="CL74" s="342">
        <v>2.0190261382032485E-3</v>
      </c>
      <c r="CM74" s="342">
        <v>3.1395642038563994E-2</v>
      </c>
      <c r="CN74" s="342">
        <v>8.9123221990211245E-3</v>
      </c>
      <c r="CO74" s="342">
        <v>4.5742865171072853E-3</v>
      </c>
      <c r="CP74" s="342">
        <v>4.5049533257799949E-3</v>
      </c>
      <c r="CQ74" s="342">
        <v>1.8871996288183691E-2</v>
      </c>
      <c r="CR74" s="342">
        <v>4.710094228286439E-3</v>
      </c>
      <c r="CS74" s="342">
        <v>4.5863840258658266E-3</v>
      </c>
      <c r="CT74" s="342">
        <v>5.3525696451658063E-5</v>
      </c>
      <c r="CU74" s="342">
        <v>5.9400649653201787E-4</v>
      </c>
      <c r="CV74" s="342">
        <v>1.163209994300271E-4</v>
      </c>
      <c r="CW74" s="342">
        <v>2.4730161050605464E-3</v>
      </c>
      <c r="CX74" s="342">
        <v>1.3103544928380027E-3</v>
      </c>
      <c r="CY74" s="342">
        <v>5.6168390463991434E-2</v>
      </c>
      <c r="CZ74" s="342">
        <v>2.0718668561747575E-2</v>
      </c>
      <c r="DA74" s="342">
        <v>1.0325311387284038E-2</v>
      </c>
      <c r="DB74" s="342">
        <v>1.7584304605316532E-2</v>
      </c>
      <c r="DC74" s="342">
        <v>3.5463212132590691E-4</v>
      </c>
      <c r="DD74" s="342">
        <v>1.2562997589657439E-2</v>
      </c>
      <c r="DE74" s="342">
        <v>0</v>
      </c>
      <c r="DF74" s="343">
        <v>1.2560669672491529E-2</v>
      </c>
      <c r="DG74" s="345"/>
      <c r="DH74" s="346"/>
      <c r="DI74" s="346"/>
      <c r="DJ74" s="346"/>
      <c r="DK74" s="346"/>
      <c r="DL74" s="346"/>
      <c r="DM74" s="346"/>
      <c r="DN74" s="346"/>
      <c r="DO74" s="346"/>
      <c r="DP74" s="346"/>
      <c r="DQ74" s="345"/>
      <c r="DR74" s="345"/>
      <c r="DS74" s="345"/>
      <c r="DT74" s="345"/>
      <c r="DU74" s="345"/>
      <c r="DV74" s="345"/>
      <c r="DW74" s="345"/>
      <c r="DX74" s="345"/>
      <c r="DY74" s="345"/>
      <c r="DZ74" s="345"/>
      <c r="EA74" s="345"/>
      <c r="EB74" s="345"/>
      <c r="EC74" s="345"/>
      <c r="ED74" s="345"/>
      <c r="EE74" s="345"/>
      <c r="EF74" s="345"/>
      <c r="EG74" s="345"/>
      <c r="EH74" s="345"/>
      <c r="EI74" s="345"/>
      <c r="EJ74" s="345"/>
      <c r="EK74" s="345"/>
      <c r="EL74" s="345"/>
      <c r="EM74" s="345"/>
      <c r="EN74" s="345"/>
      <c r="EO74" s="345"/>
      <c r="EP74" s="345"/>
      <c r="EQ74" s="345"/>
      <c r="ER74" s="345"/>
      <c r="ES74" s="345"/>
      <c r="ET74" s="345"/>
      <c r="EU74" s="345"/>
      <c r="EV74" s="345"/>
      <c r="EW74" s="345"/>
      <c r="EX74" s="345"/>
      <c r="EY74" s="345"/>
      <c r="EZ74" s="345"/>
      <c r="FA74" s="345"/>
      <c r="FB74" s="345"/>
      <c r="FC74" s="345"/>
      <c r="FD74" s="345"/>
      <c r="FE74" s="345"/>
      <c r="FF74" s="345"/>
      <c r="FG74" s="345"/>
      <c r="FH74" s="345"/>
      <c r="FI74" s="345"/>
      <c r="FJ74" s="345"/>
      <c r="FK74" s="345"/>
      <c r="FL74" s="345"/>
      <c r="FM74" s="345"/>
      <c r="FN74" s="345"/>
    </row>
    <row r="75" spans="1:170" ht="19.899999999999999" customHeight="1" x14ac:dyDescent="0.15">
      <c r="A75" s="347" t="s">
        <v>462</v>
      </c>
      <c r="B75" s="348" t="s">
        <v>84</v>
      </c>
      <c r="C75" s="349">
        <v>7.7089505691564017E-2</v>
      </c>
      <c r="D75" s="342">
        <v>4.1691404446203575E-2</v>
      </c>
      <c r="E75" s="342">
        <v>3.8933707471062784E-2</v>
      </c>
      <c r="F75" s="342">
        <v>2.3045267489711935E-2</v>
      </c>
      <c r="G75" s="342">
        <v>3.619495622631648E-2</v>
      </c>
      <c r="H75" s="342">
        <v>0</v>
      </c>
      <c r="I75" s="342">
        <v>1.2368421052631579E-2</v>
      </c>
      <c r="J75" s="342">
        <v>6.7090387266931062E-2</v>
      </c>
      <c r="K75" s="342">
        <v>4.4257191026477447E-2</v>
      </c>
      <c r="L75" s="342">
        <v>6.1307901907356951E-2</v>
      </c>
      <c r="M75" s="342">
        <v>0</v>
      </c>
      <c r="N75" s="342">
        <v>7.3450134770889491E-2</v>
      </c>
      <c r="O75" s="342">
        <v>7.8434084935675746E-2</v>
      </c>
      <c r="P75" s="342">
        <v>4.8177935121406855E-2</v>
      </c>
      <c r="Q75" s="342">
        <v>6.3107523658630579E-2</v>
      </c>
      <c r="R75" s="342">
        <v>0.11481383525816216</v>
      </c>
      <c r="S75" s="342">
        <v>7.785483341923996E-2</v>
      </c>
      <c r="T75" s="342">
        <v>4.5262656295093191E-2</v>
      </c>
      <c r="U75" s="342">
        <v>2.3112691466083152E-2</v>
      </c>
      <c r="V75" s="342">
        <v>2.3977678960676607E-2</v>
      </c>
      <c r="W75" s="342">
        <v>5.9489712353238203E-3</v>
      </c>
      <c r="X75" s="342">
        <v>2.5933112963879928E-2</v>
      </c>
      <c r="Y75" s="342">
        <v>2.3540248707845043E-2</v>
      </c>
      <c r="Z75" s="342">
        <v>4.7306176084099871E-2</v>
      </c>
      <c r="AA75" s="342">
        <v>5.6247890940068483E-2</v>
      </c>
      <c r="AB75" s="342">
        <v>4.8864056032368666E-2</v>
      </c>
      <c r="AC75" s="342">
        <v>6.1111320218011425E-3</v>
      </c>
      <c r="AD75" s="342">
        <v>1.6086324138188238E-2</v>
      </c>
      <c r="AE75" s="342">
        <v>5.6119194400928669E-2</v>
      </c>
      <c r="AF75" s="342">
        <v>4.6390117938418324E-2</v>
      </c>
      <c r="AG75" s="342">
        <v>7.5970272502064409E-2</v>
      </c>
      <c r="AH75" s="342">
        <v>3.8064165307232188E-2</v>
      </c>
      <c r="AI75" s="342">
        <v>3.5132696722556207E-2</v>
      </c>
      <c r="AJ75" s="342">
        <v>2.8927813163481954E-2</v>
      </c>
      <c r="AK75" s="342">
        <v>5.0779060643425626E-2</v>
      </c>
      <c r="AL75" s="342">
        <v>1.2464916370507829E-2</v>
      </c>
      <c r="AM75" s="342">
        <v>8.9821273218455722E-3</v>
      </c>
      <c r="AN75" s="342">
        <v>3.3460647014657396E-2</v>
      </c>
      <c r="AO75" s="342">
        <v>4.1153821877169726E-2</v>
      </c>
      <c r="AP75" s="342">
        <v>6.6336149710215769E-3</v>
      </c>
      <c r="AQ75" s="342">
        <v>3.4447568856030841E-2</v>
      </c>
      <c r="AR75" s="342">
        <v>2.8291843490688483E-2</v>
      </c>
      <c r="AS75" s="342">
        <v>2.8321458793983567E-2</v>
      </c>
      <c r="AT75" s="342">
        <v>3.7131775590543557E-2</v>
      </c>
      <c r="AU75" s="342">
        <v>3.6669089197851223E-2</v>
      </c>
      <c r="AV75" s="342">
        <v>5.3534698874351326E-2</v>
      </c>
      <c r="AW75" s="342">
        <v>4.8005554024115084E-2</v>
      </c>
      <c r="AX75" s="342">
        <v>4.115733333333333E-2</v>
      </c>
      <c r="AY75" s="342">
        <v>4.812129447098875E-2</v>
      </c>
      <c r="AZ75" s="342">
        <v>5.2244258872651356E-2</v>
      </c>
      <c r="BA75" s="342">
        <v>4.0698322606800792E-2</v>
      </c>
      <c r="BB75" s="342">
        <v>5.6933831743981596E-2</v>
      </c>
      <c r="BC75" s="342">
        <v>4.7282623752986336E-2</v>
      </c>
      <c r="BD75" s="342">
        <v>4.3370812764727942E-2</v>
      </c>
      <c r="BE75" s="342">
        <v>1.9267150206982248E-2</v>
      </c>
      <c r="BF75" s="342">
        <v>1.3071883415116822E-2</v>
      </c>
      <c r="BG75" s="342">
        <v>5.2839285127632314E-2</v>
      </c>
      <c r="BH75" s="342">
        <v>6.065911318116253E-2</v>
      </c>
      <c r="BI75" s="342">
        <v>4.9691506585568632E-2</v>
      </c>
      <c r="BJ75" s="342">
        <v>6.3136737775698157E-2</v>
      </c>
      <c r="BK75" s="342">
        <v>5.7759018438455888E-3</v>
      </c>
      <c r="BL75" s="342">
        <v>5.2970820829494766E-2</v>
      </c>
      <c r="BM75" s="342">
        <v>6.1577077982218245E-2</v>
      </c>
      <c r="BN75" s="342">
        <v>3.7704264647269829E-2</v>
      </c>
      <c r="BO75" s="342">
        <v>3.669106076878887E-2</v>
      </c>
      <c r="BP75" s="342">
        <v>4.9463000430782925E-3</v>
      </c>
      <c r="BQ75" s="342">
        <v>9.2906221050636124E-3</v>
      </c>
      <c r="BR75" s="342">
        <v>1.8280878849501036E-2</v>
      </c>
      <c r="BS75" s="342">
        <v>2.2478596293160222E-2</v>
      </c>
      <c r="BT75" s="342">
        <v>8.3940355544261294E-3</v>
      </c>
      <c r="BU75" s="342">
        <v>5.2448122162907212E-3</v>
      </c>
      <c r="BV75" s="342">
        <v>1.6164047104967895E-3</v>
      </c>
      <c r="BW75" s="342">
        <v>4.3199617949530198E-3</v>
      </c>
      <c r="BX75" s="342">
        <v>6.7548487466147602E-4</v>
      </c>
      <c r="BY75" s="342">
        <v>2.397626112759644E-3</v>
      </c>
      <c r="BZ75" s="342">
        <v>1.2289957386800903E-2</v>
      </c>
      <c r="CA75" s="342">
        <v>8.4427014236082537E-2</v>
      </c>
      <c r="CB75" s="342">
        <v>3.6130925210574485E-3</v>
      </c>
      <c r="CC75" s="342">
        <v>0</v>
      </c>
      <c r="CD75" s="342">
        <v>7.8683834048640915E-3</v>
      </c>
      <c r="CE75" s="342">
        <v>7.1410759221055969E-3</v>
      </c>
      <c r="CF75" s="342">
        <v>1.6077191212515118E-2</v>
      </c>
      <c r="CG75" s="342">
        <v>3.6715292574987708E-3</v>
      </c>
      <c r="CH75" s="342">
        <v>4.1184051732086474E-3</v>
      </c>
      <c r="CI75" s="342">
        <v>3.6890271711039718E-3</v>
      </c>
      <c r="CJ75" s="342">
        <v>1.0125232663995501E-2</v>
      </c>
      <c r="CK75" s="342">
        <v>4.9354619565217389E-3</v>
      </c>
      <c r="CL75" s="342">
        <v>1.6579660585335686E-2</v>
      </c>
      <c r="CM75" s="342">
        <v>9.073511510134441E-3</v>
      </c>
      <c r="CN75" s="342">
        <v>8.7824577955789331E-3</v>
      </c>
      <c r="CO75" s="342">
        <v>3.394355619230649E-2</v>
      </c>
      <c r="CP75" s="342">
        <v>5.414401264413745E-2</v>
      </c>
      <c r="CQ75" s="342">
        <v>2.9155022281688012E-2</v>
      </c>
      <c r="CR75" s="342">
        <v>2.7786651740807529E-2</v>
      </c>
      <c r="CS75" s="342">
        <v>1.9392473088615837E-2</v>
      </c>
      <c r="CT75" s="342">
        <v>3.4256445729061162E-2</v>
      </c>
      <c r="CU75" s="342">
        <v>1.4220824675339014E-2</v>
      </c>
      <c r="CV75" s="342">
        <v>5.0250671753771705E-3</v>
      </c>
      <c r="CW75" s="342">
        <v>6.9527081353702211E-2</v>
      </c>
      <c r="CX75" s="342">
        <v>9.7347487693941956E-3</v>
      </c>
      <c r="CY75" s="342">
        <v>5.95586314132589E-2</v>
      </c>
      <c r="CZ75" s="342">
        <v>0.10159003735473877</v>
      </c>
      <c r="DA75" s="342">
        <v>3.9195311525832326E-2</v>
      </c>
      <c r="DB75" s="342">
        <v>2.0153330268530788E-2</v>
      </c>
      <c r="DC75" s="342">
        <v>3.0414919581951312E-2</v>
      </c>
      <c r="DD75" s="342">
        <v>2.0418191114268829E-2</v>
      </c>
      <c r="DE75" s="342">
        <v>0.23884298427538378</v>
      </c>
      <c r="DF75" s="343">
        <v>4.0669155236773367E-3</v>
      </c>
      <c r="DG75" s="345"/>
      <c r="DH75" s="346"/>
      <c r="DI75" s="346"/>
      <c r="DJ75" s="346"/>
      <c r="DK75" s="346"/>
      <c r="DL75" s="346"/>
      <c r="DM75" s="346"/>
      <c r="DN75" s="346"/>
      <c r="DO75" s="346"/>
      <c r="DP75" s="346"/>
      <c r="DQ75" s="345"/>
      <c r="DR75" s="345"/>
      <c r="DS75" s="345"/>
      <c r="DT75" s="345"/>
      <c r="DU75" s="345"/>
      <c r="DV75" s="345"/>
      <c r="DW75" s="345"/>
      <c r="DX75" s="345"/>
      <c r="DY75" s="345"/>
      <c r="DZ75" s="345"/>
      <c r="EA75" s="345"/>
      <c r="EB75" s="345"/>
      <c r="EC75" s="345"/>
      <c r="ED75" s="345"/>
      <c r="EE75" s="345"/>
      <c r="EF75" s="345"/>
      <c r="EG75" s="345"/>
      <c r="EH75" s="345"/>
      <c r="EI75" s="345"/>
      <c r="EJ75" s="345"/>
      <c r="EK75" s="345"/>
      <c r="EL75" s="345"/>
      <c r="EM75" s="345"/>
      <c r="EN75" s="345"/>
      <c r="EO75" s="345"/>
      <c r="EP75" s="345"/>
      <c r="EQ75" s="345"/>
      <c r="ER75" s="345"/>
      <c r="ES75" s="345"/>
      <c r="ET75" s="345"/>
      <c r="EU75" s="345"/>
      <c r="EV75" s="345"/>
      <c r="EW75" s="345"/>
      <c r="EX75" s="345"/>
      <c r="EY75" s="345"/>
      <c r="EZ75" s="345"/>
      <c r="FA75" s="345"/>
      <c r="FB75" s="345"/>
      <c r="FC75" s="345"/>
      <c r="FD75" s="345"/>
      <c r="FE75" s="345"/>
      <c r="FF75" s="345"/>
      <c r="FG75" s="345"/>
      <c r="FH75" s="345"/>
      <c r="FI75" s="345"/>
      <c r="FJ75" s="345"/>
      <c r="FK75" s="345"/>
      <c r="FL75" s="345"/>
      <c r="FM75" s="345"/>
      <c r="FN75" s="345"/>
    </row>
    <row r="76" spans="1:170" ht="19.899999999999999" customHeight="1" x14ac:dyDescent="0.15">
      <c r="A76" s="347" t="s">
        <v>467</v>
      </c>
      <c r="B76" s="348" t="s">
        <v>85</v>
      </c>
      <c r="C76" s="349">
        <v>4.4051146109465146E-3</v>
      </c>
      <c r="D76" s="342">
        <v>5.2773929678738701E-3</v>
      </c>
      <c r="E76" s="342">
        <v>1.2276394247632409E-2</v>
      </c>
      <c r="F76" s="342">
        <v>1.2345679012345678E-2</v>
      </c>
      <c r="G76" s="342">
        <v>9.8654122566313868E-3</v>
      </c>
      <c r="H76" s="342">
        <v>0</v>
      </c>
      <c r="I76" s="342">
        <v>6.1052631578947365E-2</v>
      </c>
      <c r="J76" s="342">
        <v>4.8826724248215757E-3</v>
      </c>
      <c r="K76" s="342">
        <v>1.6274683323536442E-2</v>
      </c>
      <c r="L76" s="342">
        <v>3.6979369404437526E-3</v>
      </c>
      <c r="M76" s="342">
        <v>0</v>
      </c>
      <c r="N76" s="342">
        <v>1.8290335001925298E-2</v>
      </c>
      <c r="O76" s="342">
        <v>1.6184811177202933E-2</v>
      </c>
      <c r="P76" s="342">
        <v>6.4647708469619423E-3</v>
      </c>
      <c r="Q76" s="342">
        <v>1.3916841519290884E-2</v>
      </c>
      <c r="R76" s="342">
        <v>1.0314731552499339E-2</v>
      </c>
      <c r="S76" s="342">
        <v>1.0144791715477251E-2</v>
      </c>
      <c r="T76" s="342">
        <v>1.0993509936441673E-2</v>
      </c>
      <c r="U76" s="342">
        <v>1.2582056892778994E-2</v>
      </c>
      <c r="V76" s="342">
        <v>7.6807837728580597E-3</v>
      </c>
      <c r="W76" s="342">
        <v>5.0706281214065374E-3</v>
      </c>
      <c r="X76" s="342">
        <v>1.0010304725452671E-2</v>
      </c>
      <c r="Y76" s="342">
        <v>6.4070416048308682E-3</v>
      </c>
      <c r="Z76" s="342">
        <v>5.2562417871222077E-3</v>
      </c>
      <c r="AA76" s="342">
        <v>9.3447578504225193E-3</v>
      </c>
      <c r="AB76" s="342">
        <v>7.1368573362489678E-3</v>
      </c>
      <c r="AC76" s="342">
        <v>3.9891426212585205E-3</v>
      </c>
      <c r="AD76" s="342">
        <v>3.692147039445059E-3</v>
      </c>
      <c r="AE76" s="342">
        <v>4.1587305165165841E-3</v>
      </c>
      <c r="AF76" s="342">
        <v>7.7316863230697209E-3</v>
      </c>
      <c r="AG76" s="342">
        <v>6.1106523534269199E-3</v>
      </c>
      <c r="AH76" s="342">
        <v>9.5575155989345729E-3</v>
      </c>
      <c r="AI76" s="342">
        <v>9.3973040813956597E-3</v>
      </c>
      <c r="AJ76" s="342">
        <v>1.4065817409766455E-2</v>
      </c>
      <c r="AK76" s="342">
        <v>1.0873220490976348E-2</v>
      </c>
      <c r="AL76" s="342">
        <v>4.5357845301649737E-3</v>
      </c>
      <c r="AM76" s="342">
        <v>4.4516348947124754E-3</v>
      </c>
      <c r="AN76" s="342">
        <v>8.7813795579930135E-3</v>
      </c>
      <c r="AO76" s="342">
        <v>7.3218456100486015E-3</v>
      </c>
      <c r="AP76" s="342">
        <v>8.3793031212904129E-3</v>
      </c>
      <c r="AQ76" s="342">
        <v>1.0663140840611558E-2</v>
      </c>
      <c r="AR76" s="342">
        <v>1.3445917370316899E-2</v>
      </c>
      <c r="AS76" s="342">
        <v>1.134905686129992E-2</v>
      </c>
      <c r="AT76" s="342">
        <v>5.7606921350577328E-3</v>
      </c>
      <c r="AU76" s="342">
        <v>7.6395121793862205E-3</v>
      </c>
      <c r="AV76" s="342">
        <v>1.3992969759162492E-2</v>
      </c>
      <c r="AW76" s="342">
        <v>5.2477360205008833E-3</v>
      </c>
      <c r="AX76" s="342">
        <v>7.28E-3</v>
      </c>
      <c r="AY76" s="342">
        <v>6.7455942025757259E-3</v>
      </c>
      <c r="AZ76" s="342">
        <v>6.7327766179540709E-3</v>
      </c>
      <c r="BA76" s="342">
        <v>7.175796888460954E-3</v>
      </c>
      <c r="BB76" s="342">
        <v>8.5556304533305674E-3</v>
      </c>
      <c r="BC76" s="342">
        <v>7.9216403357905973E-3</v>
      </c>
      <c r="BD76" s="342">
        <v>1.0032766326298511E-2</v>
      </c>
      <c r="BE76" s="342">
        <v>4.6701896697359142E-3</v>
      </c>
      <c r="BF76" s="342">
        <v>3.6869179185313331E-3</v>
      </c>
      <c r="BG76" s="342">
        <v>4.6067544925917411E-3</v>
      </c>
      <c r="BH76" s="342">
        <v>1.5734592981644809E-2</v>
      </c>
      <c r="BI76" s="342">
        <v>1.1924036231566971E-2</v>
      </c>
      <c r="BJ76" s="342">
        <v>3.1765106238169173E-2</v>
      </c>
      <c r="BK76" s="342">
        <v>3.0075701908781763E-3</v>
      </c>
      <c r="BL76" s="342">
        <v>1.0192186659126358E-2</v>
      </c>
      <c r="BM76" s="342">
        <v>5.3802375596124739E-3</v>
      </c>
      <c r="BN76" s="342">
        <v>1.4580842301049555E-2</v>
      </c>
      <c r="BO76" s="342">
        <v>1.3653441994726307E-2</v>
      </c>
      <c r="BP76" s="342">
        <v>2.0693603643967468E-2</v>
      </c>
      <c r="BQ76" s="342">
        <v>7.7633475568972361E-3</v>
      </c>
      <c r="BR76" s="342">
        <v>1.7994858611825194E-2</v>
      </c>
      <c r="BS76" s="342">
        <v>3.2832345469940731E-2</v>
      </c>
      <c r="BT76" s="342">
        <v>1.5896809402569746E-2</v>
      </c>
      <c r="BU76" s="342">
        <v>7.7487559336803721E-2</v>
      </c>
      <c r="BV76" s="342">
        <v>0.10502152063435193</v>
      </c>
      <c r="BW76" s="342">
        <v>7.2647061037078187E-2</v>
      </c>
      <c r="BX76" s="342">
        <v>7.0571627447037086E-2</v>
      </c>
      <c r="BY76" s="342">
        <v>6.6375865479723045E-2</v>
      </c>
      <c r="BZ76" s="342">
        <v>1.3629773829016555E-2</v>
      </c>
      <c r="CA76" s="342">
        <v>4.8394250974929803E-2</v>
      </c>
      <c r="CB76" s="342">
        <v>2.1226634691592691E-2</v>
      </c>
      <c r="CC76" s="342">
        <v>0</v>
      </c>
      <c r="CD76" s="342">
        <v>1.2572072657909567E-2</v>
      </c>
      <c r="CE76" s="342">
        <v>7.2128645160315268E-3</v>
      </c>
      <c r="CF76" s="342">
        <v>1.2121486482699451E-2</v>
      </c>
      <c r="CG76" s="342">
        <v>4.807954980057914E-4</v>
      </c>
      <c r="CH76" s="342">
        <v>9.3801287974871576E-3</v>
      </c>
      <c r="CI76" s="342">
        <v>5.0876143953137191E-3</v>
      </c>
      <c r="CJ76" s="342">
        <v>2.8919917197710761E-3</v>
      </c>
      <c r="CK76" s="342">
        <v>3.5326086956521739E-3</v>
      </c>
      <c r="CL76" s="342">
        <v>4.7747239754806553E-3</v>
      </c>
      <c r="CM76" s="342">
        <v>1.6921135524035458E-2</v>
      </c>
      <c r="CN76" s="342">
        <v>1.2711611025306647E-2</v>
      </c>
      <c r="CO76" s="342">
        <v>3.0999691260593402E-3</v>
      </c>
      <c r="CP76" s="342">
        <v>4.0882528471394043E-3</v>
      </c>
      <c r="CQ76" s="342">
        <v>2.0878966733925353E-2</v>
      </c>
      <c r="CR76" s="342">
        <v>1.8142047359680644E-2</v>
      </c>
      <c r="CS76" s="342">
        <v>9.837621315030097E-3</v>
      </c>
      <c r="CT76" s="342">
        <v>2.6511689188632788E-2</v>
      </c>
      <c r="CU76" s="342">
        <v>4.8032822723287925E-2</v>
      </c>
      <c r="CV76" s="342">
        <v>2.3264199886005419E-3</v>
      </c>
      <c r="CW76" s="342">
        <v>8.1061325926467358E-3</v>
      </c>
      <c r="CX76" s="342">
        <v>5.3839680014846356E-3</v>
      </c>
      <c r="CY76" s="342">
        <v>2.9632745139273903E-2</v>
      </c>
      <c r="CZ76" s="342">
        <v>1.0209086371823854E-2</v>
      </c>
      <c r="DA76" s="342">
        <v>4.3677348739903296E-3</v>
      </c>
      <c r="DB76" s="342">
        <v>1.6912752282827192E-2</v>
      </c>
      <c r="DC76" s="342">
        <v>1.6438241859106743E-2</v>
      </c>
      <c r="DD76" s="342">
        <v>8.1761298619088402E-3</v>
      </c>
      <c r="DE76" s="342">
        <v>0</v>
      </c>
      <c r="DF76" s="343">
        <v>3.4608653672077723E-2</v>
      </c>
      <c r="DG76" s="345"/>
      <c r="DH76" s="346"/>
      <c r="DI76" s="346"/>
      <c r="DJ76" s="346"/>
      <c r="DK76" s="346"/>
      <c r="DL76" s="346"/>
      <c r="DM76" s="346"/>
      <c r="DN76" s="346"/>
      <c r="DO76" s="346"/>
      <c r="DP76" s="346"/>
      <c r="DQ76" s="345"/>
      <c r="DR76" s="345"/>
      <c r="DS76" s="345"/>
      <c r="DT76" s="345"/>
      <c r="DU76" s="345"/>
      <c r="DV76" s="345"/>
      <c r="DW76" s="345"/>
      <c r="DX76" s="345"/>
      <c r="DY76" s="345"/>
      <c r="DZ76" s="345"/>
      <c r="EA76" s="345"/>
      <c r="EB76" s="345"/>
      <c r="EC76" s="345"/>
      <c r="ED76" s="345"/>
      <c r="EE76" s="345"/>
      <c r="EF76" s="345"/>
      <c r="EG76" s="345"/>
      <c r="EH76" s="345"/>
      <c r="EI76" s="345"/>
      <c r="EJ76" s="345"/>
      <c r="EK76" s="345"/>
      <c r="EL76" s="345"/>
      <c r="EM76" s="345"/>
      <c r="EN76" s="345"/>
      <c r="EO76" s="345"/>
      <c r="EP76" s="345"/>
      <c r="EQ76" s="345"/>
      <c r="ER76" s="345"/>
      <c r="ES76" s="345"/>
      <c r="ET76" s="345"/>
      <c r="EU76" s="345"/>
      <c r="EV76" s="345"/>
      <c r="EW76" s="345"/>
      <c r="EX76" s="345"/>
      <c r="EY76" s="345"/>
      <c r="EZ76" s="345"/>
      <c r="FA76" s="345"/>
      <c r="FB76" s="345"/>
      <c r="FC76" s="345"/>
      <c r="FD76" s="345"/>
      <c r="FE76" s="345"/>
      <c r="FF76" s="345"/>
      <c r="FG76" s="345"/>
      <c r="FH76" s="345"/>
      <c r="FI76" s="345"/>
      <c r="FJ76" s="345"/>
      <c r="FK76" s="345"/>
      <c r="FL76" s="345"/>
      <c r="FM76" s="345"/>
      <c r="FN76" s="345"/>
    </row>
    <row r="77" spans="1:170" ht="19.899999999999999" customHeight="1" x14ac:dyDescent="0.15">
      <c r="A77" s="347" t="s">
        <v>472</v>
      </c>
      <c r="B77" s="348" t="s">
        <v>471</v>
      </c>
      <c r="C77" s="349">
        <v>4.288164665523156E-4</v>
      </c>
      <c r="D77" s="342">
        <v>0</v>
      </c>
      <c r="E77" s="342">
        <v>3.1567870922483338E-3</v>
      </c>
      <c r="F77" s="342">
        <v>1.6460905349794238E-3</v>
      </c>
      <c r="G77" s="342">
        <v>3.2666928002090682E-4</v>
      </c>
      <c r="H77" s="342">
        <v>0</v>
      </c>
      <c r="I77" s="342">
        <v>6.842105263157895E-3</v>
      </c>
      <c r="J77" s="342">
        <v>4.3444606834061499E-3</v>
      </c>
      <c r="K77" s="342">
        <v>2.2995781953478759E-3</v>
      </c>
      <c r="L77" s="342">
        <v>1.1677695601401323E-3</v>
      </c>
      <c r="M77" s="342">
        <v>0</v>
      </c>
      <c r="N77" s="342">
        <v>3.9468617635733541E-3</v>
      </c>
      <c r="O77" s="342">
        <v>5.0491077604094617E-3</v>
      </c>
      <c r="P77" s="342">
        <v>1.9240389425481971E-3</v>
      </c>
      <c r="Q77" s="342">
        <v>6.6265576157238902E-3</v>
      </c>
      <c r="R77" s="342">
        <v>1.6603485262570161E-3</v>
      </c>
      <c r="S77" s="342">
        <v>2.7822032706995925E-3</v>
      </c>
      <c r="T77" s="342">
        <v>5.8121975610247187E-3</v>
      </c>
      <c r="U77" s="342">
        <v>1.9146608315098468E-3</v>
      </c>
      <c r="V77" s="342">
        <v>2.750497388216457E-3</v>
      </c>
      <c r="W77" s="342">
        <v>2.1003857071935027E-3</v>
      </c>
      <c r="X77" s="342">
        <v>2.5186354937569424E-3</v>
      </c>
      <c r="Y77" s="342">
        <v>2.6406018115756615E-3</v>
      </c>
      <c r="Z77" s="342">
        <v>2.6281208935611039E-3</v>
      </c>
      <c r="AA77" s="342">
        <v>6.9118171070423132E-3</v>
      </c>
      <c r="AB77" s="342">
        <v>1.5587847071337117E-3</v>
      </c>
      <c r="AC77" s="342">
        <v>5.1584272720373134E-4</v>
      </c>
      <c r="AD77" s="342">
        <v>1.3550303949478499E-3</v>
      </c>
      <c r="AE77" s="342">
        <v>4.4066765093712318E-3</v>
      </c>
      <c r="AF77" s="342">
        <v>5.7232599930535635E-3</v>
      </c>
      <c r="AG77" s="342">
        <v>2.6424442609413708E-3</v>
      </c>
      <c r="AH77" s="342">
        <v>4.4147058552455737E-3</v>
      </c>
      <c r="AI77" s="342">
        <v>7.0211796653773658E-3</v>
      </c>
      <c r="AJ77" s="342">
        <v>3.1847133757961785E-3</v>
      </c>
      <c r="AK77" s="342">
        <v>4.6519448492321489E-3</v>
      </c>
      <c r="AL77" s="342">
        <v>7.0090067280289257E-4</v>
      </c>
      <c r="AM77" s="342">
        <v>1.7628474183061403E-3</v>
      </c>
      <c r="AN77" s="342">
        <v>3.1012306989194661E-3</v>
      </c>
      <c r="AO77" s="342">
        <v>1.5653600959414252E-3</v>
      </c>
      <c r="AP77" s="342">
        <v>2.0948257803226031E-4</v>
      </c>
      <c r="AQ77" s="342">
        <v>1.6909067207955455E-3</v>
      </c>
      <c r="AR77" s="342">
        <v>6.6792084117192401E-3</v>
      </c>
      <c r="AS77" s="342">
        <v>3.5691862528321461E-3</v>
      </c>
      <c r="AT77" s="342">
        <v>3.4738425849726294E-3</v>
      </c>
      <c r="AU77" s="342">
        <v>3.2353125349859676E-3</v>
      </c>
      <c r="AV77" s="342">
        <v>3.1798112366832748E-3</v>
      </c>
      <c r="AW77" s="342">
        <v>1.4803924571451907E-3</v>
      </c>
      <c r="AX77" s="342">
        <v>2.5279999999999999E-3</v>
      </c>
      <c r="AY77" s="342">
        <v>2.6618552797175537E-3</v>
      </c>
      <c r="AZ77" s="342">
        <v>4.0709812108559503E-3</v>
      </c>
      <c r="BA77" s="342">
        <v>2.3108498454365782E-3</v>
      </c>
      <c r="BB77" s="342">
        <v>2.7717414361203164E-3</v>
      </c>
      <c r="BC77" s="342">
        <v>2.9389136462349297E-3</v>
      </c>
      <c r="BD77" s="342">
        <v>2.8954858699060042E-3</v>
      </c>
      <c r="BE77" s="342">
        <v>1.2146681652227939E-3</v>
      </c>
      <c r="BF77" s="342">
        <v>7.919569513516096E-4</v>
      </c>
      <c r="BG77" s="342">
        <v>8.1392292782285882E-4</v>
      </c>
      <c r="BH77" s="342">
        <v>2.0149968618901333E-3</v>
      </c>
      <c r="BI77" s="342">
        <v>6.913753117752593E-4</v>
      </c>
      <c r="BJ77" s="342">
        <v>1.9035667949890466E-3</v>
      </c>
      <c r="BK77" s="342">
        <v>2.0506160392351201E-4</v>
      </c>
      <c r="BL77" s="342">
        <v>9.0232867840887316E-3</v>
      </c>
      <c r="BM77" s="342">
        <v>3.4721068765787588E-3</v>
      </c>
      <c r="BN77" s="342">
        <v>2.1588946459412781E-3</v>
      </c>
      <c r="BO77" s="342">
        <v>3.0864307658273241E-3</v>
      </c>
      <c r="BP77" s="342">
        <v>5.6636552947781594E-3</v>
      </c>
      <c r="BQ77" s="342">
        <v>1.7785416137604933E-2</v>
      </c>
      <c r="BR77" s="342">
        <v>1.2766269145043654E-3</v>
      </c>
      <c r="BS77" s="342">
        <v>2.0321761219305673E-3</v>
      </c>
      <c r="BT77" s="342">
        <v>3.4219946110719102E-2</v>
      </c>
      <c r="BU77" s="342">
        <v>1.8462752841467991E-2</v>
      </c>
      <c r="BV77" s="342">
        <v>5.6586539821423518E-2</v>
      </c>
      <c r="BW77" s="342">
        <v>0.17854975447920651</v>
      </c>
      <c r="BX77" s="342">
        <v>1.8208133744442162E-2</v>
      </c>
      <c r="BY77" s="342">
        <v>1.9109792284866469E-3</v>
      </c>
      <c r="BZ77" s="342">
        <v>1.307127266437305E-2</v>
      </c>
      <c r="CA77" s="342">
        <v>2.5481644425087456E-2</v>
      </c>
      <c r="CB77" s="342">
        <v>3.0891827507193256E-2</v>
      </c>
      <c r="CC77" s="342">
        <v>0</v>
      </c>
      <c r="CD77" s="342">
        <v>8.9911995491394628E-2</v>
      </c>
      <c r="CE77" s="342">
        <v>0.10432771870961892</v>
      </c>
      <c r="CF77" s="342">
        <v>3.4372595050087627E-2</v>
      </c>
      <c r="CG77" s="342">
        <v>1.8248374583401627E-2</v>
      </c>
      <c r="CH77" s="342">
        <v>1.4203375453075793E-2</v>
      </c>
      <c r="CI77" s="342">
        <v>1.0246171620840976E-2</v>
      </c>
      <c r="CJ77" s="342">
        <v>3.2296444372285585E-2</v>
      </c>
      <c r="CK77" s="342">
        <v>6.4819972826086952E-2</v>
      </c>
      <c r="CL77" s="342">
        <v>2.9903414155010279E-2</v>
      </c>
      <c r="CM77" s="342">
        <v>3.7708619578635479E-3</v>
      </c>
      <c r="CN77" s="342">
        <v>1.8332021602188487E-3</v>
      </c>
      <c r="CO77" s="342">
        <v>2.4482341146637342E-2</v>
      </c>
      <c r="CP77" s="342">
        <v>2.6795176135560164E-2</v>
      </c>
      <c r="CQ77" s="342">
        <v>1.0272235829817539E-2</v>
      </c>
      <c r="CR77" s="342">
        <v>8.0974545953780876E-3</v>
      </c>
      <c r="CS77" s="342">
        <v>8.9286206915577433E-3</v>
      </c>
      <c r="CT77" s="342">
        <v>1.7251743702495943E-2</v>
      </c>
      <c r="CU77" s="342">
        <v>2.4283603874953905E-2</v>
      </c>
      <c r="CV77" s="342">
        <v>2.163570589398504E-3</v>
      </c>
      <c r="CW77" s="342">
        <v>3.3708549569963211E-3</v>
      </c>
      <c r="CX77" s="342">
        <v>9.8361924670602452E-3</v>
      </c>
      <c r="CY77" s="342">
        <v>1.528794743852002E-2</v>
      </c>
      <c r="CZ77" s="342">
        <v>6.1195800657291424E-2</v>
      </c>
      <c r="DA77" s="342">
        <v>3.5572273716003716E-2</v>
      </c>
      <c r="DB77" s="342">
        <v>7.5741186439150145E-3</v>
      </c>
      <c r="DC77" s="342">
        <v>2.6075891273963744E-2</v>
      </c>
      <c r="DD77" s="342">
        <v>1.8702841725265214E-2</v>
      </c>
      <c r="DE77" s="342">
        <v>0</v>
      </c>
      <c r="DF77" s="343">
        <v>2.0345353759148945E-2</v>
      </c>
      <c r="DG77" s="345"/>
      <c r="DH77" s="346"/>
      <c r="DI77" s="346"/>
      <c r="DJ77" s="346"/>
      <c r="DK77" s="346"/>
      <c r="DL77" s="346"/>
      <c r="DM77" s="346"/>
      <c r="DN77" s="346"/>
      <c r="DO77" s="346"/>
      <c r="DP77" s="346"/>
      <c r="DQ77" s="345"/>
      <c r="DR77" s="345"/>
      <c r="DS77" s="345"/>
      <c r="DT77" s="345"/>
      <c r="DU77" s="345"/>
      <c r="DV77" s="345"/>
      <c r="DW77" s="345"/>
      <c r="DX77" s="345"/>
      <c r="DY77" s="345"/>
      <c r="DZ77" s="345"/>
      <c r="EA77" s="345"/>
      <c r="EB77" s="345"/>
      <c r="EC77" s="345"/>
      <c r="ED77" s="345"/>
      <c r="EE77" s="345"/>
      <c r="EF77" s="345"/>
      <c r="EG77" s="345"/>
      <c r="EH77" s="345"/>
      <c r="EI77" s="345"/>
      <c r="EJ77" s="345"/>
      <c r="EK77" s="345"/>
      <c r="EL77" s="345"/>
      <c r="EM77" s="345"/>
      <c r="EN77" s="345"/>
      <c r="EO77" s="345"/>
      <c r="EP77" s="345"/>
      <c r="EQ77" s="345"/>
      <c r="ER77" s="345"/>
      <c r="ES77" s="345"/>
      <c r="ET77" s="345"/>
      <c r="EU77" s="345"/>
      <c r="EV77" s="345"/>
      <c r="EW77" s="345"/>
      <c r="EX77" s="345"/>
      <c r="EY77" s="345"/>
      <c r="EZ77" s="345"/>
      <c r="FA77" s="345"/>
      <c r="FB77" s="345"/>
      <c r="FC77" s="345"/>
      <c r="FD77" s="345"/>
      <c r="FE77" s="345"/>
      <c r="FF77" s="345"/>
      <c r="FG77" s="345"/>
      <c r="FH77" s="345"/>
      <c r="FI77" s="345"/>
      <c r="FJ77" s="345"/>
      <c r="FK77" s="345"/>
      <c r="FL77" s="345"/>
      <c r="FM77" s="345"/>
      <c r="FN77" s="345"/>
    </row>
    <row r="78" spans="1:170" ht="19.899999999999999" customHeight="1" x14ac:dyDescent="0.15">
      <c r="A78" s="347" t="s">
        <v>474</v>
      </c>
      <c r="B78" s="348" t="s">
        <v>475</v>
      </c>
      <c r="C78" s="349">
        <v>0</v>
      </c>
      <c r="D78" s="342">
        <v>0</v>
      </c>
      <c r="E78" s="342">
        <v>0</v>
      </c>
      <c r="F78" s="342">
        <v>0</v>
      </c>
      <c r="G78" s="342">
        <v>0</v>
      </c>
      <c r="H78" s="342">
        <v>0</v>
      </c>
      <c r="I78" s="342">
        <v>0</v>
      </c>
      <c r="J78" s="342">
        <v>0</v>
      </c>
      <c r="K78" s="342">
        <v>0</v>
      </c>
      <c r="L78" s="342">
        <v>0</v>
      </c>
      <c r="M78" s="342">
        <v>0</v>
      </c>
      <c r="N78" s="342">
        <v>0</v>
      </c>
      <c r="O78" s="342">
        <v>0</v>
      </c>
      <c r="P78" s="342">
        <v>0</v>
      </c>
      <c r="Q78" s="342">
        <v>0</v>
      </c>
      <c r="R78" s="342">
        <v>0</v>
      </c>
      <c r="S78" s="342">
        <v>0</v>
      </c>
      <c r="T78" s="342">
        <v>0</v>
      </c>
      <c r="U78" s="342">
        <v>0</v>
      </c>
      <c r="V78" s="342">
        <v>0</v>
      </c>
      <c r="W78" s="342">
        <v>0</v>
      </c>
      <c r="X78" s="342">
        <v>0</v>
      </c>
      <c r="Y78" s="342">
        <v>0</v>
      </c>
      <c r="Z78" s="342">
        <v>0</v>
      </c>
      <c r="AA78" s="342">
        <v>0</v>
      </c>
      <c r="AB78" s="342">
        <v>0</v>
      </c>
      <c r="AC78" s="342">
        <v>0</v>
      </c>
      <c r="AD78" s="342">
        <v>0</v>
      </c>
      <c r="AE78" s="342">
        <v>0</v>
      </c>
      <c r="AF78" s="342">
        <v>0</v>
      </c>
      <c r="AG78" s="342">
        <v>0</v>
      </c>
      <c r="AH78" s="342">
        <v>0</v>
      </c>
      <c r="AI78" s="342">
        <v>0</v>
      </c>
      <c r="AJ78" s="342">
        <v>0</v>
      </c>
      <c r="AK78" s="342">
        <v>0</v>
      </c>
      <c r="AL78" s="342">
        <v>0</v>
      </c>
      <c r="AM78" s="342">
        <v>0</v>
      </c>
      <c r="AN78" s="342">
        <v>0</v>
      </c>
      <c r="AO78" s="342">
        <v>0</v>
      </c>
      <c r="AP78" s="342">
        <v>0</v>
      </c>
      <c r="AQ78" s="342">
        <v>0</v>
      </c>
      <c r="AR78" s="342">
        <v>0</v>
      </c>
      <c r="AS78" s="342">
        <v>0</v>
      </c>
      <c r="AT78" s="342">
        <v>0</v>
      </c>
      <c r="AU78" s="342">
        <v>0</v>
      </c>
      <c r="AV78" s="342">
        <v>0</v>
      </c>
      <c r="AW78" s="342">
        <v>0</v>
      </c>
      <c r="AX78" s="342">
        <v>0</v>
      </c>
      <c r="AY78" s="342">
        <v>0</v>
      </c>
      <c r="AZ78" s="342">
        <v>0</v>
      </c>
      <c r="BA78" s="342">
        <v>0</v>
      </c>
      <c r="BB78" s="342">
        <v>0</v>
      </c>
      <c r="BC78" s="342">
        <v>0</v>
      </c>
      <c r="BD78" s="342">
        <v>0</v>
      </c>
      <c r="BE78" s="342">
        <v>0</v>
      </c>
      <c r="BF78" s="342">
        <v>0</v>
      </c>
      <c r="BG78" s="342">
        <v>0</v>
      </c>
      <c r="BH78" s="342">
        <v>0</v>
      </c>
      <c r="BI78" s="342">
        <v>0</v>
      </c>
      <c r="BJ78" s="342">
        <v>0</v>
      </c>
      <c r="BK78" s="342">
        <v>0</v>
      </c>
      <c r="BL78" s="342">
        <v>0</v>
      </c>
      <c r="BM78" s="342">
        <v>0</v>
      </c>
      <c r="BN78" s="342">
        <v>0</v>
      </c>
      <c r="BO78" s="342">
        <v>0</v>
      </c>
      <c r="BP78" s="342">
        <v>0</v>
      </c>
      <c r="BQ78" s="342">
        <v>0</v>
      </c>
      <c r="BR78" s="342">
        <v>0</v>
      </c>
      <c r="BS78" s="342">
        <v>0</v>
      </c>
      <c r="BT78" s="342">
        <v>0</v>
      </c>
      <c r="BU78" s="342">
        <v>0</v>
      </c>
      <c r="BV78" s="342">
        <v>0</v>
      </c>
      <c r="BW78" s="342">
        <v>0</v>
      </c>
      <c r="BX78" s="342">
        <v>0</v>
      </c>
      <c r="BY78" s="342">
        <v>0</v>
      </c>
      <c r="BZ78" s="342">
        <v>0</v>
      </c>
      <c r="CA78" s="342">
        <v>0</v>
      </c>
      <c r="CB78" s="342">
        <v>0</v>
      </c>
      <c r="CC78" s="342">
        <v>0</v>
      </c>
      <c r="CD78" s="342">
        <v>0</v>
      </c>
      <c r="CE78" s="342">
        <v>0</v>
      </c>
      <c r="CF78" s="342">
        <v>0</v>
      </c>
      <c r="CG78" s="342">
        <v>0</v>
      </c>
      <c r="CH78" s="342">
        <v>0</v>
      </c>
      <c r="CI78" s="342">
        <v>0</v>
      </c>
      <c r="CJ78" s="342">
        <v>0</v>
      </c>
      <c r="CK78" s="342">
        <v>0</v>
      </c>
      <c r="CL78" s="342">
        <v>0</v>
      </c>
      <c r="CM78" s="342">
        <v>0</v>
      </c>
      <c r="CN78" s="342">
        <v>0</v>
      </c>
      <c r="CO78" s="342">
        <v>0</v>
      </c>
      <c r="CP78" s="342">
        <v>0</v>
      </c>
      <c r="CQ78" s="342">
        <v>0</v>
      </c>
      <c r="CR78" s="342">
        <v>0</v>
      </c>
      <c r="CS78" s="342">
        <v>0</v>
      </c>
      <c r="CT78" s="342">
        <v>0</v>
      </c>
      <c r="CU78" s="342">
        <v>0</v>
      </c>
      <c r="CV78" s="342">
        <v>0</v>
      </c>
      <c r="CW78" s="342">
        <v>0</v>
      </c>
      <c r="CX78" s="342">
        <v>0</v>
      </c>
      <c r="CY78" s="342">
        <v>0</v>
      </c>
      <c r="CZ78" s="342">
        <v>0</v>
      </c>
      <c r="DA78" s="342">
        <v>0</v>
      </c>
      <c r="DB78" s="342">
        <v>0</v>
      </c>
      <c r="DC78" s="342">
        <v>0</v>
      </c>
      <c r="DD78" s="342">
        <v>0</v>
      </c>
      <c r="DE78" s="342">
        <v>0</v>
      </c>
      <c r="DF78" s="343">
        <v>0</v>
      </c>
      <c r="DG78" s="345"/>
      <c r="DH78" s="346"/>
      <c r="DI78" s="346"/>
      <c r="DJ78" s="346"/>
      <c r="DK78" s="346"/>
      <c r="DL78" s="346"/>
      <c r="DM78" s="346"/>
      <c r="DN78" s="346"/>
      <c r="DO78" s="346"/>
      <c r="DP78" s="346"/>
      <c r="DQ78" s="345"/>
      <c r="DR78" s="345"/>
      <c r="DS78" s="345"/>
      <c r="DT78" s="345"/>
      <c r="DU78" s="345"/>
      <c r="DV78" s="345"/>
      <c r="DW78" s="345"/>
      <c r="DX78" s="345"/>
      <c r="DY78" s="345"/>
      <c r="DZ78" s="345"/>
      <c r="EA78" s="345"/>
      <c r="EB78" s="345"/>
      <c r="EC78" s="345"/>
      <c r="ED78" s="345"/>
      <c r="EE78" s="345"/>
      <c r="EF78" s="345"/>
      <c r="EG78" s="345"/>
      <c r="EH78" s="345"/>
      <c r="EI78" s="345"/>
      <c r="EJ78" s="345"/>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row>
    <row r="79" spans="1:170" ht="19.899999999999999" customHeight="1" x14ac:dyDescent="0.15">
      <c r="A79" s="347" t="s">
        <v>477</v>
      </c>
      <c r="B79" s="348" t="s">
        <v>478</v>
      </c>
      <c r="C79" s="349">
        <v>0</v>
      </c>
      <c r="D79" s="342">
        <v>0</v>
      </c>
      <c r="E79" s="342">
        <v>0</v>
      </c>
      <c r="F79" s="342">
        <v>0</v>
      </c>
      <c r="G79" s="342">
        <v>0</v>
      </c>
      <c r="H79" s="342">
        <v>0</v>
      </c>
      <c r="I79" s="342">
        <v>0</v>
      </c>
      <c r="J79" s="342">
        <v>0</v>
      </c>
      <c r="K79" s="342">
        <v>0</v>
      </c>
      <c r="L79" s="342">
        <v>0</v>
      </c>
      <c r="M79" s="342">
        <v>0</v>
      </c>
      <c r="N79" s="342">
        <v>0</v>
      </c>
      <c r="O79" s="342">
        <v>0</v>
      </c>
      <c r="P79" s="342">
        <v>0</v>
      </c>
      <c r="Q79" s="342">
        <v>0</v>
      </c>
      <c r="R79" s="342">
        <v>0</v>
      </c>
      <c r="S79" s="342">
        <v>0</v>
      </c>
      <c r="T79" s="342">
        <v>0</v>
      </c>
      <c r="U79" s="342">
        <v>0</v>
      </c>
      <c r="V79" s="342">
        <v>0</v>
      </c>
      <c r="W79" s="342">
        <v>0</v>
      </c>
      <c r="X79" s="342">
        <v>0</v>
      </c>
      <c r="Y79" s="342">
        <v>0</v>
      </c>
      <c r="Z79" s="342">
        <v>0</v>
      </c>
      <c r="AA79" s="342">
        <v>0</v>
      </c>
      <c r="AB79" s="342">
        <v>0</v>
      </c>
      <c r="AC79" s="342">
        <v>0</v>
      </c>
      <c r="AD79" s="342">
        <v>0</v>
      </c>
      <c r="AE79" s="342">
        <v>0</v>
      </c>
      <c r="AF79" s="342">
        <v>0</v>
      </c>
      <c r="AG79" s="342">
        <v>0</v>
      </c>
      <c r="AH79" s="342">
        <v>0</v>
      </c>
      <c r="AI79" s="342">
        <v>0</v>
      </c>
      <c r="AJ79" s="342">
        <v>0</v>
      </c>
      <c r="AK79" s="342">
        <v>0</v>
      </c>
      <c r="AL79" s="342">
        <v>0</v>
      </c>
      <c r="AM79" s="342">
        <v>0</v>
      </c>
      <c r="AN79" s="342">
        <v>0</v>
      </c>
      <c r="AO79" s="342">
        <v>0</v>
      </c>
      <c r="AP79" s="342">
        <v>0</v>
      </c>
      <c r="AQ79" s="342">
        <v>0</v>
      </c>
      <c r="AR79" s="342">
        <v>0</v>
      </c>
      <c r="AS79" s="342">
        <v>0</v>
      </c>
      <c r="AT79" s="342">
        <v>0</v>
      </c>
      <c r="AU79" s="342">
        <v>0</v>
      </c>
      <c r="AV79" s="342">
        <v>0</v>
      </c>
      <c r="AW79" s="342">
        <v>0</v>
      </c>
      <c r="AX79" s="342">
        <v>0</v>
      </c>
      <c r="AY79" s="342">
        <v>0</v>
      </c>
      <c r="AZ79" s="342">
        <v>0</v>
      </c>
      <c r="BA79" s="342">
        <v>0</v>
      </c>
      <c r="BB79" s="342">
        <v>0</v>
      </c>
      <c r="BC79" s="342">
        <v>0</v>
      </c>
      <c r="BD79" s="342">
        <v>0</v>
      </c>
      <c r="BE79" s="342">
        <v>0</v>
      </c>
      <c r="BF79" s="342">
        <v>0</v>
      </c>
      <c r="BG79" s="342">
        <v>0</v>
      </c>
      <c r="BH79" s="342">
        <v>0</v>
      </c>
      <c r="BI79" s="342">
        <v>0</v>
      </c>
      <c r="BJ79" s="342">
        <v>0</v>
      </c>
      <c r="BK79" s="342">
        <v>0</v>
      </c>
      <c r="BL79" s="342">
        <v>0</v>
      </c>
      <c r="BM79" s="342">
        <v>0</v>
      </c>
      <c r="BN79" s="342">
        <v>0</v>
      </c>
      <c r="BO79" s="342">
        <v>0</v>
      </c>
      <c r="BP79" s="342">
        <v>0</v>
      </c>
      <c r="BQ79" s="342">
        <v>0</v>
      </c>
      <c r="BR79" s="342">
        <v>0</v>
      </c>
      <c r="BS79" s="342">
        <v>0</v>
      </c>
      <c r="BT79" s="342">
        <v>0</v>
      </c>
      <c r="BU79" s="342">
        <v>0</v>
      </c>
      <c r="BV79" s="342">
        <v>0</v>
      </c>
      <c r="BW79" s="342">
        <v>0</v>
      </c>
      <c r="BX79" s="342">
        <v>0</v>
      </c>
      <c r="BY79" s="342">
        <v>0</v>
      </c>
      <c r="BZ79" s="342">
        <v>0</v>
      </c>
      <c r="CA79" s="342">
        <v>0</v>
      </c>
      <c r="CB79" s="342">
        <v>0</v>
      </c>
      <c r="CC79" s="342">
        <v>0</v>
      </c>
      <c r="CD79" s="342">
        <v>0</v>
      </c>
      <c r="CE79" s="342">
        <v>0</v>
      </c>
      <c r="CF79" s="342">
        <v>0</v>
      </c>
      <c r="CG79" s="342">
        <v>0</v>
      </c>
      <c r="CH79" s="342">
        <v>0</v>
      </c>
      <c r="CI79" s="342">
        <v>0</v>
      </c>
      <c r="CJ79" s="342">
        <v>0</v>
      </c>
      <c r="CK79" s="342">
        <v>0</v>
      </c>
      <c r="CL79" s="342">
        <v>0</v>
      </c>
      <c r="CM79" s="342">
        <v>0</v>
      </c>
      <c r="CN79" s="342">
        <v>0</v>
      </c>
      <c r="CO79" s="342">
        <v>0</v>
      </c>
      <c r="CP79" s="342">
        <v>0</v>
      </c>
      <c r="CQ79" s="342">
        <v>0</v>
      </c>
      <c r="CR79" s="342">
        <v>0</v>
      </c>
      <c r="CS79" s="342">
        <v>0</v>
      </c>
      <c r="CT79" s="342">
        <v>0</v>
      </c>
      <c r="CU79" s="342">
        <v>0</v>
      </c>
      <c r="CV79" s="342">
        <v>0</v>
      </c>
      <c r="CW79" s="342">
        <v>0</v>
      </c>
      <c r="CX79" s="342">
        <v>0</v>
      </c>
      <c r="CY79" s="342">
        <v>0</v>
      </c>
      <c r="CZ79" s="342">
        <v>0</v>
      </c>
      <c r="DA79" s="342">
        <v>0</v>
      </c>
      <c r="DB79" s="342">
        <v>0</v>
      </c>
      <c r="DC79" s="342">
        <v>0</v>
      </c>
      <c r="DD79" s="342">
        <v>0</v>
      </c>
      <c r="DE79" s="342">
        <v>0</v>
      </c>
      <c r="DF79" s="343">
        <v>0</v>
      </c>
      <c r="DG79" s="345"/>
      <c r="DH79" s="346"/>
      <c r="DI79" s="346"/>
      <c r="DJ79" s="346"/>
      <c r="DK79" s="346"/>
      <c r="DL79" s="346"/>
      <c r="DM79" s="346"/>
      <c r="DN79" s="346"/>
      <c r="DO79" s="346"/>
      <c r="DP79" s="346"/>
      <c r="DQ79" s="345"/>
      <c r="DR79" s="345"/>
      <c r="DS79" s="345"/>
      <c r="DT79" s="345"/>
      <c r="DU79" s="345"/>
      <c r="DV79" s="345"/>
      <c r="DW79" s="345"/>
      <c r="DX79" s="345"/>
      <c r="DY79" s="345"/>
      <c r="DZ79" s="345"/>
      <c r="EA79" s="345"/>
      <c r="EB79" s="345"/>
      <c r="EC79" s="345"/>
      <c r="ED79" s="345"/>
      <c r="EE79" s="345"/>
      <c r="EF79" s="345"/>
      <c r="EG79" s="345"/>
      <c r="EH79" s="345"/>
      <c r="EI79" s="345"/>
      <c r="EJ79" s="345"/>
      <c r="EK79" s="345"/>
      <c r="EL79" s="345"/>
      <c r="EM79" s="345"/>
      <c r="EN79" s="345"/>
      <c r="EO79" s="345"/>
      <c r="EP79" s="345"/>
      <c r="EQ79" s="345"/>
      <c r="ER79" s="345"/>
      <c r="ES79" s="345"/>
      <c r="ET79" s="345"/>
      <c r="EU79" s="345"/>
      <c r="EV79" s="345"/>
      <c r="EW79" s="345"/>
      <c r="EX79" s="345"/>
      <c r="EY79" s="345"/>
      <c r="EZ79" s="345"/>
      <c r="FA79" s="345"/>
      <c r="FB79" s="345"/>
      <c r="FC79" s="345"/>
      <c r="FD79" s="345"/>
      <c r="FE79" s="345"/>
      <c r="FF79" s="345"/>
      <c r="FG79" s="345"/>
      <c r="FH79" s="345"/>
      <c r="FI79" s="345"/>
      <c r="FJ79" s="345"/>
      <c r="FK79" s="345"/>
      <c r="FL79" s="345"/>
      <c r="FM79" s="345"/>
      <c r="FN79" s="345"/>
    </row>
    <row r="80" spans="1:170" ht="19.899999999999999" customHeight="1" x14ac:dyDescent="0.15">
      <c r="A80" s="347" t="s">
        <v>481</v>
      </c>
      <c r="B80" s="348" t="s">
        <v>482</v>
      </c>
      <c r="C80" s="349">
        <v>1.3644160299391861E-4</v>
      </c>
      <c r="D80" s="342">
        <v>1.9790223629527012E-4</v>
      </c>
      <c r="E80" s="342">
        <v>0</v>
      </c>
      <c r="F80" s="342">
        <v>1.6460905349794238E-3</v>
      </c>
      <c r="G80" s="342">
        <v>4.5733699202926958E-4</v>
      </c>
      <c r="H80" s="342">
        <v>0</v>
      </c>
      <c r="I80" s="342">
        <v>1.8421052631578947E-3</v>
      </c>
      <c r="J80" s="342">
        <v>6.8487928679513972E-4</v>
      </c>
      <c r="K80" s="342">
        <v>3.1974472098235911E-4</v>
      </c>
      <c r="L80" s="342">
        <v>1.9462826002335538E-4</v>
      </c>
      <c r="M80" s="342">
        <v>0</v>
      </c>
      <c r="N80" s="342">
        <v>1.2995764343473239E-3</v>
      </c>
      <c r="O80" s="342">
        <v>1.0374878959745469E-3</v>
      </c>
      <c r="P80" s="342">
        <v>4.2328856736060339E-4</v>
      </c>
      <c r="Q80" s="342">
        <v>8.7783154198604039E-4</v>
      </c>
      <c r="R80" s="342">
        <v>3.0709101060859855E-3</v>
      </c>
      <c r="S80" s="342">
        <v>1.7161801227683802E-3</v>
      </c>
      <c r="T80" s="342">
        <v>1.4564051625200508E-3</v>
      </c>
      <c r="U80" s="342">
        <v>8.2056892778993432E-4</v>
      </c>
      <c r="V80" s="342">
        <v>9.828866747517023E-4</v>
      </c>
      <c r="W80" s="342">
        <v>7.5529021389988591E-4</v>
      </c>
      <c r="X80" s="342">
        <v>7.7084699490116834E-4</v>
      </c>
      <c r="Y80" s="342">
        <v>9.8254951128396708E-4</v>
      </c>
      <c r="Z80" s="342">
        <v>8.7604029785370125E-4</v>
      </c>
      <c r="AA80" s="342">
        <v>1.1279783465914053E-3</v>
      </c>
      <c r="AB80" s="342">
        <v>1.1323906841061045E-3</v>
      </c>
      <c r="AC80" s="342">
        <v>1.1476883643527993E-4</v>
      </c>
      <c r="AD80" s="342">
        <v>2.8592384480550961E-4</v>
      </c>
      <c r="AE80" s="342">
        <v>1.6815246424506081E-3</v>
      </c>
      <c r="AF80" s="342">
        <v>9.5135984053396961E-4</v>
      </c>
      <c r="AG80" s="342">
        <v>8.2576383154417832E-4</v>
      </c>
      <c r="AH80" s="342">
        <v>1.1797126293766878E-3</v>
      </c>
      <c r="AI80" s="342">
        <v>1.1523310137833082E-3</v>
      </c>
      <c r="AJ80" s="342">
        <v>7.9617834394904463E-4</v>
      </c>
      <c r="AK80" s="342">
        <v>2.1484885849867353E-3</v>
      </c>
      <c r="AL80" s="342">
        <v>3.9213385659016454E-4</v>
      </c>
      <c r="AM80" s="342">
        <v>3.9428766210310493E-4</v>
      </c>
      <c r="AN80" s="342">
        <v>1.0446250775307674E-3</v>
      </c>
      <c r="AO80" s="342">
        <v>2.019819478634097E-4</v>
      </c>
      <c r="AP80" s="342">
        <v>3.1422386704839047E-4</v>
      </c>
      <c r="AQ80" s="342">
        <v>8.2683103968416544E-4</v>
      </c>
      <c r="AR80" s="342">
        <v>2.0708462761225592E-3</v>
      </c>
      <c r="AS80" s="342">
        <v>7.8481150874894223E-4</v>
      </c>
      <c r="AT80" s="342">
        <v>9.8754722315275417E-4</v>
      </c>
      <c r="AU80" s="342">
        <v>1.0256225367506835E-3</v>
      </c>
      <c r="AV80" s="342">
        <v>2.0973701858378003E-3</v>
      </c>
      <c r="AW80" s="342">
        <v>8.8823547428711449E-4</v>
      </c>
      <c r="AX80" s="342">
        <v>1.5679999999999999E-3</v>
      </c>
      <c r="AY80" s="342">
        <v>1.2399716365769358E-3</v>
      </c>
      <c r="AZ80" s="342">
        <v>6.7849686847599165E-4</v>
      </c>
      <c r="BA80" s="342">
        <v>1.6013784016621901E-3</v>
      </c>
      <c r="BB80" s="342">
        <v>5.2323690375740664E-4</v>
      </c>
      <c r="BC80" s="342">
        <v>5.4217522233659622E-3</v>
      </c>
      <c r="BD80" s="342">
        <v>2.0963071796984024E-3</v>
      </c>
      <c r="BE80" s="342">
        <v>5.4450641889297656E-4</v>
      </c>
      <c r="BF80" s="342">
        <v>2.820542738572438E-4</v>
      </c>
      <c r="BG80" s="342">
        <v>4.090147508131016E-4</v>
      </c>
      <c r="BH80" s="342">
        <v>1.5525385657186271E-3</v>
      </c>
      <c r="BI80" s="342">
        <v>1.0064324158753774E-3</v>
      </c>
      <c r="BJ80" s="342">
        <v>1.5738988025607759E-3</v>
      </c>
      <c r="BK80" s="342">
        <v>2.1189699072096243E-3</v>
      </c>
      <c r="BL80" s="342">
        <v>2.0997327447027812E-3</v>
      </c>
      <c r="BM80" s="342">
        <v>1.6197850296783417E-3</v>
      </c>
      <c r="BN80" s="342">
        <v>1.0977148930516806E-3</v>
      </c>
      <c r="BO80" s="342">
        <v>9.063045254568096E-4</v>
      </c>
      <c r="BP80" s="342">
        <v>7.339949353733175E-4</v>
      </c>
      <c r="BQ80" s="342">
        <v>8.7630506862005199E-4</v>
      </c>
      <c r="BR80" s="342">
        <v>2.1207354208159948E-3</v>
      </c>
      <c r="BS80" s="342">
        <v>1.7692162950418665E-2</v>
      </c>
      <c r="BT80" s="342">
        <v>3.3646910097450589E-3</v>
      </c>
      <c r="BU80" s="342">
        <v>7.9302815940946233E-3</v>
      </c>
      <c r="BV80" s="342">
        <v>8.432647250167357E-4</v>
      </c>
      <c r="BW80" s="342">
        <v>1.3889012422797959E-4</v>
      </c>
      <c r="BX80" s="342">
        <v>1.0420129188761681E-6</v>
      </c>
      <c r="BY80" s="342">
        <v>2.6706231454005935E-4</v>
      </c>
      <c r="BZ80" s="342">
        <v>1.2298752680732297E-3</v>
      </c>
      <c r="CA80" s="342">
        <v>2.368331791241588E-4</v>
      </c>
      <c r="CB80" s="342">
        <v>8.5615077337439227E-4</v>
      </c>
      <c r="CC80" s="342">
        <v>0</v>
      </c>
      <c r="CD80" s="342">
        <v>5.3539688732821781E-3</v>
      </c>
      <c r="CE80" s="342">
        <v>9.634784974269457E-4</v>
      </c>
      <c r="CF80" s="342">
        <v>9.549739483969156E-4</v>
      </c>
      <c r="CG80" s="342">
        <v>1.1036442113314757E-3</v>
      </c>
      <c r="CH80" s="342">
        <v>1.3021126803851222E-3</v>
      </c>
      <c r="CI80" s="342">
        <v>2.3411133970467515E-3</v>
      </c>
      <c r="CJ80" s="342">
        <v>6.8313338242712756E-4</v>
      </c>
      <c r="CK80" s="342">
        <v>1.6779891304347825E-3</v>
      </c>
      <c r="CL80" s="342">
        <v>1.1732178911181038E-3</v>
      </c>
      <c r="CM80" s="342">
        <v>6.2849605217340588E-3</v>
      </c>
      <c r="CN80" s="342">
        <v>4.033648772962594E-3</v>
      </c>
      <c r="CO80" s="342">
        <v>5.7372627649868698E-3</v>
      </c>
      <c r="CP80" s="342">
        <v>1.5411412114718977E-3</v>
      </c>
      <c r="CQ80" s="342">
        <v>5.1576982422823353E-3</v>
      </c>
      <c r="CR80" s="342">
        <v>1.4468226665364174E-3</v>
      </c>
      <c r="CS80" s="342">
        <v>4.0277417610611168E-4</v>
      </c>
      <c r="CT80" s="342">
        <v>4.0597182077949882E-3</v>
      </c>
      <c r="CU80" s="342">
        <v>7.7949551403643977E-4</v>
      </c>
      <c r="CV80" s="342">
        <v>4.8854819760611387E-4</v>
      </c>
      <c r="CW80" s="342">
        <v>5.4333260239261267E-4</v>
      </c>
      <c r="CX80" s="342">
        <v>1.1266981302388037E-3</v>
      </c>
      <c r="CY80" s="342">
        <v>2.1029690098839544E-4</v>
      </c>
      <c r="CZ80" s="342">
        <v>8.5399529914013299E-4</v>
      </c>
      <c r="DA80" s="342">
        <v>8.6592681879269016E-4</v>
      </c>
      <c r="DB80" s="342">
        <v>1.248456331070788E-3</v>
      </c>
      <c r="DC80" s="342">
        <v>2.5032855623005195E-4</v>
      </c>
      <c r="DD80" s="342">
        <v>1.4718804434676175E-3</v>
      </c>
      <c r="DE80" s="342">
        <v>6.6936607740505428E-4</v>
      </c>
      <c r="DF80" s="343">
        <v>2.8449011612369284E-4</v>
      </c>
      <c r="DG80" s="345"/>
      <c r="DH80" s="346"/>
      <c r="DI80" s="346"/>
      <c r="DJ80" s="346"/>
      <c r="DK80" s="346"/>
      <c r="DL80" s="346"/>
      <c r="DM80" s="346"/>
      <c r="DN80" s="346"/>
      <c r="DO80" s="346"/>
      <c r="DP80" s="346"/>
      <c r="DQ80" s="345"/>
      <c r="DR80" s="345"/>
      <c r="DS80" s="345"/>
      <c r="DT80" s="345"/>
      <c r="DU80" s="345"/>
      <c r="DV80" s="345"/>
      <c r="DW80" s="345"/>
      <c r="DX80" s="345"/>
      <c r="DY80" s="345"/>
      <c r="DZ80" s="345"/>
      <c r="EA80" s="345"/>
      <c r="EB80" s="345"/>
      <c r="EC80" s="345"/>
      <c r="ED80" s="345"/>
      <c r="EE80" s="345"/>
      <c r="EF80" s="345"/>
      <c r="EG80" s="345"/>
      <c r="EH80" s="345"/>
      <c r="EI80" s="345"/>
      <c r="EJ80" s="345"/>
      <c r="EK80" s="345"/>
      <c r="EL80" s="345"/>
      <c r="EM80" s="345"/>
      <c r="EN80" s="345"/>
      <c r="EO80" s="345"/>
      <c r="EP80" s="345"/>
      <c r="EQ80" s="345"/>
      <c r="ER80" s="345"/>
      <c r="ES80" s="345"/>
      <c r="ET80" s="345"/>
      <c r="EU80" s="345"/>
      <c r="EV80" s="345"/>
      <c r="EW80" s="345"/>
      <c r="EX80" s="345"/>
      <c r="EY80" s="345"/>
      <c r="EZ80" s="345"/>
      <c r="FA80" s="345"/>
      <c r="FB80" s="345"/>
      <c r="FC80" s="345"/>
      <c r="FD80" s="345"/>
      <c r="FE80" s="345"/>
      <c r="FF80" s="345"/>
      <c r="FG80" s="345"/>
      <c r="FH80" s="345"/>
      <c r="FI80" s="345"/>
      <c r="FJ80" s="345"/>
      <c r="FK80" s="345"/>
      <c r="FL80" s="345"/>
      <c r="FM80" s="345"/>
      <c r="FN80" s="345"/>
    </row>
    <row r="81" spans="1:170" ht="19.899999999999999" customHeight="1" x14ac:dyDescent="0.15">
      <c r="A81" s="347" t="s">
        <v>487</v>
      </c>
      <c r="B81" s="348" t="s">
        <v>488</v>
      </c>
      <c r="C81" s="349">
        <v>1.0116170279120536E-2</v>
      </c>
      <c r="D81" s="342">
        <v>4.0042219143742994E-2</v>
      </c>
      <c r="E81" s="342">
        <v>7.716590669940372E-3</v>
      </c>
      <c r="F81" s="342">
        <v>3.2098765432098768E-2</v>
      </c>
      <c r="G81" s="342">
        <v>5.7493793283679602E-3</v>
      </c>
      <c r="H81" s="342">
        <v>0</v>
      </c>
      <c r="I81" s="342">
        <v>1.0263157894736842E-2</v>
      </c>
      <c r="J81" s="342">
        <v>2.3265220149923951E-2</v>
      </c>
      <c r="K81" s="342">
        <v>1.333238594156746E-2</v>
      </c>
      <c r="L81" s="342">
        <v>2.8610354223433242E-2</v>
      </c>
      <c r="M81" s="342">
        <v>0</v>
      </c>
      <c r="N81" s="342">
        <v>1.1551790527531768E-2</v>
      </c>
      <c r="O81" s="342">
        <v>8.7148983261861948E-3</v>
      </c>
      <c r="P81" s="342">
        <v>1.7970523723400161E-2</v>
      </c>
      <c r="Q81" s="342">
        <v>1.8380936068171112E-2</v>
      </c>
      <c r="R81" s="342">
        <v>4.0480178671133446E-2</v>
      </c>
      <c r="S81" s="342">
        <v>2.5859847242397264E-2</v>
      </c>
      <c r="T81" s="342">
        <v>1.1839164546937187E-2</v>
      </c>
      <c r="U81" s="342">
        <v>9.5733041575492336E-3</v>
      </c>
      <c r="V81" s="342">
        <v>7.0625163484174733E-3</v>
      </c>
      <c r="W81" s="342">
        <v>6.2205362560518685E-3</v>
      </c>
      <c r="X81" s="342">
        <v>1.0213722682440481E-2</v>
      </c>
      <c r="Y81" s="342">
        <v>1.1053682001944629E-2</v>
      </c>
      <c r="Z81" s="342">
        <v>1.401664476565922E-2</v>
      </c>
      <c r="AA81" s="342">
        <v>1.43829038127084E-2</v>
      </c>
      <c r="AB81" s="342">
        <v>1.4924955816958133E-2</v>
      </c>
      <c r="AC81" s="342">
        <v>2.5415743939619252E-3</v>
      </c>
      <c r="AD81" s="342">
        <v>2.3420892331025223E-2</v>
      </c>
      <c r="AE81" s="342">
        <v>8.7863043649765021E-3</v>
      </c>
      <c r="AF81" s="342">
        <v>1.1340813337158907E-2</v>
      </c>
      <c r="AG81" s="342">
        <v>1.0900082576383155E-2</v>
      </c>
      <c r="AH81" s="342">
        <v>1.7806287499654381E-2</v>
      </c>
      <c r="AI81" s="342">
        <v>5.3596791338758519E-2</v>
      </c>
      <c r="AJ81" s="342">
        <v>1.5923566878980892E-2</v>
      </c>
      <c r="AK81" s="342">
        <v>1.8719874453536598E-2</v>
      </c>
      <c r="AL81" s="342">
        <v>1.0031833858751532E-2</v>
      </c>
      <c r="AM81" s="342">
        <v>4.0649786067145921E-3</v>
      </c>
      <c r="AN81" s="342">
        <v>3.1893709398361246E-2</v>
      </c>
      <c r="AO81" s="342">
        <v>1.7307328157545921E-2</v>
      </c>
      <c r="AP81" s="342">
        <v>6.2146498149570559E-3</v>
      </c>
      <c r="AQ81" s="342">
        <v>1.0167787109629602E-2</v>
      </c>
      <c r="AR81" s="342">
        <v>1.2060492044741947E-2</v>
      </c>
      <c r="AS81" s="342">
        <v>1.0676848742936696E-2</v>
      </c>
      <c r="AT81" s="342">
        <v>8.6729882598062472E-3</v>
      </c>
      <c r="AU81" s="342">
        <v>7.6812581475795881E-3</v>
      </c>
      <c r="AV81" s="342">
        <v>1.0131288172362422E-2</v>
      </c>
      <c r="AW81" s="342">
        <v>9.1171756153838306E-3</v>
      </c>
      <c r="AX81" s="342">
        <v>8.9813333333333325E-3</v>
      </c>
      <c r="AY81" s="342">
        <v>1.0042285260301232E-2</v>
      </c>
      <c r="AZ81" s="342">
        <v>8.7682672233820452E-3</v>
      </c>
      <c r="BA81" s="342">
        <v>6.7602493285359548E-3</v>
      </c>
      <c r="BB81" s="342">
        <v>1.0855987291471239E-2</v>
      </c>
      <c r="BC81" s="342">
        <v>8.1283659512255413E-3</v>
      </c>
      <c r="BD81" s="342">
        <v>1.3266366257446194E-2</v>
      </c>
      <c r="BE81" s="342">
        <v>1.3738315799761255E-2</v>
      </c>
      <c r="BF81" s="342">
        <v>1.3341075279091326E-2</v>
      </c>
      <c r="BG81" s="342">
        <v>9.443477118170767E-3</v>
      </c>
      <c r="BH81" s="342">
        <v>1.5073938272828373E-2</v>
      </c>
      <c r="BI81" s="342">
        <v>9.3510698814160062E-3</v>
      </c>
      <c r="BJ81" s="342">
        <v>1.5154093200331795E-2</v>
      </c>
      <c r="BK81" s="342">
        <v>0.50556229600642522</v>
      </c>
      <c r="BL81" s="342">
        <v>1.9240101064460519E-2</v>
      </c>
      <c r="BM81" s="342">
        <v>1.9467982337832146E-2</v>
      </c>
      <c r="BN81" s="342">
        <v>1.8262588016474027E-2</v>
      </c>
      <c r="BO81" s="342">
        <v>1.9988653352791524E-2</v>
      </c>
      <c r="BP81" s="342">
        <v>8.1189330634828579E-3</v>
      </c>
      <c r="BQ81" s="342">
        <v>2.33043496922202E-2</v>
      </c>
      <c r="BR81" s="342">
        <v>9.797937166237055E-3</v>
      </c>
      <c r="BS81" s="342">
        <v>4.716577288550193E-2</v>
      </c>
      <c r="BT81" s="342">
        <v>4.056745729859243E-3</v>
      </c>
      <c r="BU81" s="342">
        <v>8.2121050096978631E-3</v>
      </c>
      <c r="BV81" s="342">
        <v>9.3990722320174238E-4</v>
      </c>
      <c r="BW81" s="342">
        <v>8.3676168438827109E-4</v>
      </c>
      <c r="BX81" s="342">
        <v>5.1319136254651287E-5</v>
      </c>
      <c r="BY81" s="342">
        <v>1.1315529179030664E-3</v>
      </c>
      <c r="BZ81" s="342">
        <v>3.8567363889161705E-3</v>
      </c>
      <c r="CA81" s="342">
        <v>3.0326689292932535E-3</v>
      </c>
      <c r="CB81" s="342">
        <v>1.8871652325573474E-3</v>
      </c>
      <c r="CC81" s="342">
        <v>0</v>
      </c>
      <c r="CD81" s="342">
        <v>4.9638011011401573E-3</v>
      </c>
      <c r="CE81" s="342">
        <v>2.2027763294114092E-3</v>
      </c>
      <c r="CF81" s="342">
        <v>6.5274517285459606E-3</v>
      </c>
      <c r="CG81" s="342">
        <v>8.1330929355843309E-2</v>
      </c>
      <c r="CH81" s="342">
        <v>5.1275168885346473E-3</v>
      </c>
      <c r="CI81" s="342">
        <v>3.6383537209514448E-3</v>
      </c>
      <c r="CJ81" s="342">
        <v>6.3776027925477943E-3</v>
      </c>
      <c r="CK81" s="342">
        <v>6.6372282608695649E-3</v>
      </c>
      <c r="CL81" s="342">
        <v>1.0740855266747912E-2</v>
      </c>
      <c r="CM81" s="342">
        <v>6.2855322976184966E-3</v>
      </c>
      <c r="CN81" s="342">
        <v>3.213388959592842E-3</v>
      </c>
      <c r="CO81" s="342">
        <v>1.0597306682300212E-2</v>
      </c>
      <c r="CP81" s="342">
        <v>9.1513177425037572E-3</v>
      </c>
      <c r="CQ81" s="342">
        <v>6.9596555779751178E-3</v>
      </c>
      <c r="CR81" s="342">
        <v>4.6955731978741214E-3</v>
      </c>
      <c r="CS81" s="342">
        <v>3.2346076814001091E-3</v>
      </c>
      <c r="CT81" s="342">
        <v>1.1586254601151215E-2</v>
      </c>
      <c r="CU81" s="342">
        <v>2.3429029472879959E-3</v>
      </c>
      <c r="CV81" s="342">
        <v>2.4892693878025801E-3</v>
      </c>
      <c r="CW81" s="342">
        <v>9.4534999878176547E-3</v>
      </c>
      <c r="CX81" s="342">
        <v>3.4981248541145877E-3</v>
      </c>
      <c r="CY81" s="342">
        <v>7.1373493668788757E-3</v>
      </c>
      <c r="CZ81" s="342">
        <v>1.2579376661146063E-2</v>
      </c>
      <c r="DA81" s="342">
        <v>3.2454937168350027E-3</v>
      </c>
      <c r="DB81" s="342">
        <v>3.4929734894579806E-3</v>
      </c>
      <c r="DC81" s="342">
        <v>4.9857104115818675E-3</v>
      </c>
      <c r="DD81" s="342">
        <v>1.2875080510753581E-2</v>
      </c>
      <c r="DE81" s="342">
        <v>4.7129955777946035E-2</v>
      </c>
      <c r="DF81" s="343">
        <v>2.6022224712708087E-2</v>
      </c>
      <c r="DG81" s="345"/>
      <c r="DH81" s="346"/>
      <c r="DI81" s="346"/>
      <c r="DJ81" s="346"/>
      <c r="DK81" s="346"/>
      <c r="DL81" s="346"/>
      <c r="DM81" s="346"/>
      <c r="DN81" s="346"/>
      <c r="DO81" s="346"/>
      <c r="DP81" s="346"/>
      <c r="DQ81" s="345"/>
      <c r="DR81" s="345"/>
      <c r="DS81" s="345"/>
      <c r="DT81" s="345"/>
      <c r="DU81" s="345"/>
      <c r="DV81" s="345"/>
      <c r="DW81" s="345"/>
      <c r="DX81" s="345"/>
      <c r="DY81" s="345"/>
      <c r="DZ81" s="345"/>
      <c r="EA81" s="345"/>
      <c r="EB81" s="345"/>
      <c r="EC81" s="345"/>
      <c r="ED81" s="345"/>
      <c r="EE81" s="345"/>
      <c r="EF81" s="345"/>
      <c r="EG81" s="345"/>
      <c r="EH81" s="345"/>
      <c r="EI81" s="345"/>
      <c r="EJ81" s="345"/>
      <c r="EK81" s="345"/>
      <c r="EL81" s="345"/>
      <c r="EM81" s="345"/>
      <c r="EN81" s="345"/>
      <c r="EO81" s="345"/>
      <c r="EP81" s="345"/>
      <c r="EQ81" s="345"/>
      <c r="ER81" s="345"/>
      <c r="ES81" s="345"/>
      <c r="ET81" s="345"/>
      <c r="EU81" s="345"/>
      <c r="EV81" s="345"/>
      <c r="EW81" s="345"/>
      <c r="EX81" s="345"/>
      <c r="EY81" s="345"/>
      <c r="EZ81" s="345"/>
      <c r="FA81" s="345"/>
      <c r="FB81" s="345"/>
      <c r="FC81" s="345"/>
      <c r="FD81" s="345"/>
      <c r="FE81" s="345"/>
      <c r="FF81" s="345"/>
      <c r="FG81" s="345"/>
      <c r="FH81" s="345"/>
      <c r="FI81" s="345"/>
      <c r="FJ81" s="345"/>
      <c r="FK81" s="345"/>
      <c r="FL81" s="345"/>
      <c r="FM81" s="345"/>
      <c r="FN81" s="345"/>
    </row>
    <row r="82" spans="1:170" ht="19.899999999999999" customHeight="1" x14ac:dyDescent="0.15">
      <c r="A82" s="347" t="s">
        <v>493</v>
      </c>
      <c r="B82" s="348" t="s">
        <v>494</v>
      </c>
      <c r="C82" s="349">
        <v>6.6427569000467798E-2</v>
      </c>
      <c r="D82" s="342">
        <v>1.6030081139916882E-2</v>
      </c>
      <c r="E82" s="342">
        <v>1.4380918975797966E-2</v>
      </c>
      <c r="F82" s="342">
        <v>2.1399176954732511E-2</v>
      </c>
      <c r="G82" s="342">
        <v>2.5545537697634915E-2</v>
      </c>
      <c r="H82" s="342">
        <v>0</v>
      </c>
      <c r="I82" s="342">
        <v>0.23</v>
      </c>
      <c r="J82" s="342">
        <v>4.9679592794036123E-3</v>
      </c>
      <c r="K82" s="342">
        <v>6.3206102925502713E-3</v>
      </c>
      <c r="L82" s="342">
        <v>1.946282600233554E-3</v>
      </c>
      <c r="M82" s="342">
        <v>0</v>
      </c>
      <c r="N82" s="342">
        <v>1.8242202541393915E-2</v>
      </c>
      <c r="O82" s="342">
        <v>6.5707566745054641E-3</v>
      </c>
      <c r="P82" s="342">
        <v>1.1274868203332435E-2</v>
      </c>
      <c r="Q82" s="342">
        <v>7.1189997002526441E-3</v>
      </c>
      <c r="R82" s="342">
        <v>4.7753386817126564E-3</v>
      </c>
      <c r="S82" s="342">
        <v>3.8130827983693361E-3</v>
      </c>
      <c r="T82" s="342">
        <v>9.5102585958106532E-3</v>
      </c>
      <c r="U82" s="342">
        <v>3.4190371991247265E-3</v>
      </c>
      <c r="V82" s="342">
        <v>3.5748539541372395E-3</v>
      </c>
      <c r="W82" s="342">
        <v>3.3691035384073561E-3</v>
      </c>
      <c r="X82" s="342">
        <v>5.3423979229955971E-3</v>
      </c>
      <c r="Y82" s="342">
        <v>6.9597257049281E-4</v>
      </c>
      <c r="Z82" s="342">
        <v>3.504161191414805E-3</v>
      </c>
      <c r="AA82" s="342">
        <v>1.8311949727090595E-3</v>
      </c>
      <c r="AB82" s="342">
        <v>2.44419306096153E-3</v>
      </c>
      <c r="AC82" s="342">
        <v>4.9177829375762424E-4</v>
      </c>
      <c r="AD82" s="342">
        <v>3.4808120237192475E-4</v>
      </c>
      <c r="AE82" s="342">
        <v>1.212681310507275E-3</v>
      </c>
      <c r="AF82" s="342">
        <v>1.9480225306171758E-3</v>
      </c>
      <c r="AG82" s="342">
        <v>1.0569777043765483E-2</v>
      </c>
      <c r="AH82" s="342">
        <v>5.9907281960534927E-3</v>
      </c>
      <c r="AI82" s="342">
        <v>4.1984153215360843E-2</v>
      </c>
      <c r="AJ82" s="342">
        <v>3.1847133757961785E-3</v>
      </c>
      <c r="AK82" s="342">
        <v>1.5282292717557822E-2</v>
      </c>
      <c r="AL82" s="342">
        <v>2.7603753369417881E-3</v>
      </c>
      <c r="AM82" s="342">
        <v>4.980743499341158E-3</v>
      </c>
      <c r="AN82" s="342">
        <v>4.570234714197108E-3</v>
      </c>
      <c r="AO82" s="342">
        <v>3.572555702834059E-3</v>
      </c>
      <c r="AP82" s="342">
        <v>1.745688150268836E-3</v>
      </c>
      <c r="AQ82" s="342">
        <v>4.1490530549917132E-3</v>
      </c>
      <c r="AR82" s="342">
        <v>8.0792171617739272E-3</v>
      </c>
      <c r="AS82" s="342">
        <v>7.848115087489423E-3</v>
      </c>
      <c r="AT82" s="342">
        <v>4.8351086592400535E-3</v>
      </c>
      <c r="AU82" s="342">
        <v>4.7770670421273748E-3</v>
      </c>
      <c r="AV82" s="342">
        <v>9.7802262099260517E-3</v>
      </c>
      <c r="AW82" s="342">
        <v>3.849020388577496E-3</v>
      </c>
      <c r="AX82" s="342">
        <v>9.013333333333333E-4</v>
      </c>
      <c r="AY82" s="342">
        <v>2.1718066089745731E-3</v>
      </c>
      <c r="AZ82" s="342">
        <v>2.7139874739039666E-3</v>
      </c>
      <c r="BA82" s="342">
        <v>2.0878731059646278E-3</v>
      </c>
      <c r="BB82" s="342">
        <v>2.748172206221334E-3</v>
      </c>
      <c r="BC82" s="342">
        <v>1.3213389852542831E-4</v>
      </c>
      <c r="BD82" s="342">
        <v>3.7254022020446679E-3</v>
      </c>
      <c r="BE82" s="342">
        <v>1.0331660255918018E-3</v>
      </c>
      <c r="BF82" s="342">
        <v>8.7831884627858324E-4</v>
      </c>
      <c r="BG82" s="342">
        <v>1.2475771214560268E-3</v>
      </c>
      <c r="BH82" s="342">
        <v>1.0680584459199067E-3</v>
      </c>
      <c r="BI82" s="342">
        <v>5.9948365641272479E-4</v>
      </c>
      <c r="BJ82" s="342">
        <v>2.8904438820001276E-2</v>
      </c>
      <c r="BK82" s="342">
        <v>1.2611288641295989E-2</v>
      </c>
      <c r="BL82" s="342">
        <v>1.7713188547243987E-2</v>
      </c>
      <c r="BM82" s="342">
        <v>1.6806432366998907E-2</v>
      </c>
      <c r="BN82" s="342">
        <v>2.1490965856250831E-2</v>
      </c>
      <c r="BO82" s="342">
        <v>1.2534833850117213E-2</v>
      </c>
      <c r="BP82" s="342">
        <v>3.6718235306080816E-3</v>
      </c>
      <c r="BQ82" s="342">
        <v>5.4956846446314687E-3</v>
      </c>
      <c r="BR82" s="342">
        <v>7.3039802157708767E-3</v>
      </c>
      <c r="BS82" s="342">
        <v>2.3656976197196349E-2</v>
      </c>
      <c r="BT82" s="342">
        <v>2.6999094952343119E-2</v>
      </c>
      <c r="BU82" s="342">
        <v>8.3750436011601221E-3</v>
      </c>
      <c r="BV82" s="342">
        <v>3.3105948463619992E-3</v>
      </c>
      <c r="BW82" s="342">
        <v>2.6772268773600201E-3</v>
      </c>
      <c r="BX82" s="342">
        <v>7.1013180421410863E-4</v>
      </c>
      <c r="BY82" s="342">
        <v>3.0642927794263105E-3</v>
      </c>
      <c r="BZ82" s="342">
        <v>2.5095905350910239E-3</v>
      </c>
      <c r="CA82" s="342">
        <v>0</v>
      </c>
      <c r="CB82" s="342">
        <v>2.902282993030433E-3</v>
      </c>
      <c r="CC82" s="342">
        <v>0</v>
      </c>
      <c r="CD82" s="342">
        <v>2.6661464429704775E-3</v>
      </c>
      <c r="CE82" s="342">
        <v>7.2922098040549216E-3</v>
      </c>
      <c r="CF82" s="342">
        <v>3.8824110182005532E-3</v>
      </c>
      <c r="CG82" s="342">
        <v>7.6162377752281045E-3</v>
      </c>
      <c r="CH82" s="342">
        <v>6.3497202148127358E-3</v>
      </c>
      <c r="CI82" s="342">
        <v>5.2092306756797843E-3</v>
      </c>
      <c r="CJ82" s="342">
        <v>9.8719115847824696E-3</v>
      </c>
      <c r="CK82" s="342">
        <v>7.6086956521739129E-4</v>
      </c>
      <c r="CL82" s="342">
        <v>1.1550284664496062E-2</v>
      </c>
      <c r="CM82" s="342">
        <v>1.1518996967872485E-2</v>
      </c>
      <c r="CN82" s="342">
        <v>1.2598055174854869E-2</v>
      </c>
      <c r="CO82" s="342">
        <v>5.9800915117477075E-3</v>
      </c>
      <c r="CP82" s="342">
        <v>3.9026721902592071E-3</v>
      </c>
      <c r="CQ82" s="342">
        <v>8.7831932410414662E-3</v>
      </c>
      <c r="CR82" s="342">
        <v>5.6064378328286174E-3</v>
      </c>
      <c r="CS82" s="342">
        <v>5.8940207345938881E-3</v>
      </c>
      <c r="CT82" s="342">
        <v>1.081630804450044E-2</v>
      </c>
      <c r="CU82" s="342">
        <v>7.06624828588274E-3</v>
      </c>
      <c r="CV82" s="342">
        <v>7.3863834638067212E-3</v>
      </c>
      <c r="CW82" s="342">
        <v>4.457520161781546E-3</v>
      </c>
      <c r="CX82" s="342">
        <v>6.3161923132119841E-3</v>
      </c>
      <c r="CY82" s="342">
        <v>4.6233455050630569E-2</v>
      </c>
      <c r="CZ82" s="342">
        <v>4.8597427134081583E-3</v>
      </c>
      <c r="DA82" s="342">
        <v>1.5953835709436523E-2</v>
      </c>
      <c r="DB82" s="342">
        <v>2.988858541334271E-2</v>
      </c>
      <c r="DC82" s="342">
        <v>9.8045351190103672E-3</v>
      </c>
      <c r="DD82" s="342">
        <v>2.297240168834647E-2</v>
      </c>
      <c r="DE82" s="342">
        <v>0</v>
      </c>
      <c r="DF82" s="343">
        <v>6.8040552772916539E-3</v>
      </c>
      <c r="DG82" s="345"/>
      <c r="DH82" s="346"/>
      <c r="DI82" s="346"/>
      <c r="DJ82" s="346"/>
      <c r="DK82" s="346"/>
      <c r="DL82" s="346"/>
      <c r="DM82" s="346"/>
      <c r="DN82" s="346"/>
      <c r="DO82" s="346"/>
      <c r="DP82" s="346"/>
      <c r="DQ82" s="345"/>
      <c r="DR82" s="345"/>
      <c r="DS82" s="345"/>
      <c r="DT82" s="345"/>
      <c r="DU82" s="345"/>
      <c r="DV82" s="345"/>
      <c r="DW82" s="345"/>
      <c r="DX82" s="345"/>
      <c r="DY82" s="345"/>
      <c r="DZ82" s="345"/>
      <c r="EA82" s="345"/>
      <c r="EB82" s="345"/>
      <c r="EC82" s="345"/>
      <c r="ED82" s="345"/>
      <c r="EE82" s="345"/>
      <c r="EF82" s="345"/>
      <c r="EG82" s="345"/>
      <c r="EH82" s="345"/>
      <c r="EI82" s="345"/>
      <c r="EJ82" s="345"/>
      <c r="EK82" s="345"/>
      <c r="EL82" s="345"/>
      <c r="EM82" s="345"/>
      <c r="EN82" s="345"/>
      <c r="EO82" s="345"/>
      <c r="EP82" s="345"/>
      <c r="EQ82" s="345"/>
      <c r="ER82" s="345"/>
      <c r="ES82" s="345"/>
      <c r="ET82" s="345"/>
      <c r="EU82" s="345"/>
      <c r="EV82" s="345"/>
      <c r="EW82" s="345"/>
      <c r="EX82" s="345"/>
      <c r="EY82" s="345"/>
      <c r="EZ82" s="345"/>
      <c r="FA82" s="345"/>
      <c r="FB82" s="345"/>
      <c r="FC82" s="345"/>
      <c r="FD82" s="345"/>
      <c r="FE82" s="345"/>
      <c r="FF82" s="345"/>
      <c r="FG82" s="345"/>
      <c r="FH82" s="345"/>
      <c r="FI82" s="345"/>
      <c r="FJ82" s="345"/>
      <c r="FK82" s="345"/>
      <c r="FL82" s="345"/>
      <c r="FM82" s="345"/>
      <c r="FN82" s="345"/>
    </row>
    <row r="83" spans="1:170" ht="19.899999999999999" customHeight="1" x14ac:dyDescent="0.15">
      <c r="A83" s="347" t="s">
        <v>499</v>
      </c>
      <c r="B83" s="348" t="s">
        <v>500</v>
      </c>
      <c r="C83" s="349">
        <v>1.8127241540620614E-3</v>
      </c>
      <c r="D83" s="342">
        <v>4.4198166105943668E-3</v>
      </c>
      <c r="E83" s="342">
        <v>7.0150824272185194E-4</v>
      </c>
      <c r="F83" s="342">
        <v>8.2304526748971192E-4</v>
      </c>
      <c r="G83" s="342">
        <v>1.3720109760878088E-3</v>
      </c>
      <c r="H83" s="342">
        <v>0</v>
      </c>
      <c r="I83" s="342">
        <v>2.631578947368421E-4</v>
      </c>
      <c r="J83" s="342">
        <v>1.6921687284117649E-3</v>
      </c>
      <c r="K83" s="342">
        <v>8.04206419440479E-4</v>
      </c>
      <c r="L83" s="342">
        <v>4.2818217205138186E-3</v>
      </c>
      <c r="M83" s="342">
        <v>0</v>
      </c>
      <c r="N83" s="342">
        <v>4.3319214478244129E-4</v>
      </c>
      <c r="O83" s="342">
        <v>6.9165859731636461E-5</v>
      </c>
      <c r="P83" s="342">
        <v>1.9240389425481971E-3</v>
      </c>
      <c r="Q83" s="342">
        <v>1.2418104740290327E-3</v>
      </c>
      <c r="R83" s="342">
        <v>2.7770431102882836E-3</v>
      </c>
      <c r="S83" s="342">
        <v>1.5463192915046156E-3</v>
      </c>
      <c r="T83" s="342">
        <v>6.1746209655227956E-4</v>
      </c>
      <c r="U83" s="342">
        <v>1.9146608315098468E-3</v>
      </c>
      <c r="V83" s="342">
        <v>3.852281644591349E-3</v>
      </c>
      <c r="W83" s="342">
        <v>1.9773328071761055E-3</v>
      </c>
      <c r="X83" s="342">
        <v>1.8682333418090816E-3</v>
      </c>
      <c r="Y83" s="342">
        <v>2.0469781485082648E-3</v>
      </c>
      <c r="Z83" s="342">
        <v>2.6281208935611039E-3</v>
      </c>
      <c r="AA83" s="342">
        <v>1.0642640885203426E-3</v>
      </c>
      <c r="AB83" s="342">
        <v>1.4329635200108113E-3</v>
      </c>
      <c r="AC83" s="342">
        <v>4.8838459160496809E-3</v>
      </c>
      <c r="AD83" s="342">
        <v>1.9567136161907486E-2</v>
      </c>
      <c r="AE83" s="342">
        <v>4.0798386096991965E-4</v>
      </c>
      <c r="AF83" s="342">
        <v>6.946436930882953E-4</v>
      </c>
      <c r="AG83" s="342">
        <v>6.606110652353427E-4</v>
      </c>
      <c r="AH83" s="342">
        <v>2.4147242882554079E-3</v>
      </c>
      <c r="AI83" s="342">
        <v>1.1737697303188115E-2</v>
      </c>
      <c r="AJ83" s="342">
        <v>1.5923566878980893E-3</v>
      </c>
      <c r="AK83" s="342">
        <v>3.4002167171094423E-3</v>
      </c>
      <c r="AL83" s="342">
        <v>7.3115982079173985E-3</v>
      </c>
      <c r="AM83" s="342">
        <v>8.2164461199550262E-4</v>
      </c>
      <c r="AN83" s="342">
        <v>7.345020076388209E-3</v>
      </c>
      <c r="AO83" s="342">
        <v>4.4688505964779399E-3</v>
      </c>
      <c r="AP83" s="342">
        <v>1.4873263040290482E-2</v>
      </c>
      <c r="AQ83" s="342">
        <v>7.3371943611612875E-4</v>
      </c>
      <c r="AR83" s="342">
        <v>2.1583468230009771E-3</v>
      </c>
      <c r="AS83" s="342">
        <v>1.7709442306117435E-3</v>
      </c>
      <c r="AT83" s="342">
        <v>1.117283819135567E-3</v>
      </c>
      <c r="AU83" s="342">
        <v>9.7913270853534277E-4</v>
      </c>
      <c r="AV83" s="342">
        <v>6.3686240621469695E-4</v>
      </c>
      <c r="AW83" s="342">
        <v>4.6964174502537085E-4</v>
      </c>
      <c r="AX83" s="342">
        <v>5.4933333333333331E-4</v>
      </c>
      <c r="AY83" s="342">
        <v>8.5758517380021609E-4</v>
      </c>
      <c r="AZ83" s="342">
        <v>7.3068893528183717E-4</v>
      </c>
      <c r="BA83" s="342">
        <v>3.3446510920792579E-4</v>
      </c>
      <c r="BB83" s="342">
        <v>8.1078150852499046E-4</v>
      </c>
      <c r="BC83" s="342">
        <v>4.539438771921973E-4</v>
      </c>
      <c r="BD83" s="342">
        <v>3.934418167175887E-4</v>
      </c>
      <c r="BE83" s="342">
        <v>2.9110150856201441E-3</v>
      </c>
      <c r="BF83" s="342">
        <v>3.0052101947460729E-3</v>
      </c>
      <c r="BG83" s="342">
        <v>1.5079339005880613E-3</v>
      </c>
      <c r="BH83" s="342">
        <v>1.9489313910084894E-3</v>
      </c>
      <c r="BI83" s="342">
        <v>1.2689800026254759E-3</v>
      </c>
      <c r="BJ83" s="342">
        <v>6.2743263075057962E-4</v>
      </c>
      <c r="BK83" s="342">
        <v>0.11922623421452862</v>
      </c>
      <c r="BL83" s="342">
        <v>8.592303412293744E-4</v>
      </c>
      <c r="BM83" s="342">
        <v>7.6272076048840699E-4</v>
      </c>
      <c r="BN83" s="342">
        <v>1.7470439750232496E-3</v>
      </c>
      <c r="BO83" s="342">
        <v>2.4352473961585532E-3</v>
      </c>
      <c r="BP83" s="342">
        <v>5.036893876411523E-3</v>
      </c>
      <c r="BQ83" s="342">
        <v>4.4423301845963456E-3</v>
      </c>
      <c r="BR83" s="342">
        <v>4.3949451155068312E-4</v>
      </c>
      <c r="BS83" s="342">
        <v>7.2443315457710038E-4</v>
      </c>
      <c r="BT83" s="342">
        <v>1.5348358334537688E-4</v>
      </c>
      <c r="BU83" s="342">
        <v>2.6311565139831486E-4</v>
      </c>
      <c r="BV83" s="342">
        <v>1.290530920885151E-4</v>
      </c>
      <c r="BW83" s="342">
        <v>8.8260226726154519E-5</v>
      </c>
      <c r="BX83" s="342">
        <v>1.2504155026514018E-5</v>
      </c>
      <c r="BY83" s="342">
        <v>7.7151335311572705E-5</v>
      </c>
      <c r="BZ83" s="342">
        <v>5.6876234089679751E-3</v>
      </c>
      <c r="CA83" s="342">
        <v>6.633336076316481E-3</v>
      </c>
      <c r="CB83" s="342">
        <v>0.51390166302178075</v>
      </c>
      <c r="CC83" s="342">
        <v>0</v>
      </c>
      <c r="CD83" s="342">
        <v>1.5173191138856374E-4</v>
      </c>
      <c r="CE83" s="342">
        <v>9.4458676218328006E-5</v>
      </c>
      <c r="CF83" s="342">
        <v>9.0970430298758099E-4</v>
      </c>
      <c r="CG83" s="342">
        <v>1.3877506419712616E-3</v>
      </c>
      <c r="CH83" s="342">
        <v>8.8105185297498426E-5</v>
      </c>
      <c r="CI83" s="342">
        <v>1.0134690030505417E-4</v>
      </c>
      <c r="CJ83" s="342">
        <v>3.6168016746009198E-4</v>
      </c>
      <c r="CK83" s="342">
        <v>1.3247282608695653E-4</v>
      </c>
      <c r="CL83" s="342">
        <v>3.0922021936446152E-4</v>
      </c>
      <c r="CM83" s="342">
        <v>2.1041352547290155E-4</v>
      </c>
      <c r="CN83" s="342">
        <v>1.9872273829060996E-4</v>
      </c>
      <c r="CO83" s="342">
        <v>3.8375614443453856E-4</v>
      </c>
      <c r="CP83" s="342">
        <v>2.1673903285085786E-4</v>
      </c>
      <c r="CQ83" s="342">
        <v>5.0713769327880704E-4</v>
      </c>
      <c r="CR83" s="342">
        <v>1.9801405107706442E-4</v>
      </c>
      <c r="CS83" s="342">
        <v>1.6552363401621029E-4</v>
      </c>
      <c r="CT83" s="342">
        <v>3.952666814891672E-4</v>
      </c>
      <c r="CU83" s="342">
        <v>8.1703495805519186E-5</v>
      </c>
      <c r="CV83" s="342">
        <v>4.6528399772010843E-5</v>
      </c>
      <c r="CW83" s="342">
        <v>8.2352654533050698E-4</v>
      </c>
      <c r="CX83" s="342">
        <v>1.4134809058681815E-4</v>
      </c>
      <c r="CY83" s="342">
        <v>4.4608433542992973E-4</v>
      </c>
      <c r="CZ83" s="342">
        <v>3.5748640429121846E-4</v>
      </c>
      <c r="DA83" s="342">
        <v>2.3553209471161173E-4</v>
      </c>
      <c r="DB83" s="342">
        <v>2.3662078476973416E-4</v>
      </c>
      <c r="DC83" s="342">
        <v>2.0860713019170996E-4</v>
      </c>
      <c r="DD83" s="342">
        <v>2.9658944274385074E-4</v>
      </c>
      <c r="DE83" s="342">
        <v>3.0615268130493463E-3</v>
      </c>
      <c r="DF83" s="343">
        <v>2.2629895600748294E-4</v>
      </c>
      <c r="DG83" s="345"/>
      <c r="DH83" s="346"/>
      <c r="DI83" s="346"/>
      <c r="DJ83" s="346"/>
      <c r="DK83" s="346"/>
      <c r="DL83" s="346"/>
      <c r="DM83" s="346"/>
      <c r="DN83" s="346"/>
      <c r="DO83" s="346"/>
      <c r="DP83" s="346"/>
      <c r="DQ83" s="345"/>
      <c r="DR83" s="345"/>
      <c r="DS83" s="345"/>
      <c r="DT83" s="345"/>
      <c r="DU83" s="345"/>
      <c r="DV83" s="345"/>
      <c r="DW83" s="345"/>
      <c r="DX83" s="345"/>
      <c r="DY83" s="345"/>
      <c r="DZ83" s="345"/>
      <c r="EA83" s="345"/>
      <c r="EB83" s="345"/>
      <c r="EC83" s="345"/>
      <c r="ED83" s="345"/>
      <c r="EE83" s="345"/>
      <c r="EF83" s="345"/>
      <c r="EG83" s="345"/>
      <c r="EH83" s="345"/>
      <c r="EI83" s="345"/>
      <c r="EJ83" s="345"/>
      <c r="EK83" s="345"/>
      <c r="EL83" s="345"/>
      <c r="EM83" s="345"/>
      <c r="EN83" s="345"/>
      <c r="EO83" s="345"/>
      <c r="EP83" s="345"/>
      <c r="EQ83" s="345"/>
      <c r="ER83" s="345"/>
      <c r="ES83" s="345"/>
      <c r="ET83" s="345"/>
      <c r="EU83" s="345"/>
      <c r="EV83" s="345"/>
      <c r="EW83" s="345"/>
      <c r="EX83" s="345"/>
      <c r="EY83" s="345"/>
      <c r="EZ83" s="345"/>
      <c r="FA83" s="345"/>
      <c r="FB83" s="345"/>
      <c r="FC83" s="345"/>
      <c r="FD83" s="345"/>
      <c r="FE83" s="345"/>
      <c r="FF83" s="345"/>
      <c r="FG83" s="345"/>
      <c r="FH83" s="345"/>
      <c r="FI83" s="345"/>
      <c r="FJ83" s="345"/>
      <c r="FK83" s="345"/>
      <c r="FL83" s="345"/>
      <c r="FM83" s="345"/>
      <c r="FN83" s="345"/>
    </row>
    <row r="84" spans="1:170" ht="19.899999999999999" customHeight="1" x14ac:dyDescent="0.15">
      <c r="A84" s="347" t="s">
        <v>507</v>
      </c>
      <c r="B84" s="348" t="s">
        <v>505</v>
      </c>
      <c r="C84" s="349">
        <v>0</v>
      </c>
      <c r="D84" s="342">
        <v>0</v>
      </c>
      <c r="E84" s="342">
        <v>3.5075412136092597E-4</v>
      </c>
      <c r="F84" s="342">
        <v>0</v>
      </c>
      <c r="G84" s="342">
        <v>1.3066771200836272E-4</v>
      </c>
      <c r="H84" s="342">
        <v>0</v>
      </c>
      <c r="I84" s="342">
        <v>7.894736842105263E-4</v>
      </c>
      <c r="J84" s="342">
        <v>7.6887391630775116E-5</v>
      </c>
      <c r="K84" s="342">
        <v>4.5216425189424524E-5</v>
      </c>
      <c r="L84" s="342">
        <v>0</v>
      </c>
      <c r="M84" s="342">
        <v>0</v>
      </c>
      <c r="N84" s="342">
        <v>5.7758952637658836E-4</v>
      </c>
      <c r="O84" s="342">
        <v>6.224927375847282E-4</v>
      </c>
      <c r="P84" s="342">
        <v>2.3088467310578367E-4</v>
      </c>
      <c r="Q84" s="342">
        <v>5.6737892347878216E-4</v>
      </c>
      <c r="R84" s="342">
        <v>1.9101354726850628E-4</v>
      </c>
      <c r="S84" s="342">
        <v>3.2214985239679489E-4</v>
      </c>
      <c r="T84" s="342">
        <v>5.8390437391356873E-4</v>
      </c>
      <c r="U84" s="342">
        <v>2.7352297592997811E-4</v>
      </c>
      <c r="V84" s="342">
        <v>3.8839876663575328E-4</v>
      </c>
      <c r="W84" s="342">
        <v>3.818883103988187E-5</v>
      </c>
      <c r="X84" s="342">
        <v>1.9003519665966302E-4</v>
      </c>
      <c r="Y84" s="342">
        <v>5.4244920935469013E-4</v>
      </c>
      <c r="Z84" s="342">
        <v>0</v>
      </c>
      <c r="AA84" s="342">
        <v>2.9237765092609853E-3</v>
      </c>
      <c r="AB84" s="342">
        <v>4.2173397906009242E-4</v>
      </c>
      <c r="AC84" s="342">
        <v>1.1723698345539349E-5</v>
      </c>
      <c r="AD84" s="342">
        <v>7.4588829079698163E-5</v>
      </c>
      <c r="AE84" s="342">
        <v>3.0204330038657032E-4</v>
      </c>
      <c r="AF84" s="342">
        <v>5.7383609429033085E-4</v>
      </c>
      <c r="AG84" s="342">
        <v>4.9545829892650697E-4</v>
      </c>
      <c r="AH84" s="342">
        <v>4.792582556842794E-4</v>
      </c>
      <c r="AI84" s="342">
        <v>2.6798395669379261E-4</v>
      </c>
      <c r="AJ84" s="342">
        <v>2.6539278131634819E-4</v>
      </c>
      <c r="AK84" s="342">
        <v>6.1652281134401974E-4</v>
      </c>
      <c r="AL84" s="342">
        <v>7.4104035891054716E-5</v>
      </c>
      <c r="AM84" s="342">
        <v>5.2910860462868276E-4</v>
      </c>
      <c r="AN84" s="342">
        <v>3.2644533672836483E-4</v>
      </c>
      <c r="AO84" s="342">
        <v>2.2722969134633591E-4</v>
      </c>
      <c r="AP84" s="342">
        <v>3.1422386704839047E-4</v>
      </c>
      <c r="AQ84" s="342">
        <v>1.8249874299335183E-4</v>
      </c>
      <c r="AR84" s="342">
        <v>8.7500546878417987E-4</v>
      </c>
      <c r="AS84" s="342">
        <v>5.2548248846668308E-4</v>
      </c>
      <c r="AT84" s="342">
        <v>5.5573735891145182E-4</v>
      </c>
      <c r="AU84" s="342">
        <v>8.2543164382339938E-4</v>
      </c>
      <c r="AV84" s="342">
        <v>8.8440609767623983E-4</v>
      </c>
      <c r="AW84" s="342">
        <v>2.2461126935995998E-4</v>
      </c>
      <c r="AX84" s="342">
        <v>5.44E-4</v>
      </c>
      <c r="AY84" s="342">
        <v>4.492112815143989E-4</v>
      </c>
      <c r="AZ84" s="342">
        <v>2.0876826722338206E-4</v>
      </c>
      <c r="BA84" s="342">
        <v>4.40885825774084E-4</v>
      </c>
      <c r="BB84" s="342">
        <v>4.1481844622208815E-4</v>
      </c>
      <c r="BC84" s="342">
        <v>4.0066407939968584E-4</v>
      </c>
      <c r="BD84" s="342">
        <v>2.2131102190364364E-4</v>
      </c>
      <c r="BE84" s="342">
        <v>2.0244469420379897E-4</v>
      </c>
      <c r="BF84" s="342">
        <v>1.4791771365151873E-4</v>
      </c>
      <c r="BG84" s="342">
        <v>3.548079766089556E-4</v>
      </c>
      <c r="BH84" s="342">
        <v>5.5054559068036425E-5</v>
      </c>
      <c r="BI84" s="342">
        <v>2.2316544873758368E-4</v>
      </c>
      <c r="BJ84" s="342">
        <v>3.722057979028862E-4</v>
      </c>
      <c r="BK84" s="342">
        <v>0</v>
      </c>
      <c r="BL84" s="342">
        <v>1.1264856384482774E-4</v>
      </c>
      <c r="BM84" s="342">
        <v>2.1260509003161171E-4</v>
      </c>
      <c r="BN84" s="342">
        <v>9.4659226783579115E-5</v>
      </c>
      <c r="BO84" s="342">
        <v>2.1587174720526369E-4</v>
      </c>
      <c r="BP84" s="342">
        <v>1.3250118480710602E-4</v>
      </c>
      <c r="BQ84" s="342">
        <v>1.3055157144747714E-4</v>
      </c>
      <c r="BR84" s="342">
        <v>9.2084564324905038E-4</v>
      </c>
      <c r="BS84" s="342">
        <v>5.2544924263806568E-3</v>
      </c>
      <c r="BT84" s="342">
        <v>1.220975691463073E-3</v>
      </c>
      <c r="BU84" s="342">
        <v>7.3443061410951649E-4</v>
      </c>
      <c r="BV84" s="342">
        <v>1.4967801548165679E-4</v>
      </c>
      <c r="BW84" s="342">
        <v>1.0947004865259475E-4</v>
      </c>
      <c r="BX84" s="342">
        <v>0</v>
      </c>
      <c r="BY84" s="342">
        <v>5.934718100890208E-6</v>
      </c>
      <c r="BZ84" s="342">
        <v>1.2313411503951286E-4</v>
      </c>
      <c r="CA84" s="342">
        <v>0</v>
      </c>
      <c r="CB84" s="342">
        <v>1.8848942755987945E-4</v>
      </c>
      <c r="CC84" s="342">
        <v>0</v>
      </c>
      <c r="CD84" s="342">
        <v>9.3206745567260584E-4</v>
      </c>
      <c r="CE84" s="342">
        <v>1.6624727014425729E-4</v>
      </c>
      <c r="CF84" s="342">
        <v>1.5952160763289336E-4</v>
      </c>
      <c r="CG84" s="342">
        <v>2.3744741299240563E-2</v>
      </c>
      <c r="CH84" s="342">
        <v>7.2328210255853361E-4</v>
      </c>
      <c r="CI84" s="342">
        <v>2.8883866586940439E-3</v>
      </c>
      <c r="CJ84" s="342">
        <v>2.126230002493346E-3</v>
      </c>
      <c r="CK84" s="342">
        <v>9.2051630434782604E-4</v>
      </c>
      <c r="CL84" s="342">
        <v>5.5113956745548136E-3</v>
      </c>
      <c r="CM84" s="342">
        <v>7.8104585814125951E-4</v>
      </c>
      <c r="CN84" s="342">
        <v>1.6991096134087716E-3</v>
      </c>
      <c r="CO84" s="342">
        <v>1.7739507196403359E-3</v>
      </c>
      <c r="CP84" s="342">
        <v>4.1807007758435619E-4</v>
      </c>
      <c r="CQ84" s="342">
        <v>8.632130949426503E-5</v>
      </c>
      <c r="CR84" s="342">
        <v>7.6565433083131582E-5</v>
      </c>
      <c r="CS84" s="342">
        <v>1.3931572529697698E-4</v>
      </c>
      <c r="CT84" s="342">
        <v>3.7962070868022102E-3</v>
      </c>
      <c r="CU84" s="342">
        <v>1.0179813936849822E-3</v>
      </c>
      <c r="CV84" s="342">
        <v>1.8146075911084228E-3</v>
      </c>
      <c r="CW84" s="342">
        <v>2.095363399361645E-4</v>
      </c>
      <c r="CX84" s="342">
        <v>1.6382436009339551E-3</v>
      </c>
      <c r="CY84" s="342">
        <v>3.3137693489080494E-4</v>
      </c>
      <c r="CZ84" s="342">
        <v>1.6147332754216871E-4</v>
      </c>
      <c r="DA84" s="342">
        <v>5.3687462765146792E-4</v>
      </c>
      <c r="DB84" s="342">
        <v>8.8338426314034087E-4</v>
      </c>
      <c r="DC84" s="342">
        <v>5.2151782547927487E-4</v>
      </c>
      <c r="DD84" s="342">
        <v>8.2558106077206212E-4</v>
      </c>
      <c r="DE84" s="342">
        <v>1.0973214383689415E-5</v>
      </c>
      <c r="DF84" s="343">
        <v>2.551790132503427E-3</v>
      </c>
      <c r="DG84" s="345"/>
      <c r="DH84" s="346"/>
      <c r="DI84" s="346"/>
      <c r="DJ84" s="346"/>
      <c r="DK84" s="346"/>
      <c r="DL84" s="346"/>
      <c r="DM84" s="346"/>
      <c r="DN84" s="346"/>
      <c r="DO84" s="346"/>
      <c r="DP84" s="346"/>
      <c r="DQ84" s="345"/>
      <c r="DR84" s="345"/>
      <c r="DS84" s="345"/>
      <c r="DT84" s="345"/>
      <c r="DU84" s="345"/>
      <c r="DV84" s="345"/>
      <c r="DW84" s="345"/>
      <c r="DX84" s="345"/>
      <c r="DY84" s="345"/>
      <c r="DZ84" s="345"/>
      <c r="EA84" s="345"/>
      <c r="EB84" s="345"/>
      <c r="EC84" s="345"/>
      <c r="ED84" s="345"/>
      <c r="EE84" s="345"/>
      <c r="EF84" s="345"/>
      <c r="EG84" s="345"/>
      <c r="EH84" s="345"/>
      <c r="EI84" s="345"/>
      <c r="EJ84" s="345"/>
      <c r="EK84" s="345"/>
      <c r="EL84" s="345"/>
      <c r="EM84" s="345"/>
      <c r="EN84" s="345"/>
      <c r="EO84" s="345"/>
      <c r="EP84" s="345"/>
      <c r="EQ84" s="345"/>
      <c r="ER84" s="345"/>
      <c r="ES84" s="345"/>
      <c r="ET84" s="345"/>
      <c r="EU84" s="345"/>
      <c r="EV84" s="345"/>
      <c r="EW84" s="345"/>
      <c r="EX84" s="345"/>
      <c r="EY84" s="345"/>
      <c r="EZ84" s="345"/>
      <c r="FA84" s="345"/>
      <c r="FB84" s="345"/>
      <c r="FC84" s="345"/>
      <c r="FD84" s="345"/>
      <c r="FE84" s="345"/>
      <c r="FF84" s="345"/>
      <c r="FG84" s="345"/>
      <c r="FH84" s="345"/>
      <c r="FI84" s="345"/>
      <c r="FJ84" s="345"/>
      <c r="FK84" s="345"/>
      <c r="FL84" s="345"/>
      <c r="FM84" s="345"/>
      <c r="FN84" s="345"/>
    </row>
    <row r="85" spans="1:170" ht="19.899999999999999" customHeight="1" x14ac:dyDescent="0.15">
      <c r="A85" s="347" t="s">
        <v>510</v>
      </c>
      <c r="B85" s="348" t="s">
        <v>509</v>
      </c>
      <c r="C85" s="349">
        <v>7.0169967254015276E-4</v>
      </c>
      <c r="D85" s="342">
        <v>2.3088594234448182E-3</v>
      </c>
      <c r="E85" s="342">
        <v>3.5075412136092597E-4</v>
      </c>
      <c r="F85" s="342">
        <v>0</v>
      </c>
      <c r="G85" s="342">
        <v>5.8800470403763227E-4</v>
      </c>
      <c r="H85" s="342">
        <v>0</v>
      </c>
      <c r="I85" s="342">
        <v>2.631578947368421E-4</v>
      </c>
      <c r="J85" s="342">
        <v>1.6411258381694856E-3</v>
      </c>
      <c r="K85" s="342">
        <v>8.6880131256822834E-4</v>
      </c>
      <c r="L85" s="342">
        <v>1.7516543402101986E-3</v>
      </c>
      <c r="M85" s="342">
        <v>0</v>
      </c>
      <c r="N85" s="342">
        <v>5.7758952637658836E-4</v>
      </c>
      <c r="O85" s="342">
        <v>5.5332687785309169E-4</v>
      </c>
      <c r="P85" s="342">
        <v>1.0005002501250625E-3</v>
      </c>
      <c r="Q85" s="342">
        <v>1.0169999571789492E-3</v>
      </c>
      <c r="R85" s="342">
        <v>4.2169913896970227E-3</v>
      </c>
      <c r="S85" s="342">
        <v>1.9739000046858162E-3</v>
      </c>
      <c r="T85" s="342">
        <v>1.0872702134942314E-3</v>
      </c>
      <c r="U85" s="342">
        <v>8.2056892778993432E-4</v>
      </c>
      <c r="V85" s="342">
        <v>5.4692887546667302E-4</v>
      </c>
      <c r="W85" s="342">
        <v>8.8682952081503455E-4</v>
      </c>
      <c r="X85" s="342">
        <v>7.7887665109805553E-4</v>
      </c>
      <c r="Y85" s="342">
        <v>8.802006038585538E-4</v>
      </c>
      <c r="Z85" s="342">
        <v>1.3140604467805519E-3</v>
      </c>
      <c r="AA85" s="342">
        <v>8.1884620557995315E-4</v>
      </c>
      <c r="AB85" s="342">
        <v>1.0019094530156892E-3</v>
      </c>
      <c r="AC85" s="342">
        <v>5.3003457256938424E-4</v>
      </c>
      <c r="AD85" s="342">
        <v>1.3798933379744161E-3</v>
      </c>
      <c r="AE85" s="342">
        <v>4.8462171330681061E-4</v>
      </c>
      <c r="AF85" s="342">
        <v>6.1913894383956746E-4</v>
      </c>
      <c r="AG85" s="342">
        <v>6.606110652353427E-4</v>
      </c>
      <c r="AH85" s="342">
        <v>1.2718776785467414E-3</v>
      </c>
      <c r="AI85" s="342">
        <v>4.1358857316408657E-3</v>
      </c>
      <c r="AJ85" s="342">
        <v>1.0615711252653928E-3</v>
      </c>
      <c r="AK85" s="342">
        <v>1.3077756604267085E-3</v>
      </c>
      <c r="AL85" s="342">
        <v>9.2321278047605669E-4</v>
      </c>
      <c r="AM85" s="342">
        <v>2.4674776273549148E-4</v>
      </c>
      <c r="AN85" s="342">
        <v>2.0566056213886983E-3</v>
      </c>
      <c r="AO85" s="342">
        <v>1.0351574827999748E-3</v>
      </c>
      <c r="AP85" s="342">
        <v>4.5387891906989734E-4</v>
      </c>
      <c r="AQ85" s="342">
        <v>5.9963872697815605E-4</v>
      </c>
      <c r="AR85" s="342">
        <v>6.5625410158813493E-4</v>
      </c>
      <c r="AS85" s="342">
        <v>6.1420031119482433E-4</v>
      </c>
      <c r="AT85" s="342">
        <v>4.7440994053416625E-4</v>
      </c>
      <c r="AU85" s="342">
        <v>4.0986950589851556E-4</v>
      </c>
      <c r="AV85" s="342">
        <v>5.1534095767903035E-4</v>
      </c>
      <c r="AW85" s="342">
        <v>4.7985134817809632E-4</v>
      </c>
      <c r="AX85" s="342">
        <v>4.5866666666666668E-4</v>
      </c>
      <c r="AY85" s="342">
        <v>5.2717357004169129E-4</v>
      </c>
      <c r="AZ85" s="342">
        <v>5.2192066805845506E-4</v>
      </c>
      <c r="BA85" s="342">
        <v>4.3075051943444991E-4</v>
      </c>
      <c r="BB85" s="342">
        <v>6.41083053252318E-4</v>
      </c>
      <c r="BC85" s="342">
        <v>4.965677154262064E-4</v>
      </c>
      <c r="BD85" s="342">
        <v>4.9180227089698589E-4</v>
      </c>
      <c r="BE85" s="342">
        <v>9.9826176797045705E-4</v>
      </c>
      <c r="BF85" s="342">
        <v>9.747869203991389E-4</v>
      </c>
      <c r="BG85" s="342">
        <v>6.0120240480961921E-4</v>
      </c>
      <c r="BH85" s="342">
        <v>8.1480747420693909E-4</v>
      </c>
      <c r="BI85" s="342">
        <v>6.038594495252265E-4</v>
      </c>
      <c r="BJ85" s="342">
        <v>7.2314269306846457E-4</v>
      </c>
      <c r="BK85" s="342">
        <v>1.7772005673371042E-3</v>
      </c>
      <c r="BL85" s="342">
        <v>9.0620524841972759E-4</v>
      </c>
      <c r="BM85" s="342">
        <v>9.5273655970416001E-4</v>
      </c>
      <c r="BN85" s="342">
        <v>9.2002125680882153E-4</v>
      </c>
      <c r="BO85" s="342">
        <v>1.057949967708441E-3</v>
      </c>
      <c r="BP85" s="342">
        <v>5.873192052147536E-4</v>
      </c>
      <c r="BQ85" s="342">
        <v>1.4968721274183337E-3</v>
      </c>
      <c r="BR85" s="342">
        <v>2.4416361752815729E-4</v>
      </c>
      <c r="BS85" s="342">
        <v>2.5872612663467868E-4</v>
      </c>
      <c r="BT85" s="342">
        <v>1.2016753606232352E-4</v>
      </c>
      <c r="BU85" s="342">
        <v>1.309543494344824E-4</v>
      </c>
      <c r="BV85" s="342">
        <v>7.6017574791865052E-5</v>
      </c>
      <c r="BW85" s="342">
        <v>6.7050404799714287E-5</v>
      </c>
      <c r="BX85" s="342">
        <v>4.6890581349427567E-6</v>
      </c>
      <c r="BY85" s="342">
        <v>4.9653808110781408E-4</v>
      </c>
      <c r="BZ85" s="342">
        <v>8.736658638517817E-4</v>
      </c>
      <c r="CA85" s="342">
        <v>5.1982875756912815E-4</v>
      </c>
      <c r="CB85" s="342">
        <v>3.3155971594870363E-4</v>
      </c>
      <c r="CC85" s="342">
        <v>0</v>
      </c>
      <c r="CD85" s="342">
        <v>3.6849178480079766E-3</v>
      </c>
      <c r="CE85" s="342">
        <v>8.6901982120861769E-5</v>
      </c>
      <c r="CF85" s="342">
        <v>3.4491158407112078E-4</v>
      </c>
      <c r="CG85" s="342">
        <v>8.2390864885537891E-3</v>
      </c>
      <c r="CH85" s="342">
        <v>7.5811438511800977E-5</v>
      </c>
      <c r="CI85" s="342">
        <v>7.0942830213537917E-5</v>
      </c>
      <c r="CJ85" s="342">
        <v>3.6204257243750687E-4</v>
      </c>
      <c r="CK85" s="342">
        <v>1.0869565217391305E-4</v>
      </c>
      <c r="CL85" s="342">
        <v>6.0025101406042524E-4</v>
      </c>
      <c r="CM85" s="342">
        <v>1.0291965919870185E-4</v>
      </c>
      <c r="CN85" s="342">
        <v>1.4496491547035377E-4</v>
      </c>
      <c r="CO85" s="342">
        <v>3.8202165338624687E-4</v>
      </c>
      <c r="CP85" s="342">
        <v>6.0638993235208414E-4</v>
      </c>
      <c r="CQ85" s="342">
        <v>4.5318687484489142E-4</v>
      </c>
      <c r="CR85" s="342">
        <v>2.9438088926790244E-4</v>
      </c>
      <c r="CS85" s="342">
        <v>2.110426333706681E-4</v>
      </c>
      <c r="CT85" s="342">
        <v>3.9938404275467938E-4</v>
      </c>
      <c r="CU85" s="342">
        <v>8.3911698394857533E-5</v>
      </c>
      <c r="CV85" s="342">
        <v>6.2813339692214631E-4</v>
      </c>
      <c r="CW85" s="342">
        <v>5.7013376215188946E-4</v>
      </c>
      <c r="CX85" s="342">
        <v>1.0456874048514607E-4</v>
      </c>
      <c r="CY85" s="342">
        <v>5.7990963605890865E-4</v>
      </c>
      <c r="CZ85" s="342">
        <v>7.9527772548843522E-4</v>
      </c>
      <c r="DA85" s="342">
        <v>2.3553209471161173E-4</v>
      </c>
      <c r="DB85" s="342">
        <v>1.4422600214536178E-4</v>
      </c>
      <c r="DC85" s="342">
        <v>3.3377140830673593E-4</v>
      </c>
      <c r="DD85" s="342">
        <v>1.5936149162356158E-4</v>
      </c>
      <c r="DE85" s="342">
        <v>3.1273660993514831E-3</v>
      </c>
      <c r="DF85" s="343">
        <v>7.9743441640732095E-5</v>
      </c>
      <c r="DG85" s="345"/>
      <c r="DH85" s="346"/>
      <c r="DI85" s="346"/>
      <c r="DJ85" s="346"/>
      <c r="DK85" s="346"/>
      <c r="DL85" s="346"/>
      <c r="DM85" s="346"/>
      <c r="DN85" s="346"/>
      <c r="DO85" s="346"/>
      <c r="DP85" s="346"/>
      <c r="DQ85" s="345"/>
      <c r="DR85" s="345"/>
      <c r="DS85" s="345"/>
      <c r="DT85" s="345"/>
      <c r="DU85" s="345"/>
      <c r="DV85" s="345"/>
      <c r="DW85" s="345"/>
      <c r="DX85" s="345"/>
      <c r="DY85" s="345"/>
      <c r="DZ85" s="345"/>
      <c r="EA85" s="345"/>
      <c r="EB85" s="345"/>
      <c r="EC85" s="345"/>
      <c r="ED85" s="345"/>
      <c r="EE85" s="345"/>
      <c r="EF85" s="345"/>
      <c r="EG85" s="345"/>
      <c r="EH85" s="345"/>
      <c r="EI85" s="345"/>
      <c r="EJ85" s="345"/>
      <c r="EK85" s="345"/>
      <c r="EL85" s="345"/>
      <c r="EM85" s="345"/>
      <c r="EN85" s="345"/>
      <c r="EO85" s="345"/>
      <c r="EP85" s="345"/>
      <c r="EQ85" s="345"/>
      <c r="ER85" s="345"/>
      <c r="ES85" s="345"/>
      <c r="ET85" s="345"/>
      <c r="EU85" s="345"/>
      <c r="EV85" s="345"/>
      <c r="EW85" s="345"/>
      <c r="EX85" s="345"/>
      <c r="EY85" s="345"/>
      <c r="EZ85" s="345"/>
      <c r="FA85" s="345"/>
      <c r="FB85" s="345"/>
      <c r="FC85" s="345"/>
      <c r="FD85" s="345"/>
      <c r="FE85" s="345"/>
      <c r="FF85" s="345"/>
      <c r="FG85" s="345"/>
      <c r="FH85" s="345"/>
      <c r="FI85" s="345"/>
      <c r="FJ85" s="345"/>
      <c r="FK85" s="345"/>
      <c r="FL85" s="345"/>
      <c r="FM85" s="345"/>
      <c r="FN85" s="345"/>
    </row>
    <row r="86" spans="1:170" ht="19.899999999999999" customHeight="1" x14ac:dyDescent="0.15">
      <c r="A86" s="347" t="s">
        <v>513</v>
      </c>
      <c r="B86" s="348" t="s">
        <v>511</v>
      </c>
      <c r="C86" s="349">
        <v>3.4890067051302045E-3</v>
      </c>
      <c r="D86" s="342">
        <v>7.9820568639092284E-3</v>
      </c>
      <c r="E86" s="342">
        <v>1.75377060680463E-3</v>
      </c>
      <c r="F86" s="342">
        <v>8.2304526748971192E-4</v>
      </c>
      <c r="G86" s="342">
        <v>2.5480203841630731E-3</v>
      </c>
      <c r="H86" s="342">
        <v>0</v>
      </c>
      <c r="I86" s="342">
        <v>2.631578947368421E-4</v>
      </c>
      <c r="J86" s="342">
        <v>1.4459352414328708E-2</v>
      </c>
      <c r="K86" s="342">
        <v>4.1599111174270564E-3</v>
      </c>
      <c r="L86" s="342">
        <v>3.6590112884390812E-2</v>
      </c>
      <c r="M86" s="342">
        <v>0</v>
      </c>
      <c r="N86" s="342">
        <v>3.4655371582595304E-3</v>
      </c>
      <c r="O86" s="342">
        <v>2.8358002489970949E-3</v>
      </c>
      <c r="P86" s="342">
        <v>3.1169430869280794E-3</v>
      </c>
      <c r="Q86" s="342">
        <v>3.2329893375583436E-3</v>
      </c>
      <c r="R86" s="342">
        <v>9.7123042111140496E-3</v>
      </c>
      <c r="S86" s="342">
        <v>5.8221264233166209E-3</v>
      </c>
      <c r="T86" s="342">
        <v>2.9866373148452652E-3</v>
      </c>
      <c r="U86" s="342">
        <v>6.2910284463894971E-3</v>
      </c>
      <c r="V86" s="342">
        <v>3.4401033616309577E-3</v>
      </c>
      <c r="W86" s="342">
        <v>2.117358520989006E-3</v>
      </c>
      <c r="X86" s="342">
        <v>1.9512064558435823E-3</v>
      </c>
      <c r="Y86" s="342">
        <v>3.7357351210275829E-3</v>
      </c>
      <c r="Z86" s="342">
        <v>5.2562417871222077E-3</v>
      </c>
      <c r="AA86" s="342">
        <v>2.8789405498776451E-3</v>
      </c>
      <c r="AB86" s="342">
        <v>3.2806709531304429E-3</v>
      </c>
      <c r="AC86" s="342">
        <v>9.4894082555815606E-3</v>
      </c>
      <c r="AD86" s="342">
        <v>5.0596089059061922E-3</v>
      </c>
      <c r="AE86" s="342">
        <v>2.8491248633479471E-3</v>
      </c>
      <c r="AF86" s="342">
        <v>2.3255462768608146E-3</v>
      </c>
      <c r="AG86" s="342">
        <v>4.7894302229562341E-3</v>
      </c>
      <c r="AH86" s="342">
        <v>7.5298845171933903E-3</v>
      </c>
      <c r="AI86" s="342">
        <v>8.2896370603946518E-3</v>
      </c>
      <c r="AJ86" s="342">
        <v>6.1040339702760089E-3</v>
      </c>
      <c r="AK86" s="342">
        <v>8.2576691701229301E-3</v>
      </c>
      <c r="AL86" s="342">
        <v>2.2663484310014234E-3</v>
      </c>
      <c r="AM86" s="342">
        <v>1.0938302884150653E-3</v>
      </c>
      <c r="AN86" s="342">
        <v>7.0512192733326803E-3</v>
      </c>
      <c r="AO86" s="342">
        <v>3.9007763681121002E-3</v>
      </c>
      <c r="AP86" s="342">
        <v>6.4241323929893164E-3</v>
      </c>
      <c r="AQ86" s="342">
        <v>5.3222592599489749E-3</v>
      </c>
      <c r="AR86" s="342">
        <v>2.4645987370754399E-3</v>
      </c>
      <c r="AS86" s="342">
        <v>2.9106270302732508E-3</v>
      </c>
      <c r="AT86" s="342">
        <v>2.0951492067672159E-3</v>
      </c>
      <c r="AU86" s="342">
        <v>1.768511016191743E-3</v>
      </c>
      <c r="AV86" s="342">
        <v>2.7522357696133366E-3</v>
      </c>
      <c r="AW86" s="342">
        <v>2.225693487294149E-3</v>
      </c>
      <c r="AX86" s="342">
        <v>2.032E-3</v>
      </c>
      <c r="AY86" s="342">
        <v>2.8474797762111071E-3</v>
      </c>
      <c r="AZ86" s="342">
        <v>2.4008350730688934E-3</v>
      </c>
      <c r="BA86" s="342">
        <v>1.9105052450210309E-3</v>
      </c>
      <c r="BB86" s="342">
        <v>4.7468429016550313E-3</v>
      </c>
      <c r="BC86" s="342">
        <v>2.3102120322832953E-3</v>
      </c>
      <c r="BD86" s="342">
        <v>2.4282737125538678E-3</v>
      </c>
      <c r="BE86" s="342">
        <v>2.5898959155037731E-3</v>
      </c>
      <c r="BF86" s="342">
        <v>2.4411016470315856E-3</v>
      </c>
      <c r="BG86" s="342">
        <v>2.0426098097835015E-3</v>
      </c>
      <c r="BH86" s="342">
        <v>2.8958698069787158E-3</v>
      </c>
      <c r="BI86" s="342">
        <v>2.6517306261759944E-3</v>
      </c>
      <c r="BJ86" s="342">
        <v>2.913839675011166E-3</v>
      </c>
      <c r="BK86" s="342">
        <v>2.7580785727712366E-2</v>
      </c>
      <c r="BL86" s="342">
        <v>2.2333603933122328E-3</v>
      </c>
      <c r="BM86" s="342">
        <v>2.4927946806206475E-3</v>
      </c>
      <c r="BN86" s="342">
        <v>2.3183207121030957E-3</v>
      </c>
      <c r="BO86" s="342">
        <v>2.8580705704366318E-3</v>
      </c>
      <c r="BP86" s="342">
        <v>8.8658699750466374E-3</v>
      </c>
      <c r="BQ86" s="342">
        <v>2.6557408712260758E-2</v>
      </c>
      <c r="BR86" s="342">
        <v>9.5572616003878719E-4</v>
      </c>
      <c r="BS86" s="342">
        <v>8.7496471916454985E-4</v>
      </c>
      <c r="BT86" s="342">
        <v>5.0824204544906238E-4</v>
      </c>
      <c r="BU86" s="342">
        <v>6.8373860787681359E-4</v>
      </c>
      <c r="BV86" s="342">
        <v>5.3389087411961043E-4</v>
      </c>
      <c r="BW86" s="342">
        <v>3.9272379954118368E-4</v>
      </c>
      <c r="BX86" s="342">
        <v>1.0420129188761682E-5</v>
      </c>
      <c r="BY86" s="342">
        <v>3.5608308605341248E-4</v>
      </c>
      <c r="BZ86" s="342">
        <v>2.594611709761164E-4</v>
      </c>
      <c r="CA86" s="342">
        <v>1.242370659981816E-3</v>
      </c>
      <c r="CB86" s="342">
        <v>6.6766134581451283E-4</v>
      </c>
      <c r="CC86" s="342">
        <v>0</v>
      </c>
      <c r="CD86" s="342">
        <v>4.5519573416569122E-4</v>
      </c>
      <c r="CE86" s="342">
        <v>3.400512343859808E-4</v>
      </c>
      <c r="CF86" s="342">
        <v>1.3429994804769266E-3</v>
      </c>
      <c r="CG86" s="342">
        <v>2.0761623777522809E-4</v>
      </c>
      <c r="CH86" s="342">
        <v>5.194108016957175E-4</v>
      </c>
      <c r="CI86" s="342">
        <v>8.7158334262346583E-4</v>
      </c>
      <c r="CJ86" s="342">
        <v>1.1582463078180902E-3</v>
      </c>
      <c r="CK86" s="342">
        <v>7.8125000000000004E-4</v>
      </c>
      <c r="CL86" s="342">
        <v>2.3191516452334615E-3</v>
      </c>
      <c r="CM86" s="342">
        <v>3.4186480130502126E-3</v>
      </c>
      <c r="CN86" s="342">
        <v>6.6321448827686845E-4</v>
      </c>
      <c r="CO86" s="342">
        <v>1.4292206237923606E-3</v>
      </c>
      <c r="CP86" s="342">
        <v>1.129919128606368E-3</v>
      </c>
      <c r="CQ86" s="342">
        <v>1.855908154126698E-3</v>
      </c>
      <c r="CR86" s="342">
        <v>1.0930375619453956E-3</v>
      </c>
      <c r="CS86" s="342">
        <v>7.1313098988650596E-4</v>
      </c>
      <c r="CT86" s="342">
        <v>1.712822286453058E-3</v>
      </c>
      <c r="CU86" s="342">
        <v>2.7381712107795618E-4</v>
      </c>
      <c r="CV86" s="342">
        <v>4.187555979480976E-4</v>
      </c>
      <c r="CW86" s="342">
        <v>1.7786224203883731E-3</v>
      </c>
      <c r="CX86" s="342">
        <v>3.6971660429001069E-4</v>
      </c>
      <c r="CY86" s="342">
        <v>2.5044449117708912E-3</v>
      </c>
      <c r="CZ86" s="342">
        <v>2.8020371544082217E-3</v>
      </c>
      <c r="DA86" s="342">
        <v>8.3475345331615331E-4</v>
      </c>
      <c r="DB86" s="342">
        <v>4.6873450697242579E-4</v>
      </c>
      <c r="DC86" s="342">
        <v>7.7184638170932688E-4</v>
      </c>
      <c r="DD86" s="342">
        <v>5.5997857473279286E-4</v>
      </c>
      <c r="DE86" s="342">
        <v>7.5495714959783172E-3</v>
      </c>
      <c r="DF86" s="343">
        <v>2.2845418415993516E-4</v>
      </c>
      <c r="DG86" s="345"/>
      <c r="DH86" s="346"/>
      <c r="DI86" s="346"/>
      <c r="DJ86" s="346"/>
      <c r="DK86" s="346"/>
      <c r="DL86" s="346"/>
      <c r="DM86" s="346"/>
      <c r="DN86" s="346"/>
      <c r="DO86" s="346"/>
      <c r="DP86" s="346"/>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row>
    <row r="87" spans="1:170" ht="19.899999999999999" customHeight="1" x14ac:dyDescent="0.15">
      <c r="A87" s="347" t="s">
        <v>516</v>
      </c>
      <c r="B87" s="348" t="s">
        <v>517</v>
      </c>
      <c r="C87" s="349">
        <v>1.9491657570559802E-5</v>
      </c>
      <c r="D87" s="342">
        <v>0</v>
      </c>
      <c r="E87" s="342">
        <v>0</v>
      </c>
      <c r="F87" s="342">
        <v>0</v>
      </c>
      <c r="G87" s="342">
        <v>3.9200313602508821E-3</v>
      </c>
      <c r="H87" s="342">
        <v>0</v>
      </c>
      <c r="I87" s="342">
        <v>0</v>
      </c>
      <c r="J87" s="342">
        <v>6.0669967009493975E-4</v>
      </c>
      <c r="K87" s="342">
        <v>8.5265258928629106E-4</v>
      </c>
      <c r="L87" s="342">
        <v>3.8925652004671076E-4</v>
      </c>
      <c r="M87" s="342">
        <v>0</v>
      </c>
      <c r="N87" s="342">
        <v>4.3319214478244129E-4</v>
      </c>
      <c r="O87" s="342">
        <v>6.224927375847282E-4</v>
      </c>
      <c r="P87" s="342">
        <v>4.6176934621156734E-4</v>
      </c>
      <c r="Q87" s="342">
        <v>1.6379051941934656E-3</v>
      </c>
      <c r="R87" s="342">
        <v>3.2472303035646069E-3</v>
      </c>
      <c r="S87" s="342">
        <v>1.7571810130734267E-4</v>
      </c>
      <c r="T87" s="342">
        <v>2.1544057934052363E-3</v>
      </c>
      <c r="U87" s="342">
        <v>4.9234135667396064E-3</v>
      </c>
      <c r="V87" s="342">
        <v>2.0688179202435022E-3</v>
      </c>
      <c r="W87" s="342">
        <v>1.6124173105727901E-4</v>
      </c>
      <c r="X87" s="342">
        <v>5.1925110073203695E-4</v>
      </c>
      <c r="Y87" s="342">
        <v>7.1644235197789266E-4</v>
      </c>
      <c r="Z87" s="342">
        <v>1.7520805957074025E-3</v>
      </c>
      <c r="AA87" s="342">
        <v>8.0232769422819612E-4</v>
      </c>
      <c r="AB87" s="342">
        <v>1.9572184663562303E-3</v>
      </c>
      <c r="AC87" s="342">
        <v>9.2555513254258021E-6</v>
      </c>
      <c r="AD87" s="342">
        <v>1.9890354421252842E-4</v>
      </c>
      <c r="AE87" s="342">
        <v>2.0962706668620182E-3</v>
      </c>
      <c r="AF87" s="342">
        <v>2.6728681234049621E-3</v>
      </c>
      <c r="AG87" s="342">
        <v>3.3030553261767135E-4</v>
      </c>
      <c r="AH87" s="342">
        <v>1.0589764149639174E-2</v>
      </c>
      <c r="AI87" s="342">
        <v>1.0719358267751704E-4</v>
      </c>
      <c r="AJ87" s="342">
        <v>4.5116772823779192E-3</v>
      </c>
      <c r="AK87" s="342">
        <v>5.9784030190935243E-4</v>
      </c>
      <c r="AL87" s="342">
        <v>0</v>
      </c>
      <c r="AM87" s="342">
        <v>2.9228162822997907E-3</v>
      </c>
      <c r="AN87" s="342">
        <v>2.6115626938269184E-4</v>
      </c>
      <c r="AO87" s="342">
        <v>4.165877674682825E-4</v>
      </c>
      <c r="AP87" s="342">
        <v>1.3965505202150688E-3</v>
      </c>
      <c r="AQ87" s="342">
        <v>4.841803385537906E-4</v>
      </c>
      <c r="AR87" s="342">
        <v>7.2917122398681665E-5</v>
      </c>
      <c r="AS87" s="342">
        <v>9.2130046679223649E-4</v>
      </c>
      <c r="AT87" s="342">
        <v>9.4688351396411132E-4</v>
      </c>
      <c r="AU87" s="342">
        <v>4.7343723019296126E-4</v>
      </c>
      <c r="AV87" s="342">
        <v>5.4684651841049945E-4</v>
      </c>
      <c r="AW87" s="342">
        <v>4.2880333241446906E-4</v>
      </c>
      <c r="AX87" s="342">
        <v>2.2613333333333335E-3</v>
      </c>
      <c r="AY87" s="342">
        <v>2.1049817902368938E-3</v>
      </c>
      <c r="AZ87" s="342">
        <v>2.0876826722338206E-4</v>
      </c>
      <c r="BA87" s="342">
        <v>1.0338012466426798E-3</v>
      </c>
      <c r="BB87" s="342">
        <v>1.6828430147873348E-3</v>
      </c>
      <c r="BC87" s="342">
        <v>4.0279527131138634E-4</v>
      </c>
      <c r="BD87" s="342">
        <v>2.4958965248022035E-3</v>
      </c>
      <c r="BE87" s="342">
        <v>1.1867447591257181E-4</v>
      </c>
      <c r="BF87" s="342">
        <v>6.7527651884388988E-4</v>
      </c>
      <c r="BG87" s="342">
        <v>1.3642038174710076E-3</v>
      </c>
      <c r="BH87" s="342">
        <v>2.202182362721457E-4</v>
      </c>
      <c r="BI87" s="342">
        <v>1.8815910383757057E-4</v>
      </c>
      <c r="BJ87" s="342">
        <v>1.4994576429801986E-3</v>
      </c>
      <c r="BK87" s="342">
        <v>4.4430014183427605E-4</v>
      </c>
      <c r="BL87" s="342">
        <v>0</v>
      </c>
      <c r="BM87" s="342">
        <v>0</v>
      </c>
      <c r="BN87" s="342">
        <v>2.6571011026969577E-5</v>
      </c>
      <c r="BO87" s="342">
        <v>0</v>
      </c>
      <c r="BP87" s="342">
        <v>0</v>
      </c>
      <c r="BQ87" s="342">
        <v>0</v>
      </c>
      <c r="BR87" s="342">
        <v>0</v>
      </c>
      <c r="BS87" s="342">
        <v>0</v>
      </c>
      <c r="BT87" s="342">
        <v>3.1971917099564663E-3</v>
      </c>
      <c r="BU87" s="342">
        <v>6.6382389114253745E-6</v>
      </c>
      <c r="BV87" s="342">
        <v>0</v>
      </c>
      <c r="BW87" s="342">
        <v>0</v>
      </c>
      <c r="BX87" s="342">
        <v>0</v>
      </c>
      <c r="BY87" s="342">
        <v>3.1434223541048469E-3</v>
      </c>
      <c r="BZ87" s="342">
        <v>2.526741358257242E-2</v>
      </c>
      <c r="CA87" s="342">
        <v>0.13019000844972614</v>
      </c>
      <c r="CB87" s="342">
        <v>7.2048380467045009E-2</v>
      </c>
      <c r="CC87" s="342">
        <v>0</v>
      </c>
      <c r="CD87" s="342">
        <v>4.6928512593748646E-2</v>
      </c>
      <c r="CE87" s="342">
        <v>1.5510114635049459E-2</v>
      </c>
      <c r="CF87" s="342">
        <v>9.2112949920993697E-3</v>
      </c>
      <c r="CG87" s="342">
        <v>0</v>
      </c>
      <c r="CH87" s="342">
        <v>0</v>
      </c>
      <c r="CI87" s="342">
        <v>0</v>
      </c>
      <c r="CJ87" s="342">
        <v>0</v>
      </c>
      <c r="CK87" s="342">
        <v>0</v>
      </c>
      <c r="CL87" s="342">
        <v>1.8098477545155248E-3</v>
      </c>
      <c r="CM87" s="342">
        <v>1.6924566179342081E-4</v>
      </c>
      <c r="CN87" s="342">
        <v>1.812061443379422E-6</v>
      </c>
      <c r="CO87" s="342">
        <v>3.9026048586563242E-5</v>
      </c>
      <c r="CP87" s="342">
        <v>0</v>
      </c>
      <c r="CQ87" s="342">
        <v>0</v>
      </c>
      <c r="CR87" s="342">
        <v>0</v>
      </c>
      <c r="CS87" s="342">
        <v>0</v>
      </c>
      <c r="CT87" s="342">
        <v>0</v>
      </c>
      <c r="CU87" s="342">
        <v>2.2656158566611534E-3</v>
      </c>
      <c r="CV87" s="342">
        <v>0</v>
      </c>
      <c r="CW87" s="342">
        <v>1.2182345345125843E-6</v>
      </c>
      <c r="CX87" s="342">
        <v>0</v>
      </c>
      <c r="CY87" s="342">
        <v>2.2667456873203713E-2</v>
      </c>
      <c r="CZ87" s="342">
        <v>3.1586600649692684E-3</v>
      </c>
      <c r="DA87" s="342">
        <v>0</v>
      </c>
      <c r="DB87" s="342">
        <v>2.0394458115867565E-3</v>
      </c>
      <c r="DC87" s="342">
        <v>0</v>
      </c>
      <c r="DD87" s="342">
        <v>0</v>
      </c>
      <c r="DE87" s="342">
        <v>0</v>
      </c>
      <c r="DF87" s="343">
        <v>1.4549945257204927E-2</v>
      </c>
      <c r="DG87" s="345"/>
      <c r="DH87" s="346"/>
      <c r="DI87" s="346"/>
      <c r="DJ87" s="346"/>
      <c r="DK87" s="346"/>
      <c r="DL87" s="346"/>
      <c r="DM87" s="346"/>
      <c r="DN87" s="346"/>
      <c r="DO87" s="346"/>
      <c r="DP87" s="346"/>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row>
    <row r="88" spans="1:170" ht="19.899999999999999" customHeight="1" x14ac:dyDescent="0.15">
      <c r="A88" s="347" t="s">
        <v>522</v>
      </c>
      <c r="B88" s="348" t="s">
        <v>521</v>
      </c>
      <c r="C88" s="349">
        <v>1.3644160299391861E-4</v>
      </c>
      <c r="D88" s="342">
        <v>1.3193482419684676E-4</v>
      </c>
      <c r="E88" s="342">
        <v>0</v>
      </c>
      <c r="F88" s="342">
        <v>0</v>
      </c>
      <c r="G88" s="342">
        <v>3.2666928002090682E-4</v>
      </c>
      <c r="H88" s="342">
        <v>0</v>
      </c>
      <c r="I88" s="342">
        <v>5.263157894736842E-4</v>
      </c>
      <c r="J88" s="342">
        <v>8.2056291908474282E-5</v>
      </c>
      <c r="K88" s="342">
        <v>1.9378467938324797E-4</v>
      </c>
      <c r="L88" s="342">
        <v>0</v>
      </c>
      <c r="M88" s="342">
        <v>0</v>
      </c>
      <c r="N88" s="342">
        <v>1.4439738159414709E-4</v>
      </c>
      <c r="O88" s="342">
        <v>2.0749757919490938E-4</v>
      </c>
      <c r="P88" s="342">
        <v>7.696155770192789E-5</v>
      </c>
      <c r="Q88" s="342">
        <v>3.6397893204299231E-4</v>
      </c>
      <c r="R88" s="342">
        <v>1.4693349789885097E-4</v>
      </c>
      <c r="S88" s="342">
        <v>2.3429080174312356E-4</v>
      </c>
      <c r="T88" s="342">
        <v>2.6175023658194462E-4</v>
      </c>
      <c r="U88" s="342">
        <v>1.3676148796498905E-4</v>
      </c>
      <c r="V88" s="342">
        <v>1.1889758162318978E-4</v>
      </c>
      <c r="W88" s="342">
        <v>2.545922069325458E-5</v>
      </c>
      <c r="X88" s="342">
        <v>8.0296561968871697E-5</v>
      </c>
      <c r="Y88" s="342">
        <v>8.1879125940330586E-5</v>
      </c>
      <c r="Z88" s="342">
        <v>0</v>
      </c>
      <c r="AA88" s="342">
        <v>2.3125915892459773E-4</v>
      </c>
      <c r="AB88" s="342">
        <v>2.4115727531889264E-4</v>
      </c>
      <c r="AC88" s="342">
        <v>1.6659992385766442E-5</v>
      </c>
      <c r="AD88" s="342">
        <v>1.4917765815939633E-4</v>
      </c>
      <c r="AE88" s="342">
        <v>1.780703039592467E-4</v>
      </c>
      <c r="AF88" s="342">
        <v>2.7181709729541987E-4</v>
      </c>
      <c r="AG88" s="342">
        <v>1.6515276630883568E-4</v>
      </c>
      <c r="AH88" s="342">
        <v>1.8433009834010745E-4</v>
      </c>
      <c r="AI88" s="342">
        <v>2.2331996391149384E-4</v>
      </c>
      <c r="AJ88" s="342">
        <v>0</v>
      </c>
      <c r="AK88" s="342">
        <v>2.9892015095467621E-4</v>
      </c>
      <c r="AL88" s="342">
        <v>3.0876681621272798E-5</v>
      </c>
      <c r="AM88" s="342">
        <v>7.1226158315399607E-5</v>
      </c>
      <c r="AN88" s="342">
        <v>9.7933601018509455E-5</v>
      </c>
      <c r="AO88" s="342">
        <v>1.2623871741463107E-4</v>
      </c>
      <c r="AP88" s="342">
        <v>0</v>
      </c>
      <c r="AQ88" s="342">
        <v>4.8418033855379054E-5</v>
      </c>
      <c r="AR88" s="342">
        <v>1.4583424479736333E-4</v>
      </c>
      <c r="AS88" s="342">
        <v>2.559167963311768E-4</v>
      </c>
      <c r="AT88" s="342">
        <v>1.4716389992080258E-4</v>
      </c>
      <c r="AU88" s="342">
        <v>2.0303720894046835E-4</v>
      </c>
      <c r="AV88" s="342">
        <v>3.5781315402168485E-4</v>
      </c>
      <c r="AW88" s="342">
        <v>5.1048015763627271E-5</v>
      </c>
      <c r="AX88" s="342">
        <v>9.6000000000000002E-5</v>
      </c>
      <c r="AY88" s="342">
        <v>1.6706204684419795E-4</v>
      </c>
      <c r="AZ88" s="342">
        <v>2.6096033402922753E-4</v>
      </c>
      <c r="BA88" s="342">
        <v>9.62854102265241E-5</v>
      </c>
      <c r="BB88" s="342">
        <v>9.4276919595929126E-5</v>
      </c>
      <c r="BC88" s="342">
        <v>1.8328250440623927E-4</v>
      </c>
      <c r="BD88" s="342">
        <v>7.3770340634547878E-5</v>
      </c>
      <c r="BE88" s="342">
        <v>1.0471277286403396E-4</v>
      </c>
      <c r="BF88" s="342">
        <v>5.5124613783174679E-5</v>
      </c>
      <c r="BG88" s="342">
        <v>1.0677091888695423E-4</v>
      </c>
      <c r="BH88" s="342">
        <v>8.8087294508858285E-5</v>
      </c>
      <c r="BI88" s="342">
        <v>1.0764451056754036E-3</v>
      </c>
      <c r="BJ88" s="342">
        <v>1.8078567326711614E-4</v>
      </c>
      <c r="BK88" s="342">
        <v>9.7404261863668208E-4</v>
      </c>
      <c r="BL88" s="342">
        <v>2.6725529721890307E-4</v>
      </c>
      <c r="BM88" s="342">
        <v>9.1818823257402309E-4</v>
      </c>
      <c r="BN88" s="342">
        <v>5.2975953235020589E-4</v>
      </c>
      <c r="BO88" s="342">
        <v>4.8704947923171066E-4</v>
      </c>
      <c r="BP88" s="342">
        <v>1.125951928570152E-3</v>
      </c>
      <c r="BQ88" s="342">
        <v>3.9326425426438657E-3</v>
      </c>
      <c r="BR88" s="342">
        <v>7.0109838747370876E-4</v>
      </c>
      <c r="BS88" s="342">
        <v>2.0792172358641454E-3</v>
      </c>
      <c r="BT88" s="342">
        <v>1.275200430489284E-3</v>
      </c>
      <c r="BU88" s="342">
        <v>7.5114690664101489E-3</v>
      </c>
      <c r="BV88" s="342">
        <v>4.5610544875119034E-4</v>
      </c>
      <c r="BW88" s="342">
        <v>4.2898575315735566E-4</v>
      </c>
      <c r="BX88" s="342">
        <v>0</v>
      </c>
      <c r="BY88" s="342">
        <v>8.6844708209693369E-4</v>
      </c>
      <c r="BZ88" s="342">
        <v>4.0165175620031574E-4</v>
      </c>
      <c r="CA88" s="342">
        <v>0</v>
      </c>
      <c r="CB88" s="342">
        <v>5.700101965967439E-4</v>
      </c>
      <c r="CC88" s="342">
        <v>0</v>
      </c>
      <c r="CD88" s="342">
        <v>3.099666189794945E-3</v>
      </c>
      <c r="CE88" s="342">
        <v>8.3123635072128649E-4</v>
      </c>
      <c r="CF88" s="342">
        <v>5.4323574491201519E-4</v>
      </c>
      <c r="CG88" s="342">
        <v>1.6510954488335245E-2</v>
      </c>
      <c r="CH88" s="342">
        <v>2.9341075661864593E-3</v>
      </c>
      <c r="CI88" s="342">
        <v>3.1214845293956683E-3</v>
      </c>
      <c r="CJ88" s="342">
        <v>8.5853739149594974E-4</v>
      </c>
      <c r="CK88" s="342">
        <v>1.888586956521739E-3</v>
      </c>
      <c r="CL88" s="342">
        <v>1.9917420012005018E-3</v>
      </c>
      <c r="CM88" s="342">
        <v>4.0944871084550218E-3</v>
      </c>
      <c r="CN88" s="342">
        <v>1.4961587317502763E-3</v>
      </c>
      <c r="CO88" s="342">
        <v>8.1646829870711032E-3</v>
      </c>
      <c r="CP88" s="342">
        <v>3.6739491666504026E-4</v>
      </c>
      <c r="CQ88" s="342">
        <v>4.4779179300149987E-3</v>
      </c>
      <c r="CR88" s="342">
        <v>3.3319164327900706E-3</v>
      </c>
      <c r="CS88" s="342">
        <v>1.6883410669653448E-3</v>
      </c>
      <c r="CT88" s="342">
        <v>5.9578217511960935E-3</v>
      </c>
      <c r="CU88" s="342">
        <v>1.2940067173522769E-3</v>
      </c>
      <c r="CV88" s="342">
        <v>1.8611359908804337E-4</v>
      </c>
      <c r="CW88" s="342">
        <v>9.441317642472529E-4</v>
      </c>
      <c r="CX88" s="342">
        <v>1.375499616220703E-3</v>
      </c>
      <c r="CY88" s="342">
        <v>1.3956067065593516E-3</v>
      </c>
      <c r="CZ88" s="342">
        <v>6.4675680389884686E-4</v>
      </c>
      <c r="DA88" s="342">
        <v>1.8392285631156739E-3</v>
      </c>
      <c r="DB88" s="342">
        <v>6.9634116660807484E-4</v>
      </c>
      <c r="DC88" s="342">
        <v>1.6271356154953377E-3</v>
      </c>
      <c r="DD88" s="342">
        <v>2.2199941124782263E-3</v>
      </c>
      <c r="DE88" s="342">
        <v>0</v>
      </c>
      <c r="DF88" s="343">
        <v>2.2198849970257853E-4</v>
      </c>
      <c r="DG88" s="345"/>
      <c r="DH88" s="346"/>
      <c r="DI88" s="346"/>
      <c r="DJ88" s="346"/>
      <c r="DK88" s="346"/>
      <c r="DL88" s="346"/>
      <c r="DM88" s="346"/>
      <c r="DN88" s="346"/>
      <c r="DO88" s="346"/>
      <c r="DP88" s="346"/>
      <c r="DQ88" s="345"/>
      <c r="DR88" s="345"/>
      <c r="DS88" s="345"/>
      <c r="DT88" s="345"/>
      <c r="DU88" s="345"/>
      <c r="DV88" s="345"/>
      <c r="DW88" s="345"/>
      <c r="DX88" s="345"/>
      <c r="DY88" s="345"/>
      <c r="DZ88" s="345"/>
      <c r="EA88" s="345"/>
      <c r="EB88" s="345"/>
      <c r="EC88" s="345"/>
      <c r="ED88" s="345"/>
      <c r="EE88" s="345"/>
      <c r="EF88" s="345"/>
      <c r="EG88" s="345"/>
      <c r="EH88" s="345"/>
      <c r="EI88" s="345"/>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345"/>
    </row>
    <row r="89" spans="1:170" ht="19.899999999999999" customHeight="1" x14ac:dyDescent="0.15">
      <c r="A89" s="347" t="s">
        <v>524</v>
      </c>
      <c r="B89" s="348" t="s">
        <v>525</v>
      </c>
      <c r="C89" s="349">
        <v>2.3389989084671761E-4</v>
      </c>
      <c r="D89" s="342">
        <v>2.6386964839369352E-4</v>
      </c>
      <c r="E89" s="342">
        <v>1.052262364082778E-3</v>
      </c>
      <c r="F89" s="342">
        <v>8.2304526748971192E-4</v>
      </c>
      <c r="G89" s="342">
        <v>3.4626943682216126E-3</v>
      </c>
      <c r="H89" s="342">
        <v>0</v>
      </c>
      <c r="I89" s="342">
        <v>1.3157894736842105E-3</v>
      </c>
      <c r="J89" s="342">
        <v>8.2831626950129157E-4</v>
      </c>
      <c r="K89" s="342">
        <v>4.3924527326869538E-4</v>
      </c>
      <c r="L89" s="342">
        <v>1.9462826002335538E-4</v>
      </c>
      <c r="M89" s="342">
        <v>0</v>
      </c>
      <c r="N89" s="342">
        <v>1.1070465922217944E-3</v>
      </c>
      <c r="O89" s="342">
        <v>1.2449854751694564E-3</v>
      </c>
      <c r="P89" s="342">
        <v>5.3873090391349523E-4</v>
      </c>
      <c r="Q89" s="342">
        <v>1.6914315077291996E-3</v>
      </c>
      <c r="R89" s="342">
        <v>8.9629433718299101E-4</v>
      </c>
      <c r="S89" s="342">
        <v>1.1948830888899302E-3</v>
      </c>
      <c r="T89" s="342">
        <v>1.550366785908441E-3</v>
      </c>
      <c r="U89" s="342">
        <v>5.4704595185995622E-4</v>
      </c>
      <c r="V89" s="342">
        <v>5.7070839179131094E-4</v>
      </c>
      <c r="W89" s="342">
        <v>1.2305290001739713E-4</v>
      </c>
      <c r="X89" s="342">
        <v>4.121890181068747E-4</v>
      </c>
      <c r="Y89" s="342">
        <v>4.0939562970165292E-4</v>
      </c>
      <c r="Z89" s="342">
        <v>8.7604029785370125E-4</v>
      </c>
      <c r="AA89" s="342">
        <v>7.2988222301406201E-3</v>
      </c>
      <c r="AB89" s="342">
        <v>1.2081163985782205E-3</v>
      </c>
      <c r="AC89" s="342">
        <v>9.1938476499229627E-5</v>
      </c>
      <c r="AD89" s="342">
        <v>7.7075123382354773E-4</v>
      </c>
      <c r="AE89" s="342">
        <v>8.7908124739374946E-4</v>
      </c>
      <c r="AF89" s="342">
        <v>1.5553978345237915E-3</v>
      </c>
      <c r="AG89" s="342">
        <v>4.9545829892650697E-4</v>
      </c>
      <c r="AH89" s="342">
        <v>1.8340844784840694E-3</v>
      </c>
      <c r="AI89" s="342">
        <v>1.4649789632593996E-3</v>
      </c>
      <c r="AJ89" s="342">
        <v>5.3078556263269638E-4</v>
      </c>
      <c r="AK89" s="342">
        <v>1.6253783208160519E-3</v>
      </c>
      <c r="AL89" s="342">
        <v>1.3276973097147302E-4</v>
      </c>
      <c r="AM89" s="342">
        <v>3.9428766210310493E-4</v>
      </c>
      <c r="AN89" s="342">
        <v>4.8966800509254722E-4</v>
      </c>
      <c r="AO89" s="342">
        <v>7.0693681752193396E-4</v>
      </c>
      <c r="AP89" s="342">
        <v>6.9827526010753435E-5</v>
      </c>
      <c r="AQ89" s="342">
        <v>7.5234175682973616E-4</v>
      </c>
      <c r="AR89" s="342">
        <v>8.0208834638549826E-4</v>
      </c>
      <c r="AS89" s="342">
        <v>1.412660715748096E-3</v>
      </c>
      <c r="AT89" s="342">
        <v>8.2876512060662513E-4</v>
      </c>
      <c r="AU89" s="342">
        <v>1.0730611369704191E-3</v>
      </c>
      <c r="AV89" s="342">
        <v>1.3884950693797454E-3</v>
      </c>
      <c r="AW89" s="342">
        <v>3.9817452295629269E-4</v>
      </c>
      <c r="AX89" s="342">
        <v>5.9199999999999997E-4</v>
      </c>
      <c r="AY89" s="342">
        <v>9.8752232134570331E-4</v>
      </c>
      <c r="AZ89" s="342">
        <v>1.2526096033402922E-3</v>
      </c>
      <c r="BA89" s="342">
        <v>5.3717123600060808E-4</v>
      </c>
      <c r="BB89" s="342">
        <v>5.2795074973720311E-4</v>
      </c>
      <c r="BC89" s="342">
        <v>9.8247947129391044E-4</v>
      </c>
      <c r="BD89" s="342">
        <v>4.2417945864865031E-4</v>
      </c>
      <c r="BE89" s="342">
        <v>6.7016174632981735E-4</v>
      </c>
      <c r="BF89" s="342">
        <v>5.1357765174657748E-4</v>
      </c>
      <c r="BG89" s="342">
        <v>6.356976247577121E-4</v>
      </c>
      <c r="BH89" s="342">
        <v>7.4874200332529538E-4</v>
      </c>
      <c r="BI89" s="342">
        <v>5.6447731151271165E-4</v>
      </c>
      <c r="BJ89" s="342">
        <v>1.180424101920582E-3</v>
      </c>
      <c r="BK89" s="342">
        <v>2.3923853791076402E-4</v>
      </c>
      <c r="BL89" s="342">
        <v>4.9173150420037766E-3</v>
      </c>
      <c r="BM89" s="342">
        <v>4.9085200161048358E-3</v>
      </c>
      <c r="BN89" s="342">
        <v>4.8226385013949782E-3</v>
      </c>
      <c r="BO89" s="342">
        <v>4.8187569355489027E-3</v>
      </c>
      <c r="BP89" s="342">
        <v>3.1923541269805077E-4</v>
      </c>
      <c r="BQ89" s="342">
        <v>1.1016406576937797E-3</v>
      </c>
      <c r="BR89" s="342">
        <v>1.1754734158141288E-3</v>
      </c>
      <c r="BS89" s="342">
        <v>6.7833286292219401E-3</v>
      </c>
      <c r="BT89" s="342">
        <v>9.7900928185077306E-3</v>
      </c>
      <c r="BU89" s="342">
        <v>1.1382769304300492E-2</v>
      </c>
      <c r="BV89" s="342">
        <v>4.3995908015198801E-3</v>
      </c>
      <c r="BW89" s="342">
        <v>2.5328632506994111E-3</v>
      </c>
      <c r="BX89" s="342">
        <v>0</v>
      </c>
      <c r="BY89" s="342">
        <v>3.5766567754698317E-3</v>
      </c>
      <c r="BZ89" s="342">
        <v>2.7749152353547363E-3</v>
      </c>
      <c r="CA89" s="342">
        <v>0</v>
      </c>
      <c r="CB89" s="342">
        <v>4.1263287936903733E-3</v>
      </c>
      <c r="CC89" s="342">
        <v>0</v>
      </c>
      <c r="CD89" s="342">
        <v>5.4623488099882949E-3</v>
      </c>
      <c r="CE89" s="342">
        <v>1.568014025224245E-3</v>
      </c>
      <c r="CF89" s="342">
        <v>1.5046767855102644E-3</v>
      </c>
      <c r="CG89" s="342">
        <v>2.688083920668743E-3</v>
      </c>
      <c r="CH89" s="342">
        <v>0.22922408017162071</v>
      </c>
      <c r="CI89" s="342">
        <v>4.1998155486414446E-2</v>
      </c>
      <c r="CJ89" s="342">
        <v>1.2686711044364168E-2</v>
      </c>
      <c r="CK89" s="342">
        <v>2.9266304347826087E-2</v>
      </c>
      <c r="CL89" s="342">
        <v>6.002510140604253E-3</v>
      </c>
      <c r="CM89" s="342">
        <v>6.5313959279265062E-3</v>
      </c>
      <c r="CN89" s="342">
        <v>8.1723971096411938E-4</v>
      </c>
      <c r="CO89" s="342">
        <v>1.7507519018694344E-2</v>
      </c>
      <c r="CP89" s="342">
        <v>1.9150417231198231E-3</v>
      </c>
      <c r="CQ89" s="342">
        <v>6.1719736288399496E-3</v>
      </c>
      <c r="CR89" s="342">
        <v>6.9067301015680073E-3</v>
      </c>
      <c r="CS89" s="342">
        <v>2.566995690868061E-3</v>
      </c>
      <c r="CT89" s="342">
        <v>1.1339212925220485E-2</v>
      </c>
      <c r="CU89" s="342">
        <v>2.8574141506038332E-3</v>
      </c>
      <c r="CV89" s="342">
        <v>4.1875559794809754E-3</v>
      </c>
      <c r="CW89" s="342">
        <v>2.5436737080622761E-3</v>
      </c>
      <c r="CX89" s="342">
        <v>3.4750476148351071E-3</v>
      </c>
      <c r="CY89" s="342">
        <v>5.7035068601398158E-3</v>
      </c>
      <c r="CZ89" s="342">
        <v>5.5444932414345739E-3</v>
      </c>
      <c r="DA89" s="342">
        <v>7.7275309309059676E-3</v>
      </c>
      <c r="DB89" s="342">
        <v>2.0169104987515438E-3</v>
      </c>
      <c r="DC89" s="342">
        <v>5.1525961157352362E-3</v>
      </c>
      <c r="DD89" s="342">
        <v>3.5568599588758818E-3</v>
      </c>
      <c r="DE89" s="342">
        <v>0</v>
      </c>
      <c r="DF89" s="343">
        <v>1.3252497909428692E-2</v>
      </c>
      <c r="DG89" s="345"/>
      <c r="DH89" s="346"/>
      <c r="DI89" s="346"/>
      <c r="DJ89" s="346"/>
      <c r="DK89" s="346"/>
      <c r="DL89" s="346"/>
      <c r="DM89" s="346"/>
      <c r="DN89" s="346"/>
      <c r="DO89" s="346"/>
      <c r="DP89" s="346"/>
      <c r="DQ89" s="345"/>
      <c r="DR89" s="345"/>
      <c r="DS89" s="345"/>
      <c r="DT89" s="345"/>
      <c r="DU89" s="345"/>
      <c r="DV89" s="345"/>
      <c r="DW89" s="345"/>
      <c r="DX89" s="345"/>
      <c r="DY89" s="345"/>
      <c r="DZ89" s="345"/>
      <c r="EA89" s="345"/>
      <c r="EB89" s="345"/>
      <c r="EC89" s="345"/>
      <c r="ED89" s="345"/>
      <c r="EE89" s="345"/>
      <c r="EF89" s="345"/>
      <c r="EG89" s="345"/>
      <c r="EH89" s="345"/>
      <c r="EI89" s="345"/>
      <c r="EJ89" s="345"/>
      <c r="EK89" s="345"/>
      <c r="EL89" s="345"/>
      <c r="EM89" s="345"/>
      <c r="EN89" s="345"/>
      <c r="EO89" s="345"/>
      <c r="EP89" s="345"/>
      <c r="EQ89" s="345"/>
      <c r="ER89" s="345"/>
      <c r="ES89" s="345"/>
      <c r="ET89" s="345"/>
      <c r="EU89" s="345"/>
      <c r="EV89" s="345"/>
      <c r="EW89" s="345"/>
      <c r="EX89" s="345"/>
      <c r="EY89" s="345"/>
      <c r="EZ89" s="345"/>
      <c r="FA89" s="345"/>
      <c r="FB89" s="345"/>
      <c r="FC89" s="345"/>
      <c r="FD89" s="345"/>
      <c r="FE89" s="345"/>
      <c r="FF89" s="345"/>
      <c r="FG89" s="345"/>
      <c r="FH89" s="345"/>
      <c r="FI89" s="345"/>
      <c r="FJ89" s="345"/>
      <c r="FK89" s="345"/>
      <c r="FL89" s="345"/>
      <c r="FM89" s="345"/>
      <c r="FN89" s="345"/>
    </row>
    <row r="90" spans="1:170" ht="19.899999999999999" customHeight="1" x14ac:dyDescent="0.15">
      <c r="A90" s="347" t="s">
        <v>528</v>
      </c>
      <c r="B90" s="348" t="s">
        <v>527</v>
      </c>
      <c r="C90" s="349">
        <v>5.8474972711679402E-5</v>
      </c>
      <c r="D90" s="342">
        <v>0</v>
      </c>
      <c r="E90" s="342">
        <v>0</v>
      </c>
      <c r="F90" s="342">
        <v>0</v>
      </c>
      <c r="G90" s="342">
        <v>0</v>
      </c>
      <c r="H90" s="342">
        <v>0</v>
      </c>
      <c r="I90" s="342">
        <v>0</v>
      </c>
      <c r="J90" s="342">
        <v>5.8150128124115637E-6</v>
      </c>
      <c r="K90" s="342">
        <v>3.2297446563874659E-6</v>
      </c>
      <c r="L90" s="342">
        <v>0</v>
      </c>
      <c r="M90" s="342">
        <v>0</v>
      </c>
      <c r="N90" s="342">
        <v>0</v>
      </c>
      <c r="O90" s="342">
        <v>0</v>
      </c>
      <c r="P90" s="342">
        <v>0</v>
      </c>
      <c r="Q90" s="342">
        <v>1.0705262707146833E-5</v>
      </c>
      <c r="R90" s="342">
        <v>0</v>
      </c>
      <c r="S90" s="342">
        <v>1.1714540087156179E-5</v>
      </c>
      <c r="T90" s="342">
        <v>2.0134633583226507E-5</v>
      </c>
      <c r="U90" s="342">
        <v>0</v>
      </c>
      <c r="V90" s="342">
        <v>0</v>
      </c>
      <c r="W90" s="342">
        <v>4.2432034488757636E-6</v>
      </c>
      <c r="X90" s="342">
        <v>2.6765520656290566E-6</v>
      </c>
      <c r="Y90" s="342">
        <v>0</v>
      </c>
      <c r="Z90" s="342">
        <v>0</v>
      </c>
      <c r="AA90" s="342">
        <v>7.0793620078958486E-6</v>
      </c>
      <c r="AB90" s="342">
        <v>3.495032975636125E-6</v>
      </c>
      <c r="AC90" s="342">
        <v>1.2340735100567735E-6</v>
      </c>
      <c r="AD90" s="342">
        <v>1.2431471513283027E-5</v>
      </c>
      <c r="AE90" s="342">
        <v>1.3524326882980761E-5</v>
      </c>
      <c r="AF90" s="342">
        <v>1.5100949849745549E-5</v>
      </c>
      <c r="AG90" s="342">
        <v>0</v>
      </c>
      <c r="AH90" s="342">
        <v>0</v>
      </c>
      <c r="AI90" s="342">
        <v>8.9327985564597531E-6</v>
      </c>
      <c r="AJ90" s="342">
        <v>0</v>
      </c>
      <c r="AK90" s="342">
        <v>1.8682509434667263E-5</v>
      </c>
      <c r="AL90" s="342">
        <v>3.0876681621272798E-6</v>
      </c>
      <c r="AM90" s="342">
        <v>2.5437913684071286E-6</v>
      </c>
      <c r="AN90" s="342">
        <v>0</v>
      </c>
      <c r="AO90" s="342">
        <v>0</v>
      </c>
      <c r="AP90" s="342">
        <v>0</v>
      </c>
      <c r="AQ90" s="342">
        <v>7.4489282854429321E-6</v>
      </c>
      <c r="AR90" s="342">
        <v>1.4583424479736331E-5</v>
      </c>
      <c r="AS90" s="342">
        <v>1.3648895804329429E-5</v>
      </c>
      <c r="AT90" s="342">
        <v>9.6818355211054334E-6</v>
      </c>
      <c r="AU90" s="342">
        <v>1.2334036057131255E-5</v>
      </c>
      <c r="AV90" s="342">
        <v>4.5007943902098723E-6</v>
      </c>
      <c r="AW90" s="342">
        <v>1.0209603152725454E-5</v>
      </c>
      <c r="AX90" s="342">
        <v>5.3333333333333337E-6</v>
      </c>
      <c r="AY90" s="342">
        <v>0</v>
      </c>
      <c r="AZ90" s="342">
        <v>5.2192066805845514E-5</v>
      </c>
      <c r="BA90" s="342">
        <v>0</v>
      </c>
      <c r="BB90" s="342">
        <v>9.4276919595929126E-6</v>
      </c>
      <c r="BC90" s="342">
        <v>2.1311919117004569E-6</v>
      </c>
      <c r="BD90" s="342">
        <v>1.844258515863697E-5</v>
      </c>
      <c r="BE90" s="342">
        <v>0</v>
      </c>
      <c r="BF90" s="342">
        <v>1.1024922756634937E-5</v>
      </c>
      <c r="BG90" s="342">
        <v>8.2131476066887878E-7</v>
      </c>
      <c r="BH90" s="342">
        <v>1.1010911813607286E-5</v>
      </c>
      <c r="BI90" s="342">
        <v>8.7515862250032819E-6</v>
      </c>
      <c r="BJ90" s="342">
        <v>1.0634451368653891E-5</v>
      </c>
      <c r="BK90" s="342">
        <v>5.1265400980878002E-5</v>
      </c>
      <c r="BL90" s="342">
        <v>7.7531400217087918E-6</v>
      </c>
      <c r="BM90" s="342">
        <v>7.9726908761854395E-6</v>
      </c>
      <c r="BN90" s="342">
        <v>8.303440945927993E-6</v>
      </c>
      <c r="BO90" s="342">
        <v>4.9953792741713915E-5</v>
      </c>
      <c r="BP90" s="342">
        <v>1.8488537414945025E-6</v>
      </c>
      <c r="BQ90" s="342">
        <v>3.5767553821226613E-6</v>
      </c>
      <c r="BR90" s="342">
        <v>3.4880516789736758E-6</v>
      </c>
      <c r="BS90" s="342">
        <v>2.563740709379998E-4</v>
      </c>
      <c r="BT90" s="342">
        <v>8.7081254622601556E-5</v>
      </c>
      <c r="BU90" s="342">
        <v>2.9389294089674157E-4</v>
      </c>
      <c r="BV90" s="342">
        <v>5.9517636077351712E-5</v>
      </c>
      <c r="BW90" s="342">
        <v>4.1051268244723028E-6</v>
      </c>
      <c r="BX90" s="342">
        <v>0</v>
      </c>
      <c r="BY90" s="342">
        <v>3.4223541048466864E-4</v>
      </c>
      <c r="BZ90" s="342">
        <v>2.785176411608029E-5</v>
      </c>
      <c r="CA90" s="342">
        <v>0</v>
      </c>
      <c r="CB90" s="342">
        <v>7.7212536590793993E-5</v>
      </c>
      <c r="CC90" s="342">
        <v>0</v>
      </c>
      <c r="CD90" s="342">
        <v>4.3351974682446785E-5</v>
      </c>
      <c r="CE90" s="342">
        <v>1.8891735243665602E-5</v>
      </c>
      <c r="CF90" s="342">
        <v>2.3497101664845103E-4</v>
      </c>
      <c r="CG90" s="342">
        <v>7.649019286455772E-5</v>
      </c>
      <c r="CH90" s="342">
        <v>3.0734366964243637E-6</v>
      </c>
      <c r="CI90" s="342">
        <v>1.8718772486343505E-2</v>
      </c>
      <c r="CJ90" s="342">
        <v>1.5221009051426716E-5</v>
      </c>
      <c r="CK90" s="342">
        <v>6.7934782608695655E-6</v>
      </c>
      <c r="CL90" s="342">
        <v>9.094712334248868E-6</v>
      </c>
      <c r="CM90" s="342">
        <v>6.8613106132467891E-6</v>
      </c>
      <c r="CN90" s="342">
        <v>1.0328750227262706E-4</v>
      </c>
      <c r="CO90" s="342">
        <v>2.2114760865719173E-5</v>
      </c>
      <c r="CP90" s="342">
        <v>2.5337580459657948E-5</v>
      </c>
      <c r="CQ90" s="342">
        <v>3.2370491060349383E-5</v>
      </c>
      <c r="CR90" s="342">
        <v>6.9964964713896099E-5</v>
      </c>
      <c r="CS90" s="342">
        <v>7.4485635307294622E-5</v>
      </c>
      <c r="CT90" s="342">
        <v>2.9233264985136328E-4</v>
      </c>
      <c r="CU90" s="342">
        <v>7.441642726070261E-4</v>
      </c>
      <c r="CV90" s="342">
        <v>0.26336237480952435</v>
      </c>
      <c r="CW90" s="342">
        <v>2.5582925224764272E-5</v>
      </c>
      <c r="CX90" s="342">
        <v>3.4856246828382026E-5</v>
      </c>
      <c r="CY90" s="342">
        <v>3.6515189171621391E-3</v>
      </c>
      <c r="CZ90" s="342">
        <v>2.8970214647271444E-3</v>
      </c>
      <c r="DA90" s="342">
        <v>3.8966706845671058E-3</v>
      </c>
      <c r="DB90" s="342">
        <v>1.2281745495190965E-3</v>
      </c>
      <c r="DC90" s="342">
        <v>1.4602499113419696E-4</v>
      </c>
      <c r="DD90" s="342">
        <v>1.2173447276799844E-4</v>
      </c>
      <c r="DE90" s="342">
        <v>0</v>
      </c>
      <c r="DF90" s="343">
        <v>5.3492762743864069E-3</v>
      </c>
      <c r="DG90" s="345"/>
      <c r="DH90" s="346"/>
      <c r="DI90" s="346"/>
      <c r="DJ90" s="346"/>
      <c r="DK90" s="346"/>
      <c r="DL90" s="346"/>
      <c r="DM90" s="346"/>
      <c r="DN90" s="346"/>
      <c r="DO90" s="346"/>
      <c r="DP90" s="346"/>
      <c r="DQ90" s="345"/>
      <c r="DR90" s="345"/>
      <c r="DS90" s="345"/>
      <c r="DT90" s="345"/>
      <c r="DU90" s="345"/>
      <c r="DV90" s="345"/>
      <c r="DW90" s="345"/>
      <c r="DX90" s="345"/>
      <c r="DY90" s="345"/>
      <c r="DZ90" s="345"/>
      <c r="EA90" s="345"/>
      <c r="EB90" s="345"/>
      <c r="EC90" s="345"/>
      <c r="ED90" s="345"/>
      <c r="EE90" s="345"/>
      <c r="EF90" s="345"/>
      <c r="EG90" s="345"/>
      <c r="EH90" s="345"/>
      <c r="EI90" s="345"/>
      <c r="EJ90" s="345"/>
      <c r="EK90" s="345"/>
      <c r="EL90" s="345"/>
      <c r="EM90" s="345"/>
      <c r="EN90" s="345"/>
      <c r="EO90" s="345"/>
      <c r="EP90" s="345"/>
      <c r="EQ90" s="345"/>
      <c r="ER90" s="345"/>
      <c r="ES90" s="345"/>
      <c r="ET90" s="345"/>
      <c r="EU90" s="345"/>
      <c r="EV90" s="345"/>
      <c r="EW90" s="345"/>
      <c r="EX90" s="345"/>
      <c r="EY90" s="345"/>
      <c r="EZ90" s="345"/>
      <c r="FA90" s="345"/>
      <c r="FB90" s="345"/>
      <c r="FC90" s="345"/>
      <c r="FD90" s="345"/>
      <c r="FE90" s="345"/>
      <c r="FF90" s="345"/>
      <c r="FG90" s="345"/>
      <c r="FH90" s="345"/>
      <c r="FI90" s="345"/>
      <c r="FJ90" s="345"/>
      <c r="FK90" s="345"/>
      <c r="FL90" s="345"/>
      <c r="FM90" s="345"/>
      <c r="FN90" s="345"/>
    </row>
    <row r="91" spans="1:170" ht="19.899999999999999" customHeight="1" x14ac:dyDescent="0.15">
      <c r="A91" s="347" t="s">
        <v>531</v>
      </c>
      <c r="B91" s="348" t="s">
        <v>530</v>
      </c>
      <c r="C91" s="349">
        <v>4.0737564322469982E-3</v>
      </c>
      <c r="D91" s="342">
        <v>2.6386964839369351E-3</v>
      </c>
      <c r="E91" s="342">
        <v>7.716590669940372E-3</v>
      </c>
      <c r="F91" s="342">
        <v>0</v>
      </c>
      <c r="G91" s="342">
        <v>9.8000784006272053E-4</v>
      </c>
      <c r="H91" s="342">
        <v>0</v>
      </c>
      <c r="I91" s="342">
        <v>2.631578947368421E-4</v>
      </c>
      <c r="J91" s="342">
        <v>2.0010105200042902E-3</v>
      </c>
      <c r="K91" s="342">
        <v>3.9951941399512959E-3</v>
      </c>
      <c r="L91" s="342">
        <v>7.7851304009342152E-4</v>
      </c>
      <c r="M91" s="342">
        <v>0</v>
      </c>
      <c r="N91" s="342">
        <v>1.6365036580670003E-3</v>
      </c>
      <c r="O91" s="342">
        <v>1.3833171946327292E-3</v>
      </c>
      <c r="P91" s="342">
        <v>1.308346480932774E-3</v>
      </c>
      <c r="Q91" s="342">
        <v>1.2846315248576201E-3</v>
      </c>
      <c r="R91" s="342">
        <v>2.1452290693232245E-3</v>
      </c>
      <c r="S91" s="342">
        <v>1.4584602408509442E-3</v>
      </c>
      <c r="T91" s="342">
        <v>1.5100975187419881E-3</v>
      </c>
      <c r="U91" s="342">
        <v>4.3763676148796497E-3</v>
      </c>
      <c r="V91" s="342">
        <v>3.3766913180985898E-3</v>
      </c>
      <c r="W91" s="342">
        <v>9.0380233461053762E-4</v>
      </c>
      <c r="X91" s="342">
        <v>3.8033804852588894E-3</v>
      </c>
      <c r="Y91" s="342">
        <v>4.1758354229568598E-3</v>
      </c>
      <c r="Z91" s="342">
        <v>4.3802014892685063E-4</v>
      </c>
      <c r="AA91" s="342">
        <v>8.6910967583601374E-3</v>
      </c>
      <c r="AB91" s="342">
        <v>4.2872404501136472E-3</v>
      </c>
      <c r="AC91" s="342">
        <v>3.8379686162765659E-4</v>
      </c>
      <c r="AD91" s="342">
        <v>4.8482738901803806E-4</v>
      </c>
      <c r="AE91" s="342">
        <v>1.8641030553708483E-3</v>
      </c>
      <c r="AF91" s="342">
        <v>2.2047386780628501E-3</v>
      </c>
      <c r="AG91" s="342">
        <v>6.6061106523534266E-3</v>
      </c>
      <c r="AH91" s="342">
        <v>2.9769310881927356E-3</v>
      </c>
      <c r="AI91" s="342">
        <v>1.9294844881953066E-3</v>
      </c>
      <c r="AJ91" s="342">
        <v>4.7770700636942673E-3</v>
      </c>
      <c r="AK91" s="342">
        <v>3.0639315472854316E-3</v>
      </c>
      <c r="AL91" s="342">
        <v>1.324609641552603E-3</v>
      </c>
      <c r="AM91" s="342">
        <v>1.1218119934675438E-3</v>
      </c>
      <c r="AN91" s="342">
        <v>4.2764339111415793E-3</v>
      </c>
      <c r="AO91" s="342">
        <v>3.4841886006438173E-3</v>
      </c>
      <c r="AP91" s="342">
        <v>6.9827526010753441E-4</v>
      </c>
      <c r="AQ91" s="342">
        <v>9.5718728467941673E-4</v>
      </c>
      <c r="AR91" s="342">
        <v>9.7563109769436065E-3</v>
      </c>
      <c r="AS91" s="342">
        <v>1.917669860508285E-3</v>
      </c>
      <c r="AT91" s="342">
        <v>3.8940342465886052E-3</v>
      </c>
      <c r="AU91" s="342">
        <v>6.4402643658313047E-3</v>
      </c>
      <c r="AV91" s="342">
        <v>4.5795582920385445E-3</v>
      </c>
      <c r="AW91" s="342">
        <v>3.9409068169520252E-3</v>
      </c>
      <c r="AX91" s="342">
        <v>5.1359999999999999E-3</v>
      </c>
      <c r="AY91" s="342">
        <v>9.6042114485764465E-3</v>
      </c>
      <c r="AZ91" s="342">
        <v>3.6534446764091859E-4</v>
      </c>
      <c r="BA91" s="342">
        <v>1.1224851771144783E-2</v>
      </c>
      <c r="BB91" s="342">
        <v>3.648516788362457E-3</v>
      </c>
      <c r="BC91" s="342">
        <v>5.3940467285138556E-3</v>
      </c>
      <c r="BD91" s="342">
        <v>3.8698691191206579E-2</v>
      </c>
      <c r="BE91" s="342">
        <v>1.5288064838148957E-3</v>
      </c>
      <c r="BF91" s="342">
        <v>9.8673058671882685E-4</v>
      </c>
      <c r="BG91" s="342">
        <v>1.5128617891520747E-3</v>
      </c>
      <c r="BH91" s="342">
        <v>2.1030841563989913E-3</v>
      </c>
      <c r="BI91" s="342">
        <v>2.568590557038463E-3</v>
      </c>
      <c r="BJ91" s="342">
        <v>2.6160750366888571E-3</v>
      </c>
      <c r="BK91" s="342">
        <v>6.8353867974504012E-5</v>
      </c>
      <c r="BL91" s="342">
        <v>1.6947451953335218E-3</v>
      </c>
      <c r="BM91" s="342">
        <v>2.0463239915542628E-3</v>
      </c>
      <c r="BN91" s="342">
        <v>2.2037332270492893E-3</v>
      </c>
      <c r="BO91" s="342">
        <v>3.0596698054299772E-3</v>
      </c>
      <c r="BP91" s="342">
        <v>1.0654944112232818E-2</v>
      </c>
      <c r="BQ91" s="342">
        <v>1.2869165864877335E-2</v>
      </c>
      <c r="BR91" s="342">
        <v>3.2135420118384474E-2</v>
      </c>
      <c r="BS91" s="342">
        <v>3.4998588766581994E-3</v>
      </c>
      <c r="BT91" s="342">
        <v>1.3420852674830553E-2</v>
      </c>
      <c r="BU91" s="342">
        <v>3.7561569665903467E-2</v>
      </c>
      <c r="BV91" s="342">
        <v>3.5286297508037826E-3</v>
      </c>
      <c r="BW91" s="342">
        <v>3.0405306013258191E-3</v>
      </c>
      <c r="BX91" s="342">
        <v>0</v>
      </c>
      <c r="BY91" s="342">
        <v>4.8269040553907024E-4</v>
      </c>
      <c r="BZ91" s="342">
        <v>2.6708375904999099E-3</v>
      </c>
      <c r="CA91" s="342">
        <v>0</v>
      </c>
      <c r="CB91" s="342">
        <v>2.1029061436198598E-3</v>
      </c>
      <c r="CC91" s="342">
        <v>0</v>
      </c>
      <c r="CD91" s="342">
        <v>3.749945810031647E-3</v>
      </c>
      <c r="CE91" s="342">
        <v>9.4723160511739329E-3</v>
      </c>
      <c r="CF91" s="342">
        <v>1.5740902418045773E-2</v>
      </c>
      <c r="CG91" s="342">
        <v>2.1854340818445064E-3</v>
      </c>
      <c r="CH91" s="342">
        <v>2.2251681682112393E-2</v>
      </c>
      <c r="CI91" s="342">
        <v>3.253235499792239E-3</v>
      </c>
      <c r="CJ91" s="342">
        <v>2.488707460903751E-2</v>
      </c>
      <c r="CK91" s="342">
        <v>5.0859374999999998E-2</v>
      </c>
      <c r="CL91" s="342">
        <v>1.1468432253487822E-2</v>
      </c>
      <c r="CM91" s="342">
        <v>1.3739202727142259E-2</v>
      </c>
      <c r="CN91" s="342">
        <v>5.2120927316403444E-3</v>
      </c>
      <c r="CO91" s="342">
        <v>3.3873742927612749E-2</v>
      </c>
      <c r="CP91" s="342">
        <v>5.8375730980636271E-3</v>
      </c>
      <c r="CQ91" s="342">
        <v>1.1351252198495851E-2</v>
      </c>
      <c r="CR91" s="342">
        <v>3.717383785553423E-3</v>
      </c>
      <c r="CS91" s="342">
        <v>9.614164409108214E-4</v>
      </c>
      <c r="CT91" s="342">
        <v>2.7956882992827555E-2</v>
      </c>
      <c r="CU91" s="342">
        <v>1.0716407166059042E-2</v>
      </c>
      <c r="CV91" s="342">
        <v>3.2686200839837616E-3</v>
      </c>
      <c r="CW91" s="342">
        <v>2.1038910411032333E-3</v>
      </c>
      <c r="CX91" s="342">
        <v>1.5894208165833042E-2</v>
      </c>
      <c r="CY91" s="342">
        <v>1.4121755533038918E-2</v>
      </c>
      <c r="CZ91" s="342">
        <v>7.5037605151948993E-4</v>
      </c>
      <c r="DA91" s="342">
        <v>3.6022555661775914E-4</v>
      </c>
      <c r="DB91" s="342">
        <v>1.2173575993581943E-2</v>
      </c>
      <c r="DC91" s="342">
        <v>6.2582139057512989E-4</v>
      </c>
      <c r="DD91" s="342">
        <v>4.4222813925538342E-3</v>
      </c>
      <c r="DE91" s="342">
        <v>0</v>
      </c>
      <c r="DF91" s="343">
        <v>2.9074027776580429E-3</v>
      </c>
      <c r="DG91" s="345"/>
      <c r="DH91" s="346"/>
      <c r="DI91" s="346"/>
      <c r="DJ91" s="346"/>
      <c r="DK91" s="346"/>
      <c r="DL91" s="346"/>
      <c r="DM91" s="346"/>
      <c r="DN91" s="346"/>
      <c r="DO91" s="346"/>
      <c r="DP91" s="346"/>
      <c r="DQ91" s="345"/>
      <c r="DR91" s="345"/>
      <c r="DS91" s="345"/>
      <c r="DT91" s="345"/>
      <c r="DU91" s="345"/>
      <c r="DV91" s="345"/>
      <c r="DW91" s="345"/>
      <c r="DX91" s="345"/>
      <c r="DY91" s="345"/>
      <c r="DZ91" s="345"/>
      <c r="EA91" s="345"/>
      <c r="EB91" s="345"/>
      <c r="EC91" s="345"/>
      <c r="ED91" s="345"/>
      <c r="EE91" s="345"/>
      <c r="EF91" s="345"/>
      <c r="EG91" s="345"/>
      <c r="EH91" s="345"/>
      <c r="EI91" s="345"/>
      <c r="EJ91" s="345"/>
      <c r="EK91" s="345"/>
      <c r="EL91" s="345"/>
      <c r="EM91" s="345"/>
      <c r="EN91" s="345"/>
      <c r="EO91" s="345"/>
      <c r="EP91" s="345"/>
      <c r="EQ91" s="345"/>
      <c r="ER91" s="345"/>
      <c r="ES91" s="345"/>
      <c r="ET91" s="345"/>
      <c r="EU91" s="345"/>
      <c r="EV91" s="345"/>
      <c r="EW91" s="345"/>
      <c r="EX91" s="345"/>
      <c r="EY91" s="345"/>
      <c r="EZ91" s="345"/>
      <c r="FA91" s="345"/>
      <c r="FB91" s="345"/>
      <c r="FC91" s="345"/>
      <c r="FD91" s="345"/>
      <c r="FE91" s="345"/>
      <c r="FF91" s="345"/>
      <c r="FG91" s="345"/>
      <c r="FH91" s="345"/>
      <c r="FI91" s="345"/>
      <c r="FJ91" s="345"/>
      <c r="FK91" s="345"/>
      <c r="FL91" s="345"/>
      <c r="FM91" s="345"/>
      <c r="FN91" s="345"/>
    </row>
    <row r="92" spans="1:170" ht="19.899999999999999" customHeight="1" x14ac:dyDescent="0.15">
      <c r="A92" s="347" t="s">
        <v>534</v>
      </c>
      <c r="B92" s="348" t="s">
        <v>533</v>
      </c>
      <c r="C92" s="349">
        <v>3.8983315141119603E-5</v>
      </c>
      <c r="D92" s="342">
        <v>0</v>
      </c>
      <c r="E92" s="342">
        <v>3.5075412136092597E-4</v>
      </c>
      <c r="F92" s="342">
        <v>0</v>
      </c>
      <c r="G92" s="342">
        <v>1.960015680125441E-4</v>
      </c>
      <c r="H92" s="342">
        <v>0</v>
      </c>
      <c r="I92" s="342">
        <v>0</v>
      </c>
      <c r="J92" s="342">
        <v>8.0441010571693291E-4</v>
      </c>
      <c r="K92" s="342">
        <v>2.3900110457267249E-4</v>
      </c>
      <c r="L92" s="342">
        <v>0</v>
      </c>
      <c r="M92" s="342">
        <v>0</v>
      </c>
      <c r="N92" s="342">
        <v>9.6264921062764726E-5</v>
      </c>
      <c r="O92" s="342">
        <v>0</v>
      </c>
      <c r="P92" s="342">
        <v>3.0784623080771156E-4</v>
      </c>
      <c r="Q92" s="342">
        <v>2.8904209309296448E-4</v>
      </c>
      <c r="R92" s="342">
        <v>5.8773399159540388E-4</v>
      </c>
      <c r="S92" s="342">
        <v>2.3429080174312356E-4</v>
      </c>
      <c r="T92" s="342">
        <v>2.8188487016517113E-4</v>
      </c>
      <c r="U92" s="342">
        <v>4.1028446389496716E-4</v>
      </c>
      <c r="V92" s="342">
        <v>4.0425177751884526E-4</v>
      </c>
      <c r="W92" s="342">
        <v>2.8429463107467612E-4</v>
      </c>
      <c r="X92" s="342">
        <v>7.8422975522931355E-4</v>
      </c>
      <c r="Y92" s="342">
        <v>7.9832147791822317E-4</v>
      </c>
      <c r="Z92" s="342">
        <v>0</v>
      </c>
      <c r="AA92" s="342">
        <v>2.6170041555854985E-3</v>
      </c>
      <c r="AB92" s="342">
        <v>4.0076378120627566E-4</v>
      </c>
      <c r="AC92" s="342">
        <v>1.1353476292522316E-4</v>
      </c>
      <c r="AD92" s="342">
        <v>1.4917765815939633E-4</v>
      </c>
      <c r="AE92" s="342">
        <v>3.7417304376246771E-4</v>
      </c>
      <c r="AF92" s="342">
        <v>3.9262469609338427E-4</v>
      </c>
      <c r="AG92" s="342">
        <v>0</v>
      </c>
      <c r="AH92" s="342">
        <v>3.8709320651422567E-4</v>
      </c>
      <c r="AI92" s="342">
        <v>2.5011835958087307E-4</v>
      </c>
      <c r="AJ92" s="342">
        <v>1.8577494692144374E-3</v>
      </c>
      <c r="AK92" s="342">
        <v>5.6047528304001791E-4</v>
      </c>
      <c r="AL92" s="342">
        <v>6.4841031404672873E-5</v>
      </c>
      <c r="AM92" s="342">
        <v>1.4499610799920633E-4</v>
      </c>
      <c r="AN92" s="342">
        <v>6.5289067345672961E-5</v>
      </c>
      <c r="AO92" s="342">
        <v>1.1361484567316795E-4</v>
      </c>
      <c r="AP92" s="342">
        <v>0</v>
      </c>
      <c r="AQ92" s="342">
        <v>4.0969105569936128E-5</v>
      </c>
      <c r="AR92" s="342">
        <v>2.0416794271630863E-4</v>
      </c>
      <c r="AS92" s="342">
        <v>2.013212131138591E-4</v>
      </c>
      <c r="AT92" s="342">
        <v>1.3186659979745601E-3</v>
      </c>
      <c r="AU92" s="342">
        <v>5.2941477845224925E-4</v>
      </c>
      <c r="AV92" s="342">
        <v>2.182885279251788E-4</v>
      </c>
      <c r="AW92" s="342">
        <v>2.2461126935995998E-4</v>
      </c>
      <c r="AX92" s="342">
        <v>2.7733333333333332E-4</v>
      </c>
      <c r="AY92" s="342">
        <v>2.227493957922639E-4</v>
      </c>
      <c r="AZ92" s="342">
        <v>4.6972860125260959E-4</v>
      </c>
      <c r="BA92" s="342">
        <v>1.3682663558506057E-4</v>
      </c>
      <c r="BB92" s="342">
        <v>1.6969845527267243E-4</v>
      </c>
      <c r="BC92" s="342">
        <v>1.8115131249453882E-4</v>
      </c>
      <c r="BD92" s="342">
        <v>1.2295056772424647E-4</v>
      </c>
      <c r="BE92" s="342">
        <v>1.5357873353391647E-4</v>
      </c>
      <c r="BF92" s="342">
        <v>4.8142162703972553E-4</v>
      </c>
      <c r="BG92" s="342">
        <v>1.0594960412628536E-4</v>
      </c>
      <c r="BH92" s="342">
        <v>2.5765533643841046E-3</v>
      </c>
      <c r="BI92" s="342">
        <v>6.7387213932525267E-4</v>
      </c>
      <c r="BJ92" s="342">
        <v>5.8489482527596397E-4</v>
      </c>
      <c r="BK92" s="342">
        <v>5.1265400980878002E-5</v>
      </c>
      <c r="BL92" s="342">
        <v>1.2724270976804429E-4</v>
      </c>
      <c r="BM92" s="342">
        <v>1.2756305401896703E-4</v>
      </c>
      <c r="BN92" s="342">
        <v>1.2787299056729107E-4</v>
      </c>
      <c r="BO92" s="342">
        <v>1.2488448185428479E-4</v>
      </c>
      <c r="BP92" s="342">
        <v>1.910482199544319E-5</v>
      </c>
      <c r="BQ92" s="342">
        <v>5.5439708422901249E-5</v>
      </c>
      <c r="BR92" s="342">
        <v>2.7555608263892038E-4</v>
      </c>
      <c r="BS92" s="342">
        <v>5.9742214695643998E-4</v>
      </c>
      <c r="BT92" s="342">
        <v>1.2411721090919033E-2</v>
      </c>
      <c r="BU92" s="342">
        <v>3.3384306961822883E-3</v>
      </c>
      <c r="BV92" s="342">
        <v>1.0135676638915342E-4</v>
      </c>
      <c r="BW92" s="342">
        <v>6.5682029191556845E-4</v>
      </c>
      <c r="BX92" s="342">
        <v>0</v>
      </c>
      <c r="BY92" s="342">
        <v>1.5905044510385756E-3</v>
      </c>
      <c r="BZ92" s="342">
        <v>1.0422423308701625E-3</v>
      </c>
      <c r="CA92" s="342">
        <v>0</v>
      </c>
      <c r="CB92" s="342">
        <v>3.0203727548751768E-4</v>
      </c>
      <c r="CC92" s="342">
        <v>0</v>
      </c>
      <c r="CD92" s="342">
        <v>2.5144145315819134E-3</v>
      </c>
      <c r="CE92" s="342">
        <v>7.4811271564915777E-4</v>
      </c>
      <c r="CF92" s="342">
        <v>6.4239782533246248E-4</v>
      </c>
      <c r="CG92" s="342">
        <v>1.9559635032508332E-3</v>
      </c>
      <c r="CH92" s="342">
        <v>2.5112026767584669E-2</v>
      </c>
      <c r="CI92" s="342">
        <v>1.1695432295203251E-2</v>
      </c>
      <c r="CJ92" s="342">
        <v>1.7462483836738006E-2</v>
      </c>
      <c r="CK92" s="342">
        <v>0.11244565217391304</v>
      </c>
      <c r="CL92" s="342">
        <v>1.0677192280408171E-2</v>
      </c>
      <c r="CM92" s="342">
        <v>2.8914706475990843E-3</v>
      </c>
      <c r="CN92" s="342">
        <v>1.9630665636610406E-4</v>
      </c>
      <c r="CO92" s="342">
        <v>1.6243508667251768E-3</v>
      </c>
      <c r="CP92" s="342">
        <v>5.272955933496384E-5</v>
      </c>
      <c r="CQ92" s="342">
        <v>1.0034852228708309E-3</v>
      </c>
      <c r="CR92" s="342">
        <v>7.3529217633283258E-4</v>
      </c>
      <c r="CS92" s="342">
        <v>3.7242817653647311E-5</v>
      </c>
      <c r="CT92" s="342">
        <v>5.0231807439248335E-4</v>
      </c>
      <c r="CU92" s="342">
        <v>4.844796481008354E-3</v>
      </c>
      <c r="CV92" s="342">
        <v>0.2167292861380265</v>
      </c>
      <c r="CW92" s="342">
        <v>2.6460054089613334E-3</v>
      </c>
      <c r="CX92" s="342">
        <v>1.5505020140900969E-2</v>
      </c>
      <c r="CY92" s="342">
        <v>6.2961617629252939E-3</v>
      </c>
      <c r="CZ92" s="342">
        <v>8.5295910666392648E-3</v>
      </c>
      <c r="DA92" s="342">
        <v>4.5824847250509164E-3</v>
      </c>
      <c r="DB92" s="342">
        <v>1.394935864499671E-3</v>
      </c>
      <c r="DC92" s="342">
        <v>3.3794355091057013E-3</v>
      </c>
      <c r="DD92" s="342">
        <v>1.0004360307479144E-3</v>
      </c>
      <c r="DE92" s="342">
        <v>0</v>
      </c>
      <c r="DF92" s="343">
        <v>2.1780735708682122E-2</v>
      </c>
      <c r="DG92" s="345"/>
      <c r="DH92" s="346"/>
      <c r="DI92" s="346"/>
      <c r="DJ92" s="346"/>
      <c r="DK92" s="346"/>
      <c r="DL92" s="346"/>
      <c r="DM92" s="346"/>
      <c r="DN92" s="346"/>
      <c r="DO92" s="346"/>
      <c r="DP92" s="346"/>
      <c r="DQ92" s="345"/>
      <c r="DR92" s="345"/>
      <c r="DS92" s="345"/>
      <c r="DT92" s="345"/>
      <c r="DU92" s="345"/>
      <c r="DV92" s="345"/>
      <c r="DW92" s="345"/>
      <c r="DX92" s="345"/>
      <c r="DY92" s="345"/>
      <c r="DZ92" s="345"/>
      <c r="EA92" s="345"/>
      <c r="EB92" s="345"/>
      <c r="EC92" s="345"/>
      <c r="ED92" s="345"/>
      <c r="EE92" s="345"/>
      <c r="EF92" s="345"/>
      <c r="EG92" s="345"/>
      <c r="EH92" s="345"/>
      <c r="EI92" s="345"/>
      <c r="EJ92" s="345"/>
      <c r="EK92" s="345"/>
      <c r="EL92" s="345"/>
      <c r="EM92" s="345"/>
      <c r="EN92" s="345"/>
      <c r="EO92" s="345"/>
      <c r="EP92" s="345"/>
      <c r="EQ92" s="345"/>
      <c r="ER92" s="345"/>
      <c r="ES92" s="345"/>
      <c r="ET92" s="345"/>
      <c r="EU92" s="345"/>
      <c r="EV92" s="345"/>
      <c r="EW92" s="345"/>
      <c r="EX92" s="345"/>
      <c r="EY92" s="345"/>
      <c r="EZ92" s="345"/>
      <c r="FA92" s="345"/>
      <c r="FB92" s="345"/>
      <c r="FC92" s="345"/>
      <c r="FD92" s="345"/>
      <c r="FE92" s="345"/>
      <c r="FF92" s="345"/>
      <c r="FG92" s="345"/>
      <c r="FH92" s="345"/>
      <c r="FI92" s="345"/>
      <c r="FJ92" s="345"/>
      <c r="FK92" s="345"/>
      <c r="FL92" s="345"/>
      <c r="FM92" s="345"/>
      <c r="FN92" s="345"/>
    </row>
    <row r="93" spans="1:170" ht="19.899999999999999" customHeight="1" x14ac:dyDescent="0.15">
      <c r="A93" s="347" t="s">
        <v>537</v>
      </c>
      <c r="B93" s="348" t="s">
        <v>536</v>
      </c>
      <c r="C93" s="349">
        <v>6.2373304225791365E-4</v>
      </c>
      <c r="D93" s="342">
        <v>5.2773929678738704E-4</v>
      </c>
      <c r="E93" s="342">
        <v>2.4552788495264821E-3</v>
      </c>
      <c r="F93" s="342">
        <v>8.2304526748971192E-4</v>
      </c>
      <c r="G93" s="342">
        <v>8.4934012805435778E-4</v>
      </c>
      <c r="H93" s="342">
        <v>0</v>
      </c>
      <c r="I93" s="342">
        <v>1.5789473684210526E-3</v>
      </c>
      <c r="J93" s="342">
        <v>7.973028678350966E-4</v>
      </c>
      <c r="K93" s="342">
        <v>4.6831297517618256E-4</v>
      </c>
      <c r="L93" s="342">
        <v>1.9462826002335538E-4</v>
      </c>
      <c r="M93" s="342">
        <v>0</v>
      </c>
      <c r="N93" s="342">
        <v>7.2198690797073547E-4</v>
      </c>
      <c r="O93" s="342">
        <v>1.3141513349010929E-3</v>
      </c>
      <c r="P93" s="342">
        <v>6.1569246161542312E-4</v>
      </c>
      <c r="Q93" s="342">
        <v>1.1026420588361239E-3</v>
      </c>
      <c r="R93" s="342">
        <v>2.2040024684827648E-4</v>
      </c>
      <c r="S93" s="342">
        <v>8.4344688627524479E-4</v>
      </c>
      <c r="T93" s="342">
        <v>1.3825781727148869E-3</v>
      </c>
      <c r="U93" s="342">
        <v>4.9234135667396064E-3</v>
      </c>
      <c r="V93" s="342">
        <v>9.9873968563479417E-4</v>
      </c>
      <c r="W93" s="342">
        <v>1.4002571381290017E-4</v>
      </c>
      <c r="X93" s="342">
        <v>4.9516213214137548E-4</v>
      </c>
      <c r="Y93" s="342">
        <v>1.4328847039557851E-4</v>
      </c>
      <c r="Z93" s="342">
        <v>0</v>
      </c>
      <c r="AA93" s="342">
        <v>1.7226447552546565E-3</v>
      </c>
      <c r="AB93" s="342">
        <v>7.5143208976176693E-4</v>
      </c>
      <c r="AC93" s="342">
        <v>1.0921550564002446E-4</v>
      </c>
      <c r="AD93" s="342">
        <v>4.3510150296490596E-4</v>
      </c>
      <c r="AE93" s="342">
        <v>3.1105951830855751E-4</v>
      </c>
      <c r="AF93" s="342">
        <v>1.4647921354253182E-3</v>
      </c>
      <c r="AG93" s="342">
        <v>9.9091659785301395E-4</v>
      </c>
      <c r="AH93" s="342">
        <v>3.3179417701219342E-4</v>
      </c>
      <c r="AI93" s="342">
        <v>4.198415321536084E-4</v>
      </c>
      <c r="AJ93" s="342">
        <v>1.0615711252653928E-3</v>
      </c>
      <c r="AK93" s="342">
        <v>7.659828868213579E-4</v>
      </c>
      <c r="AL93" s="342">
        <v>3.0567914805060069E-4</v>
      </c>
      <c r="AM93" s="342">
        <v>1.0175165473628515E-4</v>
      </c>
      <c r="AN93" s="342">
        <v>2.2851173570985538E-4</v>
      </c>
      <c r="AO93" s="342">
        <v>4.4183551095120871E-4</v>
      </c>
      <c r="AP93" s="342">
        <v>1.745688150268836E-4</v>
      </c>
      <c r="AQ93" s="342">
        <v>3.5009962941581779E-4</v>
      </c>
      <c r="AR93" s="342">
        <v>5.6875355470971693E-4</v>
      </c>
      <c r="AS93" s="342">
        <v>6.9950590997188322E-4</v>
      </c>
      <c r="AT93" s="342">
        <v>5.2281911813969345E-4</v>
      </c>
      <c r="AU93" s="342">
        <v>5.9013618673351082E-4</v>
      </c>
      <c r="AV93" s="342">
        <v>9.1591165840770893E-4</v>
      </c>
      <c r="AW93" s="342">
        <v>6.9425301438533085E-4</v>
      </c>
      <c r="AX93" s="342">
        <v>1.024E-3</v>
      </c>
      <c r="AY93" s="342">
        <v>1.0469221602236404E-3</v>
      </c>
      <c r="AZ93" s="342">
        <v>8.3507306889352823E-4</v>
      </c>
      <c r="BA93" s="342">
        <v>1.0135306339634116E-3</v>
      </c>
      <c r="BB93" s="342">
        <v>8.2020920048458338E-4</v>
      </c>
      <c r="BC93" s="342">
        <v>1.0741207234970301E-3</v>
      </c>
      <c r="BD93" s="342">
        <v>2.0040942539052173E-3</v>
      </c>
      <c r="BE93" s="342">
        <v>2.0244469420379897E-4</v>
      </c>
      <c r="BF93" s="342">
        <v>2.2692966007406912E-4</v>
      </c>
      <c r="BG93" s="342">
        <v>2.2339761490193502E-4</v>
      </c>
      <c r="BH93" s="342">
        <v>1.5305167420914126E-3</v>
      </c>
      <c r="BI93" s="342">
        <v>1.5052728307005645E-3</v>
      </c>
      <c r="BJ93" s="342">
        <v>1.8929323436203927E-3</v>
      </c>
      <c r="BK93" s="342">
        <v>1.4525196944582101E-3</v>
      </c>
      <c r="BL93" s="342">
        <v>1.5205275783751243E-3</v>
      </c>
      <c r="BM93" s="342">
        <v>1.3566862307642224E-3</v>
      </c>
      <c r="BN93" s="342">
        <v>1.4647269828616978E-3</v>
      </c>
      <c r="BO93" s="342">
        <v>1.3398320838938268E-3</v>
      </c>
      <c r="BP93" s="342">
        <v>2.1385074943286412E-4</v>
      </c>
      <c r="BQ93" s="342">
        <v>2.5573800982177028E-4</v>
      </c>
      <c r="BR93" s="342">
        <v>1.3463879480838388E-3</v>
      </c>
      <c r="BS93" s="342">
        <v>1.4229936964907329E-3</v>
      </c>
      <c r="BT93" s="342">
        <v>1.9679444481334627E-3</v>
      </c>
      <c r="BU93" s="342">
        <v>2.8278897762672095E-3</v>
      </c>
      <c r="BV93" s="342">
        <v>9.8940703934528233E-4</v>
      </c>
      <c r="BW93" s="342">
        <v>5.9387501394032654E-4</v>
      </c>
      <c r="BX93" s="342">
        <v>0</v>
      </c>
      <c r="BY93" s="342">
        <v>2.2413452027695352E-3</v>
      </c>
      <c r="BZ93" s="342">
        <v>1.5538352612129004E-3</v>
      </c>
      <c r="CA93" s="342">
        <v>0</v>
      </c>
      <c r="CB93" s="342">
        <v>4.0877225253949762E-4</v>
      </c>
      <c r="CC93" s="342">
        <v>0</v>
      </c>
      <c r="CD93" s="342">
        <v>3.099666189794945E-3</v>
      </c>
      <c r="CE93" s="342">
        <v>2.3803586407018656E-3</v>
      </c>
      <c r="CF93" s="342">
        <v>8.5581186797646842E-4</v>
      </c>
      <c r="CG93" s="342">
        <v>3.0268262033546411E-3</v>
      </c>
      <c r="CH93" s="342">
        <v>3.3940985917513058E-3</v>
      </c>
      <c r="CI93" s="342">
        <v>0.14026411002219497</v>
      </c>
      <c r="CJ93" s="342">
        <v>4.5094051339738721E-3</v>
      </c>
      <c r="CK93" s="342">
        <v>5.859375E-3</v>
      </c>
      <c r="CL93" s="342">
        <v>8.5826800298306569E-2</v>
      </c>
      <c r="CM93" s="342">
        <v>5.439303988651392E-3</v>
      </c>
      <c r="CN93" s="342">
        <v>2.9566802551140906E-3</v>
      </c>
      <c r="CO93" s="342">
        <v>1.6069625939660527E-2</v>
      </c>
      <c r="CP93" s="342">
        <v>2.7460458822494158E-3</v>
      </c>
      <c r="CQ93" s="342">
        <v>4.7476720221845767E-3</v>
      </c>
      <c r="CR93" s="342">
        <v>1.0716520444290728E-2</v>
      </c>
      <c r="CS93" s="342">
        <v>1.7779997020574588E-3</v>
      </c>
      <c r="CT93" s="342">
        <v>2.1192058433591079E-2</v>
      </c>
      <c r="CU93" s="342">
        <v>1.1063094972585165E-3</v>
      </c>
      <c r="CV93" s="342">
        <v>0.18120485291209623</v>
      </c>
      <c r="CW93" s="342">
        <v>3.8130740930243889E-4</v>
      </c>
      <c r="CX93" s="342">
        <v>4.4928500222238621E-3</v>
      </c>
      <c r="CY93" s="342">
        <v>4.0593674524123605E-3</v>
      </c>
      <c r="CZ93" s="342">
        <v>2.1734137188429876E-3</v>
      </c>
      <c r="DA93" s="342">
        <v>5.2821535946354099E-3</v>
      </c>
      <c r="DB93" s="342">
        <v>1.9639525135887938E-2</v>
      </c>
      <c r="DC93" s="342">
        <v>2.8579176836264265E-3</v>
      </c>
      <c r="DD93" s="342">
        <v>1.8171636753186676E-3</v>
      </c>
      <c r="DE93" s="342">
        <v>0</v>
      </c>
      <c r="DF93" s="343">
        <v>1.5948688328146419E-4</v>
      </c>
      <c r="DG93" s="345"/>
      <c r="DH93" s="346"/>
      <c r="DI93" s="346"/>
      <c r="DJ93" s="346"/>
      <c r="DK93" s="346"/>
      <c r="DL93" s="346"/>
      <c r="DM93" s="346"/>
      <c r="DN93" s="346"/>
      <c r="DO93" s="346"/>
      <c r="DP93" s="346"/>
      <c r="DQ93" s="345"/>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row>
    <row r="94" spans="1:170" ht="19.899999999999999" customHeight="1" x14ac:dyDescent="0.15">
      <c r="A94" s="347" t="s">
        <v>541</v>
      </c>
      <c r="B94" s="348" t="s">
        <v>89</v>
      </c>
      <c r="C94" s="349">
        <v>0</v>
      </c>
      <c r="D94" s="342">
        <v>0</v>
      </c>
      <c r="E94" s="342">
        <v>0</v>
      </c>
      <c r="F94" s="342">
        <v>0</v>
      </c>
      <c r="G94" s="342">
        <v>0</v>
      </c>
      <c r="H94" s="342">
        <v>0</v>
      </c>
      <c r="I94" s="342">
        <v>0</v>
      </c>
      <c r="J94" s="342">
        <v>0</v>
      </c>
      <c r="K94" s="342">
        <v>0</v>
      </c>
      <c r="L94" s="342">
        <v>0</v>
      </c>
      <c r="M94" s="342">
        <v>0</v>
      </c>
      <c r="N94" s="342">
        <v>0</v>
      </c>
      <c r="O94" s="342">
        <v>0</v>
      </c>
      <c r="P94" s="342">
        <v>0</v>
      </c>
      <c r="Q94" s="342">
        <v>0</v>
      </c>
      <c r="R94" s="342">
        <v>0</v>
      </c>
      <c r="S94" s="342">
        <v>0</v>
      </c>
      <c r="T94" s="342">
        <v>0</v>
      </c>
      <c r="U94" s="342">
        <v>0</v>
      </c>
      <c r="V94" s="342">
        <v>0</v>
      </c>
      <c r="W94" s="342">
        <v>0</v>
      </c>
      <c r="X94" s="342">
        <v>0</v>
      </c>
      <c r="Y94" s="342">
        <v>0</v>
      </c>
      <c r="Z94" s="342">
        <v>0</v>
      </c>
      <c r="AA94" s="342">
        <v>0</v>
      </c>
      <c r="AB94" s="342">
        <v>0</v>
      </c>
      <c r="AC94" s="342">
        <v>0</v>
      </c>
      <c r="AD94" s="342">
        <v>0</v>
      </c>
      <c r="AE94" s="342">
        <v>0</v>
      </c>
      <c r="AF94" s="342">
        <v>0</v>
      </c>
      <c r="AG94" s="342">
        <v>0</v>
      </c>
      <c r="AH94" s="342">
        <v>0</v>
      </c>
      <c r="AI94" s="342">
        <v>0</v>
      </c>
      <c r="AJ94" s="342">
        <v>0</v>
      </c>
      <c r="AK94" s="342">
        <v>0</v>
      </c>
      <c r="AL94" s="342">
        <v>0</v>
      </c>
      <c r="AM94" s="342">
        <v>0</v>
      </c>
      <c r="AN94" s="342">
        <v>0</v>
      </c>
      <c r="AO94" s="342">
        <v>0</v>
      </c>
      <c r="AP94" s="342">
        <v>0</v>
      </c>
      <c r="AQ94" s="342">
        <v>0</v>
      </c>
      <c r="AR94" s="342">
        <v>0</v>
      </c>
      <c r="AS94" s="342">
        <v>0</v>
      </c>
      <c r="AT94" s="342">
        <v>0</v>
      </c>
      <c r="AU94" s="342">
        <v>0</v>
      </c>
      <c r="AV94" s="342">
        <v>0</v>
      </c>
      <c r="AW94" s="342">
        <v>0</v>
      </c>
      <c r="AX94" s="342">
        <v>0</v>
      </c>
      <c r="AY94" s="342">
        <v>0</v>
      </c>
      <c r="AZ94" s="342">
        <v>0</v>
      </c>
      <c r="BA94" s="342">
        <v>0</v>
      </c>
      <c r="BB94" s="342">
        <v>0</v>
      </c>
      <c r="BC94" s="342">
        <v>0</v>
      </c>
      <c r="BD94" s="342">
        <v>0</v>
      </c>
      <c r="BE94" s="342">
        <v>0</v>
      </c>
      <c r="BF94" s="342">
        <v>0</v>
      </c>
      <c r="BG94" s="342">
        <v>0</v>
      </c>
      <c r="BH94" s="342">
        <v>0</v>
      </c>
      <c r="BI94" s="342">
        <v>0</v>
      </c>
      <c r="BJ94" s="342">
        <v>0</v>
      </c>
      <c r="BK94" s="342">
        <v>0</v>
      </c>
      <c r="BL94" s="342">
        <v>0</v>
      </c>
      <c r="BM94" s="342">
        <v>0</v>
      </c>
      <c r="BN94" s="342">
        <v>0</v>
      </c>
      <c r="BO94" s="342">
        <v>0</v>
      </c>
      <c r="BP94" s="342">
        <v>0</v>
      </c>
      <c r="BQ94" s="342">
        <v>0</v>
      </c>
      <c r="BR94" s="342">
        <v>0</v>
      </c>
      <c r="BS94" s="342">
        <v>0</v>
      </c>
      <c r="BT94" s="342">
        <v>0</v>
      </c>
      <c r="BU94" s="342">
        <v>0</v>
      </c>
      <c r="BV94" s="342">
        <v>0</v>
      </c>
      <c r="BW94" s="342">
        <v>0</v>
      </c>
      <c r="BX94" s="342">
        <v>0</v>
      </c>
      <c r="BY94" s="342">
        <v>0</v>
      </c>
      <c r="BZ94" s="342">
        <v>0</v>
      </c>
      <c r="CA94" s="342">
        <v>0</v>
      </c>
      <c r="CB94" s="342">
        <v>0</v>
      </c>
      <c r="CC94" s="342">
        <v>0</v>
      </c>
      <c r="CD94" s="342">
        <v>0</v>
      </c>
      <c r="CE94" s="342">
        <v>0</v>
      </c>
      <c r="CF94" s="342">
        <v>0</v>
      </c>
      <c r="CG94" s="342">
        <v>0</v>
      </c>
      <c r="CH94" s="342">
        <v>0</v>
      </c>
      <c r="CI94" s="342">
        <v>0</v>
      </c>
      <c r="CJ94" s="342">
        <v>0</v>
      </c>
      <c r="CK94" s="342">
        <v>0</v>
      </c>
      <c r="CL94" s="342">
        <v>0</v>
      </c>
      <c r="CM94" s="342">
        <v>0</v>
      </c>
      <c r="CN94" s="342">
        <v>0</v>
      </c>
      <c r="CO94" s="342">
        <v>0</v>
      </c>
      <c r="CP94" s="342">
        <v>0</v>
      </c>
      <c r="CQ94" s="342">
        <v>0</v>
      </c>
      <c r="CR94" s="342">
        <v>0</v>
      </c>
      <c r="CS94" s="342">
        <v>0</v>
      </c>
      <c r="CT94" s="342">
        <v>0</v>
      </c>
      <c r="CU94" s="342">
        <v>0</v>
      </c>
      <c r="CV94" s="342">
        <v>0</v>
      </c>
      <c r="CW94" s="342">
        <v>0</v>
      </c>
      <c r="CX94" s="342">
        <v>0</v>
      </c>
      <c r="CY94" s="342">
        <v>0</v>
      </c>
      <c r="CZ94" s="342">
        <v>0</v>
      </c>
      <c r="DA94" s="342">
        <v>0</v>
      </c>
      <c r="DB94" s="342">
        <v>0</v>
      </c>
      <c r="DC94" s="342">
        <v>0</v>
      </c>
      <c r="DD94" s="342">
        <v>0</v>
      </c>
      <c r="DE94" s="342">
        <v>0</v>
      </c>
      <c r="DF94" s="343">
        <v>0.10149400415527987</v>
      </c>
      <c r="DG94" s="345"/>
      <c r="DH94" s="346"/>
      <c r="DI94" s="346"/>
      <c r="DJ94" s="346"/>
      <c r="DK94" s="346"/>
      <c r="DL94" s="346"/>
      <c r="DM94" s="346"/>
      <c r="DN94" s="346"/>
      <c r="DO94" s="346"/>
      <c r="DP94" s="346"/>
      <c r="DQ94" s="345"/>
      <c r="DR94" s="345"/>
      <c r="DS94" s="345"/>
      <c r="DT94" s="345"/>
      <c r="DU94" s="345"/>
      <c r="DV94" s="345"/>
      <c r="DW94" s="345"/>
      <c r="DX94" s="345"/>
      <c r="DY94" s="345"/>
      <c r="DZ94" s="345"/>
      <c r="EA94" s="345"/>
      <c r="EB94" s="345"/>
      <c r="EC94" s="345"/>
      <c r="ED94" s="345"/>
      <c r="EE94" s="345"/>
      <c r="EF94" s="345"/>
      <c r="EG94" s="345"/>
      <c r="EH94" s="345"/>
      <c r="EI94" s="345"/>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row>
    <row r="95" spans="1:170" ht="19.899999999999999" customHeight="1" x14ac:dyDescent="0.15">
      <c r="A95" s="347" t="s">
        <v>547</v>
      </c>
      <c r="B95" s="348" t="s">
        <v>548</v>
      </c>
      <c r="C95" s="349">
        <v>0</v>
      </c>
      <c r="D95" s="342">
        <v>0</v>
      </c>
      <c r="E95" s="342">
        <v>0</v>
      </c>
      <c r="F95" s="342">
        <v>8.2304526748971192E-4</v>
      </c>
      <c r="G95" s="342">
        <v>0</v>
      </c>
      <c r="H95" s="342">
        <v>0</v>
      </c>
      <c r="I95" s="342">
        <v>0</v>
      </c>
      <c r="J95" s="342">
        <v>2.2613938714933859E-4</v>
      </c>
      <c r="K95" s="342">
        <v>8.3973361066074111E-5</v>
      </c>
      <c r="L95" s="342">
        <v>3.8925652004671076E-4</v>
      </c>
      <c r="M95" s="342">
        <v>0</v>
      </c>
      <c r="N95" s="342">
        <v>0</v>
      </c>
      <c r="O95" s="342">
        <v>0</v>
      </c>
      <c r="P95" s="342">
        <v>7.696155770192789E-5</v>
      </c>
      <c r="Q95" s="342">
        <v>2.5692630497152399E-4</v>
      </c>
      <c r="R95" s="342">
        <v>8.8160098739310588E-5</v>
      </c>
      <c r="S95" s="342">
        <v>9.9573590740827515E-5</v>
      </c>
      <c r="T95" s="342">
        <v>2.0134633583226507E-5</v>
      </c>
      <c r="U95" s="342">
        <v>1.3676148796498905E-4</v>
      </c>
      <c r="V95" s="342">
        <v>2.0608914148019563E-4</v>
      </c>
      <c r="W95" s="342">
        <v>9.7593679324142551E-5</v>
      </c>
      <c r="X95" s="342">
        <v>2.3821313384098604E-4</v>
      </c>
      <c r="Y95" s="342">
        <v>2.8657694079115703E-4</v>
      </c>
      <c r="Z95" s="342">
        <v>4.3802014892685063E-4</v>
      </c>
      <c r="AA95" s="342">
        <v>2.5485703228425057E-4</v>
      </c>
      <c r="AB95" s="342">
        <v>5.778454519718393E-4</v>
      </c>
      <c r="AC95" s="342">
        <v>7.4044410603406412E-6</v>
      </c>
      <c r="AD95" s="342">
        <v>4.9725886053132106E-5</v>
      </c>
      <c r="AE95" s="342">
        <v>1.7581624947874991E-4</v>
      </c>
      <c r="AF95" s="342">
        <v>1.2080759879796439E-4</v>
      </c>
      <c r="AG95" s="342">
        <v>0</v>
      </c>
      <c r="AH95" s="342">
        <v>1.8433009834010747E-5</v>
      </c>
      <c r="AI95" s="342">
        <v>3.2158074803255112E-4</v>
      </c>
      <c r="AJ95" s="342">
        <v>1.3269639065817409E-3</v>
      </c>
      <c r="AK95" s="342">
        <v>2.055076037813399E-4</v>
      </c>
      <c r="AL95" s="342">
        <v>1.8526008972763679E-5</v>
      </c>
      <c r="AM95" s="342">
        <v>4.8332035999735444E-5</v>
      </c>
      <c r="AN95" s="342">
        <v>6.5289067345672966E-4</v>
      </c>
      <c r="AO95" s="342">
        <v>0</v>
      </c>
      <c r="AP95" s="342">
        <v>0</v>
      </c>
      <c r="AQ95" s="342">
        <v>7.4489282854429321E-6</v>
      </c>
      <c r="AR95" s="342">
        <v>8.3125519534497092E-4</v>
      </c>
      <c r="AS95" s="342">
        <v>2.4226790052684738E-4</v>
      </c>
      <c r="AT95" s="342">
        <v>5.1894638393125121E-4</v>
      </c>
      <c r="AU95" s="342">
        <v>3.6717476570075351E-4</v>
      </c>
      <c r="AV95" s="342">
        <v>4.073218923139934E-4</v>
      </c>
      <c r="AW95" s="342">
        <v>8.8823547428711449E-4</v>
      </c>
      <c r="AX95" s="342">
        <v>1.712E-3</v>
      </c>
      <c r="AY95" s="342">
        <v>1.2845215157353885E-3</v>
      </c>
      <c r="AZ95" s="342">
        <v>2.1398747390396658E-3</v>
      </c>
      <c r="BA95" s="342">
        <v>9.2738053007652152E-4</v>
      </c>
      <c r="BB95" s="342">
        <v>7.683568947068224E-4</v>
      </c>
      <c r="BC95" s="342">
        <v>3.0348172822614503E-3</v>
      </c>
      <c r="BD95" s="342">
        <v>4.0573687349001336E-4</v>
      </c>
      <c r="BE95" s="342">
        <v>1.1867447591257181E-4</v>
      </c>
      <c r="BF95" s="342">
        <v>1.8834243042584683E-4</v>
      </c>
      <c r="BG95" s="342">
        <v>2.7842570386674988E-4</v>
      </c>
      <c r="BH95" s="342">
        <v>3.9639282528986224E-4</v>
      </c>
      <c r="BI95" s="342">
        <v>7.0012689800026255E-5</v>
      </c>
      <c r="BJ95" s="342">
        <v>6.3806708211923343E-5</v>
      </c>
      <c r="BK95" s="342">
        <v>3.4176933987252006E-5</v>
      </c>
      <c r="BL95" s="342">
        <v>2.4308374303357567E-4</v>
      </c>
      <c r="BM95" s="342">
        <v>2.9233199879346611E-5</v>
      </c>
      <c r="BN95" s="342">
        <v>1.5444400159426067E-4</v>
      </c>
      <c r="BO95" s="342">
        <v>1.7840640264897827E-4</v>
      </c>
      <c r="BP95" s="342">
        <v>5.9902861224421879E-4</v>
      </c>
      <c r="BQ95" s="342">
        <v>6.86737033367551E-4</v>
      </c>
      <c r="BR95" s="342">
        <v>1.1161765372715762E-4</v>
      </c>
      <c r="BS95" s="342">
        <v>3.1517546335497223E-4</v>
      </c>
      <c r="BT95" s="342">
        <v>2.0632972731159948E-4</v>
      </c>
      <c r="BU95" s="342">
        <v>2.2328621792976262E-4</v>
      </c>
      <c r="BV95" s="342">
        <v>5.892835255183338E-6</v>
      </c>
      <c r="BW95" s="342">
        <v>6.8418780407871717E-7</v>
      </c>
      <c r="BX95" s="342">
        <v>0</v>
      </c>
      <c r="BY95" s="342">
        <v>6.4906033630069242E-3</v>
      </c>
      <c r="BZ95" s="342">
        <v>2.3307528918193506E-4</v>
      </c>
      <c r="CA95" s="342">
        <v>4.4155338480775366E-4</v>
      </c>
      <c r="CB95" s="342">
        <v>4.7690096129608057E-5</v>
      </c>
      <c r="CC95" s="342">
        <v>0</v>
      </c>
      <c r="CD95" s="342">
        <v>6.0692764555425496E-4</v>
      </c>
      <c r="CE95" s="342">
        <v>3.5138627553218016E-4</v>
      </c>
      <c r="CF95" s="342">
        <v>2.1988113484533949E-4</v>
      </c>
      <c r="CG95" s="342">
        <v>2.6225208982134078E-4</v>
      </c>
      <c r="CH95" s="342">
        <v>7.0299742036213277E-3</v>
      </c>
      <c r="CI95" s="342">
        <v>1.1958934235996393E-3</v>
      </c>
      <c r="CJ95" s="342">
        <v>4.0817672606242644E-3</v>
      </c>
      <c r="CK95" s="342">
        <v>7.7038043478260872E-3</v>
      </c>
      <c r="CL95" s="342">
        <v>1.8917001655237645E-3</v>
      </c>
      <c r="CM95" s="342">
        <v>1.3150845342056345E-4</v>
      </c>
      <c r="CN95" s="342">
        <v>3.0201024056323701E-6</v>
      </c>
      <c r="CO95" s="342">
        <v>0</v>
      </c>
      <c r="CP95" s="342">
        <v>1.246335038826418E-4</v>
      </c>
      <c r="CQ95" s="342">
        <v>0</v>
      </c>
      <c r="CR95" s="342">
        <v>3.9602810215412886E-5</v>
      </c>
      <c r="CS95" s="342">
        <v>1.6552363401621027E-5</v>
      </c>
      <c r="CT95" s="342">
        <v>0</v>
      </c>
      <c r="CU95" s="342">
        <v>6.4258695349746165E-4</v>
      </c>
      <c r="CV95" s="342">
        <v>1.3958519931603252E-4</v>
      </c>
      <c r="CW95" s="342">
        <v>1.2182345345125843E-6</v>
      </c>
      <c r="CX95" s="342">
        <v>8.4544427652013501E-4</v>
      </c>
      <c r="CY95" s="342">
        <v>2.4853270116810371E-4</v>
      </c>
      <c r="CZ95" s="342">
        <v>6.3898536032729871E-4</v>
      </c>
      <c r="DA95" s="342">
        <v>1.1672693517325464E-3</v>
      </c>
      <c r="DB95" s="342">
        <v>1.8929662781578735E-4</v>
      </c>
      <c r="DC95" s="342">
        <v>6.8840352963264284E-4</v>
      </c>
      <c r="DD95" s="342">
        <v>4.7144441271970304E-4</v>
      </c>
      <c r="DE95" s="342">
        <v>0</v>
      </c>
      <c r="DF95" s="343">
        <v>2.4591153219479813E-3</v>
      </c>
      <c r="DG95" s="345"/>
      <c r="DH95" s="346"/>
      <c r="DI95" s="346"/>
      <c r="DJ95" s="346"/>
      <c r="DK95" s="346"/>
      <c r="DL95" s="346"/>
      <c r="DM95" s="346"/>
      <c r="DN95" s="346"/>
      <c r="DO95" s="346"/>
      <c r="DP95" s="346"/>
      <c r="DQ95" s="345"/>
      <c r="DR95" s="345"/>
      <c r="DS95" s="345"/>
      <c r="DT95" s="345"/>
      <c r="DU95" s="345"/>
      <c r="DV95" s="345"/>
      <c r="DW95" s="345"/>
      <c r="DX95" s="345"/>
      <c r="DY95" s="345"/>
      <c r="DZ95" s="345"/>
      <c r="EA95" s="345"/>
      <c r="EB95" s="345"/>
      <c r="EC95" s="345"/>
      <c r="ED95" s="345"/>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345"/>
    </row>
    <row r="96" spans="1:170" ht="19.899999999999999" customHeight="1" x14ac:dyDescent="0.15">
      <c r="A96" s="347" t="s">
        <v>668</v>
      </c>
      <c r="B96" s="348" t="s">
        <v>842</v>
      </c>
      <c r="C96" s="349">
        <v>0</v>
      </c>
      <c r="D96" s="342">
        <v>0</v>
      </c>
      <c r="E96" s="342">
        <v>0</v>
      </c>
      <c r="F96" s="342">
        <v>0</v>
      </c>
      <c r="G96" s="342">
        <v>0</v>
      </c>
      <c r="H96" s="342">
        <v>0</v>
      </c>
      <c r="I96" s="342">
        <v>0</v>
      </c>
      <c r="J96" s="342">
        <v>0</v>
      </c>
      <c r="K96" s="342">
        <v>0</v>
      </c>
      <c r="L96" s="342">
        <v>0</v>
      </c>
      <c r="M96" s="342">
        <v>0</v>
      </c>
      <c r="N96" s="342">
        <v>0</v>
      </c>
      <c r="O96" s="342">
        <v>0</v>
      </c>
      <c r="P96" s="342">
        <v>0</v>
      </c>
      <c r="Q96" s="342">
        <v>0</v>
      </c>
      <c r="R96" s="342">
        <v>0</v>
      </c>
      <c r="S96" s="342">
        <v>0</v>
      </c>
      <c r="T96" s="342">
        <v>0</v>
      </c>
      <c r="U96" s="342">
        <v>0</v>
      </c>
      <c r="V96" s="342">
        <v>0</v>
      </c>
      <c r="W96" s="342">
        <v>0</v>
      </c>
      <c r="X96" s="342">
        <v>0</v>
      </c>
      <c r="Y96" s="342">
        <v>0</v>
      </c>
      <c r="Z96" s="342">
        <v>0</v>
      </c>
      <c r="AA96" s="342">
        <v>0</v>
      </c>
      <c r="AB96" s="342">
        <v>0</v>
      </c>
      <c r="AC96" s="342">
        <v>0</v>
      </c>
      <c r="AD96" s="342">
        <v>0</v>
      </c>
      <c r="AE96" s="342">
        <v>0</v>
      </c>
      <c r="AF96" s="342">
        <v>0</v>
      </c>
      <c r="AG96" s="342">
        <v>0</v>
      </c>
      <c r="AH96" s="342">
        <v>0</v>
      </c>
      <c r="AI96" s="342">
        <v>0</v>
      </c>
      <c r="AJ96" s="342">
        <v>0</v>
      </c>
      <c r="AK96" s="342">
        <v>0</v>
      </c>
      <c r="AL96" s="342">
        <v>0</v>
      </c>
      <c r="AM96" s="342">
        <v>0</v>
      </c>
      <c r="AN96" s="342">
        <v>0</v>
      </c>
      <c r="AO96" s="342">
        <v>0</v>
      </c>
      <c r="AP96" s="342">
        <v>0</v>
      </c>
      <c r="AQ96" s="342">
        <v>0</v>
      </c>
      <c r="AR96" s="342">
        <v>0</v>
      </c>
      <c r="AS96" s="342">
        <v>0</v>
      </c>
      <c r="AT96" s="342">
        <v>0</v>
      </c>
      <c r="AU96" s="342">
        <v>0</v>
      </c>
      <c r="AV96" s="342">
        <v>0</v>
      </c>
      <c r="AW96" s="342">
        <v>0</v>
      </c>
      <c r="AX96" s="342">
        <v>0</v>
      </c>
      <c r="AY96" s="342">
        <v>0</v>
      </c>
      <c r="AZ96" s="342">
        <v>0</v>
      </c>
      <c r="BA96" s="342">
        <v>0</v>
      </c>
      <c r="BB96" s="342">
        <v>0</v>
      </c>
      <c r="BC96" s="342">
        <v>0</v>
      </c>
      <c r="BD96" s="342">
        <v>0</v>
      </c>
      <c r="BE96" s="342">
        <v>0</v>
      </c>
      <c r="BF96" s="342">
        <v>0</v>
      </c>
      <c r="BG96" s="342">
        <v>0</v>
      </c>
      <c r="BH96" s="342">
        <v>0</v>
      </c>
      <c r="BI96" s="342">
        <v>0</v>
      </c>
      <c r="BJ96" s="342">
        <v>0</v>
      </c>
      <c r="BK96" s="342">
        <v>0</v>
      </c>
      <c r="BL96" s="342">
        <v>0</v>
      </c>
      <c r="BM96" s="342">
        <v>0</v>
      </c>
      <c r="BN96" s="342">
        <v>0</v>
      </c>
      <c r="BO96" s="342">
        <v>0</v>
      </c>
      <c r="BP96" s="342">
        <v>0</v>
      </c>
      <c r="BQ96" s="342">
        <v>0</v>
      </c>
      <c r="BR96" s="342">
        <v>0</v>
      </c>
      <c r="BS96" s="342">
        <v>0</v>
      </c>
      <c r="BT96" s="342">
        <v>0</v>
      </c>
      <c r="BU96" s="342">
        <v>0</v>
      </c>
      <c r="BV96" s="342">
        <v>0</v>
      </c>
      <c r="BW96" s="342">
        <v>0</v>
      </c>
      <c r="BX96" s="342">
        <v>0</v>
      </c>
      <c r="BY96" s="342">
        <v>0</v>
      </c>
      <c r="BZ96" s="342">
        <v>0</v>
      </c>
      <c r="CA96" s="342">
        <v>0</v>
      </c>
      <c r="CB96" s="342">
        <v>0</v>
      </c>
      <c r="CC96" s="342">
        <v>0</v>
      </c>
      <c r="CD96" s="342">
        <v>0</v>
      </c>
      <c r="CE96" s="342">
        <v>0</v>
      </c>
      <c r="CF96" s="342">
        <v>0</v>
      </c>
      <c r="CG96" s="342">
        <v>0</v>
      </c>
      <c r="CH96" s="342">
        <v>0</v>
      </c>
      <c r="CI96" s="342">
        <v>0</v>
      </c>
      <c r="CJ96" s="342">
        <v>0</v>
      </c>
      <c r="CK96" s="342">
        <v>0</v>
      </c>
      <c r="CL96" s="342">
        <v>0</v>
      </c>
      <c r="CM96" s="342">
        <v>0</v>
      </c>
      <c r="CN96" s="342">
        <v>0</v>
      </c>
      <c r="CO96" s="342">
        <v>0</v>
      </c>
      <c r="CP96" s="342">
        <v>0</v>
      </c>
      <c r="CQ96" s="342">
        <v>0</v>
      </c>
      <c r="CR96" s="342">
        <v>0</v>
      </c>
      <c r="CS96" s="342">
        <v>0</v>
      </c>
      <c r="CT96" s="342">
        <v>0</v>
      </c>
      <c r="CU96" s="342">
        <v>0</v>
      </c>
      <c r="CV96" s="342">
        <v>0</v>
      </c>
      <c r="CW96" s="342">
        <v>0</v>
      </c>
      <c r="CX96" s="342">
        <v>0</v>
      </c>
      <c r="CY96" s="342">
        <v>0</v>
      </c>
      <c r="CZ96" s="342">
        <v>0</v>
      </c>
      <c r="DA96" s="342">
        <v>0</v>
      </c>
      <c r="DB96" s="342">
        <v>0</v>
      </c>
      <c r="DC96" s="342">
        <v>0</v>
      </c>
      <c r="DD96" s="342">
        <v>0</v>
      </c>
      <c r="DE96" s="342">
        <v>0</v>
      </c>
      <c r="DF96" s="343">
        <v>0</v>
      </c>
      <c r="DG96" s="345"/>
      <c r="DH96" s="346"/>
      <c r="DI96" s="346"/>
      <c r="DJ96" s="346"/>
      <c r="DK96" s="346"/>
      <c r="DL96" s="346"/>
      <c r="DM96" s="346"/>
      <c r="DN96" s="346"/>
      <c r="DO96" s="346"/>
      <c r="DP96" s="346"/>
      <c r="DQ96" s="345"/>
      <c r="DR96" s="345"/>
      <c r="DS96" s="345"/>
      <c r="DT96" s="345"/>
      <c r="DU96" s="345"/>
      <c r="DV96" s="345"/>
      <c r="DW96" s="345"/>
      <c r="DX96" s="345"/>
      <c r="DY96" s="345"/>
      <c r="DZ96" s="345"/>
      <c r="EA96" s="345"/>
      <c r="EB96" s="345"/>
      <c r="EC96" s="345"/>
      <c r="ED96" s="345"/>
      <c r="EE96" s="345"/>
      <c r="EF96" s="345"/>
      <c r="EG96" s="345"/>
      <c r="EH96" s="345"/>
      <c r="EI96" s="345"/>
      <c r="EJ96" s="345"/>
      <c r="EK96" s="345"/>
      <c r="EL96" s="345"/>
      <c r="EM96" s="345"/>
      <c r="EN96" s="345"/>
      <c r="EO96" s="345"/>
      <c r="EP96" s="345"/>
      <c r="EQ96" s="345"/>
      <c r="ER96" s="345"/>
      <c r="ES96" s="345"/>
      <c r="ET96" s="345"/>
      <c r="EU96" s="345"/>
      <c r="EV96" s="345"/>
      <c r="EW96" s="345"/>
      <c r="EX96" s="345"/>
      <c r="EY96" s="345"/>
      <c r="EZ96" s="345"/>
      <c r="FA96" s="345"/>
      <c r="FB96" s="345"/>
      <c r="FC96" s="345"/>
      <c r="FD96" s="345"/>
      <c r="FE96" s="345"/>
      <c r="FF96" s="345"/>
      <c r="FG96" s="345"/>
      <c r="FH96" s="345"/>
      <c r="FI96" s="345"/>
      <c r="FJ96" s="345"/>
      <c r="FK96" s="345"/>
      <c r="FL96" s="345"/>
      <c r="FM96" s="345"/>
      <c r="FN96" s="345"/>
    </row>
    <row r="97" spans="1:170" ht="19.899999999999999" customHeight="1" x14ac:dyDescent="0.15">
      <c r="A97" s="347" t="s">
        <v>558</v>
      </c>
      <c r="B97" s="348" t="s">
        <v>557</v>
      </c>
      <c r="C97" s="349">
        <v>0</v>
      </c>
      <c r="D97" s="342">
        <v>0</v>
      </c>
      <c r="E97" s="342">
        <v>0</v>
      </c>
      <c r="F97" s="342">
        <v>0</v>
      </c>
      <c r="G97" s="342">
        <v>0</v>
      </c>
      <c r="H97" s="342">
        <v>0</v>
      </c>
      <c r="I97" s="342">
        <v>0</v>
      </c>
      <c r="J97" s="342">
        <v>0</v>
      </c>
      <c r="K97" s="342">
        <v>0</v>
      </c>
      <c r="L97" s="342">
        <v>0</v>
      </c>
      <c r="M97" s="342">
        <v>0</v>
      </c>
      <c r="N97" s="342">
        <v>0</v>
      </c>
      <c r="O97" s="342">
        <v>0</v>
      </c>
      <c r="P97" s="342">
        <v>0</v>
      </c>
      <c r="Q97" s="342">
        <v>0</v>
      </c>
      <c r="R97" s="342">
        <v>0</v>
      </c>
      <c r="S97" s="342">
        <v>0</v>
      </c>
      <c r="T97" s="342">
        <v>0</v>
      </c>
      <c r="U97" s="342">
        <v>0</v>
      </c>
      <c r="V97" s="342">
        <v>0</v>
      </c>
      <c r="W97" s="342">
        <v>0</v>
      </c>
      <c r="X97" s="342">
        <v>0</v>
      </c>
      <c r="Y97" s="342">
        <v>0</v>
      </c>
      <c r="Z97" s="342">
        <v>0</v>
      </c>
      <c r="AA97" s="342">
        <v>0</v>
      </c>
      <c r="AB97" s="342">
        <v>0</v>
      </c>
      <c r="AC97" s="342">
        <v>0</v>
      </c>
      <c r="AD97" s="342">
        <v>0</v>
      </c>
      <c r="AE97" s="342">
        <v>0</v>
      </c>
      <c r="AF97" s="342">
        <v>0</v>
      </c>
      <c r="AG97" s="342">
        <v>0</v>
      </c>
      <c r="AH97" s="342">
        <v>0</v>
      </c>
      <c r="AI97" s="342">
        <v>0</v>
      </c>
      <c r="AJ97" s="342">
        <v>0</v>
      </c>
      <c r="AK97" s="342">
        <v>0</v>
      </c>
      <c r="AL97" s="342">
        <v>0</v>
      </c>
      <c r="AM97" s="342">
        <v>0</v>
      </c>
      <c r="AN97" s="342">
        <v>0</v>
      </c>
      <c r="AO97" s="342">
        <v>0</v>
      </c>
      <c r="AP97" s="342">
        <v>0</v>
      </c>
      <c r="AQ97" s="342">
        <v>0</v>
      </c>
      <c r="AR97" s="342">
        <v>0</v>
      </c>
      <c r="AS97" s="342">
        <v>0</v>
      </c>
      <c r="AT97" s="342">
        <v>0</v>
      </c>
      <c r="AU97" s="342">
        <v>0</v>
      </c>
      <c r="AV97" s="342">
        <v>0</v>
      </c>
      <c r="AW97" s="342">
        <v>0</v>
      </c>
      <c r="AX97" s="342">
        <v>0</v>
      </c>
      <c r="AY97" s="342">
        <v>0</v>
      </c>
      <c r="AZ97" s="342">
        <v>0</v>
      </c>
      <c r="BA97" s="342">
        <v>0</v>
      </c>
      <c r="BB97" s="342">
        <v>0</v>
      </c>
      <c r="BC97" s="342">
        <v>0</v>
      </c>
      <c r="BD97" s="342">
        <v>0</v>
      </c>
      <c r="BE97" s="342">
        <v>0</v>
      </c>
      <c r="BF97" s="342">
        <v>0</v>
      </c>
      <c r="BG97" s="342">
        <v>0</v>
      </c>
      <c r="BH97" s="342">
        <v>0</v>
      </c>
      <c r="BI97" s="342">
        <v>0</v>
      </c>
      <c r="BJ97" s="342">
        <v>0</v>
      </c>
      <c r="BK97" s="342">
        <v>0</v>
      </c>
      <c r="BL97" s="342">
        <v>0</v>
      </c>
      <c r="BM97" s="342">
        <v>0</v>
      </c>
      <c r="BN97" s="342">
        <v>0</v>
      </c>
      <c r="BO97" s="342">
        <v>0</v>
      </c>
      <c r="BP97" s="342">
        <v>0</v>
      </c>
      <c r="BQ97" s="342">
        <v>0</v>
      </c>
      <c r="BR97" s="342">
        <v>0</v>
      </c>
      <c r="BS97" s="342">
        <v>0</v>
      </c>
      <c r="BT97" s="342">
        <v>0</v>
      </c>
      <c r="BU97" s="342">
        <v>0</v>
      </c>
      <c r="BV97" s="342">
        <v>0</v>
      </c>
      <c r="BW97" s="342">
        <v>0</v>
      </c>
      <c r="BX97" s="342">
        <v>0</v>
      </c>
      <c r="BY97" s="342">
        <v>0</v>
      </c>
      <c r="BZ97" s="342">
        <v>0</v>
      </c>
      <c r="CA97" s="342">
        <v>0</v>
      </c>
      <c r="CB97" s="342">
        <v>0</v>
      </c>
      <c r="CC97" s="342">
        <v>0</v>
      </c>
      <c r="CD97" s="342">
        <v>0</v>
      </c>
      <c r="CE97" s="342">
        <v>0</v>
      </c>
      <c r="CF97" s="342">
        <v>0</v>
      </c>
      <c r="CG97" s="342">
        <v>0</v>
      </c>
      <c r="CH97" s="342">
        <v>0</v>
      </c>
      <c r="CI97" s="342">
        <v>0</v>
      </c>
      <c r="CJ97" s="342">
        <v>0</v>
      </c>
      <c r="CK97" s="342">
        <v>0</v>
      </c>
      <c r="CL97" s="342">
        <v>0</v>
      </c>
      <c r="CM97" s="342">
        <v>0</v>
      </c>
      <c r="CN97" s="342">
        <v>0</v>
      </c>
      <c r="CO97" s="342">
        <v>0</v>
      </c>
      <c r="CP97" s="342">
        <v>1.0768129295618687E-2</v>
      </c>
      <c r="CQ97" s="342">
        <v>0</v>
      </c>
      <c r="CR97" s="342">
        <v>0</v>
      </c>
      <c r="CS97" s="342">
        <v>4.8277726588061331E-4</v>
      </c>
      <c r="CT97" s="342">
        <v>0</v>
      </c>
      <c r="CU97" s="342">
        <v>0</v>
      </c>
      <c r="CV97" s="342">
        <v>0</v>
      </c>
      <c r="CW97" s="342">
        <v>0</v>
      </c>
      <c r="CX97" s="342">
        <v>0</v>
      </c>
      <c r="CY97" s="342">
        <v>0</v>
      </c>
      <c r="CZ97" s="342">
        <v>0</v>
      </c>
      <c r="DA97" s="342">
        <v>0</v>
      </c>
      <c r="DB97" s="342">
        <v>0</v>
      </c>
      <c r="DC97" s="342">
        <v>0</v>
      </c>
      <c r="DD97" s="342">
        <v>0</v>
      </c>
      <c r="DE97" s="342">
        <v>0</v>
      </c>
      <c r="DF97" s="343">
        <v>0</v>
      </c>
      <c r="DG97" s="345"/>
      <c r="DH97" s="346"/>
      <c r="DI97" s="346"/>
      <c r="DJ97" s="346"/>
      <c r="DK97" s="346"/>
      <c r="DL97" s="346"/>
      <c r="DM97" s="346"/>
      <c r="DN97" s="346"/>
      <c r="DO97" s="346"/>
      <c r="DP97" s="346"/>
      <c r="DQ97" s="345"/>
      <c r="DR97" s="345"/>
      <c r="DS97" s="345"/>
      <c r="DT97" s="345"/>
      <c r="DU97" s="345"/>
      <c r="DV97" s="345"/>
      <c r="DW97" s="345"/>
      <c r="DX97" s="345"/>
      <c r="DY97" s="345"/>
      <c r="DZ97" s="345"/>
      <c r="EA97" s="345"/>
      <c r="EB97" s="345"/>
      <c r="EC97" s="345"/>
      <c r="ED97" s="345"/>
      <c r="EE97" s="345"/>
      <c r="EF97" s="345"/>
      <c r="EG97" s="345"/>
      <c r="EH97" s="345"/>
      <c r="EI97" s="345"/>
      <c r="EJ97" s="345"/>
      <c r="EK97" s="345"/>
      <c r="EL97" s="345"/>
      <c r="EM97" s="345"/>
      <c r="EN97" s="345"/>
      <c r="EO97" s="345"/>
      <c r="EP97" s="345"/>
      <c r="EQ97" s="345"/>
      <c r="ER97" s="345"/>
      <c r="ES97" s="345"/>
      <c r="ET97" s="345"/>
      <c r="EU97" s="345"/>
      <c r="EV97" s="345"/>
      <c r="EW97" s="345"/>
      <c r="EX97" s="345"/>
      <c r="EY97" s="345"/>
      <c r="EZ97" s="345"/>
      <c r="FA97" s="345"/>
      <c r="FB97" s="345"/>
      <c r="FC97" s="345"/>
      <c r="FD97" s="345"/>
      <c r="FE97" s="345"/>
      <c r="FF97" s="345"/>
      <c r="FG97" s="345"/>
      <c r="FH97" s="345"/>
      <c r="FI97" s="345"/>
      <c r="FJ97" s="345"/>
      <c r="FK97" s="345"/>
      <c r="FL97" s="345"/>
      <c r="FM97" s="345"/>
      <c r="FN97" s="345"/>
    </row>
    <row r="98" spans="1:170" ht="19.899999999999999" customHeight="1" x14ac:dyDescent="0.15">
      <c r="A98" s="347" t="s">
        <v>561</v>
      </c>
      <c r="B98" s="348" t="s">
        <v>560</v>
      </c>
      <c r="C98" s="349">
        <v>0</v>
      </c>
      <c r="D98" s="342">
        <v>0</v>
      </c>
      <c r="E98" s="342">
        <v>0</v>
      </c>
      <c r="F98" s="342">
        <v>0</v>
      </c>
      <c r="G98" s="342">
        <v>0</v>
      </c>
      <c r="H98" s="342">
        <v>0</v>
      </c>
      <c r="I98" s="342">
        <v>0</v>
      </c>
      <c r="J98" s="342">
        <v>0</v>
      </c>
      <c r="K98" s="342">
        <v>0</v>
      </c>
      <c r="L98" s="342">
        <v>0</v>
      </c>
      <c r="M98" s="342">
        <v>0</v>
      </c>
      <c r="N98" s="342">
        <v>0</v>
      </c>
      <c r="O98" s="342">
        <v>0</v>
      </c>
      <c r="P98" s="342">
        <v>0</v>
      </c>
      <c r="Q98" s="342">
        <v>0</v>
      </c>
      <c r="R98" s="342">
        <v>0</v>
      </c>
      <c r="S98" s="342">
        <v>0</v>
      </c>
      <c r="T98" s="342">
        <v>6.7115445277421697E-6</v>
      </c>
      <c r="U98" s="342">
        <v>0</v>
      </c>
      <c r="V98" s="342">
        <v>0</v>
      </c>
      <c r="W98" s="342">
        <v>0</v>
      </c>
      <c r="X98" s="342">
        <v>0</v>
      </c>
      <c r="Y98" s="342">
        <v>0</v>
      </c>
      <c r="Z98" s="342">
        <v>0</v>
      </c>
      <c r="AA98" s="342">
        <v>1.4158724015791697E-5</v>
      </c>
      <c r="AB98" s="342">
        <v>0</v>
      </c>
      <c r="AC98" s="342">
        <v>0</v>
      </c>
      <c r="AD98" s="342">
        <v>0</v>
      </c>
      <c r="AE98" s="342">
        <v>0</v>
      </c>
      <c r="AF98" s="342">
        <v>0</v>
      </c>
      <c r="AG98" s="342">
        <v>0</v>
      </c>
      <c r="AH98" s="342">
        <v>0</v>
      </c>
      <c r="AI98" s="342">
        <v>0</v>
      </c>
      <c r="AJ98" s="342">
        <v>0</v>
      </c>
      <c r="AK98" s="342">
        <v>0</v>
      </c>
      <c r="AL98" s="342">
        <v>0</v>
      </c>
      <c r="AM98" s="342">
        <v>2.5437913684071286E-6</v>
      </c>
      <c r="AN98" s="342">
        <v>0</v>
      </c>
      <c r="AO98" s="342">
        <v>0</v>
      </c>
      <c r="AP98" s="342">
        <v>0</v>
      </c>
      <c r="AQ98" s="342">
        <v>0</v>
      </c>
      <c r="AR98" s="342">
        <v>0</v>
      </c>
      <c r="AS98" s="342">
        <v>0</v>
      </c>
      <c r="AT98" s="342">
        <v>0</v>
      </c>
      <c r="AU98" s="342">
        <v>0</v>
      </c>
      <c r="AV98" s="342">
        <v>0</v>
      </c>
      <c r="AW98" s="342">
        <v>0</v>
      </c>
      <c r="AX98" s="342">
        <v>0</v>
      </c>
      <c r="AY98" s="342">
        <v>0</v>
      </c>
      <c r="AZ98" s="342">
        <v>0</v>
      </c>
      <c r="BA98" s="342">
        <v>0</v>
      </c>
      <c r="BB98" s="342">
        <v>0</v>
      </c>
      <c r="BC98" s="342">
        <v>0</v>
      </c>
      <c r="BD98" s="342">
        <v>0</v>
      </c>
      <c r="BE98" s="342">
        <v>0</v>
      </c>
      <c r="BF98" s="342">
        <v>0</v>
      </c>
      <c r="BG98" s="342">
        <v>0</v>
      </c>
      <c r="BH98" s="342">
        <v>0</v>
      </c>
      <c r="BI98" s="342">
        <v>0</v>
      </c>
      <c r="BJ98" s="342">
        <v>0</v>
      </c>
      <c r="BK98" s="342">
        <v>0</v>
      </c>
      <c r="BL98" s="342">
        <v>4.560670601005172E-7</v>
      </c>
      <c r="BM98" s="342">
        <v>1.3287818126975733E-6</v>
      </c>
      <c r="BN98" s="342">
        <v>0</v>
      </c>
      <c r="BO98" s="342">
        <v>0</v>
      </c>
      <c r="BP98" s="342">
        <v>0</v>
      </c>
      <c r="BQ98" s="342">
        <v>3.5767553821226613E-6</v>
      </c>
      <c r="BR98" s="342">
        <v>1.1859375708510497E-4</v>
      </c>
      <c r="BS98" s="342">
        <v>0</v>
      </c>
      <c r="BT98" s="342">
        <v>1.8381267466512204E-5</v>
      </c>
      <c r="BU98" s="342">
        <v>1.134535377589064E-4</v>
      </c>
      <c r="BV98" s="342">
        <v>2.5339191597288354E-5</v>
      </c>
      <c r="BW98" s="342">
        <v>2.8735887771306123E-5</v>
      </c>
      <c r="BX98" s="342">
        <v>0</v>
      </c>
      <c r="BY98" s="342">
        <v>4.1543026706231456E-5</v>
      </c>
      <c r="BZ98" s="342">
        <v>1.4658823218989626E-6</v>
      </c>
      <c r="CA98" s="342">
        <v>0</v>
      </c>
      <c r="CB98" s="342">
        <v>4.7690096129608057E-5</v>
      </c>
      <c r="CC98" s="342">
        <v>0</v>
      </c>
      <c r="CD98" s="342">
        <v>0</v>
      </c>
      <c r="CE98" s="342">
        <v>1.082496429462039E-2</v>
      </c>
      <c r="CF98" s="342">
        <v>6.7473328633912998E-4</v>
      </c>
      <c r="CG98" s="342">
        <v>4.3708681636890129E-5</v>
      </c>
      <c r="CH98" s="342">
        <v>6.1776077598129709E-4</v>
      </c>
      <c r="CI98" s="342">
        <v>4.1552229125072209E-4</v>
      </c>
      <c r="CJ98" s="342">
        <v>8.8789219466655847E-5</v>
      </c>
      <c r="CK98" s="342">
        <v>1.732336956521739E-4</v>
      </c>
      <c r="CL98" s="342">
        <v>1.727995343507285E-4</v>
      </c>
      <c r="CM98" s="342">
        <v>1.7725052417554205E-5</v>
      </c>
      <c r="CN98" s="342">
        <v>7.8522662546441617E-6</v>
      </c>
      <c r="CO98" s="342">
        <v>2.2548383627792099E-5</v>
      </c>
      <c r="CP98" s="342">
        <v>8.6425117348949507E-3</v>
      </c>
      <c r="CQ98" s="342">
        <v>4.7077484165434787E-2</v>
      </c>
      <c r="CR98" s="342">
        <v>1.7227222443704606E-3</v>
      </c>
      <c r="CS98" s="342">
        <v>9.3520853219158809E-4</v>
      </c>
      <c r="CT98" s="342">
        <v>4.1173612655121586E-6</v>
      </c>
      <c r="CU98" s="342">
        <v>0</v>
      </c>
      <c r="CV98" s="342">
        <v>1.1632099943002711E-5</v>
      </c>
      <c r="CW98" s="342">
        <v>0</v>
      </c>
      <c r="CX98" s="342">
        <v>4.0144780829929639E-5</v>
      </c>
      <c r="CY98" s="342">
        <v>0</v>
      </c>
      <c r="CZ98" s="342">
        <v>4.4210878984807689E-4</v>
      </c>
      <c r="DA98" s="342">
        <v>0</v>
      </c>
      <c r="DB98" s="342">
        <v>8.3380657490287276E-5</v>
      </c>
      <c r="DC98" s="342">
        <v>3.2334105179715042E-3</v>
      </c>
      <c r="DD98" s="342">
        <v>1.0181428631505325E-4</v>
      </c>
      <c r="DE98" s="342">
        <v>0</v>
      </c>
      <c r="DF98" s="343">
        <v>1.2931368914713312E-4</v>
      </c>
      <c r="DG98" s="345"/>
      <c r="DH98" s="346"/>
      <c r="DI98" s="346"/>
      <c r="DJ98" s="346"/>
      <c r="DK98" s="346"/>
      <c r="DL98" s="346"/>
      <c r="DM98" s="346"/>
      <c r="DN98" s="346"/>
      <c r="DO98" s="346"/>
      <c r="DP98" s="346"/>
      <c r="DQ98" s="345"/>
      <c r="DR98" s="345"/>
      <c r="DS98" s="345"/>
      <c r="DT98" s="345"/>
      <c r="DU98" s="345"/>
      <c r="DV98" s="345"/>
      <c r="DW98" s="345"/>
      <c r="DX98" s="345"/>
      <c r="DY98" s="345"/>
      <c r="DZ98" s="345"/>
      <c r="EA98" s="345"/>
      <c r="EB98" s="345"/>
      <c r="EC98" s="345"/>
      <c r="ED98" s="345"/>
      <c r="EE98" s="345"/>
      <c r="EF98" s="345"/>
      <c r="EG98" s="345"/>
      <c r="EH98" s="345"/>
      <c r="EI98" s="345"/>
      <c r="EJ98" s="345"/>
      <c r="EK98" s="345"/>
      <c r="EL98" s="345"/>
      <c r="EM98" s="345"/>
      <c r="EN98" s="345"/>
      <c r="EO98" s="345"/>
      <c r="EP98" s="345"/>
      <c r="EQ98" s="345"/>
      <c r="ER98" s="345"/>
      <c r="ES98" s="345"/>
      <c r="ET98" s="345"/>
      <c r="EU98" s="345"/>
      <c r="EV98" s="345"/>
      <c r="EW98" s="345"/>
      <c r="EX98" s="345"/>
      <c r="EY98" s="345"/>
      <c r="EZ98" s="345"/>
      <c r="FA98" s="345"/>
      <c r="FB98" s="345"/>
      <c r="FC98" s="345"/>
      <c r="FD98" s="345"/>
      <c r="FE98" s="345"/>
      <c r="FF98" s="345"/>
      <c r="FG98" s="345"/>
      <c r="FH98" s="345"/>
      <c r="FI98" s="345"/>
      <c r="FJ98" s="345"/>
      <c r="FK98" s="345"/>
      <c r="FL98" s="345"/>
      <c r="FM98" s="345"/>
      <c r="FN98" s="345"/>
    </row>
    <row r="99" spans="1:170" ht="19.899999999999999" customHeight="1" x14ac:dyDescent="0.15">
      <c r="A99" s="347" t="s">
        <v>564</v>
      </c>
      <c r="B99" s="348" t="s">
        <v>563</v>
      </c>
      <c r="C99" s="349">
        <v>0</v>
      </c>
      <c r="D99" s="342">
        <v>0</v>
      </c>
      <c r="E99" s="342">
        <v>0</v>
      </c>
      <c r="F99" s="342">
        <v>0</v>
      </c>
      <c r="G99" s="342">
        <v>0</v>
      </c>
      <c r="H99" s="342">
        <v>0</v>
      </c>
      <c r="I99" s="342">
        <v>0</v>
      </c>
      <c r="J99" s="342">
        <v>0</v>
      </c>
      <c r="K99" s="342">
        <v>0</v>
      </c>
      <c r="L99" s="342">
        <v>0</v>
      </c>
      <c r="M99" s="342">
        <v>0</v>
      </c>
      <c r="N99" s="342">
        <v>0</v>
      </c>
      <c r="O99" s="342">
        <v>0</v>
      </c>
      <c r="P99" s="342">
        <v>0</v>
      </c>
      <c r="Q99" s="342">
        <v>0</v>
      </c>
      <c r="R99" s="342">
        <v>0</v>
      </c>
      <c r="S99" s="342">
        <v>0</v>
      </c>
      <c r="T99" s="342">
        <v>0</v>
      </c>
      <c r="U99" s="342">
        <v>0</v>
      </c>
      <c r="V99" s="342">
        <v>0</v>
      </c>
      <c r="W99" s="342">
        <v>0</v>
      </c>
      <c r="X99" s="342">
        <v>0</v>
      </c>
      <c r="Y99" s="342">
        <v>0</v>
      </c>
      <c r="Z99" s="342">
        <v>0</v>
      </c>
      <c r="AA99" s="342">
        <v>0</v>
      </c>
      <c r="AB99" s="342">
        <v>0</v>
      </c>
      <c r="AC99" s="342">
        <v>0</v>
      </c>
      <c r="AD99" s="342">
        <v>0</v>
      </c>
      <c r="AE99" s="342">
        <v>0</v>
      </c>
      <c r="AF99" s="342">
        <v>0</v>
      </c>
      <c r="AG99" s="342">
        <v>0</v>
      </c>
      <c r="AH99" s="342">
        <v>0</v>
      </c>
      <c r="AI99" s="342">
        <v>0</v>
      </c>
      <c r="AJ99" s="342">
        <v>0</v>
      </c>
      <c r="AK99" s="342">
        <v>0</v>
      </c>
      <c r="AL99" s="342">
        <v>0</v>
      </c>
      <c r="AM99" s="342">
        <v>0</v>
      </c>
      <c r="AN99" s="342">
        <v>0</v>
      </c>
      <c r="AO99" s="342">
        <v>0</v>
      </c>
      <c r="AP99" s="342">
        <v>0</v>
      </c>
      <c r="AQ99" s="342">
        <v>0</v>
      </c>
      <c r="AR99" s="342">
        <v>0</v>
      </c>
      <c r="AS99" s="342">
        <v>0</v>
      </c>
      <c r="AT99" s="342">
        <v>0</v>
      </c>
      <c r="AU99" s="342">
        <v>0</v>
      </c>
      <c r="AV99" s="342">
        <v>0</v>
      </c>
      <c r="AW99" s="342">
        <v>0</v>
      </c>
      <c r="AX99" s="342">
        <v>0</v>
      </c>
      <c r="AY99" s="342">
        <v>0</v>
      </c>
      <c r="AZ99" s="342">
        <v>0</v>
      </c>
      <c r="BA99" s="342">
        <v>0</v>
      </c>
      <c r="BB99" s="342">
        <v>0</v>
      </c>
      <c r="BC99" s="342">
        <v>0</v>
      </c>
      <c r="BD99" s="342">
        <v>0</v>
      </c>
      <c r="BE99" s="342">
        <v>0</v>
      </c>
      <c r="BF99" s="342">
        <v>0</v>
      </c>
      <c r="BG99" s="342">
        <v>0</v>
      </c>
      <c r="BH99" s="342">
        <v>0</v>
      </c>
      <c r="BI99" s="342">
        <v>0</v>
      </c>
      <c r="BJ99" s="342">
        <v>0</v>
      </c>
      <c r="BK99" s="342">
        <v>0</v>
      </c>
      <c r="BL99" s="342">
        <v>0</v>
      </c>
      <c r="BM99" s="342">
        <v>0</v>
      </c>
      <c r="BN99" s="342">
        <v>0</v>
      </c>
      <c r="BO99" s="342">
        <v>0</v>
      </c>
      <c r="BP99" s="342">
        <v>0</v>
      </c>
      <c r="BQ99" s="342">
        <v>0</v>
      </c>
      <c r="BR99" s="342">
        <v>0</v>
      </c>
      <c r="BS99" s="342">
        <v>0</v>
      </c>
      <c r="BT99" s="342">
        <v>0</v>
      </c>
      <c r="BU99" s="342">
        <v>0</v>
      </c>
      <c r="BV99" s="342">
        <v>0</v>
      </c>
      <c r="BW99" s="342">
        <v>0</v>
      </c>
      <c r="BX99" s="342">
        <v>0</v>
      </c>
      <c r="BY99" s="342">
        <v>0</v>
      </c>
      <c r="BZ99" s="342">
        <v>0</v>
      </c>
      <c r="CA99" s="342">
        <v>0</v>
      </c>
      <c r="CB99" s="342">
        <v>0</v>
      </c>
      <c r="CC99" s="342">
        <v>0</v>
      </c>
      <c r="CD99" s="342">
        <v>0</v>
      </c>
      <c r="CE99" s="342">
        <v>0</v>
      </c>
      <c r="CF99" s="342">
        <v>0</v>
      </c>
      <c r="CG99" s="342">
        <v>0</v>
      </c>
      <c r="CH99" s="342">
        <v>0</v>
      </c>
      <c r="CI99" s="342">
        <v>0</v>
      </c>
      <c r="CJ99" s="342">
        <v>0</v>
      </c>
      <c r="CK99" s="342">
        <v>0</v>
      </c>
      <c r="CL99" s="342">
        <v>0</v>
      </c>
      <c r="CM99" s="342">
        <v>0</v>
      </c>
      <c r="CN99" s="342">
        <v>0</v>
      </c>
      <c r="CO99" s="342">
        <v>0</v>
      </c>
      <c r="CP99" s="342">
        <v>0</v>
      </c>
      <c r="CQ99" s="342">
        <v>0</v>
      </c>
      <c r="CR99" s="342">
        <v>0</v>
      </c>
      <c r="CS99" s="342">
        <v>0</v>
      </c>
      <c r="CT99" s="342">
        <v>0</v>
      </c>
      <c r="CU99" s="342">
        <v>0</v>
      </c>
      <c r="CV99" s="342">
        <v>0</v>
      </c>
      <c r="CW99" s="342">
        <v>0</v>
      </c>
      <c r="CX99" s="342">
        <v>0</v>
      </c>
      <c r="CY99" s="342">
        <v>0</v>
      </c>
      <c r="CZ99" s="342">
        <v>0</v>
      </c>
      <c r="DA99" s="342">
        <v>0</v>
      </c>
      <c r="DB99" s="342">
        <v>0</v>
      </c>
      <c r="DC99" s="342">
        <v>0</v>
      </c>
      <c r="DD99" s="342">
        <v>0</v>
      </c>
      <c r="DE99" s="342">
        <v>0</v>
      </c>
      <c r="DF99" s="343">
        <v>0</v>
      </c>
      <c r="DG99" s="345"/>
      <c r="DH99" s="346"/>
      <c r="DI99" s="346"/>
      <c r="DJ99" s="346"/>
      <c r="DK99" s="346"/>
      <c r="DL99" s="346"/>
      <c r="DM99" s="346"/>
      <c r="DN99" s="346"/>
      <c r="DO99" s="346"/>
      <c r="DP99" s="346"/>
      <c r="DQ99" s="345"/>
      <c r="DR99" s="345"/>
      <c r="DS99" s="345"/>
      <c r="DT99" s="345"/>
      <c r="DU99" s="345"/>
      <c r="DV99" s="345"/>
      <c r="DW99" s="345"/>
      <c r="DX99" s="345"/>
      <c r="DY99" s="345"/>
      <c r="DZ99" s="345"/>
      <c r="EA99" s="345"/>
      <c r="EB99" s="345"/>
      <c r="EC99" s="345"/>
      <c r="ED99" s="345"/>
      <c r="EE99" s="345"/>
      <c r="EF99" s="345"/>
      <c r="EG99" s="345"/>
      <c r="EH99" s="345"/>
      <c r="EI99" s="345"/>
      <c r="EJ99" s="345"/>
      <c r="EK99" s="345"/>
      <c r="EL99" s="345"/>
      <c r="EM99" s="345"/>
      <c r="EN99" s="345"/>
      <c r="EO99" s="345"/>
      <c r="EP99" s="345"/>
      <c r="EQ99" s="345"/>
      <c r="ER99" s="345"/>
      <c r="ES99" s="345"/>
      <c r="ET99" s="345"/>
      <c r="EU99" s="345"/>
      <c r="EV99" s="345"/>
      <c r="EW99" s="345"/>
      <c r="EX99" s="345"/>
      <c r="EY99" s="345"/>
      <c r="EZ99" s="345"/>
      <c r="FA99" s="345"/>
      <c r="FB99" s="345"/>
      <c r="FC99" s="345"/>
      <c r="FD99" s="345"/>
      <c r="FE99" s="345"/>
      <c r="FF99" s="345"/>
      <c r="FG99" s="345"/>
      <c r="FH99" s="345"/>
      <c r="FI99" s="345"/>
      <c r="FJ99" s="345"/>
      <c r="FK99" s="345"/>
      <c r="FL99" s="345"/>
      <c r="FM99" s="345"/>
      <c r="FN99" s="345"/>
    </row>
    <row r="100" spans="1:170" ht="19.899999999999999" customHeight="1" x14ac:dyDescent="0.15">
      <c r="A100" s="347" t="s">
        <v>567</v>
      </c>
      <c r="B100" s="348" t="s">
        <v>566</v>
      </c>
      <c r="C100" s="349">
        <v>0</v>
      </c>
      <c r="D100" s="342">
        <v>0</v>
      </c>
      <c r="E100" s="342">
        <v>0</v>
      </c>
      <c r="F100" s="342">
        <v>0</v>
      </c>
      <c r="G100" s="342">
        <v>0</v>
      </c>
      <c r="H100" s="342">
        <v>0</v>
      </c>
      <c r="I100" s="342">
        <v>0</v>
      </c>
      <c r="J100" s="342">
        <v>0</v>
      </c>
      <c r="K100" s="342">
        <v>0</v>
      </c>
      <c r="L100" s="342">
        <v>0</v>
      </c>
      <c r="M100" s="342">
        <v>0</v>
      </c>
      <c r="N100" s="342">
        <v>0</v>
      </c>
      <c r="O100" s="342">
        <v>0</v>
      </c>
      <c r="P100" s="342">
        <v>0</v>
      </c>
      <c r="Q100" s="342">
        <v>0</v>
      </c>
      <c r="R100" s="342">
        <v>0</v>
      </c>
      <c r="S100" s="342">
        <v>0</v>
      </c>
      <c r="T100" s="342">
        <v>0</v>
      </c>
      <c r="U100" s="342">
        <v>0</v>
      </c>
      <c r="V100" s="342">
        <v>0</v>
      </c>
      <c r="W100" s="342">
        <v>0</v>
      </c>
      <c r="X100" s="342">
        <v>0</v>
      </c>
      <c r="Y100" s="342">
        <v>0</v>
      </c>
      <c r="Z100" s="342">
        <v>0</v>
      </c>
      <c r="AA100" s="342">
        <v>0</v>
      </c>
      <c r="AB100" s="342">
        <v>0</v>
      </c>
      <c r="AC100" s="342">
        <v>0</v>
      </c>
      <c r="AD100" s="342">
        <v>0</v>
      </c>
      <c r="AE100" s="342">
        <v>0</v>
      </c>
      <c r="AF100" s="342">
        <v>0</v>
      </c>
      <c r="AG100" s="342">
        <v>0</v>
      </c>
      <c r="AH100" s="342">
        <v>0</v>
      </c>
      <c r="AI100" s="342">
        <v>0</v>
      </c>
      <c r="AJ100" s="342">
        <v>0</v>
      </c>
      <c r="AK100" s="342">
        <v>0</v>
      </c>
      <c r="AL100" s="342">
        <v>0</v>
      </c>
      <c r="AM100" s="342">
        <v>0</v>
      </c>
      <c r="AN100" s="342">
        <v>0</v>
      </c>
      <c r="AO100" s="342">
        <v>0</v>
      </c>
      <c r="AP100" s="342">
        <v>0</v>
      </c>
      <c r="AQ100" s="342">
        <v>0</v>
      </c>
      <c r="AR100" s="342">
        <v>0</v>
      </c>
      <c r="AS100" s="342">
        <v>0</v>
      </c>
      <c r="AT100" s="342">
        <v>0</v>
      </c>
      <c r="AU100" s="342">
        <v>0</v>
      </c>
      <c r="AV100" s="342">
        <v>0</v>
      </c>
      <c r="AW100" s="342">
        <v>0</v>
      </c>
      <c r="AX100" s="342">
        <v>0</v>
      </c>
      <c r="AY100" s="342">
        <v>0</v>
      </c>
      <c r="AZ100" s="342">
        <v>0</v>
      </c>
      <c r="BA100" s="342">
        <v>0</v>
      </c>
      <c r="BB100" s="342">
        <v>0</v>
      </c>
      <c r="BC100" s="342">
        <v>0</v>
      </c>
      <c r="BD100" s="342">
        <v>0</v>
      </c>
      <c r="BE100" s="342">
        <v>0</v>
      </c>
      <c r="BF100" s="342">
        <v>0</v>
      </c>
      <c r="BG100" s="342">
        <v>0</v>
      </c>
      <c r="BH100" s="342">
        <v>0</v>
      </c>
      <c r="BI100" s="342">
        <v>0</v>
      </c>
      <c r="BJ100" s="342">
        <v>0</v>
      </c>
      <c r="BK100" s="342">
        <v>0</v>
      </c>
      <c r="BL100" s="342">
        <v>0</v>
      </c>
      <c r="BM100" s="342">
        <v>0</v>
      </c>
      <c r="BN100" s="342">
        <v>0</v>
      </c>
      <c r="BO100" s="342">
        <v>0</v>
      </c>
      <c r="BP100" s="342">
        <v>0</v>
      </c>
      <c r="BQ100" s="342">
        <v>0</v>
      </c>
      <c r="BR100" s="342">
        <v>0</v>
      </c>
      <c r="BS100" s="342">
        <v>0</v>
      </c>
      <c r="BT100" s="342">
        <v>0</v>
      </c>
      <c r="BU100" s="342">
        <v>0</v>
      </c>
      <c r="BV100" s="342">
        <v>0</v>
      </c>
      <c r="BW100" s="342">
        <v>0</v>
      </c>
      <c r="BX100" s="342">
        <v>0</v>
      </c>
      <c r="BY100" s="342">
        <v>0</v>
      </c>
      <c r="BZ100" s="342">
        <v>0</v>
      </c>
      <c r="CA100" s="342">
        <v>0</v>
      </c>
      <c r="CB100" s="342">
        <v>0</v>
      </c>
      <c r="CC100" s="342">
        <v>0</v>
      </c>
      <c r="CD100" s="342">
        <v>0</v>
      </c>
      <c r="CE100" s="342">
        <v>0</v>
      </c>
      <c r="CF100" s="342">
        <v>0</v>
      </c>
      <c r="CG100" s="342">
        <v>0</v>
      </c>
      <c r="CH100" s="342">
        <v>0</v>
      </c>
      <c r="CI100" s="342">
        <v>0</v>
      </c>
      <c r="CJ100" s="342">
        <v>0</v>
      </c>
      <c r="CK100" s="342">
        <v>0</v>
      </c>
      <c r="CL100" s="342">
        <v>0</v>
      </c>
      <c r="CM100" s="342">
        <v>0</v>
      </c>
      <c r="CN100" s="342">
        <v>0</v>
      </c>
      <c r="CO100" s="342">
        <v>0</v>
      </c>
      <c r="CP100" s="342">
        <v>0</v>
      </c>
      <c r="CQ100" s="342">
        <v>0</v>
      </c>
      <c r="CR100" s="342">
        <v>0</v>
      </c>
      <c r="CS100" s="342">
        <v>0</v>
      </c>
      <c r="CT100" s="342">
        <v>0</v>
      </c>
      <c r="CU100" s="342">
        <v>0</v>
      </c>
      <c r="CV100" s="342">
        <v>0</v>
      </c>
      <c r="CW100" s="342">
        <v>0</v>
      </c>
      <c r="CX100" s="342">
        <v>0</v>
      </c>
      <c r="CY100" s="342">
        <v>0</v>
      </c>
      <c r="CZ100" s="342">
        <v>0</v>
      </c>
      <c r="DA100" s="342">
        <v>0</v>
      </c>
      <c r="DB100" s="342">
        <v>0</v>
      </c>
      <c r="DC100" s="342">
        <v>0</v>
      </c>
      <c r="DD100" s="342">
        <v>0</v>
      </c>
      <c r="DE100" s="342">
        <v>0</v>
      </c>
      <c r="DF100" s="343">
        <v>0</v>
      </c>
      <c r="DG100" s="345"/>
      <c r="DH100" s="346"/>
      <c r="DI100" s="346"/>
      <c r="DJ100" s="346"/>
      <c r="DK100" s="346"/>
      <c r="DL100" s="346"/>
      <c r="DM100" s="346"/>
      <c r="DN100" s="346"/>
      <c r="DO100" s="346"/>
      <c r="DP100" s="346"/>
      <c r="DQ100" s="345"/>
      <c r="DR100" s="345"/>
      <c r="DS100" s="345"/>
      <c r="DT100" s="345"/>
      <c r="DU100" s="345"/>
      <c r="DV100" s="345"/>
      <c r="DW100" s="345"/>
      <c r="DX100" s="345"/>
      <c r="DY100" s="345"/>
      <c r="DZ100" s="345"/>
      <c r="EA100" s="345"/>
      <c r="EB100" s="345"/>
      <c r="EC100" s="345"/>
      <c r="ED100" s="345"/>
      <c r="EE100" s="345"/>
      <c r="EF100" s="345"/>
      <c r="EG100" s="345"/>
      <c r="EH100" s="345"/>
      <c r="EI100" s="345"/>
      <c r="EJ100" s="345"/>
      <c r="EK100" s="345"/>
      <c r="EL100" s="345"/>
      <c r="EM100" s="345"/>
      <c r="EN100" s="345"/>
      <c r="EO100" s="345"/>
      <c r="EP100" s="345"/>
      <c r="EQ100" s="345"/>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row>
    <row r="101" spans="1:170" ht="19.899999999999999" customHeight="1" x14ac:dyDescent="0.15">
      <c r="A101" s="347" t="s">
        <v>569</v>
      </c>
      <c r="B101" s="348" t="s">
        <v>92</v>
      </c>
      <c r="C101" s="349">
        <v>2.7483237174489319E-3</v>
      </c>
      <c r="D101" s="342">
        <v>1.9130549508542779E-3</v>
      </c>
      <c r="E101" s="342">
        <v>0</v>
      </c>
      <c r="F101" s="342">
        <v>8.2304526748971192E-4</v>
      </c>
      <c r="G101" s="342">
        <v>1.1825427936756828E-2</v>
      </c>
      <c r="H101" s="342">
        <v>0</v>
      </c>
      <c r="I101" s="342">
        <v>1.8421052631578947E-3</v>
      </c>
      <c r="J101" s="342">
        <v>9.375092878676865E-4</v>
      </c>
      <c r="K101" s="342">
        <v>1.1110321617972883E-3</v>
      </c>
      <c r="L101" s="342">
        <v>7.7851304009342152E-4</v>
      </c>
      <c r="M101" s="342">
        <v>0</v>
      </c>
      <c r="N101" s="342">
        <v>4.8132460531382363E-4</v>
      </c>
      <c r="O101" s="342">
        <v>1.5216489140960022E-3</v>
      </c>
      <c r="P101" s="342">
        <v>1.308346480932774E-3</v>
      </c>
      <c r="Q101" s="342">
        <v>5.8878944889307586E-4</v>
      </c>
      <c r="R101" s="342">
        <v>3.6733374474712743E-4</v>
      </c>
      <c r="S101" s="342">
        <v>4.0415163300688817E-4</v>
      </c>
      <c r="T101" s="342">
        <v>5.3021201769163143E-4</v>
      </c>
      <c r="U101" s="342">
        <v>1.0940919037199124E-3</v>
      </c>
      <c r="V101" s="342">
        <v>2.9565865296966526E-3</v>
      </c>
      <c r="W101" s="342">
        <v>6.4072372078024023E-4</v>
      </c>
      <c r="X101" s="342">
        <v>5.2460420486329508E-4</v>
      </c>
      <c r="Y101" s="342">
        <v>6.4479811678010341E-4</v>
      </c>
      <c r="Z101" s="342">
        <v>8.7604029785370125E-4</v>
      </c>
      <c r="AA101" s="342">
        <v>1.7179251805827258E-3</v>
      </c>
      <c r="AB101" s="342">
        <v>3.6697846244179315E-4</v>
      </c>
      <c r="AC101" s="342">
        <v>1.6659992385766444E-4</v>
      </c>
      <c r="AD101" s="342">
        <v>3.7294414539849083E-4</v>
      </c>
      <c r="AE101" s="342">
        <v>4.1700007889190684E-4</v>
      </c>
      <c r="AF101" s="342">
        <v>5.2853324474109423E-4</v>
      </c>
      <c r="AG101" s="342">
        <v>0</v>
      </c>
      <c r="AH101" s="342">
        <v>1.9354660325711284E-4</v>
      </c>
      <c r="AI101" s="342">
        <v>1.9473500853082262E-3</v>
      </c>
      <c r="AJ101" s="342">
        <v>2.6539278131634819E-4</v>
      </c>
      <c r="AK101" s="342">
        <v>9.7149049060269777E-4</v>
      </c>
      <c r="AL101" s="342">
        <v>8.8616076253052926E-4</v>
      </c>
      <c r="AM101" s="342">
        <v>6.7156092125948198E-4</v>
      </c>
      <c r="AN101" s="342">
        <v>2.2851173570985538E-4</v>
      </c>
      <c r="AO101" s="342">
        <v>5.8069810010730292E-4</v>
      </c>
      <c r="AP101" s="342">
        <v>6.2844773409678094E-4</v>
      </c>
      <c r="AQ101" s="342">
        <v>2.1527402744930075E-3</v>
      </c>
      <c r="AR101" s="342">
        <v>3.2083533855419932E-4</v>
      </c>
      <c r="AS101" s="342">
        <v>2.1497010891818852E-4</v>
      </c>
      <c r="AT101" s="342">
        <v>1.7911395714045051E-3</v>
      </c>
      <c r="AU101" s="342">
        <v>4.9525898629403965E-4</v>
      </c>
      <c r="AV101" s="342">
        <v>6.211096258489624E-4</v>
      </c>
      <c r="AW101" s="342">
        <v>4.900609513308218E-4</v>
      </c>
      <c r="AX101" s="342">
        <v>3.1466666666666665E-4</v>
      </c>
      <c r="AY101" s="342">
        <v>3.9723642249620396E-4</v>
      </c>
      <c r="AZ101" s="342">
        <v>1.0438413361169103E-4</v>
      </c>
      <c r="BA101" s="342">
        <v>5.5237419551005932E-4</v>
      </c>
      <c r="BB101" s="342">
        <v>5.1380921179781372E-4</v>
      </c>
      <c r="BC101" s="342">
        <v>1.7049535293603654E-4</v>
      </c>
      <c r="BD101" s="342">
        <v>1.9057337997258202E-4</v>
      </c>
      <c r="BE101" s="342">
        <v>4.8865960669882512E-5</v>
      </c>
      <c r="BF101" s="342">
        <v>1.4516148296236001E-4</v>
      </c>
      <c r="BG101" s="342">
        <v>6.8169125135516929E-5</v>
      </c>
      <c r="BH101" s="342">
        <v>6.2762197337561522E-4</v>
      </c>
      <c r="BI101" s="342">
        <v>4.375793112501641E-4</v>
      </c>
      <c r="BJ101" s="342">
        <v>7.4441159580577239E-4</v>
      </c>
      <c r="BK101" s="342">
        <v>1.9309967702797381E-3</v>
      </c>
      <c r="BL101" s="342">
        <v>7.2560269261992278E-4</v>
      </c>
      <c r="BM101" s="342">
        <v>1.5094961392244431E-3</v>
      </c>
      <c r="BN101" s="342">
        <v>6.3936495283645547E-4</v>
      </c>
      <c r="BO101" s="342">
        <v>1.0258368152316251E-3</v>
      </c>
      <c r="BP101" s="342">
        <v>1.0476837868468847E-3</v>
      </c>
      <c r="BQ101" s="342">
        <v>5.7585761652174843E-3</v>
      </c>
      <c r="BR101" s="342">
        <v>8.2736585825255587E-3</v>
      </c>
      <c r="BS101" s="342">
        <v>2.3943926992191175E-3</v>
      </c>
      <c r="BT101" s="342">
        <v>5.7740156429181462E-4</v>
      </c>
      <c r="BU101" s="342">
        <v>2.9938457490528438E-3</v>
      </c>
      <c r="BV101" s="342">
        <v>5.5333723046171546E-4</v>
      </c>
      <c r="BW101" s="342">
        <v>6.2192671390755392E-4</v>
      </c>
      <c r="BX101" s="342">
        <v>0</v>
      </c>
      <c r="BY101" s="342">
        <v>6.4490603363006921E-4</v>
      </c>
      <c r="BZ101" s="342">
        <v>1.8470117255926929E-3</v>
      </c>
      <c r="CA101" s="342">
        <v>0</v>
      </c>
      <c r="CB101" s="342">
        <v>1.0105758465559801E-3</v>
      </c>
      <c r="CC101" s="342">
        <v>0</v>
      </c>
      <c r="CD101" s="342">
        <v>8.0201153162526555E-4</v>
      </c>
      <c r="CE101" s="342">
        <v>3.5251977964680012E-3</v>
      </c>
      <c r="CF101" s="342">
        <v>2.6471964077458519E-3</v>
      </c>
      <c r="CG101" s="342">
        <v>7.649019286455772E-5</v>
      </c>
      <c r="CH101" s="342">
        <v>1.081849717141376E-3</v>
      </c>
      <c r="CI101" s="342">
        <v>3.1620232895176901E-3</v>
      </c>
      <c r="CJ101" s="342">
        <v>1.9678590273630253E-4</v>
      </c>
      <c r="CK101" s="342">
        <v>5.9782608695652171E-4</v>
      </c>
      <c r="CL101" s="342">
        <v>1.8644160285210178E-3</v>
      </c>
      <c r="CM101" s="342">
        <v>2.2871035377489297E-6</v>
      </c>
      <c r="CN101" s="342">
        <v>5.7925564140028855E-4</v>
      </c>
      <c r="CO101" s="342">
        <v>5.4766554849810418E-3</v>
      </c>
      <c r="CP101" s="342">
        <v>1.5524404027579613E-3</v>
      </c>
      <c r="CQ101" s="342">
        <v>2.6975409216957821E-4</v>
      </c>
      <c r="CR101" s="342">
        <v>7.9205620430825769E-6</v>
      </c>
      <c r="CS101" s="342">
        <v>3.0621872292998901E-4</v>
      </c>
      <c r="CT101" s="342">
        <v>0</v>
      </c>
      <c r="CU101" s="342">
        <v>1.1681391697599905E-3</v>
      </c>
      <c r="CV101" s="342">
        <v>2.4427409880305694E-4</v>
      </c>
      <c r="CW101" s="342">
        <v>1.6701995468167532E-3</v>
      </c>
      <c r="CX101" s="342">
        <v>2.1505102353565901E-3</v>
      </c>
      <c r="CY101" s="342">
        <v>1.2681540392936574E-3</v>
      </c>
      <c r="CZ101" s="342">
        <v>1.0474178946986666E-3</v>
      </c>
      <c r="DA101" s="342">
        <v>1.2330797899607908E-3</v>
      </c>
      <c r="DB101" s="342">
        <v>7.6822881455240362E-3</v>
      </c>
      <c r="DC101" s="342">
        <v>2.1486534409746127E-3</v>
      </c>
      <c r="DD101" s="342">
        <v>1.7153493890036144E-3</v>
      </c>
      <c r="DE101" s="342">
        <v>0</v>
      </c>
      <c r="DF101" s="343">
        <v>2.3707509676974405E-4</v>
      </c>
      <c r="DG101" s="345"/>
      <c r="DH101" s="346"/>
      <c r="DI101" s="346"/>
      <c r="DJ101" s="346"/>
      <c r="DK101" s="346"/>
      <c r="DL101" s="346"/>
      <c r="DM101" s="346"/>
      <c r="DN101" s="346"/>
      <c r="DO101" s="346"/>
      <c r="DP101" s="346"/>
      <c r="DQ101" s="345"/>
      <c r="DR101" s="345"/>
      <c r="DS101" s="345"/>
      <c r="DT101" s="345"/>
      <c r="DU101" s="345"/>
      <c r="DV101" s="345"/>
      <c r="DW101" s="345"/>
      <c r="DX101" s="345"/>
      <c r="DY101" s="345"/>
      <c r="DZ101" s="345"/>
      <c r="EA101" s="345"/>
      <c r="EB101" s="345"/>
      <c r="EC101" s="345"/>
      <c r="ED101" s="345"/>
      <c r="EE101" s="345"/>
      <c r="EF101" s="345"/>
      <c r="EG101" s="345"/>
      <c r="EH101" s="345"/>
      <c r="EI101" s="345"/>
      <c r="EJ101" s="345"/>
      <c r="EK101" s="345"/>
      <c r="EL101" s="345"/>
      <c r="EM101" s="345"/>
      <c r="EN101" s="345"/>
      <c r="EO101" s="345"/>
      <c r="EP101" s="345"/>
      <c r="EQ101" s="345"/>
      <c r="ER101" s="345"/>
      <c r="ES101" s="345"/>
      <c r="ET101" s="345"/>
      <c r="EU101" s="345"/>
      <c r="EV101" s="345"/>
      <c r="EW101" s="345"/>
      <c r="EX101" s="345"/>
      <c r="EY101" s="345"/>
      <c r="EZ101" s="345"/>
      <c r="FA101" s="345"/>
      <c r="FB101" s="345"/>
      <c r="FC101" s="345"/>
      <c r="FD101" s="345"/>
      <c r="FE101" s="345"/>
      <c r="FF101" s="345"/>
      <c r="FG101" s="345"/>
      <c r="FH101" s="345"/>
      <c r="FI101" s="345"/>
      <c r="FJ101" s="345"/>
      <c r="FK101" s="345"/>
      <c r="FL101" s="345"/>
      <c r="FM101" s="345"/>
      <c r="FN101" s="345"/>
    </row>
    <row r="102" spans="1:170" ht="19.899999999999999" customHeight="1" x14ac:dyDescent="0.15">
      <c r="A102" s="347" t="s">
        <v>571</v>
      </c>
      <c r="B102" s="348" t="s">
        <v>572</v>
      </c>
      <c r="C102" s="349">
        <v>2.3389989084671761E-4</v>
      </c>
      <c r="D102" s="342">
        <v>2.3088594234448182E-3</v>
      </c>
      <c r="E102" s="342">
        <v>1.75377060680463E-3</v>
      </c>
      <c r="F102" s="342">
        <v>5.7613168724279839E-3</v>
      </c>
      <c r="G102" s="342">
        <v>6.5333856004181362E-5</v>
      </c>
      <c r="H102" s="342">
        <v>0</v>
      </c>
      <c r="I102" s="342">
        <v>3.9473684210526317E-3</v>
      </c>
      <c r="J102" s="342">
        <v>1.9299381411859266E-3</v>
      </c>
      <c r="K102" s="342">
        <v>2.7420532132729587E-3</v>
      </c>
      <c r="L102" s="342">
        <v>5.8388478007006617E-4</v>
      </c>
      <c r="M102" s="342">
        <v>0</v>
      </c>
      <c r="N102" s="342">
        <v>2.3584905660377358E-3</v>
      </c>
      <c r="O102" s="342">
        <v>1.3141513349010929E-3</v>
      </c>
      <c r="P102" s="342">
        <v>3.7711163273944663E-3</v>
      </c>
      <c r="Q102" s="342">
        <v>3.2543998629726372E-3</v>
      </c>
      <c r="R102" s="342">
        <v>1.3664815304593142E-3</v>
      </c>
      <c r="S102" s="342">
        <v>1.833325523639942E-3</v>
      </c>
      <c r="T102" s="342">
        <v>5.6309858587756797E-3</v>
      </c>
      <c r="U102" s="342">
        <v>5.4704595185995622E-4</v>
      </c>
      <c r="V102" s="342">
        <v>5.0650369771478845E-3</v>
      </c>
      <c r="W102" s="342">
        <v>6.4496692422911605E-4</v>
      </c>
      <c r="X102" s="342">
        <v>6.3166628748845732E-4</v>
      </c>
      <c r="Y102" s="342">
        <v>5.9362366306739672E-4</v>
      </c>
      <c r="Z102" s="342">
        <v>1.3140604467805519E-3</v>
      </c>
      <c r="AA102" s="342">
        <v>6.7489917808607092E-4</v>
      </c>
      <c r="AB102" s="342">
        <v>1.3618978495062101E-3</v>
      </c>
      <c r="AC102" s="342">
        <v>5.2448124177412876E-5</v>
      </c>
      <c r="AD102" s="342">
        <v>5.7806342536766073E-3</v>
      </c>
      <c r="AE102" s="342">
        <v>1.8843895456953194E-3</v>
      </c>
      <c r="AF102" s="342">
        <v>5.2551305477114511E-3</v>
      </c>
      <c r="AG102" s="342">
        <v>8.2576383154417832E-4</v>
      </c>
      <c r="AH102" s="342">
        <v>1.9170330227371176E-3</v>
      </c>
      <c r="AI102" s="342">
        <v>2.6262427755991673E-3</v>
      </c>
      <c r="AJ102" s="342">
        <v>5.3078556263269638E-4</v>
      </c>
      <c r="AK102" s="342">
        <v>7.4730037738669061E-3</v>
      </c>
      <c r="AL102" s="342">
        <v>6.6384865485736514E-4</v>
      </c>
      <c r="AM102" s="342">
        <v>5.8507201473363961E-4</v>
      </c>
      <c r="AN102" s="342">
        <v>2.9706525642281198E-3</v>
      </c>
      <c r="AO102" s="342">
        <v>2.6131414504828631E-3</v>
      </c>
      <c r="AP102" s="342">
        <v>3.491376300537672E-4</v>
      </c>
      <c r="AQ102" s="342">
        <v>1.5642749399430156E-3</v>
      </c>
      <c r="AR102" s="342">
        <v>1.1812573828586428E-3</v>
      </c>
      <c r="AS102" s="342">
        <v>2.1121666257199793E-3</v>
      </c>
      <c r="AT102" s="342">
        <v>3.8940342465886052E-3</v>
      </c>
      <c r="AU102" s="342">
        <v>5.8615134431505306E-3</v>
      </c>
      <c r="AV102" s="342">
        <v>1.9173384102294056E-3</v>
      </c>
      <c r="AW102" s="342">
        <v>6.1053426853298213E-3</v>
      </c>
      <c r="AX102" s="342">
        <v>2.9120000000000001E-3</v>
      </c>
      <c r="AY102" s="342">
        <v>1.0008872850932393E-2</v>
      </c>
      <c r="AZ102" s="342">
        <v>1.8267223382045928E-3</v>
      </c>
      <c r="BA102" s="342">
        <v>2.4020676024932852E-3</v>
      </c>
      <c r="BB102" s="342">
        <v>8.4754950716740274E-3</v>
      </c>
      <c r="BC102" s="342">
        <v>1.9393846396474157E-3</v>
      </c>
      <c r="BD102" s="342">
        <v>8.8524408761457454E-4</v>
      </c>
      <c r="BE102" s="342">
        <v>2.08727460575641E-3</v>
      </c>
      <c r="BF102" s="342">
        <v>1.74193779554832E-3</v>
      </c>
      <c r="BG102" s="342">
        <v>2.1781267452938664E-3</v>
      </c>
      <c r="BH102" s="342">
        <v>6.826765324436517E-3</v>
      </c>
      <c r="BI102" s="342">
        <v>5.6403973220146147E-3</v>
      </c>
      <c r="BJ102" s="342">
        <v>4.1048982283004021E-3</v>
      </c>
      <c r="BK102" s="342">
        <v>5.5195748389411985E-2</v>
      </c>
      <c r="BL102" s="342">
        <v>2.2103290067771564E-2</v>
      </c>
      <c r="BM102" s="342">
        <v>1.2412150912408031E-2</v>
      </c>
      <c r="BN102" s="342">
        <v>3.3250298923874051E-2</v>
      </c>
      <c r="BO102" s="342">
        <v>5.4738652460759513E-2</v>
      </c>
      <c r="BP102" s="342">
        <v>1.9530058355986927E-3</v>
      </c>
      <c r="BQ102" s="342">
        <v>3.5696018713584159E-3</v>
      </c>
      <c r="BR102" s="342">
        <v>9.5921421171776084E-4</v>
      </c>
      <c r="BS102" s="342">
        <v>4.1819550286950795E-3</v>
      </c>
      <c r="BT102" s="342">
        <v>4.6490820739675991E-3</v>
      </c>
      <c r="BU102" s="342">
        <v>2.8472010167368109E-3</v>
      </c>
      <c r="BV102" s="342">
        <v>1.2775666833237476E-3</v>
      </c>
      <c r="BW102" s="342">
        <v>5.350348627895568E-4</v>
      </c>
      <c r="BX102" s="342">
        <v>0</v>
      </c>
      <c r="BY102" s="342">
        <v>1.3907022749752721E-3</v>
      </c>
      <c r="BZ102" s="342">
        <v>4.3155575556705463E-3</v>
      </c>
      <c r="CA102" s="342">
        <v>0.18082614638297531</v>
      </c>
      <c r="CB102" s="342">
        <v>1.6078375266553573E-3</v>
      </c>
      <c r="CC102" s="342">
        <v>0</v>
      </c>
      <c r="CD102" s="342">
        <v>5.917544544153986E-3</v>
      </c>
      <c r="CE102" s="342">
        <v>4.0655014244368372E-3</v>
      </c>
      <c r="CF102" s="342">
        <v>4.2402567866743407E-3</v>
      </c>
      <c r="CG102" s="342">
        <v>1.8576189695678304E-4</v>
      </c>
      <c r="CH102" s="342">
        <v>5.8620682589800698E-3</v>
      </c>
      <c r="CI102" s="342">
        <v>1.1634624155020219E-2</v>
      </c>
      <c r="CJ102" s="342">
        <v>2.9213465229416848E-3</v>
      </c>
      <c r="CK102" s="342">
        <v>3.2055027173913044E-2</v>
      </c>
      <c r="CL102" s="342">
        <v>3.6287902213652983E-3</v>
      </c>
      <c r="CM102" s="342">
        <v>4.9784526257949831E-3</v>
      </c>
      <c r="CN102" s="342">
        <v>1.0304589408017648E-3</v>
      </c>
      <c r="CO102" s="342">
        <v>1.5944308961421451E-3</v>
      </c>
      <c r="CP102" s="342">
        <v>7.0931529297604606E-3</v>
      </c>
      <c r="CQ102" s="342">
        <v>8.006301455593081E-3</v>
      </c>
      <c r="CR102" s="342">
        <v>4.3576292173692641E-3</v>
      </c>
      <c r="CS102" s="342">
        <v>1.1713555833880481E-2</v>
      </c>
      <c r="CT102" s="342">
        <v>1.688118118859985E-3</v>
      </c>
      <c r="CU102" s="342">
        <v>2.3274455291626274E-3</v>
      </c>
      <c r="CV102" s="342">
        <v>8.0261489606718703E-4</v>
      </c>
      <c r="CW102" s="342">
        <v>4.5476695173354773E-3</v>
      </c>
      <c r="CX102" s="342">
        <v>7.3674086399741533E-3</v>
      </c>
      <c r="CY102" s="342">
        <v>9.0491393758642888E-3</v>
      </c>
      <c r="CZ102" s="342">
        <v>1.2063007410503192E-3</v>
      </c>
      <c r="DA102" s="342">
        <v>2.6254901145794365E-3</v>
      </c>
      <c r="DB102" s="342">
        <v>2.2602918773718416E-3</v>
      </c>
      <c r="DC102" s="342">
        <v>1.3976677722844567E-3</v>
      </c>
      <c r="DD102" s="342">
        <v>1.4873739218199083E-3</v>
      </c>
      <c r="DE102" s="342">
        <v>0</v>
      </c>
      <c r="DF102" s="343">
        <v>3.9440675189875602E-4</v>
      </c>
      <c r="DG102" s="345"/>
      <c r="DH102" s="346"/>
      <c r="DI102" s="346"/>
      <c r="DJ102" s="346"/>
      <c r="DK102" s="346"/>
      <c r="DL102" s="346"/>
      <c r="DM102" s="346"/>
      <c r="DN102" s="346"/>
      <c r="DO102" s="346"/>
      <c r="DP102" s="346"/>
      <c r="DQ102" s="345"/>
      <c r="DR102" s="345"/>
      <c r="DS102" s="345"/>
      <c r="DT102" s="345"/>
      <c r="DU102" s="345"/>
      <c r="DV102" s="345"/>
      <c r="DW102" s="345"/>
      <c r="DX102" s="345"/>
      <c r="DY102" s="345"/>
      <c r="DZ102" s="345"/>
      <c r="EA102" s="345"/>
      <c r="EB102" s="345"/>
      <c r="EC102" s="345"/>
      <c r="ED102" s="345"/>
      <c r="EE102" s="345"/>
      <c r="EF102" s="345"/>
      <c r="EG102" s="345"/>
      <c r="EH102" s="345"/>
      <c r="EI102" s="345"/>
      <c r="EJ102" s="345"/>
      <c r="EK102" s="345"/>
      <c r="EL102" s="345"/>
      <c r="EM102" s="345"/>
      <c r="EN102" s="345"/>
      <c r="EO102" s="345"/>
      <c r="EP102" s="345"/>
      <c r="EQ102" s="345"/>
      <c r="ER102" s="345"/>
      <c r="ES102" s="345"/>
      <c r="ET102" s="345"/>
      <c r="EU102" s="345"/>
      <c r="EV102" s="345"/>
      <c r="EW102" s="345"/>
      <c r="EX102" s="345"/>
      <c r="EY102" s="345"/>
      <c r="EZ102" s="345"/>
      <c r="FA102" s="345"/>
      <c r="FB102" s="345"/>
      <c r="FC102" s="345"/>
      <c r="FD102" s="345"/>
      <c r="FE102" s="345"/>
      <c r="FF102" s="345"/>
      <c r="FG102" s="345"/>
      <c r="FH102" s="345"/>
      <c r="FI102" s="345"/>
      <c r="FJ102" s="345"/>
      <c r="FK102" s="345"/>
      <c r="FL102" s="345"/>
      <c r="FM102" s="345"/>
      <c r="FN102" s="345"/>
    </row>
    <row r="103" spans="1:170" ht="19.899999999999999" customHeight="1" x14ac:dyDescent="0.15">
      <c r="A103" s="347" t="s">
        <v>577</v>
      </c>
      <c r="B103" s="348" t="s">
        <v>576</v>
      </c>
      <c r="C103" s="349">
        <v>3.7034149384063619E-4</v>
      </c>
      <c r="D103" s="342">
        <v>0</v>
      </c>
      <c r="E103" s="342">
        <v>3.5075412136092597E-4</v>
      </c>
      <c r="F103" s="342">
        <v>1.6460905349794238E-3</v>
      </c>
      <c r="G103" s="342">
        <v>1.5026786880961715E-3</v>
      </c>
      <c r="H103" s="342">
        <v>0</v>
      </c>
      <c r="I103" s="342">
        <v>2.631578947368421E-4</v>
      </c>
      <c r="J103" s="342">
        <v>6.529613275803473E-3</v>
      </c>
      <c r="K103" s="342">
        <v>5.1062263017485836E-2</v>
      </c>
      <c r="L103" s="342">
        <v>0</v>
      </c>
      <c r="M103" s="342">
        <v>0</v>
      </c>
      <c r="N103" s="342">
        <v>9.1451675009626492E-4</v>
      </c>
      <c r="O103" s="342">
        <v>6.086595656384009E-3</v>
      </c>
      <c r="P103" s="342">
        <v>1.0005002501250625E-3</v>
      </c>
      <c r="Q103" s="342">
        <v>6.9584207596454419E-3</v>
      </c>
      <c r="R103" s="342">
        <v>1.5721884275177055E-3</v>
      </c>
      <c r="S103" s="342">
        <v>3.9653718195023667E-3</v>
      </c>
      <c r="T103" s="342">
        <v>9.1948160030067721E-4</v>
      </c>
      <c r="U103" s="342">
        <v>3.5557986870897156E-3</v>
      </c>
      <c r="V103" s="342">
        <v>4.795535792135321E-3</v>
      </c>
      <c r="W103" s="342">
        <v>2.2913298623929122E-4</v>
      </c>
      <c r="X103" s="342">
        <v>1.5416939898023367E-3</v>
      </c>
      <c r="Y103" s="342">
        <v>1.0848984187093803E-3</v>
      </c>
      <c r="Z103" s="342">
        <v>3.0661410424879547E-3</v>
      </c>
      <c r="AA103" s="342">
        <v>6.4254649370998687E-2</v>
      </c>
      <c r="AB103" s="342">
        <v>5.1422420170534312E-2</v>
      </c>
      <c r="AC103" s="342">
        <v>2.239843420753044E-4</v>
      </c>
      <c r="AD103" s="342">
        <v>1.8647207269924541E-4</v>
      </c>
      <c r="AE103" s="342">
        <v>5.513417259295157E-3</v>
      </c>
      <c r="AF103" s="342">
        <v>5.08902009936425E-3</v>
      </c>
      <c r="AG103" s="342">
        <v>2.477291494632535E-3</v>
      </c>
      <c r="AH103" s="342">
        <v>1.8986000129031068E-3</v>
      </c>
      <c r="AI103" s="342">
        <v>3.4837914370193035E-4</v>
      </c>
      <c r="AJ103" s="342">
        <v>5.3078556263269636E-3</v>
      </c>
      <c r="AK103" s="342">
        <v>4.6145798303628147E-3</v>
      </c>
      <c r="AL103" s="342">
        <v>4.4153654718420102E-4</v>
      </c>
      <c r="AM103" s="342">
        <v>5.7489684926001114E-4</v>
      </c>
      <c r="AN103" s="342">
        <v>6.202461397838932E-4</v>
      </c>
      <c r="AO103" s="342">
        <v>7.1956068926339707E-4</v>
      </c>
      <c r="AP103" s="342">
        <v>4.5387891906989734E-4</v>
      </c>
      <c r="AQ103" s="342">
        <v>1.3966740535205496E-3</v>
      </c>
      <c r="AR103" s="342">
        <v>1.7500109375683597E-3</v>
      </c>
      <c r="AS103" s="342">
        <v>1.9756776676766851E-3</v>
      </c>
      <c r="AT103" s="342">
        <v>3.6558610927694118E-3</v>
      </c>
      <c r="AU103" s="342">
        <v>2.5132970396415919E-3</v>
      </c>
      <c r="AV103" s="342">
        <v>5.6980056980056983E-3</v>
      </c>
      <c r="AW103" s="342">
        <v>3.6958763412866143E-3</v>
      </c>
      <c r="AX103" s="342">
        <v>1.9626666666666668E-3</v>
      </c>
      <c r="AY103" s="342">
        <v>4.0132016141906212E-3</v>
      </c>
      <c r="AZ103" s="342">
        <v>9.2901878914405014E-3</v>
      </c>
      <c r="BA103" s="342">
        <v>3.1216743526073076E-3</v>
      </c>
      <c r="BB103" s="342">
        <v>5.9347320885637387E-3</v>
      </c>
      <c r="BC103" s="342">
        <v>5.6497897579179104E-3</v>
      </c>
      <c r="BD103" s="342">
        <v>6.5102325609988502E-3</v>
      </c>
      <c r="BE103" s="342">
        <v>7.8394962617540087E-3</v>
      </c>
      <c r="BF103" s="342">
        <v>8.2898231694264191E-3</v>
      </c>
      <c r="BG103" s="342">
        <v>4.6823154505732777E-3</v>
      </c>
      <c r="BH103" s="342">
        <v>9.5794932778383375E-4</v>
      </c>
      <c r="BI103" s="342">
        <v>1.3214895199754955E-3</v>
      </c>
      <c r="BJ103" s="342">
        <v>1.2346598039007168E-2</v>
      </c>
      <c r="BK103" s="342">
        <v>1.3670773594900802E-4</v>
      </c>
      <c r="BL103" s="342">
        <v>2.9525781470907484E-3</v>
      </c>
      <c r="BM103" s="342">
        <v>4.916492706981021E-4</v>
      </c>
      <c r="BN103" s="342">
        <v>9.5323502059253351E-4</v>
      </c>
      <c r="BO103" s="342">
        <v>9.6161051027799282E-4</v>
      </c>
      <c r="BP103" s="342">
        <v>2.653721403625109E-3</v>
      </c>
      <c r="BQ103" s="342">
        <v>1.4738020552036426E-2</v>
      </c>
      <c r="BR103" s="342">
        <v>8.93987645320953E-3</v>
      </c>
      <c r="BS103" s="342">
        <v>1.4723868661209898E-3</v>
      </c>
      <c r="BT103" s="342">
        <v>1.1784460338624304E-2</v>
      </c>
      <c r="BU103" s="342">
        <v>3.369932157198325E-2</v>
      </c>
      <c r="BV103" s="342">
        <v>2.3428734407557914E-2</v>
      </c>
      <c r="BW103" s="342">
        <v>1.823565754211005E-2</v>
      </c>
      <c r="BX103" s="342">
        <v>0</v>
      </c>
      <c r="BY103" s="342">
        <v>4.8822947576656773E-3</v>
      </c>
      <c r="BZ103" s="342">
        <v>3.6544446284941137E-3</v>
      </c>
      <c r="CA103" s="342">
        <v>0</v>
      </c>
      <c r="CB103" s="342">
        <v>9.7424053521913596E-4</v>
      </c>
      <c r="CC103" s="342">
        <v>0</v>
      </c>
      <c r="CD103" s="342">
        <v>3.533185936619413E-3</v>
      </c>
      <c r="CE103" s="342">
        <v>5.1385519862770436E-4</v>
      </c>
      <c r="CF103" s="342">
        <v>7.3379939511130947E-3</v>
      </c>
      <c r="CG103" s="342">
        <v>9.0695514396547017E-4</v>
      </c>
      <c r="CH103" s="342">
        <v>2.482722163371601E-2</v>
      </c>
      <c r="CI103" s="342">
        <v>1.4583818953897295E-2</v>
      </c>
      <c r="CJ103" s="342">
        <v>1.3631863225462284E-2</v>
      </c>
      <c r="CK103" s="342">
        <v>3.0845788043478262E-2</v>
      </c>
      <c r="CL103" s="342">
        <v>3.6397038761663968E-2</v>
      </c>
      <c r="CM103" s="342">
        <v>1.6272741671083636E-3</v>
      </c>
      <c r="CN103" s="342">
        <v>5.6361151093911295E-3</v>
      </c>
      <c r="CO103" s="342">
        <v>2.6706825916071445E-3</v>
      </c>
      <c r="CP103" s="342">
        <v>1.5613427958924358E-3</v>
      </c>
      <c r="CQ103" s="342">
        <v>3.3881113976499022E-3</v>
      </c>
      <c r="CR103" s="342">
        <v>4.3827109971723594E-4</v>
      </c>
      <c r="CS103" s="342">
        <v>1.5241967965659363E-3</v>
      </c>
      <c r="CT103" s="342">
        <v>4.8543689320388345E-3</v>
      </c>
      <c r="CU103" s="342">
        <v>1.1513568300810189E-2</v>
      </c>
      <c r="CV103" s="342">
        <v>8.0261489606718703E-4</v>
      </c>
      <c r="CW103" s="342">
        <v>1.9272470335989084E-3</v>
      </c>
      <c r="CX103" s="342">
        <v>2.1606305663322792E-2</v>
      </c>
      <c r="CY103" s="342">
        <v>3.5814199501660073E-3</v>
      </c>
      <c r="CZ103" s="342">
        <v>9.8965016415015813E-3</v>
      </c>
      <c r="DA103" s="342">
        <v>1.6570375604416921E-2</v>
      </c>
      <c r="DB103" s="342">
        <v>1.1423150076169357E-2</v>
      </c>
      <c r="DC103" s="342">
        <v>3.5254605002398983E-3</v>
      </c>
      <c r="DD103" s="342">
        <v>1.0714846957634191E-2</v>
      </c>
      <c r="DE103" s="342">
        <v>0</v>
      </c>
      <c r="DF103" s="343">
        <v>3.3837081993499832E-3</v>
      </c>
      <c r="DG103" s="345"/>
      <c r="DH103" s="346"/>
      <c r="DI103" s="346"/>
      <c r="DJ103" s="346"/>
      <c r="DK103" s="346"/>
      <c r="DL103" s="346"/>
      <c r="DM103" s="346"/>
      <c r="DN103" s="346"/>
      <c r="DO103" s="346"/>
      <c r="DP103" s="346"/>
      <c r="DQ103" s="345"/>
      <c r="DR103" s="345"/>
      <c r="DS103" s="345"/>
      <c r="DT103" s="345"/>
      <c r="DU103" s="345"/>
      <c r="DV103" s="345"/>
      <c r="DW103" s="345"/>
      <c r="DX103" s="345"/>
      <c r="DY103" s="345"/>
      <c r="DZ103" s="345"/>
      <c r="EA103" s="345"/>
      <c r="EB103" s="345"/>
      <c r="EC103" s="345"/>
      <c r="ED103" s="345"/>
      <c r="EE103" s="345"/>
      <c r="EF103" s="345"/>
      <c r="EG103" s="345"/>
      <c r="EH103" s="345"/>
      <c r="EI103" s="345"/>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345"/>
      <c r="FF103" s="345"/>
      <c r="FG103" s="345"/>
      <c r="FH103" s="345"/>
      <c r="FI103" s="345"/>
      <c r="FJ103" s="345"/>
      <c r="FK103" s="345"/>
      <c r="FL103" s="345"/>
      <c r="FM103" s="345"/>
      <c r="FN103" s="345"/>
    </row>
    <row r="104" spans="1:170" ht="19.899999999999999" customHeight="1" x14ac:dyDescent="0.15">
      <c r="A104" s="347" t="s">
        <v>580</v>
      </c>
      <c r="B104" s="348" t="s">
        <v>581</v>
      </c>
      <c r="C104" s="349">
        <v>1.5690784344300639E-2</v>
      </c>
      <c r="D104" s="342">
        <v>8.1799591002044997E-3</v>
      </c>
      <c r="E104" s="342">
        <v>6.8397053665380569E-2</v>
      </c>
      <c r="F104" s="342">
        <v>5.7613168724279839E-3</v>
      </c>
      <c r="G104" s="342">
        <v>6.5333856004181362E-5</v>
      </c>
      <c r="H104" s="342">
        <v>0</v>
      </c>
      <c r="I104" s="342">
        <v>1.368421052631579E-2</v>
      </c>
      <c r="J104" s="342">
        <v>4.7508654677402475E-3</v>
      </c>
      <c r="K104" s="342">
        <v>7.6157378997616446E-3</v>
      </c>
      <c r="L104" s="342">
        <v>2.1409108602569093E-3</v>
      </c>
      <c r="M104" s="342">
        <v>0</v>
      </c>
      <c r="N104" s="342">
        <v>1.1262995764343474E-2</v>
      </c>
      <c r="O104" s="342">
        <v>4.4266150228247335E-3</v>
      </c>
      <c r="P104" s="342">
        <v>7.6576749913418243E-3</v>
      </c>
      <c r="Q104" s="342">
        <v>2.8690104055153513E-3</v>
      </c>
      <c r="R104" s="342">
        <v>4.8488054306620827E-3</v>
      </c>
      <c r="S104" s="342">
        <v>3.7955109882386018E-3</v>
      </c>
      <c r="T104" s="342">
        <v>2.7315986227910631E-3</v>
      </c>
      <c r="U104" s="342">
        <v>1.2582056892778994E-2</v>
      </c>
      <c r="V104" s="342">
        <v>2.126681409966788E-2</v>
      </c>
      <c r="W104" s="342">
        <v>4.2007714143870055E-3</v>
      </c>
      <c r="X104" s="342">
        <v>1.9787749421195617E-2</v>
      </c>
      <c r="Y104" s="342">
        <v>5.7724783787933068E-3</v>
      </c>
      <c r="Z104" s="342">
        <v>4.8182216381953569E-3</v>
      </c>
      <c r="AA104" s="342">
        <v>7.9218060868354537E-3</v>
      </c>
      <c r="AB104" s="342">
        <v>4.4456819450091507E-3</v>
      </c>
      <c r="AC104" s="342">
        <v>2.1121168124621681E-3</v>
      </c>
      <c r="AD104" s="342">
        <v>8.4036747429793272E-3</v>
      </c>
      <c r="AE104" s="342">
        <v>7.6885798329745627E-3</v>
      </c>
      <c r="AF104" s="342">
        <v>2.092991649174733E-2</v>
      </c>
      <c r="AG104" s="342">
        <v>4.4591246903385633E-3</v>
      </c>
      <c r="AH104" s="342">
        <v>9.1888554022543575E-3</v>
      </c>
      <c r="AI104" s="342">
        <v>1.5435875905562453E-2</v>
      </c>
      <c r="AJ104" s="342">
        <v>8.7579617834394902E-3</v>
      </c>
      <c r="AK104" s="342">
        <v>1.8888017038448605E-2</v>
      </c>
      <c r="AL104" s="342">
        <v>3.5292047093114808E-3</v>
      </c>
      <c r="AM104" s="342">
        <v>4.9909186648147861E-3</v>
      </c>
      <c r="AN104" s="342">
        <v>9.7280710345052715E-3</v>
      </c>
      <c r="AO104" s="342">
        <v>2.0955627090828758E-3</v>
      </c>
      <c r="AP104" s="342">
        <v>3.5961175895538023E-3</v>
      </c>
      <c r="AQ104" s="342">
        <v>5.851133168215423E-3</v>
      </c>
      <c r="AR104" s="342">
        <v>8.5313033206457535E-3</v>
      </c>
      <c r="AS104" s="342">
        <v>7.1895558649305268E-3</v>
      </c>
      <c r="AT104" s="342">
        <v>6.1673292269441606E-3</v>
      </c>
      <c r="AU104" s="342">
        <v>6.976320548314317E-3</v>
      </c>
      <c r="AV104" s="342">
        <v>6.2673561883672471E-3</v>
      </c>
      <c r="AW104" s="342">
        <v>9.2396908532165357E-3</v>
      </c>
      <c r="AX104" s="342">
        <v>9.4719999999999995E-3</v>
      </c>
      <c r="AY104" s="342">
        <v>6.2629705116924866E-3</v>
      </c>
      <c r="AZ104" s="342">
        <v>2.7139874739039666E-3</v>
      </c>
      <c r="BA104" s="342">
        <v>6.689302184158516E-3</v>
      </c>
      <c r="BB104" s="342">
        <v>4.8411198212509601E-3</v>
      </c>
      <c r="BC104" s="342">
        <v>4.0492646322308678E-3</v>
      </c>
      <c r="BD104" s="342">
        <v>4.9794979928319818E-3</v>
      </c>
      <c r="BE104" s="342">
        <v>2.8900725310473372E-3</v>
      </c>
      <c r="BF104" s="342">
        <v>3.4930630267271689E-3</v>
      </c>
      <c r="BG104" s="342">
        <v>5.3385459443477121E-3</v>
      </c>
      <c r="BH104" s="342">
        <v>1.6296149484138782E-3</v>
      </c>
      <c r="BI104" s="342">
        <v>2.6167242812759812E-3</v>
      </c>
      <c r="BJ104" s="342">
        <v>3.1477976051215517E-3</v>
      </c>
      <c r="BK104" s="342">
        <v>3.4689587997060786E-3</v>
      </c>
      <c r="BL104" s="342">
        <v>3.3420594164165901E-3</v>
      </c>
      <c r="BM104" s="342">
        <v>8.308872674797926E-3</v>
      </c>
      <c r="BN104" s="342">
        <v>6.8619635977148928E-3</v>
      </c>
      <c r="BO104" s="342">
        <v>6.5118336966877065E-3</v>
      </c>
      <c r="BP104" s="342">
        <v>2.7757457505637462E-2</v>
      </c>
      <c r="BQ104" s="342">
        <v>3.5445645836835573E-3</v>
      </c>
      <c r="BR104" s="342">
        <v>2.5525562186729359E-2</v>
      </c>
      <c r="BS104" s="342">
        <v>2.2201053720952112E-2</v>
      </c>
      <c r="BT104" s="342">
        <v>7.9613864714330981E-4</v>
      </c>
      <c r="BU104" s="342">
        <v>3.2569614004511588E-3</v>
      </c>
      <c r="BV104" s="342">
        <v>2.3135271211849784E-3</v>
      </c>
      <c r="BW104" s="342">
        <v>1.4511623324509591E-3</v>
      </c>
      <c r="BX104" s="342">
        <v>0</v>
      </c>
      <c r="BY104" s="342">
        <v>2.0633036597428288E-3</v>
      </c>
      <c r="BZ104" s="342">
        <v>3.3035124006315024E-2</v>
      </c>
      <c r="CA104" s="342">
        <v>0.19392021130336523</v>
      </c>
      <c r="CB104" s="342">
        <v>5.7455211051384947E-4</v>
      </c>
      <c r="CC104" s="342">
        <v>0</v>
      </c>
      <c r="CD104" s="342">
        <v>9.6458143668444098E-3</v>
      </c>
      <c r="CE104" s="342">
        <v>7.1675243514467291E-3</v>
      </c>
      <c r="CF104" s="342">
        <v>9.1703367414909236E-3</v>
      </c>
      <c r="CG104" s="342">
        <v>2.7536469431240782E-3</v>
      </c>
      <c r="CH104" s="342">
        <v>7.649783937400241E-3</v>
      </c>
      <c r="CI104" s="342">
        <v>1.1898126095813359E-2</v>
      </c>
      <c r="CJ104" s="342">
        <v>1.5879861300367042E-2</v>
      </c>
      <c r="CK104" s="342">
        <v>4.8573369565217388E-3</v>
      </c>
      <c r="CL104" s="342">
        <v>3.3468541390035832E-3</v>
      </c>
      <c r="CM104" s="342">
        <v>1.2903266384095025E-2</v>
      </c>
      <c r="CN104" s="342">
        <v>4.1635131764047855E-3</v>
      </c>
      <c r="CO104" s="342">
        <v>1.6582601667192796E-2</v>
      </c>
      <c r="CP104" s="342">
        <v>2.4498701106601705E-3</v>
      </c>
      <c r="CQ104" s="342">
        <v>1.2635281677223043E-2</v>
      </c>
      <c r="CR104" s="342">
        <v>8.7614617133231782E-3</v>
      </c>
      <c r="CS104" s="342">
        <v>2.6401019625585539E-3</v>
      </c>
      <c r="CT104" s="342">
        <v>7.2877294399565206E-3</v>
      </c>
      <c r="CU104" s="342">
        <v>0.10512369246804179</v>
      </c>
      <c r="CV104" s="342">
        <v>1.8844001907664392E-3</v>
      </c>
      <c r="CW104" s="342">
        <v>3.130497283336988E-2</v>
      </c>
      <c r="CX104" s="342">
        <v>5.4366129535909505E-3</v>
      </c>
      <c r="CY104" s="342">
        <v>3.6515189171621391E-3</v>
      </c>
      <c r="CZ104" s="342">
        <v>2.1095151828102576E-3</v>
      </c>
      <c r="DA104" s="342">
        <v>7.1075273286504009E-3</v>
      </c>
      <c r="DB104" s="342">
        <v>5.4377709871368434E-3</v>
      </c>
      <c r="DC104" s="342">
        <v>1.7731606066295346E-3</v>
      </c>
      <c r="DD104" s="342">
        <v>1.3257990761460193E-3</v>
      </c>
      <c r="DE104" s="342">
        <v>0</v>
      </c>
      <c r="DF104" s="343">
        <v>8.9873013957257511E-4</v>
      </c>
      <c r="DG104" s="345"/>
      <c r="DH104" s="346"/>
      <c r="DI104" s="346"/>
      <c r="DJ104" s="346"/>
      <c r="DK104" s="346"/>
      <c r="DL104" s="346"/>
      <c r="DM104" s="346"/>
      <c r="DN104" s="346"/>
      <c r="DO104" s="346"/>
      <c r="DP104" s="346"/>
      <c r="DQ104" s="345"/>
      <c r="DR104" s="345"/>
      <c r="DS104" s="345"/>
      <c r="DT104" s="345"/>
      <c r="DU104" s="345"/>
      <c r="DV104" s="345"/>
      <c r="DW104" s="345"/>
      <c r="DX104" s="345"/>
      <c r="DY104" s="345"/>
      <c r="DZ104" s="345"/>
      <c r="EA104" s="345"/>
      <c r="EB104" s="345"/>
      <c r="EC104" s="345"/>
      <c r="ED104" s="345"/>
      <c r="EE104" s="345"/>
      <c r="EF104" s="345"/>
      <c r="EG104" s="345"/>
      <c r="EH104" s="345"/>
      <c r="EI104" s="345"/>
      <c r="EJ104" s="345"/>
      <c r="EK104" s="345"/>
      <c r="EL104" s="345"/>
      <c r="EM104" s="345"/>
      <c r="EN104" s="345"/>
      <c r="EO104" s="345"/>
      <c r="EP104" s="345"/>
      <c r="EQ104" s="345"/>
      <c r="ER104" s="345"/>
      <c r="ES104" s="345"/>
      <c r="ET104" s="345"/>
      <c r="EU104" s="345"/>
      <c r="EV104" s="345"/>
      <c r="EW104" s="345"/>
      <c r="EX104" s="345"/>
      <c r="EY104" s="345"/>
      <c r="EZ104" s="345"/>
      <c r="FA104" s="345"/>
      <c r="FB104" s="345"/>
      <c r="FC104" s="345"/>
      <c r="FD104" s="345"/>
      <c r="FE104" s="345"/>
      <c r="FF104" s="345"/>
      <c r="FG104" s="345"/>
      <c r="FH104" s="345"/>
      <c r="FI104" s="345"/>
      <c r="FJ104" s="345"/>
      <c r="FK104" s="345"/>
      <c r="FL104" s="345"/>
      <c r="FM104" s="345"/>
      <c r="FN104" s="345"/>
    </row>
    <row r="105" spans="1:170" ht="19.899999999999999" customHeight="1" x14ac:dyDescent="0.15">
      <c r="A105" s="347" t="s">
        <v>585</v>
      </c>
      <c r="B105" s="348" t="s">
        <v>586</v>
      </c>
      <c r="C105" s="349">
        <v>5.4576641197567443E-4</v>
      </c>
      <c r="D105" s="342">
        <v>6.5967412098423377E-4</v>
      </c>
      <c r="E105" s="342">
        <v>1.7888460189407224E-2</v>
      </c>
      <c r="F105" s="342">
        <v>3.2921810699588477E-3</v>
      </c>
      <c r="G105" s="342">
        <v>9.6694106886188423E-3</v>
      </c>
      <c r="H105" s="342">
        <v>0</v>
      </c>
      <c r="I105" s="342">
        <v>1.0789473684210526E-2</v>
      </c>
      <c r="J105" s="342">
        <v>2.0464322311945716E-2</v>
      </c>
      <c r="K105" s="342">
        <v>1.2537868756096143E-2</v>
      </c>
      <c r="L105" s="342">
        <v>2.1409108602569093E-3</v>
      </c>
      <c r="M105" s="342">
        <v>0</v>
      </c>
      <c r="N105" s="342">
        <v>1.0877936080092415E-2</v>
      </c>
      <c r="O105" s="342">
        <v>3.0225480702725134E-2</v>
      </c>
      <c r="P105" s="342">
        <v>8.8120983568707439E-3</v>
      </c>
      <c r="Q105" s="342">
        <v>2.8176251445210465E-2</v>
      </c>
      <c r="R105" s="342">
        <v>6.3034470598607069E-3</v>
      </c>
      <c r="S105" s="342">
        <v>1.1011667681926808E-2</v>
      </c>
      <c r="T105" s="342">
        <v>2.8007275314268072E-2</v>
      </c>
      <c r="U105" s="342">
        <v>1.162472647702407E-2</v>
      </c>
      <c r="V105" s="342">
        <v>2.4128282564065979E-2</v>
      </c>
      <c r="W105" s="342">
        <v>3.0593496866394253E-3</v>
      </c>
      <c r="X105" s="342">
        <v>1.4209814916424661E-2</v>
      </c>
      <c r="Y105" s="342">
        <v>9.3853948109103927E-3</v>
      </c>
      <c r="Z105" s="342">
        <v>1.0074463425317565E-2</v>
      </c>
      <c r="AA105" s="342">
        <v>1.780459544985806E-2</v>
      </c>
      <c r="AB105" s="342">
        <v>1.6774993272061521E-2</v>
      </c>
      <c r="AC105" s="342">
        <v>2.1651819733946092E-3</v>
      </c>
      <c r="AD105" s="342">
        <v>5.3455327507117021E-3</v>
      </c>
      <c r="AE105" s="342">
        <v>2.520258314643465E-2</v>
      </c>
      <c r="AF105" s="342">
        <v>3.1258966188973288E-2</v>
      </c>
      <c r="AG105" s="342">
        <v>1.7341040462427744E-2</v>
      </c>
      <c r="AH105" s="342">
        <v>4.3723099326273489E-2</v>
      </c>
      <c r="AI105" s="342">
        <v>4.1430319704860337E-2</v>
      </c>
      <c r="AJ105" s="342">
        <v>1.167728237791932E-2</v>
      </c>
      <c r="AK105" s="342">
        <v>4.0578410492097296E-2</v>
      </c>
      <c r="AL105" s="342">
        <v>2.6183426014839335E-3</v>
      </c>
      <c r="AM105" s="342">
        <v>2.8948345772473127E-3</v>
      </c>
      <c r="AN105" s="342">
        <v>1.5799954297652859E-2</v>
      </c>
      <c r="AO105" s="342">
        <v>9.9728586757558552E-3</v>
      </c>
      <c r="AP105" s="342">
        <v>4.0499965086236997E-3</v>
      </c>
      <c r="AQ105" s="342">
        <v>1.1579359019721038E-2</v>
      </c>
      <c r="AR105" s="342">
        <v>1.3518834492715579E-2</v>
      </c>
      <c r="AS105" s="342">
        <v>1.7630961155242542E-2</v>
      </c>
      <c r="AT105" s="342">
        <v>2.4338198132954837E-2</v>
      </c>
      <c r="AU105" s="342">
        <v>2.4057062943432315E-2</v>
      </c>
      <c r="AV105" s="342">
        <v>2.7639378350278826E-2</v>
      </c>
      <c r="AW105" s="342">
        <v>3.3262887071579525E-2</v>
      </c>
      <c r="AX105" s="342">
        <v>3.2191999999999998E-2</v>
      </c>
      <c r="AY105" s="342">
        <v>2.8846046755098175E-2</v>
      </c>
      <c r="AZ105" s="342">
        <v>2.1503131524008352E-2</v>
      </c>
      <c r="BA105" s="342">
        <v>2.4294329296102975E-2</v>
      </c>
      <c r="BB105" s="342">
        <v>2.1641266893245529E-2</v>
      </c>
      <c r="BC105" s="342">
        <v>2.9410448381466302E-2</v>
      </c>
      <c r="BD105" s="342">
        <v>2.7952811572107435E-2</v>
      </c>
      <c r="BE105" s="342">
        <v>1.4729596716207443E-2</v>
      </c>
      <c r="BF105" s="342">
        <v>1.4306674763859936E-2</v>
      </c>
      <c r="BG105" s="342">
        <v>2.046552120634712E-2</v>
      </c>
      <c r="BH105" s="342">
        <v>9.0509695107851874E-3</v>
      </c>
      <c r="BI105" s="342">
        <v>1.423883078808034E-2</v>
      </c>
      <c r="BJ105" s="342">
        <v>1.3293064210817364E-2</v>
      </c>
      <c r="BK105" s="342">
        <v>2.277892650250346E-2</v>
      </c>
      <c r="BL105" s="342">
        <v>7.1440168562385414E-2</v>
      </c>
      <c r="BM105" s="342">
        <v>3.0272307256876112E-2</v>
      </c>
      <c r="BN105" s="342">
        <v>0.11646406270758602</v>
      </c>
      <c r="BO105" s="342">
        <v>5.2389040137872468E-2</v>
      </c>
      <c r="BP105" s="342">
        <v>3.2597140316289575E-2</v>
      </c>
      <c r="BQ105" s="342">
        <v>3.3712707854197145E-2</v>
      </c>
      <c r="BR105" s="342">
        <v>0.11419881196959814</v>
      </c>
      <c r="BS105" s="342">
        <v>5.3429297205757835E-2</v>
      </c>
      <c r="BT105" s="342">
        <v>5.5973027328119637E-2</v>
      </c>
      <c r="BU105" s="342">
        <v>8.0555632666411595E-2</v>
      </c>
      <c r="BV105" s="342">
        <v>4.543140268336146E-2</v>
      </c>
      <c r="BW105" s="342">
        <v>3.5411508175702162E-2</v>
      </c>
      <c r="BX105" s="342">
        <v>1.3092892325679054E-3</v>
      </c>
      <c r="BY105" s="342">
        <v>2.8027695351137489E-2</v>
      </c>
      <c r="BZ105" s="342">
        <v>2.0246766630068472E-2</v>
      </c>
      <c r="CA105" s="342">
        <v>5.9409000865043218E-4</v>
      </c>
      <c r="CB105" s="342">
        <v>5.518425409283218E-3</v>
      </c>
      <c r="CC105" s="342">
        <v>0</v>
      </c>
      <c r="CD105" s="342">
        <v>5.9782373087094116E-2</v>
      </c>
      <c r="CE105" s="342">
        <v>0.12675976513794746</v>
      </c>
      <c r="CF105" s="342">
        <v>0.12005294392815492</v>
      </c>
      <c r="CG105" s="342">
        <v>1.4270884554444627E-2</v>
      </c>
      <c r="CH105" s="342">
        <v>0.11535325056909802</v>
      </c>
      <c r="CI105" s="342">
        <v>0.10348531990149082</v>
      </c>
      <c r="CJ105" s="342">
        <v>0.11984152755147601</v>
      </c>
      <c r="CK105" s="342">
        <v>0.15241847826086957</v>
      </c>
      <c r="CL105" s="342">
        <v>4.4764174109172924E-2</v>
      </c>
      <c r="CM105" s="342">
        <v>6.9679468156943328E-2</v>
      </c>
      <c r="CN105" s="342">
        <v>4.7433124362380882E-2</v>
      </c>
      <c r="CO105" s="342">
        <v>0.12467218119187287</v>
      </c>
      <c r="CP105" s="342">
        <v>2.8591405150308349E-2</v>
      </c>
      <c r="CQ105" s="342">
        <v>7.1668267207613545E-2</v>
      </c>
      <c r="CR105" s="342">
        <v>4.1955217142208408E-2</v>
      </c>
      <c r="CS105" s="342">
        <v>2.6525162351097697E-2</v>
      </c>
      <c r="CT105" s="342">
        <v>5.7968329257145679E-2</v>
      </c>
      <c r="CU105" s="342">
        <v>7.2618950352981188E-2</v>
      </c>
      <c r="CV105" s="342">
        <v>4.4539310681757378E-2</v>
      </c>
      <c r="CW105" s="342">
        <v>4.2600443437370565E-2</v>
      </c>
      <c r="CX105" s="342">
        <v>0.17842936790239675</v>
      </c>
      <c r="CY105" s="342">
        <v>2.8370963733343531E-2</v>
      </c>
      <c r="CZ105" s="342">
        <v>1.375027415925933E-2</v>
      </c>
      <c r="DA105" s="342">
        <v>3.5696967177909864E-2</v>
      </c>
      <c r="DB105" s="342">
        <v>2.9311681404761262E-2</v>
      </c>
      <c r="DC105" s="342">
        <v>1.5353484782109853E-2</v>
      </c>
      <c r="DD105" s="342">
        <v>1.6485060966837318E-2</v>
      </c>
      <c r="DE105" s="342">
        <v>0</v>
      </c>
      <c r="DF105" s="343">
        <v>2.3608369181961603E-2</v>
      </c>
      <c r="DG105" s="345"/>
      <c r="DH105" s="346"/>
      <c r="DI105" s="346"/>
      <c r="DJ105" s="346"/>
      <c r="DK105" s="346"/>
      <c r="DL105" s="346"/>
      <c r="DM105" s="346"/>
      <c r="DN105" s="346"/>
      <c r="DO105" s="346"/>
      <c r="DP105" s="346"/>
      <c r="DQ105" s="345"/>
      <c r="DR105" s="345"/>
      <c r="DS105" s="345"/>
      <c r="DT105" s="345"/>
      <c r="DU105" s="345"/>
      <c r="DV105" s="345"/>
      <c r="DW105" s="345"/>
      <c r="DX105" s="345"/>
      <c r="DY105" s="345"/>
      <c r="DZ105" s="345"/>
      <c r="EA105" s="345"/>
      <c r="EB105" s="345"/>
      <c r="EC105" s="345"/>
      <c r="ED105" s="345"/>
      <c r="EE105" s="345"/>
      <c r="EF105" s="345"/>
      <c r="EG105" s="345"/>
      <c r="EH105" s="345"/>
      <c r="EI105" s="345"/>
      <c r="EJ105" s="345"/>
      <c r="EK105" s="345"/>
      <c r="EL105" s="345"/>
      <c r="EM105" s="345"/>
      <c r="EN105" s="345"/>
      <c r="EO105" s="345"/>
      <c r="EP105" s="345"/>
      <c r="EQ105" s="345"/>
      <c r="ER105" s="345"/>
      <c r="ES105" s="345"/>
      <c r="ET105" s="345"/>
      <c r="EU105" s="345"/>
      <c r="EV105" s="345"/>
      <c r="EW105" s="345"/>
      <c r="EX105" s="345"/>
      <c r="EY105" s="345"/>
      <c r="EZ105" s="345"/>
      <c r="FA105" s="345"/>
      <c r="FB105" s="345"/>
      <c r="FC105" s="345"/>
      <c r="FD105" s="345"/>
      <c r="FE105" s="345"/>
      <c r="FF105" s="345"/>
      <c r="FG105" s="345"/>
      <c r="FH105" s="345"/>
      <c r="FI105" s="345"/>
      <c r="FJ105" s="345"/>
      <c r="FK105" s="345"/>
      <c r="FL105" s="345"/>
      <c r="FM105" s="345"/>
      <c r="FN105" s="345"/>
    </row>
    <row r="106" spans="1:170" ht="19.899999999999999" customHeight="1" x14ac:dyDescent="0.15">
      <c r="A106" s="347" t="s">
        <v>589</v>
      </c>
      <c r="B106" s="348" t="s">
        <v>588</v>
      </c>
      <c r="C106" s="349">
        <v>0</v>
      </c>
      <c r="D106" s="342">
        <v>0</v>
      </c>
      <c r="E106" s="342">
        <v>0</v>
      </c>
      <c r="F106" s="342">
        <v>0</v>
      </c>
      <c r="G106" s="342">
        <v>0</v>
      </c>
      <c r="H106" s="342">
        <v>0</v>
      </c>
      <c r="I106" s="342">
        <v>0</v>
      </c>
      <c r="J106" s="342">
        <v>0</v>
      </c>
      <c r="K106" s="342">
        <v>0</v>
      </c>
      <c r="L106" s="342">
        <v>0</v>
      </c>
      <c r="M106" s="342">
        <v>0</v>
      </c>
      <c r="N106" s="342">
        <v>0</v>
      </c>
      <c r="O106" s="342">
        <v>0</v>
      </c>
      <c r="P106" s="342">
        <v>0</v>
      </c>
      <c r="Q106" s="342">
        <v>0</v>
      </c>
      <c r="R106" s="342">
        <v>0</v>
      </c>
      <c r="S106" s="342">
        <v>0</v>
      </c>
      <c r="T106" s="342">
        <v>0</v>
      </c>
      <c r="U106" s="342">
        <v>0</v>
      </c>
      <c r="V106" s="342">
        <v>0</v>
      </c>
      <c r="W106" s="342">
        <v>0</v>
      </c>
      <c r="X106" s="342">
        <v>0</v>
      </c>
      <c r="Y106" s="342">
        <v>0</v>
      </c>
      <c r="Z106" s="342">
        <v>0</v>
      </c>
      <c r="AA106" s="342">
        <v>0</v>
      </c>
      <c r="AB106" s="342">
        <v>0</v>
      </c>
      <c r="AC106" s="342">
        <v>0</v>
      </c>
      <c r="AD106" s="342">
        <v>0</v>
      </c>
      <c r="AE106" s="342">
        <v>0</v>
      </c>
      <c r="AF106" s="342">
        <v>0</v>
      </c>
      <c r="AG106" s="342">
        <v>0</v>
      </c>
      <c r="AH106" s="342">
        <v>0</v>
      </c>
      <c r="AI106" s="342">
        <v>0</v>
      </c>
      <c r="AJ106" s="342">
        <v>0</v>
      </c>
      <c r="AK106" s="342">
        <v>0</v>
      </c>
      <c r="AL106" s="342">
        <v>0</v>
      </c>
      <c r="AM106" s="342">
        <v>0</v>
      </c>
      <c r="AN106" s="342">
        <v>0</v>
      </c>
      <c r="AO106" s="342">
        <v>0</v>
      </c>
      <c r="AP106" s="342">
        <v>0</v>
      </c>
      <c r="AQ106" s="342">
        <v>0</v>
      </c>
      <c r="AR106" s="342">
        <v>0</v>
      </c>
      <c r="AS106" s="342">
        <v>0</v>
      </c>
      <c r="AT106" s="342">
        <v>0</v>
      </c>
      <c r="AU106" s="342">
        <v>0</v>
      </c>
      <c r="AV106" s="342">
        <v>0</v>
      </c>
      <c r="AW106" s="342">
        <v>0</v>
      </c>
      <c r="AX106" s="342">
        <v>0</v>
      </c>
      <c r="AY106" s="342">
        <v>0</v>
      </c>
      <c r="AZ106" s="342">
        <v>0</v>
      </c>
      <c r="BA106" s="342">
        <v>0</v>
      </c>
      <c r="BB106" s="342">
        <v>0</v>
      </c>
      <c r="BC106" s="342">
        <v>0</v>
      </c>
      <c r="BD106" s="342">
        <v>0</v>
      </c>
      <c r="BE106" s="342">
        <v>0</v>
      </c>
      <c r="BF106" s="342">
        <v>0</v>
      </c>
      <c r="BG106" s="342">
        <v>0</v>
      </c>
      <c r="BH106" s="342">
        <v>0</v>
      </c>
      <c r="BI106" s="342">
        <v>0</v>
      </c>
      <c r="BJ106" s="342">
        <v>0</v>
      </c>
      <c r="BK106" s="342">
        <v>0</v>
      </c>
      <c r="BL106" s="342">
        <v>0</v>
      </c>
      <c r="BM106" s="342">
        <v>0</v>
      </c>
      <c r="BN106" s="342">
        <v>0</v>
      </c>
      <c r="BO106" s="342">
        <v>0</v>
      </c>
      <c r="BP106" s="342">
        <v>0</v>
      </c>
      <c r="BQ106" s="342">
        <v>0</v>
      </c>
      <c r="BR106" s="342">
        <v>0</v>
      </c>
      <c r="BS106" s="342">
        <v>0</v>
      </c>
      <c r="BT106" s="342">
        <v>0</v>
      </c>
      <c r="BU106" s="342">
        <v>0</v>
      </c>
      <c r="BV106" s="342">
        <v>0</v>
      </c>
      <c r="BW106" s="342">
        <v>0</v>
      </c>
      <c r="BX106" s="342">
        <v>0</v>
      </c>
      <c r="BY106" s="342">
        <v>0</v>
      </c>
      <c r="BZ106" s="342">
        <v>0</v>
      </c>
      <c r="CA106" s="342">
        <v>0</v>
      </c>
      <c r="CB106" s="342">
        <v>0</v>
      </c>
      <c r="CC106" s="342">
        <v>0</v>
      </c>
      <c r="CD106" s="342">
        <v>0</v>
      </c>
      <c r="CE106" s="342">
        <v>0</v>
      </c>
      <c r="CF106" s="342">
        <v>0</v>
      </c>
      <c r="CG106" s="342">
        <v>0</v>
      </c>
      <c r="CH106" s="342">
        <v>0</v>
      </c>
      <c r="CI106" s="342">
        <v>0</v>
      </c>
      <c r="CJ106" s="342">
        <v>0</v>
      </c>
      <c r="CK106" s="342">
        <v>0</v>
      </c>
      <c r="CL106" s="342">
        <v>0</v>
      </c>
      <c r="CM106" s="342">
        <v>0</v>
      </c>
      <c r="CN106" s="342">
        <v>0</v>
      </c>
      <c r="CO106" s="342">
        <v>0</v>
      </c>
      <c r="CP106" s="342">
        <v>0</v>
      </c>
      <c r="CQ106" s="342">
        <v>0</v>
      </c>
      <c r="CR106" s="342">
        <v>0</v>
      </c>
      <c r="CS106" s="342">
        <v>0</v>
      </c>
      <c r="CT106" s="342">
        <v>0</v>
      </c>
      <c r="CU106" s="342">
        <v>0</v>
      </c>
      <c r="CV106" s="342">
        <v>0</v>
      </c>
      <c r="CW106" s="342">
        <v>0</v>
      </c>
      <c r="CX106" s="342">
        <v>0</v>
      </c>
      <c r="CY106" s="342">
        <v>1.210800339024095E-3</v>
      </c>
      <c r="CZ106" s="342">
        <v>0</v>
      </c>
      <c r="DA106" s="342">
        <v>0</v>
      </c>
      <c r="DB106" s="342">
        <v>0</v>
      </c>
      <c r="DC106" s="342">
        <v>0</v>
      </c>
      <c r="DD106" s="342">
        <v>0</v>
      </c>
      <c r="DE106" s="342">
        <v>0</v>
      </c>
      <c r="DF106" s="343">
        <v>0</v>
      </c>
      <c r="DG106" s="345"/>
      <c r="DH106" s="346"/>
      <c r="DI106" s="346"/>
      <c r="DJ106" s="346"/>
      <c r="DK106" s="346"/>
      <c r="DL106" s="346"/>
      <c r="DM106" s="346"/>
      <c r="DN106" s="346"/>
      <c r="DO106" s="346"/>
      <c r="DP106" s="346"/>
      <c r="DQ106" s="345"/>
      <c r="DR106" s="345"/>
      <c r="DS106" s="345"/>
      <c r="DT106" s="345"/>
      <c r="DU106" s="345"/>
      <c r="DV106" s="345"/>
      <c r="DW106" s="345"/>
      <c r="DX106" s="345"/>
      <c r="DY106" s="345"/>
      <c r="DZ106" s="345"/>
      <c r="EA106" s="345"/>
      <c r="EB106" s="345"/>
      <c r="EC106" s="345"/>
      <c r="ED106" s="345"/>
      <c r="EE106" s="345"/>
      <c r="EF106" s="345"/>
      <c r="EG106" s="345"/>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row>
    <row r="107" spans="1:170" ht="19.899999999999999" customHeight="1" x14ac:dyDescent="0.15">
      <c r="A107" s="347" t="s">
        <v>592</v>
      </c>
      <c r="B107" s="348" t="s">
        <v>591</v>
      </c>
      <c r="C107" s="349">
        <v>0</v>
      </c>
      <c r="D107" s="342">
        <v>0</v>
      </c>
      <c r="E107" s="342">
        <v>0</v>
      </c>
      <c r="F107" s="342">
        <v>0</v>
      </c>
      <c r="G107" s="342">
        <v>0</v>
      </c>
      <c r="H107" s="342">
        <v>0</v>
      </c>
      <c r="I107" s="342">
        <v>0</v>
      </c>
      <c r="J107" s="342">
        <v>0</v>
      </c>
      <c r="K107" s="342">
        <v>0</v>
      </c>
      <c r="L107" s="342">
        <v>0</v>
      </c>
      <c r="M107" s="342">
        <v>0</v>
      </c>
      <c r="N107" s="342">
        <v>0</v>
      </c>
      <c r="O107" s="342">
        <v>0</v>
      </c>
      <c r="P107" s="342">
        <v>0</v>
      </c>
      <c r="Q107" s="342">
        <v>0</v>
      </c>
      <c r="R107" s="342">
        <v>0</v>
      </c>
      <c r="S107" s="342">
        <v>0</v>
      </c>
      <c r="T107" s="342">
        <v>0</v>
      </c>
      <c r="U107" s="342">
        <v>0</v>
      </c>
      <c r="V107" s="342">
        <v>0</v>
      </c>
      <c r="W107" s="342">
        <v>0</v>
      </c>
      <c r="X107" s="342">
        <v>0</v>
      </c>
      <c r="Y107" s="342">
        <v>0</v>
      </c>
      <c r="Z107" s="342">
        <v>0</v>
      </c>
      <c r="AA107" s="342">
        <v>0</v>
      </c>
      <c r="AB107" s="342">
        <v>0</v>
      </c>
      <c r="AC107" s="342">
        <v>0</v>
      </c>
      <c r="AD107" s="342">
        <v>0</v>
      </c>
      <c r="AE107" s="342">
        <v>0</v>
      </c>
      <c r="AF107" s="342">
        <v>0</v>
      </c>
      <c r="AG107" s="342">
        <v>0</v>
      </c>
      <c r="AH107" s="342">
        <v>0</v>
      </c>
      <c r="AI107" s="342">
        <v>0</v>
      </c>
      <c r="AJ107" s="342">
        <v>0</v>
      </c>
      <c r="AK107" s="342">
        <v>0</v>
      </c>
      <c r="AL107" s="342">
        <v>0</v>
      </c>
      <c r="AM107" s="342">
        <v>0</v>
      </c>
      <c r="AN107" s="342">
        <v>0</v>
      </c>
      <c r="AO107" s="342">
        <v>0</v>
      </c>
      <c r="AP107" s="342">
        <v>0</v>
      </c>
      <c r="AQ107" s="342">
        <v>0</v>
      </c>
      <c r="AR107" s="342">
        <v>0</v>
      </c>
      <c r="AS107" s="342">
        <v>0</v>
      </c>
      <c r="AT107" s="342">
        <v>0</v>
      </c>
      <c r="AU107" s="342">
        <v>0</v>
      </c>
      <c r="AV107" s="342">
        <v>0</v>
      </c>
      <c r="AW107" s="342">
        <v>0</v>
      </c>
      <c r="AX107" s="342">
        <v>0</v>
      </c>
      <c r="AY107" s="342">
        <v>0</v>
      </c>
      <c r="AZ107" s="342">
        <v>0</v>
      </c>
      <c r="BA107" s="342">
        <v>0</v>
      </c>
      <c r="BB107" s="342">
        <v>0</v>
      </c>
      <c r="BC107" s="342">
        <v>0</v>
      </c>
      <c r="BD107" s="342">
        <v>0</v>
      </c>
      <c r="BE107" s="342">
        <v>0</v>
      </c>
      <c r="BF107" s="342">
        <v>0</v>
      </c>
      <c r="BG107" s="342">
        <v>0</v>
      </c>
      <c r="BH107" s="342">
        <v>0</v>
      </c>
      <c r="BI107" s="342">
        <v>0</v>
      </c>
      <c r="BJ107" s="342">
        <v>0</v>
      </c>
      <c r="BK107" s="342">
        <v>0</v>
      </c>
      <c r="BL107" s="342">
        <v>0</v>
      </c>
      <c r="BM107" s="342">
        <v>0</v>
      </c>
      <c r="BN107" s="342">
        <v>0</v>
      </c>
      <c r="BO107" s="342">
        <v>0</v>
      </c>
      <c r="BP107" s="342">
        <v>0</v>
      </c>
      <c r="BQ107" s="342">
        <v>0</v>
      </c>
      <c r="BR107" s="342">
        <v>0</v>
      </c>
      <c r="BS107" s="342">
        <v>0</v>
      </c>
      <c r="BT107" s="342">
        <v>0</v>
      </c>
      <c r="BU107" s="342">
        <v>0</v>
      </c>
      <c r="BV107" s="342">
        <v>0</v>
      </c>
      <c r="BW107" s="342">
        <v>0</v>
      </c>
      <c r="BX107" s="342">
        <v>0</v>
      </c>
      <c r="BY107" s="342">
        <v>0</v>
      </c>
      <c r="BZ107" s="342">
        <v>0</v>
      </c>
      <c r="CA107" s="342">
        <v>0</v>
      </c>
      <c r="CB107" s="342">
        <v>0</v>
      </c>
      <c r="CC107" s="342">
        <v>0</v>
      </c>
      <c r="CD107" s="342">
        <v>0</v>
      </c>
      <c r="CE107" s="342">
        <v>0</v>
      </c>
      <c r="CF107" s="342">
        <v>0</v>
      </c>
      <c r="CG107" s="342">
        <v>0</v>
      </c>
      <c r="CH107" s="342">
        <v>0</v>
      </c>
      <c r="CI107" s="342">
        <v>0</v>
      </c>
      <c r="CJ107" s="342">
        <v>0</v>
      </c>
      <c r="CK107" s="342">
        <v>0</v>
      </c>
      <c r="CL107" s="342">
        <v>0</v>
      </c>
      <c r="CM107" s="342">
        <v>0</v>
      </c>
      <c r="CN107" s="342">
        <v>9.7138573774759561E-3</v>
      </c>
      <c r="CO107" s="342">
        <v>0</v>
      </c>
      <c r="CP107" s="342">
        <v>7.1246537054670623E-3</v>
      </c>
      <c r="CQ107" s="342">
        <v>0</v>
      </c>
      <c r="CR107" s="342">
        <v>1.5216719778435478E-2</v>
      </c>
      <c r="CS107" s="342">
        <v>2.6988628526343088E-2</v>
      </c>
      <c r="CT107" s="342">
        <v>0</v>
      </c>
      <c r="CU107" s="342">
        <v>0</v>
      </c>
      <c r="CV107" s="342">
        <v>0</v>
      </c>
      <c r="CW107" s="342">
        <v>0</v>
      </c>
      <c r="CX107" s="342">
        <v>0</v>
      </c>
      <c r="CY107" s="342">
        <v>2.1539500767902321E-3</v>
      </c>
      <c r="CZ107" s="342">
        <v>5.3381182399234598E-3</v>
      </c>
      <c r="DA107" s="342">
        <v>0</v>
      </c>
      <c r="DB107" s="342">
        <v>0</v>
      </c>
      <c r="DC107" s="342">
        <v>0</v>
      </c>
      <c r="DD107" s="342">
        <v>0</v>
      </c>
      <c r="DE107" s="342">
        <v>0</v>
      </c>
      <c r="DF107" s="343">
        <v>0</v>
      </c>
      <c r="DG107" s="345"/>
      <c r="DH107" s="346"/>
      <c r="DI107" s="346"/>
      <c r="DJ107" s="346"/>
      <c r="DK107" s="346"/>
      <c r="DL107" s="346"/>
      <c r="DM107" s="346"/>
      <c r="DN107" s="346"/>
      <c r="DO107" s="346"/>
      <c r="DP107" s="346"/>
      <c r="DQ107" s="345"/>
      <c r="DR107" s="345"/>
      <c r="DS107" s="345"/>
      <c r="DT107" s="345"/>
      <c r="DU107" s="345"/>
      <c r="DV107" s="345"/>
      <c r="DW107" s="345"/>
      <c r="DX107" s="345"/>
      <c r="DY107" s="345"/>
      <c r="DZ107" s="345"/>
      <c r="EA107" s="345"/>
      <c r="EB107" s="345"/>
      <c r="EC107" s="345"/>
      <c r="ED107" s="345"/>
      <c r="EE107" s="345"/>
      <c r="EF107" s="345"/>
      <c r="EG107" s="345"/>
      <c r="EH107" s="345"/>
      <c r="EI107" s="345"/>
      <c r="EJ107" s="345"/>
      <c r="EK107" s="345"/>
      <c r="EL107" s="345"/>
      <c r="EM107" s="345"/>
      <c r="EN107" s="345"/>
      <c r="EO107" s="345"/>
      <c r="EP107" s="345"/>
      <c r="EQ107" s="345"/>
      <c r="ER107" s="345"/>
      <c r="ES107" s="345"/>
      <c r="ET107" s="345"/>
      <c r="EU107" s="345"/>
      <c r="EV107" s="345"/>
      <c r="EW107" s="345"/>
      <c r="EX107" s="345"/>
      <c r="EY107" s="345"/>
      <c r="EZ107" s="345"/>
      <c r="FA107" s="345"/>
      <c r="FB107" s="345"/>
      <c r="FC107" s="345"/>
      <c r="FD107" s="345"/>
      <c r="FE107" s="345"/>
      <c r="FF107" s="345"/>
      <c r="FG107" s="345"/>
      <c r="FH107" s="345"/>
      <c r="FI107" s="345"/>
      <c r="FJ107" s="345"/>
      <c r="FK107" s="345"/>
      <c r="FL107" s="345"/>
      <c r="FM107" s="345"/>
      <c r="FN107" s="345"/>
    </row>
    <row r="108" spans="1:170" ht="19.899999999999999" customHeight="1" x14ac:dyDescent="0.15">
      <c r="A108" s="347" t="s">
        <v>595</v>
      </c>
      <c r="B108" s="348" t="s">
        <v>594</v>
      </c>
      <c r="C108" s="349">
        <v>0</v>
      </c>
      <c r="D108" s="342">
        <v>0</v>
      </c>
      <c r="E108" s="342">
        <v>0</v>
      </c>
      <c r="F108" s="342">
        <v>0</v>
      </c>
      <c r="G108" s="342">
        <v>6.5333856004181362E-5</v>
      </c>
      <c r="H108" s="342">
        <v>0</v>
      </c>
      <c r="I108" s="342">
        <v>0</v>
      </c>
      <c r="J108" s="342">
        <v>1.2146915652593044E-4</v>
      </c>
      <c r="K108" s="342">
        <v>1.0335182900439891E-4</v>
      </c>
      <c r="L108" s="342">
        <v>0</v>
      </c>
      <c r="M108" s="342">
        <v>0</v>
      </c>
      <c r="N108" s="342">
        <v>9.6264921062764726E-5</v>
      </c>
      <c r="O108" s="342">
        <v>0</v>
      </c>
      <c r="P108" s="342">
        <v>3.8480778850963945E-5</v>
      </c>
      <c r="Q108" s="342">
        <v>5.3526313535734168E-5</v>
      </c>
      <c r="R108" s="342">
        <v>5.877339915954039E-5</v>
      </c>
      <c r="S108" s="342">
        <v>5.2715430392202799E-5</v>
      </c>
      <c r="T108" s="342">
        <v>4.6980811694195182E-5</v>
      </c>
      <c r="U108" s="342">
        <v>0</v>
      </c>
      <c r="V108" s="342">
        <v>1.2682408706473578E-4</v>
      </c>
      <c r="W108" s="342">
        <v>0</v>
      </c>
      <c r="X108" s="342">
        <v>8.0296561968871708E-6</v>
      </c>
      <c r="Y108" s="342">
        <v>1.0234890742541323E-5</v>
      </c>
      <c r="Z108" s="342">
        <v>0</v>
      </c>
      <c r="AA108" s="342">
        <v>9.4391493438611312E-5</v>
      </c>
      <c r="AB108" s="342">
        <v>8.1550769431509582E-6</v>
      </c>
      <c r="AC108" s="342">
        <v>4.9362940402270938E-6</v>
      </c>
      <c r="AD108" s="342">
        <v>1.2431471513283027E-5</v>
      </c>
      <c r="AE108" s="342">
        <v>4.7335144090432667E-5</v>
      </c>
      <c r="AF108" s="342">
        <v>7.5504749248727745E-5</v>
      </c>
      <c r="AG108" s="342">
        <v>0</v>
      </c>
      <c r="AH108" s="342">
        <v>0</v>
      </c>
      <c r="AI108" s="342">
        <v>0</v>
      </c>
      <c r="AJ108" s="342">
        <v>0</v>
      </c>
      <c r="AK108" s="342">
        <v>0</v>
      </c>
      <c r="AL108" s="342">
        <v>2.4701345297018239E-5</v>
      </c>
      <c r="AM108" s="342">
        <v>1.7806539578849902E-5</v>
      </c>
      <c r="AN108" s="342">
        <v>0</v>
      </c>
      <c r="AO108" s="342">
        <v>3.787161522438932E-5</v>
      </c>
      <c r="AP108" s="342">
        <v>0</v>
      </c>
      <c r="AQ108" s="342">
        <v>5.9591426283543457E-5</v>
      </c>
      <c r="AR108" s="342">
        <v>2.9166848959472662E-5</v>
      </c>
      <c r="AS108" s="342">
        <v>4.0946687412988291E-5</v>
      </c>
      <c r="AT108" s="342">
        <v>3.8727342084421733E-5</v>
      </c>
      <c r="AU108" s="342">
        <v>1.3282808061525967E-5</v>
      </c>
      <c r="AV108" s="342">
        <v>1.8003177560839489E-5</v>
      </c>
      <c r="AW108" s="342">
        <v>1.327248409854309E-4</v>
      </c>
      <c r="AX108" s="342">
        <v>1.0666666666666667E-4</v>
      </c>
      <c r="AY108" s="342">
        <v>1.4849959719484261E-5</v>
      </c>
      <c r="AZ108" s="342">
        <v>5.2192066805845514E-5</v>
      </c>
      <c r="BA108" s="342">
        <v>3.0405919018902345E-5</v>
      </c>
      <c r="BB108" s="342">
        <v>3.771076783837165E-5</v>
      </c>
      <c r="BC108" s="342">
        <v>6.3935757351013702E-6</v>
      </c>
      <c r="BD108" s="342">
        <v>7.3770340634547878E-5</v>
      </c>
      <c r="BE108" s="342">
        <v>3.490425762134465E-5</v>
      </c>
      <c r="BF108" s="342">
        <v>5.5124613783174684E-6</v>
      </c>
      <c r="BG108" s="342">
        <v>4.6814941358126089E-5</v>
      </c>
      <c r="BH108" s="342">
        <v>2.4224005989936028E-4</v>
      </c>
      <c r="BI108" s="342">
        <v>1.3564958648755088E-4</v>
      </c>
      <c r="BJ108" s="342">
        <v>3.1903354105961671E-5</v>
      </c>
      <c r="BK108" s="342">
        <v>0</v>
      </c>
      <c r="BL108" s="342">
        <v>1.0033475322211379E-5</v>
      </c>
      <c r="BM108" s="342">
        <v>1.99317271904636E-5</v>
      </c>
      <c r="BN108" s="342">
        <v>7.6391656702537531E-5</v>
      </c>
      <c r="BO108" s="342">
        <v>3.2113152476816088E-5</v>
      </c>
      <c r="BP108" s="342">
        <v>6.6558734693802088E-5</v>
      </c>
      <c r="BQ108" s="342">
        <v>1.2518643837429315E-5</v>
      </c>
      <c r="BR108" s="342">
        <v>4.883272350563146E-5</v>
      </c>
      <c r="BS108" s="342">
        <v>8.7026060777119208E-5</v>
      </c>
      <c r="BT108" s="342">
        <v>5.9968885109496064E-5</v>
      </c>
      <c r="BU108" s="342">
        <v>7.0003246702303958E-5</v>
      </c>
      <c r="BV108" s="342">
        <v>5.5981934924241708E-5</v>
      </c>
      <c r="BW108" s="342">
        <v>3.6261953616172008E-5</v>
      </c>
      <c r="BX108" s="342">
        <v>0</v>
      </c>
      <c r="BY108" s="342">
        <v>2.2274975272007914E-3</v>
      </c>
      <c r="BZ108" s="342">
        <v>1.524517614774921E-4</v>
      </c>
      <c r="CA108" s="342">
        <v>1.4049425880246708E-5</v>
      </c>
      <c r="CB108" s="342">
        <v>5.2232010046713587E-5</v>
      </c>
      <c r="CC108" s="342">
        <v>0</v>
      </c>
      <c r="CD108" s="342">
        <v>6.5027962023670184E-5</v>
      </c>
      <c r="CE108" s="342">
        <v>4.1561817536064322E-5</v>
      </c>
      <c r="CF108" s="342">
        <v>5.1736737610668115E-5</v>
      </c>
      <c r="CG108" s="342">
        <v>3.2781511227667593E-4</v>
      </c>
      <c r="CH108" s="342">
        <v>5.1121497050525251E-4</v>
      </c>
      <c r="CI108" s="342">
        <v>1.21616280366065E-3</v>
      </c>
      <c r="CJ108" s="342">
        <v>3.9864547515641396E-5</v>
      </c>
      <c r="CK108" s="342">
        <v>4.99320652173913E-4</v>
      </c>
      <c r="CL108" s="342">
        <v>1.9917420012005018E-3</v>
      </c>
      <c r="CM108" s="342">
        <v>1.2007293573181881E-4</v>
      </c>
      <c r="CN108" s="342">
        <v>2.3194386475256602E-4</v>
      </c>
      <c r="CO108" s="342">
        <v>5.246835421082392E-5</v>
      </c>
      <c r="CP108" s="342">
        <v>1.0434631952811838E-2</v>
      </c>
      <c r="CQ108" s="342">
        <v>9.355071916440973E-3</v>
      </c>
      <c r="CR108" s="342">
        <v>1.5134873970656958E-2</v>
      </c>
      <c r="CS108" s="342">
        <v>1.0029352857765541E-2</v>
      </c>
      <c r="CT108" s="342">
        <v>6.9995141513706701E-5</v>
      </c>
      <c r="CU108" s="342">
        <v>8.6119900984195895E-5</v>
      </c>
      <c r="CV108" s="342">
        <v>6.1650129697914363E-4</v>
      </c>
      <c r="CW108" s="342">
        <v>1.9491752552201348E-5</v>
      </c>
      <c r="CX108" s="342">
        <v>7.8919350577640122E-4</v>
      </c>
      <c r="CY108" s="342">
        <v>1.0763377750587876E-2</v>
      </c>
      <c r="CZ108" s="342">
        <v>1.9230005370931003E-3</v>
      </c>
      <c r="DA108" s="342">
        <v>1.7460548374135805E-2</v>
      </c>
      <c r="DB108" s="342">
        <v>1.4647953342888305E-4</v>
      </c>
      <c r="DC108" s="342">
        <v>3.3377140830673593E-4</v>
      </c>
      <c r="DD108" s="342">
        <v>2.6670916306443296E-3</v>
      </c>
      <c r="DE108" s="342">
        <v>0</v>
      </c>
      <c r="DF108" s="343">
        <v>1.6056449735769029E-3</v>
      </c>
      <c r="DG108" s="345"/>
      <c r="DH108" s="346"/>
      <c r="DI108" s="346"/>
      <c r="DJ108" s="346"/>
      <c r="DK108" s="346"/>
      <c r="DL108" s="346"/>
      <c r="DM108" s="346"/>
      <c r="DN108" s="346"/>
      <c r="DO108" s="346"/>
      <c r="DP108" s="346"/>
      <c r="DQ108" s="345"/>
      <c r="DR108" s="345"/>
      <c r="DS108" s="345"/>
      <c r="DT108" s="345"/>
      <c r="DU108" s="345"/>
      <c r="DV108" s="345"/>
      <c r="DW108" s="345"/>
      <c r="DX108" s="345"/>
      <c r="DY108" s="345"/>
      <c r="DZ108" s="345"/>
      <c r="EA108" s="345"/>
      <c r="EB108" s="345"/>
      <c r="EC108" s="345"/>
      <c r="ED108" s="345"/>
      <c r="EE108" s="345"/>
      <c r="EF108" s="345"/>
      <c r="EG108" s="345"/>
      <c r="EH108" s="345"/>
      <c r="EI108" s="345"/>
      <c r="EJ108" s="345"/>
      <c r="EK108" s="345"/>
      <c r="EL108" s="345"/>
      <c r="EM108" s="345"/>
      <c r="EN108" s="345"/>
      <c r="EO108" s="345"/>
      <c r="EP108" s="345"/>
      <c r="EQ108" s="345"/>
      <c r="ER108" s="345"/>
      <c r="ES108" s="345"/>
      <c r="ET108" s="345"/>
      <c r="EU108" s="345"/>
      <c r="EV108" s="345"/>
      <c r="EW108" s="345"/>
      <c r="EX108" s="345"/>
      <c r="EY108" s="345"/>
      <c r="EZ108" s="345"/>
      <c r="FA108" s="345"/>
      <c r="FB108" s="345"/>
      <c r="FC108" s="345"/>
      <c r="FD108" s="345"/>
      <c r="FE108" s="345"/>
      <c r="FF108" s="345"/>
      <c r="FG108" s="345"/>
      <c r="FH108" s="345"/>
      <c r="FI108" s="345"/>
      <c r="FJ108" s="345"/>
      <c r="FK108" s="345"/>
      <c r="FL108" s="345"/>
      <c r="FM108" s="345"/>
      <c r="FN108" s="345"/>
    </row>
    <row r="109" spans="1:170" ht="19.899999999999999" customHeight="1" x14ac:dyDescent="0.15">
      <c r="A109" s="347" t="s">
        <v>598</v>
      </c>
      <c r="B109" s="348" t="s">
        <v>597</v>
      </c>
      <c r="C109" s="349">
        <v>0</v>
      </c>
      <c r="D109" s="342">
        <v>0</v>
      </c>
      <c r="E109" s="342">
        <v>0</v>
      </c>
      <c r="F109" s="342">
        <v>0</v>
      </c>
      <c r="G109" s="342">
        <v>0</v>
      </c>
      <c r="H109" s="342">
        <v>0</v>
      </c>
      <c r="I109" s="342">
        <v>0</v>
      </c>
      <c r="J109" s="342">
        <v>0</v>
      </c>
      <c r="K109" s="342">
        <v>0</v>
      </c>
      <c r="L109" s="342">
        <v>0</v>
      </c>
      <c r="M109" s="342">
        <v>0</v>
      </c>
      <c r="N109" s="342">
        <v>0</v>
      </c>
      <c r="O109" s="342">
        <v>0</v>
      </c>
      <c r="P109" s="342">
        <v>0</v>
      </c>
      <c r="Q109" s="342">
        <v>0</v>
      </c>
      <c r="R109" s="342">
        <v>0</v>
      </c>
      <c r="S109" s="342">
        <v>0</v>
      </c>
      <c r="T109" s="342">
        <v>0</v>
      </c>
      <c r="U109" s="342">
        <v>0</v>
      </c>
      <c r="V109" s="342">
        <v>0</v>
      </c>
      <c r="W109" s="342">
        <v>0</v>
      </c>
      <c r="X109" s="342">
        <v>0</v>
      </c>
      <c r="Y109" s="342">
        <v>0</v>
      </c>
      <c r="Z109" s="342">
        <v>0</v>
      </c>
      <c r="AA109" s="342">
        <v>0</v>
      </c>
      <c r="AB109" s="342">
        <v>0</v>
      </c>
      <c r="AC109" s="342">
        <v>0</v>
      </c>
      <c r="AD109" s="342">
        <v>0</v>
      </c>
      <c r="AE109" s="342">
        <v>0</v>
      </c>
      <c r="AF109" s="342">
        <v>0</v>
      </c>
      <c r="AG109" s="342">
        <v>0</v>
      </c>
      <c r="AH109" s="342">
        <v>0</v>
      </c>
      <c r="AI109" s="342">
        <v>0</v>
      </c>
      <c r="AJ109" s="342">
        <v>0</v>
      </c>
      <c r="AK109" s="342">
        <v>0</v>
      </c>
      <c r="AL109" s="342">
        <v>0</v>
      </c>
      <c r="AM109" s="342">
        <v>0</v>
      </c>
      <c r="AN109" s="342">
        <v>0</v>
      </c>
      <c r="AO109" s="342">
        <v>0</v>
      </c>
      <c r="AP109" s="342">
        <v>0</v>
      </c>
      <c r="AQ109" s="342">
        <v>0</v>
      </c>
      <c r="AR109" s="342">
        <v>0</v>
      </c>
      <c r="AS109" s="342">
        <v>0</v>
      </c>
      <c r="AT109" s="342">
        <v>0</v>
      </c>
      <c r="AU109" s="342">
        <v>0</v>
      </c>
      <c r="AV109" s="342">
        <v>0</v>
      </c>
      <c r="AW109" s="342">
        <v>0</v>
      </c>
      <c r="AX109" s="342">
        <v>0</v>
      </c>
      <c r="AY109" s="342">
        <v>0</v>
      </c>
      <c r="AZ109" s="342">
        <v>0</v>
      </c>
      <c r="BA109" s="342">
        <v>0</v>
      </c>
      <c r="BB109" s="342">
        <v>0</v>
      </c>
      <c r="BC109" s="342">
        <v>0</v>
      </c>
      <c r="BD109" s="342">
        <v>0</v>
      </c>
      <c r="BE109" s="342">
        <v>0</v>
      </c>
      <c r="BF109" s="342">
        <v>0</v>
      </c>
      <c r="BG109" s="342">
        <v>0</v>
      </c>
      <c r="BH109" s="342">
        <v>0</v>
      </c>
      <c r="BI109" s="342">
        <v>0</v>
      </c>
      <c r="BJ109" s="342">
        <v>1.4888231916115448E-3</v>
      </c>
      <c r="BK109" s="342">
        <v>0</v>
      </c>
      <c r="BL109" s="342">
        <v>0</v>
      </c>
      <c r="BM109" s="342">
        <v>0</v>
      </c>
      <c r="BN109" s="342">
        <v>0</v>
      </c>
      <c r="BO109" s="342">
        <v>0</v>
      </c>
      <c r="BP109" s="342">
        <v>0</v>
      </c>
      <c r="BQ109" s="342">
        <v>0</v>
      </c>
      <c r="BR109" s="342">
        <v>0</v>
      </c>
      <c r="BS109" s="342">
        <v>0</v>
      </c>
      <c r="BT109" s="342">
        <v>2.0678925899826228E-5</v>
      </c>
      <c r="BU109" s="342">
        <v>0</v>
      </c>
      <c r="BV109" s="342">
        <v>0</v>
      </c>
      <c r="BW109" s="342">
        <v>0</v>
      </c>
      <c r="BX109" s="342">
        <v>0</v>
      </c>
      <c r="BY109" s="342">
        <v>0</v>
      </c>
      <c r="BZ109" s="342">
        <v>0</v>
      </c>
      <c r="CA109" s="342">
        <v>0</v>
      </c>
      <c r="CB109" s="342">
        <v>0</v>
      </c>
      <c r="CC109" s="342">
        <v>0</v>
      </c>
      <c r="CD109" s="342">
        <v>0</v>
      </c>
      <c r="CE109" s="342">
        <v>0</v>
      </c>
      <c r="CF109" s="342">
        <v>0</v>
      </c>
      <c r="CG109" s="342">
        <v>0</v>
      </c>
      <c r="CH109" s="342">
        <v>2.6636451369011151E-5</v>
      </c>
      <c r="CI109" s="342">
        <v>3.7721316293541161E-2</v>
      </c>
      <c r="CJ109" s="342">
        <v>0</v>
      </c>
      <c r="CK109" s="342">
        <v>2.7853260869565216E-4</v>
      </c>
      <c r="CL109" s="342">
        <v>5.5259472142896122E-2</v>
      </c>
      <c r="CM109" s="342">
        <v>0</v>
      </c>
      <c r="CN109" s="342">
        <v>9.4227195055729954E-5</v>
      </c>
      <c r="CO109" s="342">
        <v>3.0353593345104744E-6</v>
      </c>
      <c r="CP109" s="342">
        <v>0</v>
      </c>
      <c r="CQ109" s="342">
        <v>0</v>
      </c>
      <c r="CR109" s="342">
        <v>0</v>
      </c>
      <c r="CS109" s="342">
        <v>0</v>
      </c>
      <c r="CT109" s="342">
        <v>0</v>
      </c>
      <c r="CU109" s="342">
        <v>0</v>
      </c>
      <c r="CV109" s="342">
        <v>1.3690981632914189E-2</v>
      </c>
      <c r="CW109" s="342">
        <v>0</v>
      </c>
      <c r="CX109" s="342">
        <v>0</v>
      </c>
      <c r="CY109" s="342">
        <v>1.6377667743641706E-3</v>
      </c>
      <c r="CZ109" s="342">
        <v>1.4765742785941631E-4</v>
      </c>
      <c r="DA109" s="342">
        <v>0</v>
      </c>
      <c r="DB109" s="342">
        <v>2.2952216122664213E-2</v>
      </c>
      <c r="DC109" s="342">
        <v>0</v>
      </c>
      <c r="DD109" s="342">
        <v>9.7387578214398751E-4</v>
      </c>
      <c r="DE109" s="342">
        <v>0</v>
      </c>
      <c r="DF109" s="343">
        <v>3.469917325448072E-4</v>
      </c>
      <c r="DG109" s="345"/>
      <c r="DH109" s="346"/>
      <c r="DI109" s="346"/>
      <c r="DJ109" s="346"/>
      <c r="DK109" s="346"/>
      <c r="DL109" s="346"/>
      <c r="DM109" s="346"/>
      <c r="DN109" s="346"/>
      <c r="DO109" s="346"/>
      <c r="DP109" s="346"/>
      <c r="DQ109" s="345"/>
      <c r="DR109" s="345"/>
      <c r="DS109" s="345"/>
      <c r="DT109" s="345"/>
      <c r="DU109" s="345"/>
      <c r="DV109" s="345"/>
      <c r="DW109" s="345"/>
      <c r="DX109" s="345"/>
      <c r="DY109" s="345"/>
      <c r="DZ109" s="345"/>
      <c r="EA109" s="345"/>
      <c r="EB109" s="345"/>
      <c r="EC109" s="345"/>
      <c r="ED109" s="345"/>
      <c r="EE109" s="345"/>
      <c r="EF109" s="345"/>
      <c r="EG109" s="345"/>
      <c r="EH109" s="345"/>
      <c r="EI109" s="345"/>
      <c r="EJ109" s="345"/>
      <c r="EK109" s="345"/>
      <c r="EL109" s="345"/>
      <c r="EM109" s="345"/>
      <c r="EN109" s="345"/>
      <c r="EO109" s="345"/>
      <c r="EP109" s="345"/>
      <c r="EQ109" s="345"/>
      <c r="ER109" s="345"/>
      <c r="ES109" s="345"/>
      <c r="ET109" s="345"/>
      <c r="EU109" s="345"/>
      <c r="EV109" s="345"/>
      <c r="EW109" s="345"/>
      <c r="EX109" s="345"/>
      <c r="EY109" s="345"/>
      <c r="EZ109" s="345"/>
      <c r="FA109" s="345"/>
      <c r="FB109" s="345"/>
      <c r="FC109" s="345"/>
      <c r="FD109" s="345"/>
      <c r="FE109" s="345"/>
      <c r="FF109" s="345"/>
      <c r="FG109" s="345"/>
      <c r="FH109" s="345"/>
      <c r="FI109" s="345"/>
      <c r="FJ109" s="345"/>
      <c r="FK109" s="345"/>
      <c r="FL109" s="345"/>
      <c r="FM109" s="345"/>
      <c r="FN109" s="345"/>
    </row>
    <row r="110" spans="1:170" ht="19.899999999999999" customHeight="1" x14ac:dyDescent="0.15">
      <c r="A110" s="347" t="s">
        <v>951</v>
      </c>
      <c r="B110" s="348" t="s">
        <v>955</v>
      </c>
      <c r="C110" s="349">
        <v>0</v>
      </c>
      <c r="D110" s="342">
        <v>5.8051322646612575E-3</v>
      </c>
      <c r="E110" s="342">
        <v>0</v>
      </c>
      <c r="F110" s="342">
        <v>0</v>
      </c>
      <c r="G110" s="342">
        <v>0</v>
      </c>
      <c r="H110" s="342">
        <v>0</v>
      </c>
      <c r="I110" s="342">
        <v>0</v>
      </c>
      <c r="J110" s="342">
        <v>0</v>
      </c>
      <c r="K110" s="342">
        <v>0</v>
      </c>
      <c r="L110" s="342">
        <v>0</v>
      </c>
      <c r="M110" s="342">
        <v>0</v>
      </c>
      <c r="N110" s="342">
        <v>0</v>
      </c>
      <c r="O110" s="342">
        <v>0</v>
      </c>
      <c r="P110" s="342">
        <v>0</v>
      </c>
      <c r="Q110" s="342">
        <v>0</v>
      </c>
      <c r="R110" s="342">
        <v>0</v>
      </c>
      <c r="S110" s="342">
        <v>0</v>
      </c>
      <c r="T110" s="342">
        <v>0</v>
      </c>
      <c r="U110" s="342">
        <v>0</v>
      </c>
      <c r="V110" s="342">
        <v>0</v>
      </c>
      <c r="W110" s="342">
        <v>0</v>
      </c>
      <c r="X110" s="342">
        <v>0</v>
      </c>
      <c r="Y110" s="342">
        <v>0</v>
      </c>
      <c r="Z110" s="342">
        <v>0</v>
      </c>
      <c r="AA110" s="342">
        <v>0</v>
      </c>
      <c r="AB110" s="342">
        <v>0</v>
      </c>
      <c r="AC110" s="342">
        <v>0</v>
      </c>
      <c r="AD110" s="342">
        <v>0</v>
      </c>
      <c r="AE110" s="342">
        <v>0</v>
      </c>
      <c r="AF110" s="342">
        <v>0</v>
      </c>
      <c r="AG110" s="342">
        <v>0</v>
      </c>
      <c r="AH110" s="342">
        <v>0</v>
      </c>
      <c r="AI110" s="342">
        <v>0</v>
      </c>
      <c r="AJ110" s="342">
        <v>0</v>
      </c>
      <c r="AK110" s="342">
        <v>0</v>
      </c>
      <c r="AL110" s="342">
        <v>0</v>
      </c>
      <c r="AM110" s="342">
        <v>0</v>
      </c>
      <c r="AN110" s="342">
        <v>0</v>
      </c>
      <c r="AO110" s="342">
        <v>0</v>
      </c>
      <c r="AP110" s="342">
        <v>0</v>
      </c>
      <c r="AQ110" s="342">
        <v>0</v>
      </c>
      <c r="AR110" s="342">
        <v>0</v>
      </c>
      <c r="AS110" s="342">
        <v>0</v>
      </c>
      <c r="AT110" s="342">
        <v>0</v>
      </c>
      <c r="AU110" s="342">
        <v>0</v>
      </c>
      <c r="AV110" s="342">
        <v>0</v>
      </c>
      <c r="AW110" s="342">
        <v>0</v>
      </c>
      <c r="AX110" s="342">
        <v>0</v>
      </c>
      <c r="AY110" s="342">
        <v>0</v>
      </c>
      <c r="AZ110" s="342">
        <v>0</v>
      </c>
      <c r="BA110" s="342">
        <v>0</v>
      </c>
      <c r="BB110" s="342">
        <v>0</v>
      </c>
      <c r="BC110" s="342">
        <v>0</v>
      </c>
      <c r="BD110" s="342">
        <v>0</v>
      </c>
      <c r="BE110" s="342">
        <v>0</v>
      </c>
      <c r="BF110" s="342">
        <v>0</v>
      </c>
      <c r="BG110" s="342">
        <v>0</v>
      </c>
      <c r="BH110" s="342">
        <v>0</v>
      </c>
      <c r="BI110" s="342">
        <v>0</v>
      </c>
      <c r="BJ110" s="342">
        <v>0</v>
      </c>
      <c r="BK110" s="342">
        <v>0</v>
      </c>
      <c r="BL110" s="342">
        <v>0</v>
      </c>
      <c r="BM110" s="342">
        <v>0</v>
      </c>
      <c r="BN110" s="342">
        <v>0</v>
      </c>
      <c r="BO110" s="342">
        <v>0</v>
      </c>
      <c r="BP110" s="342">
        <v>0</v>
      </c>
      <c r="BQ110" s="342">
        <v>0</v>
      </c>
      <c r="BR110" s="342">
        <v>0</v>
      </c>
      <c r="BS110" s="342">
        <v>0</v>
      </c>
      <c r="BT110" s="342">
        <v>0</v>
      </c>
      <c r="BU110" s="342">
        <v>0</v>
      </c>
      <c r="BV110" s="342">
        <v>0</v>
      </c>
      <c r="BW110" s="342">
        <v>0</v>
      </c>
      <c r="BX110" s="342">
        <v>0</v>
      </c>
      <c r="BY110" s="342">
        <v>0</v>
      </c>
      <c r="BZ110" s="342">
        <v>0</v>
      </c>
      <c r="CA110" s="342">
        <v>0</v>
      </c>
      <c r="CB110" s="342">
        <v>0</v>
      </c>
      <c r="CC110" s="342">
        <v>0</v>
      </c>
      <c r="CD110" s="342">
        <v>0</v>
      </c>
      <c r="CE110" s="342">
        <v>0</v>
      </c>
      <c r="CF110" s="342">
        <v>0</v>
      </c>
      <c r="CG110" s="342">
        <v>0</v>
      </c>
      <c r="CH110" s="342">
        <v>0</v>
      </c>
      <c r="CI110" s="342">
        <v>0</v>
      </c>
      <c r="CJ110" s="342">
        <v>0</v>
      </c>
      <c r="CK110" s="342">
        <v>0</v>
      </c>
      <c r="CL110" s="342">
        <v>0</v>
      </c>
      <c r="CM110" s="342">
        <v>0</v>
      </c>
      <c r="CN110" s="342">
        <v>2.2288355753566892E-4</v>
      </c>
      <c r="CO110" s="342">
        <v>0</v>
      </c>
      <c r="CP110" s="342">
        <v>0</v>
      </c>
      <c r="CQ110" s="342">
        <v>0</v>
      </c>
      <c r="CR110" s="342">
        <v>0</v>
      </c>
      <c r="CS110" s="342">
        <v>0</v>
      </c>
      <c r="CT110" s="342">
        <v>0</v>
      </c>
      <c r="CU110" s="342">
        <v>0</v>
      </c>
      <c r="CV110" s="342">
        <v>0</v>
      </c>
      <c r="CW110" s="342">
        <v>0</v>
      </c>
      <c r="CX110" s="342">
        <v>0</v>
      </c>
      <c r="CY110" s="342">
        <v>0</v>
      </c>
      <c r="CZ110" s="342">
        <v>0</v>
      </c>
      <c r="DA110" s="342">
        <v>0</v>
      </c>
      <c r="DB110" s="342">
        <v>1.1583150797299369E-3</v>
      </c>
      <c r="DC110" s="342">
        <v>2.0860713019170995E-3</v>
      </c>
      <c r="DD110" s="342">
        <v>0</v>
      </c>
      <c r="DE110" s="342">
        <v>0</v>
      </c>
      <c r="DF110" s="343">
        <v>0</v>
      </c>
      <c r="DG110" s="345"/>
      <c r="DH110" s="346"/>
      <c r="DI110" s="346"/>
      <c r="DJ110" s="346"/>
      <c r="DK110" s="346"/>
      <c r="DL110" s="346"/>
      <c r="DM110" s="346"/>
      <c r="DN110" s="346"/>
      <c r="DO110" s="346"/>
      <c r="DP110" s="346"/>
      <c r="DQ110" s="345"/>
      <c r="DR110" s="345"/>
      <c r="DS110" s="345"/>
      <c r="DT110" s="345"/>
      <c r="DU110" s="345"/>
      <c r="DV110" s="345"/>
      <c r="DW110" s="345"/>
      <c r="DX110" s="345"/>
      <c r="DY110" s="345"/>
      <c r="DZ110" s="345"/>
      <c r="EA110" s="345"/>
      <c r="EB110" s="345"/>
      <c r="EC110" s="345"/>
      <c r="ED110" s="345"/>
      <c r="EE110" s="345"/>
      <c r="EF110" s="345"/>
      <c r="EG110" s="345"/>
      <c r="EH110" s="345"/>
      <c r="EI110" s="345"/>
      <c r="EJ110" s="345"/>
      <c r="EK110" s="345"/>
      <c r="EL110" s="345"/>
      <c r="EM110" s="345"/>
      <c r="EN110" s="345"/>
      <c r="EO110" s="345"/>
      <c r="EP110" s="345"/>
      <c r="EQ110" s="345"/>
      <c r="ER110" s="345"/>
      <c r="ES110" s="345"/>
      <c r="ET110" s="345"/>
      <c r="EU110" s="345"/>
      <c r="EV110" s="345"/>
      <c r="EW110" s="345"/>
      <c r="EX110" s="345"/>
      <c r="EY110" s="345"/>
      <c r="EZ110" s="345"/>
      <c r="FA110" s="345"/>
      <c r="FB110" s="345"/>
      <c r="FC110" s="345"/>
      <c r="FD110" s="345"/>
      <c r="FE110" s="345"/>
      <c r="FF110" s="345"/>
      <c r="FG110" s="345"/>
      <c r="FH110" s="345"/>
      <c r="FI110" s="345"/>
      <c r="FJ110" s="345"/>
      <c r="FK110" s="345"/>
      <c r="FL110" s="345"/>
      <c r="FM110" s="345"/>
      <c r="FN110" s="345"/>
    </row>
    <row r="111" spans="1:170" ht="19.899999999999999" customHeight="1" x14ac:dyDescent="0.15">
      <c r="A111" s="347" t="s">
        <v>601</v>
      </c>
      <c r="B111" s="348" t="s">
        <v>600</v>
      </c>
      <c r="C111" s="349">
        <v>0</v>
      </c>
      <c r="D111" s="342">
        <v>0</v>
      </c>
      <c r="E111" s="342">
        <v>2.4552788495264821E-3</v>
      </c>
      <c r="F111" s="342">
        <v>0</v>
      </c>
      <c r="G111" s="342">
        <v>1.4373448320919901E-3</v>
      </c>
      <c r="H111" s="342">
        <v>0</v>
      </c>
      <c r="I111" s="342">
        <v>0</v>
      </c>
      <c r="J111" s="342">
        <v>1.5635923340039982E-4</v>
      </c>
      <c r="K111" s="342">
        <v>8.7203105722461586E-5</v>
      </c>
      <c r="L111" s="342">
        <v>0</v>
      </c>
      <c r="M111" s="342">
        <v>0</v>
      </c>
      <c r="N111" s="342">
        <v>0</v>
      </c>
      <c r="O111" s="342">
        <v>0</v>
      </c>
      <c r="P111" s="342">
        <v>7.696155770192789E-5</v>
      </c>
      <c r="Q111" s="342">
        <v>8.5642101657174667E-5</v>
      </c>
      <c r="R111" s="342">
        <v>1.4693349789885097E-5</v>
      </c>
      <c r="S111" s="342">
        <v>2.9286350217890445E-5</v>
      </c>
      <c r="T111" s="342">
        <v>1.0067316791613254E-4</v>
      </c>
      <c r="U111" s="342">
        <v>2.7352297592997811E-4</v>
      </c>
      <c r="V111" s="342">
        <v>2.8535419589565547E-4</v>
      </c>
      <c r="W111" s="342">
        <v>1.6972813795503054E-5</v>
      </c>
      <c r="X111" s="342">
        <v>5.8884145443839244E-5</v>
      </c>
      <c r="Y111" s="342">
        <v>5.1174453712706614E-5</v>
      </c>
      <c r="Z111" s="342">
        <v>0</v>
      </c>
      <c r="AA111" s="342">
        <v>7.3153407414923761E-5</v>
      </c>
      <c r="AB111" s="342">
        <v>3.6231841847427832E-4</v>
      </c>
      <c r="AC111" s="342">
        <v>4.4426646362043849E-5</v>
      </c>
      <c r="AD111" s="342">
        <v>2.4862943026566053E-5</v>
      </c>
      <c r="AE111" s="342">
        <v>3.8318926168445493E-5</v>
      </c>
      <c r="AF111" s="342">
        <v>4.5302849549236644E-5</v>
      </c>
      <c r="AG111" s="342">
        <v>0</v>
      </c>
      <c r="AH111" s="342">
        <v>2.396291278421397E-4</v>
      </c>
      <c r="AI111" s="342">
        <v>1.0719358267751704E-4</v>
      </c>
      <c r="AJ111" s="342">
        <v>1.3269639065817409E-3</v>
      </c>
      <c r="AK111" s="342">
        <v>2.615551320853417E-4</v>
      </c>
      <c r="AL111" s="342">
        <v>4.0139686107654641E-5</v>
      </c>
      <c r="AM111" s="342">
        <v>2.5437913684071287E-5</v>
      </c>
      <c r="AN111" s="342">
        <v>6.5289067345672961E-5</v>
      </c>
      <c r="AO111" s="342">
        <v>2.5247743482926212E-5</v>
      </c>
      <c r="AP111" s="342">
        <v>0</v>
      </c>
      <c r="AQ111" s="342">
        <v>3.7244641427214658E-5</v>
      </c>
      <c r="AR111" s="342">
        <v>5.8333697918945325E-5</v>
      </c>
      <c r="AS111" s="342">
        <v>6.8244479021647143E-5</v>
      </c>
      <c r="AT111" s="342">
        <v>9.8754722315275419E-5</v>
      </c>
      <c r="AU111" s="342">
        <v>1.5654738072512747E-4</v>
      </c>
      <c r="AV111" s="342">
        <v>1.3502383170629616E-4</v>
      </c>
      <c r="AW111" s="342">
        <v>1.0209603152725454E-4</v>
      </c>
      <c r="AX111" s="342">
        <v>2.6666666666666668E-4</v>
      </c>
      <c r="AY111" s="342">
        <v>1.1879967775587409E-4</v>
      </c>
      <c r="AZ111" s="342">
        <v>1.5657620041753653E-4</v>
      </c>
      <c r="BA111" s="342">
        <v>6.081183803780469E-5</v>
      </c>
      <c r="BB111" s="342">
        <v>1.4141537939389368E-4</v>
      </c>
      <c r="BC111" s="342">
        <v>1.6410177720093517E-4</v>
      </c>
      <c r="BD111" s="342">
        <v>4.303269870348626E-5</v>
      </c>
      <c r="BE111" s="342">
        <v>5.5846812194151446E-5</v>
      </c>
      <c r="BF111" s="342">
        <v>9.2793099868344054E-5</v>
      </c>
      <c r="BG111" s="342">
        <v>5.174282992213936E-5</v>
      </c>
      <c r="BH111" s="342">
        <v>7.2672017969808078E-4</v>
      </c>
      <c r="BI111" s="342">
        <v>9.1891655362534455E-5</v>
      </c>
      <c r="BJ111" s="342">
        <v>1.4888231916115448E-4</v>
      </c>
      <c r="BK111" s="342">
        <v>8.5442334968130015E-5</v>
      </c>
      <c r="BL111" s="342">
        <v>2.5585362071639013E-4</v>
      </c>
      <c r="BM111" s="342">
        <v>1.2889183583166461E-4</v>
      </c>
      <c r="BN111" s="342">
        <v>4.932243921881228E-4</v>
      </c>
      <c r="BO111" s="342">
        <v>5.262988878144859E-4</v>
      </c>
      <c r="BP111" s="342">
        <v>3.0197944444410206E-5</v>
      </c>
      <c r="BQ111" s="342">
        <v>8.4053751479882543E-5</v>
      </c>
      <c r="BR111" s="342">
        <v>3.4182906453942023E-4</v>
      </c>
      <c r="BS111" s="342">
        <v>0</v>
      </c>
      <c r="BT111" s="342">
        <v>4.7262833973269499E-4</v>
      </c>
      <c r="BU111" s="342">
        <v>1.9552630975471104E-4</v>
      </c>
      <c r="BV111" s="342">
        <v>1.5303693157711128E-3</v>
      </c>
      <c r="BW111" s="342">
        <v>9.3665310378376377E-4</v>
      </c>
      <c r="BX111" s="342">
        <v>4.3295636779304788E-4</v>
      </c>
      <c r="BY111" s="342">
        <v>2.3738872403560832E-4</v>
      </c>
      <c r="BZ111" s="342">
        <v>5.3797881213691928E-4</v>
      </c>
      <c r="CA111" s="342">
        <v>0</v>
      </c>
      <c r="CB111" s="342">
        <v>1.3852837447171865E-4</v>
      </c>
      <c r="CC111" s="342">
        <v>0</v>
      </c>
      <c r="CD111" s="342">
        <v>1.9508388607101054E-4</v>
      </c>
      <c r="CE111" s="342">
        <v>2.4559255816765282E-4</v>
      </c>
      <c r="CF111" s="342">
        <v>4.9365470470179155E-4</v>
      </c>
      <c r="CG111" s="342">
        <v>3.2781511227667593E-4</v>
      </c>
      <c r="CH111" s="342">
        <v>4.0466916502920788E-4</v>
      </c>
      <c r="CI111" s="342">
        <v>1.1553546634776176E-3</v>
      </c>
      <c r="CJ111" s="342">
        <v>8.2628334850602171E-4</v>
      </c>
      <c r="CK111" s="342">
        <v>9.1711956521739124E-5</v>
      </c>
      <c r="CL111" s="342">
        <v>2.8739290976226421E-3</v>
      </c>
      <c r="CM111" s="342">
        <v>3.1847916763153846E-4</v>
      </c>
      <c r="CN111" s="342">
        <v>3.8433823214077544E-3</v>
      </c>
      <c r="CO111" s="342">
        <v>3.0305894841276726E-3</v>
      </c>
      <c r="CP111" s="342">
        <v>2.516638059168729E-4</v>
      </c>
      <c r="CQ111" s="342">
        <v>2.0501311004887944E-4</v>
      </c>
      <c r="CR111" s="342">
        <v>2.3365658027093604E-4</v>
      </c>
      <c r="CS111" s="342">
        <v>2.5104417825791891E-4</v>
      </c>
      <c r="CT111" s="342">
        <v>2.3057223086868088E-3</v>
      </c>
      <c r="CU111" s="342">
        <v>6.8675100528422877E-4</v>
      </c>
      <c r="CV111" s="342">
        <v>1.442380392932336E-3</v>
      </c>
      <c r="CW111" s="342">
        <v>5.5673318227225101E-4</v>
      </c>
      <c r="CX111" s="342">
        <v>8.8318517825845214E-4</v>
      </c>
      <c r="CY111" s="342">
        <v>1.7142383747235871E-3</v>
      </c>
      <c r="CZ111" s="342">
        <v>4.6455962683254959E-4</v>
      </c>
      <c r="DA111" s="342">
        <v>1.5240312010751348E-3</v>
      </c>
      <c r="DB111" s="342">
        <v>2.4473349739041078E-3</v>
      </c>
      <c r="DC111" s="342">
        <v>1.2933642071886018E-3</v>
      </c>
      <c r="DD111" s="342">
        <v>3.0898422542568332E-3</v>
      </c>
      <c r="DE111" s="342">
        <v>0</v>
      </c>
      <c r="DF111" s="343">
        <v>1.4677103718199608E-3</v>
      </c>
      <c r="DG111" s="345"/>
      <c r="DH111" s="346"/>
      <c r="DI111" s="346"/>
      <c r="DJ111" s="346"/>
      <c r="DK111" s="346"/>
      <c r="DL111" s="346"/>
      <c r="DM111" s="346"/>
      <c r="DN111" s="346"/>
      <c r="DO111" s="346"/>
      <c r="DP111" s="346"/>
      <c r="DQ111" s="345"/>
      <c r="DR111" s="345"/>
      <c r="DS111" s="345"/>
      <c r="DT111" s="345"/>
      <c r="DU111" s="345"/>
      <c r="DV111" s="345"/>
      <c r="DW111" s="345"/>
      <c r="DX111" s="345"/>
      <c r="DY111" s="345"/>
      <c r="DZ111" s="345"/>
      <c r="EA111" s="345"/>
      <c r="EB111" s="345"/>
      <c r="EC111" s="345"/>
      <c r="ED111" s="345"/>
      <c r="EE111" s="345"/>
      <c r="EF111" s="345"/>
      <c r="EG111" s="345"/>
      <c r="EH111" s="345"/>
      <c r="EI111" s="345"/>
      <c r="EJ111" s="345"/>
      <c r="EK111" s="345"/>
      <c r="EL111" s="345"/>
      <c r="EM111" s="345"/>
      <c r="EN111" s="345"/>
      <c r="EO111" s="345"/>
      <c r="EP111" s="345"/>
      <c r="EQ111" s="345"/>
      <c r="ER111" s="345"/>
      <c r="ES111" s="345"/>
      <c r="ET111" s="345"/>
      <c r="EU111" s="345"/>
      <c r="EV111" s="345"/>
      <c r="EW111" s="345"/>
      <c r="EX111" s="345"/>
      <c r="EY111" s="345"/>
      <c r="EZ111" s="345"/>
      <c r="FA111" s="345"/>
      <c r="FB111" s="345"/>
      <c r="FC111" s="345"/>
      <c r="FD111" s="345"/>
      <c r="FE111" s="345"/>
      <c r="FF111" s="345"/>
      <c r="FG111" s="345"/>
      <c r="FH111" s="345"/>
      <c r="FI111" s="345"/>
      <c r="FJ111" s="345"/>
      <c r="FK111" s="345"/>
      <c r="FL111" s="345"/>
      <c r="FM111" s="345"/>
      <c r="FN111" s="345"/>
    </row>
    <row r="112" spans="1:170" ht="19.899999999999999" customHeight="1" x14ac:dyDescent="0.15">
      <c r="A112" s="347" t="s">
        <v>669</v>
      </c>
      <c r="B112" s="348" t="s">
        <v>95</v>
      </c>
      <c r="C112" s="349">
        <v>2.9237486355839702E-4</v>
      </c>
      <c r="D112" s="342">
        <v>3.9580447259054025E-4</v>
      </c>
      <c r="E112" s="342">
        <v>7.0150824272185194E-4</v>
      </c>
      <c r="F112" s="342">
        <v>2.4691358024691358E-3</v>
      </c>
      <c r="G112" s="342">
        <v>9.8000784006272053E-4</v>
      </c>
      <c r="H112" s="342">
        <v>0</v>
      </c>
      <c r="I112" s="342">
        <v>7.894736842105263E-4</v>
      </c>
      <c r="J112" s="342">
        <v>8.8323583495184519E-4</v>
      </c>
      <c r="K112" s="342">
        <v>2.7129855113654716E-4</v>
      </c>
      <c r="L112" s="342">
        <v>0</v>
      </c>
      <c r="M112" s="342">
        <v>0</v>
      </c>
      <c r="N112" s="342">
        <v>9.6264921062764726E-4</v>
      </c>
      <c r="O112" s="342">
        <v>1.1066537557061834E-3</v>
      </c>
      <c r="P112" s="342">
        <v>6.5417324046638701E-4</v>
      </c>
      <c r="Q112" s="342">
        <v>1.1989894232004453E-3</v>
      </c>
      <c r="R112" s="342">
        <v>4.1141379411678276E-4</v>
      </c>
      <c r="S112" s="342">
        <v>7.145869453165269E-4</v>
      </c>
      <c r="T112" s="342">
        <v>8.1209688785680251E-4</v>
      </c>
      <c r="U112" s="342">
        <v>9.5733041575492338E-4</v>
      </c>
      <c r="V112" s="342">
        <v>7.9265054415459855E-4</v>
      </c>
      <c r="W112" s="342">
        <v>1.0608008622189409E-4</v>
      </c>
      <c r="X112" s="342">
        <v>2.1947726938158265E-4</v>
      </c>
      <c r="Y112" s="342">
        <v>3.6845606673148766E-4</v>
      </c>
      <c r="Z112" s="342">
        <v>4.3802014892685063E-4</v>
      </c>
      <c r="AA112" s="342">
        <v>8.4716365361153648E-4</v>
      </c>
      <c r="AB112" s="342">
        <v>6.0930074875256452E-4</v>
      </c>
      <c r="AC112" s="342">
        <v>1.4808882120681282E-5</v>
      </c>
      <c r="AD112" s="342">
        <v>1.2431471513283028E-4</v>
      </c>
      <c r="AE112" s="342">
        <v>1.2171894194682686E-4</v>
      </c>
      <c r="AF112" s="342">
        <v>4.2282659579287538E-4</v>
      </c>
      <c r="AG112" s="342">
        <v>1.3212221304706854E-3</v>
      </c>
      <c r="AH112" s="342">
        <v>1.7142699145629994E-3</v>
      </c>
      <c r="AI112" s="342">
        <v>6.1636310039572297E-4</v>
      </c>
      <c r="AJ112" s="342">
        <v>1.0615711252653928E-3</v>
      </c>
      <c r="AK112" s="342">
        <v>1.6440608302507192E-3</v>
      </c>
      <c r="AL112" s="342">
        <v>1.0498071751232752E-4</v>
      </c>
      <c r="AM112" s="342">
        <v>7.6313741052213855E-5</v>
      </c>
      <c r="AN112" s="342">
        <v>1.9586720203701891E-4</v>
      </c>
      <c r="AO112" s="342">
        <v>6.5644133055608154E-4</v>
      </c>
      <c r="AP112" s="342">
        <v>1.0474128901613015E-4</v>
      </c>
      <c r="AQ112" s="342">
        <v>6.6295461740442099E-4</v>
      </c>
      <c r="AR112" s="342">
        <v>8.6042204430444359E-4</v>
      </c>
      <c r="AS112" s="342">
        <v>3.2416127535282393E-4</v>
      </c>
      <c r="AT112" s="342">
        <v>6.0608290362120008E-4</v>
      </c>
      <c r="AU112" s="342">
        <v>8.5768989197281963E-4</v>
      </c>
      <c r="AV112" s="342">
        <v>8.123933874328819E-4</v>
      </c>
      <c r="AW112" s="342">
        <v>8.2697785537076175E-4</v>
      </c>
      <c r="AX112" s="342">
        <v>2.0479999999999999E-3</v>
      </c>
      <c r="AY112" s="342">
        <v>9.0956003281841098E-4</v>
      </c>
      <c r="AZ112" s="342">
        <v>4.6972860125260959E-4</v>
      </c>
      <c r="BA112" s="342">
        <v>5.0169766381188876E-4</v>
      </c>
      <c r="BB112" s="342">
        <v>9.3334150399969828E-4</v>
      </c>
      <c r="BC112" s="342">
        <v>9.888730470290119E-4</v>
      </c>
      <c r="BD112" s="342">
        <v>8.8524408761457454E-4</v>
      </c>
      <c r="BE112" s="342">
        <v>1.1867447591257181E-4</v>
      </c>
      <c r="BF112" s="342">
        <v>1.1576168894466684E-4</v>
      </c>
      <c r="BG112" s="342">
        <v>3.580932356516311E-4</v>
      </c>
      <c r="BH112" s="342">
        <v>5.3953467886675691E-4</v>
      </c>
      <c r="BI112" s="342">
        <v>1.3696232442130137E-3</v>
      </c>
      <c r="BJ112" s="342">
        <v>1.361209775187698E-3</v>
      </c>
      <c r="BK112" s="342">
        <v>2.5632700490439003E-4</v>
      </c>
      <c r="BL112" s="342">
        <v>5.3040599089690149E-4</v>
      </c>
      <c r="BM112" s="342">
        <v>2.2589290815858747E-5</v>
      </c>
      <c r="BN112" s="342">
        <v>2.4079978743191178E-3</v>
      </c>
      <c r="BO112" s="342">
        <v>4.406638145429763E-4</v>
      </c>
      <c r="BP112" s="342">
        <v>2.46513832199267E-5</v>
      </c>
      <c r="BQ112" s="342">
        <v>1.3233994913853847E-4</v>
      </c>
      <c r="BR112" s="342">
        <v>9.1735759157007672E-4</v>
      </c>
      <c r="BS112" s="342">
        <v>3.6809671653024742E-3</v>
      </c>
      <c r="BT112" s="342">
        <v>1.7995260849715446E-3</v>
      </c>
      <c r="BU112" s="342">
        <v>3.4778337133222212E-3</v>
      </c>
      <c r="BV112" s="342">
        <v>1.1585314111690443E-3</v>
      </c>
      <c r="BW112" s="342">
        <v>4.9329940674075511E-4</v>
      </c>
      <c r="BX112" s="342">
        <v>0</v>
      </c>
      <c r="BY112" s="342">
        <v>2.9277942631058358E-3</v>
      </c>
      <c r="BZ112" s="342">
        <v>1.8909881952496618E-3</v>
      </c>
      <c r="CA112" s="342">
        <v>9.2525504725624746E-4</v>
      </c>
      <c r="CB112" s="342">
        <v>1.021930631348744E-3</v>
      </c>
      <c r="CC112" s="342">
        <v>0</v>
      </c>
      <c r="CD112" s="342">
        <v>4.8337451770928165E-3</v>
      </c>
      <c r="CE112" s="342">
        <v>3.1927032561794868E-3</v>
      </c>
      <c r="CF112" s="342">
        <v>2.6989331453565199E-3</v>
      </c>
      <c r="CG112" s="342">
        <v>3.2890782931759822E-3</v>
      </c>
      <c r="CH112" s="342">
        <v>2.6728654469903882E-3</v>
      </c>
      <c r="CI112" s="342">
        <v>2.5336725076263544E-3</v>
      </c>
      <c r="CJ112" s="342">
        <v>5.5484202042224533E-4</v>
      </c>
      <c r="CK112" s="342">
        <v>1.7051630434782609E-3</v>
      </c>
      <c r="CL112" s="342">
        <v>2.4464776179129455E-3</v>
      </c>
      <c r="CM112" s="342">
        <v>2.6970668468904255E-3</v>
      </c>
      <c r="CN112" s="342">
        <v>1.8356182421433546E-3</v>
      </c>
      <c r="CO112" s="342">
        <v>7.0940683875130523E-3</v>
      </c>
      <c r="CP112" s="342">
        <v>1.2011382736821633E-3</v>
      </c>
      <c r="CQ112" s="342">
        <v>4.8124130043052755E-3</v>
      </c>
      <c r="CR112" s="342">
        <v>5.1114027051359567E-3</v>
      </c>
      <c r="CS112" s="342">
        <v>4.9670883841031101E-3</v>
      </c>
      <c r="CT112" s="342">
        <v>4.3396987738498153E-3</v>
      </c>
      <c r="CU112" s="342">
        <v>1.1593063594026371E-3</v>
      </c>
      <c r="CV112" s="342">
        <v>1.0468889948702439E-3</v>
      </c>
      <c r="CW112" s="342">
        <v>1.0623005140949736E-3</v>
      </c>
      <c r="CX112" s="342">
        <v>1.8375251776286358E-3</v>
      </c>
      <c r="CY112" s="342">
        <v>2.2622848439660722E-3</v>
      </c>
      <c r="CZ112" s="342">
        <v>6.3035042302557844E-4</v>
      </c>
      <c r="DA112" s="342">
        <v>3.8828158554664229E-3</v>
      </c>
      <c r="DB112" s="342">
        <v>2.2783201276400118E-3</v>
      </c>
      <c r="DC112" s="342">
        <v>2.6701712664538874E-3</v>
      </c>
      <c r="DD112" s="342">
        <v>2.5719174064802578E-3</v>
      </c>
      <c r="DE112" s="342">
        <v>0</v>
      </c>
      <c r="DF112" s="343">
        <v>1.163823202324198E-4</v>
      </c>
      <c r="DG112" s="345"/>
      <c r="DH112" s="346"/>
      <c r="DI112" s="346"/>
      <c r="DJ112" s="346"/>
      <c r="DK112" s="346"/>
      <c r="DL112" s="346"/>
      <c r="DM112" s="346"/>
      <c r="DN112" s="346"/>
      <c r="DO112" s="346"/>
      <c r="DP112" s="346"/>
      <c r="DQ112" s="345"/>
      <c r="DR112" s="345"/>
      <c r="DS112" s="345"/>
      <c r="DT112" s="345"/>
      <c r="DU112" s="345"/>
      <c r="DV112" s="345"/>
      <c r="DW112" s="345"/>
      <c r="DX112" s="345"/>
      <c r="DY112" s="345"/>
      <c r="DZ112" s="345"/>
      <c r="EA112" s="345"/>
      <c r="EB112" s="345"/>
      <c r="EC112" s="345"/>
      <c r="ED112" s="345"/>
      <c r="EE112" s="345"/>
      <c r="EF112" s="345"/>
      <c r="EG112" s="345"/>
      <c r="EH112" s="345"/>
      <c r="EI112" s="345"/>
      <c r="EJ112" s="345"/>
      <c r="EK112" s="345"/>
      <c r="EL112" s="345"/>
      <c r="EM112" s="345"/>
      <c r="EN112" s="345"/>
      <c r="EO112" s="345"/>
      <c r="EP112" s="345"/>
      <c r="EQ112" s="345"/>
      <c r="ER112" s="345"/>
      <c r="ES112" s="345"/>
      <c r="ET112" s="345"/>
      <c r="EU112" s="345"/>
      <c r="EV112" s="345"/>
      <c r="EW112" s="345"/>
      <c r="EX112" s="345"/>
      <c r="EY112" s="345"/>
      <c r="EZ112" s="345"/>
      <c r="FA112" s="345"/>
      <c r="FB112" s="345"/>
      <c r="FC112" s="345"/>
      <c r="FD112" s="345"/>
      <c r="FE112" s="345"/>
      <c r="FF112" s="345"/>
      <c r="FG112" s="345"/>
      <c r="FH112" s="345"/>
      <c r="FI112" s="345"/>
      <c r="FJ112" s="345"/>
      <c r="FK112" s="345"/>
      <c r="FL112" s="345"/>
      <c r="FM112" s="345"/>
      <c r="FN112" s="345"/>
    </row>
    <row r="113" spans="1:170" ht="19.899999999999999" customHeight="1" x14ac:dyDescent="0.15">
      <c r="A113" s="350" t="s">
        <v>671</v>
      </c>
      <c r="B113" s="351" t="s">
        <v>96</v>
      </c>
      <c r="C113" s="352">
        <v>9.8043037579915795E-3</v>
      </c>
      <c r="D113" s="353">
        <v>1.3193482419684676E-4</v>
      </c>
      <c r="E113" s="353">
        <v>1.052262364082778E-3</v>
      </c>
      <c r="F113" s="353">
        <v>8.2304526748971192E-4</v>
      </c>
      <c r="G113" s="353">
        <v>8.3627335685352144E-3</v>
      </c>
      <c r="H113" s="353">
        <v>0</v>
      </c>
      <c r="I113" s="353">
        <v>4.4736842105263155E-3</v>
      </c>
      <c r="J113" s="353">
        <v>4.056294492924422E-3</v>
      </c>
      <c r="K113" s="353">
        <v>6.1009876559159236E-3</v>
      </c>
      <c r="L113" s="353">
        <v>2.3355391202802647E-3</v>
      </c>
      <c r="M113" s="353">
        <v>0</v>
      </c>
      <c r="N113" s="353">
        <v>2.2140931844435888E-3</v>
      </c>
      <c r="O113" s="353">
        <v>2.974131968460368E-3</v>
      </c>
      <c r="P113" s="353">
        <v>8.2733674529572483E-3</v>
      </c>
      <c r="Q113" s="353">
        <v>1.6914315077291996E-3</v>
      </c>
      <c r="R113" s="353">
        <v>1.2342413823503483E-3</v>
      </c>
      <c r="S113" s="353">
        <v>2.7412023803945456E-3</v>
      </c>
      <c r="T113" s="353">
        <v>1.9530594575729713E-3</v>
      </c>
      <c r="U113" s="353">
        <v>2.7352297592997811E-4</v>
      </c>
      <c r="V113" s="353">
        <v>2.25112754539906E-3</v>
      </c>
      <c r="W113" s="353">
        <v>1.4002571381290017E-4</v>
      </c>
      <c r="X113" s="353">
        <v>1.9538830079092115E-4</v>
      </c>
      <c r="Y113" s="353">
        <v>9.4160994831380177E-4</v>
      </c>
      <c r="Z113" s="353">
        <v>6.5703022339027592E-3</v>
      </c>
      <c r="AA113" s="353">
        <v>4.7903682920095243E-4</v>
      </c>
      <c r="AB113" s="353">
        <v>8.7841828787654612E-4</v>
      </c>
      <c r="AC113" s="353">
        <v>2.5421914307169536E-4</v>
      </c>
      <c r="AD113" s="353">
        <v>7.9064158824480053E-3</v>
      </c>
      <c r="AE113" s="353">
        <v>1.3479245793370826E-3</v>
      </c>
      <c r="AF113" s="353">
        <v>6.840730281934734E-3</v>
      </c>
      <c r="AG113" s="353">
        <v>3.7985136251032204E-3</v>
      </c>
      <c r="AH113" s="353">
        <v>1.3327066109989769E-2</v>
      </c>
      <c r="AI113" s="353">
        <v>1.195208446854315E-2</v>
      </c>
      <c r="AJ113" s="353">
        <v>7.9617834394904463E-4</v>
      </c>
      <c r="AK113" s="353">
        <v>1.5599895377947166E-2</v>
      </c>
      <c r="AL113" s="353">
        <v>4.205404036817355E-3</v>
      </c>
      <c r="AM113" s="353">
        <v>3.9148949159785711E-3</v>
      </c>
      <c r="AN113" s="353">
        <v>1.5049130023177619E-2</v>
      </c>
      <c r="AO113" s="353">
        <v>8.9881966799217321E-3</v>
      </c>
      <c r="AP113" s="353">
        <v>3.2818937225054115E-3</v>
      </c>
      <c r="AQ113" s="353">
        <v>4.5550196465483526E-3</v>
      </c>
      <c r="AR113" s="353">
        <v>3.0479357162648932E-3</v>
      </c>
      <c r="AS113" s="353">
        <v>6.060109737122267E-3</v>
      </c>
      <c r="AT113" s="353">
        <v>6.585584521455916E-3</v>
      </c>
      <c r="AU113" s="353">
        <v>5.2438628682895732E-3</v>
      </c>
      <c r="AV113" s="353">
        <v>2.4866889005909542E-3</v>
      </c>
      <c r="AW113" s="353">
        <v>8.5760666482893812E-4</v>
      </c>
      <c r="AX113" s="353">
        <v>5.6533333333333338E-4</v>
      </c>
      <c r="AY113" s="353">
        <v>1.8673824347251458E-3</v>
      </c>
      <c r="AZ113" s="353">
        <v>3.1315240083507306E-4</v>
      </c>
      <c r="BA113" s="353">
        <v>7.2974205645365633E-4</v>
      </c>
      <c r="BB113" s="353">
        <v>5.6848982516345264E-3</v>
      </c>
      <c r="BC113" s="353">
        <v>4.0961508542882779E-3</v>
      </c>
      <c r="BD113" s="353">
        <v>1.4139315288288345E-3</v>
      </c>
      <c r="BE113" s="353">
        <v>3.6300427926198436E-4</v>
      </c>
      <c r="BF113" s="353">
        <v>7.3683233756843488E-4</v>
      </c>
      <c r="BG113" s="353">
        <v>4.7800519070928743E-4</v>
      </c>
      <c r="BH113" s="353">
        <v>3.2151862495733274E-3</v>
      </c>
      <c r="BI113" s="353">
        <v>1.298735395790487E-2</v>
      </c>
      <c r="BJ113" s="353">
        <v>1.5845332539294297E-3</v>
      </c>
      <c r="BK113" s="353">
        <v>2.1018814402159981E-3</v>
      </c>
      <c r="BL113" s="353">
        <v>1.4719564364744192E-2</v>
      </c>
      <c r="BM113" s="353">
        <v>1.7597057545553962E-2</v>
      </c>
      <c r="BN113" s="353">
        <v>1.3358575793808954E-2</v>
      </c>
      <c r="BO113" s="353">
        <v>1.4308193492448057E-2</v>
      </c>
      <c r="BP113" s="353">
        <v>3.351971833329533E-3</v>
      </c>
      <c r="BQ113" s="353">
        <v>2.4000028614043056E-3</v>
      </c>
      <c r="BR113" s="353">
        <v>7.0981851667114302E-3</v>
      </c>
      <c r="BS113" s="353">
        <v>9.8292407564211128E-3</v>
      </c>
      <c r="BT113" s="353">
        <v>3.5466655576635296E-3</v>
      </c>
      <c r="BU113" s="353">
        <v>9.459490448781159E-3</v>
      </c>
      <c r="BV113" s="353">
        <v>1.0189890723263028E-2</v>
      </c>
      <c r="BW113" s="353">
        <v>6.7645648189262764E-3</v>
      </c>
      <c r="BX113" s="353">
        <v>8.257952382093633E-5</v>
      </c>
      <c r="BY113" s="353">
        <v>5.8674579624134523E-3</v>
      </c>
      <c r="BZ113" s="353">
        <v>2.2149481883893323E-3</v>
      </c>
      <c r="CA113" s="353">
        <v>0</v>
      </c>
      <c r="CB113" s="353">
        <v>9.7060700408545149E-3</v>
      </c>
      <c r="CC113" s="353">
        <v>0</v>
      </c>
      <c r="CD113" s="353">
        <v>6.0909524428837732E-3</v>
      </c>
      <c r="CE113" s="353">
        <v>2.4294771523353962E-3</v>
      </c>
      <c r="CF113" s="353">
        <v>4.2682808528801191E-3</v>
      </c>
      <c r="CG113" s="353">
        <v>9.9437250723925048E-4</v>
      </c>
      <c r="CH113" s="353">
        <v>5.7760120314801879E-3</v>
      </c>
      <c r="CI113" s="353">
        <v>6.4355281693709394E-3</v>
      </c>
      <c r="CJ113" s="353">
        <v>7.9149247067418927E-4</v>
      </c>
      <c r="CK113" s="353">
        <v>1.0601222826086956E-2</v>
      </c>
      <c r="CL113" s="353">
        <v>4.6928715644724154E-3</v>
      </c>
      <c r="CM113" s="353">
        <v>3.3220178885803202E-4</v>
      </c>
      <c r="CN113" s="353">
        <v>7.999647252039022E-3</v>
      </c>
      <c r="CO113" s="353">
        <v>6.8122135921656511E-4</v>
      </c>
      <c r="CP113" s="353">
        <v>1.3812405347872997E-3</v>
      </c>
      <c r="CQ113" s="353">
        <v>1.7944042211120344E-2</v>
      </c>
      <c r="CR113" s="353">
        <v>6.9106903825895483E-3</v>
      </c>
      <c r="CS113" s="353">
        <v>3.2056410454472726E-3</v>
      </c>
      <c r="CT113" s="353">
        <v>1.241796157678467E-2</v>
      </c>
      <c r="CU113" s="353">
        <v>2.8397485298891261E-3</v>
      </c>
      <c r="CV113" s="353">
        <v>1.7448149914504066E-4</v>
      </c>
      <c r="CW113" s="353">
        <v>5.1372950320395681E-3</v>
      </c>
      <c r="CX113" s="353">
        <v>2.9918679174209839E-3</v>
      </c>
      <c r="CY113" s="353">
        <v>1.9309079090752673E-2</v>
      </c>
      <c r="CZ113" s="353">
        <v>1.4299456171648739E-3</v>
      </c>
      <c r="DA113" s="353">
        <v>8.8705543317123183E-3</v>
      </c>
      <c r="DB113" s="353">
        <v>1.4197247086184051E-3</v>
      </c>
      <c r="DC113" s="353">
        <v>1.3559463462461147E-3</v>
      </c>
      <c r="DD113" s="353">
        <v>5.006606861840227E-3</v>
      </c>
      <c r="DE113" s="353">
        <v>4.9379464726602364E-4</v>
      </c>
      <c r="DF113" s="354">
        <v>0</v>
      </c>
      <c r="DG113" s="345"/>
      <c r="DH113" s="346"/>
      <c r="DI113" s="346"/>
      <c r="DJ113" s="346"/>
      <c r="DK113" s="346"/>
      <c r="DL113" s="346"/>
      <c r="DM113" s="346"/>
      <c r="DN113" s="346"/>
      <c r="DO113" s="346"/>
      <c r="DP113" s="346"/>
      <c r="DQ113" s="345"/>
      <c r="DR113" s="345"/>
      <c r="DS113" s="345"/>
      <c r="DT113" s="345"/>
      <c r="DU113" s="345"/>
      <c r="DV113" s="345"/>
      <c r="DW113" s="345"/>
      <c r="DX113" s="345"/>
      <c r="DY113" s="345"/>
      <c r="DZ113" s="345"/>
      <c r="EA113" s="345"/>
      <c r="EB113" s="345"/>
      <c r="EC113" s="345"/>
      <c r="ED113" s="345"/>
      <c r="EE113" s="345"/>
      <c r="EF113" s="345"/>
      <c r="EG113" s="345"/>
      <c r="EH113" s="345"/>
      <c r="EI113" s="345"/>
      <c r="EJ113" s="345"/>
      <c r="EK113" s="345"/>
      <c r="EL113" s="345"/>
      <c r="EM113" s="345"/>
      <c r="EN113" s="345"/>
      <c r="EO113" s="345"/>
      <c r="EP113" s="345"/>
      <c r="EQ113" s="345"/>
      <c r="ER113" s="345"/>
      <c r="ES113" s="345"/>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row>
    <row r="114" spans="1:170" ht="19.899999999999999" customHeight="1" x14ac:dyDescent="0.15">
      <c r="A114" s="350" t="s">
        <v>956</v>
      </c>
      <c r="B114" s="351" t="s">
        <v>957</v>
      </c>
      <c r="C114" s="352">
        <v>0.45513020427257134</v>
      </c>
      <c r="D114" s="353">
        <v>0.66864568902961941</v>
      </c>
      <c r="E114" s="353">
        <v>0.38828481234654505</v>
      </c>
      <c r="F114" s="353">
        <v>0.32839506172839505</v>
      </c>
      <c r="G114" s="353">
        <v>0.33856004181366783</v>
      </c>
      <c r="H114" s="353">
        <v>0</v>
      </c>
      <c r="I114" s="353">
        <v>0.43552631578947371</v>
      </c>
      <c r="J114" s="353">
        <v>0.71152561383921364</v>
      </c>
      <c r="K114" s="353">
        <v>0.49640852394209711</v>
      </c>
      <c r="L114" s="353">
        <v>0.67652783184118337</v>
      </c>
      <c r="M114" s="353">
        <v>0</v>
      </c>
      <c r="N114" s="353">
        <v>0.63616673084328068</v>
      </c>
      <c r="O114" s="353">
        <v>0.49744086318992947</v>
      </c>
      <c r="P114" s="353">
        <v>0.44241351444953247</v>
      </c>
      <c r="Q114" s="353">
        <v>0.56298976576885196</v>
      </c>
      <c r="R114" s="353">
        <v>0.76631696494166746</v>
      </c>
      <c r="S114" s="353">
        <v>0.58012745419614831</v>
      </c>
      <c r="T114" s="353">
        <v>0.35848372786029248</v>
      </c>
      <c r="U114" s="353">
        <v>0.62937636761487969</v>
      </c>
      <c r="V114" s="353">
        <v>0.5999254908488495</v>
      </c>
      <c r="W114" s="353">
        <v>0.87772360621374712</v>
      </c>
      <c r="X114" s="353">
        <v>0.71002770231387924</v>
      </c>
      <c r="Y114" s="353">
        <v>0.71449772273680978</v>
      </c>
      <c r="Z114" s="353">
        <v>0.51116951379763464</v>
      </c>
      <c r="AA114" s="353">
        <v>0.58657705767556223</v>
      </c>
      <c r="AB114" s="353">
        <v>0.58678691133450844</v>
      </c>
      <c r="AC114" s="353">
        <v>0.58627994093724178</v>
      </c>
      <c r="AD114" s="353">
        <v>0.70459094242985543</v>
      </c>
      <c r="AE114" s="353">
        <v>0.55675145668270798</v>
      </c>
      <c r="AF114" s="353">
        <v>0.52492411772700498</v>
      </c>
      <c r="AG114" s="353">
        <v>0.51048720066061104</v>
      </c>
      <c r="AH114" s="353">
        <v>0.54679680371609474</v>
      </c>
      <c r="AI114" s="353">
        <v>0.57847910171777717</v>
      </c>
      <c r="AJ114" s="353">
        <v>0.37181528662420382</v>
      </c>
      <c r="AK114" s="353">
        <v>0.56976049022904751</v>
      </c>
      <c r="AL114" s="353">
        <v>0.78956615174653955</v>
      </c>
      <c r="AM114" s="353">
        <v>0.85526590251173962</v>
      </c>
      <c r="AN114" s="353">
        <v>0.61113831488917181</v>
      </c>
      <c r="AO114" s="353">
        <v>0.60628668812724862</v>
      </c>
      <c r="AP114" s="353">
        <v>0.78447734096780952</v>
      </c>
      <c r="AQ114" s="353">
        <v>0.74113111976014456</v>
      </c>
      <c r="AR114" s="353">
        <v>0.49936562103513149</v>
      </c>
      <c r="AS114" s="353">
        <v>0.49534913875467473</v>
      </c>
      <c r="AT114" s="353">
        <v>0.4934328109660342</v>
      </c>
      <c r="AU114" s="353">
        <v>0.47932436048023042</v>
      </c>
      <c r="AV114" s="353">
        <v>0.58139236575255537</v>
      </c>
      <c r="AW114" s="353">
        <v>0.56691884386453895</v>
      </c>
      <c r="AX114" s="353">
        <v>0.63915733333333336</v>
      </c>
      <c r="AY114" s="353">
        <v>0.57809408191980283</v>
      </c>
      <c r="AZ114" s="353">
        <v>0.58251565762004176</v>
      </c>
      <c r="BA114" s="353">
        <v>0.57289312319464858</v>
      </c>
      <c r="BB114" s="353">
        <v>0.64639084382556888</v>
      </c>
      <c r="BC114" s="353">
        <v>0.61264308289697178</v>
      </c>
      <c r="BD114" s="353">
        <v>0.70295142837822056</v>
      </c>
      <c r="BE114" s="353">
        <v>0.84963943901877148</v>
      </c>
      <c r="BF114" s="353">
        <v>0.77991497947067512</v>
      </c>
      <c r="BG114" s="353">
        <v>0.77879858076809361</v>
      </c>
      <c r="BH114" s="353">
        <v>0.68045232825730295</v>
      </c>
      <c r="BI114" s="353">
        <v>0.70154027917560058</v>
      </c>
      <c r="BJ114" s="353">
        <v>0.50132930642108176</v>
      </c>
      <c r="BK114" s="353">
        <v>0.82333942821989436</v>
      </c>
      <c r="BL114" s="353">
        <v>0.52780823292256895</v>
      </c>
      <c r="BM114" s="353">
        <v>0.52043998623382037</v>
      </c>
      <c r="BN114" s="353">
        <v>0.5058124086621496</v>
      </c>
      <c r="BO114" s="353">
        <v>0.49277454069271637</v>
      </c>
      <c r="BP114" s="353">
        <v>0.54996989449824263</v>
      </c>
      <c r="BQ114" s="353">
        <v>0.74996512663502435</v>
      </c>
      <c r="BR114" s="353">
        <v>0.52861423194846058</v>
      </c>
      <c r="BS114" s="353">
        <v>0.44616614921441339</v>
      </c>
      <c r="BT114" s="353">
        <v>0.27631249717100803</v>
      </c>
      <c r="BU114" s="353">
        <v>0.36494865020463879</v>
      </c>
      <c r="BV114" s="353">
        <v>0.29067411678185195</v>
      </c>
      <c r="BW114" s="353">
        <v>0.35918149244622455</v>
      </c>
      <c r="BX114" s="353">
        <v>0.10904013937964803</v>
      </c>
      <c r="BY114" s="353">
        <v>0.34589910979228489</v>
      </c>
      <c r="BZ114" s="353">
        <v>0.22510235523312661</v>
      </c>
      <c r="CA114" s="353">
        <v>1</v>
      </c>
      <c r="CB114" s="353">
        <v>0.76536926895624546</v>
      </c>
      <c r="CC114" s="353">
        <v>0</v>
      </c>
      <c r="CD114" s="353">
        <v>0.3239259548272424</v>
      </c>
      <c r="CE114" s="353">
        <v>0.40592293683359404</v>
      </c>
      <c r="CF114" s="353">
        <v>0.39721095870330492</v>
      </c>
      <c r="CG114" s="353">
        <v>0.2195487078620991</v>
      </c>
      <c r="CH114" s="353">
        <v>0.54555242975660434</v>
      </c>
      <c r="CI114" s="353">
        <v>0.48775222709813421</v>
      </c>
      <c r="CJ114" s="353">
        <v>0.32377876770710717</v>
      </c>
      <c r="CK114" s="353">
        <v>0.55748301630434782</v>
      </c>
      <c r="CL114" s="353">
        <v>0.47957327609727707</v>
      </c>
      <c r="CM114" s="353">
        <v>0.28333724999814175</v>
      </c>
      <c r="CN114" s="353">
        <v>0.20969175022786674</v>
      </c>
      <c r="CO114" s="353">
        <v>0.4548407910666773</v>
      </c>
      <c r="CP114" s="353">
        <v>0.48541120325088005</v>
      </c>
      <c r="CQ114" s="353">
        <v>0.44707964219817214</v>
      </c>
      <c r="CR114" s="353">
        <v>0.30097739735611639</v>
      </c>
      <c r="CS114" s="353">
        <v>0.23296761805973196</v>
      </c>
      <c r="CT114" s="353">
        <v>0.37237415285291964</v>
      </c>
      <c r="CU114" s="353">
        <v>0.35040200328138904</v>
      </c>
      <c r="CV114" s="353">
        <v>0.79728739429329176</v>
      </c>
      <c r="CW114" s="353">
        <v>0.67738956703944642</v>
      </c>
      <c r="CX114" s="353">
        <v>0.33504353304840956</v>
      </c>
      <c r="CY114" s="353">
        <v>0.5772458753130556</v>
      </c>
      <c r="CZ114" s="353">
        <v>0.59027654250202488</v>
      </c>
      <c r="DA114" s="353">
        <v>0.3399143771561578</v>
      </c>
      <c r="DB114" s="353">
        <v>0.31776143216420133</v>
      </c>
      <c r="DC114" s="353">
        <v>0.27846965809291363</v>
      </c>
      <c r="DD114" s="353">
        <v>0.22325438299435815</v>
      </c>
      <c r="DE114" s="353">
        <v>1</v>
      </c>
      <c r="DF114" s="354">
        <v>0.35129572316525426</v>
      </c>
      <c r="DG114" s="345"/>
      <c r="DH114" s="346"/>
      <c r="DI114" s="346"/>
      <c r="DJ114" s="346"/>
      <c r="DK114" s="346"/>
      <c r="DL114" s="346"/>
      <c r="DM114" s="346"/>
      <c r="DN114" s="346"/>
      <c r="DO114" s="346"/>
      <c r="DP114" s="346"/>
      <c r="DQ114" s="345"/>
      <c r="DR114" s="345"/>
      <c r="DS114" s="345"/>
      <c r="DT114" s="345"/>
      <c r="DU114" s="345"/>
      <c r="DV114" s="345"/>
      <c r="DW114" s="345"/>
      <c r="DX114" s="345"/>
      <c r="DY114" s="345"/>
      <c r="DZ114" s="345"/>
      <c r="EA114" s="345"/>
      <c r="EB114" s="345"/>
      <c r="EC114" s="345"/>
      <c r="ED114" s="345"/>
      <c r="EE114" s="345"/>
      <c r="EF114" s="345"/>
      <c r="EG114" s="345"/>
      <c r="EH114" s="345"/>
      <c r="EI114" s="345"/>
      <c r="EJ114" s="345"/>
      <c r="EK114" s="345"/>
      <c r="EL114" s="345"/>
      <c r="EM114" s="345"/>
      <c r="EN114" s="345"/>
      <c r="EO114" s="345"/>
      <c r="EP114" s="345"/>
      <c r="EQ114" s="345"/>
      <c r="ER114" s="345"/>
      <c r="ES114" s="345"/>
      <c r="ET114" s="345"/>
      <c r="EU114" s="345"/>
      <c r="EV114" s="345"/>
      <c r="EW114" s="345"/>
      <c r="EX114" s="345"/>
      <c r="EY114" s="345"/>
      <c r="EZ114" s="345"/>
      <c r="FA114" s="345"/>
      <c r="FB114" s="345"/>
      <c r="FC114" s="345"/>
      <c r="FD114" s="345"/>
      <c r="FE114" s="345"/>
      <c r="FF114" s="345"/>
      <c r="FG114" s="345"/>
      <c r="FH114" s="345"/>
      <c r="FI114" s="345"/>
      <c r="FJ114" s="345"/>
      <c r="FK114" s="345"/>
      <c r="FL114" s="345"/>
      <c r="FM114" s="345"/>
      <c r="FN114" s="345"/>
    </row>
    <row r="115" spans="1:170" ht="19.899999999999999" customHeight="1" x14ac:dyDescent="0.15">
      <c r="A115" s="347" t="s">
        <v>958</v>
      </c>
      <c r="B115" s="348" t="s">
        <v>959</v>
      </c>
      <c r="C115" s="349">
        <v>2.9822236082956495E-3</v>
      </c>
      <c r="D115" s="342">
        <v>1.4512830661653144E-3</v>
      </c>
      <c r="E115" s="342">
        <v>1.4030164854437039E-3</v>
      </c>
      <c r="F115" s="342">
        <v>1.0699588477366255E-2</v>
      </c>
      <c r="G115" s="342">
        <v>3.5149614530249576E-2</v>
      </c>
      <c r="H115" s="342">
        <v>0</v>
      </c>
      <c r="I115" s="342">
        <v>1.0263157894736842E-2</v>
      </c>
      <c r="J115" s="342">
        <v>5.5539833483877555E-3</v>
      </c>
      <c r="K115" s="342">
        <v>3.5559488666826E-3</v>
      </c>
      <c r="L115" s="342">
        <v>1.946282600233554E-3</v>
      </c>
      <c r="M115" s="342">
        <v>0</v>
      </c>
      <c r="N115" s="342">
        <v>1.0252214093184444E-2</v>
      </c>
      <c r="O115" s="342">
        <v>9.6832203624291052E-3</v>
      </c>
      <c r="P115" s="342">
        <v>8.0040020010004997E-3</v>
      </c>
      <c r="Q115" s="342">
        <v>8.928189097760459E-3</v>
      </c>
      <c r="R115" s="342">
        <v>1.2401187222663023E-2</v>
      </c>
      <c r="S115" s="342">
        <v>1.2294409821470408E-2</v>
      </c>
      <c r="T115" s="342">
        <v>1.2731799969126895E-2</v>
      </c>
      <c r="U115" s="342">
        <v>2.6258205689277898E-2</v>
      </c>
      <c r="V115" s="342">
        <v>7.4033560824039507E-3</v>
      </c>
      <c r="W115" s="342">
        <v>7.6377662079763734E-4</v>
      </c>
      <c r="X115" s="342">
        <v>6.5281104880692692E-3</v>
      </c>
      <c r="Y115" s="342">
        <v>3.8380840284529963E-3</v>
      </c>
      <c r="Z115" s="342">
        <v>1.4454664914586071E-2</v>
      </c>
      <c r="AA115" s="342">
        <v>8.4150016400521988E-3</v>
      </c>
      <c r="AB115" s="342">
        <v>1.5696193093581837E-2</v>
      </c>
      <c r="AC115" s="342">
        <v>1.722766620039256E-3</v>
      </c>
      <c r="AD115" s="342">
        <v>4.4877612162951726E-3</v>
      </c>
      <c r="AE115" s="342">
        <v>1.5674694857374702E-2</v>
      </c>
      <c r="AF115" s="342">
        <v>8.0639072197641239E-3</v>
      </c>
      <c r="AG115" s="342">
        <v>1.3542526837324525E-2</v>
      </c>
      <c r="AH115" s="342">
        <v>8.0828748122137115E-3</v>
      </c>
      <c r="AI115" s="342">
        <v>8.2717714632817314E-3</v>
      </c>
      <c r="AJ115" s="342">
        <v>1.7250530785562632E-2</v>
      </c>
      <c r="AK115" s="342">
        <v>1.3526136830699099E-2</v>
      </c>
      <c r="AL115" s="342">
        <v>9.5254562801626586E-3</v>
      </c>
      <c r="AM115" s="342">
        <v>1.8976683608317179E-3</v>
      </c>
      <c r="AN115" s="342">
        <v>4.3417229784872523E-3</v>
      </c>
      <c r="AO115" s="342">
        <v>1.880956889478003E-3</v>
      </c>
      <c r="AP115" s="342">
        <v>3.2818937225054115E-3</v>
      </c>
      <c r="AQ115" s="342">
        <v>4.6108866086891753E-3</v>
      </c>
      <c r="AR115" s="342">
        <v>1.0777150690525148E-2</v>
      </c>
      <c r="AS115" s="342">
        <v>8.4281931591734232E-3</v>
      </c>
      <c r="AT115" s="342">
        <v>9.6527900145421171E-3</v>
      </c>
      <c r="AU115" s="342">
        <v>1.2017146207663421E-2</v>
      </c>
      <c r="AV115" s="342">
        <v>1.2861019970024709E-2</v>
      </c>
      <c r="AW115" s="342">
        <v>1.2884519178739522E-2</v>
      </c>
      <c r="AX115" s="342">
        <v>1.0394666666666667E-2</v>
      </c>
      <c r="AY115" s="342">
        <v>1.2574203392473298E-2</v>
      </c>
      <c r="AZ115" s="342">
        <v>9.4989561586638835E-3</v>
      </c>
      <c r="BA115" s="342">
        <v>1.3900572644808189E-2</v>
      </c>
      <c r="BB115" s="342">
        <v>6.5711012958362602E-3</v>
      </c>
      <c r="BC115" s="342">
        <v>9.0000234431110281E-3</v>
      </c>
      <c r="BD115" s="342">
        <v>1.7483570730387848E-2</v>
      </c>
      <c r="BE115" s="342">
        <v>4.4328407179107712E-3</v>
      </c>
      <c r="BF115" s="342">
        <v>5.0236898027733196E-3</v>
      </c>
      <c r="BG115" s="342">
        <v>5.0305529090968826E-3</v>
      </c>
      <c r="BH115" s="342">
        <v>8.324249331087108E-3</v>
      </c>
      <c r="BI115" s="342">
        <v>5.9335754605522248E-3</v>
      </c>
      <c r="BJ115" s="342">
        <v>9.6029095858944629E-3</v>
      </c>
      <c r="BK115" s="342">
        <v>6.8866521984312784E-3</v>
      </c>
      <c r="BL115" s="342">
        <v>1.3301651874891685E-2</v>
      </c>
      <c r="BM115" s="342">
        <v>1.2138421858992332E-2</v>
      </c>
      <c r="BN115" s="342">
        <v>1.1623156636110004E-2</v>
      </c>
      <c r="BO115" s="342">
        <v>9.7249330083958047E-3</v>
      </c>
      <c r="BP115" s="342">
        <v>3.2767851145087566E-3</v>
      </c>
      <c r="BQ115" s="342">
        <v>8.6593247801189637E-3</v>
      </c>
      <c r="BR115" s="342">
        <v>8.566654923559347E-3</v>
      </c>
      <c r="BS115" s="342">
        <v>1.738639570985041E-2</v>
      </c>
      <c r="BT115" s="342">
        <v>1.3661187746955201E-2</v>
      </c>
      <c r="BU115" s="342">
        <v>2.3933868657011852E-2</v>
      </c>
      <c r="BV115" s="342">
        <v>5.4868189061012063E-3</v>
      </c>
      <c r="BW115" s="342">
        <v>3.526988130025787E-3</v>
      </c>
      <c r="BX115" s="342">
        <v>0</v>
      </c>
      <c r="BY115" s="342">
        <v>1.3016815034619189E-2</v>
      </c>
      <c r="BZ115" s="342">
        <v>6.2578516321866711E-3</v>
      </c>
      <c r="CA115" s="342">
        <v>0</v>
      </c>
      <c r="CB115" s="342">
        <v>5.0665049745312173E-3</v>
      </c>
      <c r="CC115" s="342">
        <v>0</v>
      </c>
      <c r="CD115" s="342">
        <v>9.2556465947023891E-3</v>
      </c>
      <c r="CE115" s="342">
        <v>1.1342597840296826E-2</v>
      </c>
      <c r="CF115" s="342">
        <v>1.9774212254277442E-2</v>
      </c>
      <c r="CG115" s="342">
        <v>3.1251707370376441E-3</v>
      </c>
      <c r="CH115" s="342">
        <v>1.9639260490151686E-3</v>
      </c>
      <c r="CI115" s="342">
        <v>7.3273808920554162E-3</v>
      </c>
      <c r="CJ115" s="342">
        <v>9.5316133109898584E-3</v>
      </c>
      <c r="CK115" s="342">
        <v>3.654891304347826E-3</v>
      </c>
      <c r="CL115" s="342">
        <v>1.3805773323389781E-2</v>
      </c>
      <c r="CM115" s="342">
        <v>9.3102267262914554E-3</v>
      </c>
      <c r="CN115" s="342">
        <v>4.0590176331699052E-3</v>
      </c>
      <c r="CO115" s="342">
        <v>2.5076404330677251E-3</v>
      </c>
      <c r="CP115" s="342">
        <v>5.97556019164798E-3</v>
      </c>
      <c r="CQ115" s="342">
        <v>1.5850750455884417E-2</v>
      </c>
      <c r="CR115" s="342">
        <v>9.5931207278468471E-3</v>
      </c>
      <c r="CS115" s="342">
        <v>1.2367374188244511E-2</v>
      </c>
      <c r="CT115" s="342">
        <v>3.5088152704694613E-2</v>
      </c>
      <c r="CU115" s="342">
        <v>4.1602536783134636E-3</v>
      </c>
      <c r="CV115" s="342">
        <v>9.0265095557701038E-3</v>
      </c>
      <c r="CW115" s="342">
        <v>5.6989011524498697E-3</v>
      </c>
      <c r="CX115" s="342">
        <v>9.691959721563493E-3</v>
      </c>
      <c r="CY115" s="342">
        <v>2.0354190962331365E-2</v>
      </c>
      <c r="CZ115" s="342">
        <v>1.2292696742728952E-2</v>
      </c>
      <c r="DA115" s="342">
        <v>1.3740526760602409E-2</v>
      </c>
      <c r="DB115" s="342">
        <v>1.6525144902061532E-2</v>
      </c>
      <c r="DC115" s="342">
        <v>1.6313077580991719E-2</v>
      </c>
      <c r="DD115" s="342">
        <v>1.4641337042914721E-2</v>
      </c>
      <c r="DE115" s="342">
        <v>0</v>
      </c>
      <c r="DF115" s="343">
        <v>1.9978964973232068E-3</v>
      </c>
      <c r="DG115" s="345"/>
      <c r="DH115" s="346"/>
      <c r="DI115" s="346"/>
      <c r="DJ115" s="346"/>
      <c r="DK115" s="346"/>
      <c r="DL115" s="346"/>
      <c r="DM115" s="346"/>
      <c r="DN115" s="346"/>
      <c r="DO115" s="346"/>
      <c r="DP115" s="346"/>
      <c r="DQ115" s="345"/>
      <c r="DR115" s="345"/>
      <c r="DS115" s="345"/>
      <c r="DT115" s="345"/>
      <c r="DU115" s="345"/>
      <c r="DV115" s="345"/>
      <c r="DW115" s="345"/>
      <c r="DX115" s="345"/>
      <c r="DY115" s="345"/>
      <c r="DZ115" s="345"/>
      <c r="EA115" s="345"/>
      <c r="EB115" s="345"/>
      <c r="EC115" s="345"/>
      <c r="ED115" s="345"/>
      <c r="EE115" s="345"/>
      <c r="EF115" s="345"/>
      <c r="EG115" s="345"/>
      <c r="EH115" s="345"/>
      <c r="EI115" s="345"/>
      <c r="EJ115" s="345"/>
      <c r="EK115" s="345"/>
      <c r="EL115" s="345"/>
      <c r="EM115" s="345"/>
      <c r="EN115" s="345"/>
      <c r="EO115" s="345"/>
      <c r="EP115" s="345"/>
      <c r="EQ115" s="345"/>
      <c r="ER115" s="345"/>
      <c r="ES115" s="345"/>
      <c r="ET115" s="345"/>
      <c r="EU115" s="345"/>
      <c r="EV115" s="345"/>
      <c r="EW115" s="345"/>
      <c r="EX115" s="345"/>
      <c r="EY115" s="345"/>
      <c r="EZ115" s="345"/>
      <c r="FA115" s="345"/>
      <c r="FB115" s="345"/>
      <c r="FC115" s="345"/>
      <c r="FD115" s="345"/>
      <c r="FE115" s="345"/>
      <c r="FF115" s="345"/>
      <c r="FG115" s="345"/>
      <c r="FH115" s="345"/>
      <c r="FI115" s="345"/>
      <c r="FJ115" s="345"/>
      <c r="FK115" s="345"/>
      <c r="FL115" s="345"/>
      <c r="FM115" s="345"/>
      <c r="FN115" s="345"/>
    </row>
    <row r="116" spans="1:170" ht="19.899999999999999" customHeight="1" x14ac:dyDescent="0.15">
      <c r="A116" s="347" t="s">
        <v>960</v>
      </c>
      <c r="B116" s="348" t="s">
        <v>843</v>
      </c>
      <c r="C116" s="349">
        <v>0.23091766723842194</v>
      </c>
      <c r="D116" s="342">
        <v>0.12514018075070915</v>
      </c>
      <c r="E116" s="342">
        <v>0.16836197825324448</v>
      </c>
      <c r="F116" s="342">
        <v>0.22304526748971193</v>
      </c>
      <c r="G116" s="342">
        <v>0.18345746765974127</v>
      </c>
      <c r="H116" s="342">
        <v>0</v>
      </c>
      <c r="I116" s="342">
        <v>0.2781578947368421</v>
      </c>
      <c r="J116" s="342">
        <v>0.14121887837448424</v>
      </c>
      <c r="K116" s="342">
        <v>6.8948588924559628E-2</v>
      </c>
      <c r="L116" s="342">
        <v>9.1669910471000385E-2</v>
      </c>
      <c r="M116" s="342">
        <v>0</v>
      </c>
      <c r="N116" s="342">
        <v>0.2504813246053138</v>
      </c>
      <c r="O116" s="342">
        <v>0.37750726241527183</v>
      </c>
      <c r="P116" s="342">
        <v>0.25362681340670334</v>
      </c>
      <c r="Q116" s="342">
        <v>0.19344409711814328</v>
      </c>
      <c r="R116" s="342">
        <v>7.8330247729877456E-2</v>
      </c>
      <c r="S116" s="342">
        <v>0.21884518063820815</v>
      </c>
      <c r="T116" s="342">
        <v>0.29039510862634821</v>
      </c>
      <c r="U116" s="342">
        <v>0.10475929978118162</v>
      </c>
      <c r="V116" s="342">
        <v>9.7472237414690979E-2</v>
      </c>
      <c r="W116" s="342">
        <v>1.9438114999299871E-2</v>
      </c>
      <c r="X116" s="342">
        <v>0.10122452257002529</v>
      </c>
      <c r="Y116" s="342">
        <v>7.6239701141190316E-2</v>
      </c>
      <c r="Z116" s="342">
        <v>0.22689443714410862</v>
      </c>
      <c r="AA116" s="342">
        <v>0.10215755356127305</v>
      </c>
      <c r="AB116" s="342">
        <v>0.14655139271239023</v>
      </c>
      <c r="AC116" s="342">
        <v>1.2644317184041702E-2</v>
      </c>
      <c r="AD116" s="342">
        <v>3.9992043858231498E-2</v>
      </c>
      <c r="AE116" s="342">
        <v>0.23166946545097994</v>
      </c>
      <c r="AF116" s="342">
        <v>0.2277978284834116</v>
      </c>
      <c r="AG116" s="342">
        <v>0.45796862097440133</v>
      </c>
      <c r="AH116" s="342">
        <v>0.19727007124358301</v>
      </c>
      <c r="AI116" s="342">
        <v>0.1630682376481728</v>
      </c>
      <c r="AJ116" s="342">
        <v>0.41719745222929938</v>
      </c>
      <c r="AK116" s="342">
        <v>0.21596980906475358</v>
      </c>
      <c r="AL116" s="342">
        <v>2.3666976462705599E-2</v>
      </c>
      <c r="AM116" s="342">
        <v>4.5650879897434334E-2</v>
      </c>
      <c r="AN116" s="342">
        <v>0.21104691019488786</v>
      </c>
      <c r="AO116" s="342">
        <v>0.11582402322792401</v>
      </c>
      <c r="AP116" s="342">
        <v>7.1119335241952381E-2</v>
      </c>
      <c r="AQ116" s="342">
        <v>0.16277770535764166</v>
      </c>
      <c r="AR116" s="342">
        <v>0.29957270566274374</v>
      </c>
      <c r="AS116" s="342">
        <v>0.37153659268965139</v>
      </c>
      <c r="AT116" s="342">
        <v>0.27248170617178286</v>
      </c>
      <c r="AU116" s="342">
        <v>0.27071121846993434</v>
      </c>
      <c r="AV116" s="342">
        <v>0.2651035407749468</v>
      </c>
      <c r="AW116" s="342">
        <v>0.17930105056816442</v>
      </c>
      <c r="AX116" s="342">
        <v>0.34882666666666667</v>
      </c>
      <c r="AY116" s="342">
        <v>0.2866227850356956</v>
      </c>
      <c r="AZ116" s="342">
        <v>0.20678496868475993</v>
      </c>
      <c r="BA116" s="342">
        <v>0.28260781432118787</v>
      </c>
      <c r="BB116" s="342">
        <v>0.15676837575009075</v>
      </c>
      <c r="BC116" s="342">
        <v>0.20587740105408753</v>
      </c>
      <c r="BD116" s="342">
        <v>0.1783889787111092</v>
      </c>
      <c r="BE116" s="342">
        <v>7.6984830609637761E-2</v>
      </c>
      <c r="BF116" s="342">
        <v>9.6456130454236011E-2</v>
      </c>
      <c r="BG116" s="342">
        <v>0.16888120503301685</v>
      </c>
      <c r="BH116" s="342">
        <v>0.22267366960658011</v>
      </c>
      <c r="BI116" s="342">
        <v>0.17210869470091453</v>
      </c>
      <c r="BJ116" s="342">
        <v>0.33323053363676969</v>
      </c>
      <c r="BK116" s="342">
        <v>0.24516823595755224</v>
      </c>
      <c r="BL116" s="342">
        <v>0.32839199875949759</v>
      </c>
      <c r="BM116" s="342">
        <v>0.34253470445899314</v>
      </c>
      <c r="BN116" s="342">
        <v>0.32743955094991367</v>
      </c>
      <c r="BO116" s="342">
        <v>0.40521981452870381</v>
      </c>
      <c r="BP116" s="342">
        <v>6.457861233666147E-2</v>
      </c>
      <c r="BQ116" s="342">
        <v>8.212766870660948E-2</v>
      </c>
      <c r="BR116" s="342">
        <v>0.11879606408248544</v>
      </c>
      <c r="BS116" s="342">
        <v>0.38353090601185436</v>
      </c>
      <c r="BT116" s="342">
        <v>0.4840228874351859</v>
      </c>
      <c r="BU116" s="342">
        <v>0.3050337162189074</v>
      </c>
      <c r="BV116" s="342">
        <v>0.19128378951735323</v>
      </c>
      <c r="BW116" s="342">
        <v>0.10239623094622489</v>
      </c>
      <c r="BX116" s="342">
        <v>0</v>
      </c>
      <c r="BY116" s="342">
        <v>0.29117705242334324</v>
      </c>
      <c r="BZ116" s="342">
        <v>0.60292179664400902</v>
      </c>
      <c r="CA116" s="342">
        <v>0</v>
      </c>
      <c r="CB116" s="342">
        <v>0.11117015599203349</v>
      </c>
      <c r="CC116" s="342">
        <v>0</v>
      </c>
      <c r="CD116" s="342">
        <v>0.45731998092513115</v>
      </c>
      <c r="CE116" s="342">
        <v>0.30751966629638866</v>
      </c>
      <c r="CF116" s="342">
        <v>0.258006799069601</v>
      </c>
      <c r="CG116" s="342">
        <v>0.59427416270556743</v>
      </c>
      <c r="CH116" s="342">
        <v>6.9344927702524109E-2</v>
      </c>
      <c r="CI116" s="342">
        <v>0.16149628563610383</v>
      </c>
      <c r="CJ116" s="342">
        <v>0.37261501284363241</v>
      </c>
      <c r="CK116" s="342">
        <v>0.25746942934782607</v>
      </c>
      <c r="CL116" s="342">
        <v>0.23413427433290285</v>
      </c>
      <c r="CM116" s="342">
        <v>0.34185107868379477</v>
      </c>
      <c r="CN116" s="342">
        <v>0.59585231216020074</v>
      </c>
      <c r="CO116" s="342">
        <v>0.36871116908165635</v>
      </c>
      <c r="CP116" s="342">
        <v>0.43635867468019007</v>
      </c>
      <c r="CQ116" s="342">
        <v>0.50024277868295264</v>
      </c>
      <c r="CR116" s="342">
        <v>0.63175590939933102</v>
      </c>
      <c r="CS116" s="342">
        <v>0.65129549830890021</v>
      </c>
      <c r="CT116" s="342">
        <v>0.53467229921687787</v>
      </c>
      <c r="CU116" s="342">
        <v>0.14508332652470868</v>
      </c>
      <c r="CV116" s="342">
        <v>0.11249403854877921</v>
      </c>
      <c r="CW116" s="342">
        <v>0.22870526033672003</v>
      </c>
      <c r="CX116" s="342">
        <v>0.39620807304330852</v>
      </c>
      <c r="CY116" s="342">
        <v>0.350112476978862</v>
      </c>
      <c r="CZ116" s="342">
        <v>0.31563459017724071</v>
      </c>
      <c r="DA116" s="342">
        <v>0.3421519320559181</v>
      </c>
      <c r="DB116" s="342">
        <v>0.29108638236115991</v>
      </c>
      <c r="DC116" s="342">
        <v>0.38210568037215514</v>
      </c>
      <c r="DD116" s="342">
        <v>0.44333260292649673</v>
      </c>
      <c r="DE116" s="342">
        <v>0</v>
      </c>
      <c r="DF116" s="343">
        <v>7.4226057570454407E-3</v>
      </c>
      <c r="DG116" s="345"/>
      <c r="DH116" s="346"/>
      <c r="DI116" s="346"/>
      <c r="DJ116" s="346"/>
      <c r="DK116" s="346"/>
      <c r="DL116" s="346"/>
      <c r="DM116" s="346"/>
      <c r="DN116" s="346"/>
      <c r="DO116" s="346"/>
      <c r="DP116" s="346"/>
      <c r="DQ116" s="345"/>
      <c r="DR116" s="345"/>
      <c r="DS116" s="345"/>
      <c r="DT116" s="345"/>
      <c r="DU116" s="345"/>
      <c r="DV116" s="345"/>
      <c r="DW116" s="345"/>
      <c r="DX116" s="345"/>
      <c r="DY116" s="345"/>
      <c r="DZ116" s="345"/>
      <c r="EA116" s="345"/>
      <c r="EB116" s="345"/>
      <c r="EC116" s="345"/>
      <c r="ED116" s="345"/>
      <c r="EE116" s="345"/>
      <c r="EF116" s="345"/>
      <c r="EG116" s="345"/>
      <c r="EH116" s="345"/>
      <c r="EI116" s="345"/>
      <c r="EJ116" s="345"/>
      <c r="EK116" s="345"/>
      <c r="EL116" s="345"/>
      <c r="EM116" s="345"/>
      <c r="EN116" s="345"/>
      <c r="EO116" s="345"/>
      <c r="EP116" s="345"/>
      <c r="EQ116" s="345"/>
      <c r="ER116" s="345"/>
      <c r="ES116" s="345"/>
      <c r="ET116" s="345"/>
      <c r="EU116" s="345"/>
      <c r="EV116" s="345"/>
      <c r="EW116" s="345"/>
      <c r="EX116" s="345"/>
      <c r="EY116" s="345"/>
      <c r="EZ116" s="345"/>
      <c r="FA116" s="345"/>
      <c r="FB116" s="345"/>
      <c r="FC116" s="345"/>
      <c r="FD116" s="345"/>
      <c r="FE116" s="345"/>
      <c r="FF116" s="345"/>
      <c r="FG116" s="345"/>
      <c r="FH116" s="345"/>
      <c r="FI116" s="345"/>
      <c r="FJ116" s="345"/>
      <c r="FK116" s="345"/>
      <c r="FL116" s="345"/>
      <c r="FM116" s="345"/>
      <c r="FN116" s="345"/>
    </row>
    <row r="117" spans="1:170" ht="19.899999999999999" customHeight="1" x14ac:dyDescent="0.15">
      <c r="A117" s="347" t="s">
        <v>961</v>
      </c>
      <c r="B117" s="348" t="s">
        <v>844</v>
      </c>
      <c r="C117" s="349">
        <v>0.14938406362077031</v>
      </c>
      <c r="D117" s="342">
        <v>5.0267168018998616E-2</v>
      </c>
      <c r="E117" s="342">
        <v>0.2388635566467906</v>
      </c>
      <c r="F117" s="342">
        <v>0.34320987654320989</v>
      </c>
      <c r="G117" s="342">
        <v>0.2482686528158892</v>
      </c>
      <c r="H117" s="342">
        <v>0</v>
      </c>
      <c r="I117" s="342">
        <v>0.1168421052631579</v>
      </c>
      <c r="J117" s="342">
        <v>7.8665493326303626E-2</v>
      </c>
      <c r="K117" s="342">
        <v>6.998533695926E-2</v>
      </c>
      <c r="L117" s="342">
        <v>0.14636045153756325</v>
      </c>
      <c r="M117" s="342">
        <v>0</v>
      </c>
      <c r="N117" s="342">
        <v>-1.6461301501732768E-2</v>
      </c>
      <c r="O117" s="342">
        <v>2.310139715036658E-2</v>
      </c>
      <c r="P117" s="342">
        <v>0.20752684034324856</v>
      </c>
      <c r="Q117" s="342">
        <v>0.13681325739733652</v>
      </c>
      <c r="R117" s="342">
        <v>7.7316406594375386E-2</v>
      </c>
      <c r="S117" s="342">
        <v>9.0600253034065881E-2</v>
      </c>
      <c r="T117" s="342">
        <v>0.13030463700611422</v>
      </c>
      <c r="U117" s="342">
        <v>9.8878555798687096E-2</v>
      </c>
      <c r="V117" s="342">
        <v>0.15207000689605973</v>
      </c>
      <c r="W117" s="342">
        <v>5.7868808635767661E-2</v>
      </c>
      <c r="X117" s="342">
        <v>3.6583113633017944E-2</v>
      </c>
      <c r="Y117" s="342">
        <v>8.4355969500025593E-2</v>
      </c>
      <c r="Z117" s="342">
        <v>0.13315812527376258</v>
      </c>
      <c r="AA117" s="342">
        <v>1.2563507776679165E-2</v>
      </c>
      <c r="AB117" s="342">
        <v>0.14207542048159225</v>
      </c>
      <c r="AC117" s="342">
        <v>8.0277715902703176E-2</v>
      </c>
      <c r="AD117" s="342">
        <v>0.14676595268581943</v>
      </c>
      <c r="AE117" s="342">
        <v>6.6242153072839774E-2</v>
      </c>
      <c r="AF117" s="342">
        <v>3.4701982754715269E-2</v>
      </c>
      <c r="AG117" s="342">
        <v>-8.604459124690339E-2</v>
      </c>
      <c r="AH117" s="342">
        <v>8.0745799577884081E-2</v>
      </c>
      <c r="AI117" s="342">
        <v>0.12717625304831751</v>
      </c>
      <c r="AJ117" s="342">
        <v>4.2728237791932057E-2</v>
      </c>
      <c r="AK117" s="342">
        <v>9.3038896984642974E-2</v>
      </c>
      <c r="AL117" s="342">
        <v>5.3413571536639816E-2</v>
      </c>
      <c r="AM117" s="342">
        <v>7.9618126039774723E-2</v>
      </c>
      <c r="AN117" s="342">
        <v>8.3080338197368847E-2</v>
      </c>
      <c r="AO117" s="342">
        <v>0.21915041343179953</v>
      </c>
      <c r="AP117" s="342">
        <v>9.2835695831296694E-2</v>
      </c>
      <c r="AQ117" s="342">
        <v>6.4247006461945283E-2</v>
      </c>
      <c r="AR117" s="342">
        <v>0.10594857884528446</v>
      </c>
      <c r="AS117" s="342">
        <v>1.7129364234433436E-2</v>
      </c>
      <c r="AT117" s="342">
        <v>9.9097459292722553E-2</v>
      </c>
      <c r="AU117" s="342">
        <v>9.8557487044518277E-2</v>
      </c>
      <c r="AV117" s="342">
        <v>1.0734394620650544E-2</v>
      </c>
      <c r="AW117" s="342">
        <v>8.39535667248614E-2</v>
      </c>
      <c r="AX117" s="342">
        <v>-0.104736</v>
      </c>
      <c r="AY117" s="342">
        <v>-2.2041052713644513E-2</v>
      </c>
      <c r="AZ117" s="342">
        <v>-4.3006263048016705E-2</v>
      </c>
      <c r="BA117" s="342">
        <v>-1.6652308316018851E-2</v>
      </c>
      <c r="BB117" s="342">
        <v>4.9995050461721216E-2</v>
      </c>
      <c r="BC117" s="342">
        <v>1.5998857681135327E-2</v>
      </c>
      <c r="BD117" s="342">
        <v>-5.2672023213067187E-2</v>
      </c>
      <c r="BE117" s="342">
        <v>2.1633658873709414E-2</v>
      </c>
      <c r="BF117" s="342">
        <v>2.6101504626333212E-2</v>
      </c>
      <c r="BG117" s="342">
        <v>-2.6646736095141101E-2</v>
      </c>
      <c r="BH117" s="342">
        <v>-3.5212895979916094E-2</v>
      </c>
      <c r="BI117" s="342">
        <v>1.8518356452106945E-2</v>
      </c>
      <c r="BJ117" s="342">
        <v>3.4540698045387841E-2</v>
      </c>
      <c r="BK117" s="342">
        <v>-0.12226798133939404</v>
      </c>
      <c r="BL117" s="342">
        <v>4.6621911285835468E-2</v>
      </c>
      <c r="BM117" s="342">
        <v>4.7877337493306263E-2</v>
      </c>
      <c r="BN117" s="342">
        <v>2.2440879500464993E-2</v>
      </c>
      <c r="BO117" s="342">
        <v>2.2006429766751469E-2</v>
      </c>
      <c r="BP117" s="342">
        <v>0.14707384999756568</v>
      </c>
      <c r="BQ117" s="342">
        <v>-8.9973281637295548E-3</v>
      </c>
      <c r="BR117" s="342">
        <v>0.12912418510392651</v>
      </c>
      <c r="BS117" s="342">
        <v>5.5957757079687649E-2</v>
      </c>
      <c r="BT117" s="342">
        <v>8.5970107004250895E-2</v>
      </c>
      <c r="BU117" s="342">
        <v>0.22528131046077826</v>
      </c>
      <c r="BV117" s="342">
        <v>0.1915949312188269</v>
      </c>
      <c r="BW117" s="342">
        <v>0.19723150246957588</v>
      </c>
      <c r="BX117" s="342">
        <v>0.44350258054499359</v>
      </c>
      <c r="BY117" s="342">
        <v>-0.19663699307616223</v>
      </c>
      <c r="BZ117" s="342">
        <v>-1.1435347993133808E-2</v>
      </c>
      <c r="CA117" s="342">
        <v>0</v>
      </c>
      <c r="CB117" s="342">
        <v>2.4292426585638922E-2</v>
      </c>
      <c r="CC117" s="342">
        <v>0</v>
      </c>
      <c r="CD117" s="342">
        <v>3.5787055100359823E-2</v>
      </c>
      <c r="CE117" s="342">
        <v>5.2364111748392311E-2</v>
      </c>
      <c r="CF117" s="342">
        <v>0.21525069682918468</v>
      </c>
      <c r="CG117" s="342">
        <v>3.4486149811506307E-2</v>
      </c>
      <c r="CH117" s="342">
        <v>0.16848989761357885</v>
      </c>
      <c r="CI117" s="342">
        <v>8.5790151108228352E-2</v>
      </c>
      <c r="CJ117" s="342">
        <v>0.12623036489832365</v>
      </c>
      <c r="CK117" s="342">
        <v>0.12790760869565218</v>
      </c>
      <c r="CL117" s="342">
        <v>0.10156974734889135</v>
      </c>
      <c r="CM117" s="342">
        <v>0</v>
      </c>
      <c r="CN117" s="342">
        <v>4.1266679270560705E-3</v>
      </c>
      <c r="CO117" s="342">
        <v>4.387655280311098E-2</v>
      </c>
      <c r="CP117" s="342">
        <v>1.706520283931557E-2</v>
      </c>
      <c r="CQ117" s="342">
        <v>8.2113145656419612E-3</v>
      </c>
      <c r="CR117" s="342">
        <v>1.6474769049611759E-2</v>
      </c>
      <c r="CS117" s="342">
        <v>1.853726764619875E-2</v>
      </c>
      <c r="CT117" s="342">
        <v>-6.9789273450431089E-3</v>
      </c>
      <c r="CU117" s="342">
        <v>8.6676368036709153E-2</v>
      </c>
      <c r="CV117" s="342">
        <v>-1.2132280240551827E-2</v>
      </c>
      <c r="CW117" s="342">
        <v>2.3223204931413395E-2</v>
      </c>
      <c r="CX117" s="342">
        <v>9.2010876110562093E-2</v>
      </c>
      <c r="CY117" s="342">
        <v>-0.12947916467521875</v>
      </c>
      <c r="CZ117" s="342">
        <v>-1.0874840037786486E-2</v>
      </c>
      <c r="DA117" s="342">
        <v>9.1195948847970956E-2</v>
      </c>
      <c r="DB117" s="342">
        <v>0.12850086084895029</v>
      </c>
      <c r="DC117" s="342">
        <v>0.22099839372509752</v>
      </c>
      <c r="DD117" s="342">
        <v>4.8892990971728827E-2</v>
      </c>
      <c r="DE117" s="342">
        <v>0</v>
      </c>
      <c r="DF117" s="343">
        <v>0.57420450528892986</v>
      </c>
      <c r="DG117" s="345"/>
      <c r="DH117" s="346"/>
      <c r="DI117" s="346"/>
      <c r="DJ117" s="346"/>
      <c r="DK117" s="346"/>
      <c r="DL117" s="346"/>
      <c r="DM117" s="346"/>
      <c r="DN117" s="346"/>
      <c r="DO117" s="346"/>
      <c r="DP117" s="346"/>
      <c r="DQ117" s="345"/>
      <c r="DR117" s="345"/>
      <c r="DS117" s="345"/>
      <c r="DT117" s="345"/>
      <c r="DU117" s="345"/>
      <c r="DV117" s="345"/>
      <c r="DW117" s="345"/>
      <c r="DX117" s="345"/>
      <c r="DY117" s="345"/>
      <c r="DZ117" s="345"/>
      <c r="EA117" s="345"/>
      <c r="EB117" s="345"/>
      <c r="EC117" s="345"/>
      <c r="ED117" s="345"/>
      <c r="EE117" s="345"/>
      <c r="EF117" s="345"/>
      <c r="EG117" s="345"/>
      <c r="EH117" s="345"/>
      <c r="EI117" s="345"/>
      <c r="EJ117" s="345"/>
      <c r="EK117" s="345"/>
      <c r="EL117" s="345"/>
      <c r="EM117" s="345"/>
      <c r="EN117" s="345"/>
      <c r="EO117" s="345"/>
      <c r="EP117" s="345"/>
      <c r="EQ117" s="345"/>
      <c r="ER117" s="345"/>
      <c r="ES117" s="345"/>
      <c r="ET117" s="345"/>
      <c r="EU117" s="345"/>
      <c r="EV117" s="345"/>
      <c r="EW117" s="345"/>
      <c r="EX117" s="345"/>
      <c r="EY117" s="345"/>
      <c r="EZ117" s="345"/>
      <c r="FA117" s="345"/>
      <c r="FB117" s="345"/>
      <c r="FC117" s="345"/>
      <c r="FD117" s="345"/>
      <c r="FE117" s="345"/>
      <c r="FF117" s="345"/>
      <c r="FG117" s="345"/>
      <c r="FH117" s="345"/>
      <c r="FI117" s="345"/>
      <c r="FJ117" s="345"/>
      <c r="FK117" s="345"/>
      <c r="FL117" s="345"/>
      <c r="FM117" s="345"/>
      <c r="FN117" s="345"/>
    </row>
    <row r="118" spans="1:170" ht="19.899999999999999" customHeight="1" x14ac:dyDescent="0.15">
      <c r="A118" s="347" t="s">
        <v>962</v>
      </c>
      <c r="B118" s="348" t="s">
        <v>845</v>
      </c>
      <c r="C118" s="349">
        <v>0.15369171994386402</v>
      </c>
      <c r="D118" s="342">
        <v>0.13800382610990169</v>
      </c>
      <c r="E118" s="342">
        <v>0.14591371448614521</v>
      </c>
      <c r="F118" s="342">
        <v>6.7489711934156385E-2</v>
      </c>
      <c r="G118" s="342">
        <v>0.15444923559388474</v>
      </c>
      <c r="H118" s="342">
        <v>0</v>
      </c>
      <c r="I118" s="342">
        <v>0.10684210526315789</v>
      </c>
      <c r="J118" s="342">
        <v>4.7101603780533664E-2</v>
      </c>
      <c r="K118" s="342">
        <v>9.5965402975240782E-2</v>
      </c>
      <c r="L118" s="342">
        <v>4.6710782405605292E-2</v>
      </c>
      <c r="M118" s="342">
        <v>0</v>
      </c>
      <c r="N118" s="342">
        <v>0.13438582980361957</v>
      </c>
      <c r="O118" s="342">
        <v>5.9828468667865543E-2</v>
      </c>
      <c r="P118" s="342">
        <v>3.2323854234809712E-2</v>
      </c>
      <c r="Q118" s="342">
        <v>4.9105040037682526E-2</v>
      </c>
      <c r="R118" s="342">
        <v>4.9795762437920596E-2</v>
      </c>
      <c r="S118" s="342">
        <v>4.8949205754182087E-2</v>
      </c>
      <c r="T118" s="342">
        <v>0.16462076417645993</v>
      </c>
      <c r="U118" s="342">
        <v>0.10092997811816193</v>
      </c>
      <c r="V118" s="342">
        <v>0.12810025444082468</v>
      </c>
      <c r="W118" s="342">
        <v>5.3994763886944089E-2</v>
      </c>
      <c r="X118" s="342">
        <v>0.14205532433119655</v>
      </c>
      <c r="Y118" s="342">
        <v>0.13250089555293998</v>
      </c>
      <c r="Z118" s="342">
        <v>0.13885238720981166</v>
      </c>
      <c r="AA118" s="342">
        <v>0.27705319196633998</v>
      </c>
      <c r="AB118" s="342">
        <v>0.10892037266371608</v>
      </c>
      <c r="AC118" s="342">
        <v>2.3647316599707896E-2</v>
      </c>
      <c r="AD118" s="342">
        <v>7.8380427891249493E-2</v>
      </c>
      <c r="AE118" s="342">
        <v>0.10327176007844109</v>
      </c>
      <c r="AF118" s="342">
        <v>0.1844279005149424</v>
      </c>
      <c r="AG118" s="342">
        <v>7.7952105697770432E-2</v>
      </c>
      <c r="AH118" s="342">
        <v>0.15236725928793282</v>
      </c>
      <c r="AI118" s="342">
        <v>7.4383413579640359E-2</v>
      </c>
      <c r="AJ118" s="342">
        <v>0.11358811040339703</v>
      </c>
      <c r="AK118" s="342">
        <v>7.6411463587789108E-2</v>
      </c>
      <c r="AL118" s="342">
        <v>9.2142193294202285E-2</v>
      </c>
      <c r="AM118" s="342">
        <v>1.9149661421368865E-2</v>
      </c>
      <c r="AN118" s="342">
        <v>5.3700257891816018E-2</v>
      </c>
      <c r="AO118" s="342">
        <v>2.393486082181405E-2</v>
      </c>
      <c r="AP118" s="342">
        <v>4.5527546959011241E-2</v>
      </c>
      <c r="AQ118" s="342">
        <v>3.9568707052272854E-2</v>
      </c>
      <c r="AR118" s="342">
        <v>4.3531522072012947E-2</v>
      </c>
      <c r="AS118" s="342">
        <v>7.4765238992165528E-2</v>
      </c>
      <c r="AT118" s="342">
        <v>0.12352085757826312</v>
      </c>
      <c r="AU118" s="342">
        <v>0.13545333275141982</v>
      </c>
      <c r="AV118" s="342">
        <v>0.15344558314542517</v>
      </c>
      <c r="AW118" s="342">
        <v>0.23677090671485598</v>
      </c>
      <c r="AX118" s="342">
        <v>0.118464</v>
      </c>
      <c r="AY118" s="342">
        <v>0.17433852710674522</v>
      </c>
      <c r="AZ118" s="342">
        <v>0.23580375782881002</v>
      </c>
      <c r="BA118" s="342">
        <v>0.19265190290376527</v>
      </c>
      <c r="BB118" s="342">
        <v>0.14335277009159003</v>
      </c>
      <c r="BC118" s="342">
        <v>0.20595199277099704</v>
      </c>
      <c r="BD118" s="342">
        <v>0.21315939926352609</v>
      </c>
      <c r="BE118" s="342">
        <v>9.0772012370068905E-2</v>
      </c>
      <c r="BF118" s="342">
        <v>0.10814162983270599</v>
      </c>
      <c r="BG118" s="342">
        <v>7.8061040113012917E-2</v>
      </c>
      <c r="BH118" s="342">
        <v>0.13993767823913497</v>
      </c>
      <c r="BI118" s="342">
        <v>9.0644554325471485E-2</v>
      </c>
      <c r="BJ118" s="342">
        <v>0.1157560031477976</v>
      </c>
      <c r="BK118" s="342">
        <v>3.1955433278080626E-2</v>
      </c>
      <c r="BL118" s="342">
        <v>3.7269344084354165E-2</v>
      </c>
      <c r="BM118" s="342">
        <v>2.8845195590038921E-2</v>
      </c>
      <c r="BN118" s="342">
        <v>8.1425202603959079E-2</v>
      </c>
      <c r="BO118" s="342">
        <v>6.0563621507248651E-2</v>
      </c>
      <c r="BP118" s="342">
        <v>0.1918580178932065</v>
      </c>
      <c r="BQ118" s="342">
        <v>0.16600437079507696</v>
      </c>
      <c r="BR118" s="342">
        <v>0.19335316872054775</v>
      </c>
      <c r="BS118" s="342">
        <v>2.6352432025590365E-2</v>
      </c>
      <c r="BT118" s="342">
        <v>8.2932143023723093E-2</v>
      </c>
      <c r="BU118" s="342">
        <v>7.408033234644848E-2</v>
      </c>
      <c r="BV118" s="342">
        <v>0.24256677760911174</v>
      </c>
      <c r="BW118" s="342">
        <v>0.28008390879229222</v>
      </c>
      <c r="BX118" s="342">
        <v>0.37561986743511644</v>
      </c>
      <c r="BY118" s="342">
        <v>0.56962413452027694</v>
      </c>
      <c r="BZ118" s="342">
        <v>0.10078380727751937</v>
      </c>
      <c r="CA118" s="342">
        <v>0</v>
      </c>
      <c r="CB118" s="342">
        <v>8.6035204374771482E-2</v>
      </c>
      <c r="CC118" s="342">
        <v>0</v>
      </c>
      <c r="CD118" s="342">
        <v>0.10907356830103611</v>
      </c>
      <c r="CE118" s="342">
        <v>0.166874475754347</v>
      </c>
      <c r="CF118" s="342">
        <v>8.0758891712852485E-2</v>
      </c>
      <c r="CG118" s="342">
        <v>7.0228924220073208E-2</v>
      </c>
      <c r="CH118" s="342">
        <v>0.19697348443714105</v>
      </c>
      <c r="CI118" s="342">
        <v>0.22261860121008198</v>
      </c>
      <c r="CJ118" s="342">
        <v>0.11487404252604967</v>
      </c>
      <c r="CK118" s="342">
        <v>2.3797554347826086E-2</v>
      </c>
      <c r="CL118" s="342">
        <v>0.14081343107117522</v>
      </c>
      <c r="CM118" s="342">
        <v>0</v>
      </c>
      <c r="CN118" s="342">
        <v>8.0694116176091304E-2</v>
      </c>
      <c r="CO118" s="342">
        <v>8.0655134613850252E-2</v>
      </c>
      <c r="CP118" s="342">
        <v>6.1443632614670528E-2</v>
      </c>
      <c r="CQ118" s="342">
        <v>1.2074193165510321E-2</v>
      </c>
      <c r="CR118" s="342">
        <v>2.9588579605608813E-2</v>
      </c>
      <c r="CS118" s="342">
        <v>7.7391954447895914E-2</v>
      </c>
      <c r="CT118" s="342">
        <v>4.5113927386216723E-2</v>
      </c>
      <c r="CU118" s="342">
        <v>0.39533009316406725</v>
      </c>
      <c r="CV118" s="342">
        <v>9.0532633856390099E-2</v>
      </c>
      <c r="CW118" s="342">
        <v>3.3807226567258729E-2</v>
      </c>
      <c r="CX118" s="342">
        <v>9.8779238080906398E-2</v>
      </c>
      <c r="CY118" s="342">
        <v>0.18127592865199688</v>
      </c>
      <c r="CZ118" s="342">
        <v>5.7694333581443866E-2</v>
      </c>
      <c r="DA118" s="342">
        <v>0.14131579311969186</v>
      </c>
      <c r="DB118" s="342">
        <v>0.17529769148255317</v>
      </c>
      <c r="DC118" s="342">
        <v>2.8725201827398461E-2</v>
      </c>
      <c r="DD118" s="342">
        <v>0.15443899221563381</v>
      </c>
      <c r="DE118" s="342">
        <v>0</v>
      </c>
      <c r="DF118" s="343">
        <v>3.515823685095304E-2</v>
      </c>
      <c r="DG118" s="345"/>
      <c r="DH118" s="346"/>
      <c r="DI118" s="346"/>
      <c r="DJ118" s="346"/>
      <c r="DK118" s="346"/>
      <c r="DL118" s="346"/>
      <c r="DM118" s="346"/>
      <c r="DN118" s="346"/>
      <c r="DO118" s="346"/>
      <c r="DP118" s="346"/>
      <c r="DQ118" s="345"/>
      <c r="DR118" s="345"/>
      <c r="DS118" s="345"/>
      <c r="DT118" s="345"/>
      <c r="DU118" s="345"/>
      <c r="DV118" s="345"/>
      <c r="DW118" s="345"/>
      <c r="DX118" s="345"/>
      <c r="DY118" s="345"/>
      <c r="DZ118" s="345"/>
      <c r="EA118" s="345"/>
      <c r="EB118" s="345"/>
      <c r="EC118" s="345"/>
      <c r="ED118" s="345"/>
      <c r="EE118" s="345"/>
      <c r="EF118" s="345"/>
      <c r="EG118" s="345"/>
      <c r="EH118" s="345"/>
      <c r="EI118" s="345"/>
      <c r="EJ118" s="345"/>
      <c r="EK118" s="345"/>
      <c r="EL118" s="345"/>
      <c r="EM118" s="345"/>
      <c r="EN118" s="345"/>
      <c r="EO118" s="345"/>
      <c r="EP118" s="345"/>
      <c r="EQ118" s="345"/>
      <c r="ER118" s="345"/>
      <c r="ES118" s="345"/>
      <c r="ET118" s="345"/>
      <c r="EU118" s="345"/>
      <c r="EV118" s="345"/>
      <c r="EW118" s="345"/>
      <c r="EX118" s="345"/>
      <c r="EY118" s="345"/>
      <c r="EZ118" s="345"/>
      <c r="FA118" s="345"/>
      <c r="FB118" s="345"/>
      <c r="FC118" s="345"/>
      <c r="FD118" s="345"/>
      <c r="FE118" s="345"/>
      <c r="FF118" s="345"/>
      <c r="FG118" s="345"/>
      <c r="FH118" s="345"/>
      <c r="FI118" s="345"/>
      <c r="FJ118" s="345"/>
      <c r="FK118" s="345"/>
      <c r="FL118" s="345"/>
      <c r="FM118" s="345"/>
      <c r="FN118" s="345"/>
    </row>
    <row r="119" spans="1:170" ht="19.899999999999999" customHeight="1" x14ac:dyDescent="0.15">
      <c r="A119" s="347" t="s">
        <v>963</v>
      </c>
      <c r="B119" s="348" t="s">
        <v>846</v>
      </c>
      <c r="C119" s="349">
        <v>0</v>
      </c>
      <c r="D119" s="342">
        <v>0</v>
      </c>
      <c r="E119" s="342">
        <v>0</v>
      </c>
      <c r="F119" s="342">
        <v>0</v>
      </c>
      <c r="G119" s="342">
        <v>0</v>
      </c>
      <c r="H119" s="342">
        <v>0</v>
      </c>
      <c r="I119" s="342">
        <v>0</v>
      </c>
      <c r="J119" s="342">
        <v>0</v>
      </c>
      <c r="K119" s="342">
        <v>0</v>
      </c>
      <c r="L119" s="342">
        <v>0</v>
      </c>
      <c r="M119" s="342">
        <v>0</v>
      </c>
      <c r="N119" s="342">
        <v>0</v>
      </c>
      <c r="O119" s="342">
        <v>0</v>
      </c>
      <c r="P119" s="342">
        <v>0</v>
      </c>
      <c r="Q119" s="342">
        <v>0</v>
      </c>
      <c r="R119" s="342">
        <v>0</v>
      </c>
      <c r="S119" s="342">
        <v>0</v>
      </c>
      <c r="T119" s="342">
        <v>0</v>
      </c>
      <c r="U119" s="342">
        <v>0</v>
      </c>
      <c r="V119" s="342">
        <v>0</v>
      </c>
      <c r="W119" s="342">
        <v>0</v>
      </c>
      <c r="X119" s="342">
        <v>0</v>
      </c>
      <c r="Y119" s="342">
        <v>0</v>
      </c>
      <c r="Z119" s="342">
        <v>0</v>
      </c>
      <c r="AA119" s="342">
        <v>0</v>
      </c>
      <c r="AB119" s="342">
        <v>0</v>
      </c>
      <c r="AC119" s="342">
        <v>0</v>
      </c>
      <c r="AD119" s="342">
        <v>0</v>
      </c>
      <c r="AE119" s="342">
        <v>0</v>
      </c>
      <c r="AF119" s="342">
        <v>0</v>
      </c>
      <c r="AG119" s="342">
        <v>0</v>
      </c>
      <c r="AH119" s="342">
        <v>0</v>
      </c>
      <c r="AI119" s="342">
        <v>0</v>
      </c>
      <c r="AJ119" s="342">
        <v>0</v>
      </c>
      <c r="AK119" s="342">
        <v>0</v>
      </c>
      <c r="AL119" s="342">
        <v>0</v>
      </c>
      <c r="AM119" s="342">
        <v>0</v>
      </c>
      <c r="AN119" s="342">
        <v>0</v>
      </c>
      <c r="AO119" s="342">
        <v>0</v>
      </c>
      <c r="AP119" s="342">
        <v>0</v>
      </c>
      <c r="AQ119" s="342">
        <v>0</v>
      </c>
      <c r="AR119" s="342">
        <v>0</v>
      </c>
      <c r="AS119" s="342">
        <v>0</v>
      </c>
      <c r="AT119" s="342">
        <v>0</v>
      </c>
      <c r="AU119" s="342">
        <v>0</v>
      </c>
      <c r="AV119" s="342">
        <v>0</v>
      </c>
      <c r="AW119" s="342">
        <v>0</v>
      </c>
      <c r="AX119" s="342">
        <v>0</v>
      </c>
      <c r="AY119" s="342">
        <v>0</v>
      </c>
      <c r="AZ119" s="342">
        <v>0</v>
      </c>
      <c r="BA119" s="342">
        <v>0</v>
      </c>
      <c r="BB119" s="342">
        <v>0</v>
      </c>
      <c r="BC119" s="342">
        <v>0</v>
      </c>
      <c r="BD119" s="342">
        <v>0</v>
      </c>
      <c r="BE119" s="342">
        <v>0</v>
      </c>
      <c r="BF119" s="342">
        <v>0</v>
      </c>
      <c r="BG119" s="342">
        <v>0</v>
      </c>
      <c r="BH119" s="342">
        <v>0</v>
      </c>
      <c r="BI119" s="342">
        <v>0</v>
      </c>
      <c r="BJ119" s="342">
        <v>0</v>
      </c>
      <c r="BK119" s="342">
        <v>0</v>
      </c>
      <c r="BL119" s="342">
        <v>0</v>
      </c>
      <c r="BM119" s="342">
        <v>0</v>
      </c>
      <c r="BN119" s="342">
        <v>0</v>
      </c>
      <c r="BO119" s="342">
        <v>0</v>
      </c>
      <c r="BP119" s="342">
        <v>0</v>
      </c>
      <c r="BQ119" s="342">
        <v>0</v>
      </c>
      <c r="BR119" s="342">
        <v>2.3042069391300102E-2</v>
      </c>
      <c r="BS119" s="342">
        <v>2.774720105372095E-2</v>
      </c>
      <c r="BT119" s="342">
        <v>0</v>
      </c>
      <c r="BU119" s="342">
        <v>0</v>
      </c>
      <c r="BV119" s="342">
        <v>0</v>
      </c>
      <c r="BW119" s="342">
        <v>0</v>
      </c>
      <c r="BX119" s="342">
        <v>0</v>
      </c>
      <c r="BY119" s="342">
        <v>0</v>
      </c>
      <c r="BZ119" s="342">
        <v>0</v>
      </c>
      <c r="CA119" s="342">
        <v>0</v>
      </c>
      <c r="CB119" s="342">
        <v>0</v>
      </c>
      <c r="CC119" s="342">
        <v>0</v>
      </c>
      <c r="CD119" s="342">
        <v>0</v>
      </c>
      <c r="CE119" s="342">
        <v>0</v>
      </c>
      <c r="CF119" s="342">
        <v>6.8982316814224156E-4</v>
      </c>
      <c r="CG119" s="342">
        <v>0</v>
      </c>
      <c r="CH119" s="342">
        <v>0</v>
      </c>
      <c r="CI119" s="342">
        <v>0</v>
      </c>
      <c r="CJ119" s="342">
        <v>0</v>
      </c>
      <c r="CK119" s="342">
        <v>0</v>
      </c>
      <c r="CL119" s="342">
        <v>0</v>
      </c>
      <c r="CM119" s="342">
        <v>0.36373980309182091</v>
      </c>
      <c r="CN119" s="342">
        <v>9.62567038723149E-2</v>
      </c>
      <c r="CO119" s="342">
        <v>3.9755402072369904E-2</v>
      </c>
      <c r="CP119" s="342">
        <v>0</v>
      </c>
      <c r="CQ119" s="342">
        <v>2.1256622462962763E-3</v>
      </c>
      <c r="CR119" s="342">
        <v>2.1002690350907299E-3</v>
      </c>
      <c r="CS119" s="342">
        <v>0</v>
      </c>
      <c r="CT119" s="342">
        <v>0</v>
      </c>
      <c r="CU119" s="342">
        <v>0</v>
      </c>
      <c r="CV119" s="342">
        <v>0</v>
      </c>
      <c r="CW119" s="342">
        <v>0</v>
      </c>
      <c r="CX119" s="342">
        <v>4.6875642286444788E-5</v>
      </c>
      <c r="CY119" s="342">
        <v>0</v>
      </c>
      <c r="CZ119" s="342">
        <v>0</v>
      </c>
      <c r="DA119" s="342">
        <v>0</v>
      </c>
      <c r="DB119" s="342">
        <v>0</v>
      </c>
      <c r="DC119" s="342">
        <v>0</v>
      </c>
      <c r="DD119" s="342">
        <v>0</v>
      </c>
      <c r="DE119" s="342">
        <v>0</v>
      </c>
      <c r="DF119" s="343">
        <v>0</v>
      </c>
      <c r="DG119" s="345"/>
      <c r="DH119" s="346"/>
      <c r="DI119" s="346"/>
      <c r="DJ119" s="346"/>
      <c r="DK119" s="346"/>
      <c r="DL119" s="346"/>
      <c r="DM119" s="346"/>
      <c r="DN119" s="346"/>
      <c r="DO119" s="346"/>
      <c r="DP119" s="346"/>
      <c r="DQ119" s="345"/>
      <c r="DR119" s="345"/>
      <c r="DS119" s="345"/>
      <c r="DT119" s="345"/>
      <c r="DU119" s="345"/>
      <c r="DV119" s="345"/>
      <c r="DW119" s="345"/>
      <c r="DX119" s="345"/>
      <c r="DY119" s="345"/>
      <c r="DZ119" s="345"/>
      <c r="EA119" s="345"/>
      <c r="EB119" s="345"/>
      <c r="EC119" s="345"/>
      <c r="ED119" s="345"/>
      <c r="EE119" s="345"/>
      <c r="EF119" s="345"/>
      <c r="EG119" s="345"/>
      <c r="EH119" s="345"/>
      <c r="EI119" s="345"/>
      <c r="EJ119" s="345"/>
      <c r="EK119" s="345"/>
      <c r="EL119" s="345"/>
      <c r="EM119" s="345"/>
      <c r="EN119" s="345"/>
      <c r="EO119" s="345"/>
      <c r="EP119" s="345"/>
      <c r="EQ119" s="345"/>
      <c r="ER119" s="345"/>
      <c r="ES119" s="345"/>
      <c r="ET119" s="345"/>
      <c r="EU119" s="345"/>
      <c r="EV119" s="345"/>
      <c r="EW119" s="345"/>
      <c r="EX119" s="345"/>
      <c r="EY119" s="345"/>
      <c r="EZ119" s="345"/>
      <c r="FA119" s="345"/>
      <c r="FB119" s="345"/>
      <c r="FC119" s="345"/>
      <c r="FD119" s="345"/>
      <c r="FE119" s="345"/>
      <c r="FF119" s="345"/>
      <c r="FG119" s="345"/>
      <c r="FH119" s="345"/>
      <c r="FI119" s="345"/>
      <c r="FJ119" s="345"/>
      <c r="FK119" s="345"/>
      <c r="FL119" s="345"/>
      <c r="FM119" s="345"/>
      <c r="FN119" s="345"/>
    </row>
    <row r="120" spans="1:170" ht="19.899999999999999" customHeight="1" x14ac:dyDescent="0.15">
      <c r="A120" s="347" t="s">
        <v>964</v>
      </c>
      <c r="B120" s="360" t="s">
        <v>847</v>
      </c>
      <c r="C120" s="349">
        <v>2.3994230469359116E-2</v>
      </c>
      <c r="D120" s="342">
        <v>2.2165050465070255E-2</v>
      </c>
      <c r="E120" s="342">
        <v>5.7172921781830935E-2</v>
      </c>
      <c r="F120" s="342">
        <v>3.4567901234567898E-2</v>
      </c>
      <c r="G120" s="342">
        <v>4.3512348098784792E-2</v>
      </c>
      <c r="H120" s="342">
        <v>0</v>
      </c>
      <c r="I120" s="342">
        <v>5.2368421052631578E-2</v>
      </c>
      <c r="J120" s="342">
        <v>1.7660193911293916E-2</v>
      </c>
      <c r="K120" s="342">
        <v>0.26525892862910261</v>
      </c>
      <c r="L120" s="342">
        <v>3.834176722460101E-2</v>
      </c>
      <c r="M120" s="342">
        <v>0</v>
      </c>
      <c r="N120" s="342">
        <v>-1.4824797843665768E-2</v>
      </c>
      <c r="O120" s="342">
        <v>3.2438788214137503E-2</v>
      </c>
      <c r="P120" s="342">
        <v>5.610497556470543E-2</v>
      </c>
      <c r="Q120" s="342">
        <v>4.8719650580225239E-2</v>
      </c>
      <c r="R120" s="342">
        <v>1.5839431073496137E-2</v>
      </c>
      <c r="S120" s="342">
        <v>4.9183496555925216E-2</v>
      </c>
      <c r="T120" s="342">
        <v>4.3463962361658288E-2</v>
      </c>
      <c r="U120" s="342">
        <v>3.9797592997811819E-2</v>
      </c>
      <c r="V120" s="342">
        <v>1.5036580822612734E-2</v>
      </c>
      <c r="W120" s="342">
        <v>-9.7890703565563855E-3</v>
      </c>
      <c r="X120" s="342">
        <v>3.5812266638116778E-3</v>
      </c>
      <c r="Y120" s="342">
        <v>-1.1432372959418659E-2</v>
      </c>
      <c r="Z120" s="342">
        <v>-2.4529128339903637E-2</v>
      </c>
      <c r="AA120" s="342">
        <v>1.3233687380093307E-2</v>
      </c>
      <c r="AB120" s="342">
        <v>-2.6795252813210294E-5</v>
      </c>
      <c r="AC120" s="342">
        <v>0.30102693427139376</v>
      </c>
      <c r="AD120" s="342">
        <v>2.5782871918549E-2</v>
      </c>
      <c r="AE120" s="342">
        <v>2.6392723912136956E-2</v>
      </c>
      <c r="AF120" s="342">
        <v>2.0084263300161581E-2</v>
      </c>
      <c r="AG120" s="342">
        <v>2.6094137076796035E-2</v>
      </c>
      <c r="AH120" s="342">
        <v>1.4737191362291591E-2</v>
      </c>
      <c r="AI120" s="342">
        <v>4.8621222542810434E-2</v>
      </c>
      <c r="AJ120" s="342">
        <v>3.7420382165605094E-2</v>
      </c>
      <c r="AK120" s="342">
        <v>3.1293203303067667E-2</v>
      </c>
      <c r="AL120" s="342">
        <v>3.1685650679750148E-2</v>
      </c>
      <c r="AM120" s="342">
        <v>-1.579694439780827E-3</v>
      </c>
      <c r="AN120" s="342">
        <v>3.6692455848268204E-2</v>
      </c>
      <c r="AO120" s="342">
        <v>3.2923057501735783E-2</v>
      </c>
      <c r="AP120" s="342">
        <v>2.7581872774247607E-3</v>
      </c>
      <c r="AQ120" s="342">
        <v>-1.2331700776550774E-2</v>
      </c>
      <c r="AR120" s="342">
        <v>4.0804421694302255E-2</v>
      </c>
      <c r="AS120" s="342">
        <v>3.2798296617803618E-2</v>
      </c>
      <c r="AT120" s="342">
        <v>1.8182487108636004E-3</v>
      </c>
      <c r="AU120" s="342">
        <v>3.9393013622468437E-3</v>
      </c>
      <c r="AV120" s="342">
        <v>-2.3532403469212315E-2</v>
      </c>
      <c r="AW120" s="342">
        <v>-7.9828887051160327E-2</v>
      </c>
      <c r="AX120" s="342">
        <v>-1.2101333333333334E-2</v>
      </c>
      <c r="AY120" s="342">
        <v>-2.9588544741072389E-2</v>
      </c>
      <c r="AZ120" s="342">
        <v>8.4029227557411278E-3</v>
      </c>
      <c r="BA120" s="342">
        <v>-4.5396037095221206E-2</v>
      </c>
      <c r="BB120" s="342">
        <v>-3.0781414248070857E-3</v>
      </c>
      <c r="BC120" s="342">
        <v>-4.9469226654390998E-2</v>
      </c>
      <c r="BD120" s="342">
        <v>-5.9305206341790283E-2</v>
      </c>
      <c r="BE120" s="342">
        <v>-4.3462781590098358E-2</v>
      </c>
      <c r="BF120" s="342">
        <v>-1.5633340468908338E-2</v>
      </c>
      <c r="BG120" s="342">
        <v>-4.1213574690364338E-3</v>
      </c>
      <c r="BH120" s="342">
        <v>-1.61750294541891E-2</v>
      </c>
      <c r="BI120" s="342">
        <v>1.1267667264691725E-2</v>
      </c>
      <c r="BJ120" s="342">
        <v>5.5405491630686771E-3</v>
      </c>
      <c r="BK120" s="342">
        <v>1.4918231685435499E-2</v>
      </c>
      <c r="BL120" s="342">
        <v>4.6610053542272857E-2</v>
      </c>
      <c r="BM120" s="342">
        <v>4.8174984619350519E-2</v>
      </c>
      <c r="BN120" s="342">
        <v>5.3952437890261724E-2</v>
      </c>
      <c r="BO120" s="342">
        <v>4.1839869549238386E-2</v>
      </c>
      <c r="BP120" s="342">
        <v>4.3245921582717409E-2</v>
      </c>
      <c r="BQ120" s="342">
        <v>3.083163139389734E-3</v>
      </c>
      <c r="BR120" s="342">
        <v>3.7290760499907566E-2</v>
      </c>
      <c r="BS120" s="342">
        <v>4.2861510960579545E-2</v>
      </c>
      <c r="BT120" s="342">
        <v>5.7821493537720772E-2</v>
      </c>
      <c r="BU120" s="342">
        <v>1.7391582471669807E-2</v>
      </c>
      <c r="BV120" s="342">
        <v>7.8398280234959122E-2</v>
      </c>
      <c r="BW120" s="342">
        <v>5.9067301501723811E-2</v>
      </c>
      <c r="BX120" s="342">
        <v>7.1837412640241918E-2</v>
      </c>
      <c r="BY120" s="342">
        <v>-8.1740850642927788E-3</v>
      </c>
      <c r="BZ120" s="342">
        <v>8.4225200569348693E-2</v>
      </c>
      <c r="CA120" s="342">
        <v>0</v>
      </c>
      <c r="CB120" s="342">
        <v>8.9634671154077625E-3</v>
      </c>
      <c r="CC120" s="342">
        <v>0</v>
      </c>
      <c r="CD120" s="342">
        <v>6.4637794251528158E-2</v>
      </c>
      <c r="CE120" s="342">
        <v>5.5979989874029912E-2</v>
      </c>
      <c r="CF120" s="342">
        <v>3.1365397176467545E-2</v>
      </c>
      <c r="CG120" s="342">
        <v>7.8336884663716327E-2</v>
      </c>
      <c r="CH120" s="342">
        <v>1.7678407877832942E-2</v>
      </c>
      <c r="CI120" s="342">
        <v>3.5015354055396214E-2</v>
      </c>
      <c r="CJ120" s="342">
        <v>5.2980708458242251E-2</v>
      </c>
      <c r="CK120" s="342">
        <v>2.9687499999999999E-2</v>
      </c>
      <c r="CL120" s="342">
        <v>3.0112592538698E-2</v>
      </c>
      <c r="CM120" s="342">
        <v>1.7616414999511133E-3</v>
      </c>
      <c r="CN120" s="342">
        <v>9.5489597861284272E-3</v>
      </c>
      <c r="CO120" s="342">
        <v>1.2958382621787289E-2</v>
      </c>
      <c r="CP120" s="342">
        <v>1.1750474138034345E-2</v>
      </c>
      <c r="CQ120" s="342">
        <v>1.441565868554226E-2</v>
      </c>
      <c r="CR120" s="342">
        <v>9.5125950137421745E-3</v>
      </c>
      <c r="CS120" s="342">
        <v>1.0234878036669002E-2</v>
      </c>
      <c r="CT120" s="342">
        <v>3.3330039444320926E-2</v>
      </c>
      <c r="CU120" s="342">
        <v>1.8350163517401742E-2</v>
      </c>
      <c r="CV120" s="342">
        <v>2.7917039863206506E-3</v>
      </c>
      <c r="CW120" s="342">
        <v>3.1178276441780572E-2</v>
      </c>
      <c r="CX120" s="342">
        <v>6.8282185597254574E-2</v>
      </c>
      <c r="CY120" s="342">
        <v>4.9706540233620741E-4</v>
      </c>
      <c r="CZ120" s="342">
        <v>3.4977540528078228E-2</v>
      </c>
      <c r="DA120" s="342">
        <v>7.168834947420924E-2</v>
      </c>
      <c r="DB120" s="342">
        <v>7.0832995303640803E-2</v>
      </c>
      <c r="DC120" s="342">
        <v>7.338798840144356E-2</v>
      </c>
      <c r="DD120" s="342">
        <v>0.11545076061911939</v>
      </c>
      <c r="DE120" s="342">
        <v>0</v>
      </c>
      <c r="DF120" s="343">
        <v>3.2882315921963501E-2</v>
      </c>
      <c r="DG120" s="345"/>
      <c r="DH120" s="346"/>
      <c r="DI120" s="346"/>
      <c r="DJ120" s="346"/>
      <c r="DK120" s="346"/>
      <c r="DL120" s="346"/>
      <c r="DM120" s="346"/>
      <c r="DN120" s="346"/>
      <c r="DO120" s="346"/>
      <c r="DP120" s="346"/>
      <c r="DQ120" s="345"/>
      <c r="DR120" s="345"/>
      <c r="DS120" s="345"/>
      <c r="DT120" s="345"/>
      <c r="DU120" s="345"/>
      <c r="DV120" s="345"/>
      <c r="DW120" s="345"/>
      <c r="DX120" s="345"/>
      <c r="DY120" s="345"/>
      <c r="DZ120" s="345"/>
      <c r="EA120" s="345"/>
      <c r="EB120" s="345"/>
      <c r="EC120" s="345"/>
      <c r="ED120" s="345"/>
      <c r="EE120" s="345"/>
      <c r="EF120" s="345"/>
      <c r="EG120" s="345"/>
      <c r="EH120" s="345"/>
      <c r="EI120" s="345"/>
      <c r="EJ120" s="345"/>
      <c r="EK120" s="345"/>
      <c r="EL120" s="345"/>
      <c r="EM120" s="345"/>
      <c r="EN120" s="345"/>
      <c r="EO120" s="345"/>
      <c r="EP120" s="345"/>
      <c r="EQ120" s="345"/>
      <c r="ER120" s="345"/>
      <c r="ES120" s="345"/>
      <c r="ET120" s="345"/>
      <c r="EU120" s="345"/>
      <c r="EV120" s="345"/>
      <c r="EW120" s="345"/>
      <c r="EX120" s="345"/>
      <c r="EY120" s="345"/>
      <c r="EZ120" s="345"/>
      <c r="FA120" s="345"/>
      <c r="FB120" s="345"/>
      <c r="FC120" s="345"/>
      <c r="FD120" s="345"/>
      <c r="FE120" s="345"/>
      <c r="FF120" s="345"/>
      <c r="FG120" s="345"/>
      <c r="FH120" s="345"/>
      <c r="FI120" s="345"/>
      <c r="FJ120" s="345"/>
      <c r="FK120" s="345"/>
      <c r="FL120" s="345"/>
      <c r="FM120" s="345"/>
      <c r="FN120" s="345"/>
    </row>
    <row r="121" spans="1:170" ht="19.899999999999999" customHeight="1" x14ac:dyDescent="0.15">
      <c r="A121" s="350" t="s">
        <v>965</v>
      </c>
      <c r="B121" s="351" t="s">
        <v>848</v>
      </c>
      <c r="C121" s="352">
        <v>-1.6100109153282395E-2</v>
      </c>
      <c r="D121" s="353">
        <v>-5.6731974404644102E-3</v>
      </c>
      <c r="E121" s="353">
        <v>0</v>
      </c>
      <c r="F121" s="353">
        <v>-7.4074074074074077E-3</v>
      </c>
      <c r="G121" s="353">
        <v>-3.3973605122174311E-3</v>
      </c>
      <c r="H121" s="353">
        <v>0</v>
      </c>
      <c r="I121" s="353">
        <v>0</v>
      </c>
      <c r="J121" s="353">
        <v>-1.7257665802168096E-3</v>
      </c>
      <c r="K121" s="353">
        <v>-1.227302969427237E-4</v>
      </c>
      <c r="L121" s="353">
        <v>-1.557026080186843E-3</v>
      </c>
      <c r="M121" s="353">
        <v>0</v>
      </c>
      <c r="N121" s="353">
        <v>0</v>
      </c>
      <c r="O121" s="353">
        <v>0</v>
      </c>
      <c r="P121" s="353">
        <v>0</v>
      </c>
      <c r="Q121" s="353">
        <v>0</v>
      </c>
      <c r="R121" s="353">
        <v>0</v>
      </c>
      <c r="S121" s="353">
        <v>0</v>
      </c>
      <c r="T121" s="353">
        <v>0</v>
      </c>
      <c r="U121" s="353">
        <v>0</v>
      </c>
      <c r="V121" s="353">
        <v>-7.9265054415459864E-6</v>
      </c>
      <c r="W121" s="353">
        <v>0</v>
      </c>
      <c r="X121" s="353">
        <v>0</v>
      </c>
      <c r="Y121" s="353">
        <v>0</v>
      </c>
      <c r="Z121" s="353">
        <v>0</v>
      </c>
      <c r="AA121" s="353">
        <v>0</v>
      </c>
      <c r="AB121" s="353">
        <v>-3.495032975636125E-6</v>
      </c>
      <c r="AC121" s="353">
        <v>-5.5989915151275814E-3</v>
      </c>
      <c r="AD121" s="353">
        <v>0</v>
      </c>
      <c r="AE121" s="353">
        <v>-2.2540544804967935E-6</v>
      </c>
      <c r="AF121" s="353">
        <v>0</v>
      </c>
      <c r="AG121" s="353">
        <v>0</v>
      </c>
      <c r="AH121" s="353">
        <v>0</v>
      </c>
      <c r="AI121" s="353">
        <v>0</v>
      </c>
      <c r="AJ121" s="353">
        <v>0</v>
      </c>
      <c r="AK121" s="353">
        <v>0</v>
      </c>
      <c r="AL121" s="353">
        <v>0</v>
      </c>
      <c r="AM121" s="353">
        <v>-2.5437913684071286E-6</v>
      </c>
      <c r="AN121" s="353">
        <v>0</v>
      </c>
      <c r="AO121" s="353">
        <v>0</v>
      </c>
      <c r="AP121" s="353">
        <v>0</v>
      </c>
      <c r="AQ121" s="353">
        <v>-3.7244641427214661E-6</v>
      </c>
      <c r="AR121" s="353">
        <v>0</v>
      </c>
      <c r="AS121" s="353">
        <v>-6.8244479021647146E-6</v>
      </c>
      <c r="AT121" s="353">
        <v>-3.872734208442173E-6</v>
      </c>
      <c r="AU121" s="353">
        <v>-2.8463160131841358E-6</v>
      </c>
      <c r="AV121" s="353">
        <v>-4.5007943902098723E-6</v>
      </c>
      <c r="AW121" s="353">
        <v>0</v>
      </c>
      <c r="AX121" s="353">
        <v>-5.3333333333333337E-6</v>
      </c>
      <c r="AY121" s="353">
        <v>0</v>
      </c>
      <c r="AZ121" s="353">
        <v>0</v>
      </c>
      <c r="BA121" s="353">
        <v>-5.0676531698170578E-6</v>
      </c>
      <c r="BB121" s="353">
        <v>0</v>
      </c>
      <c r="BC121" s="353">
        <v>-2.1311919117004569E-6</v>
      </c>
      <c r="BD121" s="353">
        <v>-6.1475283862123235E-6</v>
      </c>
      <c r="BE121" s="353">
        <v>0</v>
      </c>
      <c r="BF121" s="353">
        <v>-4.5937178152645569E-6</v>
      </c>
      <c r="BG121" s="353">
        <v>-3.2852590426755151E-6</v>
      </c>
      <c r="BH121" s="353">
        <v>0</v>
      </c>
      <c r="BI121" s="353">
        <v>-1.3127379337504923E-5</v>
      </c>
      <c r="BJ121" s="353">
        <v>0</v>
      </c>
      <c r="BK121" s="353">
        <v>0</v>
      </c>
      <c r="BL121" s="353">
        <v>-3.1924694207036201E-6</v>
      </c>
      <c r="BM121" s="353">
        <v>-1.0630254501580587E-5</v>
      </c>
      <c r="BN121" s="353">
        <v>-2.6936362428590407E-3</v>
      </c>
      <c r="BO121" s="353">
        <v>-3.2129209053054497E-2</v>
      </c>
      <c r="BP121" s="353">
        <v>-3.0814229024908375E-6</v>
      </c>
      <c r="BQ121" s="353">
        <v>-8.4232589248988668E-4</v>
      </c>
      <c r="BR121" s="353">
        <v>-3.8787134670187275E-2</v>
      </c>
      <c r="BS121" s="353">
        <v>-2.3520556966788974E-6</v>
      </c>
      <c r="BT121" s="353">
        <v>-7.2031591884394691E-4</v>
      </c>
      <c r="BU121" s="353">
        <v>-1.0669460359454602E-2</v>
      </c>
      <c r="BV121" s="353">
        <v>-4.7142682041466707E-6</v>
      </c>
      <c r="BW121" s="353">
        <v>-1.4874242860671311E-3</v>
      </c>
      <c r="BX121" s="353">
        <v>0</v>
      </c>
      <c r="BY121" s="353">
        <v>-1.4906033630069239E-2</v>
      </c>
      <c r="BZ121" s="353">
        <v>-7.8556633630565403E-3</v>
      </c>
      <c r="CA121" s="353">
        <v>0</v>
      </c>
      <c r="CB121" s="353">
        <v>-8.9702799862834202E-4</v>
      </c>
      <c r="CC121" s="353">
        <v>0</v>
      </c>
      <c r="CD121" s="353">
        <v>0</v>
      </c>
      <c r="CE121" s="353">
        <v>-3.77834704873312E-6</v>
      </c>
      <c r="CF121" s="353">
        <v>-3.0567789138303079E-3</v>
      </c>
      <c r="CG121" s="353">
        <v>0</v>
      </c>
      <c r="CH121" s="353">
        <v>-3.0734366964243637E-6</v>
      </c>
      <c r="CI121" s="353">
        <v>0</v>
      </c>
      <c r="CJ121" s="353">
        <v>-1.0509744345032732E-5</v>
      </c>
      <c r="CK121" s="353">
        <v>0</v>
      </c>
      <c r="CL121" s="353">
        <v>-9.094712334248868E-6</v>
      </c>
      <c r="CM121" s="353">
        <v>0</v>
      </c>
      <c r="CN121" s="353">
        <v>-2.2952778282806015E-4</v>
      </c>
      <c r="CO121" s="353">
        <v>-3.3050726925198341E-3</v>
      </c>
      <c r="CP121" s="353">
        <v>-1.8004747714738562E-2</v>
      </c>
      <c r="CQ121" s="353">
        <v>0</v>
      </c>
      <c r="CR121" s="353">
        <v>-2.6401873476941923E-6</v>
      </c>
      <c r="CS121" s="353">
        <v>-2.7945906876403501E-3</v>
      </c>
      <c r="CT121" s="353">
        <v>-1.359964425998666E-2</v>
      </c>
      <c r="CU121" s="353">
        <v>-2.2082025893383561E-6</v>
      </c>
      <c r="CV121" s="353">
        <v>0</v>
      </c>
      <c r="CW121" s="353">
        <v>-2.4364690690251685E-6</v>
      </c>
      <c r="CX121" s="353">
        <v>-6.2741244291087645E-5</v>
      </c>
      <c r="CY121" s="353">
        <v>-6.3726333632847104E-6</v>
      </c>
      <c r="CZ121" s="353">
        <v>-8.6349373017202518E-7</v>
      </c>
      <c r="DA121" s="353">
        <v>-6.9274145503415216E-6</v>
      </c>
      <c r="DB121" s="353">
        <v>-4.5070625670425556E-6</v>
      </c>
      <c r="DC121" s="353">
        <v>0</v>
      </c>
      <c r="DD121" s="353">
        <v>-1.1066770251636223E-5</v>
      </c>
      <c r="DE121" s="353">
        <v>0</v>
      </c>
      <c r="DF121" s="354">
        <v>-2.9612834814693482E-3</v>
      </c>
      <c r="DG121" s="345"/>
      <c r="DH121" s="346"/>
      <c r="DI121" s="346"/>
      <c r="DJ121" s="346"/>
      <c r="DK121" s="346"/>
      <c r="DL121" s="346"/>
      <c r="DM121" s="346"/>
      <c r="DN121" s="346"/>
      <c r="DO121" s="346"/>
      <c r="DP121" s="346"/>
      <c r="DQ121" s="345"/>
      <c r="DR121" s="345"/>
      <c r="DS121" s="345"/>
      <c r="DT121" s="345"/>
      <c r="DU121" s="345"/>
      <c r="DV121" s="345"/>
      <c r="DW121" s="345"/>
      <c r="DX121" s="345"/>
      <c r="DY121" s="345"/>
      <c r="DZ121" s="345"/>
      <c r="EA121" s="345"/>
      <c r="EB121" s="345"/>
      <c r="EC121" s="345"/>
      <c r="ED121" s="345"/>
      <c r="EE121" s="345"/>
      <c r="EF121" s="345"/>
      <c r="EG121" s="345"/>
      <c r="EH121" s="345"/>
      <c r="EI121" s="345"/>
      <c r="EJ121" s="345"/>
      <c r="EK121" s="345"/>
      <c r="EL121" s="345"/>
      <c r="EM121" s="345"/>
      <c r="EN121" s="345"/>
      <c r="EO121" s="345"/>
      <c r="EP121" s="345"/>
      <c r="EQ121" s="345"/>
      <c r="ER121" s="345"/>
      <c r="ES121" s="345"/>
      <c r="ET121" s="345"/>
      <c r="EU121" s="345"/>
      <c r="EV121" s="345"/>
      <c r="EW121" s="345"/>
      <c r="EX121" s="345"/>
      <c r="EY121" s="345"/>
      <c r="EZ121" s="345"/>
      <c r="FA121" s="345"/>
      <c r="FB121" s="345"/>
      <c r="FC121" s="345"/>
      <c r="FD121" s="345"/>
      <c r="FE121" s="345"/>
      <c r="FF121" s="345"/>
      <c r="FG121" s="345"/>
      <c r="FH121" s="345"/>
      <c r="FI121" s="345"/>
      <c r="FJ121" s="345"/>
      <c r="FK121" s="345"/>
      <c r="FL121" s="345"/>
      <c r="FM121" s="345"/>
      <c r="FN121" s="345"/>
    </row>
    <row r="122" spans="1:170" ht="19.899999999999999" customHeight="1" x14ac:dyDescent="0.15">
      <c r="A122" s="350" t="s">
        <v>966</v>
      </c>
      <c r="B122" s="351" t="s">
        <v>967</v>
      </c>
      <c r="C122" s="352">
        <v>0.54486979572742866</v>
      </c>
      <c r="D122" s="353">
        <v>0.33135431097038065</v>
      </c>
      <c r="E122" s="353">
        <v>0.61171518765345489</v>
      </c>
      <c r="F122" s="353">
        <v>0.67160493827160495</v>
      </c>
      <c r="G122" s="353">
        <v>0.66143995818633217</v>
      </c>
      <c r="H122" s="353">
        <v>0</v>
      </c>
      <c r="I122" s="353">
        <v>0.56447368421052635</v>
      </c>
      <c r="J122" s="353">
        <v>0.28847438616078641</v>
      </c>
      <c r="K122" s="353">
        <v>0.50359147605790289</v>
      </c>
      <c r="L122" s="353">
        <v>0.32347216815881669</v>
      </c>
      <c r="M122" s="353">
        <v>0</v>
      </c>
      <c r="N122" s="353">
        <v>0.36383326915671932</v>
      </c>
      <c r="O122" s="353">
        <v>0.50255913681007058</v>
      </c>
      <c r="P122" s="353">
        <v>0.55758648555046753</v>
      </c>
      <c r="Q122" s="353">
        <v>0.43701023423114804</v>
      </c>
      <c r="R122" s="353">
        <v>0.2336830350583326</v>
      </c>
      <c r="S122" s="353">
        <v>0.41987254580385175</v>
      </c>
      <c r="T122" s="353">
        <v>0.64151627213970752</v>
      </c>
      <c r="U122" s="353">
        <v>0.37062363238512036</v>
      </c>
      <c r="V122" s="353">
        <v>0.40007450915115056</v>
      </c>
      <c r="W122" s="353">
        <v>0.12227639378625287</v>
      </c>
      <c r="X122" s="353">
        <v>0.28997229768612076</v>
      </c>
      <c r="Y122" s="353">
        <v>0.28550227726319022</v>
      </c>
      <c r="Z122" s="353">
        <v>0.4888304862023653</v>
      </c>
      <c r="AA122" s="353">
        <v>0.41342294232443771</v>
      </c>
      <c r="AB122" s="353">
        <v>0.41321308866549156</v>
      </c>
      <c r="AC122" s="353">
        <v>0.41372005906275822</v>
      </c>
      <c r="AD122" s="353">
        <v>0.29540905757014457</v>
      </c>
      <c r="AE122" s="353">
        <v>0.44324854331729197</v>
      </c>
      <c r="AF122" s="353">
        <v>0.47507588227299496</v>
      </c>
      <c r="AG122" s="353">
        <v>0.48951279933938896</v>
      </c>
      <c r="AH122" s="353">
        <v>0.45320319628390521</v>
      </c>
      <c r="AI122" s="353">
        <v>0.42152089828222283</v>
      </c>
      <c r="AJ122" s="353">
        <v>0.62818471337579618</v>
      </c>
      <c r="AK122" s="353">
        <v>0.43023950977095243</v>
      </c>
      <c r="AL122" s="353">
        <v>0.21043384825346051</v>
      </c>
      <c r="AM122" s="353">
        <v>0.14473409748826041</v>
      </c>
      <c r="AN122" s="353">
        <v>0.38886168511082819</v>
      </c>
      <c r="AO122" s="353">
        <v>0.39371331187275138</v>
      </c>
      <c r="AP122" s="353">
        <v>0.21552265903219048</v>
      </c>
      <c r="AQ122" s="353">
        <v>0.25886888023985549</v>
      </c>
      <c r="AR122" s="353">
        <v>0.50063437896486851</v>
      </c>
      <c r="AS122" s="353">
        <v>0.50465086124532521</v>
      </c>
      <c r="AT122" s="353">
        <v>0.5065671890339658</v>
      </c>
      <c r="AU122" s="353">
        <v>0.52067563951976958</v>
      </c>
      <c r="AV122" s="353">
        <v>0.41860763424744468</v>
      </c>
      <c r="AW122" s="353">
        <v>0.433081156135461</v>
      </c>
      <c r="AX122" s="353">
        <v>0.36084266666666664</v>
      </c>
      <c r="AY122" s="353">
        <v>0.42190591808019723</v>
      </c>
      <c r="AZ122" s="353">
        <v>0.41748434237995824</v>
      </c>
      <c r="BA122" s="353">
        <v>0.42710687680535142</v>
      </c>
      <c r="BB122" s="353">
        <v>0.35360915617443117</v>
      </c>
      <c r="BC122" s="353">
        <v>0.38735691710302822</v>
      </c>
      <c r="BD122" s="353">
        <v>0.29704857162177944</v>
      </c>
      <c r="BE122" s="353">
        <v>0.15036056098122849</v>
      </c>
      <c r="BF122" s="353">
        <v>0.22008502052932491</v>
      </c>
      <c r="BG122" s="353">
        <v>0.22120141923190645</v>
      </c>
      <c r="BH122" s="353">
        <v>0.31954767174269699</v>
      </c>
      <c r="BI122" s="353">
        <v>0.29845972082439942</v>
      </c>
      <c r="BJ122" s="353">
        <v>0.49867069357891824</v>
      </c>
      <c r="BK122" s="353">
        <v>0.17666057178010561</v>
      </c>
      <c r="BL122" s="353">
        <v>0.47219176707743105</v>
      </c>
      <c r="BM122" s="353">
        <v>0.47956001376617957</v>
      </c>
      <c r="BN122" s="353">
        <v>0.4941875913378504</v>
      </c>
      <c r="BO122" s="353">
        <v>0.50722545930728358</v>
      </c>
      <c r="BP122" s="353">
        <v>0.45003010550175732</v>
      </c>
      <c r="BQ122" s="353">
        <v>0.25003487336497571</v>
      </c>
      <c r="BR122" s="353">
        <v>0.47138576805153948</v>
      </c>
      <c r="BS122" s="353">
        <v>0.55383385078558656</v>
      </c>
      <c r="BT122" s="353">
        <v>0.72368750282899197</v>
      </c>
      <c r="BU122" s="353">
        <v>0.63505134979536115</v>
      </c>
      <c r="BV122" s="353">
        <v>0.70932588321814805</v>
      </c>
      <c r="BW122" s="353">
        <v>0.64081850755377545</v>
      </c>
      <c r="BX122" s="353">
        <v>0.89095986062035193</v>
      </c>
      <c r="BY122" s="353">
        <v>0.65410089020771511</v>
      </c>
      <c r="BZ122" s="353">
        <v>0.77489764476687339</v>
      </c>
      <c r="CA122" s="353">
        <v>0</v>
      </c>
      <c r="CB122" s="353">
        <v>0.23463073104375454</v>
      </c>
      <c r="CC122" s="353">
        <v>0</v>
      </c>
      <c r="CD122" s="353">
        <v>0.6760740451727576</v>
      </c>
      <c r="CE122" s="353">
        <v>0.59407706316640596</v>
      </c>
      <c r="CF122" s="353">
        <v>0.60278904129669508</v>
      </c>
      <c r="CG122" s="353">
        <v>0.78045129213790088</v>
      </c>
      <c r="CH122" s="353">
        <v>0.45444757024339572</v>
      </c>
      <c r="CI122" s="353">
        <v>0.51224777290186585</v>
      </c>
      <c r="CJ122" s="353">
        <v>0.67622123229289277</v>
      </c>
      <c r="CK122" s="353">
        <v>0.44251698369565218</v>
      </c>
      <c r="CL122" s="353">
        <v>0.52042672390272293</v>
      </c>
      <c r="CM122" s="353">
        <v>0.71666275000185831</v>
      </c>
      <c r="CN122" s="353">
        <v>0.79030824977213332</v>
      </c>
      <c r="CO122" s="353">
        <v>0.5451592089333227</v>
      </c>
      <c r="CP122" s="353">
        <v>0.51458879674911995</v>
      </c>
      <c r="CQ122" s="353">
        <v>0.5529203578018278</v>
      </c>
      <c r="CR122" s="353">
        <v>0.69902260264388361</v>
      </c>
      <c r="CS122" s="353">
        <v>0.76703238194026802</v>
      </c>
      <c r="CT122" s="353">
        <v>0.62762584714708036</v>
      </c>
      <c r="CU122" s="353">
        <v>0.64959799671861096</v>
      </c>
      <c r="CV122" s="353">
        <v>0.20271260570670824</v>
      </c>
      <c r="CW122" s="353">
        <v>0.32261043296055358</v>
      </c>
      <c r="CX122" s="353">
        <v>0.6649564669515905</v>
      </c>
      <c r="CY122" s="353">
        <v>0.4227541246869444</v>
      </c>
      <c r="CZ122" s="353">
        <v>0.40972345749797512</v>
      </c>
      <c r="DA122" s="353">
        <v>0.6600856228438422</v>
      </c>
      <c r="DB122" s="353">
        <v>0.68223856783579873</v>
      </c>
      <c r="DC122" s="353">
        <v>0.72153034190708643</v>
      </c>
      <c r="DD122" s="353">
        <v>0.77674561700564182</v>
      </c>
      <c r="DE122" s="353">
        <v>0</v>
      </c>
      <c r="DF122" s="354">
        <v>0.64870427683474574</v>
      </c>
      <c r="DG122" s="345"/>
      <c r="DH122" s="346"/>
      <c r="DI122" s="346"/>
      <c r="DJ122" s="346"/>
      <c r="DK122" s="346"/>
      <c r="DL122" s="346"/>
      <c r="DM122" s="346"/>
      <c r="DN122" s="346"/>
      <c r="DO122" s="346"/>
      <c r="DP122" s="346"/>
      <c r="DQ122" s="345"/>
      <c r="DR122" s="345"/>
      <c r="DS122" s="345"/>
      <c r="DT122" s="345"/>
      <c r="DU122" s="345"/>
      <c r="DV122" s="345"/>
      <c r="DW122" s="345"/>
      <c r="DX122" s="345"/>
      <c r="DY122" s="345"/>
      <c r="DZ122" s="345"/>
      <c r="EA122" s="345"/>
      <c r="EB122" s="345"/>
      <c r="EC122" s="345"/>
      <c r="ED122" s="345"/>
      <c r="EE122" s="345"/>
      <c r="EF122" s="345"/>
      <c r="EG122" s="345"/>
      <c r="EH122" s="345"/>
      <c r="EI122" s="345"/>
      <c r="EJ122" s="345"/>
      <c r="EK122" s="345"/>
      <c r="EL122" s="345"/>
      <c r="EM122" s="345"/>
      <c r="EN122" s="345"/>
      <c r="EO122" s="345"/>
      <c r="EP122" s="345"/>
      <c r="EQ122" s="345"/>
      <c r="ER122" s="345"/>
      <c r="ES122" s="345"/>
      <c r="ET122" s="345"/>
      <c r="EU122" s="345"/>
      <c r="EV122" s="345"/>
      <c r="EW122" s="345"/>
      <c r="EX122" s="345"/>
      <c r="EY122" s="345"/>
      <c r="EZ122" s="345"/>
      <c r="FA122" s="345"/>
      <c r="FB122" s="345"/>
      <c r="FC122" s="345"/>
      <c r="FD122" s="345"/>
      <c r="FE122" s="345"/>
      <c r="FF122" s="345"/>
      <c r="FG122" s="345"/>
      <c r="FH122" s="345"/>
      <c r="FI122" s="345"/>
      <c r="FJ122" s="345"/>
      <c r="FK122" s="345"/>
      <c r="FL122" s="345"/>
      <c r="FM122" s="345"/>
      <c r="FN122" s="345"/>
    </row>
    <row r="123" spans="1:170" ht="19.899999999999999" customHeight="1" x14ac:dyDescent="0.15">
      <c r="A123" s="350" t="s">
        <v>968</v>
      </c>
      <c r="B123" s="351" t="s">
        <v>969</v>
      </c>
      <c r="C123" s="352">
        <v>1</v>
      </c>
      <c r="D123" s="353">
        <v>1</v>
      </c>
      <c r="E123" s="353">
        <v>1</v>
      </c>
      <c r="F123" s="353">
        <v>1</v>
      </c>
      <c r="G123" s="353">
        <v>1</v>
      </c>
      <c r="H123" s="353">
        <v>0</v>
      </c>
      <c r="I123" s="353">
        <v>1</v>
      </c>
      <c r="J123" s="353">
        <v>1</v>
      </c>
      <c r="K123" s="353">
        <v>1</v>
      </c>
      <c r="L123" s="353">
        <v>1</v>
      </c>
      <c r="M123" s="353">
        <v>0</v>
      </c>
      <c r="N123" s="353">
        <v>1</v>
      </c>
      <c r="O123" s="353">
        <v>1</v>
      </c>
      <c r="P123" s="353">
        <v>1</v>
      </c>
      <c r="Q123" s="353">
        <v>1</v>
      </c>
      <c r="R123" s="353">
        <v>1</v>
      </c>
      <c r="S123" s="353">
        <v>1</v>
      </c>
      <c r="T123" s="353">
        <v>1</v>
      </c>
      <c r="U123" s="353">
        <v>1</v>
      </c>
      <c r="V123" s="353">
        <v>1</v>
      </c>
      <c r="W123" s="353">
        <v>1</v>
      </c>
      <c r="X123" s="353">
        <v>1</v>
      </c>
      <c r="Y123" s="353">
        <v>1</v>
      </c>
      <c r="Z123" s="353">
        <v>1</v>
      </c>
      <c r="AA123" s="353">
        <v>1</v>
      </c>
      <c r="AB123" s="353">
        <v>1</v>
      </c>
      <c r="AC123" s="353">
        <v>1</v>
      </c>
      <c r="AD123" s="353">
        <v>1</v>
      </c>
      <c r="AE123" s="353">
        <v>1</v>
      </c>
      <c r="AF123" s="353">
        <v>1</v>
      </c>
      <c r="AG123" s="353">
        <v>1</v>
      </c>
      <c r="AH123" s="353">
        <v>1</v>
      </c>
      <c r="AI123" s="353">
        <v>1</v>
      </c>
      <c r="AJ123" s="353">
        <v>1</v>
      </c>
      <c r="AK123" s="353">
        <v>1</v>
      </c>
      <c r="AL123" s="353">
        <v>1</v>
      </c>
      <c r="AM123" s="353">
        <v>1</v>
      </c>
      <c r="AN123" s="353">
        <v>1</v>
      </c>
      <c r="AO123" s="353">
        <v>1</v>
      </c>
      <c r="AP123" s="353">
        <v>1</v>
      </c>
      <c r="AQ123" s="353">
        <v>1</v>
      </c>
      <c r="AR123" s="353">
        <v>1</v>
      </c>
      <c r="AS123" s="353">
        <v>1</v>
      </c>
      <c r="AT123" s="353">
        <v>1</v>
      </c>
      <c r="AU123" s="353">
        <v>1</v>
      </c>
      <c r="AV123" s="353">
        <v>1</v>
      </c>
      <c r="AW123" s="353">
        <v>1</v>
      </c>
      <c r="AX123" s="353">
        <v>1</v>
      </c>
      <c r="AY123" s="353">
        <v>1</v>
      </c>
      <c r="AZ123" s="353">
        <v>1</v>
      </c>
      <c r="BA123" s="353">
        <v>1</v>
      </c>
      <c r="BB123" s="353">
        <v>1</v>
      </c>
      <c r="BC123" s="353">
        <v>1</v>
      </c>
      <c r="BD123" s="353">
        <v>1</v>
      </c>
      <c r="BE123" s="353">
        <v>1</v>
      </c>
      <c r="BF123" s="353">
        <v>1</v>
      </c>
      <c r="BG123" s="353">
        <v>1</v>
      </c>
      <c r="BH123" s="353">
        <v>1</v>
      </c>
      <c r="BI123" s="353">
        <v>1</v>
      </c>
      <c r="BJ123" s="353">
        <v>1</v>
      </c>
      <c r="BK123" s="353">
        <v>1</v>
      </c>
      <c r="BL123" s="353">
        <v>1</v>
      </c>
      <c r="BM123" s="353">
        <v>1</v>
      </c>
      <c r="BN123" s="353">
        <v>1</v>
      </c>
      <c r="BO123" s="353">
        <v>1</v>
      </c>
      <c r="BP123" s="353">
        <v>1</v>
      </c>
      <c r="BQ123" s="353">
        <v>1</v>
      </c>
      <c r="BR123" s="353">
        <v>1</v>
      </c>
      <c r="BS123" s="353">
        <v>1</v>
      </c>
      <c r="BT123" s="353">
        <v>1</v>
      </c>
      <c r="BU123" s="353">
        <v>1</v>
      </c>
      <c r="BV123" s="353">
        <v>1</v>
      </c>
      <c r="BW123" s="353">
        <v>1</v>
      </c>
      <c r="BX123" s="353">
        <v>1</v>
      </c>
      <c r="BY123" s="353">
        <v>1</v>
      </c>
      <c r="BZ123" s="353">
        <v>1</v>
      </c>
      <c r="CA123" s="353">
        <v>1</v>
      </c>
      <c r="CB123" s="353">
        <v>1</v>
      </c>
      <c r="CC123" s="353">
        <v>0</v>
      </c>
      <c r="CD123" s="353">
        <v>1</v>
      </c>
      <c r="CE123" s="353">
        <v>1</v>
      </c>
      <c r="CF123" s="353">
        <v>1</v>
      </c>
      <c r="CG123" s="353">
        <v>1</v>
      </c>
      <c r="CH123" s="353">
        <v>1</v>
      </c>
      <c r="CI123" s="353">
        <v>1</v>
      </c>
      <c r="CJ123" s="353">
        <v>1</v>
      </c>
      <c r="CK123" s="353">
        <v>1</v>
      </c>
      <c r="CL123" s="353">
        <v>1</v>
      </c>
      <c r="CM123" s="353">
        <v>1</v>
      </c>
      <c r="CN123" s="353">
        <v>1</v>
      </c>
      <c r="CO123" s="353">
        <v>1</v>
      </c>
      <c r="CP123" s="353">
        <v>1</v>
      </c>
      <c r="CQ123" s="353">
        <v>1</v>
      </c>
      <c r="CR123" s="353">
        <v>1</v>
      </c>
      <c r="CS123" s="353">
        <v>1</v>
      </c>
      <c r="CT123" s="353">
        <v>1</v>
      </c>
      <c r="CU123" s="353">
        <v>1</v>
      </c>
      <c r="CV123" s="353">
        <v>1</v>
      </c>
      <c r="CW123" s="353">
        <v>1</v>
      </c>
      <c r="CX123" s="353">
        <v>1</v>
      </c>
      <c r="CY123" s="353">
        <v>1</v>
      </c>
      <c r="CZ123" s="353">
        <v>1</v>
      </c>
      <c r="DA123" s="353">
        <v>1</v>
      </c>
      <c r="DB123" s="353">
        <v>1</v>
      </c>
      <c r="DC123" s="353">
        <v>1</v>
      </c>
      <c r="DD123" s="353">
        <v>1</v>
      </c>
      <c r="DE123" s="353">
        <v>1</v>
      </c>
      <c r="DF123" s="354">
        <v>1</v>
      </c>
      <c r="DG123" s="345"/>
      <c r="DH123" s="346"/>
      <c r="DI123" s="346"/>
      <c r="DJ123" s="346"/>
      <c r="DK123" s="346"/>
      <c r="DL123" s="346"/>
      <c r="DM123" s="346"/>
      <c r="DN123" s="346"/>
      <c r="DO123" s="346"/>
      <c r="DP123" s="346"/>
      <c r="DQ123" s="345"/>
      <c r="DR123" s="345"/>
      <c r="DS123" s="345"/>
      <c r="DT123" s="345"/>
      <c r="DU123" s="345"/>
      <c r="DV123" s="345"/>
      <c r="DW123" s="345"/>
      <c r="DX123" s="345"/>
      <c r="DY123" s="345"/>
      <c r="DZ123" s="345"/>
      <c r="EA123" s="345"/>
      <c r="EB123" s="345"/>
      <c r="EC123" s="345"/>
      <c r="ED123" s="345"/>
      <c r="EE123" s="345"/>
      <c r="EF123" s="345"/>
      <c r="EG123" s="345"/>
      <c r="EH123" s="345"/>
      <c r="EI123" s="345"/>
      <c r="EJ123" s="345"/>
      <c r="EK123" s="345"/>
      <c r="EL123" s="345"/>
      <c r="EM123" s="345"/>
      <c r="EN123" s="345"/>
      <c r="EO123" s="345"/>
      <c r="EP123" s="345"/>
      <c r="EQ123" s="345"/>
      <c r="ER123" s="345"/>
      <c r="ES123" s="345"/>
      <c r="ET123" s="345"/>
      <c r="EU123" s="345"/>
      <c r="EV123" s="345"/>
      <c r="EW123" s="345"/>
      <c r="EX123" s="345"/>
      <c r="EY123" s="345"/>
      <c r="EZ123" s="345"/>
      <c r="FA123" s="345"/>
      <c r="FB123" s="345"/>
      <c r="FC123" s="345"/>
      <c r="FD123" s="345"/>
      <c r="FE123" s="345"/>
      <c r="FF123" s="345"/>
      <c r="FG123" s="345"/>
      <c r="FH123" s="345"/>
      <c r="FI123" s="345"/>
      <c r="FJ123" s="345"/>
      <c r="FK123" s="345"/>
      <c r="FL123" s="345"/>
      <c r="FM123" s="345"/>
      <c r="FN123" s="345"/>
    </row>
  </sheetData>
  <mergeCells count="2">
    <mergeCell ref="C2:G2"/>
    <mergeCell ref="H2:K2"/>
  </mergeCells>
  <phoneticPr fontId="1"/>
  <pageMargins left="0.78740157480314965" right="0.78740157480314965" top="0.98425196850393704" bottom="0.98425196850393704" header="0.51181102362204722" footer="0.51181102362204722"/>
  <pageSetup paperSize="8" scale="31" fitToWidth="4" orientation="landscape" r:id="rId1"/>
  <headerFooter alignWithMargins="0">
    <oddHeader>&amp;C&amp;A</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FO114"/>
  <sheetViews>
    <sheetView showGridLines="0" view="pageBreakPreview" zoomScaleNormal="100" zoomScaleSheetLayoutView="100" workbookViewId="0">
      <pane xSplit="2" ySplit="5" topLeftCell="C6" activePane="bottomRight" state="frozen"/>
      <selection activeCell="C6" sqref="C6"/>
      <selection pane="topRight" activeCell="C6" sqref="C6"/>
      <selection pane="bottomLeft" activeCell="C6" sqref="C6"/>
      <selection pane="bottomRight"/>
    </sheetView>
  </sheetViews>
  <sheetFormatPr defaultRowHeight="12" x14ac:dyDescent="0.15"/>
  <cols>
    <col min="1" max="1" width="4" style="334" bestFit="1" customWidth="1"/>
    <col min="2" max="2" width="30.75" style="355" customWidth="1"/>
    <col min="3" max="110" width="15.75" style="346" customWidth="1"/>
    <col min="111" max="111" width="12.75" style="346" customWidth="1"/>
    <col min="112" max="112" width="12.375" style="346" bestFit="1" customWidth="1"/>
    <col min="113" max="121" width="9" style="356"/>
    <col min="122" max="327" width="9" style="346"/>
    <col min="328" max="328" width="4" style="346" bestFit="1" customWidth="1"/>
    <col min="329" max="329" width="26.75" style="346" customWidth="1"/>
    <col min="330" max="367" width="12.75" style="346" customWidth="1"/>
    <col min="368" max="369" width="12.375" style="346" bestFit="1" customWidth="1"/>
    <col min="370" max="583" width="9" style="346"/>
    <col min="584" max="584" width="4" style="346" bestFit="1" customWidth="1"/>
    <col min="585" max="585" width="26.75" style="346" customWidth="1"/>
    <col min="586" max="623" width="12.75" style="346" customWidth="1"/>
    <col min="624" max="625" width="12.375" style="346" bestFit="1" customWidth="1"/>
    <col min="626" max="839" width="9" style="346"/>
    <col min="840" max="840" width="4" style="346" bestFit="1" customWidth="1"/>
    <col min="841" max="841" width="26.75" style="346" customWidth="1"/>
    <col min="842" max="879" width="12.75" style="346" customWidth="1"/>
    <col min="880" max="881" width="12.375" style="346" bestFit="1" customWidth="1"/>
    <col min="882" max="1095" width="9" style="346"/>
    <col min="1096" max="1096" width="4" style="346" bestFit="1" customWidth="1"/>
    <col min="1097" max="1097" width="26.75" style="346" customWidth="1"/>
    <col min="1098" max="1135" width="12.75" style="346" customWidth="1"/>
    <col min="1136" max="1137" width="12.375" style="346" bestFit="1" customWidth="1"/>
    <col min="1138" max="1351" width="9" style="346"/>
    <col min="1352" max="1352" width="4" style="346" bestFit="1" customWidth="1"/>
    <col min="1353" max="1353" width="26.75" style="346" customWidth="1"/>
    <col min="1354" max="1391" width="12.75" style="346" customWidth="1"/>
    <col min="1392" max="1393" width="12.375" style="346" bestFit="1" customWidth="1"/>
    <col min="1394" max="1607" width="9" style="346"/>
    <col min="1608" max="1608" width="4" style="346" bestFit="1" customWidth="1"/>
    <col min="1609" max="1609" width="26.75" style="346" customWidth="1"/>
    <col min="1610" max="1647" width="12.75" style="346" customWidth="1"/>
    <col min="1648" max="1649" width="12.375" style="346" bestFit="1" customWidth="1"/>
    <col min="1650" max="1863" width="9" style="346"/>
    <col min="1864" max="1864" width="4" style="346" bestFit="1" customWidth="1"/>
    <col min="1865" max="1865" width="26.75" style="346" customWidth="1"/>
    <col min="1866" max="1903" width="12.75" style="346" customWidth="1"/>
    <col min="1904" max="1905" width="12.375" style="346" bestFit="1" customWidth="1"/>
    <col min="1906" max="2119" width="9" style="346"/>
    <col min="2120" max="2120" width="4" style="346" bestFit="1" customWidth="1"/>
    <col min="2121" max="2121" width="26.75" style="346" customWidth="1"/>
    <col min="2122" max="2159" width="12.75" style="346" customWidth="1"/>
    <col min="2160" max="2161" width="12.375" style="346" bestFit="1" customWidth="1"/>
    <col min="2162" max="2375" width="9" style="346"/>
    <col min="2376" max="2376" width="4" style="346" bestFit="1" customWidth="1"/>
    <col min="2377" max="2377" width="26.75" style="346" customWidth="1"/>
    <col min="2378" max="2415" width="12.75" style="346" customWidth="1"/>
    <col min="2416" max="2417" width="12.375" style="346" bestFit="1" customWidth="1"/>
    <col min="2418" max="2631" width="9" style="346"/>
    <col min="2632" max="2632" width="4" style="346" bestFit="1" customWidth="1"/>
    <col min="2633" max="2633" width="26.75" style="346" customWidth="1"/>
    <col min="2634" max="2671" width="12.75" style="346" customWidth="1"/>
    <col min="2672" max="2673" width="12.375" style="346" bestFit="1" customWidth="1"/>
    <col min="2674" max="2887" width="9" style="346"/>
    <col min="2888" max="2888" width="4" style="346" bestFit="1" customWidth="1"/>
    <col min="2889" max="2889" width="26.75" style="346" customWidth="1"/>
    <col min="2890" max="2927" width="12.75" style="346" customWidth="1"/>
    <col min="2928" max="2929" width="12.375" style="346" bestFit="1" customWidth="1"/>
    <col min="2930" max="3143" width="9" style="346"/>
    <col min="3144" max="3144" width="4" style="346" bestFit="1" customWidth="1"/>
    <col min="3145" max="3145" width="26.75" style="346" customWidth="1"/>
    <col min="3146" max="3183" width="12.75" style="346" customWidth="1"/>
    <col min="3184" max="3185" width="12.375" style="346" bestFit="1" customWidth="1"/>
    <col min="3186" max="3399" width="9" style="346"/>
    <col min="3400" max="3400" width="4" style="346" bestFit="1" customWidth="1"/>
    <col min="3401" max="3401" width="26.75" style="346" customWidth="1"/>
    <col min="3402" max="3439" width="12.75" style="346" customWidth="1"/>
    <col min="3440" max="3441" width="12.375" style="346" bestFit="1" customWidth="1"/>
    <col min="3442" max="3655" width="9" style="346"/>
    <col min="3656" max="3656" width="4" style="346" bestFit="1" customWidth="1"/>
    <col min="3657" max="3657" width="26.75" style="346" customWidth="1"/>
    <col min="3658" max="3695" width="12.75" style="346" customWidth="1"/>
    <col min="3696" max="3697" width="12.375" style="346" bestFit="1" customWidth="1"/>
    <col min="3698" max="3911" width="9" style="346"/>
    <col min="3912" max="3912" width="4" style="346" bestFit="1" customWidth="1"/>
    <col min="3913" max="3913" width="26.75" style="346" customWidth="1"/>
    <col min="3914" max="3951" width="12.75" style="346" customWidth="1"/>
    <col min="3952" max="3953" width="12.375" style="346" bestFit="1" customWidth="1"/>
    <col min="3954" max="4167" width="9" style="346"/>
    <col min="4168" max="4168" width="4" style="346" bestFit="1" customWidth="1"/>
    <col min="4169" max="4169" width="26.75" style="346" customWidth="1"/>
    <col min="4170" max="4207" width="12.75" style="346" customWidth="1"/>
    <col min="4208" max="4209" width="12.375" style="346" bestFit="1" customWidth="1"/>
    <col min="4210" max="4423" width="9" style="346"/>
    <col min="4424" max="4424" width="4" style="346" bestFit="1" customWidth="1"/>
    <col min="4425" max="4425" width="26.75" style="346" customWidth="1"/>
    <col min="4426" max="4463" width="12.75" style="346" customWidth="1"/>
    <col min="4464" max="4465" width="12.375" style="346" bestFit="1" customWidth="1"/>
    <col min="4466" max="4679" width="9" style="346"/>
    <col min="4680" max="4680" width="4" style="346" bestFit="1" customWidth="1"/>
    <col min="4681" max="4681" width="26.75" style="346" customWidth="1"/>
    <col min="4682" max="4719" width="12.75" style="346" customWidth="1"/>
    <col min="4720" max="4721" width="12.375" style="346" bestFit="1" customWidth="1"/>
    <col min="4722" max="4935" width="9" style="346"/>
    <col min="4936" max="4936" width="4" style="346" bestFit="1" customWidth="1"/>
    <col min="4937" max="4937" width="26.75" style="346" customWidth="1"/>
    <col min="4938" max="4975" width="12.75" style="346" customWidth="1"/>
    <col min="4976" max="4977" width="12.375" style="346" bestFit="1" customWidth="1"/>
    <col min="4978" max="5191" width="9" style="346"/>
    <col min="5192" max="5192" width="4" style="346" bestFit="1" customWidth="1"/>
    <col min="5193" max="5193" width="26.75" style="346" customWidth="1"/>
    <col min="5194" max="5231" width="12.75" style="346" customWidth="1"/>
    <col min="5232" max="5233" width="12.375" style="346" bestFit="1" customWidth="1"/>
    <col min="5234" max="5447" width="9" style="346"/>
    <col min="5448" max="5448" width="4" style="346" bestFit="1" customWidth="1"/>
    <col min="5449" max="5449" width="26.75" style="346" customWidth="1"/>
    <col min="5450" max="5487" width="12.75" style="346" customWidth="1"/>
    <col min="5488" max="5489" width="12.375" style="346" bestFit="1" customWidth="1"/>
    <col min="5490" max="5703" width="9" style="346"/>
    <col min="5704" max="5704" width="4" style="346" bestFit="1" customWidth="1"/>
    <col min="5705" max="5705" width="26.75" style="346" customWidth="1"/>
    <col min="5706" max="5743" width="12.75" style="346" customWidth="1"/>
    <col min="5744" max="5745" width="12.375" style="346" bestFit="1" customWidth="1"/>
    <col min="5746" max="5959" width="9" style="346"/>
    <col min="5960" max="5960" width="4" style="346" bestFit="1" customWidth="1"/>
    <col min="5961" max="5961" width="26.75" style="346" customWidth="1"/>
    <col min="5962" max="5999" width="12.75" style="346" customWidth="1"/>
    <col min="6000" max="6001" width="12.375" style="346" bestFit="1" customWidth="1"/>
    <col min="6002" max="6215" width="9" style="346"/>
    <col min="6216" max="6216" width="4" style="346" bestFit="1" customWidth="1"/>
    <col min="6217" max="6217" width="26.75" style="346" customWidth="1"/>
    <col min="6218" max="6255" width="12.75" style="346" customWidth="1"/>
    <col min="6256" max="6257" width="12.375" style="346" bestFit="1" customWidth="1"/>
    <col min="6258" max="6471" width="9" style="346"/>
    <col min="6472" max="6472" width="4" style="346" bestFit="1" customWidth="1"/>
    <col min="6473" max="6473" width="26.75" style="346" customWidth="1"/>
    <col min="6474" max="6511" width="12.75" style="346" customWidth="1"/>
    <col min="6512" max="6513" width="12.375" style="346" bestFit="1" customWidth="1"/>
    <col min="6514" max="6727" width="9" style="346"/>
    <col min="6728" max="6728" width="4" style="346" bestFit="1" customWidth="1"/>
    <col min="6729" max="6729" width="26.75" style="346" customWidth="1"/>
    <col min="6730" max="6767" width="12.75" style="346" customWidth="1"/>
    <col min="6768" max="6769" width="12.375" style="346" bestFit="1" customWidth="1"/>
    <col min="6770" max="6983" width="9" style="346"/>
    <col min="6984" max="6984" width="4" style="346" bestFit="1" customWidth="1"/>
    <col min="6985" max="6985" width="26.75" style="346" customWidth="1"/>
    <col min="6986" max="7023" width="12.75" style="346" customWidth="1"/>
    <col min="7024" max="7025" width="12.375" style="346" bestFit="1" customWidth="1"/>
    <col min="7026" max="7239" width="9" style="346"/>
    <col min="7240" max="7240" width="4" style="346" bestFit="1" customWidth="1"/>
    <col min="7241" max="7241" width="26.75" style="346" customWidth="1"/>
    <col min="7242" max="7279" width="12.75" style="346" customWidth="1"/>
    <col min="7280" max="7281" width="12.375" style="346" bestFit="1" customWidth="1"/>
    <col min="7282" max="7495" width="9" style="346"/>
    <col min="7496" max="7496" width="4" style="346" bestFit="1" customWidth="1"/>
    <col min="7497" max="7497" width="26.75" style="346" customWidth="1"/>
    <col min="7498" max="7535" width="12.75" style="346" customWidth="1"/>
    <col min="7536" max="7537" width="12.375" style="346" bestFit="1" customWidth="1"/>
    <col min="7538" max="7751" width="9" style="346"/>
    <col min="7752" max="7752" width="4" style="346" bestFit="1" customWidth="1"/>
    <col min="7753" max="7753" width="26.75" style="346" customWidth="1"/>
    <col min="7754" max="7791" width="12.75" style="346" customWidth="1"/>
    <col min="7792" max="7793" width="12.375" style="346" bestFit="1" customWidth="1"/>
    <col min="7794" max="8007" width="9" style="346"/>
    <col min="8008" max="8008" width="4" style="346" bestFit="1" customWidth="1"/>
    <col min="8009" max="8009" width="26.75" style="346" customWidth="1"/>
    <col min="8010" max="8047" width="12.75" style="346" customWidth="1"/>
    <col min="8048" max="8049" width="12.375" style="346" bestFit="1" customWidth="1"/>
    <col min="8050" max="8263" width="9" style="346"/>
    <col min="8264" max="8264" width="4" style="346" bestFit="1" customWidth="1"/>
    <col min="8265" max="8265" width="26.75" style="346" customWidth="1"/>
    <col min="8266" max="8303" width="12.75" style="346" customWidth="1"/>
    <col min="8304" max="8305" width="12.375" style="346" bestFit="1" customWidth="1"/>
    <col min="8306" max="8519" width="9" style="346"/>
    <col min="8520" max="8520" width="4" style="346" bestFit="1" customWidth="1"/>
    <col min="8521" max="8521" width="26.75" style="346" customWidth="1"/>
    <col min="8522" max="8559" width="12.75" style="346" customWidth="1"/>
    <col min="8560" max="8561" width="12.375" style="346" bestFit="1" customWidth="1"/>
    <col min="8562" max="8775" width="9" style="346"/>
    <col min="8776" max="8776" width="4" style="346" bestFit="1" customWidth="1"/>
    <col min="8777" max="8777" width="26.75" style="346" customWidth="1"/>
    <col min="8778" max="8815" width="12.75" style="346" customWidth="1"/>
    <col min="8816" max="8817" width="12.375" style="346" bestFit="1" customWidth="1"/>
    <col min="8818" max="9031" width="9" style="346"/>
    <col min="9032" max="9032" width="4" style="346" bestFit="1" customWidth="1"/>
    <col min="9033" max="9033" width="26.75" style="346" customWidth="1"/>
    <col min="9034" max="9071" width="12.75" style="346" customWidth="1"/>
    <col min="9072" max="9073" width="12.375" style="346" bestFit="1" customWidth="1"/>
    <col min="9074" max="9287" width="9" style="346"/>
    <col min="9288" max="9288" width="4" style="346" bestFit="1" customWidth="1"/>
    <col min="9289" max="9289" width="26.75" style="346" customWidth="1"/>
    <col min="9290" max="9327" width="12.75" style="346" customWidth="1"/>
    <col min="9328" max="9329" width="12.375" style="346" bestFit="1" customWidth="1"/>
    <col min="9330" max="9543" width="9" style="346"/>
    <col min="9544" max="9544" width="4" style="346" bestFit="1" customWidth="1"/>
    <col min="9545" max="9545" width="26.75" style="346" customWidth="1"/>
    <col min="9546" max="9583" width="12.75" style="346" customWidth="1"/>
    <col min="9584" max="9585" width="12.375" style="346" bestFit="1" customWidth="1"/>
    <col min="9586" max="9799" width="9" style="346"/>
    <col min="9800" max="9800" width="4" style="346" bestFit="1" customWidth="1"/>
    <col min="9801" max="9801" width="26.75" style="346" customWidth="1"/>
    <col min="9802" max="9839" width="12.75" style="346" customWidth="1"/>
    <col min="9840" max="9841" width="12.375" style="346" bestFit="1" customWidth="1"/>
    <col min="9842" max="10055" width="9" style="346"/>
    <col min="10056" max="10056" width="4" style="346" bestFit="1" customWidth="1"/>
    <col min="10057" max="10057" width="26.75" style="346" customWidth="1"/>
    <col min="10058" max="10095" width="12.75" style="346" customWidth="1"/>
    <col min="10096" max="10097" width="12.375" style="346" bestFit="1" customWidth="1"/>
    <col min="10098" max="10311" width="9" style="346"/>
    <col min="10312" max="10312" width="4" style="346" bestFit="1" customWidth="1"/>
    <col min="10313" max="10313" width="26.75" style="346" customWidth="1"/>
    <col min="10314" max="10351" width="12.75" style="346" customWidth="1"/>
    <col min="10352" max="10353" width="12.375" style="346" bestFit="1" customWidth="1"/>
    <col min="10354" max="10567" width="9" style="346"/>
    <col min="10568" max="10568" width="4" style="346" bestFit="1" customWidth="1"/>
    <col min="10569" max="10569" width="26.75" style="346" customWidth="1"/>
    <col min="10570" max="10607" width="12.75" style="346" customWidth="1"/>
    <col min="10608" max="10609" width="12.375" style="346" bestFit="1" customWidth="1"/>
    <col min="10610" max="10823" width="9" style="346"/>
    <col min="10824" max="10824" width="4" style="346" bestFit="1" customWidth="1"/>
    <col min="10825" max="10825" width="26.75" style="346" customWidth="1"/>
    <col min="10826" max="10863" width="12.75" style="346" customWidth="1"/>
    <col min="10864" max="10865" width="12.375" style="346" bestFit="1" customWidth="1"/>
    <col min="10866" max="11079" width="9" style="346"/>
    <col min="11080" max="11080" width="4" style="346" bestFit="1" customWidth="1"/>
    <col min="11081" max="11081" width="26.75" style="346" customWidth="1"/>
    <col min="11082" max="11119" width="12.75" style="346" customWidth="1"/>
    <col min="11120" max="11121" width="12.375" style="346" bestFit="1" customWidth="1"/>
    <col min="11122" max="11335" width="9" style="346"/>
    <col min="11336" max="11336" width="4" style="346" bestFit="1" customWidth="1"/>
    <col min="11337" max="11337" width="26.75" style="346" customWidth="1"/>
    <col min="11338" max="11375" width="12.75" style="346" customWidth="1"/>
    <col min="11376" max="11377" width="12.375" style="346" bestFit="1" customWidth="1"/>
    <col min="11378" max="11591" width="9" style="346"/>
    <col min="11592" max="11592" width="4" style="346" bestFit="1" customWidth="1"/>
    <col min="11593" max="11593" width="26.75" style="346" customWidth="1"/>
    <col min="11594" max="11631" width="12.75" style="346" customWidth="1"/>
    <col min="11632" max="11633" width="12.375" style="346" bestFit="1" customWidth="1"/>
    <col min="11634" max="11847" width="9" style="346"/>
    <col min="11848" max="11848" width="4" style="346" bestFit="1" customWidth="1"/>
    <col min="11849" max="11849" width="26.75" style="346" customWidth="1"/>
    <col min="11850" max="11887" width="12.75" style="346" customWidth="1"/>
    <col min="11888" max="11889" width="12.375" style="346" bestFit="1" customWidth="1"/>
    <col min="11890" max="12103" width="9" style="346"/>
    <col min="12104" max="12104" width="4" style="346" bestFit="1" customWidth="1"/>
    <col min="12105" max="12105" width="26.75" style="346" customWidth="1"/>
    <col min="12106" max="12143" width="12.75" style="346" customWidth="1"/>
    <col min="12144" max="12145" width="12.375" style="346" bestFit="1" customWidth="1"/>
    <col min="12146" max="12359" width="9" style="346"/>
    <col min="12360" max="12360" width="4" style="346" bestFit="1" customWidth="1"/>
    <col min="12361" max="12361" width="26.75" style="346" customWidth="1"/>
    <col min="12362" max="12399" width="12.75" style="346" customWidth="1"/>
    <col min="12400" max="12401" width="12.375" style="346" bestFit="1" customWidth="1"/>
    <col min="12402" max="12615" width="9" style="346"/>
    <col min="12616" max="12616" width="4" style="346" bestFit="1" customWidth="1"/>
    <col min="12617" max="12617" width="26.75" style="346" customWidth="1"/>
    <col min="12618" max="12655" width="12.75" style="346" customWidth="1"/>
    <col min="12656" max="12657" width="12.375" style="346" bestFit="1" customWidth="1"/>
    <col min="12658" max="12871" width="9" style="346"/>
    <col min="12872" max="12872" width="4" style="346" bestFit="1" customWidth="1"/>
    <col min="12873" max="12873" width="26.75" style="346" customWidth="1"/>
    <col min="12874" max="12911" width="12.75" style="346" customWidth="1"/>
    <col min="12912" max="12913" width="12.375" style="346" bestFit="1" customWidth="1"/>
    <col min="12914" max="13127" width="9" style="346"/>
    <col min="13128" max="13128" width="4" style="346" bestFit="1" customWidth="1"/>
    <col min="13129" max="13129" width="26.75" style="346" customWidth="1"/>
    <col min="13130" max="13167" width="12.75" style="346" customWidth="1"/>
    <col min="13168" max="13169" width="12.375" style="346" bestFit="1" customWidth="1"/>
    <col min="13170" max="13383" width="9" style="346"/>
    <col min="13384" max="13384" width="4" style="346" bestFit="1" customWidth="1"/>
    <col min="13385" max="13385" width="26.75" style="346" customWidth="1"/>
    <col min="13386" max="13423" width="12.75" style="346" customWidth="1"/>
    <col min="13424" max="13425" width="12.375" style="346" bestFit="1" customWidth="1"/>
    <col min="13426" max="13639" width="9" style="346"/>
    <col min="13640" max="13640" width="4" style="346" bestFit="1" customWidth="1"/>
    <col min="13641" max="13641" width="26.75" style="346" customWidth="1"/>
    <col min="13642" max="13679" width="12.75" style="346" customWidth="1"/>
    <col min="13680" max="13681" width="12.375" style="346" bestFit="1" customWidth="1"/>
    <col min="13682" max="13895" width="9" style="346"/>
    <col min="13896" max="13896" width="4" style="346" bestFit="1" customWidth="1"/>
    <col min="13897" max="13897" width="26.75" style="346" customWidth="1"/>
    <col min="13898" max="13935" width="12.75" style="346" customWidth="1"/>
    <col min="13936" max="13937" width="12.375" style="346" bestFit="1" customWidth="1"/>
    <col min="13938" max="14151" width="9" style="346"/>
    <col min="14152" max="14152" width="4" style="346" bestFit="1" customWidth="1"/>
    <col min="14153" max="14153" width="26.75" style="346" customWidth="1"/>
    <col min="14154" max="14191" width="12.75" style="346" customWidth="1"/>
    <col min="14192" max="14193" width="12.375" style="346" bestFit="1" customWidth="1"/>
    <col min="14194" max="14407" width="9" style="346"/>
    <col min="14408" max="14408" width="4" style="346" bestFit="1" customWidth="1"/>
    <col min="14409" max="14409" width="26.75" style="346" customWidth="1"/>
    <col min="14410" max="14447" width="12.75" style="346" customWidth="1"/>
    <col min="14448" max="14449" width="12.375" style="346" bestFit="1" customWidth="1"/>
    <col min="14450" max="14663" width="9" style="346"/>
    <col min="14664" max="14664" width="4" style="346" bestFit="1" customWidth="1"/>
    <col min="14665" max="14665" width="26.75" style="346" customWidth="1"/>
    <col min="14666" max="14703" width="12.75" style="346" customWidth="1"/>
    <col min="14704" max="14705" width="12.375" style="346" bestFit="1" customWidth="1"/>
    <col min="14706" max="14919" width="9" style="346"/>
    <col min="14920" max="14920" width="4" style="346" bestFit="1" customWidth="1"/>
    <col min="14921" max="14921" width="26.75" style="346" customWidth="1"/>
    <col min="14922" max="14959" width="12.75" style="346" customWidth="1"/>
    <col min="14960" max="14961" width="12.375" style="346" bestFit="1" customWidth="1"/>
    <col min="14962" max="15175" width="9" style="346"/>
    <col min="15176" max="15176" width="4" style="346" bestFit="1" customWidth="1"/>
    <col min="15177" max="15177" width="26.75" style="346" customWidth="1"/>
    <col min="15178" max="15215" width="12.75" style="346" customWidth="1"/>
    <col min="15216" max="15217" width="12.375" style="346" bestFit="1" customWidth="1"/>
    <col min="15218" max="15431" width="9" style="346"/>
    <col min="15432" max="15432" width="4" style="346" bestFit="1" customWidth="1"/>
    <col min="15433" max="15433" width="26.75" style="346" customWidth="1"/>
    <col min="15434" max="15471" width="12.75" style="346" customWidth="1"/>
    <col min="15472" max="15473" width="12.375" style="346" bestFit="1" customWidth="1"/>
    <col min="15474" max="15687" width="9" style="346"/>
    <col min="15688" max="15688" width="4" style="346" bestFit="1" customWidth="1"/>
    <col min="15689" max="15689" width="26.75" style="346" customWidth="1"/>
    <col min="15690" max="15727" width="12.75" style="346" customWidth="1"/>
    <col min="15728" max="15729" width="12.375" style="346" bestFit="1" customWidth="1"/>
    <col min="15730" max="15943" width="9" style="346"/>
    <col min="15944" max="15944" width="4" style="346" bestFit="1" customWidth="1"/>
    <col min="15945" max="15945" width="26.75" style="346" customWidth="1"/>
    <col min="15946" max="15983" width="12.75" style="346" customWidth="1"/>
    <col min="15984" max="15985" width="12.375" style="346" bestFit="1" customWidth="1"/>
    <col min="15986" max="16199" width="9" style="346"/>
    <col min="16200" max="16200" width="4" style="346" bestFit="1" customWidth="1"/>
    <col min="16201" max="16201" width="26.75" style="346" customWidth="1"/>
    <col min="16202" max="16239" width="12.75" style="346" customWidth="1"/>
    <col min="16240" max="16241" width="12.375" style="346" bestFit="1" customWidth="1"/>
    <col min="16242" max="16384" width="9" style="346"/>
  </cols>
  <sheetData>
    <row r="1" spans="1:171" ht="12" customHeight="1" x14ac:dyDescent="0.15"/>
    <row r="2" spans="1:171" ht="31.15" customHeight="1" x14ac:dyDescent="0.15">
      <c r="C2" s="882" t="s">
        <v>971</v>
      </c>
      <c r="D2" s="882"/>
      <c r="E2" s="882"/>
      <c r="F2" s="882"/>
      <c r="G2" s="882"/>
      <c r="H2" s="882" t="s" ph="1">
        <v>970</v>
      </c>
      <c r="I2" s="882" ph="1"/>
      <c r="J2" s="882" ph="1"/>
      <c r="K2" s="882" ph="1"/>
      <c r="L2" s="882" ph="1"/>
      <c r="M2" s="882" ph="1"/>
      <c r="N2" s="882" ph="1"/>
    </row>
    <row r="3" spans="1:171" ht="16.899999999999999" customHeight="1" x14ac:dyDescent="0.15"/>
    <row r="4" spans="1:171" s="334" customFormat="1" ht="17.45" customHeight="1" x14ac:dyDescent="0.15">
      <c r="A4" s="329"/>
      <c r="B4" s="330"/>
      <c r="C4" s="331" t="s">
        <v>109</v>
      </c>
      <c r="D4" s="332" t="s">
        <v>111</v>
      </c>
      <c r="E4" s="332" t="s">
        <v>126</v>
      </c>
      <c r="F4" s="332" t="s">
        <v>129</v>
      </c>
      <c r="G4" s="332" t="s">
        <v>137</v>
      </c>
      <c r="H4" s="332" t="s">
        <v>143</v>
      </c>
      <c r="I4" s="332" t="s">
        <v>145</v>
      </c>
      <c r="J4" s="332" t="s">
        <v>151</v>
      </c>
      <c r="K4" s="332" t="s">
        <v>167</v>
      </c>
      <c r="L4" s="332" t="s">
        <v>173</v>
      </c>
      <c r="M4" s="332" t="s">
        <v>176</v>
      </c>
      <c r="N4" s="332" t="s">
        <v>179</v>
      </c>
      <c r="O4" s="332" t="s">
        <v>191</v>
      </c>
      <c r="P4" s="332" t="s">
        <v>199</v>
      </c>
      <c r="Q4" s="332" t="s">
        <v>205</v>
      </c>
      <c r="R4" s="332" t="s">
        <v>208</v>
      </c>
      <c r="S4" s="332" t="s">
        <v>215</v>
      </c>
      <c r="T4" s="332" t="s">
        <v>221</v>
      </c>
      <c r="U4" s="332" t="s">
        <v>224</v>
      </c>
      <c r="V4" s="332" t="s">
        <v>227</v>
      </c>
      <c r="W4" s="332" t="s">
        <v>232</v>
      </c>
      <c r="X4" s="332" t="s">
        <v>234</v>
      </c>
      <c r="Y4" s="332" t="s">
        <v>241</v>
      </c>
      <c r="Z4" s="332" t="s">
        <v>244</v>
      </c>
      <c r="AA4" s="332" t="s">
        <v>247</v>
      </c>
      <c r="AB4" s="332" t="s">
        <v>250</v>
      </c>
      <c r="AC4" s="332" t="s">
        <v>262</v>
      </c>
      <c r="AD4" s="332" t="s">
        <v>265</v>
      </c>
      <c r="AE4" s="332" t="s">
        <v>268</v>
      </c>
      <c r="AF4" s="332" t="s">
        <v>271</v>
      </c>
      <c r="AG4" s="332" t="s">
        <v>277</v>
      </c>
      <c r="AH4" s="332" t="s">
        <v>281</v>
      </c>
      <c r="AI4" s="332" t="s">
        <v>284</v>
      </c>
      <c r="AJ4" s="332" t="s">
        <v>287</v>
      </c>
      <c r="AK4" s="332" t="s">
        <v>290</v>
      </c>
      <c r="AL4" s="332" t="s">
        <v>295</v>
      </c>
      <c r="AM4" s="332" t="s">
        <v>299</v>
      </c>
      <c r="AN4" s="332" t="s">
        <v>306</v>
      </c>
      <c r="AO4" s="332" t="s">
        <v>309</v>
      </c>
      <c r="AP4" s="332" t="s">
        <v>312</v>
      </c>
      <c r="AQ4" s="332" t="s">
        <v>317</v>
      </c>
      <c r="AR4" s="332" t="s">
        <v>323</v>
      </c>
      <c r="AS4" s="332" t="s">
        <v>327</v>
      </c>
      <c r="AT4" s="332" t="s">
        <v>332</v>
      </c>
      <c r="AU4" s="332" t="s">
        <v>344</v>
      </c>
      <c r="AV4" s="332" t="s">
        <v>362</v>
      </c>
      <c r="AW4" s="332" t="s">
        <v>375</v>
      </c>
      <c r="AX4" s="332" t="s">
        <v>378</v>
      </c>
      <c r="AY4" s="332" t="s">
        <v>381</v>
      </c>
      <c r="AZ4" s="332" t="s">
        <v>384</v>
      </c>
      <c r="BA4" s="332" t="s">
        <v>387</v>
      </c>
      <c r="BB4" s="332" t="s">
        <v>393</v>
      </c>
      <c r="BC4" s="332" t="s">
        <v>396</v>
      </c>
      <c r="BD4" s="332" t="s">
        <v>402</v>
      </c>
      <c r="BE4" s="332" t="s">
        <v>405</v>
      </c>
      <c r="BF4" s="332" t="s">
        <v>408</v>
      </c>
      <c r="BG4" s="332" t="s">
        <v>414</v>
      </c>
      <c r="BH4" s="332" t="s">
        <v>417</v>
      </c>
      <c r="BI4" s="332" t="s">
        <v>420</v>
      </c>
      <c r="BJ4" s="332" t="s">
        <v>427</v>
      </c>
      <c r="BK4" s="332" t="s">
        <v>431</v>
      </c>
      <c r="BL4" s="332" t="s">
        <v>434</v>
      </c>
      <c r="BM4" s="332" t="s">
        <v>440</v>
      </c>
      <c r="BN4" s="332" t="s">
        <v>443</v>
      </c>
      <c r="BO4" s="332" t="s">
        <v>446</v>
      </c>
      <c r="BP4" s="332" t="s">
        <v>449</v>
      </c>
      <c r="BQ4" s="332" t="s">
        <v>452</v>
      </c>
      <c r="BR4" s="332" t="s">
        <v>457</v>
      </c>
      <c r="BS4" s="332" t="s">
        <v>459</v>
      </c>
      <c r="BT4" s="332" t="s">
        <v>462</v>
      </c>
      <c r="BU4" s="332" t="s">
        <v>467</v>
      </c>
      <c r="BV4" s="332" t="s">
        <v>472</v>
      </c>
      <c r="BW4" s="332" t="s">
        <v>474</v>
      </c>
      <c r="BX4" s="332" t="s">
        <v>477</v>
      </c>
      <c r="BY4" s="332" t="s">
        <v>481</v>
      </c>
      <c r="BZ4" s="332" t="s">
        <v>487</v>
      </c>
      <c r="CA4" s="332" t="s">
        <v>493</v>
      </c>
      <c r="CB4" s="332" t="s">
        <v>499</v>
      </c>
      <c r="CC4" s="332" t="s">
        <v>507</v>
      </c>
      <c r="CD4" s="332" t="s">
        <v>510</v>
      </c>
      <c r="CE4" s="332" t="s">
        <v>513</v>
      </c>
      <c r="CF4" s="332" t="s">
        <v>516</v>
      </c>
      <c r="CG4" s="332" t="s">
        <v>522</v>
      </c>
      <c r="CH4" s="332" t="s">
        <v>524</v>
      </c>
      <c r="CI4" s="332" t="s">
        <v>528</v>
      </c>
      <c r="CJ4" s="332" t="s">
        <v>531</v>
      </c>
      <c r="CK4" s="332" t="s">
        <v>534</v>
      </c>
      <c r="CL4" s="332" t="s">
        <v>537</v>
      </c>
      <c r="CM4" s="332" t="s">
        <v>541</v>
      </c>
      <c r="CN4" s="332" t="s">
        <v>547</v>
      </c>
      <c r="CO4" s="332" t="s">
        <v>668</v>
      </c>
      <c r="CP4" s="332" t="s">
        <v>558</v>
      </c>
      <c r="CQ4" s="332" t="s">
        <v>561</v>
      </c>
      <c r="CR4" s="332" t="s">
        <v>564</v>
      </c>
      <c r="CS4" s="332" t="s">
        <v>567</v>
      </c>
      <c r="CT4" s="332" t="s">
        <v>569</v>
      </c>
      <c r="CU4" s="332" t="s">
        <v>571</v>
      </c>
      <c r="CV4" s="332" t="s">
        <v>577</v>
      </c>
      <c r="CW4" s="332" t="s">
        <v>580</v>
      </c>
      <c r="CX4" s="332" t="s">
        <v>585</v>
      </c>
      <c r="CY4" s="332" t="s">
        <v>589</v>
      </c>
      <c r="CZ4" s="332" t="s">
        <v>592</v>
      </c>
      <c r="DA4" s="332" t="s">
        <v>595</v>
      </c>
      <c r="DB4" s="332" t="s">
        <v>598</v>
      </c>
      <c r="DC4" s="332" t="s">
        <v>951</v>
      </c>
      <c r="DD4" s="332" t="s">
        <v>601</v>
      </c>
      <c r="DE4" s="332" t="s">
        <v>669</v>
      </c>
      <c r="DF4" s="332" t="s">
        <v>671</v>
      </c>
      <c r="DG4" s="333"/>
    </row>
    <row r="5" spans="1:171" s="339" customFormat="1" ht="35.450000000000003" customHeight="1" x14ac:dyDescent="0.15">
      <c r="A5" s="335" t="s">
        <v>952</v>
      </c>
      <c r="B5" s="336" t="s">
        <v>953</v>
      </c>
      <c r="C5" s="337" t="s">
        <v>110</v>
      </c>
      <c r="D5" s="337" t="s">
        <v>123</v>
      </c>
      <c r="E5" s="337" t="s">
        <v>125</v>
      </c>
      <c r="F5" s="337" t="s">
        <v>130</v>
      </c>
      <c r="G5" s="337" t="s">
        <v>138</v>
      </c>
      <c r="H5" s="337" t="s">
        <v>142</v>
      </c>
      <c r="I5" s="337" t="s">
        <v>146</v>
      </c>
      <c r="J5" s="337" t="s">
        <v>152</v>
      </c>
      <c r="K5" s="337" t="s">
        <v>168</v>
      </c>
      <c r="L5" s="337" t="s">
        <v>172</v>
      </c>
      <c r="M5" s="337" t="s">
        <v>175</v>
      </c>
      <c r="N5" s="337" t="s">
        <v>180</v>
      </c>
      <c r="O5" s="337" t="s">
        <v>192</v>
      </c>
      <c r="P5" s="337" t="s">
        <v>200</v>
      </c>
      <c r="Q5" s="337" t="s">
        <v>204</v>
      </c>
      <c r="R5" s="337" t="s">
        <v>209</v>
      </c>
      <c r="S5" s="337" t="s">
        <v>216</v>
      </c>
      <c r="T5" s="337" t="s">
        <v>220</v>
      </c>
      <c r="U5" s="337" t="s">
        <v>223</v>
      </c>
      <c r="V5" s="337" t="s">
        <v>228</v>
      </c>
      <c r="W5" s="337" t="s">
        <v>661</v>
      </c>
      <c r="X5" s="337" t="s">
        <v>662</v>
      </c>
      <c r="Y5" s="337" t="s">
        <v>240</v>
      </c>
      <c r="Z5" s="337" t="s">
        <v>243</v>
      </c>
      <c r="AA5" s="337" t="s">
        <v>245</v>
      </c>
      <c r="AB5" s="337" t="s">
        <v>251</v>
      </c>
      <c r="AC5" s="337" t="s">
        <v>261</v>
      </c>
      <c r="AD5" s="337" t="s">
        <v>264</v>
      </c>
      <c r="AE5" s="337" t="s">
        <v>267</v>
      </c>
      <c r="AF5" s="337" t="s">
        <v>272</v>
      </c>
      <c r="AG5" s="337" t="s">
        <v>663</v>
      </c>
      <c r="AH5" s="337" t="s">
        <v>280</v>
      </c>
      <c r="AI5" s="337" t="s">
        <v>283</v>
      </c>
      <c r="AJ5" s="337" t="s">
        <v>286</v>
      </c>
      <c r="AK5" s="337" t="s">
        <v>291</v>
      </c>
      <c r="AL5" s="337" t="s">
        <v>294</v>
      </c>
      <c r="AM5" s="337" t="s">
        <v>300</v>
      </c>
      <c r="AN5" s="337" t="s">
        <v>665</v>
      </c>
      <c r="AO5" s="337" t="s">
        <v>308</v>
      </c>
      <c r="AP5" s="337" t="s">
        <v>311</v>
      </c>
      <c r="AQ5" s="337" t="s">
        <v>318</v>
      </c>
      <c r="AR5" s="337" t="s">
        <v>666</v>
      </c>
      <c r="AS5" s="337" t="s">
        <v>328</v>
      </c>
      <c r="AT5" s="337" t="s">
        <v>73</v>
      </c>
      <c r="AU5" s="337" t="s">
        <v>74</v>
      </c>
      <c r="AV5" s="337" t="s">
        <v>75</v>
      </c>
      <c r="AW5" s="337" t="s">
        <v>374</v>
      </c>
      <c r="AX5" s="337" t="s">
        <v>377</v>
      </c>
      <c r="AY5" s="337" t="s">
        <v>380</v>
      </c>
      <c r="AZ5" s="337" t="s">
        <v>383</v>
      </c>
      <c r="BA5" s="337" t="s">
        <v>388</v>
      </c>
      <c r="BB5" s="337" t="s">
        <v>392</v>
      </c>
      <c r="BC5" s="337" t="s">
        <v>397</v>
      </c>
      <c r="BD5" s="337" t="s">
        <v>401</v>
      </c>
      <c r="BE5" s="337" t="s">
        <v>403</v>
      </c>
      <c r="BF5" s="337" t="s">
        <v>409</v>
      </c>
      <c r="BG5" s="337" t="s">
        <v>413</v>
      </c>
      <c r="BH5" s="337" t="s">
        <v>416</v>
      </c>
      <c r="BI5" s="337" t="s">
        <v>421</v>
      </c>
      <c r="BJ5" s="337" t="s">
        <v>80</v>
      </c>
      <c r="BK5" s="337" t="s">
        <v>430</v>
      </c>
      <c r="BL5" s="337" t="s">
        <v>435</v>
      </c>
      <c r="BM5" s="337" t="s">
        <v>439</v>
      </c>
      <c r="BN5" s="337" t="s">
        <v>442</v>
      </c>
      <c r="BO5" s="337" t="s">
        <v>445</v>
      </c>
      <c r="BP5" s="337" t="s">
        <v>954</v>
      </c>
      <c r="BQ5" s="337" t="s">
        <v>453</v>
      </c>
      <c r="BR5" s="337" t="s">
        <v>82</v>
      </c>
      <c r="BS5" s="337" t="s">
        <v>83</v>
      </c>
      <c r="BT5" s="337" t="s">
        <v>84</v>
      </c>
      <c r="BU5" s="337" t="s">
        <v>85</v>
      </c>
      <c r="BV5" s="337" t="s">
        <v>471</v>
      </c>
      <c r="BW5" s="337" t="s">
        <v>475</v>
      </c>
      <c r="BX5" s="337" t="s">
        <v>478</v>
      </c>
      <c r="BY5" s="337" t="s">
        <v>482</v>
      </c>
      <c r="BZ5" s="337" t="s">
        <v>488</v>
      </c>
      <c r="CA5" s="337" t="s">
        <v>494</v>
      </c>
      <c r="CB5" s="337" t="s">
        <v>500</v>
      </c>
      <c r="CC5" s="337" t="s">
        <v>505</v>
      </c>
      <c r="CD5" s="337" t="s">
        <v>509</v>
      </c>
      <c r="CE5" s="337" t="s">
        <v>511</v>
      </c>
      <c r="CF5" s="337" t="s">
        <v>517</v>
      </c>
      <c r="CG5" s="337" t="s">
        <v>521</v>
      </c>
      <c r="CH5" s="337" t="s">
        <v>525</v>
      </c>
      <c r="CI5" s="337" t="s">
        <v>527</v>
      </c>
      <c r="CJ5" s="337" t="s">
        <v>530</v>
      </c>
      <c r="CK5" s="337" t="s">
        <v>533</v>
      </c>
      <c r="CL5" s="337" t="s">
        <v>536</v>
      </c>
      <c r="CM5" s="337" t="s">
        <v>89</v>
      </c>
      <c r="CN5" s="337" t="s">
        <v>548</v>
      </c>
      <c r="CO5" s="337" t="s">
        <v>842</v>
      </c>
      <c r="CP5" s="337" t="s">
        <v>557</v>
      </c>
      <c r="CQ5" s="337" t="s">
        <v>560</v>
      </c>
      <c r="CR5" s="337" t="s">
        <v>563</v>
      </c>
      <c r="CS5" s="337" t="s">
        <v>566</v>
      </c>
      <c r="CT5" s="337" t="s">
        <v>92</v>
      </c>
      <c r="CU5" s="337" t="s">
        <v>572</v>
      </c>
      <c r="CV5" s="337" t="s">
        <v>576</v>
      </c>
      <c r="CW5" s="337" t="s">
        <v>581</v>
      </c>
      <c r="CX5" s="337" t="s">
        <v>586</v>
      </c>
      <c r="CY5" s="337" t="s">
        <v>588</v>
      </c>
      <c r="CZ5" s="337" t="s">
        <v>591</v>
      </c>
      <c r="DA5" s="337" t="s">
        <v>594</v>
      </c>
      <c r="DB5" s="337" t="s">
        <v>597</v>
      </c>
      <c r="DC5" s="337" t="s">
        <v>955</v>
      </c>
      <c r="DD5" s="337" t="s">
        <v>600</v>
      </c>
      <c r="DE5" s="337" t="s">
        <v>95</v>
      </c>
      <c r="DF5" s="337" t="s">
        <v>96</v>
      </c>
      <c r="DG5" s="338"/>
    </row>
    <row r="6" spans="1:171" ht="19.899999999999999" customHeight="1" x14ac:dyDescent="0.15">
      <c r="A6" s="340" t="s">
        <v>109</v>
      </c>
      <c r="B6" s="341" t="s">
        <v>110</v>
      </c>
      <c r="C6" s="342">
        <v>1.0012035025039576</v>
      </c>
      <c r="D6" s="342">
        <v>2.4395079420109736E-3</v>
      </c>
      <c r="E6" s="342">
        <v>3.4640305915029459E-4</v>
      </c>
      <c r="F6" s="342">
        <v>5.6033450872767978E-5</v>
      </c>
      <c r="G6" s="342">
        <v>3.1897848284942632E-5</v>
      </c>
      <c r="H6" s="342">
        <v>0</v>
      </c>
      <c r="I6" s="342">
        <v>9.8827024002471893E-7</v>
      </c>
      <c r="J6" s="342">
        <v>5.9492776163373633E-3</v>
      </c>
      <c r="K6" s="342">
        <v>1.6891820680110048E-3</v>
      </c>
      <c r="L6" s="342">
        <v>8.4278903602149503E-3</v>
      </c>
      <c r="M6" s="342">
        <v>0</v>
      </c>
      <c r="N6" s="342">
        <v>6.5095230912964885E-4</v>
      </c>
      <c r="O6" s="342">
        <v>7.920244448057327E-5</v>
      </c>
      <c r="P6" s="342">
        <v>5.3806450508442635E-6</v>
      </c>
      <c r="Q6" s="342">
        <v>1.3661797704895141E-6</v>
      </c>
      <c r="R6" s="342">
        <v>7.5697185507493688E-5</v>
      </c>
      <c r="S6" s="342">
        <v>4.7232450285276357E-6</v>
      </c>
      <c r="T6" s="342">
        <v>1.7592349909563333E-6</v>
      </c>
      <c r="U6" s="342">
        <v>1.0333162402367893E-6</v>
      </c>
      <c r="V6" s="342">
        <v>1.1191706792210464E-6</v>
      </c>
      <c r="W6" s="342">
        <v>3.6187503485451754E-7</v>
      </c>
      <c r="X6" s="342">
        <v>5.131579433530686E-6</v>
      </c>
      <c r="Y6" s="342">
        <v>9.015699331816538E-7</v>
      </c>
      <c r="Z6" s="342">
        <v>3.2561453865711909E-5</v>
      </c>
      <c r="AA6" s="342">
        <v>1.2527585201331439E-4</v>
      </c>
      <c r="AB6" s="342">
        <v>4.2107608411579318E-5</v>
      </c>
      <c r="AC6" s="342">
        <v>8.0174614525598864E-8</v>
      </c>
      <c r="AD6" s="342">
        <v>3.7944675463226092E-7</v>
      </c>
      <c r="AE6" s="342">
        <v>5.6767659765402019E-7</v>
      </c>
      <c r="AF6" s="342">
        <v>6.0851639312694834E-4</v>
      </c>
      <c r="AG6" s="342">
        <v>3.2079794181240671E-5</v>
      </c>
      <c r="AH6" s="342">
        <v>9.8672107545040778E-7</v>
      </c>
      <c r="AI6" s="342">
        <v>7.2648789229301566E-7</v>
      </c>
      <c r="AJ6" s="342">
        <v>1.3973359787407019E-6</v>
      </c>
      <c r="AK6" s="342">
        <v>7.8498352459658674E-5</v>
      </c>
      <c r="AL6" s="342">
        <v>3.2132920538245391E-7</v>
      </c>
      <c r="AM6" s="342">
        <v>4.0843219146824333E-7</v>
      </c>
      <c r="AN6" s="342">
        <v>5.2515536786115791E-7</v>
      </c>
      <c r="AO6" s="342">
        <v>3.2728523935942573E-7</v>
      </c>
      <c r="AP6" s="342">
        <v>1.3753661123324959E-7</v>
      </c>
      <c r="AQ6" s="342">
        <v>1.2033913959100831E-6</v>
      </c>
      <c r="AR6" s="342">
        <v>5.8032711627238216E-7</v>
      </c>
      <c r="AS6" s="342">
        <v>4.451973068699146E-7</v>
      </c>
      <c r="AT6" s="342">
        <v>9.1792451468831678E-7</v>
      </c>
      <c r="AU6" s="342">
        <v>1.106087996682061E-6</v>
      </c>
      <c r="AV6" s="342">
        <v>1.4359483395284433E-6</v>
      </c>
      <c r="AW6" s="342">
        <v>8.0662181027165327E-7</v>
      </c>
      <c r="AX6" s="342">
        <v>6.0801096808555861E-7</v>
      </c>
      <c r="AY6" s="342">
        <v>1.1292658505466299E-6</v>
      </c>
      <c r="AZ6" s="342">
        <v>1.2057081236067887E-6</v>
      </c>
      <c r="BA6" s="342">
        <v>3.8710151888182569E-7</v>
      </c>
      <c r="BB6" s="342">
        <v>8.3551506291874825E-7</v>
      </c>
      <c r="BC6" s="342">
        <v>1.178907383099127E-6</v>
      </c>
      <c r="BD6" s="342">
        <v>5.1083618437029349E-7</v>
      </c>
      <c r="BE6" s="342">
        <v>1.4293127477038001E-6</v>
      </c>
      <c r="BF6" s="342">
        <v>2.141552971555193E-6</v>
      </c>
      <c r="BG6" s="342">
        <v>1.8892880518269409E-6</v>
      </c>
      <c r="BH6" s="342">
        <v>2.3708725718261322E-6</v>
      </c>
      <c r="BI6" s="342">
        <v>1.4644079363013236E-6</v>
      </c>
      <c r="BJ6" s="342">
        <v>1.094013224151234E-4</v>
      </c>
      <c r="BK6" s="342">
        <v>9.2049035897082542E-7</v>
      </c>
      <c r="BL6" s="342">
        <v>2.6195610383251673E-5</v>
      </c>
      <c r="BM6" s="342">
        <v>1.4567614186615416E-6</v>
      </c>
      <c r="BN6" s="342">
        <v>7.2356583046164852E-5</v>
      </c>
      <c r="BO6" s="342">
        <v>7.4907506068897257E-5</v>
      </c>
      <c r="BP6" s="342">
        <v>3.6715799093800188E-7</v>
      </c>
      <c r="BQ6" s="342">
        <v>7.4618800092098457E-7</v>
      </c>
      <c r="BR6" s="342">
        <v>1.2001802390449651E-6</v>
      </c>
      <c r="BS6" s="342">
        <v>2.4082500760216125E-6</v>
      </c>
      <c r="BT6" s="342">
        <v>5.8547418197016052E-6</v>
      </c>
      <c r="BU6" s="342">
        <v>4.6893819339903751E-7</v>
      </c>
      <c r="BV6" s="342">
        <v>3.7094954653420136E-7</v>
      </c>
      <c r="BW6" s="342">
        <v>3.4248429340925121E-7</v>
      </c>
      <c r="BX6" s="342">
        <v>3.4943907647569552E-7</v>
      </c>
      <c r="BY6" s="342">
        <v>6.7977153581177437E-7</v>
      </c>
      <c r="BZ6" s="342">
        <v>5.4390846440013518E-7</v>
      </c>
      <c r="CA6" s="342">
        <v>1.8012223618171838E-6</v>
      </c>
      <c r="CB6" s="342">
        <v>4.5272489302996915E-7</v>
      </c>
      <c r="CC6" s="342">
        <v>0</v>
      </c>
      <c r="CD6" s="342">
        <v>4.4809364228912815E-7</v>
      </c>
      <c r="CE6" s="342">
        <v>6.9358826636588098E-7</v>
      </c>
      <c r="CF6" s="342">
        <v>8.8774976518692555E-7</v>
      </c>
      <c r="CG6" s="342">
        <v>2.0029681300994874E-7</v>
      </c>
      <c r="CH6" s="342">
        <v>7.8830292874502886E-7</v>
      </c>
      <c r="CI6" s="342">
        <v>4.0213415154646542E-6</v>
      </c>
      <c r="CJ6" s="342">
        <v>6.9014980794339111E-7</v>
      </c>
      <c r="CK6" s="342">
        <v>7.1885763926424175E-7</v>
      </c>
      <c r="CL6" s="342">
        <v>5.7864838442268276E-6</v>
      </c>
      <c r="CM6" s="342">
        <v>1.8400249369409581E-6</v>
      </c>
      <c r="CN6" s="342">
        <v>4.9876094275820882E-5</v>
      </c>
      <c r="CO6" s="342">
        <v>1.920138847024519E-5</v>
      </c>
      <c r="CP6" s="342">
        <v>3.3177721243401609E-5</v>
      </c>
      <c r="CQ6" s="342">
        <v>1.2104078511159718E-6</v>
      </c>
      <c r="CR6" s="342">
        <v>1.208526972885105E-4</v>
      </c>
      <c r="CS6" s="342">
        <v>1.7331578813740362E-4</v>
      </c>
      <c r="CT6" s="342">
        <v>8.6443870248437358E-5</v>
      </c>
      <c r="CU6" s="342">
        <v>2.5456811989998811E-6</v>
      </c>
      <c r="CV6" s="342">
        <v>2.0099765396074695E-6</v>
      </c>
      <c r="CW6" s="342">
        <v>2.9602844518457059E-6</v>
      </c>
      <c r="CX6" s="342">
        <v>7.2101939640846439E-7</v>
      </c>
      <c r="CY6" s="342">
        <v>6.8258368601003356E-4</v>
      </c>
      <c r="CZ6" s="342">
        <v>8.3205437227451442E-4</v>
      </c>
      <c r="DA6" s="342">
        <v>6.8216761845217658E-6</v>
      </c>
      <c r="DB6" s="342">
        <v>1.1107775504565448E-4</v>
      </c>
      <c r="DC6" s="342">
        <v>9.0644822504835923E-5</v>
      </c>
      <c r="DD6" s="342">
        <v>1.27436663390264E-4</v>
      </c>
      <c r="DE6" s="342">
        <v>6.0531299787591184E-6</v>
      </c>
      <c r="DF6" s="343">
        <v>2.4789659444504534E-6</v>
      </c>
      <c r="DG6" s="344"/>
      <c r="DH6" s="345"/>
      <c r="DI6" s="346"/>
      <c r="DJ6" s="346"/>
      <c r="DK6" s="346"/>
      <c r="DL6" s="346"/>
      <c r="DM6" s="346"/>
      <c r="DN6" s="346"/>
      <c r="DO6" s="346"/>
      <c r="DP6" s="346"/>
      <c r="DQ6" s="346"/>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row>
    <row r="7" spans="1:171" ht="19.899999999999999" customHeight="1" x14ac:dyDescent="0.15">
      <c r="A7" s="347" t="s">
        <v>111</v>
      </c>
      <c r="B7" s="348" t="s">
        <v>123</v>
      </c>
      <c r="C7" s="349">
        <v>2.8237414801468417E-4</v>
      </c>
      <c r="D7" s="342">
        <v>1.0022955423348205</v>
      </c>
      <c r="E7" s="342">
        <v>2.5597172330938337E-3</v>
      </c>
      <c r="F7" s="342">
        <v>2.4470939100299445E-5</v>
      </c>
      <c r="G7" s="342">
        <v>1.8196643467175241E-5</v>
      </c>
      <c r="H7" s="342">
        <v>0</v>
      </c>
      <c r="I7" s="342">
        <v>2.0127042783031986E-7</v>
      </c>
      <c r="J7" s="342">
        <v>5.6397582480531595E-3</v>
      </c>
      <c r="K7" s="342">
        <v>9.3822194927808673E-5</v>
      </c>
      <c r="L7" s="342">
        <v>4.5246186570084898E-4</v>
      </c>
      <c r="M7" s="342">
        <v>0</v>
      </c>
      <c r="N7" s="342">
        <v>7.7180760946683922E-5</v>
      </c>
      <c r="O7" s="342">
        <v>2.5244327617127008E-5</v>
      </c>
      <c r="P7" s="342">
        <v>3.060806698937427E-6</v>
      </c>
      <c r="Q7" s="342">
        <v>3.8749143850084191E-7</v>
      </c>
      <c r="R7" s="342">
        <v>7.3914192718521569E-6</v>
      </c>
      <c r="S7" s="342">
        <v>7.393973210185841E-7</v>
      </c>
      <c r="T7" s="342">
        <v>3.5166504666837475E-7</v>
      </c>
      <c r="U7" s="342">
        <v>4.3596625446644299E-5</v>
      </c>
      <c r="V7" s="342">
        <v>5.8430592568734263E-7</v>
      </c>
      <c r="W7" s="342">
        <v>1.049659408616585E-7</v>
      </c>
      <c r="X7" s="342">
        <v>2.9357142691480504E-6</v>
      </c>
      <c r="Y7" s="342">
        <v>4.1280360779965331E-7</v>
      </c>
      <c r="Z7" s="342">
        <v>3.9400735402430318E-7</v>
      </c>
      <c r="AA7" s="342">
        <v>1.7671570673347693E-5</v>
      </c>
      <c r="AB7" s="342">
        <v>2.4525641872772642E-5</v>
      </c>
      <c r="AC7" s="342">
        <v>1.9874702950918152E-8</v>
      </c>
      <c r="AD7" s="342">
        <v>9.9549209207599428E-8</v>
      </c>
      <c r="AE7" s="342">
        <v>1.2817613845029602E-7</v>
      </c>
      <c r="AF7" s="342">
        <v>4.7957516191849577E-7</v>
      </c>
      <c r="AG7" s="342">
        <v>1.4222194624170384E-3</v>
      </c>
      <c r="AH7" s="342">
        <v>3.114180286338344E-7</v>
      </c>
      <c r="AI7" s="342">
        <v>8.9737623665396964E-8</v>
      </c>
      <c r="AJ7" s="342">
        <v>7.9984254632240627E-7</v>
      </c>
      <c r="AK7" s="342">
        <v>7.9127622396087321E-7</v>
      </c>
      <c r="AL7" s="342">
        <v>-1.3154217895034765E-8</v>
      </c>
      <c r="AM7" s="342">
        <v>1.6813573538635031E-8</v>
      </c>
      <c r="AN7" s="342">
        <v>9.1674736323336405E-8</v>
      </c>
      <c r="AO7" s="342">
        <v>1.5080062768004323E-8</v>
      </c>
      <c r="AP7" s="342">
        <v>7.6063747659763102E-9</v>
      </c>
      <c r="AQ7" s="342">
        <v>7.6982593781982155E-8</v>
      </c>
      <c r="AR7" s="342">
        <v>1.009136101583662E-7</v>
      </c>
      <c r="AS7" s="342">
        <v>7.1459831173213223E-8</v>
      </c>
      <c r="AT7" s="342">
        <v>4.0893001578319452E-8</v>
      </c>
      <c r="AU7" s="342">
        <v>8.0908877050477662E-8</v>
      </c>
      <c r="AV7" s="342">
        <v>2.2583612470094169E-7</v>
      </c>
      <c r="AW7" s="342">
        <v>8.4588462949881327E-8</v>
      </c>
      <c r="AX7" s="342">
        <v>1.3187353363911572E-7</v>
      </c>
      <c r="AY7" s="342">
        <v>8.0487000879008532E-8</v>
      </c>
      <c r="AZ7" s="342">
        <v>9.9971776992447671E-8</v>
      </c>
      <c r="BA7" s="342">
        <v>5.6138777186008656E-8</v>
      </c>
      <c r="BB7" s="342">
        <v>8.6971835160607032E-8</v>
      </c>
      <c r="BC7" s="342">
        <v>1.3640574153167631E-7</v>
      </c>
      <c r="BD7" s="342">
        <v>8.7117558312284039E-8</v>
      </c>
      <c r="BE7" s="342">
        <v>7.7457499745441761E-8</v>
      </c>
      <c r="BF7" s="342">
        <v>8.8680169345519881E-8</v>
      </c>
      <c r="BG7" s="342">
        <v>1.4117854245672186E-7</v>
      </c>
      <c r="BH7" s="342">
        <v>2.8468325773184217E-7</v>
      </c>
      <c r="BI7" s="342">
        <v>1.034401540379906E-7</v>
      </c>
      <c r="BJ7" s="342">
        <v>1.1321453476505638E-5</v>
      </c>
      <c r="BK7" s="342">
        <v>3.5700544877072266E-8</v>
      </c>
      <c r="BL7" s="342">
        <v>1.0441429107813955E-7</v>
      </c>
      <c r="BM7" s="342">
        <v>1.1095972847840294E-7</v>
      </c>
      <c r="BN7" s="342">
        <v>8.3941873190831177E-8</v>
      </c>
      <c r="BO7" s="342">
        <v>8.3104758651239188E-8</v>
      </c>
      <c r="BP7" s="342">
        <v>4.5335797068962287E-8</v>
      </c>
      <c r="BQ7" s="342">
        <v>4.522564698314152E-7</v>
      </c>
      <c r="BR7" s="342">
        <v>7.6848039038474338E-8</v>
      </c>
      <c r="BS7" s="342">
        <v>1.0687910829640443E-7</v>
      </c>
      <c r="BT7" s="342">
        <v>4.1211603077185429E-8</v>
      </c>
      <c r="BU7" s="342">
        <v>4.2439603345368258E-8</v>
      </c>
      <c r="BV7" s="342">
        <v>3.5739663973098485E-8</v>
      </c>
      <c r="BW7" s="342">
        <v>2.9061762783114011E-8</v>
      </c>
      <c r="BX7" s="342">
        <v>1.0216216347280158E-8</v>
      </c>
      <c r="BY7" s="342">
        <v>1.4344245696757496E-7</v>
      </c>
      <c r="BZ7" s="342">
        <v>3.2570686934050879E-8</v>
      </c>
      <c r="CA7" s="342">
        <v>5.0080704848827283E-8</v>
      </c>
      <c r="CB7" s="342">
        <v>3.4716652398653007E-8</v>
      </c>
      <c r="CC7" s="342">
        <v>0</v>
      </c>
      <c r="CD7" s="342">
        <v>3.9841637957748915E-8</v>
      </c>
      <c r="CE7" s="342">
        <v>5.4235713919487452E-8</v>
      </c>
      <c r="CF7" s="342">
        <v>8.5514874951544519E-8</v>
      </c>
      <c r="CG7" s="342">
        <v>4.6199475713356595E-8</v>
      </c>
      <c r="CH7" s="342">
        <v>2.0205396116251122E-7</v>
      </c>
      <c r="CI7" s="342">
        <v>1.035970371935843E-7</v>
      </c>
      <c r="CJ7" s="342">
        <v>1.2045427179125739E-7</v>
      </c>
      <c r="CK7" s="342">
        <v>1.6643224080343866E-7</v>
      </c>
      <c r="CL7" s="342">
        <v>1.6949740454874845E-7</v>
      </c>
      <c r="CM7" s="342">
        <v>1.0480657584563365E-6</v>
      </c>
      <c r="CN7" s="342">
        <v>1.9999365521213038E-5</v>
      </c>
      <c r="CO7" s="342">
        <v>7.8170805093223647E-5</v>
      </c>
      <c r="CP7" s="342">
        <v>1.2391844679894025E-5</v>
      </c>
      <c r="CQ7" s="342">
        <v>2.1177576402772545E-7</v>
      </c>
      <c r="CR7" s="342">
        <v>5.5379339451588311E-5</v>
      </c>
      <c r="CS7" s="342">
        <v>8.5019532565794721E-5</v>
      </c>
      <c r="CT7" s="342">
        <v>2.4067545500767129E-6</v>
      </c>
      <c r="CU7" s="342">
        <v>9.6405002948001673E-8</v>
      </c>
      <c r="CV7" s="342">
        <v>8.0060646608561757E-8</v>
      </c>
      <c r="CW7" s="342">
        <v>6.2503440677009766E-8</v>
      </c>
      <c r="CX7" s="342">
        <v>1.0654666301741079E-7</v>
      </c>
      <c r="CY7" s="342">
        <v>2.3700393054199798E-4</v>
      </c>
      <c r="CZ7" s="342">
        <v>5.0319066759252774E-4</v>
      </c>
      <c r="DA7" s="342">
        <v>3.1245389750816124E-7</v>
      </c>
      <c r="DB7" s="342">
        <v>5.741411078653932E-7</v>
      </c>
      <c r="DC7" s="342">
        <v>2.9602664375295118E-7</v>
      </c>
      <c r="DD7" s="342">
        <v>1.4790582202808357E-5</v>
      </c>
      <c r="DE7" s="342">
        <v>5.785865754456817E-7</v>
      </c>
      <c r="DF7" s="343">
        <v>3.1796932026543641E-7</v>
      </c>
      <c r="DG7" s="344"/>
      <c r="DH7" s="345"/>
      <c r="DI7" s="346"/>
      <c r="DJ7" s="346"/>
      <c r="DK7" s="346"/>
      <c r="DL7" s="346"/>
      <c r="DM7" s="346"/>
      <c r="DN7" s="346"/>
      <c r="DO7" s="346"/>
      <c r="DP7" s="346"/>
      <c r="DQ7" s="346"/>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row>
    <row r="8" spans="1:171" ht="19.899999999999999" customHeight="1" x14ac:dyDescent="0.15">
      <c r="A8" s="347" t="s">
        <v>126</v>
      </c>
      <c r="B8" s="348" t="s">
        <v>125</v>
      </c>
      <c r="C8" s="349">
        <v>3.2994123047408379E-3</v>
      </c>
      <c r="D8" s="342">
        <v>2.1874397659326851E-3</v>
      </c>
      <c r="E8" s="342">
        <v>1.000006707216357</v>
      </c>
      <c r="F8" s="342">
        <v>2.3783072921278289E-7</v>
      </c>
      <c r="G8" s="342">
        <v>1.4466505553501152E-7</v>
      </c>
      <c r="H8" s="342">
        <v>0</v>
      </c>
      <c r="I8" s="342">
        <v>3.6938299081455997E-9</v>
      </c>
      <c r="J8" s="342">
        <v>3.1865025820391026E-5</v>
      </c>
      <c r="K8" s="342">
        <v>5.7695807359577688E-6</v>
      </c>
      <c r="L8" s="342">
        <v>2.8752328858123128E-5</v>
      </c>
      <c r="M8" s="342">
        <v>0</v>
      </c>
      <c r="N8" s="342">
        <v>2.3126017888552083E-6</v>
      </c>
      <c r="O8" s="342">
        <v>3.1585035732501293E-7</v>
      </c>
      <c r="P8" s="342">
        <v>2.4383777058083994E-8</v>
      </c>
      <c r="Q8" s="342">
        <v>5.3438996169082467E-9</v>
      </c>
      <c r="R8" s="342">
        <v>2.6548156236595409E-7</v>
      </c>
      <c r="S8" s="342">
        <v>1.7170056764967941E-8</v>
      </c>
      <c r="T8" s="342">
        <v>6.5610496312964125E-9</v>
      </c>
      <c r="U8" s="342">
        <v>9.820156643721237E-8</v>
      </c>
      <c r="V8" s="342">
        <v>4.9580014156874316E-9</v>
      </c>
      <c r="W8" s="342">
        <v>1.4205568435178756E-9</v>
      </c>
      <c r="X8" s="342">
        <v>2.3291145152822124E-8</v>
      </c>
      <c r="Y8" s="342">
        <v>3.8681268556302001E-9</v>
      </c>
      <c r="Z8" s="342">
        <v>1.0814128541737082E-7</v>
      </c>
      <c r="AA8" s="342">
        <v>4.5118825685739378E-7</v>
      </c>
      <c r="AB8" s="342">
        <v>1.9206635065402076E-7</v>
      </c>
      <c r="AC8" s="342">
        <v>3.0737772675187545E-10</v>
      </c>
      <c r="AD8" s="342">
        <v>1.4666745267218545E-9</v>
      </c>
      <c r="AE8" s="342">
        <v>2.1491071157801623E-9</v>
      </c>
      <c r="AF8" s="342">
        <v>2.0060026667425494E-6</v>
      </c>
      <c r="AG8" s="342">
        <v>3.1981865574097992E-6</v>
      </c>
      <c r="AH8" s="342">
        <v>3.9282317741384917E-9</v>
      </c>
      <c r="AI8" s="342">
        <v>2.5887826931816741E-9</v>
      </c>
      <c r="AJ8" s="342">
        <v>6.3431747153849229E-9</v>
      </c>
      <c r="AK8" s="342">
        <v>2.6035951895742573E-7</v>
      </c>
      <c r="AL8" s="342">
        <v>1.0301233892959497E-9</v>
      </c>
      <c r="AM8" s="342">
        <v>1.3822754610879472E-9</v>
      </c>
      <c r="AN8" s="342">
        <v>1.9296377324023902E-9</v>
      </c>
      <c r="AO8" s="342">
        <v>1.1111404439557353E-9</v>
      </c>
      <c r="AP8" s="342">
        <v>4.6969954244292166E-10</v>
      </c>
      <c r="AQ8" s="342">
        <v>4.132365407847403E-9</v>
      </c>
      <c r="AR8" s="342">
        <v>2.1315085326277316E-9</v>
      </c>
      <c r="AS8" s="342">
        <v>1.6222337741259789E-9</v>
      </c>
      <c r="AT8" s="342">
        <v>3.1133261266239268E-9</v>
      </c>
      <c r="AU8" s="342">
        <v>3.8203043119376082E-9</v>
      </c>
      <c r="AV8" s="342">
        <v>5.2222703795816783E-9</v>
      </c>
      <c r="AW8" s="342">
        <v>2.8416141786189311E-9</v>
      </c>
      <c r="AX8" s="342">
        <v>2.2900417842902551E-9</v>
      </c>
      <c r="AY8" s="342">
        <v>3.8957541369756748E-9</v>
      </c>
      <c r="AZ8" s="342">
        <v>4.1899865609940224E-9</v>
      </c>
      <c r="BA8" s="342">
        <v>1.3975035952549073E-9</v>
      </c>
      <c r="BB8" s="342">
        <v>2.9419950496479354E-9</v>
      </c>
      <c r="BC8" s="342">
        <v>4.1809049942386521E-9</v>
      </c>
      <c r="BD8" s="342">
        <v>1.8725492386514347E-9</v>
      </c>
      <c r="BE8" s="342">
        <v>4.8777711663763412E-9</v>
      </c>
      <c r="BF8" s="342">
        <v>7.2488864279386765E-9</v>
      </c>
      <c r="BG8" s="342">
        <v>6.5318686698247934E-9</v>
      </c>
      <c r="BH8" s="342">
        <v>8.4306473889523904E-9</v>
      </c>
      <c r="BI8" s="342">
        <v>5.0499009082109939E-9</v>
      </c>
      <c r="BJ8" s="342">
        <v>3.850765716068026E-7</v>
      </c>
      <c r="BK8" s="342">
        <v>3.1104896223591514E-9</v>
      </c>
      <c r="BL8" s="342">
        <v>8.6537200234877234E-8</v>
      </c>
      <c r="BM8" s="342">
        <v>5.0410575517476668E-9</v>
      </c>
      <c r="BN8" s="342">
        <v>2.385853793439572E-7</v>
      </c>
      <c r="BO8" s="342">
        <v>2.4698842438661296E-7</v>
      </c>
      <c r="BP8" s="342">
        <v>1.3083028880281555E-9</v>
      </c>
      <c r="BQ8" s="342">
        <v>3.4419560617990792E-9</v>
      </c>
      <c r="BR8" s="342">
        <v>4.1214926050908641E-9</v>
      </c>
      <c r="BS8" s="342">
        <v>8.1671808048533658E-9</v>
      </c>
      <c r="BT8" s="342">
        <v>1.9380007309100015E-8</v>
      </c>
      <c r="BU8" s="342">
        <v>1.6373541403869098E-9</v>
      </c>
      <c r="BV8" s="342">
        <v>1.2999294974269289E-9</v>
      </c>
      <c r="BW8" s="342">
        <v>1.1916207442426985E-9</v>
      </c>
      <c r="BX8" s="342">
        <v>1.1735576379091048E-9</v>
      </c>
      <c r="BY8" s="342">
        <v>2.5516364574745659E-9</v>
      </c>
      <c r="BZ8" s="342">
        <v>1.8629095849823768E-9</v>
      </c>
      <c r="CA8" s="342">
        <v>6.0436228324932533E-9</v>
      </c>
      <c r="CB8" s="342">
        <v>1.5671411578520401E-9</v>
      </c>
      <c r="CC8" s="342">
        <v>0</v>
      </c>
      <c r="CD8" s="342">
        <v>1.5630257828633624E-9</v>
      </c>
      <c r="CE8" s="342">
        <v>2.4031881941940396E-9</v>
      </c>
      <c r="CF8" s="342">
        <v>3.1109316390988401E-9</v>
      </c>
      <c r="CG8" s="342">
        <v>7.6040116991368228E-10</v>
      </c>
      <c r="CH8" s="342">
        <v>3.0366747416195796E-9</v>
      </c>
      <c r="CI8" s="342">
        <v>1.347491108941826E-8</v>
      </c>
      <c r="CJ8" s="342">
        <v>2.5358453784230957E-9</v>
      </c>
      <c r="CK8" s="342">
        <v>2.7304078680688233E-9</v>
      </c>
      <c r="CL8" s="342">
        <v>1.9434054680471526E-8</v>
      </c>
      <c r="CM8" s="342">
        <v>8.3415000588473383E-9</v>
      </c>
      <c r="CN8" s="342">
        <v>2.0782023096790103E-7</v>
      </c>
      <c r="CO8" s="342">
        <v>2.3324079052896045E-7</v>
      </c>
      <c r="CP8" s="342">
        <v>1.3626000746828407E-7</v>
      </c>
      <c r="CQ8" s="342">
        <v>4.448579146321243E-9</v>
      </c>
      <c r="CR8" s="342">
        <v>5.1860687084407822E-7</v>
      </c>
      <c r="CS8" s="342">
        <v>7.5591394057243534E-7</v>
      </c>
      <c r="CT8" s="342">
        <v>2.9005138601801155E-7</v>
      </c>
      <c r="CU8" s="342">
        <v>8.5972183945277181E-9</v>
      </c>
      <c r="CV8" s="342">
        <v>6.7966216810690409E-9</v>
      </c>
      <c r="CW8" s="342">
        <v>9.8895509460795753E-9</v>
      </c>
      <c r="CX8" s="342">
        <v>2.6073146650470924E-9</v>
      </c>
      <c r="CY8" s="342">
        <v>2.764343077243393E-6</v>
      </c>
      <c r="CZ8" s="342">
        <v>3.8356232695760881E-6</v>
      </c>
      <c r="DA8" s="342">
        <v>2.315568663669694E-8</v>
      </c>
      <c r="DB8" s="342">
        <v>3.6723106777963808E-7</v>
      </c>
      <c r="DC8" s="342">
        <v>2.9930323299456693E-7</v>
      </c>
      <c r="DD8" s="342">
        <v>4.5204331771370242E-7</v>
      </c>
      <c r="DE8" s="342">
        <v>2.1202136961577458E-8</v>
      </c>
      <c r="DF8" s="343">
        <v>8.8591745619812466E-9</v>
      </c>
      <c r="DG8" s="344"/>
      <c r="DH8" s="345"/>
      <c r="DI8" s="346"/>
      <c r="DJ8" s="346"/>
      <c r="DK8" s="346"/>
      <c r="DL8" s="346"/>
      <c r="DM8" s="346"/>
      <c r="DN8" s="346"/>
      <c r="DO8" s="346"/>
      <c r="DP8" s="346"/>
      <c r="DQ8" s="346"/>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row>
    <row r="9" spans="1:171" ht="19.899999999999999" customHeight="1" x14ac:dyDescent="0.15">
      <c r="A9" s="347" t="s">
        <v>129</v>
      </c>
      <c r="B9" s="348" t="s">
        <v>130</v>
      </c>
      <c r="C9" s="349">
        <v>7.1462008827435285E-5</v>
      </c>
      <c r="D9" s="342">
        <v>2.7186571952858141E-6</v>
      </c>
      <c r="E9" s="342">
        <v>3.0593002362528048E-7</v>
      </c>
      <c r="F9" s="342">
        <v>1.0058472513323591</v>
      </c>
      <c r="G9" s="342">
        <v>6.4192657952384701E-7</v>
      </c>
      <c r="H9" s="342">
        <v>0</v>
      </c>
      <c r="I9" s="342">
        <v>4.3490423055220301E-7</v>
      </c>
      <c r="J9" s="342">
        <v>3.0768477875097384E-5</v>
      </c>
      <c r="K9" s="342">
        <v>7.8654764480497982E-7</v>
      </c>
      <c r="L9" s="342">
        <v>1.155096263625273E-5</v>
      </c>
      <c r="M9" s="342">
        <v>0</v>
      </c>
      <c r="N9" s="342">
        <v>4.2400650541211321E-7</v>
      </c>
      <c r="O9" s="342">
        <v>3.0987643115798228E-7</v>
      </c>
      <c r="P9" s="342">
        <v>3.1629599006914423E-3</v>
      </c>
      <c r="Q9" s="342">
        <v>3.8777181897294486E-5</v>
      </c>
      <c r="R9" s="342">
        <v>3.2396241463986671E-7</v>
      </c>
      <c r="S9" s="342">
        <v>1.5004178782258807E-6</v>
      </c>
      <c r="T9" s="342">
        <v>3.4190963940207546E-7</v>
      </c>
      <c r="U9" s="342">
        <v>4.5992097248101644E-7</v>
      </c>
      <c r="V9" s="342">
        <v>1.3495486816958521E-5</v>
      </c>
      <c r="W9" s="342">
        <v>1.6783463289550812E-7</v>
      </c>
      <c r="X9" s="342">
        <v>4.2787344202692387E-7</v>
      </c>
      <c r="Y9" s="342">
        <v>2.9514019270731506E-7</v>
      </c>
      <c r="Z9" s="342">
        <v>4.4939103686285635E-7</v>
      </c>
      <c r="AA9" s="342">
        <v>4.4880947195255466E-7</v>
      </c>
      <c r="AB9" s="342">
        <v>2.4601373187158453E-5</v>
      </c>
      <c r="AC9" s="342">
        <v>3.0806149216741758E-8</v>
      </c>
      <c r="AD9" s="342">
        <v>1.753807760115997E-7</v>
      </c>
      <c r="AE9" s="342">
        <v>2.8614715874367711E-7</v>
      </c>
      <c r="AF9" s="342">
        <v>3.9742714717971822E-7</v>
      </c>
      <c r="AG9" s="342">
        <v>4.5680687070219664E-5</v>
      </c>
      <c r="AH9" s="342">
        <v>2.1575195737629216E-6</v>
      </c>
      <c r="AI9" s="342">
        <v>2.5671640627519637E-7</v>
      </c>
      <c r="AJ9" s="342">
        <v>5.5652582450506195E-6</v>
      </c>
      <c r="AK9" s="342">
        <v>5.6188912122155174E-7</v>
      </c>
      <c r="AL9" s="342">
        <v>1.7243638263174338E-7</v>
      </c>
      <c r="AM9" s="342">
        <v>2.3430064269387176E-7</v>
      </c>
      <c r="AN9" s="342">
        <v>4.5939587323688723E-7</v>
      </c>
      <c r="AO9" s="342">
        <v>1.2365080013389636E-7</v>
      </c>
      <c r="AP9" s="342">
        <v>1.2340366940329843E-7</v>
      </c>
      <c r="AQ9" s="342">
        <v>5.2106261754002437E-7</v>
      </c>
      <c r="AR9" s="342">
        <v>7.9090100936292278E-7</v>
      </c>
      <c r="AS9" s="342">
        <v>2.6543678850231258E-7</v>
      </c>
      <c r="AT9" s="342">
        <v>1.2717419094115339E-7</v>
      </c>
      <c r="AU9" s="342">
        <v>1.2359159947439596E-7</v>
      </c>
      <c r="AV9" s="342">
        <v>4.6328645788601671E-7</v>
      </c>
      <c r="AW9" s="342">
        <v>1.7150342700548513E-7</v>
      </c>
      <c r="AX9" s="342">
        <v>2.7058352759405249E-7</v>
      </c>
      <c r="AY9" s="342">
        <v>1.8177065305472013E-7</v>
      </c>
      <c r="AZ9" s="342">
        <v>2.3814005616595756E-7</v>
      </c>
      <c r="BA9" s="342">
        <v>9.5697544229076422E-8</v>
      </c>
      <c r="BB9" s="342">
        <v>3.3245356208178224E-7</v>
      </c>
      <c r="BC9" s="342">
        <v>1.6647103776972609E-7</v>
      </c>
      <c r="BD9" s="342">
        <v>1.6449754848815361E-7</v>
      </c>
      <c r="BE9" s="342">
        <v>1.2089078000853824E-7</v>
      </c>
      <c r="BF9" s="342">
        <v>1.92712504068872E-7</v>
      </c>
      <c r="BG9" s="342">
        <v>2.4157258017041498E-7</v>
      </c>
      <c r="BH9" s="342">
        <v>2.4490656085829896E-6</v>
      </c>
      <c r="BI9" s="342">
        <v>8.1295472272129468E-7</v>
      </c>
      <c r="BJ9" s="342">
        <v>2.0027007367597275E-5</v>
      </c>
      <c r="BK9" s="342">
        <v>1.4585547350696251E-7</v>
      </c>
      <c r="BL9" s="342">
        <v>1.8514312764492388E-5</v>
      </c>
      <c r="BM9" s="342">
        <v>7.3791883618175774E-6</v>
      </c>
      <c r="BN9" s="342">
        <v>1.8612068364846372E-6</v>
      </c>
      <c r="BO9" s="342">
        <v>3.1747512898661135E-6</v>
      </c>
      <c r="BP9" s="342">
        <v>1.9053992989399866E-6</v>
      </c>
      <c r="BQ9" s="342">
        <v>5.3991977856173538E-7</v>
      </c>
      <c r="BR9" s="342">
        <v>5.9251573140695511E-7</v>
      </c>
      <c r="BS9" s="342">
        <v>3.2311742437240044E-7</v>
      </c>
      <c r="BT9" s="342">
        <v>3.0968920600635237E-7</v>
      </c>
      <c r="BU9" s="342">
        <v>1.2455904328882142E-7</v>
      </c>
      <c r="BV9" s="342">
        <v>1.0673994387321176E-7</v>
      </c>
      <c r="BW9" s="342">
        <v>1.8244060358562503E-7</v>
      </c>
      <c r="BX9" s="342">
        <v>1.2906745678297506E-7</v>
      </c>
      <c r="BY9" s="342">
        <v>3.193139577596179E-7</v>
      </c>
      <c r="BZ9" s="342">
        <v>1.3659401229619252E-7</v>
      </c>
      <c r="CA9" s="342">
        <v>6.801224020888363E-7</v>
      </c>
      <c r="CB9" s="342">
        <v>3.6551864632326601E-7</v>
      </c>
      <c r="CC9" s="342">
        <v>0</v>
      </c>
      <c r="CD9" s="342">
        <v>2.3795669796095052E-7</v>
      </c>
      <c r="CE9" s="342">
        <v>5.4623977062270655E-7</v>
      </c>
      <c r="CF9" s="342">
        <v>5.1714160068032041E-6</v>
      </c>
      <c r="CG9" s="342">
        <v>6.3180543585935251E-8</v>
      </c>
      <c r="CH9" s="342">
        <v>1.8690928937832995E-7</v>
      </c>
      <c r="CI9" s="342">
        <v>2.6556791664621713E-7</v>
      </c>
      <c r="CJ9" s="342">
        <v>1.0835728906860485E-7</v>
      </c>
      <c r="CK9" s="342">
        <v>1.6372940625541822E-7</v>
      </c>
      <c r="CL9" s="342">
        <v>2.1183745401057404E-7</v>
      </c>
      <c r="CM9" s="342">
        <v>2.8081663312558615E-7</v>
      </c>
      <c r="CN9" s="342">
        <v>3.0286432589808715E-6</v>
      </c>
      <c r="CO9" s="342">
        <v>3.147205046477204E-6</v>
      </c>
      <c r="CP9" s="342">
        <v>1.0144413883703442E-6</v>
      </c>
      <c r="CQ9" s="342">
        <v>3.3598133891495451E-7</v>
      </c>
      <c r="CR9" s="342">
        <v>6.5705863952255853E-6</v>
      </c>
      <c r="CS9" s="342">
        <v>1.0135702069441156E-5</v>
      </c>
      <c r="CT9" s="342">
        <v>2.4104568591078882E-7</v>
      </c>
      <c r="CU9" s="342">
        <v>1.250572690066558E-7</v>
      </c>
      <c r="CV9" s="342">
        <v>9.7371543105598357E-8</v>
      </c>
      <c r="CW9" s="342">
        <v>9.9823681346224799E-8</v>
      </c>
      <c r="CX9" s="342">
        <v>2.0566251939754582E-7</v>
      </c>
      <c r="CY9" s="342">
        <v>7.2433988193054718E-5</v>
      </c>
      <c r="CZ9" s="342">
        <v>1.0371621725280011E-4</v>
      </c>
      <c r="DA9" s="342">
        <v>4.5234156525824346E-7</v>
      </c>
      <c r="DB9" s="342">
        <v>4.3506097632729398E-7</v>
      </c>
      <c r="DC9" s="342">
        <v>7.3892661328334614E-8</v>
      </c>
      <c r="DD9" s="342">
        <v>5.148373110842834E-6</v>
      </c>
      <c r="DE9" s="342">
        <v>5.5590354103909171E-7</v>
      </c>
      <c r="DF9" s="343">
        <v>2.4419598570574475E-7</v>
      </c>
      <c r="DG9" s="344"/>
      <c r="DH9" s="345"/>
      <c r="DI9" s="346"/>
      <c r="DJ9" s="346"/>
      <c r="DK9" s="346"/>
      <c r="DL9" s="346"/>
      <c r="DM9" s="346"/>
      <c r="DN9" s="346"/>
      <c r="DO9" s="346"/>
      <c r="DP9" s="346"/>
      <c r="DQ9" s="346"/>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row>
    <row r="10" spans="1:171" ht="19.899999999999999" customHeight="1" x14ac:dyDescent="0.15">
      <c r="A10" s="347" t="s">
        <v>137</v>
      </c>
      <c r="B10" s="348" t="s">
        <v>138</v>
      </c>
      <c r="C10" s="349">
        <v>1.1078893768493838E-7</v>
      </c>
      <c r="D10" s="342">
        <v>2.4227086906029321E-6</v>
      </c>
      <c r="E10" s="342">
        <v>1.0371795971205778E-7</v>
      </c>
      <c r="F10" s="342">
        <v>2.5616597261685746E-6</v>
      </c>
      <c r="G10" s="342">
        <v>1.0001961981404819</v>
      </c>
      <c r="H10" s="342">
        <v>0</v>
      </c>
      <c r="I10" s="342">
        <v>3.8410354447377608E-8</v>
      </c>
      <c r="J10" s="342">
        <v>5.8706597333659882E-4</v>
      </c>
      <c r="K10" s="342">
        <v>9.7606566573113492E-6</v>
      </c>
      <c r="L10" s="342">
        <v>8.8035054344321598E-5</v>
      </c>
      <c r="M10" s="342">
        <v>0</v>
      </c>
      <c r="N10" s="342">
        <v>5.9037837511396228E-8</v>
      </c>
      <c r="O10" s="342">
        <v>1.167946109124903E-6</v>
      </c>
      <c r="P10" s="342">
        <v>3.5075884850059542E-7</v>
      </c>
      <c r="Q10" s="342">
        <v>1.8388379524227964E-7</v>
      </c>
      <c r="R10" s="342">
        <v>7.9353499964612649E-7</v>
      </c>
      <c r="S10" s="342">
        <v>8.9629820223086917E-8</v>
      </c>
      <c r="T10" s="342">
        <v>4.5659546041055449E-8</v>
      </c>
      <c r="U10" s="342">
        <v>6.0399261582188485E-6</v>
      </c>
      <c r="V10" s="342">
        <v>7.7377883749653453E-8</v>
      </c>
      <c r="W10" s="342">
        <v>1.4207249925405749E-8</v>
      </c>
      <c r="X10" s="342">
        <v>3.2164184311224772E-7</v>
      </c>
      <c r="Y10" s="342">
        <v>5.1748932315656218E-8</v>
      </c>
      <c r="Z10" s="342">
        <v>5.9966168345731436E-8</v>
      </c>
      <c r="AA10" s="342">
        <v>8.8515984477554781E-6</v>
      </c>
      <c r="AB10" s="342">
        <v>2.570253520525186E-6</v>
      </c>
      <c r="AC10" s="342">
        <v>3.4262788233341024E-9</v>
      </c>
      <c r="AD10" s="342">
        <v>1.51981509235606E-8</v>
      </c>
      <c r="AE10" s="342">
        <v>2.3254460895002175E-8</v>
      </c>
      <c r="AF10" s="342">
        <v>3.7798435779278731E-8</v>
      </c>
      <c r="AG10" s="342">
        <v>2.4520669466089565E-6</v>
      </c>
      <c r="AH10" s="342">
        <v>1.0271118237517729E-7</v>
      </c>
      <c r="AI10" s="342">
        <v>2.6484459736520021E-8</v>
      </c>
      <c r="AJ10" s="342">
        <v>1.6939088367651924E-7</v>
      </c>
      <c r="AK10" s="342">
        <v>2.0081832939435064E-7</v>
      </c>
      <c r="AL10" s="342">
        <v>2.228952198280261E-9</v>
      </c>
      <c r="AM10" s="342">
        <v>4.1050940826542878E-8</v>
      </c>
      <c r="AN10" s="342">
        <v>9.2154153024087716E-8</v>
      </c>
      <c r="AO10" s="342">
        <v>1.6072455528136573E-8</v>
      </c>
      <c r="AP10" s="342">
        <v>3.6148561936922107E-9</v>
      </c>
      <c r="AQ10" s="342">
        <v>2.462658833146144E-8</v>
      </c>
      <c r="AR10" s="342">
        <v>2.1996585805078246E-8</v>
      </c>
      <c r="AS10" s="342">
        <v>1.7113849532405962E-8</v>
      </c>
      <c r="AT10" s="342">
        <v>1.5229145479244029E-8</v>
      </c>
      <c r="AU10" s="342">
        <v>3.0033314379233567E-8</v>
      </c>
      <c r="AV10" s="342">
        <v>7.204582149229606E-8</v>
      </c>
      <c r="AW10" s="342">
        <v>2.1667457824489587E-8</v>
      </c>
      <c r="AX10" s="342">
        <v>5.7571643942667423E-8</v>
      </c>
      <c r="AY10" s="342">
        <v>9.4072655405521104E-8</v>
      </c>
      <c r="AZ10" s="342">
        <v>2.4556625776784692E-8</v>
      </c>
      <c r="BA10" s="342">
        <v>8.8773312266490796E-8</v>
      </c>
      <c r="BB10" s="342">
        <v>3.5333993600344222E-8</v>
      </c>
      <c r="BC10" s="342">
        <v>6.4680094930250537E-8</v>
      </c>
      <c r="BD10" s="342">
        <v>4.1177935727585707E-8</v>
      </c>
      <c r="BE10" s="342">
        <v>2.3883979940198754E-8</v>
      </c>
      <c r="BF10" s="342">
        <v>2.6619931626218652E-8</v>
      </c>
      <c r="BG10" s="342">
        <v>3.0035701960540827E-8</v>
      </c>
      <c r="BH10" s="342">
        <v>6.0675056225453208E-8</v>
      </c>
      <c r="BI10" s="342">
        <v>2.5612376564733637E-8</v>
      </c>
      <c r="BJ10" s="342">
        <v>2.2056787676334204E-4</v>
      </c>
      <c r="BK10" s="342">
        <v>2.3036737231619497E-8</v>
      </c>
      <c r="BL10" s="342">
        <v>5.4053017977256821E-8</v>
      </c>
      <c r="BM10" s="342">
        <v>1.1480533720610979E-7</v>
      </c>
      <c r="BN10" s="342">
        <v>1.001548773937542E-7</v>
      </c>
      <c r="BO10" s="342">
        <v>9.7980468318609152E-8</v>
      </c>
      <c r="BP10" s="342">
        <v>1.5673200872396705E-8</v>
      </c>
      <c r="BQ10" s="342">
        <v>2.597759836513491E-8</v>
      </c>
      <c r="BR10" s="342">
        <v>5.272633985646692E-8</v>
      </c>
      <c r="BS10" s="342">
        <v>4.8189988721500877E-8</v>
      </c>
      <c r="BT10" s="342">
        <v>2.9469037804875237E-8</v>
      </c>
      <c r="BU10" s="342">
        <v>3.6422618184795509E-8</v>
      </c>
      <c r="BV10" s="342">
        <v>2.8932509223537607E-8</v>
      </c>
      <c r="BW10" s="342">
        <v>2.344235830000935E-8</v>
      </c>
      <c r="BX10" s="342">
        <v>8.2706360564379524E-9</v>
      </c>
      <c r="BY10" s="342">
        <v>4.8166127240087949E-8</v>
      </c>
      <c r="BZ10" s="342">
        <v>2.8328090017820848E-8</v>
      </c>
      <c r="CA10" s="342">
        <v>4.8336029422252293E-8</v>
      </c>
      <c r="CB10" s="342">
        <v>1.6183356383194623E-8</v>
      </c>
      <c r="CC10" s="342">
        <v>0</v>
      </c>
      <c r="CD10" s="342">
        <v>3.212682354380171E-8</v>
      </c>
      <c r="CE10" s="342">
        <v>3.3163098128641721E-8</v>
      </c>
      <c r="CF10" s="342">
        <v>3.8443514183598058E-8</v>
      </c>
      <c r="CG10" s="342">
        <v>2.0517031057863889E-8</v>
      </c>
      <c r="CH10" s="342">
        <v>1.0023852154014776E-7</v>
      </c>
      <c r="CI10" s="342">
        <v>1.2262142104668225E-7</v>
      </c>
      <c r="CJ10" s="342">
        <v>3.0259322999819505E-7</v>
      </c>
      <c r="CK10" s="342">
        <v>8.1691514432777983E-8</v>
      </c>
      <c r="CL10" s="342">
        <v>2.8803499113303729E-7</v>
      </c>
      <c r="CM10" s="342">
        <v>3.4997508133943036E-7</v>
      </c>
      <c r="CN10" s="342">
        <v>4.9885096685408192E-6</v>
      </c>
      <c r="CO10" s="342">
        <v>9.1236666800174123E-6</v>
      </c>
      <c r="CP10" s="342">
        <v>6.8645313196889172E-6</v>
      </c>
      <c r="CQ10" s="342">
        <v>6.7925797369935168E-8</v>
      </c>
      <c r="CR10" s="342">
        <v>2.7349596472732753E-5</v>
      </c>
      <c r="CS10" s="342">
        <v>4.7767003817804795E-5</v>
      </c>
      <c r="CT10" s="342">
        <v>3.8457454178294497E-7</v>
      </c>
      <c r="CU10" s="342">
        <v>1.9755674490154465E-7</v>
      </c>
      <c r="CV10" s="342">
        <v>9.9544279599011418E-8</v>
      </c>
      <c r="CW10" s="342">
        <v>3.8475090699141366E-8</v>
      </c>
      <c r="CX10" s="342">
        <v>8.2453644278554458E-8</v>
      </c>
      <c r="CY10" s="342">
        <v>2.3982836202833153E-4</v>
      </c>
      <c r="CZ10" s="342">
        <v>3.1729423587843747E-4</v>
      </c>
      <c r="DA10" s="342">
        <v>1.5838868606414178E-7</v>
      </c>
      <c r="DB10" s="342">
        <v>1.2324700108574077E-6</v>
      </c>
      <c r="DC10" s="342">
        <v>1.1911455881444565E-7</v>
      </c>
      <c r="DD10" s="342">
        <v>1.1636198629672455E-5</v>
      </c>
      <c r="DE10" s="342">
        <v>2.8172525597642656E-6</v>
      </c>
      <c r="DF10" s="343">
        <v>8.7852380980164504E-8</v>
      </c>
      <c r="DG10" s="344"/>
      <c r="DH10" s="345"/>
      <c r="DI10" s="346"/>
      <c r="DJ10" s="346"/>
      <c r="DK10" s="346"/>
      <c r="DL10" s="346"/>
      <c r="DM10" s="346"/>
      <c r="DN10" s="346"/>
      <c r="DO10" s="346"/>
      <c r="DP10" s="346"/>
      <c r="DQ10" s="346"/>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row>
    <row r="11" spans="1:171" ht="19.899999999999999" customHeight="1" x14ac:dyDescent="0.15">
      <c r="A11" s="347" t="s">
        <v>143</v>
      </c>
      <c r="B11" s="348" t="s">
        <v>142</v>
      </c>
      <c r="C11" s="349">
        <v>0</v>
      </c>
      <c r="D11" s="342">
        <v>0</v>
      </c>
      <c r="E11" s="342">
        <v>0</v>
      </c>
      <c r="F11" s="342">
        <v>0</v>
      </c>
      <c r="G11" s="342">
        <v>0</v>
      </c>
      <c r="H11" s="342">
        <v>1</v>
      </c>
      <c r="I11" s="342">
        <v>0</v>
      </c>
      <c r="J11" s="342">
        <v>0</v>
      </c>
      <c r="K11" s="342">
        <v>0</v>
      </c>
      <c r="L11" s="342">
        <v>0</v>
      </c>
      <c r="M11" s="342">
        <v>0</v>
      </c>
      <c r="N11" s="342">
        <v>0</v>
      </c>
      <c r="O11" s="342">
        <v>0</v>
      </c>
      <c r="P11" s="342">
        <v>0</v>
      </c>
      <c r="Q11" s="342">
        <v>0</v>
      </c>
      <c r="R11" s="342">
        <v>0</v>
      </c>
      <c r="S11" s="342">
        <v>0</v>
      </c>
      <c r="T11" s="342">
        <v>0</v>
      </c>
      <c r="U11" s="342">
        <v>0</v>
      </c>
      <c r="V11" s="342">
        <v>0</v>
      </c>
      <c r="W11" s="342">
        <v>0</v>
      </c>
      <c r="X11" s="342">
        <v>0</v>
      </c>
      <c r="Y11" s="342">
        <v>0</v>
      </c>
      <c r="Z11" s="342">
        <v>0</v>
      </c>
      <c r="AA11" s="342">
        <v>0</v>
      </c>
      <c r="AB11" s="342">
        <v>0</v>
      </c>
      <c r="AC11" s="342">
        <v>0</v>
      </c>
      <c r="AD11" s="342">
        <v>0</v>
      </c>
      <c r="AE11" s="342">
        <v>0</v>
      </c>
      <c r="AF11" s="342">
        <v>0</v>
      </c>
      <c r="AG11" s="342">
        <v>0</v>
      </c>
      <c r="AH11" s="342">
        <v>0</v>
      </c>
      <c r="AI11" s="342">
        <v>0</v>
      </c>
      <c r="AJ11" s="342">
        <v>0</v>
      </c>
      <c r="AK11" s="342">
        <v>0</v>
      </c>
      <c r="AL11" s="342">
        <v>0</v>
      </c>
      <c r="AM11" s="342">
        <v>0</v>
      </c>
      <c r="AN11" s="342">
        <v>0</v>
      </c>
      <c r="AO11" s="342">
        <v>0</v>
      </c>
      <c r="AP11" s="342">
        <v>0</v>
      </c>
      <c r="AQ11" s="342">
        <v>0</v>
      </c>
      <c r="AR11" s="342">
        <v>0</v>
      </c>
      <c r="AS11" s="342">
        <v>0</v>
      </c>
      <c r="AT11" s="342">
        <v>0</v>
      </c>
      <c r="AU11" s="342">
        <v>0</v>
      </c>
      <c r="AV11" s="342">
        <v>0</v>
      </c>
      <c r="AW11" s="342">
        <v>0</v>
      </c>
      <c r="AX11" s="342">
        <v>0</v>
      </c>
      <c r="AY11" s="342">
        <v>0</v>
      </c>
      <c r="AZ11" s="342">
        <v>0</v>
      </c>
      <c r="BA11" s="342">
        <v>0</v>
      </c>
      <c r="BB11" s="342">
        <v>0</v>
      </c>
      <c r="BC11" s="342">
        <v>0</v>
      </c>
      <c r="BD11" s="342">
        <v>0</v>
      </c>
      <c r="BE11" s="342">
        <v>0</v>
      </c>
      <c r="BF11" s="342">
        <v>0</v>
      </c>
      <c r="BG11" s="342">
        <v>0</v>
      </c>
      <c r="BH11" s="342">
        <v>0</v>
      </c>
      <c r="BI11" s="342">
        <v>0</v>
      </c>
      <c r="BJ11" s="342">
        <v>0</v>
      </c>
      <c r="BK11" s="342">
        <v>0</v>
      </c>
      <c r="BL11" s="342">
        <v>0</v>
      </c>
      <c r="BM11" s="342">
        <v>0</v>
      </c>
      <c r="BN11" s="342">
        <v>0</v>
      </c>
      <c r="BO11" s="342">
        <v>0</v>
      </c>
      <c r="BP11" s="342">
        <v>0</v>
      </c>
      <c r="BQ11" s="342">
        <v>0</v>
      </c>
      <c r="BR11" s="342">
        <v>0</v>
      </c>
      <c r="BS11" s="342">
        <v>0</v>
      </c>
      <c r="BT11" s="342">
        <v>0</v>
      </c>
      <c r="BU11" s="342">
        <v>0</v>
      </c>
      <c r="BV11" s="342">
        <v>0</v>
      </c>
      <c r="BW11" s="342">
        <v>0</v>
      </c>
      <c r="BX11" s="342">
        <v>0</v>
      </c>
      <c r="BY11" s="342">
        <v>0</v>
      </c>
      <c r="BZ11" s="342">
        <v>0</v>
      </c>
      <c r="CA11" s="342">
        <v>0</v>
      </c>
      <c r="CB11" s="342">
        <v>0</v>
      </c>
      <c r="CC11" s="342">
        <v>0</v>
      </c>
      <c r="CD11" s="342">
        <v>0</v>
      </c>
      <c r="CE11" s="342">
        <v>0</v>
      </c>
      <c r="CF11" s="342">
        <v>0</v>
      </c>
      <c r="CG11" s="342">
        <v>0</v>
      </c>
      <c r="CH11" s="342">
        <v>0</v>
      </c>
      <c r="CI11" s="342">
        <v>0</v>
      </c>
      <c r="CJ11" s="342">
        <v>0</v>
      </c>
      <c r="CK11" s="342">
        <v>0</v>
      </c>
      <c r="CL11" s="342">
        <v>0</v>
      </c>
      <c r="CM11" s="342">
        <v>0</v>
      </c>
      <c r="CN11" s="342">
        <v>0</v>
      </c>
      <c r="CO11" s="342">
        <v>0</v>
      </c>
      <c r="CP11" s="342">
        <v>0</v>
      </c>
      <c r="CQ11" s="342">
        <v>0</v>
      </c>
      <c r="CR11" s="342">
        <v>0</v>
      </c>
      <c r="CS11" s="342">
        <v>0</v>
      </c>
      <c r="CT11" s="342">
        <v>0</v>
      </c>
      <c r="CU11" s="342">
        <v>0</v>
      </c>
      <c r="CV11" s="342">
        <v>0</v>
      </c>
      <c r="CW11" s="342">
        <v>0</v>
      </c>
      <c r="CX11" s="342">
        <v>0</v>
      </c>
      <c r="CY11" s="342">
        <v>0</v>
      </c>
      <c r="CZ11" s="342">
        <v>0</v>
      </c>
      <c r="DA11" s="342">
        <v>0</v>
      </c>
      <c r="DB11" s="342">
        <v>0</v>
      </c>
      <c r="DC11" s="342">
        <v>0</v>
      </c>
      <c r="DD11" s="342">
        <v>0</v>
      </c>
      <c r="DE11" s="342">
        <v>0</v>
      </c>
      <c r="DF11" s="343">
        <v>0</v>
      </c>
      <c r="DG11" s="344"/>
      <c r="DH11" s="345"/>
      <c r="DI11" s="346"/>
      <c r="DJ11" s="346"/>
      <c r="DK11" s="346"/>
      <c r="DL11" s="346"/>
      <c r="DM11" s="346"/>
      <c r="DN11" s="346"/>
      <c r="DO11" s="346"/>
      <c r="DP11" s="346"/>
      <c r="DQ11" s="346"/>
      <c r="DR11" s="345"/>
      <c r="DS11" s="345"/>
      <c r="DT11" s="345"/>
      <c r="DU11" s="345"/>
      <c r="DV11" s="345"/>
      <c r="DW11" s="345"/>
      <c r="DX11" s="345"/>
      <c r="DY11" s="345"/>
      <c r="DZ11" s="345"/>
      <c r="EA11" s="345"/>
      <c r="EB11" s="345"/>
      <c r="EC11" s="345"/>
      <c r="ED11" s="345"/>
      <c r="EE11" s="345"/>
      <c r="EF11" s="345"/>
      <c r="EG11" s="345"/>
      <c r="EH11" s="345"/>
      <c r="EI11" s="345"/>
      <c r="EJ11" s="345"/>
      <c r="EK11" s="345"/>
      <c r="EL11" s="345"/>
      <c r="EM11" s="345"/>
      <c r="EN11" s="345"/>
      <c r="EO11" s="345"/>
      <c r="EP11" s="345"/>
      <c r="EQ11" s="345"/>
      <c r="ER11" s="345"/>
      <c r="ES11" s="345"/>
      <c r="ET11" s="345"/>
      <c r="EU11" s="345"/>
      <c r="EV11" s="345"/>
      <c r="EW11" s="345"/>
      <c r="EX11" s="345"/>
      <c r="EY11" s="345"/>
      <c r="EZ11" s="345"/>
      <c r="FA11" s="345"/>
      <c r="FB11" s="345"/>
      <c r="FC11" s="345"/>
      <c r="FD11" s="345"/>
      <c r="FE11" s="345"/>
      <c r="FF11" s="345"/>
      <c r="FG11" s="345"/>
      <c r="FH11" s="345"/>
      <c r="FI11" s="345"/>
      <c r="FJ11" s="345"/>
      <c r="FK11" s="345"/>
      <c r="FL11" s="345"/>
      <c r="FM11" s="345"/>
      <c r="FN11" s="345"/>
      <c r="FO11" s="345"/>
    </row>
    <row r="12" spans="1:171" ht="19.899999999999999" customHeight="1" x14ac:dyDescent="0.15">
      <c r="A12" s="347" t="s">
        <v>145</v>
      </c>
      <c r="B12" s="348" t="s">
        <v>146</v>
      </c>
      <c r="C12" s="349">
        <v>-2.6263919453015137E-7</v>
      </c>
      <c r="D12" s="342">
        <v>-6.3280086144825616E-8</v>
      </c>
      <c r="E12" s="342">
        <v>-1.4110395342535065E-7</v>
      </c>
      <c r="F12" s="342">
        <v>-3.9647227710191825E-9</v>
      </c>
      <c r="G12" s="342">
        <v>-1.2417243021766161E-7</v>
      </c>
      <c r="H12" s="342">
        <v>0</v>
      </c>
      <c r="I12" s="342">
        <v>0.99999954735052055</v>
      </c>
      <c r="J12" s="342">
        <v>-1.3028746047841713E-7</v>
      </c>
      <c r="K12" s="342">
        <v>-5.6808996512190353E-7</v>
      </c>
      <c r="L12" s="342">
        <v>-6.6055233659684257E-7</v>
      </c>
      <c r="M12" s="342">
        <v>0</v>
      </c>
      <c r="N12" s="342">
        <v>-2.724780002945886E-7</v>
      </c>
      <c r="O12" s="342">
        <v>-1.3570010847175738E-7</v>
      </c>
      <c r="P12" s="342">
        <v>-1.3497639532874048E-7</v>
      </c>
      <c r="Q12" s="342">
        <v>-6.1594926033612583E-6</v>
      </c>
      <c r="R12" s="342">
        <v>-2.4467877810275676E-6</v>
      </c>
      <c r="S12" s="342">
        <v>-2.551497400215434E-7</v>
      </c>
      <c r="T12" s="342">
        <v>-8.5454492629827829E-8</v>
      </c>
      <c r="U12" s="342">
        <v>-1.6670145573634146E-5</v>
      </c>
      <c r="V12" s="342">
        <v>-7.7631787745354125E-5</v>
      </c>
      <c r="W12" s="342">
        <v>1.1511493278108928E-6</v>
      </c>
      <c r="X12" s="342">
        <v>-1.0074638232722538E-6</v>
      </c>
      <c r="Y12" s="342">
        <v>-4.2195969856767525E-7</v>
      </c>
      <c r="Z12" s="342">
        <v>-7.0795467740808847E-7</v>
      </c>
      <c r="AA12" s="342">
        <v>-1.482663148927393E-6</v>
      </c>
      <c r="AB12" s="342">
        <v>-1.0955705127900328E-6</v>
      </c>
      <c r="AC12" s="342">
        <v>4.131171757488718E-6</v>
      </c>
      <c r="AD12" s="342">
        <v>-5.6371014818586306E-5</v>
      </c>
      <c r="AE12" s="342">
        <v>-4.9522065339897358E-7</v>
      </c>
      <c r="AF12" s="342">
        <v>-2.6025144433626466E-6</v>
      </c>
      <c r="AG12" s="342">
        <v>-1.340749439344915E-7</v>
      </c>
      <c r="AH12" s="342">
        <v>-1.5656463463481097E-4</v>
      </c>
      <c r="AI12" s="342">
        <v>-1.2931314093572353E-4</v>
      </c>
      <c r="AJ12" s="342">
        <v>-9.5877453157302065E-5</v>
      </c>
      <c r="AK12" s="342">
        <v>-6.3373445465104221E-5</v>
      </c>
      <c r="AL12" s="342">
        <v>-8.8295617587363267E-4</v>
      </c>
      <c r="AM12" s="342">
        <v>-4.3387455215660673E-4</v>
      </c>
      <c r="AN12" s="342">
        <v>-1.1989458232159191E-4</v>
      </c>
      <c r="AO12" s="342">
        <v>-8.97461940737404E-5</v>
      </c>
      <c r="AP12" s="342">
        <v>-9.729941855559091E-4</v>
      </c>
      <c r="AQ12" s="342">
        <v>-7.6641763378523935E-7</v>
      </c>
      <c r="AR12" s="342">
        <v>-2.7957200038821143E-5</v>
      </c>
      <c r="AS12" s="342">
        <v>-2.5133268906636993E-5</v>
      </c>
      <c r="AT12" s="342">
        <v>-9.9426027152107368E-6</v>
      </c>
      <c r="AU12" s="342">
        <v>-8.8084671638912447E-6</v>
      </c>
      <c r="AV12" s="342">
        <v>-2.9834721223683426E-6</v>
      </c>
      <c r="AW12" s="342">
        <v>-4.1820190130096747E-7</v>
      </c>
      <c r="AX12" s="342">
        <v>-1.5009010974925803E-6</v>
      </c>
      <c r="AY12" s="342">
        <v>-7.1196694297439666E-6</v>
      </c>
      <c r="AZ12" s="342">
        <v>-5.822603597627771E-6</v>
      </c>
      <c r="BA12" s="342">
        <v>-9.4509257891777315E-7</v>
      </c>
      <c r="BB12" s="342">
        <v>-5.0939016570545371E-6</v>
      </c>
      <c r="BC12" s="342">
        <v>-1.1888891614571313E-6</v>
      </c>
      <c r="BD12" s="342">
        <v>-8.1291381450552007E-7</v>
      </c>
      <c r="BE12" s="342">
        <v>-6.9252932371877494E-6</v>
      </c>
      <c r="BF12" s="342">
        <v>-9.7115437696745694E-6</v>
      </c>
      <c r="BG12" s="342">
        <v>-4.7183424776414479E-6</v>
      </c>
      <c r="BH12" s="342">
        <v>-2.3501697678672302E-5</v>
      </c>
      <c r="BI12" s="342">
        <v>-6.6998211325273879E-6</v>
      </c>
      <c r="BJ12" s="342">
        <v>-4.1902272692682857E-6</v>
      </c>
      <c r="BK12" s="342">
        <v>-4.4893640299582169E-8</v>
      </c>
      <c r="BL12" s="342">
        <v>-8.7671584925920763E-6</v>
      </c>
      <c r="BM12" s="342">
        <v>-5.2787078151770824E-6</v>
      </c>
      <c r="BN12" s="342">
        <v>-1.9525136154985534E-5</v>
      </c>
      <c r="BO12" s="342">
        <v>-2.3107465755201148E-5</v>
      </c>
      <c r="BP12" s="342">
        <v>-9.157039950222783E-7</v>
      </c>
      <c r="BQ12" s="342">
        <v>-2.8300396712844579E-7</v>
      </c>
      <c r="BR12" s="342">
        <v>-4.8084677757528337E-7</v>
      </c>
      <c r="BS12" s="342">
        <v>-2.6159158535317143E-7</v>
      </c>
      <c r="BT12" s="342">
        <v>-5.8746187462800696E-8</v>
      </c>
      <c r="BU12" s="342">
        <v>-4.2542452675841477E-8</v>
      </c>
      <c r="BV12" s="342">
        <v>-5.7881727980323631E-8</v>
      </c>
      <c r="BW12" s="342">
        <v>-1.1634018178051704E-7</v>
      </c>
      <c r="BX12" s="342">
        <v>-9.3848168583340442E-8</v>
      </c>
      <c r="BY12" s="342">
        <v>-3.4701936872554595E-7</v>
      </c>
      <c r="BZ12" s="342">
        <v>3.0796628650404494E-8</v>
      </c>
      <c r="CA12" s="342">
        <v>1.8800454637828578E-7</v>
      </c>
      <c r="CB12" s="342">
        <v>-6.8477580720187118E-9</v>
      </c>
      <c r="CC12" s="342">
        <v>0</v>
      </c>
      <c r="CD12" s="342">
        <v>-3.8436893792895191E-8</v>
      </c>
      <c r="CE12" s="342">
        <v>-1.6422497173690977E-7</v>
      </c>
      <c r="CF12" s="342">
        <v>-7.8858054220772265E-7</v>
      </c>
      <c r="CG12" s="342">
        <v>-1.3525071864733011E-8</v>
      </c>
      <c r="CH12" s="342">
        <v>-7.8880698604059078E-8</v>
      </c>
      <c r="CI12" s="342">
        <v>-1.2846477272456284E-7</v>
      </c>
      <c r="CJ12" s="342">
        <v>-3.0304896863136088E-8</v>
      </c>
      <c r="CK12" s="342">
        <v>-7.7037671435711553E-8</v>
      </c>
      <c r="CL12" s="342">
        <v>-5.0174119958776867E-8</v>
      </c>
      <c r="CM12" s="342">
        <v>-1.252887566754494E-7</v>
      </c>
      <c r="CN12" s="342">
        <v>-1.0655430237602839E-7</v>
      </c>
      <c r="CO12" s="342">
        <v>-2.3494473833344012E-7</v>
      </c>
      <c r="CP12" s="342">
        <v>-9.2361214322700757E-8</v>
      </c>
      <c r="CQ12" s="342">
        <v>-5.5920391368271945E-7</v>
      </c>
      <c r="CR12" s="342">
        <v>-9.4548549328490362E-8</v>
      </c>
      <c r="CS12" s="342">
        <v>-5.6975292957101781E-8</v>
      </c>
      <c r="CT12" s="342">
        <v>-6.7986584958674681E-8</v>
      </c>
      <c r="CU12" s="342">
        <v>-8.6923116000465062E-8</v>
      </c>
      <c r="CV12" s="342">
        <v>-2.5278590979873954E-8</v>
      </c>
      <c r="CW12" s="342">
        <v>-5.8897468232584961E-7</v>
      </c>
      <c r="CX12" s="342">
        <v>-2.9835322972995765E-8</v>
      </c>
      <c r="CY12" s="342">
        <v>6.5393202868160834E-8</v>
      </c>
      <c r="CZ12" s="342">
        <v>2.0334460311154376E-8</v>
      </c>
      <c r="DA12" s="342">
        <v>-1.1317281830352849E-7</v>
      </c>
      <c r="DB12" s="342">
        <v>-1.8853289261712837E-7</v>
      </c>
      <c r="DC12" s="342">
        <v>-9.5239005181455635E-8</v>
      </c>
      <c r="DD12" s="342">
        <v>-2.1023794919318739E-7</v>
      </c>
      <c r="DE12" s="342">
        <v>-1.6910316397054407E-7</v>
      </c>
      <c r="DF12" s="343">
        <v>-9.4827098835926817E-7</v>
      </c>
      <c r="DG12" s="344"/>
      <c r="DH12" s="345"/>
      <c r="DI12" s="346"/>
      <c r="DJ12" s="346"/>
      <c r="DK12" s="346"/>
      <c r="DL12" s="346"/>
      <c r="DM12" s="346"/>
      <c r="DN12" s="346"/>
      <c r="DO12" s="346"/>
      <c r="DP12" s="346"/>
      <c r="DQ12" s="346"/>
      <c r="DR12" s="345"/>
      <c r="DS12" s="345"/>
      <c r="DT12" s="345"/>
      <c r="DU12" s="345"/>
      <c r="DV12" s="345"/>
      <c r="DW12" s="345"/>
      <c r="DX12" s="345"/>
      <c r="DY12" s="345"/>
      <c r="DZ12" s="345"/>
      <c r="EA12" s="345"/>
      <c r="EB12" s="345"/>
      <c r="EC12" s="345"/>
      <c r="ED12" s="345"/>
      <c r="EE12" s="345"/>
      <c r="EF12" s="345"/>
      <c r="EG12" s="345"/>
      <c r="EH12" s="345"/>
      <c r="EI12" s="345"/>
      <c r="EJ12" s="345"/>
      <c r="EK12" s="345"/>
      <c r="EL12" s="345"/>
      <c r="EM12" s="345"/>
      <c r="EN12" s="345"/>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row>
    <row r="13" spans="1:171" ht="19.899999999999999" customHeight="1" x14ac:dyDescent="0.15">
      <c r="A13" s="347" t="s">
        <v>151</v>
      </c>
      <c r="B13" s="348" t="s">
        <v>152</v>
      </c>
      <c r="C13" s="349">
        <v>5.6250308012477399E-5</v>
      </c>
      <c r="D13" s="342">
        <v>3.5868270228697724E-3</v>
      </c>
      <c r="E13" s="342">
        <v>5.7899275899612641E-5</v>
      </c>
      <c r="F13" s="342">
        <v>4.5648773155560537E-3</v>
      </c>
      <c r="G13" s="342">
        <v>3.3567562245973214E-3</v>
      </c>
      <c r="H13" s="342">
        <v>0</v>
      </c>
      <c r="I13" s="342">
        <v>7.1533854414656377E-6</v>
      </c>
      <c r="J13" s="342">
        <v>1.0537377730174471</v>
      </c>
      <c r="K13" s="342">
        <v>1.7444263065840602E-2</v>
      </c>
      <c r="L13" s="342">
        <v>5.7011512392887646E-2</v>
      </c>
      <c r="M13" s="342">
        <v>0</v>
      </c>
      <c r="N13" s="342">
        <v>4.1568157474034069E-5</v>
      </c>
      <c r="O13" s="342">
        <v>1.4785928041068745E-3</v>
      </c>
      <c r="P13" s="342">
        <v>5.6915656493235309E-4</v>
      </c>
      <c r="Q13" s="342">
        <v>5.5529627514262649E-5</v>
      </c>
      <c r="R13" s="342">
        <v>1.3749216904996714E-3</v>
      </c>
      <c r="S13" s="342">
        <v>1.327928392597103E-4</v>
      </c>
      <c r="T13" s="342">
        <v>6.3513685688765546E-5</v>
      </c>
      <c r="U13" s="342">
        <v>4.7430675136891927E-5</v>
      </c>
      <c r="V13" s="342">
        <v>8.7220083559795376E-5</v>
      </c>
      <c r="W13" s="342">
        <v>1.8643738974587174E-5</v>
      </c>
      <c r="X13" s="342">
        <v>5.3253638896833195E-4</v>
      </c>
      <c r="Y13" s="342">
        <v>7.0729024666455178E-5</v>
      </c>
      <c r="Z13" s="342">
        <v>5.5189057334419869E-5</v>
      </c>
      <c r="AA13" s="342">
        <v>3.0265988632293284E-3</v>
      </c>
      <c r="AB13" s="342">
        <v>4.5706526379039559E-3</v>
      </c>
      <c r="AC13" s="342">
        <v>3.4687517204373243E-6</v>
      </c>
      <c r="AD13" s="342">
        <v>2.0388941327073122E-5</v>
      </c>
      <c r="AE13" s="342">
        <v>2.1259973934819251E-5</v>
      </c>
      <c r="AF13" s="342">
        <v>3.9263589574458224E-5</v>
      </c>
      <c r="AG13" s="342">
        <v>4.351340051756916E-3</v>
      </c>
      <c r="AH13" s="342">
        <v>5.220256849399755E-5</v>
      </c>
      <c r="AI13" s="342">
        <v>1.3754411803552493E-5</v>
      </c>
      <c r="AJ13" s="342">
        <v>1.3686677509065862E-4</v>
      </c>
      <c r="AK13" s="342">
        <v>1.3023742620461108E-4</v>
      </c>
      <c r="AL13" s="342">
        <v>3.110565554667094E-6</v>
      </c>
      <c r="AM13" s="342">
        <v>3.8659777337224822E-6</v>
      </c>
      <c r="AN13" s="342">
        <v>1.1914026961690606E-5</v>
      </c>
      <c r="AO13" s="342">
        <v>2.1555880382302246E-6</v>
      </c>
      <c r="AP13" s="342">
        <v>8.5640383382402489E-7</v>
      </c>
      <c r="AQ13" s="342">
        <v>8.3333322614349958E-6</v>
      </c>
      <c r="AR13" s="342">
        <v>1.2040618413621744E-5</v>
      </c>
      <c r="AS13" s="342">
        <v>1.1045587970839358E-5</v>
      </c>
      <c r="AT13" s="342">
        <v>5.428944283614179E-6</v>
      </c>
      <c r="AU13" s="342">
        <v>6.5745548540241629E-6</v>
      </c>
      <c r="AV13" s="342">
        <v>2.9840634509543549E-5</v>
      </c>
      <c r="AW13" s="342">
        <v>6.8798092154996857E-6</v>
      </c>
      <c r="AX13" s="342">
        <v>1.4637976374198467E-5</v>
      </c>
      <c r="AY13" s="342">
        <v>1.0450513904720951E-5</v>
      </c>
      <c r="AZ13" s="342">
        <v>1.008662905304828E-5</v>
      </c>
      <c r="BA13" s="342">
        <v>7.1904530251532827E-6</v>
      </c>
      <c r="BB13" s="342">
        <v>1.2191489506870042E-5</v>
      </c>
      <c r="BC13" s="342">
        <v>1.3307887223640321E-5</v>
      </c>
      <c r="BD13" s="342">
        <v>1.4011486021556019E-5</v>
      </c>
      <c r="BE13" s="342">
        <v>1.1037119741354782E-5</v>
      </c>
      <c r="BF13" s="342">
        <v>1.3925646936950609E-5</v>
      </c>
      <c r="BG13" s="342">
        <v>2.2560633277570226E-5</v>
      </c>
      <c r="BH13" s="342">
        <v>4.3904644219329593E-5</v>
      </c>
      <c r="BI13" s="342">
        <v>1.4436977676246144E-5</v>
      </c>
      <c r="BJ13" s="342">
        <v>9.0285749128210166E-4</v>
      </c>
      <c r="BK13" s="342">
        <v>3.4001833573426953E-6</v>
      </c>
      <c r="BL13" s="342">
        <v>1.4957688293853059E-5</v>
      </c>
      <c r="BM13" s="342">
        <v>1.424582733445105E-5</v>
      </c>
      <c r="BN13" s="342">
        <v>7.1146068449960865E-6</v>
      </c>
      <c r="BO13" s="342">
        <v>7.0551391567986273E-6</v>
      </c>
      <c r="BP13" s="342">
        <v>4.0973899130696601E-6</v>
      </c>
      <c r="BQ13" s="342">
        <v>1.4052793986761372E-5</v>
      </c>
      <c r="BR13" s="342">
        <v>9.1974962484493073E-6</v>
      </c>
      <c r="BS13" s="342">
        <v>1.202502126983148E-5</v>
      </c>
      <c r="BT13" s="342">
        <v>3.2298644580431485E-6</v>
      </c>
      <c r="BU13" s="342">
        <v>4.1185195777318185E-6</v>
      </c>
      <c r="BV13" s="342">
        <v>3.1929533084725438E-6</v>
      </c>
      <c r="BW13" s="342">
        <v>2.7686140111313898E-6</v>
      </c>
      <c r="BX13" s="342">
        <v>9.4509185446259672E-7</v>
      </c>
      <c r="BY13" s="342">
        <v>1.08303151999885E-5</v>
      </c>
      <c r="BZ13" s="342">
        <v>3.3942122086794135E-6</v>
      </c>
      <c r="CA13" s="342">
        <v>5.5057205399691003E-6</v>
      </c>
      <c r="CB13" s="342">
        <v>2.5908293104578896E-6</v>
      </c>
      <c r="CC13" s="342">
        <v>0</v>
      </c>
      <c r="CD13" s="342">
        <v>3.7379743257988478E-6</v>
      </c>
      <c r="CE13" s="342">
        <v>6.1892669626584525E-6</v>
      </c>
      <c r="CF13" s="342">
        <v>1.0508192183879962E-5</v>
      </c>
      <c r="CG13" s="342">
        <v>1.9273290158592341E-6</v>
      </c>
      <c r="CH13" s="342">
        <v>1.404185037419536E-5</v>
      </c>
      <c r="CI13" s="342">
        <v>8.2730489309091396E-6</v>
      </c>
      <c r="CJ13" s="342">
        <v>1.0760514993002487E-5</v>
      </c>
      <c r="CK13" s="342">
        <v>1.2928278495741012E-5</v>
      </c>
      <c r="CL13" s="342">
        <v>1.8091141364961546E-5</v>
      </c>
      <c r="CM13" s="342">
        <v>1.5843471103485913E-4</v>
      </c>
      <c r="CN13" s="342">
        <v>1.5137637501800897E-3</v>
      </c>
      <c r="CO13" s="342">
        <v>5.5356884415937993E-4</v>
      </c>
      <c r="CP13" s="342">
        <v>8.7740987136427522E-4</v>
      </c>
      <c r="CQ13" s="342">
        <v>3.0375299293957239E-5</v>
      </c>
      <c r="CR13" s="342">
        <v>3.3870794526429265E-3</v>
      </c>
      <c r="CS13" s="342">
        <v>5.1929974964935073E-3</v>
      </c>
      <c r="CT13" s="342">
        <v>4.2547931137388055E-4</v>
      </c>
      <c r="CU13" s="342">
        <v>7.7768053268892998E-6</v>
      </c>
      <c r="CV13" s="342">
        <v>9.2155969851925347E-6</v>
      </c>
      <c r="CW13" s="342">
        <v>9.1462188515392149E-6</v>
      </c>
      <c r="CX13" s="342">
        <v>1.2555886972848985E-5</v>
      </c>
      <c r="CY13" s="342">
        <v>1.7280006862630492E-2</v>
      </c>
      <c r="CZ13" s="342">
        <v>3.8412735497583117E-2</v>
      </c>
      <c r="DA13" s="342">
        <v>4.8581002026178624E-5</v>
      </c>
      <c r="DB13" s="342">
        <v>2.3194210645128166E-5</v>
      </c>
      <c r="DC13" s="342">
        <v>3.9723988464846628E-5</v>
      </c>
      <c r="DD13" s="342">
        <v>1.0780569613859355E-3</v>
      </c>
      <c r="DE13" s="342">
        <v>6.7246585841068297E-5</v>
      </c>
      <c r="DF13" s="343">
        <v>4.1518819470641035E-5</v>
      </c>
      <c r="DG13" s="344"/>
      <c r="DH13" s="345"/>
      <c r="DI13" s="346"/>
      <c r="DJ13" s="346"/>
      <c r="DK13" s="346"/>
      <c r="DL13" s="346"/>
      <c r="DM13" s="346"/>
      <c r="DN13" s="346"/>
      <c r="DO13" s="346"/>
      <c r="DP13" s="346"/>
      <c r="DQ13" s="346"/>
      <c r="DR13" s="345"/>
      <c r="DS13" s="345"/>
      <c r="DT13" s="345"/>
      <c r="DU13" s="345"/>
      <c r="DV13" s="345"/>
      <c r="DW13" s="345"/>
      <c r="DX13" s="345"/>
      <c r="DY13" s="345"/>
      <c r="DZ13" s="345"/>
      <c r="EA13" s="345"/>
      <c r="EB13" s="345"/>
      <c r="EC13" s="345"/>
      <c r="ED13" s="345"/>
      <c r="EE13" s="345"/>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row>
    <row r="14" spans="1:171" ht="19.899999999999999" customHeight="1" x14ac:dyDescent="0.15">
      <c r="A14" s="347" t="s">
        <v>167</v>
      </c>
      <c r="B14" s="348" t="s">
        <v>168</v>
      </c>
      <c r="C14" s="349">
        <v>9.1488965015189844E-6</v>
      </c>
      <c r="D14" s="342">
        <v>2.1298627976302084E-5</v>
      </c>
      <c r="E14" s="342">
        <v>2.9627606544784631E-6</v>
      </c>
      <c r="F14" s="342">
        <v>3.4782173345165749E-6</v>
      </c>
      <c r="G14" s="342">
        <v>6.0965489779474498E-3</v>
      </c>
      <c r="H14" s="342">
        <v>0</v>
      </c>
      <c r="I14" s="342">
        <v>5.2121810312046755E-6</v>
      </c>
      <c r="J14" s="342">
        <v>4.8233808353072662E-4</v>
      </c>
      <c r="K14" s="342">
        <v>1.0137257584445456</v>
      </c>
      <c r="L14" s="342">
        <v>2.9356828619474439E-5</v>
      </c>
      <c r="M14" s="342">
        <v>0</v>
      </c>
      <c r="N14" s="342">
        <v>3.3963924692503612E-6</v>
      </c>
      <c r="O14" s="342">
        <v>4.4361437670266161E-6</v>
      </c>
      <c r="P14" s="342">
        <v>7.7012803336077131E-6</v>
      </c>
      <c r="Q14" s="342">
        <v>3.0611144376854495E-6</v>
      </c>
      <c r="R14" s="342">
        <v>3.7725207404954204E-6</v>
      </c>
      <c r="S14" s="342">
        <v>3.70003056048646E-6</v>
      </c>
      <c r="T14" s="342">
        <v>2.6420858764722917E-6</v>
      </c>
      <c r="U14" s="342">
        <v>1.5767462016383264E-6</v>
      </c>
      <c r="V14" s="342">
        <v>3.4927343935216708E-6</v>
      </c>
      <c r="W14" s="342">
        <v>6.6364578604623524E-7</v>
      </c>
      <c r="X14" s="342">
        <v>1.6756786657796145E-6</v>
      </c>
      <c r="Y14" s="342">
        <v>1.7706486742779911E-6</v>
      </c>
      <c r="Z14" s="342">
        <v>6.48081457881413E-6</v>
      </c>
      <c r="AA14" s="342">
        <v>3.2993528948886218E-5</v>
      </c>
      <c r="AB14" s="342">
        <v>4.4236847424591753E-6</v>
      </c>
      <c r="AC14" s="342">
        <v>4.2558460803708783E-7</v>
      </c>
      <c r="AD14" s="342">
        <v>6.8289536339757311E-6</v>
      </c>
      <c r="AE14" s="342">
        <v>2.3420730595530852E-6</v>
      </c>
      <c r="AF14" s="342">
        <v>6.6681923229316802E-6</v>
      </c>
      <c r="AG14" s="342">
        <v>6.2711871610269158E-6</v>
      </c>
      <c r="AH14" s="342">
        <v>1.176910251829391E-5</v>
      </c>
      <c r="AI14" s="342">
        <v>1.1483653120761273E-5</v>
      </c>
      <c r="AJ14" s="342">
        <v>2.1126417007044133E-6</v>
      </c>
      <c r="AK14" s="342">
        <v>1.3728408926204509E-5</v>
      </c>
      <c r="AL14" s="342">
        <v>5.9533984411671317E-6</v>
      </c>
      <c r="AM14" s="342">
        <v>6.7236004571148854E-6</v>
      </c>
      <c r="AN14" s="342">
        <v>1.4096681050227044E-5</v>
      </c>
      <c r="AO14" s="342">
        <v>9.0441552507083396E-6</v>
      </c>
      <c r="AP14" s="342">
        <v>3.0493999661663908E-6</v>
      </c>
      <c r="AQ14" s="342">
        <v>4.483904544274276E-6</v>
      </c>
      <c r="AR14" s="342">
        <v>4.1272051475617338E-6</v>
      </c>
      <c r="AS14" s="342">
        <v>6.2116676422119102E-6</v>
      </c>
      <c r="AT14" s="342">
        <v>6.3769937556994921E-6</v>
      </c>
      <c r="AU14" s="342">
        <v>5.2920121817966137E-6</v>
      </c>
      <c r="AV14" s="342">
        <v>3.3114181975503859E-6</v>
      </c>
      <c r="AW14" s="342">
        <v>1.9018735221851062E-6</v>
      </c>
      <c r="AX14" s="342">
        <v>1.880979413848957E-6</v>
      </c>
      <c r="AY14" s="342">
        <v>2.9068648644365876E-6</v>
      </c>
      <c r="AZ14" s="342">
        <v>1.7312516704268026E-6</v>
      </c>
      <c r="BA14" s="342">
        <v>1.5667817609345343E-6</v>
      </c>
      <c r="BB14" s="342">
        <v>5.8170427083287876E-6</v>
      </c>
      <c r="BC14" s="342">
        <v>4.6384822287158386E-6</v>
      </c>
      <c r="BD14" s="342">
        <v>2.1895736858421599E-6</v>
      </c>
      <c r="BE14" s="342">
        <v>1.1607984995048227E-6</v>
      </c>
      <c r="BF14" s="342">
        <v>1.4115212081100857E-6</v>
      </c>
      <c r="BG14" s="342">
        <v>1.6824818499030435E-6</v>
      </c>
      <c r="BH14" s="342">
        <v>4.5195979128942474E-6</v>
      </c>
      <c r="BI14" s="342">
        <v>1.2838504721052799E-5</v>
      </c>
      <c r="BJ14" s="342">
        <v>4.457566650229475E-6</v>
      </c>
      <c r="BK14" s="342">
        <v>3.2544951042211221E-6</v>
      </c>
      <c r="BL14" s="342">
        <v>1.2995874509238669E-5</v>
      </c>
      <c r="BM14" s="342">
        <v>1.5081998338958896E-5</v>
      </c>
      <c r="BN14" s="342">
        <v>1.2230873195807479E-5</v>
      </c>
      <c r="BO14" s="342">
        <v>1.2672461579350532E-5</v>
      </c>
      <c r="BP14" s="342">
        <v>4.206290215830645E-6</v>
      </c>
      <c r="BQ14" s="342">
        <v>3.6657057374077636E-6</v>
      </c>
      <c r="BR14" s="342">
        <v>8.2500283002299224E-6</v>
      </c>
      <c r="BS14" s="342">
        <v>9.2692935271961646E-6</v>
      </c>
      <c r="BT14" s="342">
        <v>2.3818653518481784E-5</v>
      </c>
      <c r="BU14" s="342">
        <v>8.6708052552375006E-6</v>
      </c>
      <c r="BV14" s="342">
        <v>9.6748293963636181E-6</v>
      </c>
      <c r="BW14" s="342">
        <v>7.919504494231709E-6</v>
      </c>
      <c r="BX14" s="342">
        <v>9.5719975787724596E-7</v>
      </c>
      <c r="BY14" s="342">
        <v>7.2326639334092251E-6</v>
      </c>
      <c r="BZ14" s="342">
        <v>2.7071689970241296E-6</v>
      </c>
      <c r="CA14" s="342">
        <v>3.9788466543395534E-6</v>
      </c>
      <c r="CB14" s="342">
        <v>9.332729674424086E-6</v>
      </c>
      <c r="CC14" s="342">
        <v>0</v>
      </c>
      <c r="CD14" s="342">
        <v>6.4441188701473167E-6</v>
      </c>
      <c r="CE14" s="342">
        <v>4.2546813990571706E-6</v>
      </c>
      <c r="CF14" s="342">
        <v>5.1616833077498391E-6</v>
      </c>
      <c r="CG14" s="342">
        <v>1.4722592089579076E-6</v>
      </c>
      <c r="CH14" s="342">
        <v>7.9272602041830298E-6</v>
      </c>
      <c r="CI14" s="342">
        <v>7.0251607237978864E-6</v>
      </c>
      <c r="CJ14" s="342">
        <v>2.4849973543854291E-6</v>
      </c>
      <c r="CK14" s="342">
        <v>1.1006568265074376E-5</v>
      </c>
      <c r="CL14" s="342">
        <v>5.7739697270932864E-6</v>
      </c>
      <c r="CM14" s="342">
        <v>1.7102016852094468E-5</v>
      </c>
      <c r="CN14" s="342">
        <v>1.6450999170194435E-4</v>
      </c>
      <c r="CO14" s="342">
        <v>1.9390774739673286E-5</v>
      </c>
      <c r="CP14" s="342">
        <v>1.9058137934274664E-4</v>
      </c>
      <c r="CQ14" s="342">
        <v>1.600323596701602E-5</v>
      </c>
      <c r="CR14" s="342">
        <v>5.1169041151987598E-4</v>
      </c>
      <c r="CS14" s="342">
        <v>8.202652283855335E-4</v>
      </c>
      <c r="CT14" s="342">
        <v>1.1560601784329285E-5</v>
      </c>
      <c r="CU14" s="342">
        <v>4.0132882916884635E-6</v>
      </c>
      <c r="CV14" s="342">
        <v>1.7589998738921505E-6</v>
      </c>
      <c r="CW14" s="342">
        <v>5.6785137200448001E-6</v>
      </c>
      <c r="CX14" s="342">
        <v>4.5196776071056427E-6</v>
      </c>
      <c r="CY14" s="342">
        <v>6.0100202571673382E-3</v>
      </c>
      <c r="CZ14" s="342">
        <v>1.7904849628241782E-2</v>
      </c>
      <c r="DA14" s="342">
        <v>8.9947452231761954E-6</v>
      </c>
      <c r="DB14" s="342">
        <v>3.0267783045422959E-6</v>
      </c>
      <c r="DC14" s="342">
        <v>2.6019406881677571E-5</v>
      </c>
      <c r="DD14" s="342">
        <v>2.9016864000359975E-4</v>
      </c>
      <c r="DE14" s="342">
        <v>3.8935568569367884E-6</v>
      </c>
      <c r="DF14" s="343">
        <v>1.0831094203109124E-3</v>
      </c>
      <c r="DG14" s="344"/>
      <c r="DH14" s="345"/>
      <c r="DI14" s="346"/>
      <c r="DJ14" s="346"/>
      <c r="DK14" s="346"/>
      <c r="DL14" s="346"/>
      <c r="DM14" s="346"/>
      <c r="DN14" s="346"/>
      <c r="DO14" s="346"/>
      <c r="DP14" s="346"/>
      <c r="DQ14" s="346"/>
      <c r="DR14" s="345"/>
      <c r="DS14" s="345"/>
      <c r="DT14" s="345"/>
      <c r="DU14" s="345"/>
      <c r="DV14" s="345"/>
      <c r="DW14" s="345"/>
      <c r="DX14" s="345"/>
      <c r="DY14" s="345"/>
      <c r="DZ14" s="345"/>
      <c r="EA14" s="345"/>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c r="FO14" s="345"/>
    </row>
    <row r="15" spans="1:171" ht="19.899999999999999" customHeight="1" x14ac:dyDescent="0.15">
      <c r="A15" s="347" t="s">
        <v>173</v>
      </c>
      <c r="B15" s="348" t="s">
        <v>172</v>
      </c>
      <c r="C15" s="349">
        <v>1.090086445651097E-4</v>
      </c>
      <c r="D15" s="342">
        <v>7.2497053826326855E-3</v>
      </c>
      <c r="E15" s="342">
        <v>6.2144977884543763E-4</v>
      </c>
      <c r="F15" s="342">
        <v>8.9134045740188618E-5</v>
      </c>
      <c r="G15" s="342">
        <v>7.597342596391426E-5</v>
      </c>
      <c r="H15" s="342">
        <v>0</v>
      </c>
      <c r="I15" s="342">
        <v>2.6781223873574935E-8</v>
      </c>
      <c r="J15" s="342">
        <v>4.1388391202354972E-5</v>
      </c>
      <c r="K15" s="342">
        <v>8.9046947172758372E-7</v>
      </c>
      <c r="L15" s="342">
        <v>1.0009366907158987</v>
      </c>
      <c r="M15" s="342">
        <v>0</v>
      </c>
      <c r="N15" s="342">
        <v>6.7674272004073517E-7</v>
      </c>
      <c r="O15" s="342">
        <v>2.4155883663698398E-7</v>
      </c>
      <c r="P15" s="342">
        <v>3.3484311199835105E-7</v>
      </c>
      <c r="Q15" s="342">
        <v>4.9777036537956429E-8</v>
      </c>
      <c r="R15" s="342">
        <v>1.3771026985493484E-7</v>
      </c>
      <c r="S15" s="342">
        <v>5.8982167943631134E-8</v>
      </c>
      <c r="T15" s="342">
        <v>3.3991429788835177E-8</v>
      </c>
      <c r="U15" s="342">
        <v>9.7095342051786581E-6</v>
      </c>
      <c r="V15" s="342">
        <v>4.8734956396871661E-8</v>
      </c>
      <c r="W15" s="342">
        <v>7.9697058151222712E-9</v>
      </c>
      <c r="X15" s="342">
        <v>6.0583625199229506E-8</v>
      </c>
      <c r="Y15" s="342">
        <v>2.8780982131523652E-8</v>
      </c>
      <c r="Z15" s="342">
        <v>4.293706383924473E-8</v>
      </c>
      <c r="AA15" s="342">
        <v>1.874332332377922E-7</v>
      </c>
      <c r="AB15" s="342">
        <v>2.287866270740474E-7</v>
      </c>
      <c r="AC15" s="342">
        <v>4.4041392687255656E-9</v>
      </c>
      <c r="AD15" s="342">
        <v>7.0896685664219459E-9</v>
      </c>
      <c r="AE15" s="342">
        <v>3.9465090075044994E-8</v>
      </c>
      <c r="AF15" s="342">
        <v>1.0220687895276334E-7</v>
      </c>
      <c r="AG15" s="342">
        <v>1.0342638512764079E-5</v>
      </c>
      <c r="AH15" s="342">
        <v>3.0282267661908307E-8</v>
      </c>
      <c r="AI15" s="342">
        <v>3.1117653100264382E-8</v>
      </c>
      <c r="AJ15" s="342">
        <v>3.2511836163255007E-8</v>
      </c>
      <c r="AK15" s="342">
        <v>5.1056123285731689E-8</v>
      </c>
      <c r="AL15" s="342">
        <v>5.9690641792834007E-9</v>
      </c>
      <c r="AM15" s="342">
        <v>1.1341136073485247E-8</v>
      </c>
      <c r="AN15" s="342">
        <v>2.8325058034061606E-8</v>
      </c>
      <c r="AO15" s="342">
        <v>2.8332910198912318E-8</v>
      </c>
      <c r="AP15" s="342">
        <v>5.616985225376515E-9</v>
      </c>
      <c r="AQ15" s="342">
        <v>2.3830718430577062E-8</v>
      </c>
      <c r="AR15" s="342">
        <v>2.5776125363368567E-8</v>
      </c>
      <c r="AS15" s="342">
        <v>2.2755792169252491E-8</v>
      </c>
      <c r="AT15" s="342">
        <v>2.7978607570280545E-8</v>
      </c>
      <c r="AU15" s="342">
        <v>2.7466903050349759E-8</v>
      </c>
      <c r="AV15" s="342">
        <v>3.9634359285635115E-8</v>
      </c>
      <c r="AW15" s="342">
        <v>3.6100972995954513E-8</v>
      </c>
      <c r="AX15" s="342">
        <v>3.6419834685403124E-8</v>
      </c>
      <c r="AY15" s="342">
        <v>3.8339211815628481E-8</v>
      </c>
      <c r="AZ15" s="342">
        <v>4.376795826386575E-8</v>
      </c>
      <c r="BA15" s="342">
        <v>3.1145409105696735E-8</v>
      </c>
      <c r="BB15" s="342">
        <v>4.2049141159283166E-8</v>
      </c>
      <c r="BC15" s="342">
        <v>4.4882977477603294E-8</v>
      </c>
      <c r="BD15" s="342">
        <v>3.2203784032608994E-8</v>
      </c>
      <c r="BE15" s="342">
        <v>1.9714889959750298E-8</v>
      </c>
      <c r="BF15" s="342">
        <v>1.6003746174337553E-8</v>
      </c>
      <c r="BG15" s="342">
        <v>3.95700887388137E-8</v>
      </c>
      <c r="BH15" s="342">
        <v>4.4865240574847157E-8</v>
      </c>
      <c r="BI15" s="342">
        <v>3.8602806503066562E-8</v>
      </c>
      <c r="BJ15" s="342">
        <v>1.8719190120777823E-7</v>
      </c>
      <c r="BK15" s="342">
        <v>1.0696718238095885E-8</v>
      </c>
      <c r="BL15" s="342">
        <v>4.285120822207945E-8</v>
      </c>
      <c r="BM15" s="342">
        <v>4.3100173641483595E-8</v>
      </c>
      <c r="BN15" s="342">
        <v>3.2415072388588474E-7</v>
      </c>
      <c r="BO15" s="342">
        <v>3.7302314334442846E-8</v>
      </c>
      <c r="BP15" s="342">
        <v>1.1372950922799662E-8</v>
      </c>
      <c r="BQ15" s="342">
        <v>1.7762559856747853E-8</v>
      </c>
      <c r="BR15" s="342">
        <v>2.1804771432284554E-8</v>
      </c>
      <c r="BS15" s="342">
        <v>2.3249849116449396E-8</v>
      </c>
      <c r="BT15" s="342">
        <v>1.2125855750488506E-6</v>
      </c>
      <c r="BU15" s="342">
        <v>1.1695806932718064E-8</v>
      </c>
      <c r="BV15" s="342">
        <v>5.6461761559180352E-9</v>
      </c>
      <c r="BW15" s="342">
        <v>7.0384924800415816E-9</v>
      </c>
      <c r="BX15" s="342">
        <v>1.8380142767249049E-9</v>
      </c>
      <c r="BY15" s="342">
        <v>3.5371219540946269E-8</v>
      </c>
      <c r="BZ15" s="342">
        <v>1.2422235508885787E-8</v>
      </c>
      <c r="CA15" s="342">
        <v>6.6681655940806834E-8</v>
      </c>
      <c r="CB15" s="342">
        <v>5.8429622214633642E-9</v>
      </c>
      <c r="CC15" s="342">
        <v>0</v>
      </c>
      <c r="CD15" s="342">
        <v>1.2803501487399789E-8</v>
      </c>
      <c r="CE15" s="342">
        <v>1.2489129236896363E-8</v>
      </c>
      <c r="CF15" s="342">
        <v>1.7804204493523645E-8</v>
      </c>
      <c r="CG15" s="342">
        <v>7.1381716241198613E-9</v>
      </c>
      <c r="CH15" s="342">
        <v>4.7882334385935215E-8</v>
      </c>
      <c r="CI15" s="342">
        <v>8.6063639341521243E-7</v>
      </c>
      <c r="CJ15" s="342">
        <v>3.0086483064156883E-8</v>
      </c>
      <c r="CK15" s="342">
        <v>5.1012508636351677E-8</v>
      </c>
      <c r="CL15" s="342">
        <v>1.218994444011698E-6</v>
      </c>
      <c r="CM15" s="342">
        <v>2.0413253382539879E-8</v>
      </c>
      <c r="CN15" s="342">
        <v>5.3873271351299551E-6</v>
      </c>
      <c r="CO15" s="342">
        <v>8.1987007746524531E-5</v>
      </c>
      <c r="CP15" s="342">
        <v>1.2167536515747263E-6</v>
      </c>
      <c r="CQ15" s="342">
        <v>2.7498462078368955E-8</v>
      </c>
      <c r="CR15" s="342">
        <v>2.1712550557911169E-6</v>
      </c>
      <c r="CS15" s="342">
        <v>1.0699392379754705E-6</v>
      </c>
      <c r="CT15" s="342">
        <v>5.8788205160221853E-8</v>
      </c>
      <c r="CU15" s="342">
        <v>2.0090364533621678E-8</v>
      </c>
      <c r="CV15" s="342">
        <v>4.1102717755099887E-7</v>
      </c>
      <c r="CW15" s="342">
        <v>4.7287279204960676E-8</v>
      </c>
      <c r="CX15" s="342">
        <v>1.6707870116425458E-8</v>
      </c>
      <c r="CY15" s="342">
        <v>1.8918405785989563E-6</v>
      </c>
      <c r="CZ15" s="342">
        <v>3.8296947232901066E-6</v>
      </c>
      <c r="DA15" s="342">
        <v>3.9457071205650097E-8</v>
      </c>
      <c r="DB15" s="342">
        <v>2.8325732447066012E-5</v>
      </c>
      <c r="DC15" s="342">
        <v>1.5753971768523296E-4</v>
      </c>
      <c r="DD15" s="342">
        <v>1.6214437079708984E-7</v>
      </c>
      <c r="DE15" s="342">
        <v>1.5621814372869185E-7</v>
      </c>
      <c r="DF15" s="343">
        <v>2.9563674690871357E-8</v>
      </c>
      <c r="DG15" s="344"/>
      <c r="DH15" s="345"/>
      <c r="DI15" s="346"/>
      <c r="DJ15" s="346"/>
      <c r="DK15" s="346"/>
      <c r="DL15" s="346"/>
      <c r="DM15" s="346"/>
      <c r="DN15" s="346"/>
      <c r="DO15" s="346"/>
      <c r="DP15" s="346"/>
      <c r="DQ15" s="346"/>
      <c r="DR15" s="345"/>
      <c r="DS15" s="345"/>
      <c r="DT15" s="345"/>
      <c r="DU15" s="345"/>
      <c r="DV15" s="345"/>
      <c r="DW15" s="345"/>
      <c r="DX15" s="345"/>
      <c r="DY15" s="345"/>
      <c r="DZ15" s="345"/>
      <c r="EA15" s="345"/>
      <c r="EB15" s="345"/>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345"/>
      <c r="EZ15" s="345"/>
      <c r="FA15" s="345"/>
      <c r="FB15" s="345"/>
      <c r="FC15" s="345"/>
      <c r="FD15" s="345"/>
      <c r="FE15" s="345"/>
      <c r="FF15" s="345"/>
      <c r="FG15" s="345"/>
      <c r="FH15" s="345"/>
      <c r="FI15" s="345"/>
      <c r="FJ15" s="345"/>
      <c r="FK15" s="345"/>
      <c r="FL15" s="345"/>
      <c r="FM15" s="345"/>
      <c r="FN15" s="345"/>
      <c r="FO15" s="345"/>
    </row>
    <row r="16" spans="1:171" ht="19.899999999999999" customHeight="1" x14ac:dyDescent="0.15">
      <c r="A16" s="347" t="s">
        <v>176</v>
      </c>
      <c r="B16" s="348" t="s">
        <v>175</v>
      </c>
      <c r="C16" s="349">
        <v>0</v>
      </c>
      <c r="D16" s="342">
        <v>0</v>
      </c>
      <c r="E16" s="342">
        <v>0</v>
      </c>
      <c r="F16" s="342">
        <v>0</v>
      </c>
      <c r="G16" s="342">
        <v>0</v>
      </c>
      <c r="H16" s="342">
        <v>0</v>
      </c>
      <c r="I16" s="342">
        <v>0</v>
      </c>
      <c r="J16" s="342">
        <v>0</v>
      </c>
      <c r="K16" s="342">
        <v>0</v>
      </c>
      <c r="L16" s="342">
        <v>0</v>
      </c>
      <c r="M16" s="342">
        <v>1</v>
      </c>
      <c r="N16" s="342">
        <v>0</v>
      </c>
      <c r="O16" s="342">
        <v>0</v>
      </c>
      <c r="P16" s="342">
        <v>0</v>
      </c>
      <c r="Q16" s="342">
        <v>0</v>
      </c>
      <c r="R16" s="342">
        <v>0</v>
      </c>
      <c r="S16" s="342">
        <v>0</v>
      </c>
      <c r="T16" s="342">
        <v>0</v>
      </c>
      <c r="U16" s="342">
        <v>0</v>
      </c>
      <c r="V16" s="342">
        <v>0</v>
      </c>
      <c r="W16" s="342">
        <v>0</v>
      </c>
      <c r="X16" s="342">
        <v>0</v>
      </c>
      <c r="Y16" s="342">
        <v>0</v>
      </c>
      <c r="Z16" s="342">
        <v>0</v>
      </c>
      <c r="AA16" s="342">
        <v>0</v>
      </c>
      <c r="AB16" s="342">
        <v>0</v>
      </c>
      <c r="AC16" s="342">
        <v>0</v>
      </c>
      <c r="AD16" s="342">
        <v>0</v>
      </c>
      <c r="AE16" s="342">
        <v>0</v>
      </c>
      <c r="AF16" s="342">
        <v>0</v>
      </c>
      <c r="AG16" s="342">
        <v>0</v>
      </c>
      <c r="AH16" s="342">
        <v>0</v>
      </c>
      <c r="AI16" s="342">
        <v>0</v>
      </c>
      <c r="AJ16" s="342">
        <v>0</v>
      </c>
      <c r="AK16" s="342">
        <v>0</v>
      </c>
      <c r="AL16" s="342">
        <v>0</v>
      </c>
      <c r="AM16" s="342">
        <v>0</v>
      </c>
      <c r="AN16" s="342">
        <v>0</v>
      </c>
      <c r="AO16" s="342">
        <v>0</v>
      </c>
      <c r="AP16" s="342">
        <v>0</v>
      </c>
      <c r="AQ16" s="342">
        <v>0</v>
      </c>
      <c r="AR16" s="342">
        <v>0</v>
      </c>
      <c r="AS16" s="342">
        <v>0</v>
      </c>
      <c r="AT16" s="342">
        <v>0</v>
      </c>
      <c r="AU16" s="342">
        <v>0</v>
      </c>
      <c r="AV16" s="342">
        <v>0</v>
      </c>
      <c r="AW16" s="342">
        <v>0</v>
      </c>
      <c r="AX16" s="342">
        <v>0</v>
      </c>
      <c r="AY16" s="342">
        <v>0</v>
      </c>
      <c r="AZ16" s="342">
        <v>0</v>
      </c>
      <c r="BA16" s="342">
        <v>0</v>
      </c>
      <c r="BB16" s="342">
        <v>0</v>
      </c>
      <c r="BC16" s="342">
        <v>0</v>
      </c>
      <c r="BD16" s="342">
        <v>0</v>
      </c>
      <c r="BE16" s="342">
        <v>0</v>
      </c>
      <c r="BF16" s="342">
        <v>0</v>
      </c>
      <c r="BG16" s="342">
        <v>0</v>
      </c>
      <c r="BH16" s="342">
        <v>0</v>
      </c>
      <c r="BI16" s="342">
        <v>0</v>
      </c>
      <c r="BJ16" s="342">
        <v>0</v>
      </c>
      <c r="BK16" s="342">
        <v>0</v>
      </c>
      <c r="BL16" s="342">
        <v>0</v>
      </c>
      <c r="BM16" s="342">
        <v>0</v>
      </c>
      <c r="BN16" s="342">
        <v>0</v>
      </c>
      <c r="BO16" s="342">
        <v>0</v>
      </c>
      <c r="BP16" s="342">
        <v>0</v>
      </c>
      <c r="BQ16" s="342">
        <v>0</v>
      </c>
      <c r="BR16" s="342">
        <v>0</v>
      </c>
      <c r="BS16" s="342">
        <v>0</v>
      </c>
      <c r="BT16" s="342">
        <v>0</v>
      </c>
      <c r="BU16" s="342">
        <v>0</v>
      </c>
      <c r="BV16" s="342">
        <v>0</v>
      </c>
      <c r="BW16" s="342">
        <v>0</v>
      </c>
      <c r="BX16" s="342">
        <v>0</v>
      </c>
      <c r="BY16" s="342">
        <v>0</v>
      </c>
      <c r="BZ16" s="342">
        <v>0</v>
      </c>
      <c r="CA16" s="342">
        <v>0</v>
      </c>
      <c r="CB16" s="342">
        <v>0</v>
      </c>
      <c r="CC16" s="342">
        <v>0</v>
      </c>
      <c r="CD16" s="342">
        <v>0</v>
      </c>
      <c r="CE16" s="342">
        <v>0</v>
      </c>
      <c r="CF16" s="342">
        <v>0</v>
      </c>
      <c r="CG16" s="342">
        <v>0</v>
      </c>
      <c r="CH16" s="342">
        <v>0</v>
      </c>
      <c r="CI16" s="342">
        <v>0</v>
      </c>
      <c r="CJ16" s="342">
        <v>0</v>
      </c>
      <c r="CK16" s="342">
        <v>0</v>
      </c>
      <c r="CL16" s="342">
        <v>0</v>
      </c>
      <c r="CM16" s="342">
        <v>0</v>
      </c>
      <c r="CN16" s="342">
        <v>0</v>
      </c>
      <c r="CO16" s="342">
        <v>0</v>
      </c>
      <c r="CP16" s="342">
        <v>0</v>
      </c>
      <c r="CQ16" s="342">
        <v>0</v>
      </c>
      <c r="CR16" s="342">
        <v>0</v>
      </c>
      <c r="CS16" s="342">
        <v>0</v>
      </c>
      <c r="CT16" s="342">
        <v>0</v>
      </c>
      <c r="CU16" s="342">
        <v>0</v>
      </c>
      <c r="CV16" s="342">
        <v>0</v>
      </c>
      <c r="CW16" s="342">
        <v>0</v>
      </c>
      <c r="CX16" s="342">
        <v>0</v>
      </c>
      <c r="CY16" s="342">
        <v>0</v>
      </c>
      <c r="CZ16" s="342">
        <v>0</v>
      </c>
      <c r="DA16" s="342">
        <v>0</v>
      </c>
      <c r="DB16" s="342">
        <v>0</v>
      </c>
      <c r="DC16" s="342">
        <v>0</v>
      </c>
      <c r="DD16" s="342">
        <v>0</v>
      </c>
      <c r="DE16" s="342">
        <v>0</v>
      </c>
      <c r="DF16" s="343">
        <v>0</v>
      </c>
      <c r="DG16" s="344"/>
      <c r="DH16" s="345"/>
      <c r="DI16" s="346"/>
      <c r="DJ16" s="346"/>
      <c r="DK16" s="346"/>
      <c r="DL16" s="346"/>
      <c r="DM16" s="346"/>
      <c r="DN16" s="346"/>
      <c r="DO16" s="346"/>
      <c r="DP16" s="346"/>
      <c r="DQ16" s="346"/>
      <c r="DR16" s="345"/>
      <c r="DS16" s="345"/>
      <c r="DT16" s="345"/>
      <c r="DU16" s="345"/>
      <c r="DV16" s="345"/>
      <c r="DW16" s="345"/>
      <c r="DX16" s="345"/>
      <c r="DY16" s="345"/>
      <c r="DZ16" s="345"/>
      <c r="EA16" s="345"/>
      <c r="EB16" s="345"/>
      <c r="EC16" s="345"/>
      <c r="ED16" s="345"/>
      <c r="EE16" s="345"/>
      <c r="EF16" s="345"/>
      <c r="EG16" s="345"/>
      <c r="EH16" s="345"/>
      <c r="EI16" s="345"/>
      <c r="EJ16" s="345"/>
      <c r="EK16" s="345"/>
      <c r="EL16" s="345"/>
      <c r="EM16" s="345"/>
      <c r="EN16" s="345"/>
      <c r="EO16" s="345"/>
      <c r="EP16" s="345"/>
      <c r="EQ16" s="345"/>
      <c r="ER16" s="345"/>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row>
    <row r="17" spans="1:171" ht="19.899999999999999" customHeight="1" x14ac:dyDescent="0.15">
      <c r="A17" s="347" t="s">
        <v>179</v>
      </c>
      <c r="B17" s="348" t="s">
        <v>180</v>
      </c>
      <c r="C17" s="349">
        <v>1.7703570736766299E-5</v>
      </c>
      <c r="D17" s="342">
        <v>6.2549106200589823E-6</v>
      </c>
      <c r="E17" s="342">
        <v>1.1537522544379259E-5</v>
      </c>
      <c r="F17" s="342">
        <v>1.0349286751497452E-4</v>
      </c>
      <c r="G17" s="342">
        <v>2.197604052913295E-3</v>
      </c>
      <c r="H17" s="342">
        <v>0</v>
      </c>
      <c r="I17" s="342">
        <v>1.3935544841769536E-5</v>
      </c>
      <c r="J17" s="342">
        <v>9.2884759573042729E-6</v>
      </c>
      <c r="K17" s="342">
        <v>2.4781339653058963E-5</v>
      </c>
      <c r="L17" s="342">
        <v>5.6073480809051864E-6</v>
      </c>
      <c r="M17" s="342">
        <v>0</v>
      </c>
      <c r="N17" s="342">
        <v>1.0200166050693151</v>
      </c>
      <c r="O17" s="342">
        <v>2.1316109086626171E-2</v>
      </c>
      <c r="P17" s="342">
        <v>4.1782120385826498E-5</v>
      </c>
      <c r="Q17" s="342">
        <v>4.9764459355227839E-4</v>
      </c>
      <c r="R17" s="342">
        <v>4.6324612011063876E-5</v>
      </c>
      <c r="S17" s="342">
        <v>1.8548483309734979E-4</v>
      </c>
      <c r="T17" s="342">
        <v>3.1158951656471822E-5</v>
      </c>
      <c r="U17" s="342">
        <v>1.4400254836359629E-4</v>
      </c>
      <c r="V17" s="342">
        <v>8.9858053525531408E-6</v>
      </c>
      <c r="W17" s="342">
        <v>3.4320214546266257E-6</v>
      </c>
      <c r="X17" s="342">
        <v>7.6947840690599269E-6</v>
      </c>
      <c r="Y17" s="342">
        <v>6.8992780276934745E-6</v>
      </c>
      <c r="Z17" s="342">
        <v>9.252314444481444E-4</v>
      </c>
      <c r="AA17" s="342">
        <v>9.7521941956108545E-6</v>
      </c>
      <c r="AB17" s="342">
        <v>1.3041453921546583E-5</v>
      </c>
      <c r="AC17" s="342">
        <v>1.4551637573345102E-6</v>
      </c>
      <c r="AD17" s="342">
        <v>4.4896044247655341E-6</v>
      </c>
      <c r="AE17" s="342">
        <v>3.9145696143934041E-5</v>
      </c>
      <c r="AF17" s="342">
        <v>9.9263170065828779E-4</v>
      </c>
      <c r="AG17" s="342">
        <v>4.5499610300196204E-3</v>
      </c>
      <c r="AH17" s="342">
        <v>1.9909439212799265E-4</v>
      </c>
      <c r="AI17" s="342">
        <v>1.0387635726224634E-5</v>
      </c>
      <c r="AJ17" s="342">
        <v>9.3099103954702923E-6</v>
      </c>
      <c r="AK17" s="342">
        <v>6.589254584490374E-4</v>
      </c>
      <c r="AL17" s="342">
        <v>5.1991133712624703E-6</v>
      </c>
      <c r="AM17" s="342">
        <v>6.4773826762877933E-6</v>
      </c>
      <c r="AN17" s="342">
        <v>1.2821108646136253E-5</v>
      </c>
      <c r="AO17" s="342">
        <v>6.1363422596058294E-6</v>
      </c>
      <c r="AP17" s="342">
        <v>3.9847297846356387E-6</v>
      </c>
      <c r="AQ17" s="342">
        <v>3.4154324647733239E-4</v>
      </c>
      <c r="AR17" s="342">
        <v>2.4821268276081297E-5</v>
      </c>
      <c r="AS17" s="342">
        <v>3.7337481387857241E-5</v>
      </c>
      <c r="AT17" s="342">
        <v>1.1567788850872741E-5</v>
      </c>
      <c r="AU17" s="342">
        <v>1.7535173002727409E-4</v>
      </c>
      <c r="AV17" s="342">
        <v>4.5418058811040447E-5</v>
      </c>
      <c r="AW17" s="342">
        <v>2.1965172119651374E-4</v>
      </c>
      <c r="AX17" s="342">
        <v>5.9820903517366908E-5</v>
      </c>
      <c r="AY17" s="342">
        <v>1.1634290036792744E-5</v>
      </c>
      <c r="AZ17" s="342">
        <v>2.8787887790177025E-4</v>
      </c>
      <c r="BA17" s="342">
        <v>6.5930612212783472E-6</v>
      </c>
      <c r="BB17" s="342">
        <v>4.4520807325781389E-5</v>
      </c>
      <c r="BC17" s="342">
        <v>2.5639119198935827E-5</v>
      </c>
      <c r="BD17" s="342">
        <v>9.1375856422025635E-6</v>
      </c>
      <c r="BE17" s="342">
        <v>1.0036252922164197E-4</v>
      </c>
      <c r="BF17" s="342">
        <v>2.6772282272028238E-5</v>
      </c>
      <c r="BG17" s="342">
        <v>8.8896779491801412E-5</v>
      </c>
      <c r="BH17" s="342">
        <v>4.4245429942015697E-4</v>
      </c>
      <c r="BI17" s="342">
        <v>1.1913721764808305E-4</v>
      </c>
      <c r="BJ17" s="342">
        <v>4.2734204579302388E-4</v>
      </c>
      <c r="BK17" s="342">
        <v>2.0811685008567791E-5</v>
      </c>
      <c r="BL17" s="342">
        <v>6.2861494154666642E-5</v>
      </c>
      <c r="BM17" s="342">
        <v>3.1037623249949758E-4</v>
      </c>
      <c r="BN17" s="342">
        <v>9.0354429053607336E-5</v>
      </c>
      <c r="BO17" s="342">
        <v>3.5615943512898694E-5</v>
      </c>
      <c r="BP17" s="342">
        <v>1.0882999554438949E-5</v>
      </c>
      <c r="BQ17" s="342">
        <v>2.3532847947375551E-5</v>
      </c>
      <c r="BR17" s="342">
        <v>3.5595886012900628E-5</v>
      </c>
      <c r="BS17" s="342">
        <v>2.9659819106323149E-5</v>
      </c>
      <c r="BT17" s="342">
        <v>4.0756029421355557E-5</v>
      </c>
      <c r="BU17" s="342">
        <v>1.5041588887635709E-5</v>
      </c>
      <c r="BV17" s="342">
        <v>7.8156193125995358E-6</v>
      </c>
      <c r="BW17" s="342">
        <v>9.9630379518534563E-6</v>
      </c>
      <c r="BX17" s="342">
        <v>5.802474565941754E-6</v>
      </c>
      <c r="BY17" s="342">
        <v>9.9659379590194593E-5</v>
      </c>
      <c r="BZ17" s="342">
        <v>2.2473455741920131E-5</v>
      </c>
      <c r="CA17" s="342">
        <v>3.5125581278598429E-5</v>
      </c>
      <c r="CB17" s="342">
        <v>1.9140815251009113E-4</v>
      </c>
      <c r="CC17" s="342">
        <v>0</v>
      </c>
      <c r="CD17" s="342">
        <v>7.7600194654494105E-5</v>
      </c>
      <c r="CE17" s="342">
        <v>7.8747889238954048E-5</v>
      </c>
      <c r="CF17" s="342">
        <v>1.7199521714777576E-4</v>
      </c>
      <c r="CG17" s="342">
        <v>1.3336854771989257E-5</v>
      </c>
      <c r="CH17" s="342">
        <v>1.7521807611913973E-5</v>
      </c>
      <c r="CI17" s="342">
        <v>2.6683372185310771E-5</v>
      </c>
      <c r="CJ17" s="342">
        <v>4.8963290081051179E-5</v>
      </c>
      <c r="CK17" s="342">
        <v>1.5410609911045056E-5</v>
      </c>
      <c r="CL17" s="342">
        <v>3.601423487615368E-5</v>
      </c>
      <c r="CM17" s="342">
        <v>2.1764305617832647E-5</v>
      </c>
      <c r="CN17" s="342">
        <v>1.2216867270466791E-5</v>
      </c>
      <c r="CO17" s="342">
        <v>2.3591736246925129E-5</v>
      </c>
      <c r="CP17" s="342">
        <v>1.8089160934086908E-5</v>
      </c>
      <c r="CQ17" s="342">
        <v>2.9723838436333133E-4</v>
      </c>
      <c r="CR17" s="342">
        <v>2.8915484572360021E-5</v>
      </c>
      <c r="CS17" s="342">
        <v>2.1194656907741203E-5</v>
      </c>
      <c r="CT17" s="342">
        <v>2.686057367176691E-5</v>
      </c>
      <c r="CU17" s="342">
        <v>2.1270086091142697E-5</v>
      </c>
      <c r="CV17" s="342">
        <v>1.1479528994784403E-5</v>
      </c>
      <c r="CW17" s="342">
        <v>1.7969010668476221E-5</v>
      </c>
      <c r="CX17" s="342">
        <v>4.3864966572041703E-5</v>
      </c>
      <c r="CY17" s="342">
        <v>1.2328147707613369E-4</v>
      </c>
      <c r="CZ17" s="342">
        <v>9.5642976742434482E-6</v>
      </c>
      <c r="DA17" s="342">
        <v>2.7492203260014092E-5</v>
      </c>
      <c r="DB17" s="342">
        <v>3.3052408343122396E-4</v>
      </c>
      <c r="DC17" s="342">
        <v>1.0032273001178335E-5</v>
      </c>
      <c r="DD17" s="342">
        <v>4.9337330168412764E-5</v>
      </c>
      <c r="DE17" s="342">
        <v>1.7353819319005058E-3</v>
      </c>
      <c r="DF17" s="343">
        <v>2.0409915348804743E-5</v>
      </c>
      <c r="DG17" s="344"/>
      <c r="DH17" s="345"/>
      <c r="DI17" s="346"/>
      <c r="DJ17" s="346"/>
      <c r="DK17" s="346"/>
      <c r="DL17" s="346"/>
      <c r="DM17" s="346"/>
      <c r="DN17" s="346"/>
      <c r="DO17" s="346"/>
      <c r="DP17" s="346"/>
      <c r="DQ17" s="346"/>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c r="FO17" s="345"/>
    </row>
    <row r="18" spans="1:171" ht="19.899999999999999" customHeight="1" x14ac:dyDescent="0.15">
      <c r="A18" s="347" t="s">
        <v>191</v>
      </c>
      <c r="B18" s="348" t="s">
        <v>192</v>
      </c>
      <c r="C18" s="349">
        <v>1.0653268516720731E-5</v>
      </c>
      <c r="D18" s="342">
        <v>1.4805114124326201E-6</v>
      </c>
      <c r="E18" s="342">
        <v>1.9423991646456739E-5</v>
      </c>
      <c r="F18" s="342">
        <v>6.8953706376120035E-7</v>
      </c>
      <c r="G18" s="342">
        <v>2.859320372357053E-5</v>
      </c>
      <c r="H18" s="342">
        <v>0</v>
      </c>
      <c r="I18" s="342">
        <v>1.1228190001122879E-5</v>
      </c>
      <c r="J18" s="342">
        <v>5.2172673111023052E-6</v>
      </c>
      <c r="K18" s="342">
        <v>2.2142228403643539E-6</v>
      </c>
      <c r="L18" s="342">
        <v>1.2174564158223796E-6</v>
      </c>
      <c r="M18" s="342">
        <v>0</v>
      </c>
      <c r="N18" s="342">
        <v>1.0071021391631985E-5</v>
      </c>
      <c r="O18" s="342">
        <v>1.0000558299234432</v>
      </c>
      <c r="P18" s="342">
        <v>2.8832791948585002E-6</v>
      </c>
      <c r="Q18" s="342">
        <v>7.396297380950875E-6</v>
      </c>
      <c r="R18" s="342">
        <v>5.8822385369177647E-6</v>
      </c>
      <c r="S18" s="342">
        <v>7.0649048112218876E-6</v>
      </c>
      <c r="T18" s="342">
        <v>3.0813537814701437E-6</v>
      </c>
      <c r="U18" s="342">
        <v>2.3298392549339899E-5</v>
      </c>
      <c r="V18" s="342">
        <v>4.5615053043950012E-6</v>
      </c>
      <c r="W18" s="342">
        <v>8.6787969806427723E-7</v>
      </c>
      <c r="X18" s="342">
        <v>2.4831556360270057E-6</v>
      </c>
      <c r="Y18" s="342">
        <v>2.4636429582959959E-6</v>
      </c>
      <c r="Z18" s="342">
        <v>5.6805503537824027E-6</v>
      </c>
      <c r="AA18" s="342">
        <v>7.6205527279985473E-6</v>
      </c>
      <c r="AB18" s="342">
        <v>3.3074539176053115E-6</v>
      </c>
      <c r="AC18" s="342">
        <v>2.3485499704886492E-7</v>
      </c>
      <c r="AD18" s="342">
        <v>1.8009774487319713E-6</v>
      </c>
      <c r="AE18" s="342">
        <v>4.1191521631963411E-6</v>
      </c>
      <c r="AF18" s="342">
        <v>1.0704319454177654E-5</v>
      </c>
      <c r="AG18" s="342">
        <v>1.5487958198605678E-5</v>
      </c>
      <c r="AH18" s="342">
        <v>1.9334018523375028E-5</v>
      </c>
      <c r="AI18" s="342">
        <v>3.5233624380801885E-6</v>
      </c>
      <c r="AJ18" s="342">
        <v>1.2783387774776398E-5</v>
      </c>
      <c r="AK18" s="342">
        <v>6.7621601611095095E-6</v>
      </c>
      <c r="AL18" s="342">
        <v>9.0311954120082657E-7</v>
      </c>
      <c r="AM18" s="342">
        <v>1.8703764365469539E-6</v>
      </c>
      <c r="AN18" s="342">
        <v>5.5043096304291335E-6</v>
      </c>
      <c r="AO18" s="342">
        <v>3.3282349651148486E-6</v>
      </c>
      <c r="AP18" s="342">
        <v>9.8909758742851335E-7</v>
      </c>
      <c r="AQ18" s="342">
        <v>3.0432422652586511E-6</v>
      </c>
      <c r="AR18" s="342">
        <v>4.4440797723066634E-6</v>
      </c>
      <c r="AS18" s="342">
        <v>3.5497744701922212E-6</v>
      </c>
      <c r="AT18" s="342">
        <v>4.3348780127000677E-6</v>
      </c>
      <c r="AU18" s="342">
        <v>3.2624227397295201E-6</v>
      </c>
      <c r="AV18" s="342">
        <v>6.0576110434551258E-6</v>
      </c>
      <c r="AW18" s="342">
        <v>7.3275828810357439E-6</v>
      </c>
      <c r="AX18" s="342">
        <v>1.3332994250266558E-5</v>
      </c>
      <c r="AY18" s="342">
        <v>6.1756454152393113E-6</v>
      </c>
      <c r="AZ18" s="342">
        <v>1.9015317253525219E-5</v>
      </c>
      <c r="BA18" s="342">
        <v>3.1723538403782309E-6</v>
      </c>
      <c r="BB18" s="342">
        <v>2.9146862681812248E-6</v>
      </c>
      <c r="BC18" s="342">
        <v>7.4976078093747171E-6</v>
      </c>
      <c r="BD18" s="342">
        <v>4.4638965720147574E-6</v>
      </c>
      <c r="BE18" s="342">
        <v>8.273827427447141E-6</v>
      </c>
      <c r="BF18" s="342">
        <v>2.7394171918563848E-6</v>
      </c>
      <c r="BG18" s="342">
        <v>3.035347625966791E-6</v>
      </c>
      <c r="BH18" s="342">
        <v>5.9350290743322886E-6</v>
      </c>
      <c r="BI18" s="342">
        <v>3.7946753122039571E-6</v>
      </c>
      <c r="BJ18" s="342">
        <v>1.3809695455680462E-5</v>
      </c>
      <c r="BK18" s="342">
        <v>8.0238556460275106E-6</v>
      </c>
      <c r="BL18" s="342">
        <v>1.5772731993389687E-5</v>
      </c>
      <c r="BM18" s="342">
        <v>7.2199410166369906E-6</v>
      </c>
      <c r="BN18" s="342">
        <v>7.7312753015947561E-6</v>
      </c>
      <c r="BO18" s="342">
        <v>7.798508534770472E-6</v>
      </c>
      <c r="BP18" s="342">
        <v>1.5985082241903516E-6</v>
      </c>
      <c r="BQ18" s="342">
        <v>3.100307043724699E-6</v>
      </c>
      <c r="BR18" s="342">
        <v>5.3260935976277786E-6</v>
      </c>
      <c r="BS18" s="342">
        <v>1.3405127327543392E-5</v>
      </c>
      <c r="BT18" s="342">
        <v>1.3620815740328003E-5</v>
      </c>
      <c r="BU18" s="342">
        <v>6.4905337678560701E-6</v>
      </c>
      <c r="BV18" s="342">
        <v>1.7180281776719071E-6</v>
      </c>
      <c r="BW18" s="342">
        <v>1.1923879294861901E-6</v>
      </c>
      <c r="BX18" s="342">
        <v>4.4224921300201079E-7</v>
      </c>
      <c r="BY18" s="342">
        <v>4.5632206080999296E-6</v>
      </c>
      <c r="BZ18" s="342">
        <v>4.3906593591784408E-6</v>
      </c>
      <c r="CA18" s="342">
        <v>5.8985545852026141E-6</v>
      </c>
      <c r="CB18" s="342">
        <v>5.7009273169108225E-6</v>
      </c>
      <c r="CC18" s="342">
        <v>0</v>
      </c>
      <c r="CD18" s="342">
        <v>2.5137746669332166E-6</v>
      </c>
      <c r="CE18" s="342">
        <v>7.6308203618206448E-6</v>
      </c>
      <c r="CF18" s="342">
        <v>1.0822731972303686E-5</v>
      </c>
      <c r="CG18" s="342">
        <v>5.7796595861314735E-6</v>
      </c>
      <c r="CH18" s="342">
        <v>3.451577611240448E-6</v>
      </c>
      <c r="CI18" s="342">
        <v>3.8788476628346827E-6</v>
      </c>
      <c r="CJ18" s="342">
        <v>4.0764443475262545E-6</v>
      </c>
      <c r="CK18" s="342">
        <v>4.3566761828726298E-6</v>
      </c>
      <c r="CL18" s="342">
        <v>7.257461530116924E-6</v>
      </c>
      <c r="CM18" s="342">
        <v>1.5995815233067334E-5</v>
      </c>
      <c r="CN18" s="342">
        <v>1.5753820589607513E-6</v>
      </c>
      <c r="CO18" s="342">
        <v>4.7787722414209164E-6</v>
      </c>
      <c r="CP18" s="342">
        <v>1.0540501832388328E-5</v>
      </c>
      <c r="CQ18" s="342">
        <v>4.2357920198684234E-5</v>
      </c>
      <c r="CR18" s="342">
        <v>2.453145733217617E-5</v>
      </c>
      <c r="CS18" s="342">
        <v>1.0745155397807686E-5</v>
      </c>
      <c r="CT18" s="342">
        <v>6.5822595631031254E-5</v>
      </c>
      <c r="CU18" s="342">
        <v>1.0536431081941801E-5</v>
      </c>
      <c r="CV18" s="342">
        <v>1.6600839832584283E-6</v>
      </c>
      <c r="CW18" s="342">
        <v>4.2483089478172767E-6</v>
      </c>
      <c r="CX18" s="342">
        <v>9.7545095588095573E-6</v>
      </c>
      <c r="CY18" s="342">
        <v>2.0895585265294832E-5</v>
      </c>
      <c r="CZ18" s="342">
        <v>5.7492936799272603E-6</v>
      </c>
      <c r="DA18" s="342">
        <v>3.8850732281244976E-5</v>
      </c>
      <c r="DB18" s="342">
        <v>1.2986186599988283E-5</v>
      </c>
      <c r="DC18" s="342">
        <v>2.7919353714803434E-5</v>
      </c>
      <c r="DD18" s="342">
        <v>9.7084119454585638E-6</v>
      </c>
      <c r="DE18" s="342">
        <v>2.1903278400286816E-5</v>
      </c>
      <c r="DF18" s="343">
        <v>3.0910521653369895E-6</v>
      </c>
      <c r="DG18" s="344"/>
      <c r="DH18" s="345"/>
      <c r="DI18" s="346"/>
      <c r="DJ18" s="346"/>
      <c r="DK18" s="346"/>
      <c r="DL18" s="346"/>
      <c r="DM18" s="346"/>
      <c r="DN18" s="346"/>
      <c r="DO18" s="346"/>
      <c r="DP18" s="346"/>
      <c r="DQ18" s="346"/>
      <c r="DR18" s="345"/>
      <c r="DS18" s="345"/>
      <c r="DT18" s="345"/>
      <c r="DU18" s="345"/>
      <c r="DV18" s="345"/>
      <c r="DW18" s="345"/>
      <c r="DX18" s="345"/>
      <c r="DY18" s="345"/>
      <c r="DZ18" s="345"/>
      <c r="EA18" s="345"/>
      <c r="EB18" s="345"/>
      <c r="EC18" s="345"/>
      <c r="ED18" s="345"/>
      <c r="EE18" s="345"/>
      <c r="EF18" s="345"/>
      <c r="EG18" s="345"/>
      <c r="EH18" s="345"/>
      <c r="EI18" s="345"/>
      <c r="EJ18" s="345"/>
      <c r="EK18" s="345"/>
      <c r="EL18" s="345"/>
      <c r="EM18" s="345"/>
      <c r="EN18" s="345"/>
      <c r="EO18" s="345"/>
      <c r="EP18" s="345"/>
      <c r="EQ18" s="345"/>
      <c r="ER18" s="345"/>
      <c r="ES18" s="345"/>
      <c r="ET18" s="345"/>
      <c r="EU18" s="345"/>
      <c r="EV18" s="345"/>
      <c r="EW18" s="345"/>
      <c r="EX18" s="345"/>
      <c r="EY18" s="345"/>
      <c r="EZ18" s="345"/>
      <c r="FA18" s="345"/>
      <c r="FB18" s="345"/>
      <c r="FC18" s="345"/>
      <c r="FD18" s="345"/>
      <c r="FE18" s="345"/>
      <c r="FF18" s="345"/>
      <c r="FG18" s="345"/>
      <c r="FH18" s="345"/>
      <c r="FI18" s="345"/>
      <c r="FJ18" s="345"/>
      <c r="FK18" s="345"/>
      <c r="FL18" s="345"/>
      <c r="FM18" s="345"/>
      <c r="FN18" s="345"/>
      <c r="FO18" s="345"/>
    </row>
    <row r="19" spans="1:171" ht="19.899999999999999" customHeight="1" x14ac:dyDescent="0.15">
      <c r="A19" s="347" t="s">
        <v>199</v>
      </c>
      <c r="B19" s="348" t="s">
        <v>200</v>
      </c>
      <c r="C19" s="349">
        <v>7.0388301955310044E-5</v>
      </c>
      <c r="D19" s="342">
        <v>7.5474328794885323E-4</v>
      </c>
      <c r="E19" s="342">
        <v>6.1373305467947009E-5</v>
      </c>
      <c r="F19" s="342">
        <v>2.9246152437196575E-3</v>
      </c>
      <c r="G19" s="342">
        <v>1.5817323044197874E-4</v>
      </c>
      <c r="H19" s="342">
        <v>0</v>
      </c>
      <c r="I19" s="342">
        <v>1.2309574420690141E-4</v>
      </c>
      <c r="J19" s="342">
        <v>6.888251026744319E-5</v>
      </c>
      <c r="K19" s="342">
        <v>3.9528444179669755E-5</v>
      </c>
      <c r="L19" s="342">
        <v>1.454784805356081E-4</v>
      </c>
      <c r="M19" s="342">
        <v>0</v>
      </c>
      <c r="N19" s="342">
        <v>6.3238448327338992E-5</v>
      </c>
      <c r="O19" s="342">
        <v>4.2284253026310445E-5</v>
      </c>
      <c r="P19" s="342">
        <v>1.0166012966501456</v>
      </c>
      <c r="Q19" s="342">
        <v>1.2222298138496613E-2</v>
      </c>
      <c r="R19" s="342">
        <v>5.5822148480123353E-5</v>
      </c>
      <c r="S19" s="342">
        <v>4.1921493335890823E-4</v>
      </c>
      <c r="T19" s="342">
        <v>3.2188268402287596E-5</v>
      </c>
      <c r="U19" s="342">
        <v>8.8400638018030302E-5</v>
      </c>
      <c r="V19" s="342">
        <v>1.1431318159647854E-4</v>
      </c>
      <c r="W19" s="342">
        <v>2.1000135731518407E-5</v>
      </c>
      <c r="X19" s="342">
        <v>5.740472194381666E-5</v>
      </c>
      <c r="Y19" s="342">
        <v>4.255108290573888E-5</v>
      </c>
      <c r="Z19" s="342">
        <v>6.1859595771724548E-5</v>
      </c>
      <c r="AA19" s="342">
        <v>3.1702620512993211E-5</v>
      </c>
      <c r="AB19" s="342">
        <v>5.2895366503726193E-5</v>
      </c>
      <c r="AC19" s="342">
        <v>6.3741571715630648E-6</v>
      </c>
      <c r="AD19" s="342">
        <v>1.9441979140145596E-5</v>
      </c>
      <c r="AE19" s="342">
        <v>6.9825187697983868E-5</v>
      </c>
      <c r="AF19" s="342">
        <v>5.6862931121851157E-5</v>
      </c>
      <c r="AG19" s="342">
        <v>4.6005789991920605E-5</v>
      </c>
      <c r="AH19" s="342">
        <v>6.4914387236701264E-4</v>
      </c>
      <c r="AI19" s="342">
        <v>5.6880434044438497E-5</v>
      </c>
      <c r="AJ19" s="342">
        <v>1.7642848034662875E-3</v>
      </c>
      <c r="AK19" s="342">
        <v>1.1617321617152076E-4</v>
      </c>
      <c r="AL19" s="342">
        <v>4.0449908812356756E-5</v>
      </c>
      <c r="AM19" s="342">
        <v>5.7581254041379035E-5</v>
      </c>
      <c r="AN19" s="342">
        <v>1.1931508425601604E-4</v>
      </c>
      <c r="AO19" s="342">
        <v>3.2323270011707887E-5</v>
      </c>
      <c r="AP19" s="342">
        <v>3.4830901892779979E-5</v>
      </c>
      <c r="AQ19" s="342">
        <v>1.5145408671876417E-4</v>
      </c>
      <c r="AR19" s="342">
        <v>2.2696287339763033E-4</v>
      </c>
      <c r="AS19" s="342">
        <v>6.376695803765657E-5</v>
      </c>
      <c r="AT19" s="342">
        <v>3.1262206315750427E-5</v>
      </c>
      <c r="AU19" s="342">
        <v>2.6920081801035763E-5</v>
      </c>
      <c r="AV19" s="342">
        <v>9.653183800198142E-5</v>
      </c>
      <c r="AW19" s="342">
        <v>3.9165591345722784E-5</v>
      </c>
      <c r="AX19" s="342">
        <v>6.1537762971572644E-5</v>
      </c>
      <c r="AY19" s="342">
        <v>4.1527410404680154E-5</v>
      </c>
      <c r="AZ19" s="342">
        <v>6.2813388303839857E-5</v>
      </c>
      <c r="BA19" s="342">
        <v>1.7617372839673937E-5</v>
      </c>
      <c r="BB19" s="342">
        <v>7.955776463231963E-5</v>
      </c>
      <c r="BC19" s="342">
        <v>3.0956342531400453E-5</v>
      </c>
      <c r="BD19" s="342">
        <v>2.6763222586555386E-5</v>
      </c>
      <c r="BE19" s="342">
        <v>1.9619959323939277E-5</v>
      </c>
      <c r="BF19" s="342">
        <v>3.7186840156741825E-5</v>
      </c>
      <c r="BG19" s="342">
        <v>3.8544990757566533E-5</v>
      </c>
      <c r="BH19" s="342">
        <v>3.807343320408651E-4</v>
      </c>
      <c r="BI19" s="342">
        <v>2.3193660229532123E-4</v>
      </c>
      <c r="BJ19" s="342">
        <v>2.7730369623436314E-3</v>
      </c>
      <c r="BK19" s="342">
        <v>4.1154376867714952E-5</v>
      </c>
      <c r="BL19" s="342">
        <v>5.8115365448489463E-3</v>
      </c>
      <c r="BM19" s="342">
        <v>1.7278438470776593E-3</v>
      </c>
      <c r="BN19" s="342">
        <v>1.7138813471712829E-4</v>
      </c>
      <c r="BO19" s="342">
        <v>4.0674855171623164E-4</v>
      </c>
      <c r="BP19" s="342">
        <v>5.9509155800906469E-4</v>
      </c>
      <c r="BQ19" s="342">
        <v>1.1815874482979103E-4</v>
      </c>
      <c r="BR19" s="342">
        <v>1.4103374133983998E-4</v>
      </c>
      <c r="BS19" s="342">
        <v>7.9142142082407453E-5</v>
      </c>
      <c r="BT19" s="342">
        <v>9.2851244258185614E-5</v>
      </c>
      <c r="BU19" s="342">
        <v>3.3628718653031517E-5</v>
      </c>
      <c r="BV19" s="342">
        <v>2.6121168431029628E-5</v>
      </c>
      <c r="BW19" s="342">
        <v>4.3841724128721798E-5</v>
      </c>
      <c r="BX19" s="342">
        <v>3.0158692731098956E-5</v>
      </c>
      <c r="BY19" s="342">
        <v>7.9382594039036623E-5</v>
      </c>
      <c r="BZ19" s="342">
        <v>3.9045137374126881E-5</v>
      </c>
      <c r="CA19" s="342">
        <v>1.9809958309444916E-4</v>
      </c>
      <c r="CB19" s="342">
        <v>1.1249158982220078E-4</v>
      </c>
      <c r="CC19" s="342">
        <v>0</v>
      </c>
      <c r="CD19" s="342">
        <v>7.0086119551087745E-5</v>
      </c>
      <c r="CE19" s="342">
        <v>1.6032741492291345E-4</v>
      </c>
      <c r="CF19" s="342">
        <v>1.6429762521459953E-3</v>
      </c>
      <c r="CG19" s="342">
        <v>1.6578009664060618E-5</v>
      </c>
      <c r="CH19" s="342">
        <v>4.3109588508235603E-5</v>
      </c>
      <c r="CI19" s="342">
        <v>6.4603470809678358E-5</v>
      </c>
      <c r="CJ19" s="342">
        <v>2.0737287295505113E-5</v>
      </c>
      <c r="CK19" s="342">
        <v>3.6225049951702889E-5</v>
      </c>
      <c r="CL19" s="342">
        <v>4.6722739853795081E-5</v>
      </c>
      <c r="CM19" s="342">
        <v>3.567232879621443E-5</v>
      </c>
      <c r="CN19" s="342">
        <v>4.6645689933770676E-5</v>
      </c>
      <c r="CO19" s="342">
        <v>5.0321147038406321E-5</v>
      </c>
      <c r="CP19" s="342">
        <v>2.1888659638804406E-5</v>
      </c>
      <c r="CQ19" s="342">
        <v>5.4423623659628779E-5</v>
      </c>
      <c r="CR19" s="342">
        <v>4.9000479313105677E-5</v>
      </c>
      <c r="CS19" s="342">
        <v>3.1056895369331942E-5</v>
      </c>
      <c r="CT19" s="342">
        <v>5.6364047322222683E-5</v>
      </c>
      <c r="CU19" s="342">
        <v>2.5365058290272923E-5</v>
      </c>
      <c r="CV19" s="342">
        <v>1.5892475320521044E-5</v>
      </c>
      <c r="CW19" s="342">
        <v>1.6817529812293536E-5</v>
      </c>
      <c r="CX19" s="342">
        <v>4.6689995495619958E-5</v>
      </c>
      <c r="CY19" s="342">
        <v>1.1198768892691982E-4</v>
      </c>
      <c r="CZ19" s="342">
        <v>1.1056949170868406E-4</v>
      </c>
      <c r="DA19" s="342">
        <v>5.9894222161038541E-5</v>
      </c>
      <c r="DB19" s="342">
        <v>1.1805149707837854E-4</v>
      </c>
      <c r="DC19" s="342">
        <v>1.1944633695491573E-5</v>
      </c>
      <c r="DD19" s="342">
        <v>9.5905694784535051E-5</v>
      </c>
      <c r="DE19" s="342">
        <v>9.9728253267284699E-5</v>
      </c>
      <c r="DF19" s="343">
        <v>5.5594748662926931E-5</v>
      </c>
      <c r="DG19" s="344"/>
      <c r="DH19" s="345"/>
      <c r="DI19" s="346"/>
      <c r="DJ19" s="346"/>
      <c r="DK19" s="346"/>
      <c r="DL19" s="346"/>
      <c r="DM19" s="346"/>
      <c r="DN19" s="346"/>
      <c r="DO19" s="346"/>
      <c r="DP19" s="346"/>
      <c r="DQ19" s="346"/>
      <c r="DR19" s="345"/>
      <c r="DS19" s="345"/>
      <c r="DT19" s="345"/>
      <c r="DU19" s="345"/>
      <c r="DV19" s="345"/>
      <c r="DW19" s="345"/>
      <c r="DX19" s="345"/>
      <c r="DY19" s="345"/>
      <c r="DZ19" s="345"/>
      <c r="EA19" s="345"/>
      <c r="EB19" s="345"/>
      <c r="EC19" s="345"/>
      <c r="ED19" s="345"/>
      <c r="EE19" s="345"/>
      <c r="EF19" s="345"/>
      <c r="EG19" s="345"/>
      <c r="EH19" s="345"/>
      <c r="EI19" s="345"/>
      <c r="EJ19" s="345"/>
      <c r="EK19" s="345"/>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c r="FO19" s="345"/>
    </row>
    <row r="20" spans="1:171" ht="19.899999999999999" customHeight="1" x14ac:dyDescent="0.15">
      <c r="A20" s="347" t="s">
        <v>205</v>
      </c>
      <c r="B20" s="348" t="s">
        <v>204</v>
      </c>
      <c r="C20" s="349">
        <v>5.2510271701612933E-5</v>
      </c>
      <c r="D20" s="342">
        <v>3.8754699497282446E-5</v>
      </c>
      <c r="E20" s="342">
        <v>6.3019342583800535E-5</v>
      </c>
      <c r="F20" s="342">
        <v>1.9646494907150104E-5</v>
      </c>
      <c r="G20" s="342">
        <v>9.1913410525062646E-5</v>
      </c>
      <c r="H20" s="342">
        <v>0</v>
      </c>
      <c r="I20" s="342">
        <v>8.4429238580854265E-5</v>
      </c>
      <c r="J20" s="342">
        <v>9.7497742654487323E-5</v>
      </c>
      <c r="K20" s="342">
        <v>8.4412115867512543E-5</v>
      </c>
      <c r="L20" s="342">
        <v>3.2443638376411589E-5</v>
      </c>
      <c r="M20" s="342">
        <v>0</v>
      </c>
      <c r="N20" s="342">
        <v>2.1363771000988072E-4</v>
      </c>
      <c r="O20" s="342">
        <v>1.4803517515390326E-4</v>
      </c>
      <c r="P20" s="342">
        <v>1.0259051762134141E-4</v>
      </c>
      <c r="Q20" s="342">
        <v>1.0018181079351796</v>
      </c>
      <c r="R20" s="342">
        <v>2.0231256200047625E-4</v>
      </c>
      <c r="S20" s="342">
        <v>2.3594713150258868E-4</v>
      </c>
      <c r="T20" s="342">
        <v>1.1566516782476871E-4</v>
      </c>
      <c r="U20" s="342">
        <v>1.815992369016964E-4</v>
      </c>
      <c r="V20" s="342">
        <v>2.1273210166670146E-4</v>
      </c>
      <c r="W20" s="342">
        <v>4.876144952276261E-5</v>
      </c>
      <c r="X20" s="342">
        <v>1.4491837486611098E-4</v>
      </c>
      <c r="Y20" s="342">
        <v>1.0526206797103585E-4</v>
      </c>
      <c r="Z20" s="342">
        <v>1.3616322235872962E-4</v>
      </c>
      <c r="AA20" s="342">
        <v>3.1533061393506523E-4</v>
      </c>
      <c r="AB20" s="342">
        <v>1.1281781790510694E-4</v>
      </c>
      <c r="AC20" s="342">
        <v>1.0160701077466115E-5</v>
      </c>
      <c r="AD20" s="342">
        <v>8.5552795355644365E-5</v>
      </c>
      <c r="AE20" s="342">
        <v>1.523763492622365E-4</v>
      </c>
      <c r="AF20" s="342">
        <v>2.6627635107225793E-4</v>
      </c>
      <c r="AG20" s="342">
        <v>2.3930013438833045E-4</v>
      </c>
      <c r="AH20" s="342">
        <v>1.2214741826466007E-4</v>
      </c>
      <c r="AI20" s="342">
        <v>1.237349266580898E-4</v>
      </c>
      <c r="AJ20" s="342">
        <v>4.8324178804330967E-4</v>
      </c>
      <c r="AK20" s="342">
        <v>1.9113098951340076E-4</v>
      </c>
      <c r="AL20" s="342">
        <v>5.8895121484681199E-5</v>
      </c>
      <c r="AM20" s="342">
        <v>8.6165333460482764E-5</v>
      </c>
      <c r="AN20" s="342">
        <v>2.108947536881601E-4</v>
      </c>
      <c r="AO20" s="342">
        <v>5.8929675943290114E-5</v>
      </c>
      <c r="AP20" s="342">
        <v>3.4838715348410384E-5</v>
      </c>
      <c r="AQ20" s="342">
        <v>6.1521260379607113E-5</v>
      </c>
      <c r="AR20" s="342">
        <v>9.0421016759729557E-5</v>
      </c>
      <c r="AS20" s="342">
        <v>1.0115096045463341E-4</v>
      </c>
      <c r="AT20" s="342">
        <v>8.8416853004241055E-5</v>
      </c>
      <c r="AU20" s="342">
        <v>1.0402274921016847E-4</v>
      </c>
      <c r="AV20" s="342">
        <v>1.5684454783089377E-4</v>
      </c>
      <c r="AW20" s="342">
        <v>1.9364064815279819E-4</v>
      </c>
      <c r="AX20" s="342">
        <v>2.8021238751518694E-4</v>
      </c>
      <c r="AY20" s="342">
        <v>1.1350947528333945E-4</v>
      </c>
      <c r="AZ20" s="342">
        <v>1.5147113099288988E-4</v>
      </c>
      <c r="BA20" s="342">
        <v>1.2047996127607469E-4</v>
      </c>
      <c r="BB20" s="342">
        <v>1.1694421025978685E-4</v>
      </c>
      <c r="BC20" s="342">
        <v>2.9108113181263709E-4</v>
      </c>
      <c r="BD20" s="342">
        <v>2.8175036432680228E-4</v>
      </c>
      <c r="BE20" s="342">
        <v>8.9915424857279344E-5</v>
      </c>
      <c r="BF20" s="342">
        <v>1.3475389597382507E-4</v>
      </c>
      <c r="BG20" s="342">
        <v>1.2587605476907008E-4</v>
      </c>
      <c r="BH20" s="342">
        <v>6.478387706632566E-4</v>
      </c>
      <c r="BI20" s="342">
        <v>2.5597834408573025E-4</v>
      </c>
      <c r="BJ20" s="342">
        <v>3.9010995179339716E-4</v>
      </c>
      <c r="BK20" s="342">
        <v>8.8743907796493115E-5</v>
      </c>
      <c r="BL20" s="342">
        <v>1.3022284135569308E-3</v>
      </c>
      <c r="BM20" s="342">
        <v>2.9854518678395481E-3</v>
      </c>
      <c r="BN20" s="342">
        <v>7.5877572446331133E-5</v>
      </c>
      <c r="BO20" s="342">
        <v>7.1796078700742959E-5</v>
      </c>
      <c r="BP20" s="342">
        <v>2.0331588940214647E-4</v>
      </c>
      <c r="BQ20" s="342">
        <v>2.800732301227269E-4</v>
      </c>
      <c r="BR20" s="342">
        <v>7.4098203320246926E-4</v>
      </c>
      <c r="BS20" s="342">
        <v>6.3639835924877129E-4</v>
      </c>
      <c r="BT20" s="342">
        <v>1.739886325386885E-4</v>
      </c>
      <c r="BU20" s="342">
        <v>4.1876337001296845E-4</v>
      </c>
      <c r="BV20" s="342">
        <v>1.5929604472578399E-4</v>
      </c>
      <c r="BW20" s="342">
        <v>3.5299249850494462E-4</v>
      </c>
      <c r="BX20" s="342">
        <v>8.790132384278146E-5</v>
      </c>
      <c r="BY20" s="342">
        <v>1.8027977323284921E-4</v>
      </c>
      <c r="BZ20" s="342">
        <v>1.0332336752252092E-4</v>
      </c>
      <c r="CA20" s="342">
        <v>1.8269195932914516E-4</v>
      </c>
      <c r="CB20" s="342">
        <v>1.2728496623387248E-4</v>
      </c>
      <c r="CC20" s="342">
        <v>0</v>
      </c>
      <c r="CD20" s="342">
        <v>1.2118967955129904E-4</v>
      </c>
      <c r="CE20" s="342">
        <v>4.2289234130048268E-4</v>
      </c>
      <c r="CF20" s="342">
        <v>4.5416707745764311E-4</v>
      </c>
      <c r="CG20" s="342">
        <v>6.8115286935349959E-5</v>
      </c>
      <c r="CH20" s="342">
        <v>5.6404253927479957E-4</v>
      </c>
      <c r="CI20" s="342">
        <v>2.3942865600392094E-4</v>
      </c>
      <c r="CJ20" s="342">
        <v>3.3654977773208078E-4</v>
      </c>
      <c r="CK20" s="342">
        <v>4.9679555678658577E-4</v>
      </c>
      <c r="CL20" s="342">
        <v>3.2465839072322685E-4</v>
      </c>
      <c r="CM20" s="342">
        <v>2.0399232299683388E-4</v>
      </c>
      <c r="CN20" s="342">
        <v>4.8304317988189443E-4</v>
      </c>
      <c r="CO20" s="342">
        <v>7.4177173740438886E-4</v>
      </c>
      <c r="CP20" s="342">
        <v>3.1804878862819804E-4</v>
      </c>
      <c r="CQ20" s="342">
        <v>1.641861974507785E-4</v>
      </c>
      <c r="CR20" s="342">
        <v>1.0989247364211138E-3</v>
      </c>
      <c r="CS20" s="342">
        <v>4.9101010696504506E-4</v>
      </c>
      <c r="CT20" s="342">
        <v>2.1018704727949248E-3</v>
      </c>
      <c r="CU20" s="342">
        <v>2.9201881722528268E-4</v>
      </c>
      <c r="CV20" s="342">
        <v>1.1055206462043309E-4</v>
      </c>
      <c r="CW20" s="342">
        <v>7.1003283225597581E-5</v>
      </c>
      <c r="CX20" s="342">
        <v>3.5083725303159297E-4</v>
      </c>
      <c r="CY20" s="342">
        <v>3.5868508911052048E-4</v>
      </c>
      <c r="CZ20" s="342">
        <v>3.8620607881674138E-4</v>
      </c>
      <c r="DA20" s="342">
        <v>1.3956684669526198E-4</v>
      </c>
      <c r="DB20" s="342">
        <v>6.3952683220465346E-4</v>
      </c>
      <c r="DC20" s="342">
        <v>4.2785891933489826E-5</v>
      </c>
      <c r="DD20" s="342">
        <v>3.5492447222851102E-4</v>
      </c>
      <c r="DE20" s="342">
        <v>6.5655597144312317E-5</v>
      </c>
      <c r="DF20" s="343">
        <v>1.1834194544780635E-4</v>
      </c>
      <c r="DG20" s="344"/>
      <c r="DH20" s="345"/>
      <c r="DI20" s="346"/>
      <c r="DJ20" s="346"/>
      <c r="DK20" s="346"/>
      <c r="DL20" s="346"/>
      <c r="DM20" s="346"/>
      <c r="DN20" s="346"/>
      <c r="DO20" s="346"/>
      <c r="DP20" s="346"/>
      <c r="DQ20" s="346"/>
      <c r="DR20" s="345"/>
      <c r="DS20" s="345"/>
      <c r="DT20" s="345"/>
      <c r="DU20" s="345"/>
      <c r="DV20" s="345"/>
      <c r="DW20" s="345"/>
      <c r="DX20" s="345"/>
      <c r="DY20" s="345"/>
      <c r="DZ20" s="345"/>
      <c r="EA20" s="345"/>
      <c r="EB20" s="345"/>
      <c r="EC20" s="345"/>
      <c r="ED20" s="345"/>
      <c r="EE20" s="345"/>
      <c r="EF20" s="345"/>
      <c r="EG20" s="345"/>
      <c r="EH20" s="345"/>
      <c r="EI20" s="345"/>
      <c r="EJ20" s="345"/>
      <c r="EK20" s="345"/>
      <c r="EL20" s="345"/>
      <c r="EM20" s="345"/>
      <c r="EN20" s="345"/>
      <c r="EO20" s="345"/>
      <c r="EP20" s="345"/>
      <c r="EQ20" s="345"/>
      <c r="ER20" s="345"/>
      <c r="ES20" s="345"/>
      <c r="ET20" s="345"/>
      <c r="EU20" s="345"/>
      <c r="EV20" s="345"/>
      <c r="EW20" s="345"/>
      <c r="EX20" s="345"/>
      <c r="EY20" s="345"/>
      <c r="EZ20" s="345"/>
      <c r="FA20" s="345"/>
      <c r="FB20" s="345"/>
      <c r="FC20" s="345"/>
      <c r="FD20" s="345"/>
      <c r="FE20" s="345"/>
      <c r="FF20" s="345"/>
      <c r="FG20" s="345"/>
      <c r="FH20" s="345"/>
      <c r="FI20" s="345"/>
      <c r="FJ20" s="345"/>
      <c r="FK20" s="345"/>
      <c r="FL20" s="345"/>
      <c r="FM20" s="345"/>
      <c r="FN20" s="345"/>
      <c r="FO20" s="345"/>
    </row>
    <row r="21" spans="1:171" ht="19.899999999999999" customHeight="1" x14ac:dyDescent="0.15">
      <c r="A21" s="347" t="s">
        <v>208</v>
      </c>
      <c r="B21" s="348" t="s">
        <v>209</v>
      </c>
      <c r="C21" s="349">
        <v>1.315450919453299E-3</v>
      </c>
      <c r="D21" s="342">
        <v>2.2017752573913176E-4</v>
      </c>
      <c r="E21" s="342">
        <v>8.5605635101278395E-4</v>
      </c>
      <c r="F21" s="342">
        <v>1.9512497894171133E-4</v>
      </c>
      <c r="G21" s="342">
        <v>7.7886283415209534E-5</v>
      </c>
      <c r="H21" s="342">
        <v>0</v>
      </c>
      <c r="I21" s="342">
        <v>1.4497737417912076E-4</v>
      </c>
      <c r="J21" s="342">
        <v>3.9013523795918692E-4</v>
      </c>
      <c r="K21" s="342">
        <v>5.399404474493505E-4</v>
      </c>
      <c r="L21" s="342">
        <v>8.0628885938831927E-5</v>
      </c>
      <c r="M21" s="342">
        <v>0</v>
      </c>
      <c r="N21" s="342">
        <v>5.7861477735234382E-4</v>
      </c>
      <c r="O21" s="342">
        <v>4.1012986179496939E-4</v>
      </c>
      <c r="P21" s="342">
        <v>1.189526408669166E-3</v>
      </c>
      <c r="Q21" s="342">
        <v>1.1531319645451004E-3</v>
      </c>
      <c r="R21" s="342">
        <v>1.0736586244848458</v>
      </c>
      <c r="S21" s="342">
        <v>5.3422695640362131E-2</v>
      </c>
      <c r="T21" s="342">
        <v>1.5082390630465167E-2</v>
      </c>
      <c r="U21" s="342">
        <v>1.3603128581704237E-4</v>
      </c>
      <c r="V21" s="342">
        <v>3.8605214802660905E-4</v>
      </c>
      <c r="W21" s="342">
        <v>2.6452378230865234E-5</v>
      </c>
      <c r="X21" s="342">
        <v>8.5032080764864396E-5</v>
      </c>
      <c r="Y21" s="342">
        <v>1.2290703282684073E-4</v>
      </c>
      <c r="Z21" s="342">
        <v>3.8874226412937206E-3</v>
      </c>
      <c r="AA21" s="342">
        <v>1.3440366735315557E-3</v>
      </c>
      <c r="AB21" s="342">
        <v>1.0588677108070079E-3</v>
      </c>
      <c r="AC21" s="342">
        <v>1.3580391541067826E-5</v>
      </c>
      <c r="AD21" s="342">
        <v>3.1107766322550825E-5</v>
      </c>
      <c r="AE21" s="342">
        <v>3.327769017923975E-4</v>
      </c>
      <c r="AF21" s="342">
        <v>1.0744132594847336E-3</v>
      </c>
      <c r="AG21" s="342">
        <v>2.4052576487355024E-4</v>
      </c>
      <c r="AH21" s="342">
        <v>2.7961465315723241E-3</v>
      </c>
      <c r="AI21" s="342">
        <v>1.1265302231143702E-4</v>
      </c>
      <c r="AJ21" s="342">
        <v>2.5166240971227056E-3</v>
      </c>
      <c r="AK21" s="342">
        <v>1.7584890474251829E-3</v>
      </c>
      <c r="AL21" s="342">
        <v>3.1407161412938922E-5</v>
      </c>
      <c r="AM21" s="342">
        <v>5.0590566579686273E-5</v>
      </c>
      <c r="AN21" s="342">
        <v>6.5525213994449501E-5</v>
      </c>
      <c r="AO21" s="342">
        <v>1.0467441944688057E-4</v>
      </c>
      <c r="AP21" s="342">
        <v>2.8006696799404125E-5</v>
      </c>
      <c r="AQ21" s="342">
        <v>5.949143624407122E-4</v>
      </c>
      <c r="AR21" s="342">
        <v>9.8558383789729151E-5</v>
      </c>
      <c r="AS21" s="342">
        <v>2.0590390693624711E-4</v>
      </c>
      <c r="AT21" s="342">
        <v>1.1894185079169421E-4</v>
      </c>
      <c r="AU21" s="342">
        <v>1.0571210302222551E-4</v>
      </c>
      <c r="AV21" s="342">
        <v>1.8295355041130775E-4</v>
      </c>
      <c r="AW21" s="342">
        <v>2.6424549067264398E-4</v>
      </c>
      <c r="AX21" s="342">
        <v>1.0385551216370473E-3</v>
      </c>
      <c r="AY21" s="342">
        <v>8.9760771817756942E-4</v>
      </c>
      <c r="AZ21" s="342">
        <v>5.8250096310246888E-4</v>
      </c>
      <c r="BA21" s="342">
        <v>7.3926698055320738E-5</v>
      </c>
      <c r="BB21" s="342">
        <v>5.504751730380286E-4</v>
      </c>
      <c r="BC21" s="342">
        <v>4.802291694404153E-4</v>
      </c>
      <c r="BD21" s="342">
        <v>1.9722565340781647E-4</v>
      </c>
      <c r="BE21" s="342">
        <v>6.1307108920657556E-5</v>
      </c>
      <c r="BF21" s="342">
        <v>5.2711494302396856E-5</v>
      </c>
      <c r="BG21" s="342">
        <v>1.4871637834300329E-4</v>
      </c>
      <c r="BH21" s="342">
        <v>6.7658423099785657E-5</v>
      </c>
      <c r="BI21" s="342">
        <v>1.0058759143836969E-4</v>
      </c>
      <c r="BJ21" s="342">
        <v>2.0493309710220091E-3</v>
      </c>
      <c r="BK21" s="342">
        <v>1.6715248523171077E-4</v>
      </c>
      <c r="BL21" s="342">
        <v>8.115617052032076E-4</v>
      </c>
      <c r="BM21" s="342">
        <v>8.2457904868399562E-4</v>
      </c>
      <c r="BN21" s="342">
        <v>1.4556925730377756E-4</v>
      </c>
      <c r="BO21" s="342">
        <v>6.9986184863167462E-5</v>
      </c>
      <c r="BP21" s="342">
        <v>6.9124032208717367E-5</v>
      </c>
      <c r="BQ21" s="342">
        <v>1.1803124833175133E-4</v>
      </c>
      <c r="BR21" s="342">
        <v>1.6987630355599914E-4</v>
      </c>
      <c r="BS21" s="342">
        <v>2.7262029266208727E-4</v>
      </c>
      <c r="BT21" s="342">
        <v>1.493773431054011E-4</v>
      </c>
      <c r="BU21" s="342">
        <v>3.1208618709759403E-4</v>
      </c>
      <c r="BV21" s="342">
        <v>8.8476380534846606E-5</v>
      </c>
      <c r="BW21" s="342">
        <v>7.5924450608652076E-5</v>
      </c>
      <c r="BX21" s="342">
        <v>4.0282112214384789E-5</v>
      </c>
      <c r="BY21" s="342">
        <v>1.596288926091936E-4</v>
      </c>
      <c r="BZ21" s="342">
        <v>1.8560254115198636E-4</v>
      </c>
      <c r="CA21" s="342">
        <v>4.0561345611643919E-4</v>
      </c>
      <c r="CB21" s="342">
        <v>2.6087159948398099E-4</v>
      </c>
      <c r="CC21" s="342">
        <v>0</v>
      </c>
      <c r="CD21" s="342">
        <v>5.3656895132084053E-4</v>
      </c>
      <c r="CE21" s="342">
        <v>9.8234464911237844E-4</v>
      </c>
      <c r="CF21" s="342">
        <v>3.2926326741510152E-3</v>
      </c>
      <c r="CG21" s="342">
        <v>1.3474800281746641E-4</v>
      </c>
      <c r="CH21" s="342">
        <v>2.2932557447796444E-4</v>
      </c>
      <c r="CI21" s="342">
        <v>2.9672183179096901E-4</v>
      </c>
      <c r="CJ21" s="342">
        <v>8.5451158175003179E-4</v>
      </c>
      <c r="CK21" s="342">
        <v>2.2120451406844403E-4</v>
      </c>
      <c r="CL21" s="342">
        <v>3.5429526283560207E-3</v>
      </c>
      <c r="CM21" s="342">
        <v>1.8096148175246563E-4</v>
      </c>
      <c r="CN21" s="342">
        <v>5.3714745301889971E-4</v>
      </c>
      <c r="CO21" s="342">
        <v>1.2221740464653822E-3</v>
      </c>
      <c r="CP21" s="342">
        <v>1.4031858568405462E-4</v>
      </c>
      <c r="CQ21" s="342">
        <v>1.1800867338446542E-3</v>
      </c>
      <c r="CR21" s="342">
        <v>5.9416176453635106E-4</v>
      </c>
      <c r="CS21" s="342">
        <v>4.1520337007034508E-4</v>
      </c>
      <c r="CT21" s="342">
        <v>5.7318161329438508E-4</v>
      </c>
      <c r="CU21" s="342">
        <v>1.0651014222604623E-4</v>
      </c>
      <c r="CV21" s="342">
        <v>3.0496000663081022E-4</v>
      </c>
      <c r="CW21" s="342">
        <v>1.4309815101959871E-4</v>
      </c>
      <c r="CX21" s="342">
        <v>5.0482797977002207E-4</v>
      </c>
      <c r="CY21" s="342">
        <v>3.1372490572336353E-4</v>
      </c>
      <c r="CZ21" s="342">
        <v>1.5480355214013284E-4</v>
      </c>
      <c r="DA21" s="342">
        <v>2.9916757279179943E-4</v>
      </c>
      <c r="DB21" s="342">
        <v>2.4241665390458452E-4</v>
      </c>
      <c r="DC21" s="342">
        <v>1.1658232525646638E-4</v>
      </c>
      <c r="DD21" s="342">
        <v>1.5555366440435118E-4</v>
      </c>
      <c r="DE21" s="342">
        <v>2.6666439720641876E-2</v>
      </c>
      <c r="DF21" s="343">
        <v>1.495230443564806E-4</v>
      </c>
      <c r="DG21" s="344"/>
      <c r="DH21" s="345"/>
      <c r="DI21" s="346"/>
      <c r="DJ21" s="346"/>
      <c r="DK21" s="346"/>
      <c r="DL21" s="346"/>
      <c r="DM21" s="346"/>
      <c r="DN21" s="346"/>
      <c r="DO21" s="346"/>
      <c r="DP21" s="346"/>
      <c r="DQ21" s="346"/>
      <c r="DR21" s="345"/>
      <c r="DS21" s="345"/>
      <c r="DT21" s="345"/>
      <c r="DU21" s="345"/>
      <c r="DV21" s="345"/>
      <c r="DW21" s="345"/>
      <c r="DX21" s="345"/>
      <c r="DY21" s="345"/>
      <c r="DZ21" s="345"/>
      <c r="EA21" s="345"/>
      <c r="EB21" s="345"/>
      <c r="EC21" s="345"/>
      <c r="ED21" s="345"/>
      <c r="EE21" s="345"/>
      <c r="EF21" s="345"/>
      <c r="EG21" s="345"/>
      <c r="EH21" s="345"/>
      <c r="EI21" s="345"/>
      <c r="EJ21" s="345"/>
      <c r="EK21" s="345"/>
      <c r="EL21" s="345"/>
      <c r="EM21" s="345"/>
      <c r="EN21" s="345"/>
      <c r="EO21" s="345"/>
      <c r="EP21" s="345"/>
      <c r="EQ21" s="345"/>
      <c r="ER21" s="345"/>
      <c r="ES21" s="345"/>
      <c r="ET21" s="345"/>
      <c r="EU21" s="345"/>
      <c r="EV21" s="345"/>
      <c r="EW21" s="345"/>
      <c r="EX21" s="345"/>
      <c r="EY21" s="345"/>
      <c r="EZ21" s="345"/>
      <c r="FA21" s="345"/>
      <c r="FB21" s="345"/>
      <c r="FC21" s="345"/>
      <c r="FD21" s="345"/>
      <c r="FE21" s="345"/>
      <c r="FF21" s="345"/>
      <c r="FG21" s="345"/>
      <c r="FH21" s="345"/>
      <c r="FI21" s="345"/>
      <c r="FJ21" s="345"/>
      <c r="FK21" s="345"/>
      <c r="FL21" s="345"/>
      <c r="FM21" s="345"/>
      <c r="FN21" s="345"/>
      <c r="FO21" s="345"/>
    </row>
    <row r="22" spans="1:171" ht="19.899999999999999" customHeight="1" x14ac:dyDescent="0.15">
      <c r="A22" s="347" t="s">
        <v>215</v>
      </c>
      <c r="B22" s="348" t="s">
        <v>216</v>
      </c>
      <c r="C22" s="349">
        <v>2.2941770085405225E-2</v>
      </c>
      <c r="D22" s="342">
        <v>3.4294950695621493E-3</v>
      </c>
      <c r="E22" s="342">
        <v>1.502635453025555E-2</v>
      </c>
      <c r="F22" s="342">
        <v>2.3086155916432322E-3</v>
      </c>
      <c r="G22" s="342">
        <v>3.5859803549955155E-4</v>
      </c>
      <c r="H22" s="342">
        <v>0</v>
      </c>
      <c r="I22" s="342">
        <v>4.4910549248265756E-4</v>
      </c>
      <c r="J22" s="342">
        <v>5.4564467871609122E-3</v>
      </c>
      <c r="K22" s="342">
        <v>8.0004753444623787E-3</v>
      </c>
      <c r="L22" s="342">
        <v>6.9574482980740984E-4</v>
      </c>
      <c r="M22" s="342">
        <v>0</v>
      </c>
      <c r="N22" s="342">
        <v>1.6265826766842775E-3</v>
      </c>
      <c r="O22" s="342">
        <v>1.1375463158003049E-3</v>
      </c>
      <c r="P22" s="342">
        <v>6.9639656815806221E-4</v>
      </c>
      <c r="Q22" s="342">
        <v>1.8679984946372479E-3</v>
      </c>
      <c r="R22" s="342">
        <v>8.0509610085705626E-4</v>
      </c>
      <c r="S22" s="342">
        <v>1.0035428143869514</v>
      </c>
      <c r="T22" s="342">
        <v>6.9512587242823685E-4</v>
      </c>
      <c r="U22" s="342">
        <v>1.1735722443289207E-3</v>
      </c>
      <c r="V22" s="342">
        <v>7.5583197417364832E-4</v>
      </c>
      <c r="W22" s="342">
        <v>8.9494761897413968E-5</v>
      </c>
      <c r="X22" s="342">
        <v>7.4778668390445148E-4</v>
      </c>
      <c r="Y22" s="342">
        <v>1.3633792317270497E-3</v>
      </c>
      <c r="Z22" s="342">
        <v>1.9545957352667303E-3</v>
      </c>
      <c r="AA22" s="342">
        <v>1.0391271238650607E-2</v>
      </c>
      <c r="AB22" s="342">
        <v>8.4945846416916385E-3</v>
      </c>
      <c r="AC22" s="342">
        <v>3.2384952662676075E-5</v>
      </c>
      <c r="AD22" s="342">
        <v>1.2180019592691387E-4</v>
      </c>
      <c r="AE22" s="342">
        <v>1.2710370381159468E-3</v>
      </c>
      <c r="AF22" s="342">
        <v>1.5023408803937909E-3</v>
      </c>
      <c r="AG22" s="342">
        <v>1.8336283900210644E-3</v>
      </c>
      <c r="AH22" s="342">
        <v>5.8789073349399708E-3</v>
      </c>
      <c r="AI22" s="342">
        <v>6.7354872354112344E-4</v>
      </c>
      <c r="AJ22" s="342">
        <v>6.8632240855807302E-3</v>
      </c>
      <c r="AK22" s="342">
        <v>1.1409598103229604E-3</v>
      </c>
      <c r="AL22" s="342">
        <v>9.487314339360493E-5</v>
      </c>
      <c r="AM22" s="342">
        <v>1.1986605204704671E-4</v>
      </c>
      <c r="AN22" s="342">
        <v>2.3958400469652815E-4</v>
      </c>
      <c r="AO22" s="342">
        <v>4.8533208735012013E-4</v>
      </c>
      <c r="AP22" s="342">
        <v>7.6352230389256071E-5</v>
      </c>
      <c r="AQ22" s="342">
        <v>3.6918231019796477E-4</v>
      </c>
      <c r="AR22" s="342">
        <v>3.3281615159650363E-4</v>
      </c>
      <c r="AS22" s="342">
        <v>1.8533084084370762E-3</v>
      </c>
      <c r="AT22" s="342">
        <v>3.5507151631738803E-4</v>
      </c>
      <c r="AU22" s="342">
        <v>3.0239431902868091E-4</v>
      </c>
      <c r="AV22" s="342">
        <v>1.3128277367579445E-3</v>
      </c>
      <c r="AW22" s="342">
        <v>5.6928881718721974E-4</v>
      </c>
      <c r="AX22" s="342">
        <v>1.8816018404411042E-3</v>
      </c>
      <c r="AY22" s="342">
        <v>1.0353312060707735E-3</v>
      </c>
      <c r="AZ22" s="342">
        <v>2.8441749163836405E-3</v>
      </c>
      <c r="BA22" s="342">
        <v>2.751119753456161E-4</v>
      </c>
      <c r="BB22" s="342">
        <v>2.4759297882803017E-3</v>
      </c>
      <c r="BC22" s="342">
        <v>1.117479457394195E-3</v>
      </c>
      <c r="BD22" s="342">
        <v>6.2010001014358384E-4</v>
      </c>
      <c r="BE22" s="342">
        <v>1.7745899798063679E-4</v>
      </c>
      <c r="BF22" s="342">
        <v>1.5620950977739489E-4</v>
      </c>
      <c r="BG22" s="342">
        <v>3.6623599049578741E-4</v>
      </c>
      <c r="BH22" s="342">
        <v>3.3318822693173376E-4</v>
      </c>
      <c r="BI22" s="342">
        <v>4.4251937133648434E-4</v>
      </c>
      <c r="BJ22" s="342">
        <v>3.2756349412271565E-3</v>
      </c>
      <c r="BK22" s="342">
        <v>8.3280898511548017E-4</v>
      </c>
      <c r="BL22" s="342">
        <v>2.7105701186871451E-4</v>
      </c>
      <c r="BM22" s="342">
        <v>6.0812509550023028E-4</v>
      </c>
      <c r="BN22" s="342">
        <v>4.8409093738710127E-4</v>
      </c>
      <c r="BO22" s="342">
        <v>2.1739324884645771E-4</v>
      </c>
      <c r="BP22" s="342">
        <v>1.1939277112049612E-4</v>
      </c>
      <c r="BQ22" s="342">
        <v>1.714595001886095E-4</v>
      </c>
      <c r="BR22" s="342">
        <v>3.2861707089793798E-4</v>
      </c>
      <c r="BS22" s="342">
        <v>1.1698113099368212E-3</v>
      </c>
      <c r="BT22" s="342">
        <v>2.524101764450391E-3</v>
      </c>
      <c r="BU22" s="342">
        <v>1.1383727366193917E-3</v>
      </c>
      <c r="BV22" s="342">
        <v>2.8889494340121337E-4</v>
      </c>
      <c r="BW22" s="342">
        <v>1.9946162667190806E-4</v>
      </c>
      <c r="BX22" s="342">
        <v>6.5878687202870545E-5</v>
      </c>
      <c r="BY22" s="342">
        <v>6.168983088186401E-4</v>
      </c>
      <c r="BZ22" s="342">
        <v>5.9848193690122901E-4</v>
      </c>
      <c r="CA22" s="342">
        <v>1.1362015403311298E-3</v>
      </c>
      <c r="CB22" s="342">
        <v>8.4283267752524593E-4</v>
      </c>
      <c r="CC22" s="342">
        <v>0</v>
      </c>
      <c r="CD22" s="342">
        <v>1.044981985392776E-3</v>
      </c>
      <c r="CE22" s="342">
        <v>1.2885878458122693E-3</v>
      </c>
      <c r="CF22" s="342">
        <v>8.2710946017513116E-3</v>
      </c>
      <c r="CG22" s="342">
        <v>5.973705325170172E-4</v>
      </c>
      <c r="CH22" s="342">
        <v>6.5182094079904371E-4</v>
      </c>
      <c r="CI22" s="342">
        <v>5.8086200569735776E-4</v>
      </c>
      <c r="CJ22" s="342">
        <v>4.9642610225358289E-4</v>
      </c>
      <c r="CK22" s="342">
        <v>5.0139511340325192E-4</v>
      </c>
      <c r="CL22" s="342">
        <v>5.7043831497226392E-4</v>
      </c>
      <c r="CM22" s="342">
        <v>5.1773712914062321E-4</v>
      </c>
      <c r="CN22" s="342">
        <v>6.6042783334085454E-4</v>
      </c>
      <c r="CO22" s="342">
        <v>1.7004016627972626E-3</v>
      </c>
      <c r="CP22" s="342">
        <v>1.0367424245199877E-3</v>
      </c>
      <c r="CQ22" s="342">
        <v>2.6723232961302435E-3</v>
      </c>
      <c r="CR22" s="342">
        <v>3.1273399674447951E-3</v>
      </c>
      <c r="CS22" s="342">
        <v>2.9697064606836457E-3</v>
      </c>
      <c r="CT22" s="342">
        <v>1.3323391031112197E-3</v>
      </c>
      <c r="CU22" s="342">
        <v>3.0123075258729656E-4</v>
      </c>
      <c r="CV22" s="342">
        <v>4.3178450414064009E-4</v>
      </c>
      <c r="CW22" s="342">
        <v>3.2701684654758606E-4</v>
      </c>
      <c r="CX22" s="342">
        <v>5.6291024344450307E-4</v>
      </c>
      <c r="CY22" s="342">
        <v>1.408201297781253E-3</v>
      </c>
      <c r="CZ22" s="342">
        <v>1.8203013047330529E-3</v>
      </c>
      <c r="DA22" s="342">
        <v>1.0264069328058058E-3</v>
      </c>
      <c r="DB22" s="342">
        <v>6.6080604412940087E-4</v>
      </c>
      <c r="DC22" s="342">
        <v>5.4904458960270406E-4</v>
      </c>
      <c r="DD22" s="342">
        <v>9.1011557047714954E-4</v>
      </c>
      <c r="DE22" s="342">
        <v>0.11862911651204695</v>
      </c>
      <c r="DF22" s="343">
        <v>3.5864377385232224E-4</v>
      </c>
      <c r="DG22" s="344"/>
      <c r="DH22" s="345"/>
      <c r="DI22" s="346"/>
      <c r="DJ22" s="346"/>
      <c r="DK22" s="346"/>
      <c r="DL22" s="346"/>
      <c r="DM22" s="346"/>
      <c r="DN22" s="346"/>
      <c r="DO22" s="346"/>
      <c r="DP22" s="346"/>
      <c r="DQ22" s="346"/>
      <c r="DR22" s="345"/>
      <c r="DS22" s="345"/>
      <c r="DT22" s="345"/>
      <c r="DU22" s="345"/>
      <c r="DV22" s="345"/>
      <c r="DW22" s="345"/>
      <c r="DX22" s="345"/>
      <c r="DY22" s="345"/>
      <c r="DZ22" s="345"/>
      <c r="EA22" s="345"/>
      <c r="EB22" s="345"/>
      <c r="EC22" s="345"/>
      <c r="ED22" s="345"/>
      <c r="EE22" s="345"/>
      <c r="EF22" s="345"/>
      <c r="EG22" s="345"/>
      <c r="EH22" s="345"/>
      <c r="EI22" s="345"/>
      <c r="EJ22" s="345"/>
      <c r="EK22" s="345"/>
      <c r="EL22" s="345"/>
      <c r="EM22" s="345"/>
      <c r="EN22" s="345"/>
      <c r="EO22" s="345"/>
      <c r="EP22" s="345"/>
      <c r="EQ22" s="345"/>
      <c r="ER22" s="345"/>
      <c r="ES22" s="345"/>
      <c r="ET22" s="345"/>
      <c r="EU22" s="345"/>
      <c r="EV22" s="345"/>
      <c r="EW22" s="345"/>
      <c r="EX22" s="345"/>
      <c r="EY22" s="345"/>
      <c r="EZ22" s="345"/>
      <c r="FA22" s="345"/>
      <c r="FB22" s="345"/>
      <c r="FC22" s="345"/>
      <c r="FD22" s="345"/>
      <c r="FE22" s="345"/>
      <c r="FF22" s="345"/>
      <c r="FG22" s="345"/>
      <c r="FH22" s="345"/>
      <c r="FI22" s="345"/>
      <c r="FJ22" s="345"/>
      <c r="FK22" s="345"/>
      <c r="FL22" s="345"/>
      <c r="FM22" s="345"/>
      <c r="FN22" s="345"/>
      <c r="FO22" s="345"/>
    </row>
    <row r="23" spans="1:171" ht="19.899999999999999" customHeight="1" x14ac:dyDescent="0.15">
      <c r="A23" s="347" t="s">
        <v>221</v>
      </c>
      <c r="B23" s="348" t="s">
        <v>220</v>
      </c>
      <c r="C23" s="349">
        <v>9.8130527971152228E-5</v>
      </c>
      <c r="D23" s="342">
        <v>4.9791253832693578E-5</v>
      </c>
      <c r="E23" s="342">
        <v>7.8983295062425962E-5</v>
      </c>
      <c r="F23" s="342">
        <v>4.4407309471819051E-5</v>
      </c>
      <c r="G23" s="342">
        <v>9.8713876518571078E-5</v>
      </c>
      <c r="H23" s="342">
        <v>0</v>
      </c>
      <c r="I23" s="342">
        <v>1.6771868382154582E-4</v>
      </c>
      <c r="J23" s="342">
        <v>9.091306191873949E-4</v>
      </c>
      <c r="K23" s="342">
        <v>1.9559562083305878E-4</v>
      </c>
      <c r="L23" s="342">
        <v>8.8784387866597112E-5</v>
      </c>
      <c r="M23" s="342">
        <v>0</v>
      </c>
      <c r="N23" s="342">
        <v>1.0993787054937476E-4</v>
      </c>
      <c r="O23" s="342">
        <v>1.1810733696827679E-4</v>
      </c>
      <c r="P23" s="342">
        <v>1.0314603913907999E-4</v>
      </c>
      <c r="Q23" s="342">
        <v>1.0803700190810366E-4</v>
      </c>
      <c r="R23" s="342">
        <v>1.7943058182088122E-4</v>
      </c>
      <c r="S23" s="342">
        <v>4.5976903594451067E-4</v>
      </c>
      <c r="T23" s="342">
        <v>1.004042421311335</v>
      </c>
      <c r="U23" s="342">
        <v>1.090057120140619E-4</v>
      </c>
      <c r="V23" s="342">
        <v>1.2112519759518819E-4</v>
      </c>
      <c r="W23" s="342">
        <v>3.6529726536604501E-5</v>
      </c>
      <c r="X23" s="342">
        <v>7.1360423344961823E-5</v>
      </c>
      <c r="Y23" s="342">
        <v>5.5852470403299958E-5</v>
      </c>
      <c r="Z23" s="342">
        <v>2.6071520481875794E-4</v>
      </c>
      <c r="AA23" s="342">
        <v>5.6729832430170728E-4</v>
      </c>
      <c r="AB23" s="342">
        <v>6.7085431943326274E-4</v>
      </c>
      <c r="AC23" s="342">
        <v>1.3976872701622944E-5</v>
      </c>
      <c r="AD23" s="342">
        <v>4.8589404631493112E-5</v>
      </c>
      <c r="AE23" s="342">
        <v>1.2375747378796944E-4</v>
      </c>
      <c r="AF23" s="342">
        <v>8.861597632313626E-5</v>
      </c>
      <c r="AG23" s="342">
        <v>9.799464720894686E-5</v>
      </c>
      <c r="AH23" s="342">
        <v>5.2556787050785656E-4</v>
      </c>
      <c r="AI23" s="342">
        <v>9.5448933428196036E-5</v>
      </c>
      <c r="AJ23" s="342">
        <v>1.8307783785842351E-4</v>
      </c>
      <c r="AK23" s="342">
        <v>9.8093847357283811E-5</v>
      </c>
      <c r="AL23" s="342">
        <v>4.4985789506829539E-5</v>
      </c>
      <c r="AM23" s="342">
        <v>5.6245981039568776E-5</v>
      </c>
      <c r="AN23" s="342">
        <v>2.6015197440486969E-4</v>
      </c>
      <c r="AO23" s="342">
        <v>5.5334481432245024E-5</v>
      </c>
      <c r="AP23" s="342">
        <v>3.7087694897099334E-5</v>
      </c>
      <c r="AQ23" s="342">
        <v>7.3948911087016233E-5</v>
      </c>
      <c r="AR23" s="342">
        <v>7.9917634696380862E-5</v>
      </c>
      <c r="AS23" s="342">
        <v>5.3847713233073653E-4</v>
      </c>
      <c r="AT23" s="342">
        <v>1.3695462825511466E-4</v>
      </c>
      <c r="AU23" s="342">
        <v>1.2957954039030892E-4</v>
      </c>
      <c r="AV23" s="342">
        <v>4.4516055115748293E-4</v>
      </c>
      <c r="AW23" s="342">
        <v>3.2086819374721194E-4</v>
      </c>
      <c r="AX23" s="342">
        <v>2.9835055948778251E-4</v>
      </c>
      <c r="AY23" s="342">
        <v>1.0869561147261449E-4</v>
      </c>
      <c r="AZ23" s="342">
        <v>9.9086399198918635E-4</v>
      </c>
      <c r="BA23" s="342">
        <v>9.4051731801328395E-5</v>
      </c>
      <c r="BB23" s="342">
        <v>7.8524085824228742E-5</v>
      </c>
      <c r="BC23" s="342">
        <v>4.1771162729032241E-4</v>
      </c>
      <c r="BD23" s="342">
        <v>1.7945564133221444E-4</v>
      </c>
      <c r="BE23" s="342">
        <v>1.3463454124049043E-4</v>
      </c>
      <c r="BF23" s="342">
        <v>9.3524599972915839E-5</v>
      </c>
      <c r="BG23" s="342">
        <v>8.1609710726346249E-5</v>
      </c>
      <c r="BH23" s="342">
        <v>1.4159454598792134E-4</v>
      </c>
      <c r="BI23" s="342">
        <v>3.8180131647857216E-4</v>
      </c>
      <c r="BJ23" s="342">
        <v>5.6904394460622015E-4</v>
      </c>
      <c r="BK23" s="342">
        <v>4.0218297944519786E-4</v>
      </c>
      <c r="BL23" s="342">
        <v>1.4118843254915339E-4</v>
      </c>
      <c r="BM23" s="342">
        <v>1.6500568098484487E-4</v>
      </c>
      <c r="BN23" s="342">
        <v>1.3820770011866289E-4</v>
      </c>
      <c r="BO23" s="342">
        <v>1.0640939742934928E-4</v>
      </c>
      <c r="BP23" s="342">
        <v>2.3192504454599803E-4</v>
      </c>
      <c r="BQ23" s="342">
        <v>6.5441114210980605E-4</v>
      </c>
      <c r="BR23" s="342">
        <v>4.4095895125603952E-4</v>
      </c>
      <c r="BS23" s="342">
        <v>7.8915192028897467E-4</v>
      </c>
      <c r="BT23" s="342">
        <v>6.1820144668088767E-4</v>
      </c>
      <c r="BU23" s="342">
        <v>1.7105840391315689E-3</v>
      </c>
      <c r="BV23" s="342">
        <v>1.8415539531712604E-4</v>
      </c>
      <c r="BW23" s="342">
        <v>1.3879670941053618E-4</v>
      </c>
      <c r="BX23" s="342">
        <v>7.9311246135927585E-5</v>
      </c>
      <c r="BY23" s="342">
        <v>2.4936766228739204E-4</v>
      </c>
      <c r="BZ23" s="342">
        <v>1.8107267286016527E-4</v>
      </c>
      <c r="CA23" s="342">
        <v>1.9412630044096719E-4</v>
      </c>
      <c r="CB23" s="342">
        <v>1.1931739309729725E-4</v>
      </c>
      <c r="CC23" s="342">
        <v>0</v>
      </c>
      <c r="CD23" s="342">
        <v>2.2492619664885347E-4</v>
      </c>
      <c r="CE23" s="342">
        <v>2.0912990338520492E-4</v>
      </c>
      <c r="CF23" s="342">
        <v>5.181365777022621E-4</v>
      </c>
      <c r="CG23" s="342">
        <v>6.5534775243282397E-4</v>
      </c>
      <c r="CH23" s="342">
        <v>9.8471742074202908E-4</v>
      </c>
      <c r="CI23" s="342">
        <v>6.042484099556682E-4</v>
      </c>
      <c r="CJ23" s="342">
        <v>5.7504118564651908E-4</v>
      </c>
      <c r="CK23" s="342">
        <v>8.9263371217287502E-4</v>
      </c>
      <c r="CL23" s="342">
        <v>7.2405391842341495E-3</v>
      </c>
      <c r="CM23" s="342">
        <v>6.899857644194887E-4</v>
      </c>
      <c r="CN23" s="342">
        <v>3.9334183527235173E-4</v>
      </c>
      <c r="CO23" s="342">
        <v>2.8400422368197787E-3</v>
      </c>
      <c r="CP23" s="342">
        <v>2.7903470597623141E-4</v>
      </c>
      <c r="CQ23" s="342">
        <v>1.0038482589505337E-3</v>
      </c>
      <c r="CR23" s="342">
        <v>6.5856651481471264E-4</v>
      </c>
      <c r="CS23" s="342">
        <v>1.918244254427553E-4</v>
      </c>
      <c r="CT23" s="342">
        <v>3.9899325502201575E-3</v>
      </c>
      <c r="CU23" s="342">
        <v>1.3660160722486422E-4</v>
      </c>
      <c r="CV23" s="342">
        <v>3.3135776911309037E-3</v>
      </c>
      <c r="CW23" s="342">
        <v>2.1353272405613287E-4</v>
      </c>
      <c r="CX23" s="342">
        <v>3.9103224874749356E-4</v>
      </c>
      <c r="CY23" s="342">
        <v>2.3618595604568864E-4</v>
      </c>
      <c r="CZ23" s="342">
        <v>1.7216656587251507E-4</v>
      </c>
      <c r="DA23" s="342">
        <v>2.5163481555920311E-4</v>
      </c>
      <c r="DB23" s="342">
        <v>6.0071901372695045E-4</v>
      </c>
      <c r="DC23" s="342">
        <v>7.2619422641402416E-5</v>
      </c>
      <c r="DD23" s="342">
        <v>2.0140748727435879E-4</v>
      </c>
      <c r="DE23" s="342">
        <v>1.4873821926979856E-4</v>
      </c>
      <c r="DF23" s="343">
        <v>1.5905301729942086E-4</v>
      </c>
      <c r="DG23" s="344"/>
      <c r="DH23" s="345"/>
      <c r="DI23" s="346"/>
      <c r="DJ23" s="346"/>
      <c r="DK23" s="346"/>
      <c r="DL23" s="346"/>
      <c r="DM23" s="346"/>
      <c r="DN23" s="346"/>
      <c r="DO23" s="346"/>
      <c r="DP23" s="346"/>
      <c r="DQ23" s="346"/>
      <c r="DR23" s="345"/>
      <c r="DS23" s="345"/>
      <c r="DT23" s="345"/>
      <c r="DU23" s="345"/>
      <c r="DV23" s="345"/>
      <c r="DW23" s="345"/>
      <c r="DX23" s="345"/>
      <c r="DY23" s="345"/>
      <c r="DZ23" s="345"/>
      <c r="EA23" s="345"/>
      <c r="EB23" s="345"/>
      <c r="EC23" s="345"/>
      <c r="ED23" s="345"/>
      <c r="EE23" s="345"/>
      <c r="EF23" s="345"/>
      <c r="EG23" s="345"/>
      <c r="EH23" s="345"/>
      <c r="EI23" s="345"/>
      <c r="EJ23" s="345"/>
      <c r="EK23" s="345"/>
      <c r="EL23" s="345"/>
      <c r="EM23" s="345"/>
      <c r="EN23" s="345"/>
      <c r="EO23" s="345"/>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c r="FO23" s="345"/>
    </row>
    <row r="24" spans="1:171" ht="19.899999999999999" customHeight="1" x14ac:dyDescent="0.15">
      <c r="A24" s="347" t="s">
        <v>224</v>
      </c>
      <c r="B24" s="348" t="s">
        <v>223</v>
      </c>
      <c r="C24" s="349">
        <v>1.1226652648042413E-2</v>
      </c>
      <c r="D24" s="342">
        <v>3.0754993849197422E-5</v>
      </c>
      <c r="E24" s="342">
        <v>4.8240512811274696E-4</v>
      </c>
      <c r="F24" s="342">
        <v>1.3209085187542359E-6</v>
      </c>
      <c r="G24" s="342">
        <v>2.6644459217914272E-6</v>
      </c>
      <c r="H24" s="342">
        <v>0</v>
      </c>
      <c r="I24" s="342">
        <v>2.1402486722333231E-6</v>
      </c>
      <c r="J24" s="342">
        <v>7.333470763175991E-5</v>
      </c>
      <c r="K24" s="342">
        <v>2.556072195283948E-5</v>
      </c>
      <c r="L24" s="342">
        <v>9.7298539118086859E-5</v>
      </c>
      <c r="M24" s="342">
        <v>0</v>
      </c>
      <c r="N24" s="342">
        <v>2.9546065144728982E-5</v>
      </c>
      <c r="O24" s="342">
        <v>6.4844210486458087E-6</v>
      </c>
      <c r="P24" s="342">
        <v>1.3474420730654211E-5</v>
      </c>
      <c r="Q24" s="342">
        <v>4.5831778800715521E-6</v>
      </c>
      <c r="R24" s="342">
        <v>1.0254530327977176E-5</v>
      </c>
      <c r="S24" s="342">
        <v>9.0814930646755262E-6</v>
      </c>
      <c r="T24" s="342">
        <v>9.0111693943180701E-6</v>
      </c>
      <c r="U24" s="342">
        <v>1.063322838060111</v>
      </c>
      <c r="V24" s="342">
        <v>2.547965893629493E-3</v>
      </c>
      <c r="W24" s="342">
        <v>2.0366332612987006E-5</v>
      </c>
      <c r="X24" s="342">
        <v>1.8749543699956468E-3</v>
      </c>
      <c r="Y24" s="342">
        <v>6.3892040791056379E-4</v>
      </c>
      <c r="Z24" s="342">
        <v>2.6628454050148985E-4</v>
      </c>
      <c r="AA24" s="342">
        <v>4.513665242534277E-4</v>
      </c>
      <c r="AB24" s="342">
        <v>7.6015255124839746E-4</v>
      </c>
      <c r="AC24" s="342">
        <v>2.2984639068326031E-6</v>
      </c>
      <c r="AD24" s="342">
        <v>-6.3105103877581837E-4</v>
      </c>
      <c r="AE24" s="342">
        <v>4.3089011131604672E-5</v>
      </c>
      <c r="AF24" s="342">
        <v>8.6705826112177395E-5</v>
      </c>
      <c r="AG24" s="342">
        <v>6.6285745583562059E-6</v>
      </c>
      <c r="AH24" s="342">
        <v>3.1164875361014213E-5</v>
      </c>
      <c r="AI24" s="342">
        <v>4.9985316135409753E-6</v>
      </c>
      <c r="AJ24" s="342">
        <v>9.6084660606540404E-6</v>
      </c>
      <c r="AK24" s="342">
        <v>3.7149651731086836E-5</v>
      </c>
      <c r="AL24" s="342">
        <v>-8.7962916049027855E-4</v>
      </c>
      <c r="AM24" s="342">
        <v>-3.7538027172305066E-4</v>
      </c>
      <c r="AN24" s="342">
        <v>-1.1552710835049734E-4</v>
      </c>
      <c r="AO24" s="342">
        <v>-7.6273728057713448E-5</v>
      </c>
      <c r="AP24" s="342">
        <v>1.4305471507929739E-5</v>
      </c>
      <c r="AQ24" s="342">
        <v>1.1053648265127191E-5</v>
      </c>
      <c r="AR24" s="342">
        <v>-1.8821450846854609E-5</v>
      </c>
      <c r="AS24" s="342">
        <v>-1.7634733110676763E-5</v>
      </c>
      <c r="AT24" s="342">
        <v>-5.8409706490158482E-6</v>
      </c>
      <c r="AU24" s="342">
        <v>-3.1593479571253865E-6</v>
      </c>
      <c r="AV24" s="342">
        <v>4.6260224727586498E-6</v>
      </c>
      <c r="AW24" s="342">
        <v>8.7538210626571869E-6</v>
      </c>
      <c r="AX24" s="342">
        <v>8.524700800934314E-6</v>
      </c>
      <c r="AY24" s="342">
        <v>-2.3874433987269596E-6</v>
      </c>
      <c r="AZ24" s="342">
        <v>3.8939595090424939E-7</v>
      </c>
      <c r="BA24" s="342">
        <v>1.6444615183674775E-6</v>
      </c>
      <c r="BB24" s="342">
        <v>6.967576614497545E-5</v>
      </c>
      <c r="BC24" s="342">
        <v>3.8083749338768577E-6</v>
      </c>
      <c r="BD24" s="342">
        <v>3.4133151006297984E-6</v>
      </c>
      <c r="BE24" s="342">
        <v>-2.5914733707839818E-6</v>
      </c>
      <c r="BF24" s="342">
        <v>-4.8704723777079546E-6</v>
      </c>
      <c r="BG24" s="342">
        <v>1.5585008913088428E-6</v>
      </c>
      <c r="BH24" s="342">
        <v>-1.031975175285523E-5</v>
      </c>
      <c r="BI24" s="342">
        <v>-1.1678756261840316E-7</v>
      </c>
      <c r="BJ24" s="342">
        <v>1.4739389606346932E-5</v>
      </c>
      <c r="BK24" s="342">
        <v>2.5163975961820735E-6</v>
      </c>
      <c r="BL24" s="342">
        <v>7.1454822497447003E-7</v>
      </c>
      <c r="BM24" s="342">
        <v>2.3488567784803657E-6</v>
      </c>
      <c r="BN24" s="342">
        <v>5.6224156307500691E-5</v>
      </c>
      <c r="BO24" s="342">
        <v>7.7208281534090267E-5</v>
      </c>
      <c r="BP24" s="342">
        <v>3.650564016350084E-5</v>
      </c>
      <c r="BQ24" s="342">
        <v>4.8232884675691416E-5</v>
      </c>
      <c r="BR24" s="342">
        <v>8.2464060426558314E-6</v>
      </c>
      <c r="BS24" s="342">
        <v>1.0338642096468607E-5</v>
      </c>
      <c r="BT24" s="342">
        <v>1.9554397861251187E-6</v>
      </c>
      <c r="BU24" s="342">
        <v>1.8456086334910843E-6</v>
      </c>
      <c r="BV24" s="342">
        <v>3.9569164605218106E-6</v>
      </c>
      <c r="BW24" s="342">
        <v>1.9575120422285576E-6</v>
      </c>
      <c r="BX24" s="342">
        <v>2.4680155846690807E-7</v>
      </c>
      <c r="BY24" s="342">
        <v>3.0454214918775382E-6</v>
      </c>
      <c r="BZ24" s="342">
        <v>1.0010494858441069E-6</v>
      </c>
      <c r="CA24" s="342">
        <v>1.7527697636372566E-6</v>
      </c>
      <c r="CB24" s="342">
        <v>1.7709943918853093E-6</v>
      </c>
      <c r="CC24" s="342">
        <v>0</v>
      </c>
      <c r="CD24" s="342">
        <v>1.5631474336662987E-6</v>
      </c>
      <c r="CE24" s="342">
        <v>6.0042491026730952E-6</v>
      </c>
      <c r="CF24" s="342">
        <v>2.3701123924674131E-6</v>
      </c>
      <c r="CG24" s="342">
        <v>6.6338541628634977E-7</v>
      </c>
      <c r="CH24" s="342">
        <v>2.0399343268644521E-6</v>
      </c>
      <c r="CI24" s="342">
        <v>3.0677787885790243E-6</v>
      </c>
      <c r="CJ24" s="342">
        <v>9.9451400264444081E-7</v>
      </c>
      <c r="CK24" s="342">
        <v>2.2088695820296924E-6</v>
      </c>
      <c r="CL24" s="342">
        <v>4.229049245360002E-6</v>
      </c>
      <c r="CM24" s="342">
        <v>2.1123309373421403E-6</v>
      </c>
      <c r="CN24" s="342">
        <v>3.3458507447745545E-6</v>
      </c>
      <c r="CO24" s="342">
        <v>1.1298422654418779E-5</v>
      </c>
      <c r="CP24" s="342">
        <v>1.2856025238649095E-5</v>
      </c>
      <c r="CQ24" s="342">
        <v>1.773714385156015E-5</v>
      </c>
      <c r="CR24" s="342">
        <v>5.3481076283621216E-6</v>
      </c>
      <c r="CS24" s="342">
        <v>4.5911168904770744E-6</v>
      </c>
      <c r="CT24" s="342">
        <v>3.6551314963558486E-6</v>
      </c>
      <c r="CU24" s="342">
        <v>1.6549866451626934E-6</v>
      </c>
      <c r="CV24" s="342">
        <v>2.215150400486485E-6</v>
      </c>
      <c r="CW24" s="342">
        <v>2.8036713819245494E-6</v>
      </c>
      <c r="CX24" s="342">
        <v>2.3373959452257426E-6</v>
      </c>
      <c r="CY24" s="342">
        <v>1.4719653820563592E-5</v>
      </c>
      <c r="CZ24" s="342">
        <v>1.2391371693276234E-5</v>
      </c>
      <c r="DA24" s="342">
        <v>1.1159523809321421E-5</v>
      </c>
      <c r="DB24" s="342">
        <v>4.2292115389169669E-5</v>
      </c>
      <c r="DC24" s="342">
        <v>8.3186543602771561E-6</v>
      </c>
      <c r="DD24" s="342">
        <v>9.7478004942771403E-5</v>
      </c>
      <c r="DE24" s="342">
        <v>4.4429888092484627E-6</v>
      </c>
      <c r="DF24" s="343">
        <v>1.630071485566107E-4</v>
      </c>
      <c r="DG24" s="344"/>
      <c r="DH24" s="345"/>
      <c r="DI24" s="346"/>
      <c r="DJ24" s="346"/>
      <c r="DK24" s="346"/>
      <c r="DL24" s="346"/>
      <c r="DM24" s="346"/>
      <c r="DN24" s="346"/>
      <c r="DO24" s="346"/>
      <c r="DP24" s="346"/>
      <c r="DQ24" s="346"/>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c r="FO24" s="345"/>
    </row>
    <row r="25" spans="1:171" ht="19.899999999999999" customHeight="1" x14ac:dyDescent="0.15">
      <c r="A25" s="347" t="s">
        <v>227</v>
      </c>
      <c r="B25" s="348" t="s">
        <v>228</v>
      </c>
      <c r="C25" s="349">
        <v>3.9546905090820242E-4</v>
      </c>
      <c r="D25" s="342">
        <v>1.7338824207039196E-4</v>
      </c>
      <c r="E25" s="342">
        <v>4.1896498773179259E-5</v>
      </c>
      <c r="F25" s="342">
        <v>1.0807591334977622E-5</v>
      </c>
      <c r="G25" s="342">
        <v>1.2902100823570535E-4</v>
      </c>
      <c r="H25" s="342">
        <v>0</v>
      </c>
      <c r="I25" s="342">
        <v>3.3496290869102952E-5</v>
      </c>
      <c r="J25" s="342">
        <v>8.9364313775379606E-4</v>
      </c>
      <c r="K25" s="342">
        <v>8.777048538259677E-4</v>
      </c>
      <c r="L25" s="342">
        <v>5.0849859323882961E-4</v>
      </c>
      <c r="M25" s="342">
        <v>0</v>
      </c>
      <c r="N25" s="342">
        <v>1.9796569234108623E-3</v>
      </c>
      <c r="O25" s="342">
        <v>2.1925990562517741E-4</v>
      </c>
      <c r="P25" s="342">
        <v>1.5483405737965137E-4</v>
      </c>
      <c r="Q25" s="342">
        <v>2.1834334869295078E-4</v>
      </c>
      <c r="R25" s="342">
        <v>7.2052390849765475E-4</v>
      </c>
      <c r="S25" s="342">
        <v>3.0338468584114339E-4</v>
      </c>
      <c r="T25" s="342">
        <v>9.6297985213119735E-5</v>
      </c>
      <c r="U25" s="342">
        <v>9.7514524404028052E-3</v>
      </c>
      <c r="V25" s="342">
        <v>1.0322453327090824</v>
      </c>
      <c r="W25" s="342">
        <v>1.4513885126809717E-3</v>
      </c>
      <c r="X25" s="342">
        <v>5.9890206076398137E-3</v>
      </c>
      <c r="Y25" s="342">
        <v>3.809356018846472E-3</v>
      </c>
      <c r="Z25" s="342">
        <v>7.5112300404481169E-3</v>
      </c>
      <c r="AA25" s="342">
        <v>6.927805913532396E-3</v>
      </c>
      <c r="AB25" s="342">
        <v>7.6991834483513943E-3</v>
      </c>
      <c r="AC25" s="342">
        <v>1.8452094247680148E-5</v>
      </c>
      <c r="AD25" s="342">
        <v>9.6720283189511889E-5</v>
      </c>
      <c r="AE25" s="342">
        <v>9.2575310425178957E-4</v>
      </c>
      <c r="AF25" s="342">
        <v>2.7838181650075323E-3</v>
      </c>
      <c r="AG25" s="342">
        <v>3.6759054202805915E-4</v>
      </c>
      <c r="AH25" s="342">
        <v>6.4416140891493424E-3</v>
      </c>
      <c r="AI25" s="342">
        <v>2.3018086363015548E-4</v>
      </c>
      <c r="AJ25" s="342">
        <v>3.0033270510902567E-3</v>
      </c>
      <c r="AK25" s="342">
        <v>6.816262658885274E-4</v>
      </c>
      <c r="AL25" s="342">
        <v>1.5326004734429889E-3</v>
      </c>
      <c r="AM25" s="342">
        <v>1.5390303351929201E-3</v>
      </c>
      <c r="AN25" s="342">
        <v>5.9429566845612509E-4</v>
      </c>
      <c r="AO25" s="342">
        <v>3.6947323156567407E-4</v>
      </c>
      <c r="AP25" s="342">
        <v>3.5229665717580861E-4</v>
      </c>
      <c r="AQ25" s="342">
        <v>9.1577375235004776E-4</v>
      </c>
      <c r="AR25" s="342">
        <v>1.089469693263685E-3</v>
      </c>
      <c r="AS25" s="342">
        <v>2.5661679572320964E-4</v>
      </c>
      <c r="AT25" s="342">
        <v>2.3709555213390077E-4</v>
      </c>
      <c r="AU25" s="342">
        <v>2.2435305723177392E-4</v>
      </c>
      <c r="AV25" s="342">
        <v>2.0096581193097072E-4</v>
      </c>
      <c r="AW25" s="342">
        <v>1.4829282470251925E-3</v>
      </c>
      <c r="AX25" s="342">
        <v>6.6893376530024085E-4</v>
      </c>
      <c r="AY25" s="342">
        <v>2.2104850912800289E-4</v>
      </c>
      <c r="AZ25" s="342">
        <v>2.2860846689727542E-4</v>
      </c>
      <c r="BA25" s="342">
        <v>2.4071172814178795E-4</v>
      </c>
      <c r="BB25" s="342">
        <v>1.9714608537118425E-3</v>
      </c>
      <c r="BC25" s="342">
        <v>7.270494384168882E-4</v>
      </c>
      <c r="BD25" s="342">
        <v>3.8395167734344657E-4</v>
      </c>
      <c r="BE25" s="342">
        <v>1.1226756688606375E-4</v>
      </c>
      <c r="BF25" s="342">
        <v>8.9656695192828973E-5</v>
      </c>
      <c r="BG25" s="342">
        <v>1.2101339592824427E-4</v>
      </c>
      <c r="BH25" s="342">
        <v>8.0449200777283215E-4</v>
      </c>
      <c r="BI25" s="342">
        <v>5.4087457088707849E-4</v>
      </c>
      <c r="BJ25" s="342">
        <v>6.8978260909706229E-4</v>
      </c>
      <c r="BK25" s="342">
        <v>1.8594010449626589E-4</v>
      </c>
      <c r="BL25" s="342">
        <v>8.4762372529501427E-5</v>
      </c>
      <c r="BM25" s="342">
        <v>1.3368717338317924E-4</v>
      </c>
      <c r="BN25" s="342">
        <v>1.8375559074408206E-4</v>
      </c>
      <c r="BO25" s="342">
        <v>2.5167118809401738E-4</v>
      </c>
      <c r="BP25" s="342">
        <v>4.4032153733335775E-5</v>
      </c>
      <c r="BQ25" s="342">
        <v>4.481652636186835E-5</v>
      </c>
      <c r="BR25" s="342">
        <v>1.6444555980463182E-3</v>
      </c>
      <c r="BS25" s="342">
        <v>1.6723574424526413E-3</v>
      </c>
      <c r="BT25" s="342">
        <v>1.5384094544065038E-5</v>
      </c>
      <c r="BU25" s="342">
        <v>1.704773167155072E-5</v>
      </c>
      <c r="BV25" s="342">
        <v>9.7461623819906624E-6</v>
      </c>
      <c r="BW25" s="342">
        <v>8.1128995107261529E-6</v>
      </c>
      <c r="BX25" s="342">
        <v>3.3169900570563755E-6</v>
      </c>
      <c r="BY25" s="342">
        <v>1.1469269858748833E-4</v>
      </c>
      <c r="BZ25" s="342">
        <v>2.8330378283329711E-5</v>
      </c>
      <c r="CA25" s="342">
        <v>6.9885280575377032E-5</v>
      </c>
      <c r="CB25" s="342">
        <v>2.2704795214017212E-5</v>
      </c>
      <c r="CC25" s="342">
        <v>0</v>
      </c>
      <c r="CD25" s="342">
        <v>1.9417997305531558E-5</v>
      </c>
      <c r="CE25" s="342">
        <v>1.9319467629900228E-4</v>
      </c>
      <c r="CF25" s="342">
        <v>1.8971375493193415E-4</v>
      </c>
      <c r="CG25" s="342">
        <v>8.8929983615707525E-6</v>
      </c>
      <c r="CH25" s="342">
        <v>4.3397200666063523E-5</v>
      </c>
      <c r="CI25" s="342">
        <v>2.9005557011586087E-5</v>
      </c>
      <c r="CJ25" s="342">
        <v>1.1966878956634993E-5</v>
      </c>
      <c r="CK25" s="342">
        <v>1.8417292900212002E-5</v>
      </c>
      <c r="CL25" s="342">
        <v>7.0081264507764794E-5</v>
      </c>
      <c r="CM25" s="342">
        <v>9.1199630168123445E-5</v>
      </c>
      <c r="CN25" s="342">
        <v>4.1180744130403125E-5</v>
      </c>
      <c r="CO25" s="342">
        <v>1.6341119726722526E-3</v>
      </c>
      <c r="CP25" s="342">
        <v>2.8317866378845739E-4</v>
      </c>
      <c r="CQ25" s="342">
        <v>3.6876997775765474E-3</v>
      </c>
      <c r="CR25" s="342">
        <v>1.4798850872381342E-4</v>
      </c>
      <c r="CS25" s="342">
        <v>1.1515423814375872E-4</v>
      </c>
      <c r="CT25" s="342">
        <v>2.0496876528845354E-5</v>
      </c>
      <c r="CU25" s="342">
        <v>2.3442841638613586E-5</v>
      </c>
      <c r="CV25" s="342">
        <v>5.8578076886030536E-5</v>
      </c>
      <c r="CW25" s="342">
        <v>1.2526089983161325E-4</v>
      </c>
      <c r="CX25" s="342">
        <v>2.2753127199526367E-5</v>
      </c>
      <c r="CY25" s="342">
        <v>1.730022707019499E-4</v>
      </c>
      <c r="CZ25" s="342">
        <v>1.7341361072014904E-4</v>
      </c>
      <c r="DA25" s="342">
        <v>4.9309323362718813E-4</v>
      </c>
      <c r="DB25" s="342">
        <v>2.2569634980570188E-4</v>
      </c>
      <c r="DC25" s="342">
        <v>8.4767035026119247E-4</v>
      </c>
      <c r="DD25" s="342">
        <v>6.5849958743700599E-5</v>
      </c>
      <c r="DE25" s="342">
        <v>9.8742961846680642E-5</v>
      </c>
      <c r="DF25" s="343">
        <v>1.7614557207279704E-4</v>
      </c>
      <c r="DG25" s="344"/>
      <c r="DH25" s="345"/>
      <c r="DI25" s="346"/>
      <c r="DJ25" s="346"/>
      <c r="DK25" s="346"/>
      <c r="DL25" s="346"/>
      <c r="DM25" s="346"/>
      <c r="DN25" s="346"/>
      <c r="DO25" s="346"/>
      <c r="DP25" s="346"/>
      <c r="DQ25" s="346"/>
      <c r="DR25" s="345"/>
      <c r="DS25" s="345"/>
      <c r="DT25" s="345"/>
      <c r="DU25" s="345"/>
      <c r="DV25" s="345"/>
      <c r="DW25" s="345"/>
      <c r="DX25" s="345"/>
      <c r="DY25" s="345"/>
      <c r="DZ25" s="345"/>
      <c r="EA25" s="345"/>
      <c r="EB25" s="345"/>
      <c r="EC25" s="345"/>
      <c r="ED25" s="345"/>
      <c r="EE25" s="345"/>
      <c r="EF25" s="345"/>
      <c r="EG25" s="345"/>
      <c r="EH25" s="345"/>
      <c r="EI25" s="345"/>
      <c r="EJ25" s="345"/>
      <c r="EK25" s="345"/>
      <c r="EL25" s="345"/>
      <c r="EM25" s="345"/>
      <c r="EN25" s="345"/>
      <c r="EO25" s="345"/>
      <c r="EP25" s="345"/>
      <c r="EQ25" s="345"/>
      <c r="ER25" s="345"/>
      <c r="ES25" s="345"/>
      <c r="ET25" s="345"/>
      <c r="EU25" s="345"/>
      <c r="EV25" s="345"/>
      <c r="EW25" s="345"/>
      <c r="EX25" s="345"/>
      <c r="EY25" s="345"/>
      <c r="EZ25" s="345"/>
      <c r="FA25" s="345"/>
      <c r="FB25" s="345"/>
      <c r="FC25" s="345"/>
      <c r="FD25" s="345"/>
      <c r="FE25" s="345"/>
      <c r="FF25" s="345"/>
      <c r="FG25" s="345"/>
      <c r="FH25" s="345"/>
      <c r="FI25" s="345"/>
      <c r="FJ25" s="345"/>
      <c r="FK25" s="345"/>
      <c r="FL25" s="345"/>
      <c r="FM25" s="345"/>
      <c r="FN25" s="345"/>
      <c r="FO25" s="345"/>
    </row>
    <row r="26" spans="1:171" ht="19.899999999999999" customHeight="1" x14ac:dyDescent="0.15">
      <c r="A26" s="347" t="s">
        <v>232</v>
      </c>
      <c r="B26" s="348" t="s">
        <v>661</v>
      </c>
      <c r="C26" s="349">
        <v>3.1596159163363837E-4</v>
      </c>
      <c r="D26" s="342">
        <v>2.3180619966667008E-5</v>
      </c>
      <c r="E26" s="342">
        <v>5.3867321717304352E-5</v>
      </c>
      <c r="F26" s="342">
        <v>1.6454266771137423E-5</v>
      </c>
      <c r="G26" s="342">
        <v>4.9029356766810194E-5</v>
      </c>
      <c r="H26" s="342">
        <v>0</v>
      </c>
      <c r="I26" s="342">
        <v>4.2011249119304275E-5</v>
      </c>
      <c r="J26" s="342">
        <v>1.928591644622307E-4</v>
      </c>
      <c r="K26" s="342">
        <v>2.6029276252780107E-4</v>
      </c>
      <c r="L26" s="342">
        <v>7.2717203892634874E-5</v>
      </c>
      <c r="M26" s="342">
        <v>0</v>
      </c>
      <c r="N26" s="342">
        <v>1.5843994351940546E-3</v>
      </c>
      <c r="O26" s="342">
        <v>1.3993159122917969E-4</v>
      </c>
      <c r="P26" s="342">
        <v>3.491638086665873E-4</v>
      </c>
      <c r="Q26" s="342">
        <v>2.7582099814292814E-4</v>
      </c>
      <c r="R26" s="342">
        <v>4.7381659093440374E-4</v>
      </c>
      <c r="S26" s="342">
        <v>3.5152754602988572E-4</v>
      </c>
      <c r="T26" s="342">
        <v>2.3443676778415722E-4</v>
      </c>
      <c r="U26" s="342">
        <v>1.3232908160392414E-2</v>
      </c>
      <c r="V26" s="342">
        <v>1.0762304125280925E-3</v>
      </c>
      <c r="W26" s="342">
        <v>1.09210733739263</v>
      </c>
      <c r="X26" s="342">
        <v>0.16803039550450716</v>
      </c>
      <c r="Y26" s="342">
        <v>0.22369508138139788</v>
      </c>
      <c r="Z26" s="342">
        <v>1.0653241520259362E-2</v>
      </c>
      <c r="AA26" s="342">
        <v>4.196077913032622E-3</v>
      </c>
      <c r="AB26" s="342">
        <v>1.435354235430052E-2</v>
      </c>
      <c r="AC26" s="342">
        <v>1.3216369698231941E-4</v>
      </c>
      <c r="AD26" s="342">
        <v>1.3590339842592313E-4</v>
      </c>
      <c r="AE26" s="342">
        <v>8.4906168367134532E-3</v>
      </c>
      <c r="AF26" s="342">
        <v>4.831699426705343E-3</v>
      </c>
      <c r="AG26" s="342">
        <v>4.4469984347133721E-4</v>
      </c>
      <c r="AH26" s="342">
        <v>1.2408867683690048E-3</v>
      </c>
      <c r="AI26" s="342">
        <v>4.7341302328717236E-5</v>
      </c>
      <c r="AJ26" s="342">
        <v>3.6489969379578679E-5</v>
      </c>
      <c r="AK26" s="342">
        <v>1.3520365797082823E-3</v>
      </c>
      <c r="AL26" s="342">
        <v>8.8436023411790622E-6</v>
      </c>
      <c r="AM26" s="342">
        <v>1.4812934465510813E-5</v>
      </c>
      <c r="AN26" s="342">
        <v>4.1728742207604435E-5</v>
      </c>
      <c r="AO26" s="342">
        <v>6.8294774509417615E-6</v>
      </c>
      <c r="AP26" s="342">
        <v>8.4075248061143841E-6</v>
      </c>
      <c r="AQ26" s="342">
        <v>8.4584540327010786E-4</v>
      </c>
      <c r="AR26" s="342">
        <v>5.0521089132099914E-5</v>
      </c>
      <c r="AS26" s="342">
        <v>7.0467501660668845E-5</v>
      </c>
      <c r="AT26" s="342">
        <v>5.3538042056380759E-5</v>
      </c>
      <c r="AU26" s="342">
        <v>4.9518032349626662E-5</v>
      </c>
      <c r="AV26" s="342">
        <v>2.7465112404353309E-4</v>
      </c>
      <c r="AW26" s="342">
        <v>4.043180176788628E-4</v>
      </c>
      <c r="AX26" s="342">
        <v>6.3592839201855294E-4</v>
      </c>
      <c r="AY26" s="342">
        <v>2.70017467811965E-4</v>
      </c>
      <c r="AZ26" s="342">
        <v>5.4093997762622872E-4</v>
      </c>
      <c r="BA26" s="342">
        <v>8.062572047628186E-5</v>
      </c>
      <c r="BB26" s="342">
        <v>4.3755644692453451E-4</v>
      </c>
      <c r="BC26" s="342">
        <v>1.6244536455522143E-4</v>
      </c>
      <c r="BD26" s="342">
        <v>1.6048911446434823E-4</v>
      </c>
      <c r="BE26" s="342">
        <v>1.2273015293030708E-4</v>
      </c>
      <c r="BF26" s="342">
        <v>9.7840639754745922E-5</v>
      </c>
      <c r="BG26" s="342">
        <v>3.1465788855396622E-4</v>
      </c>
      <c r="BH26" s="342">
        <v>1.988276868117636E-4</v>
      </c>
      <c r="BI26" s="342">
        <v>6.8358814383629582E-5</v>
      </c>
      <c r="BJ26" s="342">
        <v>8.7123201184266031E-4</v>
      </c>
      <c r="BK26" s="342">
        <v>1.6109797652441169E-5</v>
      </c>
      <c r="BL26" s="342">
        <v>5.4078208124273993E-5</v>
      </c>
      <c r="BM26" s="342">
        <v>7.0693638311075568E-5</v>
      </c>
      <c r="BN26" s="342">
        <v>3.874010645298364E-5</v>
      </c>
      <c r="BO26" s="342">
        <v>3.892059445555857E-5</v>
      </c>
      <c r="BP26" s="342">
        <v>1.6610094172136999E-5</v>
      </c>
      <c r="BQ26" s="342">
        <v>2.7259311404800423E-4</v>
      </c>
      <c r="BR26" s="342">
        <v>7.4385566627220622E-5</v>
      </c>
      <c r="BS26" s="342">
        <v>5.0590759993957525E-5</v>
      </c>
      <c r="BT26" s="342">
        <v>1.4389060229517688E-5</v>
      </c>
      <c r="BU26" s="342">
        <v>1.0139390340488474E-5</v>
      </c>
      <c r="BV26" s="342">
        <v>5.5794261352138258E-6</v>
      </c>
      <c r="BW26" s="342">
        <v>7.0584852940174155E-6</v>
      </c>
      <c r="BX26" s="342">
        <v>2.4622920771406147E-6</v>
      </c>
      <c r="BY26" s="342">
        <v>1.0949650327054347E-5</v>
      </c>
      <c r="BZ26" s="342">
        <v>1.2262965727406744E-5</v>
      </c>
      <c r="CA26" s="342">
        <v>4.7973799495874353E-5</v>
      </c>
      <c r="CB26" s="342">
        <v>1.3043422715969691E-5</v>
      </c>
      <c r="CC26" s="342">
        <v>0</v>
      </c>
      <c r="CD26" s="342">
        <v>1.1633582117237843E-5</v>
      </c>
      <c r="CE26" s="342">
        <v>1.7883815153381831E-5</v>
      </c>
      <c r="CF26" s="342">
        <v>8.2052339254738891E-5</v>
      </c>
      <c r="CG26" s="342">
        <v>3.9451591664525877E-6</v>
      </c>
      <c r="CH26" s="342">
        <v>9.5411554571245061E-6</v>
      </c>
      <c r="CI26" s="342">
        <v>1.3323362071641482E-5</v>
      </c>
      <c r="CJ26" s="342">
        <v>2.0595894180661175E-5</v>
      </c>
      <c r="CK26" s="342">
        <v>9.0247895016467371E-6</v>
      </c>
      <c r="CL26" s="342">
        <v>4.7624616292175357E-5</v>
      </c>
      <c r="CM26" s="342">
        <v>1.2576501111468553E-5</v>
      </c>
      <c r="CN26" s="342">
        <v>5.0912794445067494E-5</v>
      </c>
      <c r="CO26" s="342">
        <v>1.2360160016124393E-3</v>
      </c>
      <c r="CP26" s="342">
        <v>2.0061056967852803E-4</v>
      </c>
      <c r="CQ26" s="342">
        <v>2.3654193825454567E-4</v>
      </c>
      <c r="CR26" s="342">
        <v>3.8103956776246932E-5</v>
      </c>
      <c r="CS26" s="342">
        <v>2.9217665846432554E-5</v>
      </c>
      <c r="CT26" s="342">
        <v>2.3630969493901445E-5</v>
      </c>
      <c r="CU26" s="342">
        <v>2.2119767834655825E-5</v>
      </c>
      <c r="CV26" s="342">
        <v>2.5904127739552854E-5</v>
      </c>
      <c r="CW26" s="342">
        <v>8.0475561442691157E-5</v>
      </c>
      <c r="CX26" s="342">
        <v>3.2206614743912536E-5</v>
      </c>
      <c r="CY26" s="342">
        <v>4.3754953747603614E-5</v>
      </c>
      <c r="CZ26" s="342">
        <v>3.3622281030847185E-5</v>
      </c>
      <c r="DA26" s="342">
        <v>1.7194281149717335E-4</v>
      </c>
      <c r="DB26" s="342">
        <v>2.7797339642648738E-5</v>
      </c>
      <c r="DC26" s="342">
        <v>9.5004434619630474E-5</v>
      </c>
      <c r="DD26" s="342">
        <v>3.683293238360741E-5</v>
      </c>
      <c r="DE26" s="342">
        <v>1.6300514338469079E-4</v>
      </c>
      <c r="DF26" s="343">
        <v>5.4620486062445334E-5</v>
      </c>
      <c r="DG26" s="344"/>
      <c r="DH26" s="345"/>
      <c r="DI26" s="346"/>
      <c r="DJ26" s="346"/>
      <c r="DK26" s="346"/>
      <c r="DL26" s="346"/>
      <c r="DM26" s="346"/>
      <c r="DN26" s="346"/>
      <c r="DO26" s="346"/>
      <c r="DP26" s="346"/>
      <c r="DQ26" s="346"/>
      <c r="DR26" s="345"/>
      <c r="DS26" s="345"/>
      <c r="DT26" s="345"/>
      <c r="DU26" s="345"/>
      <c r="DV26" s="345"/>
      <c r="DW26" s="345"/>
      <c r="DX26" s="345"/>
      <c r="DY26" s="345"/>
      <c r="DZ26" s="345"/>
      <c r="EA26" s="345"/>
      <c r="EB26" s="345"/>
      <c r="EC26" s="345"/>
      <c r="ED26" s="345"/>
      <c r="EE26" s="345"/>
      <c r="EF26" s="345"/>
      <c r="EG26" s="345"/>
      <c r="EH26" s="345"/>
      <c r="EI26" s="345"/>
      <c r="EJ26" s="345"/>
      <c r="EK26" s="345"/>
      <c r="EL26" s="345"/>
      <c r="EM26" s="345"/>
      <c r="EN26" s="345"/>
      <c r="EO26" s="345"/>
      <c r="EP26" s="345"/>
      <c r="EQ26" s="345"/>
      <c r="ER26" s="345"/>
      <c r="ES26" s="345"/>
      <c r="ET26" s="345"/>
      <c r="EU26" s="345"/>
      <c r="EV26" s="345"/>
      <c r="EW26" s="345"/>
      <c r="EX26" s="345"/>
      <c r="EY26" s="345"/>
      <c r="EZ26" s="345"/>
      <c r="FA26" s="345"/>
      <c r="FB26" s="345"/>
      <c r="FC26" s="345"/>
      <c r="FD26" s="345"/>
      <c r="FE26" s="345"/>
      <c r="FF26" s="345"/>
      <c r="FG26" s="345"/>
      <c r="FH26" s="345"/>
      <c r="FI26" s="345"/>
      <c r="FJ26" s="345"/>
      <c r="FK26" s="345"/>
      <c r="FL26" s="345"/>
      <c r="FM26" s="345"/>
      <c r="FN26" s="345"/>
      <c r="FO26" s="345"/>
    </row>
    <row r="27" spans="1:171" ht="19.899999999999999" customHeight="1" x14ac:dyDescent="0.15">
      <c r="A27" s="347" t="s">
        <v>234</v>
      </c>
      <c r="B27" s="348" t="s">
        <v>662</v>
      </c>
      <c r="C27" s="349">
        <v>4.7686928734099534E-4</v>
      </c>
      <c r="D27" s="342">
        <v>8.6282061098611642E-5</v>
      </c>
      <c r="E27" s="342">
        <v>1.3502376407930125E-4</v>
      </c>
      <c r="F27" s="342">
        <v>3.6777797424358008E-5</v>
      </c>
      <c r="G27" s="342">
        <v>1.1119777820608223E-4</v>
      </c>
      <c r="H27" s="342">
        <v>0</v>
      </c>
      <c r="I27" s="342">
        <v>1.7007056088883267E-4</v>
      </c>
      <c r="J27" s="342">
        <v>1.0412225726546805E-3</v>
      </c>
      <c r="K27" s="342">
        <v>1.3846381484637715E-3</v>
      </c>
      <c r="L27" s="342">
        <v>4.3431197501423845E-4</v>
      </c>
      <c r="M27" s="342">
        <v>0</v>
      </c>
      <c r="N27" s="342">
        <v>5.0530429721600077E-3</v>
      </c>
      <c r="O27" s="342">
        <v>4.7393868334361143E-4</v>
      </c>
      <c r="P27" s="342">
        <v>1.0007175954151546E-3</v>
      </c>
      <c r="Q27" s="342">
        <v>8.1423028012220309E-4</v>
      </c>
      <c r="R27" s="342">
        <v>1.9222122611909644E-3</v>
      </c>
      <c r="S27" s="342">
        <v>1.2027695463639383E-3</v>
      </c>
      <c r="T27" s="342">
        <v>5.9274343507823197E-4</v>
      </c>
      <c r="U27" s="342">
        <v>2.5699279440161587E-3</v>
      </c>
      <c r="V27" s="342">
        <v>3.2352214357688207E-3</v>
      </c>
      <c r="W27" s="342">
        <v>7.9586898019922275E-3</v>
      </c>
      <c r="X27" s="342">
        <v>1.0785203778211792</v>
      </c>
      <c r="Y27" s="342">
        <v>9.0043109814001432E-2</v>
      </c>
      <c r="Z27" s="342">
        <v>5.0452158433285238E-2</v>
      </c>
      <c r="AA27" s="342">
        <v>2.4711101796120585E-2</v>
      </c>
      <c r="AB27" s="342">
        <v>3.7876136101775162E-2</v>
      </c>
      <c r="AC27" s="342">
        <v>1.0822494878862885E-4</v>
      </c>
      <c r="AD27" s="342">
        <v>6.5477145911463494E-4</v>
      </c>
      <c r="AE27" s="342">
        <v>1.4260919445205829E-2</v>
      </c>
      <c r="AF27" s="342">
        <v>2.7683968277270706E-2</v>
      </c>
      <c r="AG27" s="342">
        <v>1.3490827455772552E-3</v>
      </c>
      <c r="AH27" s="342">
        <v>3.9606003440795685E-3</v>
      </c>
      <c r="AI27" s="342">
        <v>1.4383252947217743E-4</v>
      </c>
      <c r="AJ27" s="342">
        <v>1.3751967687800599E-4</v>
      </c>
      <c r="AK27" s="342">
        <v>5.5346281865798468E-3</v>
      </c>
      <c r="AL27" s="342">
        <v>8.4624137067572307E-5</v>
      </c>
      <c r="AM27" s="342">
        <v>6.8419572501563039E-5</v>
      </c>
      <c r="AN27" s="342">
        <v>1.1955046127750434E-4</v>
      </c>
      <c r="AO27" s="342">
        <v>2.3321505902369793E-5</v>
      </c>
      <c r="AP27" s="342">
        <v>4.1254683745162351E-5</v>
      </c>
      <c r="AQ27" s="342">
        <v>1.6116835084669771E-3</v>
      </c>
      <c r="AR27" s="342">
        <v>1.4809772362552718E-4</v>
      </c>
      <c r="AS27" s="342">
        <v>2.3789769518817061E-4</v>
      </c>
      <c r="AT27" s="342">
        <v>1.8605066957628122E-4</v>
      </c>
      <c r="AU27" s="342">
        <v>1.1901169952823738E-4</v>
      </c>
      <c r="AV27" s="342">
        <v>5.9511947189504254E-4</v>
      </c>
      <c r="AW27" s="342">
        <v>1.6854776436415902E-3</v>
      </c>
      <c r="AX27" s="342">
        <v>1.5953132847620151E-3</v>
      </c>
      <c r="AY27" s="342">
        <v>6.0922014373052818E-4</v>
      </c>
      <c r="AZ27" s="342">
        <v>1.7011027405324766E-3</v>
      </c>
      <c r="BA27" s="342">
        <v>3.8141456037532525E-4</v>
      </c>
      <c r="BB27" s="342">
        <v>9.0982460710132618E-4</v>
      </c>
      <c r="BC27" s="342">
        <v>3.5005097618792712E-4</v>
      </c>
      <c r="BD27" s="342">
        <v>2.5538764094367095E-4</v>
      </c>
      <c r="BE27" s="342">
        <v>2.723226139608254E-4</v>
      </c>
      <c r="BF27" s="342">
        <v>2.6806477056524235E-4</v>
      </c>
      <c r="BG27" s="342">
        <v>5.2704543830994484E-4</v>
      </c>
      <c r="BH27" s="342">
        <v>4.834739444604126E-4</v>
      </c>
      <c r="BI27" s="342">
        <v>1.8898851694776461E-4</v>
      </c>
      <c r="BJ27" s="342">
        <v>1.0464392285535397E-3</v>
      </c>
      <c r="BK27" s="342">
        <v>4.9518352233125204E-5</v>
      </c>
      <c r="BL27" s="342">
        <v>1.3887047110348587E-4</v>
      </c>
      <c r="BM27" s="342">
        <v>2.0889522591289246E-4</v>
      </c>
      <c r="BN27" s="342">
        <v>1.0058598440708848E-4</v>
      </c>
      <c r="BO27" s="342">
        <v>9.6048129912675994E-5</v>
      </c>
      <c r="BP27" s="342">
        <v>3.8597897651381879E-5</v>
      </c>
      <c r="BQ27" s="342">
        <v>9.3567136910391519E-5</v>
      </c>
      <c r="BR27" s="342">
        <v>1.6026738311217736E-4</v>
      </c>
      <c r="BS27" s="342">
        <v>1.8108975623286528E-4</v>
      </c>
      <c r="BT27" s="342">
        <v>3.0110635423273123E-5</v>
      </c>
      <c r="BU27" s="342">
        <v>2.2938891438513558E-5</v>
      </c>
      <c r="BV27" s="342">
        <v>1.1986599858215554E-5</v>
      </c>
      <c r="BW27" s="342">
        <v>1.5611489986526383E-5</v>
      </c>
      <c r="BX27" s="342">
        <v>6.1599451719877782E-6</v>
      </c>
      <c r="BY27" s="342">
        <v>3.1712058161034796E-5</v>
      </c>
      <c r="BZ27" s="342">
        <v>3.6195407197911628E-5</v>
      </c>
      <c r="CA27" s="342">
        <v>1.4918045771682243E-4</v>
      </c>
      <c r="CB27" s="342">
        <v>4.0618662517000472E-5</v>
      </c>
      <c r="CC27" s="342">
        <v>0</v>
      </c>
      <c r="CD27" s="342">
        <v>3.5608618654414103E-5</v>
      </c>
      <c r="CE27" s="342">
        <v>4.937283409553779E-5</v>
      </c>
      <c r="CF27" s="342">
        <v>4.1768700048478298E-4</v>
      </c>
      <c r="CG27" s="342">
        <v>1.1779749354595643E-5</v>
      </c>
      <c r="CH27" s="342">
        <v>2.6691671106390284E-5</v>
      </c>
      <c r="CI27" s="342">
        <v>3.554808236784174E-5</v>
      </c>
      <c r="CJ27" s="342">
        <v>4.5945166181206066E-5</v>
      </c>
      <c r="CK27" s="342">
        <v>2.4475534249417721E-5</v>
      </c>
      <c r="CL27" s="342">
        <v>1.4591050138257596E-4</v>
      </c>
      <c r="CM27" s="342">
        <v>3.5506374729490773E-5</v>
      </c>
      <c r="CN27" s="342">
        <v>2.9590326399941155E-4</v>
      </c>
      <c r="CO27" s="342">
        <v>2.0260414795579672E-3</v>
      </c>
      <c r="CP27" s="342">
        <v>7.9316668701294164E-4</v>
      </c>
      <c r="CQ27" s="342">
        <v>7.507237123081335E-4</v>
      </c>
      <c r="CR27" s="342">
        <v>1.2190129109157547E-4</v>
      </c>
      <c r="CS27" s="342">
        <v>9.5384918818580282E-5</v>
      </c>
      <c r="CT27" s="342">
        <v>6.5990225373950889E-5</v>
      </c>
      <c r="CU27" s="342">
        <v>6.7680961710801492E-5</v>
      </c>
      <c r="CV27" s="342">
        <v>6.5242396626856883E-5</v>
      </c>
      <c r="CW27" s="342">
        <v>3.2257860192954057E-4</v>
      </c>
      <c r="CX27" s="342">
        <v>8.1381185461877842E-5</v>
      </c>
      <c r="CY27" s="342">
        <v>1.2248059041352737E-4</v>
      </c>
      <c r="CZ27" s="342">
        <v>1.1222968877764736E-4</v>
      </c>
      <c r="DA27" s="342">
        <v>5.3741214956520887E-4</v>
      </c>
      <c r="DB27" s="342">
        <v>6.8811615775920111E-5</v>
      </c>
      <c r="DC27" s="342">
        <v>5.6321626836887601E-4</v>
      </c>
      <c r="DD27" s="342">
        <v>1.0204582882575207E-4</v>
      </c>
      <c r="DE27" s="342">
        <v>4.3363477207745152E-4</v>
      </c>
      <c r="DF27" s="343">
        <v>9.3416458073770269E-5</v>
      </c>
      <c r="DG27" s="344"/>
      <c r="DH27" s="345"/>
      <c r="DI27" s="346"/>
      <c r="DJ27" s="346"/>
      <c r="DK27" s="346"/>
      <c r="DL27" s="346"/>
      <c r="DM27" s="346"/>
      <c r="DN27" s="346"/>
      <c r="DO27" s="346"/>
      <c r="DP27" s="346"/>
      <c r="DQ27" s="346"/>
      <c r="DR27" s="345"/>
      <c r="DS27" s="345"/>
      <c r="DT27" s="345"/>
      <c r="DU27" s="345"/>
      <c r="DV27" s="345"/>
      <c r="DW27" s="345"/>
      <c r="DX27" s="345"/>
      <c r="DY27" s="345"/>
      <c r="DZ27" s="345"/>
      <c r="EA27" s="345"/>
      <c r="EB27" s="345"/>
      <c r="EC27" s="345"/>
      <c r="ED27" s="345"/>
      <c r="EE27" s="345"/>
      <c r="EF27" s="345"/>
      <c r="EG27" s="345"/>
      <c r="EH27" s="345"/>
      <c r="EI27" s="345"/>
      <c r="EJ27" s="345"/>
      <c r="EK27" s="345"/>
      <c r="EL27" s="345"/>
      <c r="EM27" s="345"/>
      <c r="EN27" s="345"/>
      <c r="EO27" s="345"/>
      <c r="EP27" s="345"/>
      <c r="EQ27" s="345"/>
      <c r="ER27" s="345"/>
      <c r="ES27" s="345"/>
      <c r="ET27" s="345"/>
      <c r="EU27" s="345"/>
      <c r="EV27" s="345"/>
      <c r="EW27" s="345"/>
      <c r="EX27" s="345"/>
      <c r="EY27" s="345"/>
      <c r="EZ27" s="345"/>
      <c r="FA27" s="345"/>
      <c r="FB27" s="345"/>
      <c r="FC27" s="345"/>
      <c r="FD27" s="345"/>
      <c r="FE27" s="345"/>
      <c r="FF27" s="345"/>
      <c r="FG27" s="345"/>
      <c r="FH27" s="345"/>
      <c r="FI27" s="345"/>
      <c r="FJ27" s="345"/>
      <c r="FK27" s="345"/>
      <c r="FL27" s="345"/>
      <c r="FM27" s="345"/>
      <c r="FN27" s="345"/>
      <c r="FO27" s="345"/>
    </row>
    <row r="28" spans="1:171" ht="19.899999999999999" customHeight="1" x14ac:dyDescent="0.15">
      <c r="A28" s="347" t="s">
        <v>241</v>
      </c>
      <c r="B28" s="348" t="s">
        <v>240</v>
      </c>
      <c r="C28" s="349">
        <v>1.363527956894684E-4</v>
      </c>
      <c r="D28" s="342">
        <v>1.3323405282048184E-5</v>
      </c>
      <c r="E28" s="342">
        <v>4.287706864063572E-5</v>
      </c>
      <c r="F28" s="342">
        <v>4.2832306555869786E-5</v>
      </c>
      <c r="G28" s="342">
        <v>1.0238557956442914E-4</v>
      </c>
      <c r="H28" s="342">
        <v>0</v>
      </c>
      <c r="I28" s="342">
        <v>1.2720822278834195E-5</v>
      </c>
      <c r="J28" s="342">
        <v>9.6598409663710939E-5</v>
      </c>
      <c r="K28" s="342">
        <v>1.5646528712930606E-4</v>
      </c>
      <c r="L28" s="342">
        <v>9.0510940760113652E-6</v>
      </c>
      <c r="M28" s="342">
        <v>0</v>
      </c>
      <c r="N28" s="342">
        <v>3.4061978313728548E-3</v>
      </c>
      <c r="O28" s="342">
        <v>1.5661201476581469E-4</v>
      </c>
      <c r="P28" s="342">
        <v>3.8753255774359296E-4</v>
      </c>
      <c r="Q28" s="342">
        <v>3.2777735744507762E-4</v>
      </c>
      <c r="R28" s="342">
        <v>4.3209223495142471E-4</v>
      </c>
      <c r="S28" s="342">
        <v>4.7685806827100054E-4</v>
      </c>
      <c r="T28" s="342">
        <v>2.6810133274302175E-4</v>
      </c>
      <c r="U28" s="342">
        <v>6.8032783669900608E-5</v>
      </c>
      <c r="V28" s="342">
        <v>4.863624799212766E-5</v>
      </c>
      <c r="W28" s="342">
        <v>1.1268459836419665E-5</v>
      </c>
      <c r="X28" s="342">
        <v>3.1714935335066433E-5</v>
      </c>
      <c r="Y28" s="342">
        <v>1.0005048887391388</v>
      </c>
      <c r="Z28" s="342">
        <v>1.3107585322024478E-2</v>
      </c>
      <c r="AA28" s="342">
        <v>3.2315767987244022E-4</v>
      </c>
      <c r="AB28" s="342">
        <v>3.006893181764479E-3</v>
      </c>
      <c r="AC28" s="342">
        <v>2.4134017948016599E-6</v>
      </c>
      <c r="AD28" s="342">
        <v>1.6507213735742372E-5</v>
      </c>
      <c r="AE28" s="342">
        <v>2.9806940507842047E-2</v>
      </c>
      <c r="AF28" s="342">
        <v>4.5977121956136083E-4</v>
      </c>
      <c r="AG28" s="342">
        <v>1.0404644657881921E-3</v>
      </c>
      <c r="AH28" s="342">
        <v>5.0850149261758514E-4</v>
      </c>
      <c r="AI28" s="342">
        <v>1.7726987443253804E-5</v>
      </c>
      <c r="AJ28" s="342">
        <v>2.8571487692106634E-5</v>
      </c>
      <c r="AK28" s="342">
        <v>1.6206400927009912E-3</v>
      </c>
      <c r="AL28" s="342">
        <v>4.6097196108209866E-6</v>
      </c>
      <c r="AM28" s="342">
        <v>7.7655876950671254E-6</v>
      </c>
      <c r="AN28" s="342">
        <v>1.6331392425535061E-5</v>
      </c>
      <c r="AO28" s="342">
        <v>5.5502272654641731E-6</v>
      </c>
      <c r="AP28" s="342">
        <v>3.0479113860797741E-6</v>
      </c>
      <c r="AQ28" s="342">
        <v>2.7723134287210242E-3</v>
      </c>
      <c r="AR28" s="342">
        <v>4.2150397741071281E-5</v>
      </c>
      <c r="AS28" s="342">
        <v>7.3886293006366732E-5</v>
      </c>
      <c r="AT28" s="342">
        <v>3.6908916716957891E-5</v>
      </c>
      <c r="AU28" s="342">
        <v>9.4888954382270143E-5</v>
      </c>
      <c r="AV28" s="342">
        <v>6.3078852120029881E-4</v>
      </c>
      <c r="AW28" s="342">
        <v>5.2182321080022182E-4</v>
      </c>
      <c r="AX28" s="342">
        <v>1.3853864751128884E-3</v>
      </c>
      <c r="AY28" s="342">
        <v>7.764482110365242E-4</v>
      </c>
      <c r="AZ28" s="342">
        <v>1.2677155106268472E-3</v>
      </c>
      <c r="BA28" s="342">
        <v>5.4652498736520484E-5</v>
      </c>
      <c r="BB28" s="342">
        <v>1.3209850285333896E-3</v>
      </c>
      <c r="BC28" s="342">
        <v>4.3969760543351193E-4</v>
      </c>
      <c r="BD28" s="342">
        <v>4.670424981043621E-4</v>
      </c>
      <c r="BE28" s="342">
        <v>2.8627048108671304E-4</v>
      </c>
      <c r="BF28" s="342">
        <v>1.4709643302787573E-4</v>
      </c>
      <c r="BG28" s="342">
        <v>9.2513502664730567E-4</v>
      </c>
      <c r="BH28" s="342">
        <v>2.0234002846284912E-4</v>
      </c>
      <c r="BI28" s="342">
        <v>6.8246616107138719E-5</v>
      </c>
      <c r="BJ28" s="342">
        <v>2.1024842968237699E-3</v>
      </c>
      <c r="BK28" s="342">
        <v>1.7143744524760621E-5</v>
      </c>
      <c r="BL28" s="342">
        <v>7.4670373388407895E-5</v>
      </c>
      <c r="BM28" s="342">
        <v>9.237950320028357E-5</v>
      </c>
      <c r="BN28" s="342">
        <v>6.2546056322233194E-5</v>
      </c>
      <c r="BO28" s="342">
        <v>6.8350552945165656E-5</v>
      </c>
      <c r="BP28" s="342">
        <v>7.7678425279223666E-6</v>
      </c>
      <c r="BQ28" s="342">
        <v>1.4572626502316892E-5</v>
      </c>
      <c r="BR28" s="342">
        <v>1.9100279133931047E-4</v>
      </c>
      <c r="BS28" s="342">
        <v>2.9258917460581736E-5</v>
      </c>
      <c r="BT28" s="342">
        <v>3.1686914031953018E-5</v>
      </c>
      <c r="BU28" s="342">
        <v>1.96428577132105E-5</v>
      </c>
      <c r="BV28" s="342">
        <v>8.7193665713861834E-6</v>
      </c>
      <c r="BW28" s="342">
        <v>1.4671187842445602E-5</v>
      </c>
      <c r="BX28" s="342">
        <v>4.4116387980740685E-6</v>
      </c>
      <c r="BY28" s="342">
        <v>1.0681700349125796E-5</v>
      </c>
      <c r="BZ28" s="342">
        <v>7.9671193123055494E-6</v>
      </c>
      <c r="CA28" s="342">
        <v>2.6534004954984736E-5</v>
      </c>
      <c r="CB28" s="342">
        <v>8.1762533433498414E-6</v>
      </c>
      <c r="CC28" s="342">
        <v>0</v>
      </c>
      <c r="CD28" s="342">
        <v>1.5026476152535752E-5</v>
      </c>
      <c r="CE28" s="342">
        <v>2.6022790400163091E-5</v>
      </c>
      <c r="CF28" s="342">
        <v>5.5489837437736917E-5</v>
      </c>
      <c r="CG28" s="342">
        <v>3.1692696328162317E-6</v>
      </c>
      <c r="CH28" s="342">
        <v>9.429695785883147E-6</v>
      </c>
      <c r="CI28" s="342">
        <v>1.3907275228373199E-5</v>
      </c>
      <c r="CJ28" s="342">
        <v>4.2224576767311382E-5</v>
      </c>
      <c r="CK28" s="342">
        <v>9.3498770523905502E-6</v>
      </c>
      <c r="CL28" s="342">
        <v>3.3322996822932632E-5</v>
      </c>
      <c r="CM28" s="342">
        <v>1.1652364603921527E-5</v>
      </c>
      <c r="CN28" s="342">
        <v>9.2011779458176901E-6</v>
      </c>
      <c r="CO28" s="342">
        <v>7.355962931576575E-5</v>
      </c>
      <c r="CP28" s="342">
        <v>6.7125502884824215E-5</v>
      </c>
      <c r="CQ28" s="342">
        <v>1.499192866439917E-4</v>
      </c>
      <c r="CR28" s="342">
        <v>1.6373336886322645E-5</v>
      </c>
      <c r="CS28" s="342">
        <v>1.595116368247081E-5</v>
      </c>
      <c r="CT28" s="342">
        <v>2.4484530774377573E-5</v>
      </c>
      <c r="CU28" s="342">
        <v>1.5635871887314186E-5</v>
      </c>
      <c r="CV28" s="342">
        <v>2.3697208287229393E-5</v>
      </c>
      <c r="CW28" s="342">
        <v>7.0272005959867522E-5</v>
      </c>
      <c r="CX28" s="342">
        <v>2.0617518707049145E-5</v>
      </c>
      <c r="CY28" s="342">
        <v>2.5898661625166798E-5</v>
      </c>
      <c r="CZ28" s="342">
        <v>1.9745314464355134E-5</v>
      </c>
      <c r="DA28" s="342">
        <v>5.2494934064410626E-5</v>
      </c>
      <c r="DB28" s="342">
        <v>3.8526386942618243E-5</v>
      </c>
      <c r="DC28" s="342">
        <v>8.3564463306789023E-6</v>
      </c>
      <c r="DD28" s="342">
        <v>1.4161957187611501E-5</v>
      </c>
      <c r="DE28" s="342">
        <v>2.7899951389215083E-4</v>
      </c>
      <c r="DF28" s="343">
        <v>1.6449526065354103E-4</v>
      </c>
      <c r="DG28" s="344"/>
      <c r="DH28" s="345"/>
      <c r="DI28" s="346"/>
      <c r="DJ28" s="346"/>
      <c r="DK28" s="346"/>
      <c r="DL28" s="346"/>
      <c r="DM28" s="346"/>
      <c r="DN28" s="346"/>
      <c r="DO28" s="346"/>
      <c r="DP28" s="346"/>
      <c r="DQ28" s="346"/>
      <c r="DR28" s="345"/>
      <c r="DS28" s="345"/>
      <c r="DT28" s="345"/>
      <c r="DU28" s="345"/>
      <c r="DV28" s="345"/>
      <c r="DW28" s="345"/>
      <c r="DX28" s="345"/>
      <c r="DY28" s="345"/>
      <c r="DZ28" s="345"/>
      <c r="EA28" s="345"/>
      <c r="EB28" s="345"/>
      <c r="EC28" s="345"/>
      <c r="ED28" s="345"/>
      <c r="EE28" s="345"/>
      <c r="EF28" s="345"/>
      <c r="EG28" s="345"/>
      <c r="EH28" s="345"/>
      <c r="EI28" s="345"/>
      <c r="EJ28" s="345"/>
      <c r="EK28" s="345"/>
      <c r="EL28" s="345"/>
      <c r="EM28" s="345"/>
      <c r="EN28" s="345"/>
      <c r="EO28" s="345"/>
      <c r="EP28" s="345"/>
      <c r="EQ28" s="345"/>
      <c r="ER28" s="345"/>
      <c r="ES28" s="345"/>
      <c r="ET28" s="345"/>
      <c r="EU28" s="345"/>
      <c r="EV28" s="345"/>
      <c r="EW28" s="345"/>
      <c r="EX28" s="345"/>
      <c r="EY28" s="345"/>
      <c r="EZ28" s="345"/>
      <c r="FA28" s="345"/>
      <c r="FB28" s="345"/>
      <c r="FC28" s="345"/>
      <c r="FD28" s="345"/>
      <c r="FE28" s="345"/>
      <c r="FF28" s="345"/>
      <c r="FG28" s="345"/>
      <c r="FH28" s="345"/>
      <c r="FI28" s="345"/>
      <c r="FJ28" s="345"/>
      <c r="FK28" s="345"/>
      <c r="FL28" s="345"/>
      <c r="FM28" s="345"/>
      <c r="FN28" s="345"/>
      <c r="FO28" s="345"/>
    </row>
    <row r="29" spans="1:171" ht="19.899999999999999" customHeight="1" x14ac:dyDescent="0.15">
      <c r="A29" s="347" t="s">
        <v>244</v>
      </c>
      <c r="B29" s="348" t="s">
        <v>243</v>
      </c>
      <c r="C29" s="349">
        <v>3.6586532272927208E-7</v>
      </c>
      <c r="D29" s="342">
        <v>9.6550683311383079E-8</v>
      </c>
      <c r="E29" s="342">
        <v>2.8279885123639967E-7</v>
      </c>
      <c r="F29" s="342">
        <v>9.6201803444504704E-7</v>
      </c>
      <c r="G29" s="342">
        <v>1.9390116193265315E-5</v>
      </c>
      <c r="H29" s="342">
        <v>0</v>
      </c>
      <c r="I29" s="342">
        <v>2.4644660511982489E-7</v>
      </c>
      <c r="J29" s="342">
        <v>2.0654658109652072E-7</v>
      </c>
      <c r="K29" s="342">
        <v>5.1931507185154772E-7</v>
      </c>
      <c r="L29" s="342">
        <v>7.5629594091482396E-8</v>
      </c>
      <c r="M29" s="342">
        <v>0</v>
      </c>
      <c r="N29" s="342">
        <v>8.7760155329197984E-3</v>
      </c>
      <c r="O29" s="342">
        <v>2.9689555261155601E-3</v>
      </c>
      <c r="P29" s="342">
        <v>4.9869658322175126E-6</v>
      </c>
      <c r="Q29" s="342">
        <v>1.9631732388383212E-5</v>
      </c>
      <c r="R29" s="342">
        <v>3.3027575618307882E-5</v>
      </c>
      <c r="S29" s="342">
        <v>4.3456907302615026E-6</v>
      </c>
      <c r="T29" s="342">
        <v>8.5983523637283683E-7</v>
      </c>
      <c r="U29" s="342">
        <v>1.4474624368787673E-6</v>
      </c>
      <c r="V29" s="342">
        <v>2.6537006444853213E-7</v>
      </c>
      <c r="W29" s="342">
        <v>5.0841038726009539E-8</v>
      </c>
      <c r="X29" s="342">
        <v>1.6420342566262036E-7</v>
      </c>
      <c r="Y29" s="342">
        <v>1.0807165666433953E-7</v>
      </c>
      <c r="Z29" s="342">
        <v>1.0000081919737502</v>
      </c>
      <c r="AA29" s="342">
        <v>5.7968467355210531E-7</v>
      </c>
      <c r="AB29" s="342">
        <v>3.7459746474069356E-7</v>
      </c>
      <c r="AC29" s="342">
        <v>1.9023200596170599E-8</v>
      </c>
      <c r="AD29" s="342">
        <v>1.6146705458707843E-5</v>
      </c>
      <c r="AE29" s="342">
        <v>1.9111047032903062E-5</v>
      </c>
      <c r="AF29" s="342">
        <v>1.7544649142900684E-5</v>
      </c>
      <c r="AG29" s="342">
        <v>3.9465885186695918E-5</v>
      </c>
      <c r="AH29" s="342">
        <v>7.5661176574731554E-5</v>
      </c>
      <c r="AI29" s="342">
        <v>2.9170864808139132E-7</v>
      </c>
      <c r="AJ29" s="342">
        <v>3.9514040369557669E-7</v>
      </c>
      <c r="AK29" s="342">
        <v>2.3353986438259014E-4</v>
      </c>
      <c r="AL29" s="342">
        <v>1.2426245300512127E-6</v>
      </c>
      <c r="AM29" s="342">
        <v>8.4994112547824518E-7</v>
      </c>
      <c r="AN29" s="342">
        <v>7.554562632296865E-7</v>
      </c>
      <c r="AO29" s="342">
        <v>2.6392727844367314E-7</v>
      </c>
      <c r="AP29" s="342">
        <v>8.1421054413269938E-8</v>
      </c>
      <c r="AQ29" s="342">
        <v>3.5092171189113556E-6</v>
      </c>
      <c r="AR29" s="342">
        <v>3.4349391530823622E-7</v>
      </c>
      <c r="AS29" s="342">
        <v>4.8432981853810566E-7</v>
      </c>
      <c r="AT29" s="342">
        <v>2.14433352489469E-7</v>
      </c>
      <c r="AU29" s="342">
        <v>1.6660463645763403E-6</v>
      </c>
      <c r="AV29" s="342">
        <v>2.3206689083435902E-5</v>
      </c>
      <c r="AW29" s="342">
        <v>2.1177830197761636E-6</v>
      </c>
      <c r="AX29" s="342">
        <v>8.3239696014403822E-7</v>
      </c>
      <c r="AY29" s="342">
        <v>3.8513551341939952E-7</v>
      </c>
      <c r="AZ29" s="342">
        <v>2.7325232680737383E-6</v>
      </c>
      <c r="BA29" s="342">
        <v>2.2854219027271034E-7</v>
      </c>
      <c r="BB29" s="342">
        <v>8.7244406073979006E-7</v>
      </c>
      <c r="BC29" s="342">
        <v>4.8103614070166478E-7</v>
      </c>
      <c r="BD29" s="342">
        <v>2.9749886418267718E-7</v>
      </c>
      <c r="BE29" s="342">
        <v>1.3019534418538937E-6</v>
      </c>
      <c r="BF29" s="342">
        <v>4.2870728557508326E-7</v>
      </c>
      <c r="BG29" s="342">
        <v>9.7729997625839869E-7</v>
      </c>
      <c r="BH29" s="342">
        <v>3.9915287596158239E-6</v>
      </c>
      <c r="BI29" s="342">
        <v>1.3322585774775308E-6</v>
      </c>
      <c r="BJ29" s="342">
        <v>3.3399927445989651E-4</v>
      </c>
      <c r="BK29" s="342">
        <v>2.7376750824702933E-7</v>
      </c>
      <c r="BL29" s="342">
        <v>8.7406146946438032E-7</v>
      </c>
      <c r="BM29" s="342">
        <v>3.085742127106425E-6</v>
      </c>
      <c r="BN29" s="342">
        <v>1.4191134275605755E-6</v>
      </c>
      <c r="BO29" s="342">
        <v>7.296418771997877E-7</v>
      </c>
      <c r="BP29" s="342">
        <v>3.9191354152249587E-7</v>
      </c>
      <c r="BQ29" s="342">
        <v>2.6544532973519165E-7</v>
      </c>
      <c r="BR29" s="342">
        <v>5.7721695650051733E-7</v>
      </c>
      <c r="BS29" s="342">
        <v>4.5567422437109972E-7</v>
      </c>
      <c r="BT29" s="342">
        <v>4.6965714833342294E-7</v>
      </c>
      <c r="BU29" s="342">
        <v>2.4417615991749857E-7</v>
      </c>
      <c r="BV29" s="342">
        <v>1.2745064963347807E-7</v>
      </c>
      <c r="BW29" s="342">
        <v>1.4343710369946429E-7</v>
      </c>
      <c r="BX29" s="342">
        <v>6.4817239115885765E-8</v>
      </c>
      <c r="BY29" s="342">
        <v>9.4804239640058594E-7</v>
      </c>
      <c r="BZ29" s="342">
        <v>2.627998675455575E-7</v>
      </c>
      <c r="CA29" s="342">
        <v>4.6348448981558542E-7</v>
      </c>
      <c r="CB29" s="342">
        <v>1.7221017869787331E-6</v>
      </c>
      <c r="CC29" s="342">
        <v>0</v>
      </c>
      <c r="CD29" s="342">
        <v>7.6047931816030417E-7</v>
      </c>
      <c r="CE29" s="342">
        <v>8.1316348556861671E-7</v>
      </c>
      <c r="CF29" s="342">
        <v>1.7210438015584432E-6</v>
      </c>
      <c r="CG29" s="342">
        <v>1.661061864065089E-7</v>
      </c>
      <c r="CH29" s="342">
        <v>2.927664029601692E-7</v>
      </c>
      <c r="CI29" s="342">
        <v>3.8620105550238246E-7</v>
      </c>
      <c r="CJ29" s="342">
        <v>9.0619211752001628E-7</v>
      </c>
      <c r="CK29" s="342">
        <v>2.6048336015455786E-7</v>
      </c>
      <c r="CL29" s="342">
        <v>7.7736376844731718E-7</v>
      </c>
      <c r="CM29" s="342">
        <v>4.0671946950444048E-7</v>
      </c>
      <c r="CN29" s="342">
        <v>2.8104555486487359E-7</v>
      </c>
      <c r="CO29" s="342">
        <v>7.3316795331346448E-7</v>
      </c>
      <c r="CP29" s="342">
        <v>3.1679739746872592E-7</v>
      </c>
      <c r="CQ29" s="342">
        <v>2.9575728242024874E-6</v>
      </c>
      <c r="CR29" s="342">
        <v>5.6271180293395553E-7</v>
      </c>
      <c r="CS29" s="342">
        <v>3.5293935502903579E-7</v>
      </c>
      <c r="CT29" s="342">
        <v>7.029189577706865E-7</v>
      </c>
      <c r="CU29" s="342">
        <v>5.3792515307342679E-7</v>
      </c>
      <c r="CV29" s="342">
        <v>2.2590496858422313E-7</v>
      </c>
      <c r="CW29" s="342">
        <v>4.4821491004220944E-7</v>
      </c>
      <c r="CX29" s="342">
        <v>5.4112314939916682E-7</v>
      </c>
      <c r="CY29" s="342">
        <v>1.3248563840290879E-6</v>
      </c>
      <c r="CZ29" s="342">
        <v>2.2321538690153277E-7</v>
      </c>
      <c r="DA29" s="342">
        <v>5.7206930692417609E-7</v>
      </c>
      <c r="DB29" s="342">
        <v>3.1968446677952449E-6</v>
      </c>
      <c r="DC29" s="342">
        <v>2.4547643264880789E-7</v>
      </c>
      <c r="DD29" s="342">
        <v>6.9428149158905694E-7</v>
      </c>
      <c r="DE29" s="342">
        <v>2.0333243212442045E-5</v>
      </c>
      <c r="DF29" s="343">
        <v>3.093797937460539E-6</v>
      </c>
      <c r="DG29" s="344"/>
      <c r="DH29" s="345"/>
      <c r="DI29" s="346"/>
      <c r="DJ29" s="346"/>
      <c r="DK29" s="346"/>
      <c r="DL29" s="346"/>
      <c r="DM29" s="346"/>
      <c r="DN29" s="346"/>
      <c r="DO29" s="346"/>
      <c r="DP29" s="346"/>
      <c r="DQ29" s="346"/>
      <c r="DR29" s="345"/>
      <c r="DS29" s="345"/>
      <c r="DT29" s="345"/>
      <c r="DU29" s="345"/>
      <c r="DV29" s="345"/>
      <c r="DW29" s="345"/>
      <c r="DX29" s="345"/>
      <c r="DY29" s="345"/>
      <c r="DZ29" s="345"/>
      <c r="EA29" s="345"/>
      <c r="EB29" s="345"/>
      <c r="EC29" s="345"/>
      <c r="ED29" s="345"/>
      <c r="EE29" s="345"/>
      <c r="EF29" s="345"/>
      <c r="EG29" s="345"/>
      <c r="EH29" s="345"/>
      <c r="EI29" s="345"/>
      <c r="EJ29" s="345"/>
      <c r="EK29" s="345"/>
      <c r="EL29" s="345"/>
      <c r="EM29" s="345"/>
      <c r="EN29" s="345"/>
      <c r="EO29" s="345"/>
      <c r="EP29" s="345"/>
      <c r="EQ29" s="345"/>
      <c r="ER29" s="345"/>
      <c r="ES29" s="345"/>
      <c r="ET29" s="345"/>
      <c r="EU29" s="345"/>
      <c r="EV29" s="345"/>
      <c r="EW29" s="345"/>
      <c r="EX29" s="345"/>
      <c r="EY29" s="345"/>
      <c r="EZ29" s="345"/>
      <c r="FA29" s="345"/>
      <c r="FB29" s="345"/>
      <c r="FC29" s="345"/>
      <c r="FD29" s="345"/>
      <c r="FE29" s="345"/>
      <c r="FF29" s="345"/>
      <c r="FG29" s="345"/>
      <c r="FH29" s="345"/>
      <c r="FI29" s="345"/>
      <c r="FJ29" s="345"/>
      <c r="FK29" s="345"/>
      <c r="FL29" s="345"/>
      <c r="FM29" s="345"/>
      <c r="FN29" s="345"/>
      <c r="FO29" s="345"/>
    </row>
    <row r="30" spans="1:171" ht="19.899999999999999" customHeight="1" x14ac:dyDescent="0.15">
      <c r="A30" s="347" t="s">
        <v>247</v>
      </c>
      <c r="B30" s="348" t="s">
        <v>245</v>
      </c>
      <c r="C30" s="349">
        <v>3.9733939681849336E-6</v>
      </c>
      <c r="D30" s="342">
        <v>1.5319443063240461E-3</v>
      </c>
      <c r="E30" s="342">
        <v>7.5015153291133394E-5</v>
      </c>
      <c r="F30" s="342">
        <v>6.0161591945426465E-7</v>
      </c>
      <c r="G30" s="342">
        <v>3.3573978551681477E-5</v>
      </c>
      <c r="H30" s="342">
        <v>0</v>
      </c>
      <c r="I30" s="342">
        <v>2.5473059992604232E-6</v>
      </c>
      <c r="J30" s="342">
        <v>1.0900989658743713E-5</v>
      </c>
      <c r="K30" s="342">
        <v>2.3021911380566237E-6</v>
      </c>
      <c r="L30" s="342">
        <v>2.1100267586097261E-6</v>
      </c>
      <c r="M30" s="342">
        <v>0</v>
      </c>
      <c r="N30" s="342">
        <v>2.389179624231864E-6</v>
      </c>
      <c r="O30" s="342">
        <v>8.6421532107284749E-6</v>
      </c>
      <c r="P30" s="342">
        <v>3.8352011076383639E-6</v>
      </c>
      <c r="Q30" s="342">
        <v>2.6953213644331903E-6</v>
      </c>
      <c r="R30" s="342">
        <v>3.004778017978596E-6</v>
      </c>
      <c r="S30" s="342">
        <v>2.8499012029900421E-6</v>
      </c>
      <c r="T30" s="342">
        <v>2.9742653584857391E-6</v>
      </c>
      <c r="U30" s="342">
        <v>8.7953407356022865E-6</v>
      </c>
      <c r="V30" s="342">
        <v>9.0123226776131799E-6</v>
      </c>
      <c r="W30" s="342">
        <v>2.4880522343534542E-6</v>
      </c>
      <c r="X30" s="342">
        <v>5.387021762807791E-6</v>
      </c>
      <c r="Y30" s="342">
        <v>2.6877244593260776E-6</v>
      </c>
      <c r="Z30" s="342">
        <v>6.8706563671245527E-6</v>
      </c>
      <c r="AA30" s="342">
        <v>1.0056678207529095</v>
      </c>
      <c r="AB30" s="342">
        <v>1.6552581227507993E-4</v>
      </c>
      <c r="AC30" s="342">
        <v>4.3758701879776255E-7</v>
      </c>
      <c r="AD30" s="342">
        <v>2.1757948317469301E-6</v>
      </c>
      <c r="AE30" s="342">
        <v>1.3121707654345479E-6</v>
      </c>
      <c r="AF30" s="342">
        <v>2.6793167707410204E-6</v>
      </c>
      <c r="AG30" s="342">
        <v>3.7565463093534305E-6</v>
      </c>
      <c r="AH30" s="342">
        <v>4.114854835263201E-6</v>
      </c>
      <c r="AI30" s="342">
        <v>6.5578950272004658E-6</v>
      </c>
      <c r="AJ30" s="342">
        <v>1.2120071060559249E-6</v>
      </c>
      <c r="AK30" s="342">
        <v>6.1262033517388193E-6</v>
      </c>
      <c r="AL30" s="342">
        <v>2.2134380343359658E-6</v>
      </c>
      <c r="AM30" s="342">
        <v>2.3147813891672208E-6</v>
      </c>
      <c r="AN30" s="342">
        <v>4.446690071757988E-6</v>
      </c>
      <c r="AO30" s="342">
        <v>1.8917284711178463E-6</v>
      </c>
      <c r="AP30" s="342">
        <v>1.3121349387296435E-6</v>
      </c>
      <c r="AQ30" s="342">
        <v>1.7763809907959409E-6</v>
      </c>
      <c r="AR30" s="342">
        <v>1.4647763316712001E-6</v>
      </c>
      <c r="AS30" s="342">
        <v>1.7822434840320833E-6</v>
      </c>
      <c r="AT30" s="342">
        <v>1.542278835359499E-6</v>
      </c>
      <c r="AU30" s="342">
        <v>1.2550713451407514E-6</v>
      </c>
      <c r="AV30" s="342">
        <v>2.6838356379039074E-6</v>
      </c>
      <c r="AW30" s="342">
        <v>1.7818578940072046E-6</v>
      </c>
      <c r="AX30" s="342">
        <v>2.3017959720515368E-6</v>
      </c>
      <c r="AY30" s="342">
        <v>1.1662654746731458E-6</v>
      </c>
      <c r="AZ30" s="342">
        <v>7.2081114127235436E-7</v>
      </c>
      <c r="BA30" s="342">
        <v>7.0669050912652653E-7</v>
      </c>
      <c r="BB30" s="342">
        <v>2.2319205154728779E-6</v>
      </c>
      <c r="BC30" s="342">
        <v>1.4052673224391499E-6</v>
      </c>
      <c r="BD30" s="342">
        <v>1.3838426655950248E-6</v>
      </c>
      <c r="BE30" s="342">
        <v>8.676626356518115E-7</v>
      </c>
      <c r="BF30" s="342">
        <v>1.0552949590596746E-6</v>
      </c>
      <c r="BG30" s="342">
        <v>1.4105626142954133E-6</v>
      </c>
      <c r="BH30" s="342">
        <v>3.6100252333517992E-6</v>
      </c>
      <c r="BI30" s="342">
        <v>1.0005668769323474E-5</v>
      </c>
      <c r="BJ30" s="342">
        <v>2.2795229557171221E-6</v>
      </c>
      <c r="BK30" s="342">
        <v>6.4070016242103257E-6</v>
      </c>
      <c r="BL30" s="342">
        <v>3.0629942700220101E-6</v>
      </c>
      <c r="BM30" s="342">
        <v>3.2824706752056265E-6</v>
      </c>
      <c r="BN30" s="342">
        <v>5.577943909418593E-6</v>
      </c>
      <c r="BO30" s="342">
        <v>6.8497322804524927E-6</v>
      </c>
      <c r="BP30" s="342">
        <v>1.4534329714716123E-5</v>
      </c>
      <c r="BQ30" s="342">
        <v>4.2998035051850193E-6</v>
      </c>
      <c r="BR30" s="342">
        <v>8.0696945498890344E-6</v>
      </c>
      <c r="BS30" s="342">
        <v>7.913936088464079E-4</v>
      </c>
      <c r="BT30" s="342">
        <v>2.3390373999967649E-6</v>
      </c>
      <c r="BU30" s="342">
        <v>5.6860399331147757E-6</v>
      </c>
      <c r="BV30" s="342">
        <v>2.0587863639431486E-6</v>
      </c>
      <c r="BW30" s="342">
        <v>1.6546241696187886E-6</v>
      </c>
      <c r="BX30" s="342">
        <v>3.4852726449098443E-7</v>
      </c>
      <c r="BY30" s="342">
        <v>3.218152627343602E-5</v>
      </c>
      <c r="BZ30" s="342">
        <v>5.2867005522151964E-6</v>
      </c>
      <c r="CA30" s="342">
        <v>2.5599820592745762E-6</v>
      </c>
      <c r="CB30" s="342">
        <v>5.4885749832850518E-6</v>
      </c>
      <c r="CC30" s="342">
        <v>0</v>
      </c>
      <c r="CD30" s="342">
        <v>4.1472890813868897E-6</v>
      </c>
      <c r="CE30" s="342">
        <v>2.436138255620426E-5</v>
      </c>
      <c r="CF30" s="342">
        <v>1.326137000872422E-5</v>
      </c>
      <c r="CG30" s="342">
        <v>8.705899306898408E-5</v>
      </c>
      <c r="CH30" s="342">
        <v>1.4073462993583792E-5</v>
      </c>
      <c r="CI30" s="342">
        <v>6.3586637690724077E-6</v>
      </c>
      <c r="CJ30" s="342">
        <v>1.1511258198681671E-6</v>
      </c>
      <c r="CK30" s="342">
        <v>5.2436537580927819E-6</v>
      </c>
      <c r="CL30" s="342">
        <v>4.8504980049074742E-6</v>
      </c>
      <c r="CM30" s="342">
        <v>5.5143243890867141E-5</v>
      </c>
      <c r="CN30" s="342">
        <v>9.4165778062869095E-6</v>
      </c>
      <c r="CO30" s="342">
        <v>7.7361949569092905E-5</v>
      </c>
      <c r="CP30" s="342">
        <v>2.3459201430452818E-2</v>
      </c>
      <c r="CQ30" s="342">
        <v>2.3731025428553386E-3</v>
      </c>
      <c r="CR30" s="342">
        <v>1.0406488044827457E-3</v>
      </c>
      <c r="CS30" s="342">
        <v>4.6426085706216655E-4</v>
      </c>
      <c r="CT30" s="342">
        <v>2.6303400078273784E-6</v>
      </c>
      <c r="CU30" s="342">
        <v>1.6905887693985048E-6</v>
      </c>
      <c r="CV30" s="342">
        <v>1.4951669233091154E-6</v>
      </c>
      <c r="CW30" s="342">
        <v>2.9629642982872112E-6</v>
      </c>
      <c r="CX30" s="342">
        <v>2.1717059334624174E-6</v>
      </c>
      <c r="CY30" s="342">
        <v>4.2756833676039967E-5</v>
      </c>
      <c r="CZ30" s="342">
        <v>1.6287999744305894E-5</v>
      </c>
      <c r="DA30" s="342">
        <v>1.0167078034297495E-5</v>
      </c>
      <c r="DB30" s="342">
        <v>2.0787548114461912E-5</v>
      </c>
      <c r="DC30" s="342">
        <v>8.6662655058400463E-3</v>
      </c>
      <c r="DD30" s="342">
        <v>1.0293255992622255E-5</v>
      </c>
      <c r="DE30" s="342">
        <v>1.5665432680557515E-6</v>
      </c>
      <c r="DF30" s="343">
        <v>1.42393586231521E-4</v>
      </c>
      <c r="DG30" s="344"/>
      <c r="DH30" s="345"/>
      <c r="DI30" s="346"/>
      <c r="DJ30" s="346"/>
      <c r="DK30" s="346"/>
      <c r="DL30" s="346"/>
      <c r="DM30" s="346"/>
      <c r="DN30" s="346"/>
      <c r="DO30" s="346"/>
      <c r="DP30" s="346"/>
      <c r="DQ30" s="346"/>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c r="EO30" s="345"/>
      <c r="EP30" s="345"/>
      <c r="EQ30" s="345"/>
      <c r="ER30" s="345"/>
      <c r="ES30" s="345"/>
      <c r="ET30" s="345"/>
      <c r="EU30" s="345"/>
      <c r="EV30" s="345"/>
      <c r="EW30" s="345"/>
      <c r="EX30" s="345"/>
      <c r="EY30" s="345"/>
      <c r="EZ30" s="345"/>
      <c r="FA30" s="345"/>
      <c r="FB30" s="345"/>
      <c r="FC30" s="345"/>
      <c r="FD30" s="345"/>
      <c r="FE30" s="345"/>
      <c r="FF30" s="345"/>
      <c r="FG30" s="345"/>
      <c r="FH30" s="345"/>
      <c r="FI30" s="345"/>
      <c r="FJ30" s="345"/>
      <c r="FK30" s="345"/>
      <c r="FL30" s="345"/>
      <c r="FM30" s="345"/>
      <c r="FN30" s="345"/>
      <c r="FO30" s="345"/>
    </row>
    <row r="31" spans="1:171" ht="19.899999999999999" customHeight="1" x14ac:dyDescent="0.15">
      <c r="A31" s="347" t="s">
        <v>250</v>
      </c>
      <c r="B31" s="348" t="s">
        <v>251</v>
      </c>
      <c r="C31" s="349">
        <v>1.005142062990768E-2</v>
      </c>
      <c r="D31" s="342">
        <v>7.366651193606435E-4</v>
      </c>
      <c r="E31" s="342">
        <v>2.2322927695183669E-3</v>
      </c>
      <c r="F31" s="342">
        <v>1.2076416607391956E-4</v>
      </c>
      <c r="G31" s="342">
        <v>8.9575938424415959E-4</v>
      </c>
      <c r="H31" s="342">
        <v>0</v>
      </c>
      <c r="I31" s="342">
        <v>1.0765293836608328E-3</v>
      </c>
      <c r="J31" s="342">
        <v>1.0137366506887068E-3</v>
      </c>
      <c r="K31" s="342">
        <v>1.172914541650688E-3</v>
      </c>
      <c r="L31" s="342">
        <v>1.7925872856563223E-4</v>
      </c>
      <c r="M31" s="342">
        <v>0</v>
      </c>
      <c r="N31" s="342">
        <v>5.7784337869791133E-3</v>
      </c>
      <c r="O31" s="342">
        <v>4.0875647647732735E-3</v>
      </c>
      <c r="P31" s="342">
        <v>1.4758157157993652E-2</v>
      </c>
      <c r="Q31" s="342">
        <v>1.0419171435249792E-2</v>
      </c>
      <c r="R31" s="342">
        <v>3.2213456247731902E-3</v>
      </c>
      <c r="S31" s="342">
        <v>7.4335163113242496E-3</v>
      </c>
      <c r="T31" s="342">
        <v>9.8713222369374697E-3</v>
      </c>
      <c r="U31" s="342">
        <v>1.9060767355951068E-3</v>
      </c>
      <c r="V31" s="342">
        <v>4.1165504774490942E-3</v>
      </c>
      <c r="W31" s="342">
        <v>3.127880773075764E-3</v>
      </c>
      <c r="X31" s="342">
        <v>5.7329765035732515E-3</v>
      </c>
      <c r="Y31" s="342">
        <v>3.8875910184236091E-3</v>
      </c>
      <c r="Z31" s="342">
        <v>5.552694134725933E-3</v>
      </c>
      <c r="AA31" s="342">
        <v>6.7724686856370014E-3</v>
      </c>
      <c r="AB31" s="342">
        <v>1.0355806001644616</v>
      </c>
      <c r="AC31" s="342">
        <v>3.8508861081757893E-4</v>
      </c>
      <c r="AD31" s="342">
        <v>4.389248049919664E-3</v>
      </c>
      <c r="AE31" s="342">
        <v>1.7920312376674945E-3</v>
      </c>
      <c r="AF31" s="342">
        <v>5.3594292899175689E-3</v>
      </c>
      <c r="AG31" s="342">
        <v>1.9787494723986169E-3</v>
      </c>
      <c r="AH31" s="342">
        <v>1.4794276004309877E-3</v>
      </c>
      <c r="AI31" s="342">
        <v>2.5552490707352205E-3</v>
      </c>
      <c r="AJ31" s="342">
        <v>3.8419412487835432E-4</v>
      </c>
      <c r="AK31" s="342">
        <v>6.5627129266302951E-3</v>
      </c>
      <c r="AL31" s="342">
        <v>4.4422398349376006E-4</v>
      </c>
      <c r="AM31" s="342">
        <v>5.3860621032209835E-4</v>
      </c>
      <c r="AN31" s="342">
        <v>2.116479840386811E-3</v>
      </c>
      <c r="AO31" s="342">
        <v>2.3038280057350682E-4</v>
      </c>
      <c r="AP31" s="342">
        <v>5.6067897731721633E-5</v>
      </c>
      <c r="AQ31" s="342">
        <v>1.1744316380913689E-3</v>
      </c>
      <c r="AR31" s="342">
        <v>2.2600599026142468E-3</v>
      </c>
      <c r="AS31" s="342">
        <v>2.1765144168571656E-3</v>
      </c>
      <c r="AT31" s="342">
        <v>7.5042589233924686E-4</v>
      </c>
      <c r="AU31" s="342">
        <v>1.1310442223899143E-3</v>
      </c>
      <c r="AV31" s="342">
        <v>6.2681123103547351E-3</v>
      </c>
      <c r="AW31" s="342">
        <v>8.5339608725523296E-4</v>
      </c>
      <c r="AX31" s="342">
        <v>2.1055936201828983E-3</v>
      </c>
      <c r="AY31" s="342">
        <v>1.4601768218631451E-3</v>
      </c>
      <c r="AZ31" s="342">
        <v>1.2136226027629484E-3</v>
      </c>
      <c r="BA31" s="342">
        <v>1.1179264040168189E-3</v>
      </c>
      <c r="BB31" s="342">
        <v>2.0239734901059867E-3</v>
      </c>
      <c r="BC31" s="342">
        <v>1.7984251061005732E-3</v>
      </c>
      <c r="BD31" s="342">
        <v>2.8161274969676258E-3</v>
      </c>
      <c r="BE31" s="342">
        <v>2.2907503362394376E-3</v>
      </c>
      <c r="BF31" s="342">
        <v>2.9417397464762819E-3</v>
      </c>
      <c r="BG31" s="342">
        <v>4.831869952964145E-3</v>
      </c>
      <c r="BH31" s="342">
        <v>9.4228264885349647E-3</v>
      </c>
      <c r="BI31" s="342">
        <v>2.9050262321795779E-3</v>
      </c>
      <c r="BJ31" s="342">
        <v>8.2174089347225119E-3</v>
      </c>
      <c r="BK31" s="342">
        <v>2.9686767351195511E-4</v>
      </c>
      <c r="BL31" s="342">
        <v>2.0592415088053206E-3</v>
      </c>
      <c r="BM31" s="342">
        <v>2.318372775281876E-3</v>
      </c>
      <c r="BN31" s="342">
        <v>1.0172966814767247E-3</v>
      </c>
      <c r="BO31" s="342">
        <v>9.8348682823376304E-4</v>
      </c>
      <c r="BP31" s="342">
        <v>4.1414552396790632E-4</v>
      </c>
      <c r="BQ31" s="342">
        <v>2.0853982018812461E-3</v>
      </c>
      <c r="BR31" s="342">
        <v>8.8666833049294417E-4</v>
      </c>
      <c r="BS31" s="342">
        <v>1.5019541071261242E-3</v>
      </c>
      <c r="BT31" s="342">
        <v>1.8710891939626828E-4</v>
      </c>
      <c r="BU31" s="342">
        <v>2.3258309402932089E-4</v>
      </c>
      <c r="BV31" s="342">
        <v>1.4037026258427663E-4</v>
      </c>
      <c r="BW31" s="342">
        <v>1.4983895221416034E-4</v>
      </c>
      <c r="BX31" s="342">
        <v>6.6174861485927835E-5</v>
      </c>
      <c r="BY31" s="342">
        <v>3.5991549523098094E-4</v>
      </c>
      <c r="BZ31" s="342">
        <v>2.7587152878351021E-4</v>
      </c>
      <c r="CA31" s="342">
        <v>6.2149096381766905E-4</v>
      </c>
      <c r="CB31" s="342">
        <v>1.7902377644086429E-4</v>
      </c>
      <c r="CC31" s="342">
        <v>0</v>
      </c>
      <c r="CD31" s="342">
        <v>2.0213027415582434E-4</v>
      </c>
      <c r="CE31" s="342">
        <v>4.2968100197529293E-4</v>
      </c>
      <c r="CF31" s="342">
        <v>5.7108422349207589E-4</v>
      </c>
      <c r="CG31" s="342">
        <v>8.9129058030195415E-5</v>
      </c>
      <c r="CH31" s="342">
        <v>3.2977515797992074E-4</v>
      </c>
      <c r="CI31" s="342">
        <v>4.9294885061109274E-4</v>
      </c>
      <c r="CJ31" s="342">
        <v>5.0403299820125133E-4</v>
      </c>
      <c r="CK31" s="342">
        <v>3.427390950115435E-4</v>
      </c>
      <c r="CL31" s="342">
        <v>1.3161517731588269E-3</v>
      </c>
      <c r="CM31" s="342">
        <v>3.8819913476390147E-4</v>
      </c>
      <c r="CN31" s="342">
        <v>2.0350300887665183E-4</v>
      </c>
      <c r="CO31" s="342">
        <v>3.9175942569870236E-3</v>
      </c>
      <c r="CP31" s="342">
        <v>9.5785444332302787E-4</v>
      </c>
      <c r="CQ31" s="342">
        <v>4.4191000741661789E-3</v>
      </c>
      <c r="CR31" s="342">
        <v>1.7458233570840883E-3</v>
      </c>
      <c r="CS31" s="342">
        <v>1.2010527949833641E-3</v>
      </c>
      <c r="CT31" s="342">
        <v>9.226248227228943E-4</v>
      </c>
      <c r="CU31" s="342">
        <v>9.8092115921198978E-4</v>
      </c>
      <c r="CV31" s="342">
        <v>1.3124674417193682E-3</v>
      </c>
      <c r="CW31" s="342">
        <v>1.5939522637983196E-3</v>
      </c>
      <c r="CX31" s="342">
        <v>1.8762132200004827E-3</v>
      </c>
      <c r="CY31" s="342">
        <v>1.773432246065802E-3</v>
      </c>
      <c r="CZ31" s="342">
        <v>1.0620260501278146E-3</v>
      </c>
      <c r="DA31" s="342">
        <v>9.8537073741793019E-3</v>
      </c>
      <c r="DB31" s="342">
        <v>8.637813711855841E-4</v>
      </c>
      <c r="DC31" s="342">
        <v>2.3781262752588052E-4</v>
      </c>
      <c r="DD31" s="342">
        <v>2.0368553936285297E-3</v>
      </c>
      <c r="DE31" s="342">
        <v>4.1358168660361539E-3</v>
      </c>
      <c r="DF31" s="343">
        <v>3.348543984787115E-4</v>
      </c>
      <c r="DG31" s="344"/>
      <c r="DH31" s="345"/>
      <c r="DI31" s="346"/>
      <c r="DJ31" s="346"/>
      <c r="DK31" s="346"/>
      <c r="DL31" s="346"/>
      <c r="DM31" s="346"/>
      <c r="DN31" s="346"/>
      <c r="DO31" s="346"/>
      <c r="DP31" s="346"/>
      <c r="DQ31" s="346"/>
      <c r="DR31" s="345"/>
      <c r="DS31" s="345"/>
      <c r="DT31" s="345"/>
      <c r="DU31" s="345"/>
      <c r="DV31" s="345"/>
      <c r="DW31" s="345"/>
      <c r="DX31" s="345"/>
      <c r="DY31" s="345"/>
      <c r="DZ31" s="345"/>
      <c r="EA31" s="345"/>
      <c r="EB31" s="345"/>
      <c r="EC31" s="345"/>
      <c r="ED31" s="345"/>
      <c r="EE31" s="345"/>
      <c r="EF31" s="345"/>
      <c r="EG31" s="345"/>
      <c r="EH31" s="345"/>
      <c r="EI31" s="345"/>
      <c r="EJ31" s="345"/>
      <c r="EK31" s="345"/>
      <c r="EL31" s="345"/>
      <c r="EM31" s="345"/>
      <c r="EN31" s="345"/>
      <c r="EO31" s="345"/>
      <c r="EP31" s="345"/>
      <c r="EQ31" s="345"/>
      <c r="ER31" s="345"/>
      <c r="ES31" s="345"/>
      <c r="ET31" s="345"/>
      <c r="EU31" s="345"/>
      <c r="EV31" s="345"/>
      <c r="EW31" s="345"/>
      <c r="EX31" s="345"/>
      <c r="EY31" s="345"/>
      <c r="EZ31" s="345"/>
      <c r="FA31" s="345"/>
      <c r="FB31" s="345"/>
      <c r="FC31" s="345"/>
      <c r="FD31" s="345"/>
      <c r="FE31" s="345"/>
      <c r="FF31" s="345"/>
      <c r="FG31" s="345"/>
      <c r="FH31" s="345"/>
      <c r="FI31" s="345"/>
      <c r="FJ31" s="345"/>
      <c r="FK31" s="345"/>
      <c r="FL31" s="345"/>
      <c r="FM31" s="345"/>
      <c r="FN31" s="345"/>
      <c r="FO31" s="345"/>
    </row>
    <row r="32" spans="1:171" ht="19.899999999999999" customHeight="1" x14ac:dyDescent="0.15">
      <c r="A32" s="347" t="s">
        <v>262</v>
      </c>
      <c r="B32" s="348" t="s">
        <v>261</v>
      </c>
      <c r="C32" s="349">
        <v>1.4179934043604766E-2</v>
      </c>
      <c r="D32" s="342">
        <v>3.5467216013362487E-3</v>
      </c>
      <c r="E32" s="342">
        <v>4.6788173176213529E-3</v>
      </c>
      <c r="F32" s="342">
        <v>6.0377843774275988E-3</v>
      </c>
      <c r="G32" s="342">
        <v>2.6112823358124201E-2</v>
      </c>
      <c r="H32" s="342">
        <v>0</v>
      </c>
      <c r="I32" s="342">
        <v>3.7426528025722175E-2</v>
      </c>
      <c r="J32" s="342">
        <v>2.7856128287129739E-3</v>
      </c>
      <c r="K32" s="342">
        <v>2.6865810922482875E-3</v>
      </c>
      <c r="L32" s="342">
        <v>1.8388037947019223E-3</v>
      </c>
      <c r="M32" s="342">
        <v>0</v>
      </c>
      <c r="N32" s="342">
        <v>7.0856383765959862E-3</v>
      </c>
      <c r="O32" s="342">
        <v>2.155870282806728E-3</v>
      </c>
      <c r="P32" s="342">
        <v>2.5812117656365654E-3</v>
      </c>
      <c r="Q32" s="342">
        <v>2.4403264304608653E-3</v>
      </c>
      <c r="R32" s="342">
        <v>3.6330696282157616E-3</v>
      </c>
      <c r="S32" s="342">
        <v>2.4388137973521871E-3</v>
      </c>
      <c r="T32" s="342">
        <v>2.3836161208123621E-3</v>
      </c>
      <c r="U32" s="342">
        <v>2.739395297884609E-2</v>
      </c>
      <c r="V32" s="342">
        <v>9.3240376651208545E-3</v>
      </c>
      <c r="W32" s="342">
        <v>0.30230533549310812</v>
      </c>
      <c r="X32" s="342">
        <v>5.6623555748598696E-2</v>
      </c>
      <c r="Y32" s="342">
        <v>6.4114406672279758E-2</v>
      </c>
      <c r="Z32" s="342">
        <v>8.3760979880578915E-3</v>
      </c>
      <c r="AA32" s="342">
        <v>3.3117392377522478E-3</v>
      </c>
      <c r="AB32" s="342">
        <v>7.3410048018842048E-3</v>
      </c>
      <c r="AC32" s="342">
        <v>1.0254264766085597</v>
      </c>
      <c r="AD32" s="342">
        <v>4.1812083752043282E-2</v>
      </c>
      <c r="AE32" s="342">
        <v>3.676198966101166E-3</v>
      </c>
      <c r="AF32" s="342">
        <v>4.1027784431146262E-3</v>
      </c>
      <c r="AG32" s="342">
        <v>2.8224386970988691E-3</v>
      </c>
      <c r="AH32" s="342">
        <v>1.3916844567068168E-2</v>
      </c>
      <c r="AI32" s="342">
        <v>1.0167163676432804E-2</v>
      </c>
      <c r="AJ32" s="342">
        <v>1.1981048828595813E-2</v>
      </c>
      <c r="AK32" s="342">
        <v>8.2592485617559493E-3</v>
      </c>
      <c r="AL32" s="342">
        <v>4.9191213942938461E-3</v>
      </c>
      <c r="AM32" s="342">
        <v>4.9873091803982975E-3</v>
      </c>
      <c r="AN32" s="342">
        <v>4.713218595202396E-3</v>
      </c>
      <c r="AO32" s="342">
        <v>2.2630637965872485E-3</v>
      </c>
      <c r="AP32" s="342">
        <v>1.9808895610987313E-3</v>
      </c>
      <c r="AQ32" s="342">
        <v>2.2854755204594107E-3</v>
      </c>
      <c r="AR32" s="342">
        <v>3.3242769326420249E-3</v>
      </c>
      <c r="AS32" s="342">
        <v>3.2093836739262209E-3</v>
      </c>
      <c r="AT32" s="342">
        <v>1.6663517462471163E-3</v>
      </c>
      <c r="AU32" s="342">
        <v>1.459254224509311E-3</v>
      </c>
      <c r="AV32" s="342">
        <v>2.2486815006412175E-3</v>
      </c>
      <c r="AW32" s="342">
        <v>1.940878508963296E-3</v>
      </c>
      <c r="AX32" s="342">
        <v>1.4096358993629398E-3</v>
      </c>
      <c r="AY32" s="342">
        <v>1.3320902662115317E-3</v>
      </c>
      <c r="AZ32" s="342">
        <v>1.1846390681009625E-3</v>
      </c>
      <c r="BA32" s="342">
        <v>7.7716578732316762E-4</v>
      </c>
      <c r="BB32" s="342">
        <v>1.5574729458728927E-3</v>
      </c>
      <c r="BC32" s="342">
        <v>7.1887717853437992E-4</v>
      </c>
      <c r="BD32" s="342">
        <v>1.1639887069307478E-3</v>
      </c>
      <c r="BE32" s="342">
        <v>1.0679795760497666E-3</v>
      </c>
      <c r="BF32" s="342">
        <v>1.0221557067759382E-3</v>
      </c>
      <c r="BG32" s="342">
        <v>1.787716261337995E-3</v>
      </c>
      <c r="BH32" s="342">
        <v>1.6920525522635366E-3</v>
      </c>
      <c r="BI32" s="342">
        <v>2.9726750352349314E-3</v>
      </c>
      <c r="BJ32" s="342">
        <v>4.8442652180064631E-3</v>
      </c>
      <c r="BK32" s="342">
        <v>1.1583216017852681E-2</v>
      </c>
      <c r="BL32" s="342">
        <v>3.934012282743005E-3</v>
      </c>
      <c r="BM32" s="342">
        <v>4.1290495542402952E-3</v>
      </c>
      <c r="BN32" s="342">
        <v>8.1605173735432215E-3</v>
      </c>
      <c r="BO32" s="342">
        <v>4.651995602966732E-3</v>
      </c>
      <c r="BP32" s="342">
        <v>1.1006288135650591E-2</v>
      </c>
      <c r="BQ32" s="342">
        <v>1.320185779607465E-2</v>
      </c>
      <c r="BR32" s="342">
        <v>7.5524464253526298E-3</v>
      </c>
      <c r="BS32" s="342">
        <v>1.1421631819776071E-2</v>
      </c>
      <c r="BT32" s="342">
        <v>4.4992223691099707E-3</v>
      </c>
      <c r="BU32" s="342">
        <v>1.8331311092409995E-3</v>
      </c>
      <c r="BV32" s="342">
        <v>1.4473471763985311E-3</v>
      </c>
      <c r="BW32" s="342">
        <v>1.2066950867209102E-3</v>
      </c>
      <c r="BX32" s="342">
        <v>2.622684483643442E-4</v>
      </c>
      <c r="BY32" s="342">
        <v>2.7668877629349171E-3</v>
      </c>
      <c r="BZ32" s="342">
        <v>2.2090948784679734E-2</v>
      </c>
      <c r="CA32" s="342">
        <v>0.12162796114421788</v>
      </c>
      <c r="CB32" s="342">
        <v>3.0830479068442839E-2</v>
      </c>
      <c r="CC32" s="342">
        <v>0</v>
      </c>
      <c r="CD32" s="342">
        <v>9.4393344734003924E-3</v>
      </c>
      <c r="CE32" s="342">
        <v>2.6151511216133782E-3</v>
      </c>
      <c r="CF32" s="342">
        <v>2.2931208729040256E-3</v>
      </c>
      <c r="CG32" s="342">
        <v>3.5891368349985292E-3</v>
      </c>
      <c r="CH32" s="342">
        <v>2.1523478640492382E-3</v>
      </c>
      <c r="CI32" s="342">
        <v>1.8727308871855715E-3</v>
      </c>
      <c r="CJ32" s="342">
        <v>1.9687226021756965E-3</v>
      </c>
      <c r="CK32" s="342">
        <v>1.0105123546139494E-3</v>
      </c>
      <c r="CL32" s="342">
        <v>2.9602428694900534E-3</v>
      </c>
      <c r="CM32" s="342">
        <v>5.9358269204652257E-3</v>
      </c>
      <c r="CN32" s="342">
        <v>3.0432299569766834E-3</v>
      </c>
      <c r="CO32" s="342">
        <v>3.9000084069121125E-3</v>
      </c>
      <c r="CP32" s="342">
        <v>1.9953656694389837E-3</v>
      </c>
      <c r="CQ32" s="342">
        <v>5.0483765909033092E-3</v>
      </c>
      <c r="CR32" s="342">
        <v>2.1495674715297296E-3</v>
      </c>
      <c r="CS32" s="342">
        <v>2.3592879672095024E-3</v>
      </c>
      <c r="CT32" s="342">
        <v>3.1560565037512607E-3</v>
      </c>
      <c r="CU32" s="342">
        <v>2.347521214282429E-3</v>
      </c>
      <c r="CV32" s="342">
        <v>1.779952148325831E-3</v>
      </c>
      <c r="CW32" s="342">
        <v>3.0532793844823846E-3</v>
      </c>
      <c r="CX32" s="342">
        <v>2.1261991558557212E-3</v>
      </c>
      <c r="CY32" s="342">
        <v>8.5189547504354955E-3</v>
      </c>
      <c r="CZ32" s="342">
        <v>2.9178616663285738E-3</v>
      </c>
      <c r="DA32" s="342">
        <v>5.4956531374404727E-3</v>
      </c>
      <c r="DB32" s="342">
        <v>7.2843961100839795E-3</v>
      </c>
      <c r="DC32" s="342">
        <v>1.6528041407176917E-3</v>
      </c>
      <c r="DD32" s="342">
        <v>4.3752343139947802E-3</v>
      </c>
      <c r="DE32" s="342">
        <v>1.5930853180364673E-3</v>
      </c>
      <c r="DF32" s="343">
        <v>5.930232325646002E-3</v>
      </c>
      <c r="DG32" s="344"/>
      <c r="DH32" s="345"/>
      <c r="DI32" s="346"/>
      <c r="DJ32" s="346"/>
      <c r="DK32" s="346"/>
      <c r="DL32" s="346"/>
      <c r="DM32" s="346"/>
      <c r="DN32" s="346"/>
      <c r="DO32" s="346"/>
      <c r="DP32" s="346"/>
      <c r="DQ32" s="346"/>
      <c r="DR32" s="345"/>
      <c r="DS32" s="345"/>
      <c r="DT32" s="345"/>
      <c r="DU32" s="345"/>
      <c r="DV32" s="345"/>
      <c r="DW32" s="345"/>
      <c r="DX32" s="345"/>
      <c r="DY32" s="345"/>
      <c r="DZ32" s="345"/>
      <c r="EA32" s="345"/>
      <c r="EB32" s="345"/>
      <c r="EC32" s="345"/>
      <c r="ED32" s="345"/>
      <c r="EE32" s="345"/>
      <c r="EF32" s="345"/>
      <c r="EG32" s="345"/>
      <c r="EH32" s="345"/>
      <c r="EI32" s="345"/>
      <c r="EJ32" s="345"/>
      <c r="EK32" s="345"/>
      <c r="EL32" s="345"/>
      <c r="EM32" s="345"/>
      <c r="EN32" s="345"/>
      <c r="EO32" s="345"/>
      <c r="EP32" s="345"/>
      <c r="EQ32" s="345"/>
      <c r="ER32" s="345"/>
      <c r="ES32" s="345"/>
      <c r="ET32" s="345"/>
      <c r="EU32" s="345"/>
      <c r="EV32" s="345"/>
      <c r="EW32" s="345"/>
      <c r="EX32" s="345"/>
      <c r="EY32" s="345"/>
      <c r="EZ32" s="345"/>
      <c r="FA32" s="345"/>
      <c r="FB32" s="345"/>
      <c r="FC32" s="345"/>
      <c r="FD32" s="345"/>
      <c r="FE32" s="345"/>
      <c r="FF32" s="345"/>
      <c r="FG32" s="345"/>
      <c r="FH32" s="345"/>
      <c r="FI32" s="345"/>
      <c r="FJ32" s="345"/>
      <c r="FK32" s="345"/>
      <c r="FL32" s="345"/>
      <c r="FM32" s="345"/>
      <c r="FN32" s="345"/>
      <c r="FO32" s="345"/>
    </row>
    <row r="33" spans="1:171" ht="19.899999999999999" customHeight="1" x14ac:dyDescent="0.15">
      <c r="A33" s="347" t="s">
        <v>265</v>
      </c>
      <c r="B33" s="348" t="s">
        <v>264</v>
      </c>
      <c r="C33" s="349">
        <v>2.3824844754358909E-4</v>
      </c>
      <c r="D33" s="342">
        <v>2.8557312559780512E-4</v>
      </c>
      <c r="E33" s="342">
        <v>8.7950010733845634E-4</v>
      </c>
      <c r="F33" s="342">
        <v>1.5154123207164463E-4</v>
      </c>
      <c r="G33" s="342">
        <v>7.2061809416106243E-5</v>
      </c>
      <c r="H33" s="342">
        <v>0</v>
      </c>
      <c r="I33" s="342">
        <v>3.6511614710784952E-4</v>
      </c>
      <c r="J33" s="342">
        <v>2.2578326119295433E-4</v>
      </c>
      <c r="K33" s="342">
        <v>2.2843457702745451E-4</v>
      </c>
      <c r="L33" s="342">
        <v>1.1122760680643793E-4</v>
      </c>
      <c r="M33" s="342">
        <v>0</v>
      </c>
      <c r="N33" s="342">
        <v>6.1746982367667097E-4</v>
      </c>
      <c r="O33" s="342">
        <v>2.5354166620735163E-4</v>
      </c>
      <c r="P33" s="342">
        <v>2.6022050629209156E-4</v>
      </c>
      <c r="Q33" s="342">
        <v>8.131694383366842E-4</v>
      </c>
      <c r="R33" s="342">
        <v>7.2944535173371779E-4</v>
      </c>
      <c r="S33" s="342">
        <v>3.0840591017077033E-4</v>
      </c>
      <c r="T33" s="342">
        <v>3.7452660498507915E-4</v>
      </c>
      <c r="U33" s="342">
        <v>3.7228857649243053E-3</v>
      </c>
      <c r="V33" s="342">
        <v>3.0445671295476432E-3</v>
      </c>
      <c r="W33" s="342">
        <v>4.2474625112468679E-4</v>
      </c>
      <c r="X33" s="342">
        <v>2.2939728828992186E-3</v>
      </c>
      <c r="Y33" s="342">
        <v>6.4858726771834148E-4</v>
      </c>
      <c r="Z33" s="342">
        <v>9.6089627203788954E-4</v>
      </c>
      <c r="AA33" s="342">
        <v>3.0043555422123666E-4</v>
      </c>
      <c r="AB33" s="342">
        <v>4.4047192355576296E-4</v>
      </c>
      <c r="AC33" s="342">
        <v>1.061613533744298E-4</v>
      </c>
      <c r="AD33" s="342">
        <v>1.0241810683505055</v>
      </c>
      <c r="AE33" s="342">
        <v>5.4477680913248027E-4</v>
      </c>
      <c r="AF33" s="342">
        <v>7.5730004158653177E-4</v>
      </c>
      <c r="AG33" s="342">
        <v>3.3954235469053798E-4</v>
      </c>
      <c r="AH33" s="342">
        <v>8.8957293954535139E-4</v>
      </c>
      <c r="AI33" s="342">
        <v>9.7286330484772012E-4</v>
      </c>
      <c r="AJ33" s="342">
        <v>4.5862039918391397E-4</v>
      </c>
      <c r="AK33" s="342">
        <v>4.7032383239187202E-3</v>
      </c>
      <c r="AL33" s="342">
        <v>7.3512311162013663E-2</v>
      </c>
      <c r="AM33" s="342">
        <v>4.4207304029825124E-2</v>
      </c>
      <c r="AN33" s="342">
        <v>2.6871550928995944E-2</v>
      </c>
      <c r="AO33" s="342">
        <v>9.4144373187138447E-3</v>
      </c>
      <c r="AP33" s="342">
        <v>1.2635636244167003E-3</v>
      </c>
      <c r="AQ33" s="342">
        <v>4.3530626517160461E-4</v>
      </c>
      <c r="AR33" s="342">
        <v>3.0243359453137721E-3</v>
      </c>
      <c r="AS33" s="342">
        <v>2.8764902850569162E-3</v>
      </c>
      <c r="AT33" s="342">
        <v>1.2807391976628626E-3</v>
      </c>
      <c r="AU33" s="342">
        <v>1.1325222882994108E-3</v>
      </c>
      <c r="AV33" s="342">
        <v>4.9545278534472834E-4</v>
      </c>
      <c r="AW33" s="342">
        <v>5.0920838635380857E-4</v>
      </c>
      <c r="AX33" s="342">
        <v>5.6383664254221308E-4</v>
      </c>
      <c r="AY33" s="342">
        <v>9.4145324294389284E-4</v>
      </c>
      <c r="AZ33" s="342">
        <v>7.1182379472800995E-4</v>
      </c>
      <c r="BA33" s="342">
        <v>1.9040187900649965E-4</v>
      </c>
      <c r="BB33" s="342">
        <v>7.4262074532676812E-4</v>
      </c>
      <c r="BC33" s="342">
        <v>2.369585105813871E-4</v>
      </c>
      <c r="BD33" s="342">
        <v>2.0908182982018331E-4</v>
      </c>
      <c r="BE33" s="342">
        <v>8.0667169325723408E-4</v>
      </c>
      <c r="BF33" s="342">
        <v>1.1050579162506116E-3</v>
      </c>
      <c r="BG33" s="342">
        <v>8.1402009836263611E-4</v>
      </c>
      <c r="BH33" s="342">
        <v>2.6587558006408414E-3</v>
      </c>
      <c r="BI33" s="342">
        <v>2.4313272209522379E-3</v>
      </c>
      <c r="BJ33" s="342">
        <v>3.2575505013554714E-4</v>
      </c>
      <c r="BK33" s="342">
        <v>6.8745089509546513E-4</v>
      </c>
      <c r="BL33" s="342">
        <v>1.0632455186072509E-3</v>
      </c>
      <c r="BM33" s="342">
        <v>3.7639505214085903E-4</v>
      </c>
      <c r="BN33" s="342">
        <v>2.3904240240013086E-2</v>
      </c>
      <c r="BO33" s="342">
        <v>9.2844196182328559E-3</v>
      </c>
      <c r="BP33" s="342">
        <v>1.5979003764087035E-2</v>
      </c>
      <c r="BQ33" s="342">
        <v>4.3232144894656932E-4</v>
      </c>
      <c r="BR33" s="342">
        <v>9.6809618183562663E-4</v>
      </c>
      <c r="BS33" s="342">
        <v>1.5380947994101759E-3</v>
      </c>
      <c r="BT33" s="342">
        <v>3.8675777443010869E-4</v>
      </c>
      <c r="BU33" s="342">
        <v>1.088846015019165E-4</v>
      </c>
      <c r="BV33" s="342">
        <v>2.4602602139096581E-4</v>
      </c>
      <c r="BW33" s="342">
        <v>1.4428527160818854E-4</v>
      </c>
      <c r="BX33" s="342">
        <v>1.5547471041997073E-5</v>
      </c>
      <c r="BY33" s="342">
        <v>8.2003481915336057E-4</v>
      </c>
      <c r="BZ33" s="342">
        <v>9.7482494887326363E-5</v>
      </c>
      <c r="CA33" s="342">
        <v>1.5474107971942753E-4</v>
      </c>
      <c r="CB33" s="342">
        <v>5.3228935142548446E-5</v>
      </c>
      <c r="CC33" s="342">
        <v>0</v>
      </c>
      <c r="CD33" s="342">
        <v>9.9472129246382435E-5</v>
      </c>
      <c r="CE33" s="342">
        <v>8.2062209744834791E-4</v>
      </c>
      <c r="CF33" s="342">
        <v>3.1150561500811248E-4</v>
      </c>
      <c r="CG33" s="342">
        <v>1.0491472600253076E-4</v>
      </c>
      <c r="CH33" s="342">
        <v>2.5308916154935551E-4</v>
      </c>
      <c r="CI33" s="342">
        <v>1.496832823112559E-4</v>
      </c>
      <c r="CJ33" s="342">
        <v>6.8127767288578777E-5</v>
      </c>
      <c r="CK33" s="342">
        <v>1.1378434855815317E-4</v>
      </c>
      <c r="CL33" s="342">
        <v>1.346099408914776E-4</v>
      </c>
      <c r="CM33" s="342">
        <v>2.1488652415857938E-4</v>
      </c>
      <c r="CN33" s="342">
        <v>2.7504922023194073E-4</v>
      </c>
      <c r="CO33" s="342">
        <v>1.7793177129708099E-4</v>
      </c>
      <c r="CP33" s="342">
        <v>1.622693341417312E-4</v>
      </c>
      <c r="CQ33" s="342">
        <v>4.1470217107896792E-4</v>
      </c>
      <c r="CR33" s="342">
        <v>3.1617993484435718E-4</v>
      </c>
      <c r="CS33" s="342">
        <v>2.5166317444102641E-4</v>
      </c>
      <c r="CT33" s="342">
        <v>2.5375002678007351E-4</v>
      </c>
      <c r="CU33" s="342">
        <v>1.0236737134590561E-4</v>
      </c>
      <c r="CV33" s="342">
        <v>9.0333197953096776E-5</v>
      </c>
      <c r="CW33" s="342">
        <v>1.5303765735492594E-4</v>
      </c>
      <c r="CX33" s="342">
        <v>1.0743067411095296E-4</v>
      </c>
      <c r="CY33" s="342">
        <v>8.0815978608236904E-4</v>
      </c>
      <c r="CZ33" s="342">
        <v>7.0979066845287115E-4</v>
      </c>
      <c r="DA33" s="342">
        <v>3.8818063284849568E-4</v>
      </c>
      <c r="DB33" s="342">
        <v>5.4649364367714034E-4</v>
      </c>
      <c r="DC33" s="342">
        <v>1.1950155278755991E-4</v>
      </c>
      <c r="DD33" s="342">
        <v>3.2726164939357702E-4</v>
      </c>
      <c r="DE33" s="342">
        <v>1.179928415573696E-4</v>
      </c>
      <c r="DF33" s="343">
        <v>1.5469759071243811E-4</v>
      </c>
      <c r="DG33" s="344"/>
      <c r="DH33" s="345"/>
      <c r="DI33" s="346"/>
      <c r="DJ33" s="346"/>
      <c r="DK33" s="346"/>
      <c r="DL33" s="346"/>
      <c r="DM33" s="346"/>
      <c r="DN33" s="346"/>
      <c r="DO33" s="346"/>
      <c r="DP33" s="346"/>
      <c r="DQ33" s="346"/>
      <c r="DR33" s="345"/>
      <c r="DS33" s="345"/>
      <c r="DT33" s="345"/>
      <c r="DU33" s="345"/>
      <c r="DV33" s="345"/>
      <c r="DW33" s="345"/>
      <c r="DX33" s="345"/>
      <c r="DY33" s="345"/>
      <c r="DZ33" s="345"/>
      <c r="EA33" s="345"/>
      <c r="EB33" s="345"/>
      <c r="EC33" s="345"/>
      <c r="ED33" s="345"/>
      <c r="EE33" s="345"/>
      <c r="EF33" s="345"/>
      <c r="EG33" s="345"/>
      <c r="EH33" s="345"/>
      <c r="EI33" s="345"/>
      <c r="EJ33" s="345"/>
      <c r="EK33" s="345"/>
      <c r="EL33" s="345"/>
      <c r="EM33" s="345"/>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c r="FO33" s="345"/>
    </row>
    <row r="34" spans="1:171" ht="19.899999999999999" customHeight="1" x14ac:dyDescent="0.15">
      <c r="A34" s="347" t="s">
        <v>268</v>
      </c>
      <c r="B34" s="348" t="s">
        <v>267</v>
      </c>
      <c r="C34" s="349">
        <v>3.4069825742187882E-3</v>
      </c>
      <c r="D34" s="342">
        <v>3.1795394101293055E-4</v>
      </c>
      <c r="E34" s="342">
        <v>9.9617019996215837E-4</v>
      </c>
      <c r="F34" s="342">
        <v>1.3788522680109971E-3</v>
      </c>
      <c r="G34" s="342">
        <v>3.0594121599381986E-3</v>
      </c>
      <c r="H34" s="342">
        <v>0</v>
      </c>
      <c r="I34" s="342">
        <v>2.2450383293272526E-4</v>
      </c>
      <c r="J34" s="342">
        <v>2.4989917548554346E-3</v>
      </c>
      <c r="K34" s="342">
        <v>5.1017856807799725E-3</v>
      </c>
      <c r="L34" s="342">
        <v>2.3096448022090618E-4</v>
      </c>
      <c r="M34" s="342">
        <v>0</v>
      </c>
      <c r="N34" s="342">
        <v>1.4019108080098475E-3</v>
      </c>
      <c r="O34" s="342">
        <v>1.2072192667938236E-3</v>
      </c>
      <c r="P34" s="342">
        <v>1.4123780965024054E-3</v>
      </c>
      <c r="Q34" s="342">
        <v>7.8997278393390189E-3</v>
      </c>
      <c r="R34" s="342">
        <v>1.192193247520209E-3</v>
      </c>
      <c r="S34" s="342">
        <v>3.3147594314367986E-3</v>
      </c>
      <c r="T34" s="342">
        <v>5.3603403858881208E-3</v>
      </c>
      <c r="U34" s="342">
        <v>2.1113816035798817E-3</v>
      </c>
      <c r="V34" s="342">
        <v>1.2120886136949476E-3</v>
      </c>
      <c r="W34" s="342">
        <v>7.904959480046704E-5</v>
      </c>
      <c r="X34" s="342">
        <v>5.0313059841896235E-4</v>
      </c>
      <c r="Y34" s="342">
        <v>2.9976165773625728E-4</v>
      </c>
      <c r="Z34" s="342">
        <v>1.1587148281989154E-3</v>
      </c>
      <c r="AA34" s="342">
        <v>1.032526152006887E-2</v>
      </c>
      <c r="AB34" s="342">
        <v>5.8091806909715852E-3</v>
      </c>
      <c r="AC34" s="342">
        <v>4.0921263732656966E-5</v>
      </c>
      <c r="AD34" s="342">
        <v>9.3733078638592605E-5</v>
      </c>
      <c r="AE34" s="342">
        <v>1.0333305269204485</v>
      </c>
      <c r="AF34" s="342">
        <v>7.6625604804409974E-3</v>
      </c>
      <c r="AG34" s="342">
        <v>1.0736714334836252E-2</v>
      </c>
      <c r="AH34" s="342">
        <v>3.7924947668271534E-3</v>
      </c>
      <c r="AI34" s="342">
        <v>2.4344645864078068E-4</v>
      </c>
      <c r="AJ34" s="342">
        <v>7.4873690795885985E-4</v>
      </c>
      <c r="AK34" s="342">
        <v>1.0488780304217767E-3</v>
      </c>
      <c r="AL34" s="342">
        <v>7.0799715229829231E-5</v>
      </c>
      <c r="AM34" s="342">
        <v>1.2137873686885452E-4</v>
      </c>
      <c r="AN34" s="342">
        <v>2.338642270291516E-4</v>
      </c>
      <c r="AO34" s="342">
        <v>1.0164672732851947E-4</v>
      </c>
      <c r="AP34" s="342">
        <v>6.9063255417036939E-5</v>
      </c>
      <c r="AQ34" s="342">
        <v>1.5661556148537986E-3</v>
      </c>
      <c r="AR34" s="342">
        <v>4.6917191000181273E-4</v>
      </c>
      <c r="AS34" s="342">
        <v>1.0196794981024971E-3</v>
      </c>
      <c r="AT34" s="342">
        <v>5.9825363714716346E-4</v>
      </c>
      <c r="AU34" s="342">
        <v>1.6951737196142561E-3</v>
      </c>
      <c r="AV34" s="342">
        <v>4.6676287739703132E-3</v>
      </c>
      <c r="AW34" s="342">
        <v>3.3925801125185289E-3</v>
      </c>
      <c r="AX34" s="342">
        <v>4.0680580029208175E-3</v>
      </c>
      <c r="AY34" s="342">
        <v>3.0500803460329251E-3</v>
      </c>
      <c r="AZ34" s="342">
        <v>5.9154889240890535E-3</v>
      </c>
      <c r="BA34" s="342">
        <v>9.6152561079489293E-4</v>
      </c>
      <c r="BB34" s="342">
        <v>1.522177214324196E-2</v>
      </c>
      <c r="BC34" s="342">
        <v>6.23859060164804E-3</v>
      </c>
      <c r="BD34" s="342">
        <v>6.4813105964450094E-3</v>
      </c>
      <c r="BE34" s="342">
        <v>6.1852920484512545E-3</v>
      </c>
      <c r="BF34" s="342">
        <v>1.6910853948545516E-3</v>
      </c>
      <c r="BG34" s="342">
        <v>6.9319336616618854E-3</v>
      </c>
      <c r="BH34" s="342">
        <v>8.1078422559614782E-4</v>
      </c>
      <c r="BI34" s="342">
        <v>1.2629286824309999E-3</v>
      </c>
      <c r="BJ34" s="342">
        <v>1.1051094104765265E-2</v>
      </c>
      <c r="BK34" s="342">
        <v>5.0246925411335836E-4</v>
      </c>
      <c r="BL34" s="342">
        <v>2.1020874363302713E-3</v>
      </c>
      <c r="BM34" s="342">
        <v>2.6304406497614789E-3</v>
      </c>
      <c r="BN34" s="342">
        <v>1.8822794010900199E-3</v>
      </c>
      <c r="BO34" s="342">
        <v>1.8541676157504045E-3</v>
      </c>
      <c r="BP34" s="342">
        <v>1.5484606554805008E-4</v>
      </c>
      <c r="BQ34" s="342">
        <v>2.5257403706793139E-4</v>
      </c>
      <c r="BR34" s="342">
        <v>6.4240667740984581E-3</v>
      </c>
      <c r="BS34" s="342">
        <v>7.3917282953975749E-4</v>
      </c>
      <c r="BT34" s="342">
        <v>1.0040946319417917E-3</v>
      </c>
      <c r="BU34" s="342">
        <v>5.753708959588663E-4</v>
      </c>
      <c r="BV34" s="342">
        <v>2.2823446414045395E-4</v>
      </c>
      <c r="BW34" s="342">
        <v>4.4198043769124416E-4</v>
      </c>
      <c r="BX34" s="342">
        <v>1.3560389726245244E-4</v>
      </c>
      <c r="BY34" s="342">
        <v>2.4531183403186311E-4</v>
      </c>
      <c r="BZ34" s="342">
        <v>1.8458021103747509E-4</v>
      </c>
      <c r="CA34" s="342">
        <v>6.0305658732514027E-4</v>
      </c>
      <c r="CB34" s="342">
        <v>1.6210108448877638E-4</v>
      </c>
      <c r="CC34" s="342">
        <v>0</v>
      </c>
      <c r="CD34" s="342">
        <v>4.1957885072048992E-4</v>
      </c>
      <c r="CE34" s="342">
        <v>7.4152989229846341E-4</v>
      </c>
      <c r="CF34" s="342">
        <v>1.6384520425708768E-3</v>
      </c>
      <c r="CG34" s="342">
        <v>7.0402852602400364E-5</v>
      </c>
      <c r="CH34" s="342">
        <v>2.1012061124645542E-4</v>
      </c>
      <c r="CI34" s="342">
        <v>3.3444034754840724E-4</v>
      </c>
      <c r="CJ34" s="342">
        <v>1.2864471536798666E-3</v>
      </c>
      <c r="CK34" s="342">
        <v>2.026319760946828E-4</v>
      </c>
      <c r="CL34" s="342">
        <v>6.7976512395703001E-4</v>
      </c>
      <c r="CM34" s="342">
        <v>2.8690627704032809E-4</v>
      </c>
      <c r="CN34" s="342">
        <v>2.1166272137723789E-4</v>
      </c>
      <c r="CO34" s="342">
        <v>2.0082355892648567E-3</v>
      </c>
      <c r="CP34" s="342">
        <v>6.0159635918330845E-4</v>
      </c>
      <c r="CQ34" s="342">
        <v>2.5960904296783377E-4</v>
      </c>
      <c r="CR34" s="342">
        <v>2.5123015465190328E-4</v>
      </c>
      <c r="CS34" s="342">
        <v>2.2555541528642781E-4</v>
      </c>
      <c r="CT34" s="342">
        <v>6.1223118074064335E-4</v>
      </c>
      <c r="CU34" s="342">
        <v>2.6450520142970056E-4</v>
      </c>
      <c r="CV34" s="342">
        <v>6.3724501344568265E-4</v>
      </c>
      <c r="CW34" s="342">
        <v>1.2044436982653103E-3</v>
      </c>
      <c r="CX34" s="342">
        <v>4.7000247746068293E-4</v>
      </c>
      <c r="CY34" s="342">
        <v>5.4714822153565778E-4</v>
      </c>
      <c r="CZ34" s="342">
        <v>4.895376040748513E-4</v>
      </c>
      <c r="DA34" s="342">
        <v>7.6708143323758401E-4</v>
      </c>
      <c r="DB34" s="342">
        <v>1.1121561054382549E-3</v>
      </c>
      <c r="DC34" s="342">
        <v>1.930455955588569E-4</v>
      </c>
      <c r="DD34" s="342">
        <v>1.9665196823516514E-4</v>
      </c>
      <c r="DE34" s="342">
        <v>6.3736275502174226E-3</v>
      </c>
      <c r="DF34" s="343">
        <v>4.5277543733056492E-4</v>
      </c>
      <c r="DG34" s="344"/>
      <c r="DH34" s="345"/>
      <c r="DI34" s="346"/>
      <c r="DJ34" s="346"/>
      <c r="DK34" s="346"/>
      <c r="DL34" s="346"/>
      <c r="DM34" s="346"/>
      <c r="DN34" s="346"/>
      <c r="DO34" s="346"/>
      <c r="DP34" s="346"/>
      <c r="DQ34" s="346"/>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c r="FO34" s="345"/>
    </row>
    <row r="35" spans="1:171" ht="19.899999999999999" customHeight="1" x14ac:dyDescent="0.15">
      <c r="A35" s="347" t="s">
        <v>271</v>
      </c>
      <c r="B35" s="348" t="s">
        <v>272</v>
      </c>
      <c r="C35" s="349">
        <v>2.711236606121879E-4</v>
      </c>
      <c r="D35" s="342">
        <v>1.3069221885605089E-4</v>
      </c>
      <c r="E35" s="342">
        <v>4.180461357281248E-4</v>
      </c>
      <c r="F35" s="342">
        <v>7.27278516821727E-5</v>
      </c>
      <c r="G35" s="342">
        <v>2.614403946206255E-4</v>
      </c>
      <c r="H35" s="342">
        <v>0</v>
      </c>
      <c r="I35" s="342">
        <v>8.6783038772144912E-4</v>
      </c>
      <c r="J35" s="342">
        <v>8.2903083043946518E-5</v>
      </c>
      <c r="K35" s="342">
        <v>7.3868533085821977E-5</v>
      </c>
      <c r="L35" s="342">
        <v>3.2511384130936574E-5</v>
      </c>
      <c r="M35" s="342">
        <v>0</v>
      </c>
      <c r="N35" s="342">
        <v>1.3633809793503514E-4</v>
      </c>
      <c r="O35" s="342">
        <v>6.231482070481511E-4</v>
      </c>
      <c r="P35" s="342">
        <v>9.7284490271643635E-5</v>
      </c>
      <c r="Q35" s="342">
        <v>1.8639189403937118E-4</v>
      </c>
      <c r="R35" s="342">
        <v>7.464302349414925E-5</v>
      </c>
      <c r="S35" s="342">
        <v>1.0609274430914241E-4</v>
      </c>
      <c r="T35" s="342">
        <v>7.3839164382710672E-5</v>
      </c>
      <c r="U35" s="342">
        <v>2.968487709456431E-4</v>
      </c>
      <c r="V35" s="342">
        <v>1.6894999732835204E-4</v>
      </c>
      <c r="W35" s="342">
        <v>1.3821807017140383E-4</v>
      </c>
      <c r="X35" s="342">
        <v>3.0403683387363745E-4</v>
      </c>
      <c r="Y35" s="342">
        <v>1.5705341899233124E-4</v>
      </c>
      <c r="Z35" s="342">
        <v>7.7003441837179753E-5</v>
      </c>
      <c r="AA35" s="342">
        <v>4.2663477598765863E-4</v>
      </c>
      <c r="AB35" s="342">
        <v>1.0741614427165826E-4</v>
      </c>
      <c r="AC35" s="342">
        <v>1.2658062722355606E-5</v>
      </c>
      <c r="AD35" s="342">
        <v>8.7170721492929129E-5</v>
      </c>
      <c r="AE35" s="342">
        <v>1.5875667042143757E-4</v>
      </c>
      <c r="AF35" s="342">
        <v>1.0092325894980605</v>
      </c>
      <c r="AG35" s="342">
        <v>1.5210429944122587E-3</v>
      </c>
      <c r="AH35" s="342">
        <v>1.1005195866868635E-4</v>
      </c>
      <c r="AI35" s="342">
        <v>2.715855740100665E-4</v>
      </c>
      <c r="AJ35" s="342">
        <v>1.2359179263671127E-4</v>
      </c>
      <c r="AK35" s="342">
        <v>2.0716099963228414E-4</v>
      </c>
      <c r="AL35" s="342">
        <v>1.402566133259225E-4</v>
      </c>
      <c r="AM35" s="342">
        <v>2.1817931933259104E-4</v>
      </c>
      <c r="AN35" s="342">
        <v>1.5994914627460695E-4</v>
      </c>
      <c r="AO35" s="342">
        <v>8.5215800806876625E-5</v>
      </c>
      <c r="AP35" s="342">
        <v>4.3021140125536703E-5</v>
      </c>
      <c r="AQ35" s="342">
        <v>7.5116356335814781E-5</v>
      </c>
      <c r="AR35" s="342">
        <v>3.9593493824606295E-4</v>
      </c>
      <c r="AS35" s="342">
        <v>2.0401413804178596E-4</v>
      </c>
      <c r="AT35" s="342">
        <v>8.9083589623058083E-4</v>
      </c>
      <c r="AU35" s="342">
        <v>1.1496026279955906E-3</v>
      </c>
      <c r="AV35" s="342">
        <v>1.3672602656974388E-3</v>
      </c>
      <c r="AW35" s="342">
        <v>5.2250913192584091E-4</v>
      </c>
      <c r="AX35" s="342">
        <v>1.4130842984064808E-4</v>
      </c>
      <c r="AY35" s="342">
        <v>1.0864142939774363E-3</v>
      </c>
      <c r="AZ35" s="342">
        <v>1.029135561191016E-3</v>
      </c>
      <c r="BA35" s="342">
        <v>8.7211739438618113E-5</v>
      </c>
      <c r="BB35" s="342">
        <v>5.8455216865770695E-4</v>
      </c>
      <c r="BC35" s="342">
        <v>1.1552022595273854E-3</v>
      </c>
      <c r="BD35" s="342">
        <v>2.4731512491043926E-4</v>
      </c>
      <c r="BE35" s="342">
        <v>1.8716585125278593E-3</v>
      </c>
      <c r="BF35" s="342">
        <v>3.1022106401612714E-3</v>
      </c>
      <c r="BG35" s="342">
        <v>2.3013902120418038E-3</v>
      </c>
      <c r="BH35" s="342">
        <v>2.1679544685699065E-3</v>
      </c>
      <c r="BI35" s="342">
        <v>1.5943287427014176E-3</v>
      </c>
      <c r="BJ35" s="342">
        <v>8.9337930711420356E-4</v>
      </c>
      <c r="BK35" s="342">
        <v>8.2471653098598193E-4</v>
      </c>
      <c r="BL35" s="342">
        <v>1.1177108962281396E-4</v>
      </c>
      <c r="BM35" s="342">
        <v>1.2100330090937057E-4</v>
      </c>
      <c r="BN35" s="342">
        <v>6.0706390157325759E-4</v>
      </c>
      <c r="BO35" s="342">
        <v>6.4071774715613878E-4</v>
      </c>
      <c r="BP35" s="342">
        <v>1.8157408337599103E-4</v>
      </c>
      <c r="BQ35" s="342">
        <v>5.9770447924892217E-5</v>
      </c>
      <c r="BR35" s="342">
        <v>3.4197494310087088E-4</v>
      </c>
      <c r="BS35" s="342">
        <v>3.013946742785714E-3</v>
      </c>
      <c r="BT35" s="342">
        <v>8.1523975918222372E-5</v>
      </c>
      <c r="BU35" s="342">
        <v>6.134264213940435E-5</v>
      </c>
      <c r="BV35" s="342">
        <v>2.9541123802000112E-5</v>
      </c>
      <c r="BW35" s="342">
        <v>2.4683954499947072E-5</v>
      </c>
      <c r="BX35" s="342">
        <v>6.3930106009988491E-6</v>
      </c>
      <c r="BY35" s="342">
        <v>2.0940533503277186E-4</v>
      </c>
      <c r="BZ35" s="342">
        <v>3.3598648732061277E-4</v>
      </c>
      <c r="CA35" s="342">
        <v>1.6377120858114991E-3</v>
      </c>
      <c r="CB35" s="342">
        <v>1.8589808584371984E-4</v>
      </c>
      <c r="CC35" s="342">
        <v>0</v>
      </c>
      <c r="CD35" s="342">
        <v>1.7075676448763998E-4</v>
      </c>
      <c r="CE35" s="342">
        <v>1.5264546155273079E-4</v>
      </c>
      <c r="CF35" s="342">
        <v>1.3341997337619585E-4</v>
      </c>
      <c r="CG35" s="342">
        <v>8.1095654297764984E-5</v>
      </c>
      <c r="CH35" s="342">
        <v>1.3671977176753775E-4</v>
      </c>
      <c r="CI35" s="342">
        <v>1.066555519108438E-4</v>
      </c>
      <c r="CJ35" s="342">
        <v>8.7969442745673305E-5</v>
      </c>
      <c r="CK35" s="342">
        <v>9.461956969634298E-5</v>
      </c>
      <c r="CL35" s="342">
        <v>7.4736406686315155E-5</v>
      </c>
      <c r="CM35" s="342">
        <v>2.9369936556215522E-4</v>
      </c>
      <c r="CN35" s="342">
        <v>9.1358702903948427E-5</v>
      </c>
      <c r="CO35" s="342">
        <v>1.469750220366366E-4</v>
      </c>
      <c r="CP35" s="342">
        <v>1.9715141381172895E-4</v>
      </c>
      <c r="CQ35" s="342">
        <v>2.11683666146746E-4</v>
      </c>
      <c r="CR35" s="342">
        <v>3.4459525573877397E-4</v>
      </c>
      <c r="CS35" s="342">
        <v>2.1594263018545384E-4</v>
      </c>
      <c r="CT35" s="342">
        <v>5.7958497076901168E-4</v>
      </c>
      <c r="CU35" s="342">
        <v>4.4078661600116282E-4</v>
      </c>
      <c r="CV35" s="342">
        <v>4.3032806067211382E-5</v>
      </c>
      <c r="CW35" s="342">
        <v>4.0061441323703921E-3</v>
      </c>
      <c r="CX35" s="342">
        <v>5.849677411578126E-5</v>
      </c>
      <c r="CY35" s="342">
        <v>3.0152626703337088E-4</v>
      </c>
      <c r="CZ35" s="342">
        <v>1.0214712284022678E-4</v>
      </c>
      <c r="DA35" s="342">
        <v>1.6510114284930543E-4</v>
      </c>
      <c r="DB35" s="342">
        <v>3.9427679760656201E-4</v>
      </c>
      <c r="DC35" s="342">
        <v>1.2459483839056941E-3</v>
      </c>
      <c r="DD35" s="342">
        <v>1.7436929447185457E-4</v>
      </c>
      <c r="DE35" s="342">
        <v>1.3129510302130249E-3</v>
      </c>
      <c r="DF35" s="343">
        <v>1.064582708134378E-4</v>
      </c>
      <c r="DG35" s="344"/>
      <c r="DH35" s="345"/>
      <c r="DI35" s="346"/>
      <c r="DJ35" s="346"/>
      <c r="DK35" s="346"/>
      <c r="DL35" s="346"/>
      <c r="DM35" s="346"/>
      <c r="DN35" s="346"/>
      <c r="DO35" s="346"/>
      <c r="DP35" s="346"/>
      <c r="DQ35" s="346"/>
      <c r="DR35" s="345"/>
      <c r="DS35" s="345"/>
      <c r="DT35" s="345"/>
      <c r="DU35" s="345"/>
      <c r="DV35" s="345"/>
      <c r="DW35" s="345"/>
      <c r="DX35" s="345"/>
      <c r="DY35" s="345"/>
      <c r="DZ35" s="345"/>
      <c r="EA35" s="345"/>
      <c r="EB35" s="345"/>
      <c r="EC35" s="345"/>
      <c r="ED35" s="345"/>
      <c r="EE35" s="345"/>
      <c r="EF35" s="345"/>
      <c r="EG35" s="345"/>
      <c r="EH35" s="345"/>
      <c r="EI35" s="345"/>
      <c r="EJ35" s="345"/>
      <c r="EK35" s="345"/>
      <c r="EL35" s="345"/>
      <c r="EM35" s="345"/>
      <c r="EN35" s="345"/>
      <c r="EO35" s="345"/>
      <c r="EP35" s="345"/>
      <c r="EQ35" s="345"/>
      <c r="ER35" s="345"/>
      <c r="ES35" s="345"/>
      <c r="ET35" s="345"/>
      <c r="EU35" s="345"/>
      <c r="EV35" s="345"/>
      <c r="EW35" s="345"/>
      <c r="EX35" s="345"/>
      <c r="EY35" s="345"/>
      <c r="EZ35" s="345"/>
      <c r="FA35" s="345"/>
      <c r="FB35" s="345"/>
      <c r="FC35" s="345"/>
      <c r="FD35" s="345"/>
      <c r="FE35" s="345"/>
      <c r="FF35" s="345"/>
      <c r="FG35" s="345"/>
      <c r="FH35" s="345"/>
      <c r="FI35" s="345"/>
      <c r="FJ35" s="345"/>
      <c r="FK35" s="345"/>
      <c r="FL35" s="345"/>
      <c r="FM35" s="345"/>
      <c r="FN35" s="345"/>
      <c r="FO35" s="345"/>
    </row>
    <row r="36" spans="1:171" ht="19.899999999999999" customHeight="1" x14ac:dyDescent="0.15">
      <c r="A36" s="347" t="s">
        <v>277</v>
      </c>
      <c r="B36" s="348" t="s">
        <v>663</v>
      </c>
      <c r="C36" s="349">
        <v>3.3114084348808368E-6</v>
      </c>
      <c r="D36" s="342">
        <v>7.4595235592257336E-7</v>
      </c>
      <c r="E36" s="342">
        <v>1.392490106053155E-6</v>
      </c>
      <c r="F36" s="342">
        <v>6.5361970981836332E-7</v>
      </c>
      <c r="G36" s="342">
        <v>2.2768347927642029E-5</v>
      </c>
      <c r="H36" s="342">
        <v>0</v>
      </c>
      <c r="I36" s="342">
        <v>1.1295933680929015E-4</v>
      </c>
      <c r="J36" s="342">
        <v>3.1534379115535684E-6</v>
      </c>
      <c r="K36" s="342">
        <v>2.579326306640957E-6</v>
      </c>
      <c r="L36" s="342">
        <v>7.7124589621724623E-7</v>
      </c>
      <c r="M36" s="342">
        <v>0</v>
      </c>
      <c r="N36" s="342">
        <v>7.7553761118025516E-6</v>
      </c>
      <c r="O36" s="342">
        <v>1.7667332226324774E-4</v>
      </c>
      <c r="P36" s="342">
        <v>4.68273432735723E-6</v>
      </c>
      <c r="Q36" s="342">
        <v>3.1022041419864353E-5</v>
      </c>
      <c r="R36" s="342">
        <v>4.18199042373893E-6</v>
      </c>
      <c r="S36" s="342">
        <v>7.1793070004845096E-6</v>
      </c>
      <c r="T36" s="342">
        <v>4.1214540678502777E-6</v>
      </c>
      <c r="U36" s="342">
        <v>1.2257755496334515E-5</v>
      </c>
      <c r="V36" s="342">
        <v>3.9932082291293617E-6</v>
      </c>
      <c r="W36" s="342">
        <v>1.4352783022096791E-6</v>
      </c>
      <c r="X36" s="342">
        <v>2.0664125076645837E-6</v>
      </c>
      <c r="Y36" s="342">
        <v>1.8342889759207054E-6</v>
      </c>
      <c r="Z36" s="342">
        <v>1.6320152999236538E-6</v>
      </c>
      <c r="AA36" s="342">
        <v>2.9063088044060907E-6</v>
      </c>
      <c r="AB36" s="342">
        <v>1.1333932064592482E-5</v>
      </c>
      <c r="AC36" s="342">
        <v>2.4632121465973835E-7</v>
      </c>
      <c r="AD36" s="342">
        <v>9.8766714242377278E-6</v>
      </c>
      <c r="AE36" s="342">
        <v>4.0468429140430475E-6</v>
      </c>
      <c r="AF36" s="342">
        <v>1.14570567696621E-5</v>
      </c>
      <c r="AG36" s="342">
        <v>1.0065889937097627</v>
      </c>
      <c r="AH36" s="342">
        <v>6.1204950295800657E-6</v>
      </c>
      <c r="AI36" s="342">
        <v>5.2505710947980225E-6</v>
      </c>
      <c r="AJ36" s="342">
        <v>2.8816832541110677E-5</v>
      </c>
      <c r="AK36" s="342">
        <v>7.7777125092828078E-6</v>
      </c>
      <c r="AL36" s="342">
        <v>2.4684900251954697E-6</v>
      </c>
      <c r="AM36" s="342">
        <v>5.0672747801451943E-6</v>
      </c>
      <c r="AN36" s="342">
        <v>1.3963479290117331E-5</v>
      </c>
      <c r="AO36" s="342">
        <v>2.6546487814456878E-6</v>
      </c>
      <c r="AP36" s="342">
        <v>7.90353619602044E-7</v>
      </c>
      <c r="AQ36" s="342">
        <v>2.6380173248666322E-6</v>
      </c>
      <c r="AR36" s="342">
        <v>1.7993720995891322E-5</v>
      </c>
      <c r="AS36" s="342">
        <v>3.9241491016578028E-6</v>
      </c>
      <c r="AT36" s="342">
        <v>2.4427787848761936E-6</v>
      </c>
      <c r="AU36" s="342">
        <v>1.8244030838469636E-5</v>
      </c>
      <c r="AV36" s="342">
        <v>3.8791114045209361E-5</v>
      </c>
      <c r="AW36" s="342">
        <v>1.3951893973751668E-5</v>
      </c>
      <c r="AX36" s="342">
        <v>1.9729718599007563E-5</v>
      </c>
      <c r="AY36" s="342">
        <v>4.5550189782999577E-6</v>
      </c>
      <c r="AZ36" s="342">
        <v>8.5192736100111426E-7</v>
      </c>
      <c r="BA36" s="342">
        <v>2.8534370730607138E-6</v>
      </c>
      <c r="BB36" s="342">
        <v>3.386621095493289E-6</v>
      </c>
      <c r="BC36" s="342">
        <v>2.1680247995704531E-5</v>
      </c>
      <c r="BD36" s="342">
        <v>2.5784992189271181E-6</v>
      </c>
      <c r="BE36" s="342">
        <v>4.9788188455436683E-6</v>
      </c>
      <c r="BF36" s="342">
        <v>5.3222667524336406E-6</v>
      </c>
      <c r="BG36" s="342">
        <v>5.8336530484428361E-6</v>
      </c>
      <c r="BH36" s="342">
        <v>3.1485580337423523E-6</v>
      </c>
      <c r="BI36" s="342">
        <v>9.2236504115077294E-6</v>
      </c>
      <c r="BJ36" s="342">
        <v>5.0312442076041717E-5</v>
      </c>
      <c r="BK36" s="342">
        <v>7.2114802427815425E-6</v>
      </c>
      <c r="BL36" s="342">
        <v>2.4371021199010276E-6</v>
      </c>
      <c r="BM36" s="342">
        <v>2.729689552790987E-6</v>
      </c>
      <c r="BN36" s="342">
        <v>3.366215504685472E-6</v>
      </c>
      <c r="BO36" s="342">
        <v>5.0378184274330527E-6</v>
      </c>
      <c r="BP36" s="342">
        <v>8.8002728019950852E-6</v>
      </c>
      <c r="BQ36" s="342">
        <v>2.613706780507344E-4</v>
      </c>
      <c r="BR36" s="342">
        <v>1.0371218880334145E-5</v>
      </c>
      <c r="BS36" s="342">
        <v>2.1326192798021985E-5</v>
      </c>
      <c r="BT36" s="342">
        <v>6.6512059053725934E-6</v>
      </c>
      <c r="BU36" s="342">
        <v>6.9878455211179761E-6</v>
      </c>
      <c r="BV36" s="342">
        <v>2.0419998943499279E-6</v>
      </c>
      <c r="BW36" s="342">
        <v>1.3834800445389232E-6</v>
      </c>
      <c r="BX36" s="342">
        <v>4.0641747826521832E-7</v>
      </c>
      <c r="BY36" s="342">
        <v>9.2326315386287138E-6</v>
      </c>
      <c r="BZ36" s="342">
        <v>2.9275240328879339E-6</v>
      </c>
      <c r="CA36" s="342">
        <v>4.9203560286331534E-6</v>
      </c>
      <c r="CB36" s="342">
        <v>1.3708879924196158E-6</v>
      </c>
      <c r="CC36" s="342">
        <v>0</v>
      </c>
      <c r="CD36" s="342">
        <v>1.5923411077517846E-6</v>
      </c>
      <c r="CE36" s="342">
        <v>3.0105520710185533E-6</v>
      </c>
      <c r="CF36" s="342">
        <v>4.0717569587005535E-6</v>
      </c>
      <c r="CG36" s="342">
        <v>2.0004925523773798E-5</v>
      </c>
      <c r="CH36" s="342">
        <v>2.6249862651655549E-5</v>
      </c>
      <c r="CI36" s="342">
        <v>1.1560175125818213E-5</v>
      </c>
      <c r="CJ36" s="342">
        <v>1.9831903949813351E-6</v>
      </c>
      <c r="CK36" s="342">
        <v>1.025571504587091E-5</v>
      </c>
      <c r="CL36" s="342">
        <v>2.9287464499436712E-6</v>
      </c>
      <c r="CM36" s="342">
        <v>1.4068264366091503E-5</v>
      </c>
      <c r="CN36" s="342">
        <v>6.299393783356125E-6</v>
      </c>
      <c r="CO36" s="342">
        <v>2.096724481501919E-5</v>
      </c>
      <c r="CP36" s="342">
        <v>3.5779292231376919E-6</v>
      </c>
      <c r="CQ36" s="342">
        <v>1.0862846558100237E-5</v>
      </c>
      <c r="CR36" s="342">
        <v>6.4638692918099674E-6</v>
      </c>
      <c r="CS36" s="342">
        <v>4.3775820306555743E-6</v>
      </c>
      <c r="CT36" s="342">
        <v>5.5821834465821413E-5</v>
      </c>
      <c r="CU36" s="342">
        <v>2.3541111866577603E-5</v>
      </c>
      <c r="CV36" s="342">
        <v>2.9549052227337486E-6</v>
      </c>
      <c r="CW36" s="342">
        <v>2.7955679090952356E-6</v>
      </c>
      <c r="CX36" s="342">
        <v>1.1031130009577529E-5</v>
      </c>
      <c r="CY36" s="342">
        <v>1.2881191430884761E-5</v>
      </c>
      <c r="CZ36" s="342">
        <v>5.4485005699137676E-6</v>
      </c>
      <c r="DA36" s="342">
        <v>1.3373414819577185E-5</v>
      </c>
      <c r="DB36" s="342">
        <v>1.3641074450553902E-5</v>
      </c>
      <c r="DC36" s="342">
        <v>2.432872630198429E-6</v>
      </c>
      <c r="DD36" s="342">
        <v>3.345494937530337E-5</v>
      </c>
      <c r="DE36" s="342">
        <v>2.74278345417056E-6</v>
      </c>
      <c r="DF36" s="343">
        <v>2.2972395034597369E-5</v>
      </c>
      <c r="DG36" s="344"/>
      <c r="DH36" s="345"/>
      <c r="DI36" s="346"/>
      <c r="DJ36" s="346"/>
      <c r="DK36" s="346"/>
      <c r="DL36" s="346"/>
      <c r="DM36" s="346"/>
      <c r="DN36" s="346"/>
      <c r="DO36" s="346"/>
      <c r="DP36" s="346"/>
      <c r="DQ36" s="346"/>
      <c r="DR36" s="345"/>
      <c r="DS36" s="345"/>
      <c r="DT36" s="345"/>
      <c r="DU36" s="345"/>
      <c r="DV36" s="345"/>
      <c r="DW36" s="345"/>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345"/>
      <c r="FI36" s="345"/>
      <c r="FJ36" s="345"/>
      <c r="FK36" s="345"/>
      <c r="FL36" s="345"/>
      <c r="FM36" s="345"/>
      <c r="FN36" s="345"/>
      <c r="FO36" s="345"/>
    </row>
    <row r="37" spans="1:171" ht="19.899999999999999" customHeight="1" x14ac:dyDescent="0.15">
      <c r="A37" s="347" t="s">
        <v>281</v>
      </c>
      <c r="B37" s="348" t="s">
        <v>280</v>
      </c>
      <c r="C37" s="349">
        <v>3.730553272716913E-5</v>
      </c>
      <c r="D37" s="342">
        <v>1.7786336401220487E-5</v>
      </c>
      <c r="E37" s="342">
        <v>5.6255709196661659E-5</v>
      </c>
      <c r="F37" s="342">
        <v>1.0473989707110548E-5</v>
      </c>
      <c r="G37" s="342">
        <v>2.1112380395885632E-5</v>
      </c>
      <c r="H37" s="342">
        <v>0</v>
      </c>
      <c r="I37" s="342">
        <v>4.8915220139552097E-5</v>
      </c>
      <c r="J37" s="342">
        <v>1.418586326988115E-4</v>
      </c>
      <c r="K37" s="342">
        <v>1.4051350321676909E-3</v>
      </c>
      <c r="L37" s="342">
        <v>1.2709169310309912E-5</v>
      </c>
      <c r="M37" s="342">
        <v>0</v>
      </c>
      <c r="N37" s="342">
        <v>1.1173178489774507E-4</v>
      </c>
      <c r="O37" s="342">
        <v>1.3940021568767735E-4</v>
      </c>
      <c r="P37" s="342">
        <v>3.4480065676898024E-5</v>
      </c>
      <c r="Q37" s="342">
        <v>1.4090585093297213E-3</v>
      </c>
      <c r="R37" s="342">
        <v>2.0118398594118719E-5</v>
      </c>
      <c r="S37" s="342">
        <v>1.8736108836456376E-5</v>
      </c>
      <c r="T37" s="342">
        <v>2.2883185025496146E-5</v>
      </c>
      <c r="U37" s="342">
        <v>2.1955920012039156E-5</v>
      </c>
      <c r="V37" s="342">
        <v>2.6747306471656826E-4</v>
      </c>
      <c r="W37" s="342">
        <v>2.0905809885606347E-5</v>
      </c>
      <c r="X37" s="342">
        <v>1.5735211692171226E-4</v>
      </c>
      <c r="Y37" s="342">
        <v>3.1817981785477647E-5</v>
      </c>
      <c r="Z37" s="342">
        <v>2.7937893246304272E-5</v>
      </c>
      <c r="AA37" s="342">
        <v>2.6964109993488053E-3</v>
      </c>
      <c r="AB37" s="342">
        <v>1.0116079696541607E-3</v>
      </c>
      <c r="AC37" s="342">
        <v>2.7847872683742043E-6</v>
      </c>
      <c r="AD37" s="342">
        <v>1.5221050333524343E-5</v>
      </c>
      <c r="AE37" s="342">
        <v>5.9254829657867767E-4</v>
      </c>
      <c r="AF37" s="342">
        <v>2.4024461792381276E-4</v>
      </c>
      <c r="AG37" s="342">
        <v>2.0552512963627083E-5</v>
      </c>
      <c r="AH37" s="342">
        <v>1.0095690932907913</v>
      </c>
      <c r="AI37" s="342">
        <v>4.375297379262329E-5</v>
      </c>
      <c r="AJ37" s="342">
        <v>1.6771268261453154E-5</v>
      </c>
      <c r="AK37" s="342">
        <v>4.5705902192413354E-3</v>
      </c>
      <c r="AL37" s="342">
        <v>1.1742979047143913E-5</v>
      </c>
      <c r="AM37" s="342">
        <v>1.5998533094210199E-5</v>
      </c>
      <c r="AN37" s="342">
        <v>2.4473631299306861E-5</v>
      </c>
      <c r="AO37" s="342">
        <v>9.320270009526411E-6</v>
      </c>
      <c r="AP37" s="342">
        <v>7.3952810002481102E-6</v>
      </c>
      <c r="AQ37" s="342">
        <v>6.3865357169927252E-3</v>
      </c>
      <c r="AR37" s="342">
        <v>1.226671107560326E-4</v>
      </c>
      <c r="AS37" s="342">
        <v>5.5949520133717547E-4</v>
      </c>
      <c r="AT37" s="342">
        <v>9.3155828353677682E-5</v>
      </c>
      <c r="AU37" s="342">
        <v>7.9603918823397375E-5</v>
      </c>
      <c r="AV37" s="342">
        <v>1.3750251897254046E-3</v>
      </c>
      <c r="AW37" s="342">
        <v>9.0544880226040069E-4</v>
      </c>
      <c r="AX37" s="342">
        <v>1.1784119461049321E-3</v>
      </c>
      <c r="AY37" s="342">
        <v>1.1428403183894167E-4</v>
      </c>
      <c r="AZ37" s="342">
        <v>4.183398257603717E-4</v>
      </c>
      <c r="BA37" s="342">
        <v>8.4987733349889351E-5</v>
      </c>
      <c r="BB37" s="342">
        <v>1.4317189957393237E-3</v>
      </c>
      <c r="BC37" s="342">
        <v>1.3400973875571926E-4</v>
      </c>
      <c r="BD37" s="342">
        <v>1.8711449706781421E-4</v>
      </c>
      <c r="BE37" s="342">
        <v>3.2361548429104834E-3</v>
      </c>
      <c r="BF37" s="342">
        <v>1.0955111010905289E-3</v>
      </c>
      <c r="BG37" s="342">
        <v>5.9524653980915084E-5</v>
      </c>
      <c r="BH37" s="342">
        <v>2.2170657403011428E-4</v>
      </c>
      <c r="BI37" s="342">
        <v>2.0718908451557785E-3</v>
      </c>
      <c r="BJ37" s="342">
        <v>1.1385074631481888E-3</v>
      </c>
      <c r="BK37" s="342">
        <v>2.2463476630544418E-5</v>
      </c>
      <c r="BL37" s="342">
        <v>6.4921459489969294E-4</v>
      </c>
      <c r="BM37" s="342">
        <v>4.4467877654159649E-4</v>
      </c>
      <c r="BN37" s="342">
        <v>2.8082523781088814E-5</v>
      </c>
      <c r="BO37" s="342">
        <v>4.3102778220751155E-5</v>
      </c>
      <c r="BP37" s="342">
        <v>3.344565388201806E-5</v>
      </c>
      <c r="BQ37" s="342">
        <v>3.3130775070561906E-5</v>
      </c>
      <c r="BR37" s="342">
        <v>5.4312772001453654E-5</v>
      </c>
      <c r="BS37" s="342">
        <v>6.3272279407765642E-5</v>
      </c>
      <c r="BT37" s="342">
        <v>2.2978627861446945E-5</v>
      </c>
      <c r="BU37" s="342">
        <v>1.1745434300518298E-5</v>
      </c>
      <c r="BV37" s="342">
        <v>8.4711642231748698E-6</v>
      </c>
      <c r="BW37" s="342">
        <v>1.2866300412389428E-5</v>
      </c>
      <c r="BX37" s="342">
        <v>7.9465375142766693E-6</v>
      </c>
      <c r="BY37" s="342">
        <v>7.235942666005233E-5</v>
      </c>
      <c r="BZ37" s="342">
        <v>3.1848334617373893E-5</v>
      </c>
      <c r="CA37" s="342">
        <v>1.4809232594083769E-4</v>
      </c>
      <c r="CB37" s="342">
        <v>1.5717715309353706E-5</v>
      </c>
      <c r="CC37" s="342">
        <v>0</v>
      </c>
      <c r="CD37" s="342">
        <v>1.7212434195524052E-5</v>
      </c>
      <c r="CE37" s="342">
        <v>3.008335431011937E-5</v>
      </c>
      <c r="CF37" s="342">
        <v>2.3004442684312142E-5</v>
      </c>
      <c r="CG37" s="342">
        <v>6.7503533294296179E-6</v>
      </c>
      <c r="CH37" s="342">
        <v>1.8222592604180987E-5</v>
      </c>
      <c r="CI37" s="342">
        <v>2.7819421757388581E-5</v>
      </c>
      <c r="CJ37" s="342">
        <v>1.79955783032842E-5</v>
      </c>
      <c r="CK37" s="342">
        <v>1.5545392249121789E-5</v>
      </c>
      <c r="CL37" s="342">
        <v>1.9407547182431959E-5</v>
      </c>
      <c r="CM37" s="342">
        <v>4.2374880640473919E-5</v>
      </c>
      <c r="CN37" s="342">
        <v>9.7608737166571171E-5</v>
      </c>
      <c r="CO37" s="342">
        <v>3.5052947878949333E-4</v>
      </c>
      <c r="CP37" s="342">
        <v>1.361876171369537E-4</v>
      </c>
      <c r="CQ37" s="342">
        <v>1.3931327134735457E-3</v>
      </c>
      <c r="CR37" s="342">
        <v>6.9412042662853643E-5</v>
      </c>
      <c r="CS37" s="342">
        <v>5.0978815442214646E-5</v>
      </c>
      <c r="CT37" s="342">
        <v>5.9977054785320559E-5</v>
      </c>
      <c r="CU37" s="342">
        <v>7.4808895527722798E-5</v>
      </c>
      <c r="CV37" s="342">
        <v>1.4506463892551351E-5</v>
      </c>
      <c r="CW37" s="342">
        <v>7.3020772901925867E-4</v>
      </c>
      <c r="CX37" s="342">
        <v>1.4653115607881405E-5</v>
      </c>
      <c r="CY37" s="342">
        <v>1.2932974373111594E-4</v>
      </c>
      <c r="CZ37" s="342">
        <v>7.2445685044528646E-5</v>
      </c>
      <c r="DA37" s="342">
        <v>5.2184860309112659E-5</v>
      </c>
      <c r="DB37" s="342">
        <v>1.7618133689486303E-4</v>
      </c>
      <c r="DC37" s="342">
        <v>3.4556376443553459E-5</v>
      </c>
      <c r="DD37" s="342">
        <v>3.2872529968545909E-5</v>
      </c>
      <c r="DE37" s="342">
        <v>3.7354113210082119E-5</v>
      </c>
      <c r="DF37" s="343">
        <v>1.4281468211422345E-4</v>
      </c>
      <c r="DG37" s="344"/>
      <c r="DH37" s="345"/>
      <c r="DI37" s="346"/>
      <c r="DJ37" s="346"/>
      <c r="DK37" s="346"/>
      <c r="DL37" s="346"/>
      <c r="DM37" s="346"/>
      <c r="DN37" s="346"/>
      <c r="DO37" s="346"/>
      <c r="DP37" s="346"/>
      <c r="DQ37" s="346"/>
      <c r="DR37" s="345"/>
      <c r="DS37" s="345"/>
      <c r="DT37" s="345"/>
      <c r="DU37" s="345"/>
      <c r="DV37" s="345"/>
      <c r="DW37" s="345"/>
      <c r="DX37" s="345"/>
      <c r="DY37" s="345"/>
      <c r="DZ37" s="345"/>
      <c r="EA37" s="345"/>
      <c r="EB37" s="345"/>
      <c r="EC37" s="345"/>
      <c r="ED37" s="345"/>
      <c r="EE37" s="345"/>
      <c r="EF37" s="345"/>
      <c r="EG37" s="345"/>
      <c r="EH37" s="345"/>
      <c r="EI37" s="345"/>
      <c r="EJ37" s="345"/>
      <c r="EK37" s="345"/>
      <c r="EL37" s="345"/>
      <c r="EM37" s="345"/>
      <c r="EN37" s="345"/>
      <c r="EO37" s="345"/>
      <c r="EP37" s="345"/>
      <c r="EQ37" s="345"/>
      <c r="ER37" s="345"/>
      <c r="ES37" s="345"/>
      <c r="ET37" s="345"/>
      <c r="EU37" s="345"/>
      <c r="EV37" s="345"/>
      <c r="EW37" s="345"/>
      <c r="EX37" s="345"/>
      <c r="EY37" s="345"/>
      <c r="EZ37" s="345"/>
      <c r="FA37" s="345"/>
      <c r="FB37" s="345"/>
      <c r="FC37" s="345"/>
      <c r="FD37" s="345"/>
      <c r="FE37" s="345"/>
      <c r="FF37" s="345"/>
      <c r="FG37" s="345"/>
      <c r="FH37" s="345"/>
      <c r="FI37" s="345"/>
      <c r="FJ37" s="345"/>
      <c r="FK37" s="345"/>
      <c r="FL37" s="345"/>
      <c r="FM37" s="345"/>
      <c r="FN37" s="345"/>
      <c r="FO37" s="345"/>
    </row>
    <row r="38" spans="1:171" ht="19.899999999999999" customHeight="1" x14ac:dyDescent="0.15">
      <c r="A38" s="347" t="s">
        <v>284</v>
      </c>
      <c r="B38" s="348" t="s">
        <v>283</v>
      </c>
      <c r="C38" s="349">
        <v>1.108914437163686E-4</v>
      </c>
      <c r="D38" s="342">
        <v>9.6867567761910843E-5</v>
      </c>
      <c r="E38" s="342">
        <v>1.7197218002834529E-4</v>
      </c>
      <c r="F38" s="342">
        <v>1.6179910356596529E-5</v>
      </c>
      <c r="G38" s="342">
        <v>2.2713053953065581E-5</v>
      </c>
      <c r="H38" s="342">
        <v>0</v>
      </c>
      <c r="I38" s="342">
        <v>1.5994280401485003E-4</v>
      </c>
      <c r="J38" s="342">
        <v>3.8247782031485937E-5</v>
      </c>
      <c r="K38" s="342">
        <v>3.5454253958548848E-5</v>
      </c>
      <c r="L38" s="342">
        <v>2.5220090092839174E-5</v>
      </c>
      <c r="M38" s="342">
        <v>0</v>
      </c>
      <c r="N38" s="342">
        <v>1.5100098248757931E-4</v>
      </c>
      <c r="O38" s="342">
        <v>5.5447141535815687E-5</v>
      </c>
      <c r="P38" s="342">
        <v>3.8490247680380097E-5</v>
      </c>
      <c r="Q38" s="342">
        <v>7.347483058735548E-5</v>
      </c>
      <c r="R38" s="342">
        <v>1.654938547158317E-4</v>
      </c>
      <c r="S38" s="342">
        <v>1.1143383452700329E-4</v>
      </c>
      <c r="T38" s="342">
        <v>5.6174335438458492E-5</v>
      </c>
      <c r="U38" s="342">
        <v>1.1297733771598904E-4</v>
      </c>
      <c r="V38" s="342">
        <v>1.482902924706561E-4</v>
      </c>
      <c r="W38" s="342">
        <v>8.6086476098551495E-5</v>
      </c>
      <c r="X38" s="342">
        <v>1.9446121605923164E-4</v>
      </c>
      <c r="Y38" s="342">
        <v>1.7569874182142174E-4</v>
      </c>
      <c r="Z38" s="342">
        <v>2.2618604385131802E-4</v>
      </c>
      <c r="AA38" s="342">
        <v>6.0112769316851614E-5</v>
      </c>
      <c r="AB38" s="342">
        <v>9.0818731476308707E-5</v>
      </c>
      <c r="AC38" s="342">
        <v>1.1895084744905287E-5</v>
      </c>
      <c r="AD38" s="342">
        <v>1.2416733349231027E-4</v>
      </c>
      <c r="AE38" s="342">
        <v>1.1364349312346354E-4</v>
      </c>
      <c r="AF38" s="342">
        <v>1.1907841924530392E-4</v>
      </c>
      <c r="AG38" s="342">
        <v>4.55183845777564E-5</v>
      </c>
      <c r="AH38" s="342">
        <v>1.3271611872243665E-4</v>
      </c>
      <c r="AI38" s="342">
        <v>1.0756618520074674</v>
      </c>
      <c r="AJ38" s="342">
        <v>1.0378987997961125E-4</v>
      </c>
      <c r="AK38" s="342">
        <v>3.2409722009267149E-4</v>
      </c>
      <c r="AL38" s="342">
        <v>1.4188568707773633E-4</v>
      </c>
      <c r="AM38" s="342">
        <v>1.7742757954557277E-4</v>
      </c>
      <c r="AN38" s="342">
        <v>2.0809180849186795E-4</v>
      </c>
      <c r="AO38" s="342">
        <v>1.0174039641963944E-4</v>
      </c>
      <c r="AP38" s="342">
        <v>7.7523327129864751E-5</v>
      </c>
      <c r="AQ38" s="342">
        <v>7.8621314467012981E-5</v>
      </c>
      <c r="AR38" s="342">
        <v>1.2253647590650585E-4</v>
      </c>
      <c r="AS38" s="342">
        <v>1.1094740725760736E-4</v>
      </c>
      <c r="AT38" s="342">
        <v>5.8880337824205579E-5</v>
      </c>
      <c r="AU38" s="342">
        <v>5.6113257338039979E-5</v>
      </c>
      <c r="AV38" s="342">
        <v>5.8286063361778441E-5</v>
      </c>
      <c r="AW38" s="342">
        <v>5.6997203691995715E-5</v>
      </c>
      <c r="AX38" s="342">
        <v>1.1078556639639593E-4</v>
      </c>
      <c r="AY38" s="342">
        <v>6.1822235386307741E-5</v>
      </c>
      <c r="AZ38" s="342">
        <v>4.2268271496739542E-5</v>
      </c>
      <c r="BA38" s="342">
        <v>3.9416420751380246E-5</v>
      </c>
      <c r="BB38" s="342">
        <v>7.4987899047728943E-5</v>
      </c>
      <c r="BC38" s="342">
        <v>6.4072513473628694E-5</v>
      </c>
      <c r="BD38" s="342">
        <v>5.770597245785257E-5</v>
      </c>
      <c r="BE38" s="342">
        <v>2.1840012693341286E-5</v>
      </c>
      <c r="BF38" s="342">
        <v>3.7588180286951844E-5</v>
      </c>
      <c r="BG38" s="342">
        <v>3.5791636667511419E-5</v>
      </c>
      <c r="BH38" s="342">
        <v>5.2631928103807503E-5</v>
      </c>
      <c r="BI38" s="342">
        <v>1.2509104154210599E-4</v>
      </c>
      <c r="BJ38" s="342">
        <v>2.3953067595606055E-4</v>
      </c>
      <c r="BK38" s="342">
        <v>4.5840229665712211E-5</v>
      </c>
      <c r="BL38" s="342">
        <v>1.4463509742886982E-2</v>
      </c>
      <c r="BM38" s="342">
        <v>1.702516430583997E-2</v>
      </c>
      <c r="BN38" s="342">
        <v>2.7120833974653414E-2</v>
      </c>
      <c r="BO38" s="342">
        <v>1.7862626971899446E-2</v>
      </c>
      <c r="BP38" s="342">
        <v>3.5831752488286903E-4</v>
      </c>
      <c r="BQ38" s="342">
        <v>9.4865864945508607E-4</v>
      </c>
      <c r="BR38" s="342">
        <v>9.2972088901331683E-4</v>
      </c>
      <c r="BS38" s="342">
        <v>2.4580667612915949E-4</v>
      </c>
      <c r="BT38" s="342">
        <v>9.5911092213535714E-5</v>
      </c>
      <c r="BU38" s="342">
        <v>8.3580385490975183E-5</v>
      </c>
      <c r="BV38" s="342">
        <v>1.2408186686211302E-4</v>
      </c>
      <c r="BW38" s="342">
        <v>3.4345962111286893E-4</v>
      </c>
      <c r="BX38" s="342">
        <v>3.2215315897670663E-4</v>
      </c>
      <c r="BY38" s="342">
        <v>3.9906317483930234E-4</v>
      </c>
      <c r="BZ38" s="342">
        <v>3.3678900914865318E-5</v>
      </c>
      <c r="CA38" s="342">
        <v>3.7582352470796925E-4</v>
      </c>
      <c r="CB38" s="342">
        <v>5.5988831911188388E-5</v>
      </c>
      <c r="CC38" s="342">
        <v>0</v>
      </c>
      <c r="CD38" s="342">
        <v>8.8352420312971084E-5</v>
      </c>
      <c r="CE38" s="342">
        <v>2.6186613475129067E-4</v>
      </c>
      <c r="CF38" s="342">
        <v>3.390852272597582E-4</v>
      </c>
      <c r="CG38" s="342">
        <v>4.6687959871097511E-5</v>
      </c>
      <c r="CH38" s="342">
        <v>1.5701616024838913E-4</v>
      </c>
      <c r="CI38" s="342">
        <v>3.3683605447246037E-4</v>
      </c>
      <c r="CJ38" s="342">
        <v>3.3853971830800854E-5</v>
      </c>
      <c r="CK38" s="342">
        <v>1.7371096290885325E-4</v>
      </c>
      <c r="CL38" s="342">
        <v>5.548298308347853E-5</v>
      </c>
      <c r="CM38" s="342">
        <v>1.7500216001782313E-4</v>
      </c>
      <c r="CN38" s="342">
        <v>2.2320921002189748E-4</v>
      </c>
      <c r="CO38" s="342">
        <v>1.2873247814013824E-4</v>
      </c>
      <c r="CP38" s="342">
        <v>6.606644468484159E-5</v>
      </c>
      <c r="CQ38" s="342">
        <v>1.0607164304871949E-4</v>
      </c>
      <c r="CR38" s="342">
        <v>1.2023198458750131E-4</v>
      </c>
      <c r="CS38" s="342">
        <v>7.3489156008664809E-5</v>
      </c>
      <c r="CT38" s="342">
        <v>4.7515151989933295E-5</v>
      </c>
      <c r="CU38" s="342">
        <v>5.9943037823938912E-5</v>
      </c>
      <c r="CV38" s="342">
        <v>3.9973415224045094E-5</v>
      </c>
      <c r="CW38" s="342">
        <v>3.3123284087078678E-5</v>
      </c>
      <c r="CX38" s="342">
        <v>4.7203687936132514E-5</v>
      </c>
      <c r="CY38" s="342">
        <v>1.4204852948104717E-4</v>
      </c>
      <c r="CZ38" s="342">
        <v>8.055029876049763E-5</v>
      </c>
      <c r="DA38" s="342">
        <v>1.0400417707544273E-4</v>
      </c>
      <c r="DB38" s="342">
        <v>1.4382702622016213E-4</v>
      </c>
      <c r="DC38" s="342">
        <v>3.161172675782555E-5</v>
      </c>
      <c r="DD38" s="342">
        <v>8.2297922372993849E-5</v>
      </c>
      <c r="DE38" s="342">
        <v>3.5349931824263614E-5</v>
      </c>
      <c r="DF38" s="343">
        <v>4.8540310555706003E-4</v>
      </c>
      <c r="DG38" s="344"/>
      <c r="DH38" s="345"/>
      <c r="DI38" s="346"/>
      <c r="DJ38" s="346"/>
      <c r="DK38" s="346"/>
      <c r="DL38" s="346"/>
      <c r="DM38" s="346"/>
      <c r="DN38" s="346"/>
      <c r="DO38" s="346"/>
      <c r="DP38" s="346"/>
      <c r="DQ38" s="346"/>
      <c r="DR38" s="345"/>
      <c r="DS38" s="345"/>
      <c r="DT38" s="345"/>
      <c r="DU38" s="345"/>
      <c r="DV38" s="345"/>
      <c r="DW38" s="345"/>
      <c r="DX38" s="345"/>
      <c r="DY38" s="345"/>
      <c r="DZ38" s="345"/>
      <c r="EA38" s="345"/>
      <c r="EB38" s="345"/>
      <c r="EC38" s="345"/>
      <c r="ED38" s="345"/>
      <c r="EE38" s="345"/>
      <c r="EF38" s="345"/>
      <c r="EG38" s="345"/>
      <c r="EH38" s="345"/>
      <c r="EI38" s="345"/>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c r="FO38" s="345"/>
    </row>
    <row r="39" spans="1:171" ht="19.899999999999999" customHeight="1" x14ac:dyDescent="0.15">
      <c r="A39" s="347" t="s">
        <v>287</v>
      </c>
      <c r="B39" s="348" t="s">
        <v>286</v>
      </c>
      <c r="C39" s="349">
        <v>3.0226168962580917E-6</v>
      </c>
      <c r="D39" s="342">
        <v>2.7464184191625622E-7</v>
      </c>
      <c r="E39" s="342">
        <v>6.5844042292742528E-7</v>
      </c>
      <c r="F39" s="342">
        <v>1.5382420478620149E-7</v>
      </c>
      <c r="G39" s="342">
        <v>3.0299927595680785E-7</v>
      </c>
      <c r="H39" s="342">
        <v>0</v>
      </c>
      <c r="I39" s="342">
        <v>6.5499274345746419E-7</v>
      </c>
      <c r="J39" s="342">
        <v>2.7583151965641761E-7</v>
      </c>
      <c r="K39" s="342">
        <v>2.3020634332733021E-6</v>
      </c>
      <c r="L39" s="342">
        <v>2.0165066372218419E-7</v>
      </c>
      <c r="M39" s="342">
        <v>0</v>
      </c>
      <c r="N39" s="342">
        <v>4.1184914381865193E-7</v>
      </c>
      <c r="O39" s="342">
        <v>2.6520132843009852E-7</v>
      </c>
      <c r="P39" s="342">
        <v>3.1093405562105878E-7</v>
      </c>
      <c r="Q39" s="342">
        <v>2.3972651889135609E-5</v>
      </c>
      <c r="R39" s="342">
        <v>4.398843922612465E-7</v>
      </c>
      <c r="S39" s="342">
        <v>3.3067130062252521E-7</v>
      </c>
      <c r="T39" s="342">
        <v>2.3130555139061515E-7</v>
      </c>
      <c r="U39" s="342">
        <v>4.2596137121583319E-7</v>
      </c>
      <c r="V39" s="342">
        <v>5.1129379525773354E-6</v>
      </c>
      <c r="W39" s="342">
        <v>1.8835081781605194E-7</v>
      </c>
      <c r="X39" s="342">
        <v>5.5514960032711991E-7</v>
      </c>
      <c r="Y39" s="342">
        <v>3.570886652617731E-7</v>
      </c>
      <c r="Z39" s="342">
        <v>5.3837731073560064E-7</v>
      </c>
      <c r="AA39" s="342">
        <v>3.4888854893543049E-7</v>
      </c>
      <c r="AB39" s="342">
        <v>1.549541628697269E-6</v>
      </c>
      <c r="AC39" s="342">
        <v>4.647613508522488E-8</v>
      </c>
      <c r="AD39" s="342">
        <v>3.0108430719512452E-7</v>
      </c>
      <c r="AE39" s="342">
        <v>2.1412817314901657E-6</v>
      </c>
      <c r="AF39" s="342">
        <v>5.2657344104358013E-7</v>
      </c>
      <c r="AG39" s="342">
        <v>2.8986161952671031E-7</v>
      </c>
      <c r="AH39" s="342">
        <v>5.3510780515611708E-7</v>
      </c>
      <c r="AI39" s="342">
        <v>5.8241354234544939E-7</v>
      </c>
      <c r="AJ39" s="342">
        <v>1.0000953204546037</v>
      </c>
      <c r="AK39" s="342">
        <v>6.4517499066739631E-7</v>
      </c>
      <c r="AL39" s="342">
        <v>3.6231841696671939E-7</v>
      </c>
      <c r="AM39" s="342">
        <v>4.2408403850019149E-7</v>
      </c>
      <c r="AN39" s="342">
        <v>6.4377786084315717E-7</v>
      </c>
      <c r="AO39" s="342">
        <v>3.4220876714919153E-7</v>
      </c>
      <c r="AP39" s="342">
        <v>2.4295343758139342E-7</v>
      </c>
      <c r="AQ39" s="342">
        <v>3.3859815292532245E-7</v>
      </c>
      <c r="AR39" s="342">
        <v>3.9853272550347532E-7</v>
      </c>
      <c r="AS39" s="342">
        <v>1.0801660518350266E-5</v>
      </c>
      <c r="AT39" s="342">
        <v>1.8221085546405291E-6</v>
      </c>
      <c r="AU39" s="342">
        <v>2.1242514149914007E-6</v>
      </c>
      <c r="AV39" s="342">
        <v>2.1483556040754352E-5</v>
      </c>
      <c r="AW39" s="342">
        <v>1.2937654899177514E-4</v>
      </c>
      <c r="AX39" s="342">
        <v>8.7861749826352315E-4</v>
      </c>
      <c r="AY39" s="342">
        <v>7.000857567252122E-5</v>
      </c>
      <c r="AZ39" s="342">
        <v>2.0824830725030918E-6</v>
      </c>
      <c r="BA39" s="342">
        <v>1.2289584096264525E-5</v>
      </c>
      <c r="BB39" s="342">
        <v>1.4885739757015556E-5</v>
      </c>
      <c r="BC39" s="342">
        <v>5.0941966439330384E-5</v>
      </c>
      <c r="BD39" s="342">
        <v>8.6491700685403185E-6</v>
      </c>
      <c r="BE39" s="342">
        <v>1.1639993498362456E-6</v>
      </c>
      <c r="BF39" s="342">
        <v>8.3170276548601479E-7</v>
      </c>
      <c r="BG39" s="342">
        <v>4.3776488643446988E-6</v>
      </c>
      <c r="BH39" s="342">
        <v>1.7173991371613026E-6</v>
      </c>
      <c r="BI39" s="342">
        <v>3.595344168806072E-6</v>
      </c>
      <c r="BJ39" s="342">
        <v>7.4973341550020055E-6</v>
      </c>
      <c r="BK39" s="342">
        <v>3.1067915102253882E-6</v>
      </c>
      <c r="BL39" s="342">
        <v>1.3326107988347274E-4</v>
      </c>
      <c r="BM39" s="342">
        <v>1.8730420021344665E-5</v>
      </c>
      <c r="BN39" s="342">
        <v>5.8543022375497205E-6</v>
      </c>
      <c r="BO39" s="342">
        <v>5.5912146821092872E-6</v>
      </c>
      <c r="BP39" s="342">
        <v>7.6030949827103232E-7</v>
      </c>
      <c r="BQ39" s="342">
        <v>1.2011436726599497E-6</v>
      </c>
      <c r="BR39" s="342">
        <v>1.4327927107979418E-6</v>
      </c>
      <c r="BS39" s="342">
        <v>6.7486081002668876E-6</v>
      </c>
      <c r="BT39" s="342">
        <v>2.0860964577883344E-6</v>
      </c>
      <c r="BU39" s="342">
        <v>4.3641253372359452E-7</v>
      </c>
      <c r="BV39" s="342">
        <v>3.3196668925375062E-7</v>
      </c>
      <c r="BW39" s="342">
        <v>5.1335975405953238E-7</v>
      </c>
      <c r="BX39" s="342">
        <v>3.2681245121554098E-7</v>
      </c>
      <c r="BY39" s="342">
        <v>9.3424024421910007E-7</v>
      </c>
      <c r="BZ39" s="342">
        <v>9.8858822225376302E-7</v>
      </c>
      <c r="CA39" s="342">
        <v>1.6419801550698889E-6</v>
      </c>
      <c r="CB39" s="342">
        <v>2.6758176380807338E-6</v>
      </c>
      <c r="CC39" s="342">
        <v>0</v>
      </c>
      <c r="CD39" s="342">
        <v>3.6587973994090331E-6</v>
      </c>
      <c r="CE39" s="342">
        <v>5.438422145992177E-7</v>
      </c>
      <c r="CF39" s="342">
        <v>9.0134842053609821E-7</v>
      </c>
      <c r="CG39" s="342">
        <v>1.8051046785697393E-7</v>
      </c>
      <c r="CH39" s="342">
        <v>5.2536383173378026E-7</v>
      </c>
      <c r="CI39" s="342">
        <v>7.488894203334919E-7</v>
      </c>
      <c r="CJ39" s="342">
        <v>2.6645750850252223E-7</v>
      </c>
      <c r="CK39" s="342">
        <v>5.002752094126345E-7</v>
      </c>
      <c r="CL39" s="342">
        <v>5.6778434778628709E-7</v>
      </c>
      <c r="CM39" s="342">
        <v>1.9656662956382261E-6</v>
      </c>
      <c r="CN39" s="342">
        <v>3.7568296749987929E-6</v>
      </c>
      <c r="CO39" s="342">
        <v>7.6994994030865502E-7</v>
      </c>
      <c r="CP39" s="342">
        <v>4.5389881497662296E-6</v>
      </c>
      <c r="CQ39" s="342">
        <v>5.5348958067535311E-6</v>
      </c>
      <c r="CR39" s="342">
        <v>2.1839070100929685E-5</v>
      </c>
      <c r="CS39" s="342">
        <v>1.2528219614229986E-5</v>
      </c>
      <c r="CT39" s="342">
        <v>4.6050518866658978E-6</v>
      </c>
      <c r="CU39" s="342">
        <v>7.2257665977345882E-7</v>
      </c>
      <c r="CV39" s="342">
        <v>1.6283131532242424E-7</v>
      </c>
      <c r="CW39" s="342">
        <v>5.7356166868129123E-6</v>
      </c>
      <c r="CX39" s="342">
        <v>3.2770076956064474E-7</v>
      </c>
      <c r="CY39" s="342">
        <v>2.5065455408289406E-5</v>
      </c>
      <c r="CZ39" s="342">
        <v>2.0806125337945972E-5</v>
      </c>
      <c r="DA39" s="342">
        <v>4.5227350324406504E-7</v>
      </c>
      <c r="DB39" s="342">
        <v>8.8452153902316482E-7</v>
      </c>
      <c r="DC39" s="342">
        <v>1.9981401887491466E-7</v>
      </c>
      <c r="DD39" s="342">
        <v>4.4846366918418682E-6</v>
      </c>
      <c r="DE39" s="342">
        <v>2.5945830186781631E-6</v>
      </c>
      <c r="DF39" s="343">
        <v>1.6018946815546235E-5</v>
      </c>
      <c r="DG39" s="344"/>
      <c r="DH39" s="345"/>
      <c r="DI39" s="346"/>
      <c r="DJ39" s="346"/>
      <c r="DK39" s="346"/>
      <c r="DL39" s="346"/>
      <c r="DM39" s="346"/>
      <c r="DN39" s="346"/>
      <c r="DO39" s="346"/>
      <c r="DP39" s="346"/>
      <c r="DQ39" s="346"/>
      <c r="DR39" s="345"/>
      <c r="DS39" s="345"/>
      <c r="DT39" s="345"/>
      <c r="DU39" s="345"/>
      <c r="DV39" s="345"/>
      <c r="DW39" s="345"/>
      <c r="DX39" s="345"/>
      <c r="DY39" s="345"/>
      <c r="DZ39" s="345"/>
      <c r="EA39" s="345"/>
      <c r="EB39" s="345"/>
      <c r="EC39" s="345"/>
      <c r="ED39" s="345"/>
      <c r="EE39" s="345"/>
      <c r="EF39" s="345"/>
      <c r="EG39" s="345"/>
      <c r="EH39" s="345"/>
      <c r="EI39" s="345"/>
      <c r="EJ39" s="345"/>
      <c r="EK39" s="345"/>
      <c r="EL39" s="345"/>
      <c r="EM39" s="345"/>
      <c r="EN39" s="345"/>
      <c r="EO39" s="345"/>
      <c r="EP39" s="345"/>
      <c r="EQ39" s="345"/>
      <c r="ER39" s="345"/>
      <c r="ES39" s="345"/>
      <c r="ET39" s="345"/>
      <c r="EU39" s="345"/>
      <c r="EV39" s="345"/>
      <c r="EW39" s="345"/>
      <c r="EX39" s="345"/>
      <c r="EY39" s="345"/>
      <c r="EZ39" s="345"/>
      <c r="FA39" s="345"/>
      <c r="FB39" s="345"/>
      <c r="FC39" s="345"/>
      <c r="FD39" s="345"/>
      <c r="FE39" s="345"/>
      <c r="FF39" s="345"/>
      <c r="FG39" s="345"/>
      <c r="FH39" s="345"/>
      <c r="FI39" s="345"/>
      <c r="FJ39" s="345"/>
      <c r="FK39" s="345"/>
      <c r="FL39" s="345"/>
      <c r="FM39" s="345"/>
      <c r="FN39" s="345"/>
      <c r="FO39" s="345"/>
    </row>
    <row r="40" spans="1:171" ht="19.899999999999999" customHeight="1" x14ac:dyDescent="0.15">
      <c r="A40" s="347" t="s">
        <v>290</v>
      </c>
      <c r="B40" s="348" t="s">
        <v>291</v>
      </c>
      <c r="C40" s="349">
        <v>5.2971882246888634E-5</v>
      </c>
      <c r="D40" s="342">
        <v>5.2965261658947488E-6</v>
      </c>
      <c r="E40" s="342">
        <v>8.880003510450397E-5</v>
      </c>
      <c r="F40" s="342">
        <v>4.686537227015723E-7</v>
      </c>
      <c r="G40" s="342">
        <v>1.4997285453255706E-6</v>
      </c>
      <c r="H40" s="342">
        <v>0</v>
      </c>
      <c r="I40" s="342">
        <v>2.3507960419786106E-6</v>
      </c>
      <c r="J40" s="342">
        <v>2.3873084818852796E-6</v>
      </c>
      <c r="K40" s="342">
        <v>1.5805012415365906E-6</v>
      </c>
      <c r="L40" s="342">
        <v>3.153122023039627E-6</v>
      </c>
      <c r="M40" s="342">
        <v>0</v>
      </c>
      <c r="N40" s="342">
        <v>2.4883152625711874E-6</v>
      </c>
      <c r="O40" s="342">
        <v>9.8641734544215513E-7</v>
      </c>
      <c r="P40" s="342">
        <v>2.578563602233533E-6</v>
      </c>
      <c r="Q40" s="342">
        <v>2.4833533191691727E-5</v>
      </c>
      <c r="R40" s="342">
        <v>9.6512400365917279E-6</v>
      </c>
      <c r="S40" s="342">
        <v>2.1487626637284939E-6</v>
      </c>
      <c r="T40" s="342">
        <v>1.1865640958755905E-6</v>
      </c>
      <c r="U40" s="342">
        <v>7.7384138584557678E-5</v>
      </c>
      <c r="V40" s="342">
        <v>1.9292641286318597E-4</v>
      </c>
      <c r="W40" s="342">
        <v>1.6930645121023848E-6</v>
      </c>
      <c r="X40" s="342">
        <v>1.4475854457407318E-5</v>
      </c>
      <c r="Y40" s="342">
        <v>7.1806065324055855E-6</v>
      </c>
      <c r="Z40" s="342">
        <v>4.7750004806912128E-6</v>
      </c>
      <c r="AA40" s="342">
        <v>2.4899789328543197E-5</v>
      </c>
      <c r="AB40" s="342">
        <v>8.7691710276438313E-6</v>
      </c>
      <c r="AC40" s="342">
        <v>4.4120454955438057E-7</v>
      </c>
      <c r="AD40" s="342">
        <v>1.1840443265004082E-4</v>
      </c>
      <c r="AE40" s="342">
        <v>2.8664496365483541E-6</v>
      </c>
      <c r="AF40" s="342">
        <v>7.5824500908027812E-6</v>
      </c>
      <c r="AG40" s="342">
        <v>9.5497015502497796E-7</v>
      </c>
      <c r="AH40" s="342">
        <v>1.7334449972006735E-4</v>
      </c>
      <c r="AI40" s="342">
        <v>4.7524137930889077E-4</v>
      </c>
      <c r="AJ40" s="342">
        <v>1.774920928349223E-4</v>
      </c>
      <c r="AK40" s="342">
        <v>1.001342476162653</v>
      </c>
      <c r="AL40" s="342">
        <v>7.3179159118105165E-5</v>
      </c>
      <c r="AM40" s="342">
        <v>4.865179201226528E-5</v>
      </c>
      <c r="AN40" s="342">
        <v>1.5916884543171002E-4</v>
      </c>
      <c r="AO40" s="342">
        <v>1.0837006012154954E-5</v>
      </c>
      <c r="AP40" s="342">
        <v>3.8637992595480638E-5</v>
      </c>
      <c r="AQ40" s="342">
        <v>7.0863688335594944E-6</v>
      </c>
      <c r="AR40" s="342">
        <v>7.0754873213225544E-5</v>
      </c>
      <c r="AS40" s="342">
        <v>3.5391939270792858E-5</v>
      </c>
      <c r="AT40" s="342">
        <v>6.6323566095555396E-5</v>
      </c>
      <c r="AU40" s="342">
        <v>5.5906174726373293E-5</v>
      </c>
      <c r="AV40" s="342">
        <v>2.3751543130825396E-5</v>
      </c>
      <c r="AW40" s="342">
        <v>1.4231089871632186E-4</v>
      </c>
      <c r="AX40" s="342">
        <v>3.8137790694009912E-5</v>
      </c>
      <c r="AY40" s="342">
        <v>6.5497444639537469E-5</v>
      </c>
      <c r="AZ40" s="342">
        <v>2.0608549370763927E-5</v>
      </c>
      <c r="BA40" s="342">
        <v>2.3354511519597994E-5</v>
      </c>
      <c r="BB40" s="342">
        <v>6.5606995256152335E-5</v>
      </c>
      <c r="BC40" s="342">
        <v>1.9099376610584316E-5</v>
      </c>
      <c r="BD40" s="342">
        <v>1.871530677774428E-5</v>
      </c>
      <c r="BE40" s="342">
        <v>3.6329498765668405E-5</v>
      </c>
      <c r="BF40" s="342">
        <v>1.2842359011113816E-5</v>
      </c>
      <c r="BG40" s="342">
        <v>3.2127199071688773E-5</v>
      </c>
      <c r="BH40" s="342">
        <v>2.8289570445280435E-5</v>
      </c>
      <c r="BI40" s="342">
        <v>3.0321773075302826E-5</v>
      </c>
      <c r="BJ40" s="342">
        <v>3.2042411863053308E-5</v>
      </c>
      <c r="BK40" s="342">
        <v>9.0173953165546969E-7</v>
      </c>
      <c r="BL40" s="342">
        <v>9.3406643046919973E-5</v>
      </c>
      <c r="BM40" s="342">
        <v>1.6097349159372731E-4</v>
      </c>
      <c r="BN40" s="342">
        <v>1.4519313844745319E-4</v>
      </c>
      <c r="BO40" s="342">
        <v>2.0365699376696182E-4</v>
      </c>
      <c r="BP40" s="342">
        <v>5.9060097185838138E-6</v>
      </c>
      <c r="BQ40" s="342">
        <v>1.0720046470891602E-5</v>
      </c>
      <c r="BR40" s="342">
        <v>6.9705866102904142E-5</v>
      </c>
      <c r="BS40" s="342">
        <v>3.1020771219613704E-6</v>
      </c>
      <c r="BT40" s="342">
        <v>2.0689556462807887E-6</v>
      </c>
      <c r="BU40" s="342">
        <v>1.3380245375260711E-6</v>
      </c>
      <c r="BV40" s="342">
        <v>1.5839414679574856E-6</v>
      </c>
      <c r="BW40" s="342">
        <v>3.2710346446755096E-6</v>
      </c>
      <c r="BX40" s="342">
        <v>2.6652542755623401E-6</v>
      </c>
      <c r="BY40" s="342">
        <v>5.5447298578923482E-6</v>
      </c>
      <c r="BZ40" s="342">
        <v>7.9431426747745896E-7</v>
      </c>
      <c r="CA40" s="342">
        <v>5.4212416423872626E-6</v>
      </c>
      <c r="CB40" s="342">
        <v>8.9318656120451339E-7</v>
      </c>
      <c r="CC40" s="342">
        <v>0</v>
      </c>
      <c r="CD40" s="342">
        <v>1.4156159861089708E-6</v>
      </c>
      <c r="CE40" s="342">
        <v>3.156041728273366E-6</v>
      </c>
      <c r="CF40" s="342">
        <v>4.1142011778978378E-6</v>
      </c>
      <c r="CG40" s="342">
        <v>7.8814713338565135E-7</v>
      </c>
      <c r="CH40" s="342">
        <v>2.3784321434119348E-6</v>
      </c>
      <c r="CI40" s="342">
        <v>3.9189798977706572E-6</v>
      </c>
      <c r="CJ40" s="342">
        <v>6.4585535445548696E-7</v>
      </c>
      <c r="CK40" s="342">
        <v>2.1878984902676307E-6</v>
      </c>
      <c r="CL40" s="342">
        <v>2.3928716821030381E-6</v>
      </c>
      <c r="CM40" s="342">
        <v>3.0500947580348606E-6</v>
      </c>
      <c r="CN40" s="342">
        <v>1.6635114572215358E-5</v>
      </c>
      <c r="CO40" s="342">
        <v>4.1434279148578244E-6</v>
      </c>
      <c r="CP40" s="342">
        <v>2.126124686719606E-6</v>
      </c>
      <c r="CQ40" s="342">
        <v>2.9828544758899457E-6</v>
      </c>
      <c r="CR40" s="342">
        <v>2.1265743173583983E-6</v>
      </c>
      <c r="CS40" s="342">
        <v>1.801048560992535E-6</v>
      </c>
      <c r="CT40" s="342">
        <v>1.2342092581353312E-6</v>
      </c>
      <c r="CU40" s="342">
        <v>1.2766400432102864E-6</v>
      </c>
      <c r="CV40" s="342">
        <v>7.6928917935210081E-7</v>
      </c>
      <c r="CW40" s="342">
        <v>5.0275102197707505E-6</v>
      </c>
      <c r="CX40" s="342">
        <v>8.7187735973804469E-7</v>
      </c>
      <c r="CY40" s="342">
        <v>3.7112713515151124E-6</v>
      </c>
      <c r="CZ40" s="342">
        <v>2.3568112120866401E-6</v>
      </c>
      <c r="DA40" s="342">
        <v>3.1892507612492133E-6</v>
      </c>
      <c r="DB40" s="342">
        <v>9.058381856937384E-6</v>
      </c>
      <c r="DC40" s="342">
        <v>1.0808204577622681E-6</v>
      </c>
      <c r="DD40" s="342">
        <v>9.1805746895622518E-6</v>
      </c>
      <c r="DE40" s="342">
        <v>6.1748495381126425E-5</v>
      </c>
      <c r="DF40" s="343">
        <v>1.5740005705044755E-5</v>
      </c>
      <c r="DG40" s="344"/>
      <c r="DH40" s="345"/>
      <c r="DI40" s="346"/>
      <c r="DJ40" s="346"/>
      <c r="DK40" s="346"/>
      <c r="DL40" s="346"/>
      <c r="DM40" s="346"/>
      <c r="DN40" s="346"/>
      <c r="DO40" s="346"/>
      <c r="DP40" s="346"/>
      <c r="DQ40" s="346"/>
      <c r="DR40" s="345"/>
      <c r="DS40" s="345"/>
      <c r="DT40" s="345"/>
      <c r="DU40" s="345"/>
      <c r="DV40" s="345"/>
      <c r="DW40" s="345"/>
      <c r="DX40" s="345"/>
      <c r="DY40" s="345"/>
      <c r="DZ40" s="345"/>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row>
    <row r="41" spans="1:171" ht="19.899999999999999" customHeight="1" x14ac:dyDescent="0.15">
      <c r="A41" s="347" t="s">
        <v>295</v>
      </c>
      <c r="B41" s="348" t="s">
        <v>294</v>
      </c>
      <c r="C41" s="349">
        <v>1.2589655345176544E-4</v>
      </c>
      <c r="D41" s="342">
        <v>4.3118740726361415E-5</v>
      </c>
      <c r="E41" s="342">
        <v>9.9716472907306609E-5</v>
      </c>
      <c r="F41" s="342">
        <v>2.4128472344930259E-5</v>
      </c>
      <c r="G41" s="342">
        <v>3.3993577425321761E-4</v>
      </c>
      <c r="H41" s="342">
        <v>0</v>
      </c>
      <c r="I41" s="342">
        <v>9.1540704198021382E-4</v>
      </c>
      <c r="J41" s="342">
        <v>5.1168796162995037E-5</v>
      </c>
      <c r="K41" s="342">
        <v>4.5612586755493727E-4</v>
      </c>
      <c r="L41" s="342">
        <v>1.8358649799892055E-5</v>
      </c>
      <c r="M41" s="342">
        <v>0</v>
      </c>
      <c r="N41" s="342">
        <v>1.2283856464397007E-4</v>
      </c>
      <c r="O41" s="342">
        <v>1.2819313814063174E-4</v>
      </c>
      <c r="P41" s="342">
        <v>1.6604353590645658E-4</v>
      </c>
      <c r="Q41" s="342">
        <v>9.8185610950974542E-3</v>
      </c>
      <c r="R41" s="342">
        <v>6.4163599643354653E-5</v>
      </c>
      <c r="S41" s="342">
        <v>5.6609327286288592E-5</v>
      </c>
      <c r="T41" s="342">
        <v>3.2670211576916242E-5</v>
      </c>
      <c r="U41" s="342">
        <v>5.2909353067531948E-5</v>
      </c>
      <c r="V41" s="342">
        <v>1.8758447645434478E-4</v>
      </c>
      <c r="W41" s="342">
        <v>3.211217905072575E-5</v>
      </c>
      <c r="X41" s="342">
        <v>9.8327456574241382E-5</v>
      </c>
      <c r="Y41" s="342">
        <v>6.8306580322950264E-5</v>
      </c>
      <c r="Z41" s="342">
        <v>8.0179183523695853E-5</v>
      </c>
      <c r="AA41" s="342">
        <v>2.003747960403851E-4</v>
      </c>
      <c r="AB41" s="342">
        <v>1.3706521048070523E-4</v>
      </c>
      <c r="AC41" s="342">
        <v>8.8722878531245651E-6</v>
      </c>
      <c r="AD41" s="342">
        <v>4.3229214111615484E-5</v>
      </c>
      <c r="AE41" s="342">
        <v>4.817558721974802E-4</v>
      </c>
      <c r="AF41" s="342">
        <v>2.3358848815101872E-3</v>
      </c>
      <c r="AG41" s="342">
        <v>1.4278186597983968E-4</v>
      </c>
      <c r="AH41" s="342">
        <v>1.4324853840974326E-4</v>
      </c>
      <c r="AI41" s="342">
        <v>2.0652054383686041E-3</v>
      </c>
      <c r="AJ41" s="342">
        <v>2.5426638123018632E-4</v>
      </c>
      <c r="AK41" s="342">
        <v>3.4621656590831125E-4</v>
      </c>
      <c r="AL41" s="342">
        <v>1.4702675306248263</v>
      </c>
      <c r="AM41" s="342">
        <v>0.72163071715180593</v>
      </c>
      <c r="AN41" s="342">
        <v>0.19664645287572119</v>
      </c>
      <c r="AO41" s="342">
        <v>0.14922259615286376</v>
      </c>
      <c r="AP41" s="342">
        <v>1.3610687692508481E-4</v>
      </c>
      <c r="AQ41" s="342">
        <v>4.5212722717092652E-4</v>
      </c>
      <c r="AR41" s="342">
        <v>4.6008481132861656E-2</v>
      </c>
      <c r="AS41" s="342">
        <v>4.1492156092640189E-2</v>
      </c>
      <c r="AT41" s="342">
        <v>1.6405227181806398E-2</v>
      </c>
      <c r="AU41" s="342">
        <v>1.4319729461718932E-2</v>
      </c>
      <c r="AV41" s="342">
        <v>4.3381404749228344E-3</v>
      </c>
      <c r="AW41" s="342">
        <v>2.1535660646144171E-4</v>
      </c>
      <c r="AX41" s="342">
        <v>1.9513652612232434E-3</v>
      </c>
      <c r="AY41" s="342">
        <v>1.1767922592318484E-2</v>
      </c>
      <c r="AZ41" s="342">
        <v>9.5345551314347937E-3</v>
      </c>
      <c r="BA41" s="342">
        <v>1.5049823385135856E-3</v>
      </c>
      <c r="BB41" s="342">
        <v>7.943614620709848E-3</v>
      </c>
      <c r="BC41" s="342">
        <v>1.8222063228330878E-3</v>
      </c>
      <c r="BD41" s="342">
        <v>1.2326755519090598E-3</v>
      </c>
      <c r="BE41" s="342">
        <v>1.0659019821687547E-2</v>
      </c>
      <c r="BF41" s="342">
        <v>1.5844211732118835E-2</v>
      </c>
      <c r="BG41" s="342">
        <v>7.8012605189339765E-3</v>
      </c>
      <c r="BH41" s="342">
        <v>3.8907457415742815E-2</v>
      </c>
      <c r="BI41" s="342">
        <v>1.0361200193237366E-2</v>
      </c>
      <c r="BJ41" s="342">
        <v>1.6659050036010562E-3</v>
      </c>
      <c r="BK41" s="342">
        <v>4.7774668590892469E-5</v>
      </c>
      <c r="BL41" s="342">
        <v>6.0484112861084087E-3</v>
      </c>
      <c r="BM41" s="342">
        <v>4.4508847839887528E-3</v>
      </c>
      <c r="BN41" s="342">
        <v>5.6781979793882262E-3</v>
      </c>
      <c r="BO41" s="342">
        <v>9.7994000203944186E-3</v>
      </c>
      <c r="BP41" s="342">
        <v>1.2370816065979844E-4</v>
      </c>
      <c r="BQ41" s="342">
        <v>2.7078946630234782E-4</v>
      </c>
      <c r="BR41" s="342">
        <v>3.0704037087321849E-4</v>
      </c>
      <c r="BS41" s="342">
        <v>8.5605757753648922E-5</v>
      </c>
      <c r="BT41" s="342">
        <v>5.9323210000865914E-5</v>
      </c>
      <c r="BU41" s="342">
        <v>4.0671819352087511E-5</v>
      </c>
      <c r="BV41" s="342">
        <v>4.4272462072468374E-5</v>
      </c>
      <c r="BW41" s="342">
        <v>9.6298480720609524E-5</v>
      </c>
      <c r="BX41" s="342">
        <v>7.6380684526894908E-5</v>
      </c>
      <c r="BY41" s="342">
        <v>3.9055919436441959E-4</v>
      </c>
      <c r="BZ41" s="342">
        <v>6.5628015776657801E-5</v>
      </c>
      <c r="CA41" s="342">
        <v>3.4625920106336964E-4</v>
      </c>
      <c r="CB41" s="342">
        <v>1.8655647034877831E-4</v>
      </c>
      <c r="CC41" s="342">
        <v>0</v>
      </c>
      <c r="CD41" s="342">
        <v>8.3191809308815761E-5</v>
      </c>
      <c r="CE41" s="342">
        <v>1.1735072863373929E-4</v>
      </c>
      <c r="CF41" s="342">
        <v>1.1764346057346485E-3</v>
      </c>
      <c r="CG41" s="342">
        <v>2.1401993834082573E-5</v>
      </c>
      <c r="CH41" s="342">
        <v>6.8654783234246974E-5</v>
      </c>
      <c r="CI41" s="342">
        <v>1.0886738153220619E-4</v>
      </c>
      <c r="CJ41" s="342">
        <v>3.2777495911651257E-5</v>
      </c>
      <c r="CK41" s="342">
        <v>6.7917546086395552E-5</v>
      </c>
      <c r="CL41" s="342">
        <v>3.7718355233861526E-5</v>
      </c>
      <c r="CM41" s="342">
        <v>1.2912051400702077E-4</v>
      </c>
      <c r="CN41" s="342">
        <v>7.9848079565413772E-5</v>
      </c>
      <c r="CO41" s="342">
        <v>6.1834487839586562E-5</v>
      </c>
      <c r="CP41" s="342">
        <v>4.7890855035254266E-5</v>
      </c>
      <c r="CQ41" s="342">
        <v>6.4664483509496766E-5</v>
      </c>
      <c r="CR41" s="342">
        <v>6.7156323059006134E-5</v>
      </c>
      <c r="CS41" s="342">
        <v>3.98162456208018E-5</v>
      </c>
      <c r="CT41" s="342">
        <v>6.8220802658511671E-5</v>
      </c>
      <c r="CU41" s="342">
        <v>1.0674486850208205E-4</v>
      </c>
      <c r="CV41" s="342">
        <v>1.9419110547452148E-5</v>
      </c>
      <c r="CW41" s="342">
        <v>7.6392808684300803E-4</v>
      </c>
      <c r="CX41" s="342">
        <v>3.0257484014642143E-5</v>
      </c>
      <c r="CY41" s="342">
        <v>1.0004229480271226E-4</v>
      </c>
      <c r="CZ41" s="342">
        <v>6.5509956873109108E-5</v>
      </c>
      <c r="DA41" s="342">
        <v>7.8034146667619502E-5</v>
      </c>
      <c r="DB41" s="342">
        <v>6.8052290612301562E-5</v>
      </c>
      <c r="DC41" s="342">
        <v>2.6405216178860361E-5</v>
      </c>
      <c r="DD41" s="342">
        <v>1.1949292953189514E-4</v>
      </c>
      <c r="DE41" s="342">
        <v>7.2102270414014106E-5</v>
      </c>
      <c r="DF41" s="343">
        <v>7.3853810732541077E-4</v>
      </c>
      <c r="DG41" s="344"/>
      <c r="DH41" s="345"/>
      <c r="DI41" s="346"/>
      <c r="DJ41" s="346"/>
      <c r="DK41" s="346"/>
      <c r="DL41" s="346"/>
      <c r="DM41" s="346"/>
      <c r="DN41" s="346"/>
      <c r="DO41" s="346"/>
      <c r="DP41" s="346"/>
      <c r="DQ41" s="346"/>
      <c r="DR41" s="345"/>
      <c r="DS41" s="345"/>
      <c r="DT41" s="345"/>
      <c r="DU41" s="345"/>
      <c r="DV41" s="345"/>
      <c r="DW41" s="345"/>
      <c r="DX41" s="345"/>
      <c r="DY41" s="345"/>
      <c r="DZ41" s="345"/>
      <c r="EA41" s="345"/>
      <c r="EB41" s="345"/>
      <c r="EC41" s="345"/>
      <c r="ED41" s="345"/>
      <c r="EE41" s="345"/>
      <c r="EF41" s="345"/>
      <c r="EG41" s="345"/>
      <c r="EH41" s="345"/>
      <c r="EI41" s="345"/>
      <c r="EJ41" s="345"/>
      <c r="EK41" s="345"/>
      <c r="EL41" s="345"/>
      <c r="EM41" s="345"/>
      <c r="EN41" s="345"/>
      <c r="EO41" s="345"/>
      <c r="EP41" s="345"/>
      <c r="EQ41" s="345"/>
      <c r="ER41" s="345"/>
      <c r="ES41" s="345"/>
      <c r="ET41" s="345"/>
      <c r="EU41" s="345"/>
      <c r="EV41" s="345"/>
      <c r="EW41" s="345"/>
      <c r="EX41" s="345"/>
      <c r="EY41" s="345"/>
      <c r="EZ41" s="345"/>
      <c r="FA41" s="345"/>
      <c r="FB41" s="345"/>
      <c r="FC41" s="345"/>
      <c r="FD41" s="345"/>
      <c r="FE41" s="345"/>
      <c r="FF41" s="345"/>
      <c r="FG41" s="345"/>
      <c r="FH41" s="345"/>
      <c r="FI41" s="345"/>
      <c r="FJ41" s="345"/>
      <c r="FK41" s="345"/>
      <c r="FL41" s="345"/>
      <c r="FM41" s="345"/>
      <c r="FN41" s="345"/>
      <c r="FO41" s="345"/>
    </row>
    <row r="42" spans="1:171" ht="19.899999999999999" customHeight="1" x14ac:dyDescent="0.15">
      <c r="A42" s="347" t="s">
        <v>299</v>
      </c>
      <c r="B42" s="348" t="s">
        <v>300</v>
      </c>
      <c r="C42" s="349">
        <v>1.9035127617981806E-4</v>
      </c>
      <c r="D42" s="342">
        <v>6.6610128387611321E-5</v>
      </c>
      <c r="E42" s="342">
        <v>1.5193382637654967E-4</v>
      </c>
      <c r="F42" s="342">
        <v>3.6393821864689926E-5</v>
      </c>
      <c r="G42" s="342">
        <v>4.9285009299838522E-4</v>
      </c>
      <c r="H42" s="342">
        <v>0</v>
      </c>
      <c r="I42" s="342">
        <v>1.3601701787186408E-3</v>
      </c>
      <c r="J42" s="342">
        <v>7.7834557247554389E-5</v>
      </c>
      <c r="K42" s="342">
        <v>6.939532874396272E-4</v>
      </c>
      <c r="L42" s="342">
        <v>2.7982083092486987E-5</v>
      </c>
      <c r="M42" s="342">
        <v>0</v>
      </c>
      <c r="N42" s="342">
        <v>1.8578063801417567E-4</v>
      </c>
      <c r="O42" s="342">
        <v>1.915781765301998E-4</v>
      </c>
      <c r="P42" s="342">
        <v>2.4842847019715403E-4</v>
      </c>
      <c r="Q42" s="342">
        <v>1.4289802321671237E-2</v>
      </c>
      <c r="R42" s="342">
        <v>9.9678065909850484E-5</v>
      </c>
      <c r="S42" s="342">
        <v>8.7390560925714231E-5</v>
      </c>
      <c r="T42" s="342">
        <v>5.0027589090140554E-5</v>
      </c>
      <c r="U42" s="342">
        <v>8.0935670940926729E-5</v>
      </c>
      <c r="V42" s="342">
        <v>2.4280319577271958E-4</v>
      </c>
      <c r="W42" s="342">
        <v>4.9902841431286061E-5</v>
      </c>
      <c r="X42" s="342">
        <v>1.5152675341552186E-4</v>
      </c>
      <c r="Y42" s="342">
        <v>1.0618769188481091E-4</v>
      </c>
      <c r="Z42" s="342">
        <v>1.2472847683869332E-4</v>
      </c>
      <c r="AA42" s="342">
        <v>3.0475181981821437E-4</v>
      </c>
      <c r="AB42" s="342">
        <v>2.0676870746211341E-4</v>
      </c>
      <c r="AC42" s="342">
        <v>1.3556823137308943E-5</v>
      </c>
      <c r="AD42" s="342">
        <v>6.6398642454003988E-5</v>
      </c>
      <c r="AE42" s="342">
        <v>7.1569725501776824E-4</v>
      </c>
      <c r="AF42" s="342">
        <v>3.468800330596209E-3</v>
      </c>
      <c r="AG42" s="342">
        <v>2.1147923755210094E-4</v>
      </c>
      <c r="AH42" s="342">
        <v>2.1752033707084914E-4</v>
      </c>
      <c r="AI42" s="342">
        <v>3.0476530365069294E-3</v>
      </c>
      <c r="AJ42" s="342">
        <v>3.2660710180067377E-4</v>
      </c>
      <c r="AK42" s="342">
        <v>4.9820602675596263E-4</v>
      </c>
      <c r="AL42" s="342">
        <v>7.9812199989495031E-5</v>
      </c>
      <c r="AM42" s="342">
        <v>1.0666569754086068</v>
      </c>
      <c r="AN42" s="342">
        <v>4.2086137420422054E-2</v>
      </c>
      <c r="AO42" s="342">
        <v>0.2101648309586126</v>
      </c>
      <c r="AP42" s="342">
        <v>2.0335803577122461E-4</v>
      </c>
      <c r="AQ42" s="342">
        <v>6.7109030380490284E-4</v>
      </c>
      <c r="AR42" s="342">
        <v>6.7694886309558638E-2</v>
      </c>
      <c r="AS42" s="342">
        <v>6.3151590016475592E-2</v>
      </c>
      <c r="AT42" s="342">
        <v>2.3824527964523723E-2</v>
      </c>
      <c r="AU42" s="342">
        <v>2.142472132729684E-2</v>
      </c>
      <c r="AV42" s="342">
        <v>6.8968137124710473E-3</v>
      </c>
      <c r="AW42" s="342">
        <v>3.2211252325776041E-4</v>
      </c>
      <c r="AX42" s="342">
        <v>2.8628441470021815E-3</v>
      </c>
      <c r="AY42" s="342">
        <v>1.7453002538623839E-2</v>
      </c>
      <c r="AZ42" s="342">
        <v>1.4663808998838358E-2</v>
      </c>
      <c r="BA42" s="342">
        <v>2.1630140996946661E-3</v>
      </c>
      <c r="BB42" s="342">
        <v>1.2372950906829537E-2</v>
      </c>
      <c r="BC42" s="342">
        <v>3.0453782342362732E-3</v>
      </c>
      <c r="BD42" s="342">
        <v>1.7973886994822681E-3</v>
      </c>
      <c r="BE42" s="342">
        <v>1.5858644964532258E-2</v>
      </c>
      <c r="BF42" s="342">
        <v>2.4304429409416791E-2</v>
      </c>
      <c r="BG42" s="342">
        <v>1.1042315141035684E-2</v>
      </c>
      <c r="BH42" s="342">
        <v>5.6119422426966034E-2</v>
      </c>
      <c r="BI42" s="342">
        <v>1.6022864722729402E-2</v>
      </c>
      <c r="BJ42" s="342">
        <v>2.4864791777154294E-3</v>
      </c>
      <c r="BK42" s="342">
        <v>7.197544197814572E-5</v>
      </c>
      <c r="BL42" s="342">
        <v>8.9357643691137557E-3</v>
      </c>
      <c r="BM42" s="342">
        <v>7.0596821359699595E-3</v>
      </c>
      <c r="BN42" s="342">
        <v>8.5247339135803759E-3</v>
      </c>
      <c r="BO42" s="342">
        <v>1.4371193236584543E-2</v>
      </c>
      <c r="BP42" s="342">
        <v>1.9282812657512514E-4</v>
      </c>
      <c r="BQ42" s="342">
        <v>4.2743184791164084E-4</v>
      </c>
      <c r="BR42" s="342">
        <v>4.7848627296181447E-4</v>
      </c>
      <c r="BS42" s="342">
        <v>1.3030335709955329E-4</v>
      </c>
      <c r="BT42" s="342">
        <v>9.1159450488578636E-5</v>
      </c>
      <c r="BU42" s="342">
        <v>6.244038856246407E-5</v>
      </c>
      <c r="BV42" s="342">
        <v>6.8837558183759839E-5</v>
      </c>
      <c r="BW42" s="342">
        <v>1.5126602602832061E-4</v>
      </c>
      <c r="BX42" s="342">
        <v>1.2078958540400324E-4</v>
      </c>
      <c r="BY42" s="342">
        <v>6.0691239668435326E-4</v>
      </c>
      <c r="BZ42" s="342">
        <v>9.8259749846928631E-5</v>
      </c>
      <c r="CA42" s="342">
        <v>5.2169334605771151E-4</v>
      </c>
      <c r="CB42" s="342">
        <v>2.741013655978729E-4</v>
      </c>
      <c r="CC42" s="342">
        <v>0</v>
      </c>
      <c r="CD42" s="342">
        <v>1.2588617520116845E-4</v>
      </c>
      <c r="CE42" s="342">
        <v>1.8160763923638501E-4</v>
      </c>
      <c r="CF42" s="342">
        <v>1.7505574255121028E-3</v>
      </c>
      <c r="CG42" s="342">
        <v>3.2957841661641976E-5</v>
      </c>
      <c r="CH42" s="342">
        <v>1.0594585492787814E-4</v>
      </c>
      <c r="CI42" s="342">
        <v>1.7037435730749356E-4</v>
      </c>
      <c r="CJ42" s="342">
        <v>4.9368376548032364E-5</v>
      </c>
      <c r="CK42" s="342">
        <v>1.0523001607965285E-4</v>
      </c>
      <c r="CL42" s="342">
        <v>5.7546112785677927E-5</v>
      </c>
      <c r="CM42" s="342">
        <v>1.9831160267000822E-4</v>
      </c>
      <c r="CN42" s="342">
        <v>1.2418420193516689E-4</v>
      </c>
      <c r="CO42" s="342">
        <v>9.4462085024783998E-5</v>
      </c>
      <c r="CP42" s="342">
        <v>7.4266715998737198E-5</v>
      </c>
      <c r="CQ42" s="342">
        <v>9.9145793875918915E-5</v>
      </c>
      <c r="CR42" s="342">
        <v>1.0263609389933004E-4</v>
      </c>
      <c r="CS42" s="342">
        <v>6.0913584586514061E-5</v>
      </c>
      <c r="CT42" s="342">
        <v>1.0219119019249791E-4</v>
      </c>
      <c r="CU42" s="342">
        <v>1.5942925836956911E-4</v>
      </c>
      <c r="CV42" s="342">
        <v>2.9839798176582354E-5</v>
      </c>
      <c r="CW42" s="342">
        <v>1.1246079506675812E-3</v>
      </c>
      <c r="CX42" s="342">
        <v>4.6151399197939576E-5</v>
      </c>
      <c r="CY42" s="342">
        <v>1.5138251188368101E-4</v>
      </c>
      <c r="CZ42" s="342">
        <v>9.9489103138096529E-5</v>
      </c>
      <c r="DA42" s="342">
        <v>1.1945334461616232E-4</v>
      </c>
      <c r="DB42" s="342">
        <v>1.0482315130677873E-4</v>
      </c>
      <c r="DC42" s="342">
        <v>4.0716376167974605E-5</v>
      </c>
      <c r="DD42" s="342">
        <v>1.7206082573536317E-4</v>
      </c>
      <c r="DE42" s="342">
        <v>1.0946266678546405E-4</v>
      </c>
      <c r="DF42" s="343">
        <v>1.0914663784326625E-3</v>
      </c>
      <c r="DG42" s="344"/>
      <c r="DH42" s="345"/>
      <c r="DI42" s="346"/>
      <c r="DJ42" s="346"/>
      <c r="DK42" s="346"/>
      <c r="DL42" s="346"/>
      <c r="DM42" s="346"/>
      <c r="DN42" s="346"/>
      <c r="DO42" s="346"/>
      <c r="DP42" s="346"/>
      <c r="DQ42" s="346"/>
      <c r="DR42" s="345"/>
      <c r="DS42" s="345"/>
      <c r="DT42" s="345"/>
      <c r="DU42" s="345"/>
      <c r="DV42" s="345"/>
      <c r="DW42" s="345"/>
      <c r="DX42" s="345"/>
      <c r="DY42" s="345"/>
      <c r="DZ42" s="345"/>
      <c r="EA42" s="345"/>
      <c r="EB42" s="345"/>
      <c r="EC42" s="345"/>
      <c r="ED42" s="345"/>
      <c r="EE42" s="345"/>
      <c r="EF42" s="345"/>
      <c r="EG42" s="345"/>
      <c r="EH42" s="345"/>
      <c r="EI42" s="345"/>
      <c r="EJ42" s="345"/>
      <c r="EK42" s="345"/>
      <c r="EL42" s="345"/>
      <c r="EM42" s="345"/>
      <c r="EN42" s="345"/>
      <c r="EO42" s="345"/>
      <c r="EP42" s="345"/>
      <c r="EQ42" s="345"/>
      <c r="ER42" s="345"/>
      <c r="ES42" s="345"/>
      <c r="ET42" s="345"/>
      <c r="EU42" s="345"/>
      <c r="EV42" s="345"/>
      <c r="EW42" s="345"/>
      <c r="EX42" s="345"/>
      <c r="EY42" s="345"/>
      <c r="EZ42" s="345"/>
      <c r="FA42" s="345"/>
      <c r="FB42" s="345"/>
      <c r="FC42" s="345"/>
      <c r="FD42" s="345"/>
      <c r="FE42" s="345"/>
      <c r="FF42" s="345"/>
      <c r="FG42" s="345"/>
      <c r="FH42" s="345"/>
      <c r="FI42" s="345"/>
      <c r="FJ42" s="345"/>
      <c r="FK42" s="345"/>
      <c r="FL42" s="345"/>
      <c r="FM42" s="345"/>
      <c r="FN42" s="345"/>
      <c r="FO42" s="345"/>
    </row>
    <row r="43" spans="1:171" ht="19.899999999999999" customHeight="1" x14ac:dyDescent="0.15">
      <c r="A43" s="347" t="s">
        <v>306</v>
      </c>
      <c r="B43" s="348" t="s">
        <v>665</v>
      </c>
      <c r="C43" s="349">
        <v>4.9529842058326809E-6</v>
      </c>
      <c r="D43" s="342">
        <v>2.1765933831925156E-6</v>
      </c>
      <c r="E43" s="342">
        <v>1.0246900806311698E-5</v>
      </c>
      <c r="F43" s="342">
        <v>1.7870712522679266E-6</v>
      </c>
      <c r="G43" s="342">
        <v>2.4224252199911031E-5</v>
      </c>
      <c r="H43" s="342">
        <v>0</v>
      </c>
      <c r="I43" s="342">
        <v>1.1609600258000403E-5</v>
      </c>
      <c r="J43" s="342">
        <v>1.6359913974951929E-6</v>
      </c>
      <c r="K43" s="342">
        <v>5.2611624297741133E-6</v>
      </c>
      <c r="L43" s="342">
        <v>8.3179850580259167E-7</v>
      </c>
      <c r="M43" s="342">
        <v>0</v>
      </c>
      <c r="N43" s="342">
        <v>3.0092223922231773E-6</v>
      </c>
      <c r="O43" s="342">
        <v>1.6277976257673399E-6</v>
      </c>
      <c r="P43" s="342">
        <v>2.4488806097244286E-6</v>
      </c>
      <c r="Q43" s="342">
        <v>8.5463867500416152E-5</v>
      </c>
      <c r="R43" s="342">
        <v>2.022137988213544E-6</v>
      </c>
      <c r="S43" s="342">
        <v>1.554871655078393E-6</v>
      </c>
      <c r="T43" s="342">
        <v>1.2695915271383552E-6</v>
      </c>
      <c r="U43" s="342">
        <v>2.8770496475730135E-6</v>
      </c>
      <c r="V43" s="342">
        <v>5.23590277742809E-6</v>
      </c>
      <c r="W43" s="342">
        <v>1.2913371368057795E-6</v>
      </c>
      <c r="X43" s="342">
        <v>4.3352539456194749E-6</v>
      </c>
      <c r="Y43" s="342">
        <v>2.1601946109437842E-6</v>
      </c>
      <c r="Z43" s="342">
        <v>2.266614291138048E-6</v>
      </c>
      <c r="AA43" s="342">
        <v>3.1541555749936334E-6</v>
      </c>
      <c r="AB43" s="342">
        <v>2.2408667641132836E-6</v>
      </c>
      <c r="AC43" s="342">
        <v>4.5347064935131117E-7</v>
      </c>
      <c r="AD43" s="342">
        <v>1.968498390204997E-6</v>
      </c>
      <c r="AE43" s="342">
        <v>3.6144234107104485E-6</v>
      </c>
      <c r="AF43" s="342">
        <v>6.246438068568806E-6</v>
      </c>
      <c r="AG43" s="342">
        <v>2.405921604031894E-5</v>
      </c>
      <c r="AH43" s="342">
        <v>5.7193694499619146E-6</v>
      </c>
      <c r="AI43" s="342">
        <v>1.2650864718394226E-5</v>
      </c>
      <c r="AJ43" s="342">
        <v>2.1355729790932833E-4</v>
      </c>
      <c r="AK43" s="342">
        <v>7.4164678694774809E-5</v>
      </c>
      <c r="AL43" s="342">
        <v>1.7828143861495479E-6</v>
      </c>
      <c r="AM43" s="342">
        <v>2.4614862331522017E-6</v>
      </c>
      <c r="AN43" s="342">
        <v>1.0009577227315105</v>
      </c>
      <c r="AO43" s="342">
        <v>1.6724584408505476E-6</v>
      </c>
      <c r="AP43" s="342">
        <v>1.1571266909234694E-6</v>
      </c>
      <c r="AQ43" s="342">
        <v>1.8898099497135317E-6</v>
      </c>
      <c r="AR43" s="342">
        <v>2.0036885764443562E-3</v>
      </c>
      <c r="AS43" s="342">
        <v>3.3647973633584575E-4</v>
      </c>
      <c r="AT43" s="342">
        <v>4.0846480809177271E-3</v>
      </c>
      <c r="AU43" s="342">
        <v>3.2671407937063003E-3</v>
      </c>
      <c r="AV43" s="342">
        <v>7.1987295505561791E-4</v>
      </c>
      <c r="AW43" s="342">
        <v>5.48621404408858E-6</v>
      </c>
      <c r="AX43" s="342">
        <v>4.986745804554045E-5</v>
      </c>
      <c r="AY43" s="342">
        <v>1.667338205264737E-3</v>
      </c>
      <c r="AZ43" s="342">
        <v>1.6288737466023051E-4</v>
      </c>
      <c r="BA43" s="342">
        <v>2.8795076097969861E-4</v>
      </c>
      <c r="BB43" s="342">
        <v>1.6390618587234539E-4</v>
      </c>
      <c r="BC43" s="342">
        <v>4.8580363964367907E-5</v>
      </c>
      <c r="BD43" s="342">
        <v>1.9140474381824297E-4</v>
      </c>
      <c r="BE43" s="342">
        <v>4.9211320870396727E-4</v>
      </c>
      <c r="BF43" s="342">
        <v>4.5216168801303237E-4</v>
      </c>
      <c r="BG43" s="342">
        <v>3.2807901116644884E-3</v>
      </c>
      <c r="BH43" s="342">
        <v>2.9296398926583838E-3</v>
      </c>
      <c r="BI43" s="342">
        <v>1.4731233469267133E-3</v>
      </c>
      <c r="BJ43" s="342">
        <v>1.1671166255276276E-4</v>
      </c>
      <c r="BK43" s="342">
        <v>3.3675818893269793E-6</v>
      </c>
      <c r="BL43" s="342">
        <v>4.6041471291846764E-5</v>
      </c>
      <c r="BM43" s="342">
        <v>4.7131450913442449E-5</v>
      </c>
      <c r="BN43" s="342">
        <v>1.1181796988291453E-4</v>
      </c>
      <c r="BO43" s="342">
        <v>9.9221196003029485E-4</v>
      </c>
      <c r="BP43" s="342">
        <v>5.5401506268257531E-6</v>
      </c>
      <c r="BQ43" s="342">
        <v>3.902398810555772E-6</v>
      </c>
      <c r="BR43" s="342">
        <v>1.6202620474475566E-5</v>
      </c>
      <c r="BS43" s="342">
        <v>5.6360893419310657E-6</v>
      </c>
      <c r="BT43" s="342">
        <v>1.9542620370901483E-6</v>
      </c>
      <c r="BU43" s="342">
        <v>1.8143123626296291E-6</v>
      </c>
      <c r="BV43" s="342">
        <v>1.3483796872270783E-6</v>
      </c>
      <c r="BW43" s="342">
        <v>1.6841197605392455E-6</v>
      </c>
      <c r="BX43" s="342">
        <v>8.9847347294149392E-7</v>
      </c>
      <c r="BY43" s="342">
        <v>4.0846536451540411E-5</v>
      </c>
      <c r="BZ43" s="342">
        <v>4.9253971755852819E-6</v>
      </c>
      <c r="CA43" s="342">
        <v>2.9002333941589358E-5</v>
      </c>
      <c r="CB43" s="342">
        <v>8.5395284169070621E-6</v>
      </c>
      <c r="CC43" s="342">
        <v>0</v>
      </c>
      <c r="CD43" s="342">
        <v>2.526001120082002E-6</v>
      </c>
      <c r="CE43" s="342">
        <v>2.9043249351983847E-6</v>
      </c>
      <c r="CF43" s="342">
        <v>4.5662405992547325E-6</v>
      </c>
      <c r="CG43" s="342">
        <v>1.1455769088366294E-6</v>
      </c>
      <c r="CH43" s="342">
        <v>2.7749293923925661E-6</v>
      </c>
      <c r="CI43" s="342">
        <v>3.5083479500129897E-6</v>
      </c>
      <c r="CJ43" s="342">
        <v>2.9842741521793552E-6</v>
      </c>
      <c r="CK43" s="342">
        <v>2.3719394053436169E-6</v>
      </c>
      <c r="CL43" s="342">
        <v>1.9347080368721896E-6</v>
      </c>
      <c r="CM43" s="342">
        <v>8.0067728679814843E-6</v>
      </c>
      <c r="CN43" s="342">
        <v>2.4139995596762689E-6</v>
      </c>
      <c r="CO43" s="342">
        <v>3.687788774506044E-6</v>
      </c>
      <c r="CP43" s="342">
        <v>3.4304067447487243E-6</v>
      </c>
      <c r="CQ43" s="342">
        <v>4.7393702969894587E-6</v>
      </c>
      <c r="CR43" s="342">
        <v>4.1845832312581718E-6</v>
      </c>
      <c r="CS43" s="342">
        <v>2.8660474859458397E-6</v>
      </c>
      <c r="CT43" s="342">
        <v>3.046619548399124E-6</v>
      </c>
      <c r="CU43" s="342">
        <v>1.4861105089151933E-5</v>
      </c>
      <c r="CV43" s="342">
        <v>1.0487131707924729E-6</v>
      </c>
      <c r="CW43" s="342">
        <v>1.4712074025897848E-4</v>
      </c>
      <c r="CX43" s="342">
        <v>1.7617150029710856E-6</v>
      </c>
      <c r="CY43" s="342">
        <v>6.303359289162475E-6</v>
      </c>
      <c r="CZ43" s="342">
        <v>4.5656071991483751E-6</v>
      </c>
      <c r="DA43" s="342">
        <v>2.7815327604690777E-6</v>
      </c>
      <c r="DB43" s="342">
        <v>3.5523306140856678E-6</v>
      </c>
      <c r="DC43" s="342">
        <v>2.0309700831255889E-6</v>
      </c>
      <c r="DD43" s="342">
        <v>6.0005316907019048E-6</v>
      </c>
      <c r="DE43" s="342">
        <v>8.3096303073776157E-6</v>
      </c>
      <c r="DF43" s="343">
        <v>3.2282871175912652E-5</v>
      </c>
      <c r="DG43" s="344"/>
      <c r="DH43" s="345"/>
      <c r="DI43" s="346"/>
      <c r="DJ43" s="346"/>
      <c r="DK43" s="346"/>
      <c r="DL43" s="346"/>
      <c r="DM43" s="346"/>
      <c r="DN43" s="346"/>
      <c r="DO43" s="346"/>
      <c r="DP43" s="346"/>
      <c r="DQ43" s="346"/>
      <c r="DR43" s="345"/>
      <c r="DS43" s="345"/>
      <c r="DT43" s="345"/>
      <c r="DU43" s="345"/>
      <c r="DV43" s="345"/>
      <c r="DW43" s="345"/>
      <c r="DX43" s="345"/>
      <c r="DY43" s="345"/>
      <c r="DZ43" s="345"/>
      <c r="EA43" s="345"/>
      <c r="EB43" s="345"/>
      <c r="EC43" s="345"/>
      <c r="ED43" s="345"/>
      <c r="EE43" s="345"/>
      <c r="EF43" s="345"/>
      <c r="EG43" s="345"/>
      <c r="EH43" s="345"/>
      <c r="EI43" s="345"/>
      <c r="EJ43" s="345"/>
      <c r="EK43" s="345"/>
      <c r="EL43" s="345"/>
      <c r="EM43" s="345"/>
      <c r="EN43" s="345"/>
      <c r="EO43" s="345"/>
      <c r="EP43" s="345"/>
      <c r="EQ43" s="345"/>
      <c r="ER43" s="345"/>
      <c r="ES43" s="345"/>
      <c r="ET43" s="345"/>
      <c r="EU43" s="345"/>
      <c r="EV43" s="345"/>
      <c r="EW43" s="345"/>
      <c r="EX43" s="345"/>
      <c r="EY43" s="345"/>
      <c r="EZ43" s="345"/>
      <c r="FA43" s="345"/>
      <c r="FB43" s="345"/>
      <c r="FC43" s="345"/>
      <c r="FD43" s="345"/>
      <c r="FE43" s="345"/>
      <c r="FF43" s="345"/>
      <c r="FG43" s="345"/>
      <c r="FH43" s="345"/>
      <c r="FI43" s="345"/>
      <c r="FJ43" s="345"/>
      <c r="FK43" s="345"/>
      <c r="FL43" s="345"/>
      <c r="FM43" s="345"/>
      <c r="FN43" s="345"/>
      <c r="FO43" s="345"/>
    </row>
    <row r="44" spans="1:171" ht="19.899999999999999" customHeight="1" x14ac:dyDescent="0.15">
      <c r="A44" s="347" t="s">
        <v>309</v>
      </c>
      <c r="B44" s="348" t="s">
        <v>308</v>
      </c>
      <c r="C44" s="349">
        <v>5.2681784283641482E-5</v>
      </c>
      <c r="D44" s="342">
        <v>1.8932964678435581E-5</v>
      </c>
      <c r="E44" s="342">
        <v>6.0255036945899321E-5</v>
      </c>
      <c r="F44" s="342">
        <v>1.529097684606051E-5</v>
      </c>
      <c r="G44" s="342">
        <v>1.7518983859015299E-4</v>
      </c>
      <c r="H44" s="342">
        <v>0</v>
      </c>
      <c r="I44" s="342">
        <v>1.10493205236272E-4</v>
      </c>
      <c r="J44" s="342">
        <v>3.1570764582845845E-5</v>
      </c>
      <c r="K44" s="342">
        <v>3.1963190389026246E-4</v>
      </c>
      <c r="L44" s="342">
        <v>9.2677978341021623E-6</v>
      </c>
      <c r="M44" s="342">
        <v>0</v>
      </c>
      <c r="N44" s="342">
        <v>2.8660318168101911E-5</v>
      </c>
      <c r="O44" s="342">
        <v>2.4059149468852993E-5</v>
      </c>
      <c r="P44" s="342">
        <v>7.2505784105686533E-5</v>
      </c>
      <c r="Q44" s="342">
        <v>2.2011229055448677E-2</v>
      </c>
      <c r="R44" s="342">
        <v>2.5516491317921122E-5</v>
      </c>
      <c r="S44" s="342">
        <v>2.8230895562260048E-5</v>
      </c>
      <c r="T44" s="342">
        <v>1.522219445258915E-5</v>
      </c>
      <c r="U44" s="342">
        <v>2.4616135593542314E-5</v>
      </c>
      <c r="V44" s="342">
        <v>1.1882568839535988E-4</v>
      </c>
      <c r="W44" s="342">
        <v>1.28576650255831E-5</v>
      </c>
      <c r="X44" s="342">
        <v>4.9725948114102015E-5</v>
      </c>
      <c r="Y44" s="342">
        <v>2.7765383288987201E-5</v>
      </c>
      <c r="Z44" s="342">
        <v>2.8027976645024122E-5</v>
      </c>
      <c r="AA44" s="342">
        <v>1.3739400806738752E-4</v>
      </c>
      <c r="AB44" s="342">
        <v>9.6736135462633356E-5</v>
      </c>
      <c r="AC44" s="342">
        <v>5.1814006249352571E-6</v>
      </c>
      <c r="AD44" s="342">
        <v>2.1161569038376409E-5</v>
      </c>
      <c r="AE44" s="342">
        <v>6.434277897181018E-5</v>
      </c>
      <c r="AF44" s="342">
        <v>2.4282824461647443E-4</v>
      </c>
      <c r="AG44" s="342">
        <v>9.0913869388866049E-5</v>
      </c>
      <c r="AH44" s="342">
        <v>9.6272615133019489E-5</v>
      </c>
      <c r="AI44" s="342">
        <v>7.9148299190957155E-4</v>
      </c>
      <c r="AJ44" s="342">
        <v>5.1296538956036508E-4</v>
      </c>
      <c r="AK44" s="342">
        <v>3.799936134774112E-4</v>
      </c>
      <c r="AL44" s="342">
        <v>3.8287122849484811E-5</v>
      </c>
      <c r="AM44" s="342">
        <v>3.4709009485424784E-5</v>
      </c>
      <c r="AN44" s="342">
        <v>5.3672526680704818E-4</v>
      </c>
      <c r="AO44" s="342">
        <v>1.0000179702195864</v>
      </c>
      <c r="AP44" s="342">
        <v>1.1011486298754727E-5</v>
      </c>
      <c r="AQ44" s="342">
        <v>1.0881079055771355E-4</v>
      </c>
      <c r="AR44" s="342">
        <v>4.4331718165226033E-2</v>
      </c>
      <c r="AS44" s="342">
        <v>2.9520640475065207E-2</v>
      </c>
      <c r="AT44" s="342">
        <v>1.1009394033599884E-2</v>
      </c>
      <c r="AU44" s="342">
        <v>6.8562735531204873E-3</v>
      </c>
      <c r="AV44" s="342">
        <v>3.1091896965896059E-3</v>
      </c>
      <c r="AW44" s="342">
        <v>2.2903985395728225E-4</v>
      </c>
      <c r="AX44" s="342">
        <v>2.4584885482565335E-3</v>
      </c>
      <c r="AY44" s="342">
        <v>7.4949919190773805E-3</v>
      </c>
      <c r="AZ44" s="342">
        <v>1.1696206296242576E-2</v>
      </c>
      <c r="BA44" s="342">
        <v>1.8908477565993982E-4</v>
      </c>
      <c r="BB44" s="342">
        <v>4.500466008446332E-3</v>
      </c>
      <c r="BC44" s="342">
        <v>2.8556997313084354E-3</v>
      </c>
      <c r="BD44" s="342">
        <v>7.6171845819529745E-4</v>
      </c>
      <c r="BE44" s="342">
        <v>3.269138525454904E-3</v>
      </c>
      <c r="BF44" s="342">
        <v>3.079579604331562E-3</v>
      </c>
      <c r="BG44" s="342">
        <v>5.3251740380482054E-3</v>
      </c>
      <c r="BH44" s="342">
        <v>1.9929162165340311E-2</v>
      </c>
      <c r="BI44" s="342">
        <v>1.5233030358207684E-2</v>
      </c>
      <c r="BJ44" s="342">
        <v>1.2385137556629141E-3</v>
      </c>
      <c r="BK44" s="342">
        <v>2.5520578505107485E-5</v>
      </c>
      <c r="BL44" s="342">
        <v>4.0270270159990665E-4</v>
      </c>
      <c r="BM44" s="342">
        <v>9.4439069081335078E-4</v>
      </c>
      <c r="BN44" s="342">
        <v>3.3711343529882297E-4</v>
      </c>
      <c r="BO44" s="342">
        <v>2.2266386020349847E-4</v>
      </c>
      <c r="BP44" s="342">
        <v>4.8383470103760269E-5</v>
      </c>
      <c r="BQ44" s="342">
        <v>7.1441909509930337E-5</v>
      </c>
      <c r="BR44" s="342">
        <v>1.0583036493880416E-4</v>
      </c>
      <c r="BS44" s="342">
        <v>5.298509594275148E-5</v>
      </c>
      <c r="BT44" s="342">
        <v>2.9691442185443085E-5</v>
      </c>
      <c r="BU44" s="342">
        <v>2.4206926277333432E-5</v>
      </c>
      <c r="BV44" s="342">
        <v>1.6219323380679777E-5</v>
      </c>
      <c r="BW44" s="342">
        <v>3.0353629330298776E-5</v>
      </c>
      <c r="BX44" s="342">
        <v>1.8864977038416448E-5</v>
      </c>
      <c r="BY44" s="342">
        <v>4.3142689761556098E-4</v>
      </c>
      <c r="BZ44" s="342">
        <v>3.6432193043542631E-5</v>
      </c>
      <c r="CA44" s="342">
        <v>1.6889317619987726E-4</v>
      </c>
      <c r="CB44" s="342">
        <v>6.6054768494393232E-5</v>
      </c>
      <c r="CC44" s="342">
        <v>0</v>
      </c>
      <c r="CD44" s="342">
        <v>2.6965321042264161E-5</v>
      </c>
      <c r="CE44" s="342">
        <v>4.7982504474563769E-5</v>
      </c>
      <c r="CF44" s="342">
        <v>8.7903991449603705E-5</v>
      </c>
      <c r="CG44" s="342">
        <v>9.8588164787692425E-6</v>
      </c>
      <c r="CH44" s="342">
        <v>3.7344302370960112E-5</v>
      </c>
      <c r="CI44" s="342">
        <v>3.7742128046709722E-5</v>
      </c>
      <c r="CJ44" s="342">
        <v>2.6304189857837979E-5</v>
      </c>
      <c r="CK44" s="342">
        <v>3.2575189753412675E-5</v>
      </c>
      <c r="CL44" s="342">
        <v>2.3311151516577792E-5</v>
      </c>
      <c r="CM44" s="342">
        <v>9.8948919530924591E-5</v>
      </c>
      <c r="CN44" s="342">
        <v>3.3752794921239996E-5</v>
      </c>
      <c r="CO44" s="342">
        <v>4.3561558137361292E-5</v>
      </c>
      <c r="CP44" s="342">
        <v>3.0133300876432721E-5</v>
      </c>
      <c r="CQ44" s="342">
        <v>3.4651401286191753E-5</v>
      </c>
      <c r="CR44" s="342">
        <v>4.8392296476196519E-5</v>
      </c>
      <c r="CS44" s="342">
        <v>2.5565265191128859E-5</v>
      </c>
      <c r="CT44" s="342">
        <v>7.2444056679815233E-5</v>
      </c>
      <c r="CU44" s="342">
        <v>8.924894548955668E-5</v>
      </c>
      <c r="CV44" s="342">
        <v>1.0286748114147163E-5</v>
      </c>
      <c r="CW44" s="342">
        <v>7.4059107598085309E-4</v>
      </c>
      <c r="CX44" s="342">
        <v>2.1318988621939726E-5</v>
      </c>
      <c r="CY44" s="342">
        <v>4.2869500965466754E-5</v>
      </c>
      <c r="CZ44" s="342">
        <v>3.9809891899455093E-5</v>
      </c>
      <c r="DA44" s="342">
        <v>4.3295269325098015E-5</v>
      </c>
      <c r="DB44" s="342">
        <v>3.7636534727200815E-5</v>
      </c>
      <c r="DC44" s="342">
        <v>1.3358456886743901E-5</v>
      </c>
      <c r="DD44" s="342">
        <v>5.0078466495912344E-5</v>
      </c>
      <c r="DE44" s="342">
        <v>4.6909173966602321E-5</v>
      </c>
      <c r="DF44" s="343">
        <v>2.3788502676246086E-4</v>
      </c>
      <c r="DG44" s="344"/>
      <c r="DH44" s="345"/>
      <c r="DI44" s="346"/>
      <c r="DJ44" s="346"/>
      <c r="DK44" s="346"/>
      <c r="DL44" s="346"/>
      <c r="DM44" s="346"/>
      <c r="DN44" s="346"/>
      <c r="DO44" s="346"/>
      <c r="DP44" s="346"/>
      <c r="DQ44" s="346"/>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45"/>
      <c r="EO44" s="345"/>
      <c r="EP44" s="345"/>
      <c r="EQ44" s="345"/>
      <c r="ER44" s="345"/>
      <c r="ES44" s="345"/>
      <c r="ET44" s="345"/>
      <c r="EU44" s="345"/>
      <c r="EV44" s="345"/>
      <c r="EW44" s="345"/>
      <c r="EX44" s="345"/>
      <c r="EY44" s="345"/>
      <c r="EZ44" s="345"/>
      <c r="FA44" s="345"/>
      <c r="FB44" s="345"/>
      <c r="FC44" s="345"/>
      <c r="FD44" s="345"/>
      <c r="FE44" s="345"/>
      <c r="FF44" s="345"/>
      <c r="FG44" s="345"/>
      <c r="FH44" s="345"/>
      <c r="FI44" s="345"/>
      <c r="FJ44" s="345"/>
      <c r="FK44" s="345"/>
      <c r="FL44" s="345"/>
      <c r="FM44" s="345"/>
      <c r="FN44" s="345"/>
      <c r="FO44" s="345"/>
    </row>
    <row r="45" spans="1:171" ht="19.899999999999999" customHeight="1" x14ac:dyDescent="0.15">
      <c r="A45" s="347" t="s">
        <v>312</v>
      </c>
      <c r="B45" s="348" t="s">
        <v>311</v>
      </c>
      <c r="C45" s="349">
        <v>-1.5623092608716886E-7</v>
      </c>
      <c r="D45" s="342">
        <v>-3.7577135263988412E-8</v>
      </c>
      <c r="E45" s="342">
        <v>-1.0972774926148318E-7</v>
      </c>
      <c r="F45" s="342">
        <v>-2.2492165737534831E-8</v>
      </c>
      <c r="G45" s="342">
        <v>-1.1716354861397987E-7</v>
      </c>
      <c r="H45" s="342">
        <v>0</v>
      </c>
      <c r="I45" s="342">
        <v>-1.3646227328026013E-7</v>
      </c>
      <c r="J45" s="342">
        <v>-2.0772298696138604E-7</v>
      </c>
      <c r="K45" s="342">
        <v>-3.7264110494274626E-7</v>
      </c>
      <c r="L45" s="342">
        <v>-4.2204750938212814E-8</v>
      </c>
      <c r="M45" s="342">
        <v>0</v>
      </c>
      <c r="N45" s="342">
        <v>-1.6859844805531699E-7</v>
      </c>
      <c r="O45" s="342">
        <v>-9.4712332498155529E-8</v>
      </c>
      <c r="P45" s="342">
        <v>-2.1357387841056191E-7</v>
      </c>
      <c r="Q45" s="342">
        <v>-1.8118701129466294E-6</v>
      </c>
      <c r="R45" s="342">
        <v>-8.4830929222776197E-8</v>
      </c>
      <c r="S45" s="342">
        <v>-1.0515428585504735E-7</v>
      </c>
      <c r="T45" s="342">
        <v>9.8067510530698549E-7</v>
      </c>
      <c r="U45" s="342">
        <v>-4.496962285048619E-7</v>
      </c>
      <c r="V45" s="342">
        <v>-4.2377824646559153E-5</v>
      </c>
      <c r="W45" s="342">
        <v>-9.9072320415225475E-8</v>
      </c>
      <c r="X45" s="342">
        <v>-5.1896461015810768E-7</v>
      </c>
      <c r="Y45" s="342">
        <v>-2.2982239648394596E-7</v>
      </c>
      <c r="Z45" s="342">
        <v>-3.9691844391081585E-7</v>
      </c>
      <c r="AA45" s="342">
        <v>-6.4156243115291572E-7</v>
      </c>
      <c r="AB45" s="342">
        <v>-7.6352569863470404E-6</v>
      </c>
      <c r="AC45" s="342">
        <v>-1.0999689674616E-8</v>
      </c>
      <c r="AD45" s="342">
        <v>-6.9222809857161614E-8</v>
      </c>
      <c r="AE45" s="342">
        <v>-1.190826136199449E-6</v>
      </c>
      <c r="AF45" s="342">
        <v>-3.6574562646789091E-7</v>
      </c>
      <c r="AG45" s="342">
        <v>-2.4454622870312256E-7</v>
      </c>
      <c r="AH45" s="342">
        <v>-9.6002911145544491E-6</v>
      </c>
      <c r="AI45" s="342">
        <v>-1.7062452458384303E-7</v>
      </c>
      <c r="AJ45" s="342">
        <v>-3.3113636822072695E-5</v>
      </c>
      <c r="AK45" s="342">
        <v>-3.535015150196718E-5</v>
      </c>
      <c r="AL45" s="342">
        <v>-9.6953503793451558E-6</v>
      </c>
      <c r="AM45" s="342">
        <v>-1.5488879189413165E-5</v>
      </c>
      <c r="AN45" s="342">
        <v>-5.5242247423572867E-6</v>
      </c>
      <c r="AO45" s="342">
        <v>-2.6515739042068992E-6</v>
      </c>
      <c r="AP45" s="342">
        <v>0.99955407400382446</v>
      </c>
      <c r="AQ45" s="342">
        <v>-6.4182670581214947E-4</v>
      </c>
      <c r="AR45" s="342">
        <v>-4.6110005121521251E-6</v>
      </c>
      <c r="AS45" s="342">
        <v>-1.6155028125751958E-5</v>
      </c>
      <c r="AT45" s="342">
        <v>-3.3587978962376926E-6</v>
      </c>
      <c r="AU45" s="342">
        <v>-4.4192751851786709E-6</v>
      </c>
      <c r="AV45" s="342">
        <v>-2.2683046544975779E-5</v>
      </c>
      <c r="AW45" s="342">
        <v>-1.3169692752463364E-5</v>
      </c>
      <c r="AX45" s="342">
        <v>-3.0757033984927689E-5</v>
      </c>
      <c r="AY45" s="342">
        <v>-2.2665471982560529E-5</v>
      </c>
      <c r="AZ45" s="342">
        <v>-4.9004459187121434E-6</v>
      </c>
      <c r="BA45" s="342">
        <v>-4.1281231550365602E-6</v>
      </c>
      <c r="BB45" s="342">
        <v>-8.2420239022225244E-5</v>
      </c>
      <c r="BC45" s="342">
        <v>-6.5454737817422532E-6</v>
      </c>
      <c r="BD45" s="342">
        <v>-2.0101843876627686E-6</v>
      </c>
      <c r="BE45" s="342">
        <v>-3.0323479662746029E-6</v>
      </c>
      <c r="BF45" s="342">
        <v>-2.4938253500385476E-6</v>
      </c>
      <c r="BG45" s="342">
        <v>-1.5407773667053335E-5</v>
      </c>
      <c r="BH45" s="342">
        <v>-6.8143911957805322E-6</v>
      </c>
      <c r="BI45" s="342">
        <v>-4.4003522244579845E-6</v>
      </c>
      <c r="BJ45" s="342">
        <v>-1.9360516560862347E-5</v>
      </c>
      <c r="BK45" s="342">
        <v>-4.5206656017068063E-8</v>
      </c>
      <c r="BL45" s="342">
        <v>-9.9350133733392726E-7</v>
      </c>
      <c r="BM45" s="342">
        <v>-1.1710016018451647E-6</v>
      </c>
      <c r="BN45" s="342">
        <v>-5.4665343504673076E-7</v>
      </c>
      <c r="BO45" s="342">
        <v>-2.1808707792590038E-6</v>
      </c>
      <c r="BP45" s="342">
        <v>-1.136244129519533E-7</v>
      </c>
      <c r="BQ45" s="342">
        <v>-9.9108668805549672E-8</v>
      </c>
      <c r="BR45" s="342">
        <v>-2.3979273163084813E-7</v>
      </c>
      <c r="BS45" s="342">
        <v>-1.4571623858029578E-7</v>
      </c>
      <c r="BT45" s="342">
        <v>-3.9269510935997211E-8</v>
      </c>
      <c r="BU45" s="342">
        <v>-3.3270231026922833E-8</v>
      </c>
      <c r="BV45" s="342">
        <v>-3.170653686104467E-8</v>
      </c>
      <c r="BW45" s="342">
        <v>-4.1056275051477566E-8</v>
      </c>
      <c r="BX45" s="342">
        <v>-2.2148970741207178E-8</v>
      </c>
      <c r="BY45" s="342">
        <v>-1.7143572473010776E-7</v>
      </c>
      <c r="BZ45" s="342">
        <v>-4.9731195396983322E-8</v>
      </c>
      <c r="CA45" s="342">
        <v>-2.4406983311049033E-7</v>
      </c>
      <c r="CB45" s="342">
        <v>-5.723225610535251E-8</v>
      </c>
      <c r="CC45" s="342">
        <v>0</v>
      </c>
      <c r="CD45" s="342">
        <v>-4.1561059905324795E-8</v>
      </c>
      <c r="CE45" s="342">
        <v>-6.3258524815627617E-8</v>
      </c>
      <c r="CF45" s="342">
        <v>-1.1308822840430179E-7</v>
      </c>
      <c r="CG45" s="342">
        <v>-1.5105512853727819E-8</v>
      </c>
      <c r="CH45" s="342">
        <v>-4.9382456957297961E-8</v>
      </c>
      <c r="CI45" s="342">
        <v>-7.3917011827945192E-8</v>
      </c>
      <c r="CJ45" s="342">
        <v>-5.6483486677260115E-8</v>
      </c>
      <c r="CK45" s="342">
        <v>-4.8384442768980675E-8</v>
      </c>
      <c r="CL45" s="342">
        <v>-2.1180044572978824E-7</v>
      </c>
      <c r="CM45" s="342">
        <v>-1.1204411865009127E-7</v>
      </c>
      <c r="CN45" s="342">
        <v>-5.271768151555065E-8</v>
      </c>
      <c r="CO45" s="342">
        <v>-3.2855891291508172E-7</v>
      </c>
      <c r="CP45" s="342">
        <v>-3.3189591595152262E-7</v>
      </c>
      <c r="CQ45" s="342">
        <v>-2.9018072817069865E-7</v>
      </c>
      <c r="CR45" s="342">
        <v>-9.9852296026172605E-8</v>
      </c>
      <c r="CS45" s="342">
        <v>-8.8733980605854966E-8</v>
      </c>
      <c r="CT45" s="342">
        <v>-7.6676460285236736E-8</v>
      </c>
      <c r="CU45" s="342">
        <v>-1.4629368099038812E-7</v>
      </c>
      <c r="CV45" s="342">
        <v>-3.5441734093413125E-8</v>
      </c>
      <c r="CW45" s="342">
        <v>-1.0673567149602442E-6</v>
      </c>
      <c r="CX45" s="342">
        <v>-4.967501642494363E-8</v>
      </c>
      <c r="CY45" s="342">
        <v>-1.6182963159790205E-7</v>
      </c>
      <c r="CZ45" s="342">
        <v>-8.7511523424746736E-8</v>
      </c>
      <c r="DA45" s="342">
        <v>-2.1932652894669439E-7</v>
      </c>
      <c r="DB45" s="342">
        <v>-8.3235938227886054E-8</v>
      </c>
      <c r="DC45" s="342">
        <v>-8.7560411656932238E-8</v>
      </c>
      <c r="DD45" s="342">
        <v>-1.1779027171813232E-7</v>
      </c>
      <c r="DE45" s="342">
        <v>-5.6005746381776278E-7</v>
      </c>
      <c r="DF45" s="343">
        <v>-1.6449423277822036E-6</v>
      </c>
      <c r="DG45" s="344"/>
      <c r="DH45" s="345"/>
      <c r="DI45" s="346"/>
      <c r="DJ45" s="346"/>
      <c r="DK45" s="346"/>
      <c r="DL45" s="346"/>
      <c r="DM45" s="346"/>
      <c r="DN45" s="346"/>
      <c r="DO45" s="346"/>
      <c r="DP45" s="346"/>
      <c r="DQ45" s="346"/>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row>
    <row r="46" spans="1:171" ht="19.899999999999999" customHeight="1" x14ac:dyDescent="0.15">
      <c r="A46" s="347" t="s">
        <v>317</v>
      </c>
      <c r="B46" s="348" t="s">
        <v>318</v>
      </c>
      <c r="C46" s="349">
        <v>3.8128149673071041E-5</v>
      </c>
      <c r="D46" s="342">
        <v>1.9446196698994559E-5</v>
      </c>
      <c r="E46" s="342">
        <v>6.1220265028279379E-5</v>
      </c>
      <c r="F46" s="342">
        <v>1.2404098052917982E-5</v>
      </c>
      <c r="G46" s="342">
        <v>4.2725258132178279E-5</v>
      </c>
      <c r="H46" s="342">
        <v>0</v>
      </c>
      <c r="I46" s="342">
        <v>6.5456223631378543E-5</v>
      </c>
      <c r="J46" s="342">
        <v>2.2141190640238747E-4</v>
      </c>
      <c r="K46" s="342">
        <v>2.6431313485670562E-4</v>
      </c>
      <c r="L46" s="342">
        <v>1.7921534598721153E-5</v>
      </c>
      <c r="M46" s="342">
        <v>0</v>
      </c>
      <c r="N46" s="342">
        <v>3.6373118199789954E-5</v>
      </c>
      <c r="O46" s="342">
        <v>1.8125310597604243E-5</v>
      </c>
      <c r="P46" s="342">
        <v>1.0676719618935304E-4</v>
      </c>
      <c r="Q46" s="342">
        <v>2.1989052963950063E-3</v>
      </c>
      <c r="R46" s="342">
        <v>2.5749344457375648E-5</v>
      </c>
      <c r="S46" s="342">
        <v>3.6893476312544569E-5</v>
      </c>
      <c r="T46" s="342">
        <v>2.9810241266597953E-4</v>
      </c>
      <c r="U46" s="342">
        <v>2.6572900896792644E-5</v>
      </c>
      <c r="V46" s="342">
        <v>8.0220562085964308E-5</v>
      </c>
      <c r="W46" s="342">
        <v>1.4688660833133991E-5</v>
      </c>
      <c r="X46" s="342">
        <v>4.0985213697381467E-5</v>
      </c>
      <c r="Y46" s="342">
        <v>2.6262427080081922E-5</v>
      </c>
      <c r="Z46" s="342">
        <v>3.2213472971022046E-5</v>
      </c>
      <c r="AA46" s="342">
        <v>3.3846794905857111E-4</v>
      </c>
      <c r="AB46" s="342">
        <v>3.1865424804769895E-4</v>
      </c>
      <c r="AC46" s="342">
        <v>6.6491853372145071E-6</v>
      </c>
      <c r="AD46" s="342">
        <v>1.7646694148309975E-5</v>
      </c>
      <c r="AE46" s="342">
        <v>3.1985296677872037E-4</v>
      </c>
      <c r="AF46" s="342">
        <v>1.7714320834789451E-4</v>
      </c>
      <c r="AG46" s="342">
        <v>2.5455043526856851E-4</v>
      </c>
      <c r="AH46" s="342">
        <v>2.3691500378471763E-4</v>
      </c>
      <c r="AI46" s="342">
        <v>6.2355349130454495E-5</v>
      </c>
      <c r="AJ46" s="342">
        <v>2.3341350769672881E-4</v>
      </c>
      <c r="AK46" s="342">
        <v>3.7639496748735716E-4</v>
      </c>
      <c r="AL46" s="342">
        <v>2.0559429100905295E-5</v>
      </c>
      <c r="AM46" s="342">
        <v>1.2435031604882384E-4</v>
      </c>
      <c r="AN46" s="342">
        <v>8.0007728496000999E-5</v>
      </c>
      <c r="AO46" s="342">
        <v>3.5509048193815178E-5</v>
      </c>
      <c r="AP46" s="342">
        <v>6.527099381456942E-5</v>
      </c>
      <c r="AQ46" s="342">
        <v>1.0087484187013793</v>
      </c>
      <c r="AR46" s="342">
        <v>6.3346319852574948E-3</v>
      </c>
      <c r="AS46" s="342">
        <v>6.3649682005324391E-3</v>
      </c>
      <c r="AT46" s="342">
        <v>4.8687417282953739E-3</v>
      </c>
      <c r="AU46" s="342">
        <v>2.8244761038877064E-3</v>
      </c>
      <c r="AV46" s="342">
        <v>4.8552305845525716E-3</v>
      </c>
      <c r="AW46" s="342">
        <v>2.2202367690735973E-3</v>
      </c>
      <c r="AX46" s="342">
        <v>6.5218016302379112E-3</v>
      </c>
      <c r="AY46" s="342">
        <v>9.9162397909580702E-3</v>
      </c>
      <c r="AZ46" s="342">
        <v>4.9448177115332002E-3</v>
      </c>
      <c r="BA46" s="342">
        <v>3.3304853603189364E-3</v>
      </c>
      <c r="BB46" s="342">
        <v>5.9387199060709087E-3</v>
      </c>
      <c r="BC46" s="342">
        <v>7.5515317828351251E-3</v>
      </c>
      <c r="BD46" s="342">
        <v>2.681268226204936E-3</v>
      </c>
      <c r="BE46" s="342">
        <v>1.6765459016368743E-3</v>
      </c>
      <c r="BF46" s="342">
        <v>2.0870814157025507E-3</v>
      </c>
      <c r="BG46" s="342">
        <v>5.5347268831893257E-3</v>
      </c>
      <c r="BH46" s="342">
        <v>3.4764202887852523E-3</v>
      </c>
      <c r="BI46" s="342">
        <v>3.1288935309947883E-3</v>
      </c>
      <c r="BJ46" s="342">
        <v>1.6518239757156718E-3</v>
      </c>
      <c r="BK46" s="342">
        <v>2.1781356136704244E-5</v>
      </c>
      <c r="BL46" s="342">
        <v>9.5511664319498999E-4</v>
      </c>
      <c r="BM46" s="342">
        <v>1.3180384862976054E-3</v>
      </c>
      <c r="BN46" s="342">
        <v>5.5579419823983608E-4</v>
      </c>
      <c r="BO46" s="342">
        <v>2.9886034369571487E-3</v>
      </c>
      <c r="BP46" s="342">
        <v>1.2060055781677123E-4</v>
      </c>
      <c r="BQ46" s="342">
        <v>8.3750381501508379E-5</v>
      </c>
      <c r="BR46" s="342">
        <v>1.4070532101407204E-4</v>
      </c>
      <c r="BS46" s="342">
        <v>4.3776714747820211E-5</v>
      </c>
      <c r="BT46" s="342">
        <v>2.242952111981504E-5</v>
      </c>
      <c r="BU46" s="342">
        <v>1.6994069982623355E-5</v>
      </c>
      <c r="BV46" s="342">
        <v>1.691778956844219E-5</v>
      </c>
      <c r="BW46" s="342">
        <v>3.0767172027983044E-5</v>
      </c>
      <c r="BX46" s="342">
        <v>2.2547690793997813E-5</v>
      </c>
      <c r="BY46" s="342">
        <v>1.2326865842906217E-4</v>
      </c>
      <c r="BZ46" s="342">
        <v>2.6534514876062785E-5</v>
      </c>
      <c r="CA46" s="342">
        <v>1.5254134447541368E-4</v>
      </c>
      <c r="CB46" s="342">
        <v>3.589829619291108E-5</v>
      </c>
      <c r="CC46" s="342">
        <v>0</v>
      </c>
      <c r="CD46" s="342">
        <v>2.0557372345964669E-5</v>
      </c>
      <c r="CE46" s="342">
        <v>3.889112512781492E-5</v>
      </c>
      <c r="CF46" s="342">
        <v>5.7664871098505064E-5</v>
      </c>
      <c r="CG46" s="342">
        <v>9.6990408409377313E-6</v>
      </c>
      <c r="CH46" s="342">
        <v>2.8018563212029665E-5</v>
      </c>
      <c r="CI46" s="342">
        <v>4.3344640258158642E-5</v>
      </c>
      <c r="CJ46" s="342">
        <v>2.018019635969418E-5</v>
      </c>
      <c r="CK46" s="342">
        <v>2.6315471598478494E-5</v>
      </c>
      <c r="CL46" s="342">
        <v>6.026484015778902E-5</v>
      </c>
      <c r="CM46" s="342">
        <v>7.4953042324804264E-5</v>
      </c>
      <c r="CN46" s="342">
        <v>2.9310987475470329E-5</v>
      </c>
      <c r="CO46" s="342">
        <v>5.8795460024449342E-5</v>
      </c>
      <c r="CP46" s="342">
        <v>3.8227624651777453E-4</v>
      </c>
      <c r="CQ46" s="342">
        <v>3.8346272486842167E-5</v>
      </c>
      <c r="CR46" s="342">
        <v>5.9715797942300139E-5</v>
      </c>
      <c r="CS46" s="342">
        <v>7.7563165681563401E-5</v>
      </c>
      <c r="CT46" s="342">
        <v>5.3507505637016064E-5</v>
      </c>
      <c r="CU46" s="342">
        <v>7.2521453116536661E-5</v>
      </c>
      <c r="CV46" s="342">
        <v>1.2992999194051521E-5</v>
      </c>
      <c r="CW46" s="342">
        <v>6.337794202110656E-4</v>
      </c>
      <c r="CX46" s="342">
        <v>2.5480138600315378E-5</v>
      </c>
      <c r="CY46" s="342">
        <v>1.4441741914074981E-4</v>
      </c>
      <c r="CZ46" s="342">
        <v>7.667330216305833E-5</v>
      </c>
      <c r="DA46" s="342">
        <v>1.4257634164919949E-4</v>
      </c>
      <c r="DB46" s="342">
        <v>3.1790438623311682E-5</v>
      </c>
      <c r="DC46" s="342">
        <v>1.8291872022026584E-5</v>
      </c>
      <c r="DD46" s="342">
        <v>8.2565902035116584E-5</v>
      </c>
      <c r="DE46" s="342">
        <v>2.1238639221832147E-4</v>
      </c>
      <c r="DF46" s="343">
        <v>2.0847974029797445E-4</v>
      </c>
      <c r="DG46" s="344"/>
      <c r="DH46" s="345"/>
      <c r="DI46" s="346"/>
      <c r="DJ46" s="346"/>
      <c r="DK46" s="346"/>
      <c r="DL46" s="346"/>
      <c r="DM46" s="346"/>
      <c r="DN46" s="346"/>
      <c r="DO46" s="346"/>
      <c r="DP46" s="346"/>
      <c r="DQ46" s="346"/>
      <c r="DR46" s="345"/>
      <c r="DS46" s="345"/>
      <c r="DT46" s="345"/>
      <c r="DU46" s="345"/>
      <c r="DV46" s="345"/>
      <c r="DW46" s="345"/>
      <c r="DX46" s="345"/>
      <c r="DY46" s="345"/>
      <c r="DZ46" s="345"/>
      <c r="EA46" s="345"/>
      <c r="EB46" s="345"/>
      <c r="EC46" s="345"/>
      <c r="ED46" s="345"/>
      <c r="EE46" s="345"/>
      <c r="EF46" s="345"/>
      <c r="EG46" s="345"/>
      <c r="EH46" s="345"/>
      <c r="EI46" s="345"/>
      <c r="EJ46" s="345"/>
      <c r="EK46" s="345"/>
      <c r="EL46" s="345"/>
      <c r="EM46" s="345"/>
      <c r="EN46" s="345"/>
      <c r="EO46" s="345"/>
      <c r="EP46" s="345"/>
      <c r="EQ46" s="345"/>
      <c r="ER46" s="345"/>
      <c r="ES46" s="345"/>
      <c r="ET46" s="345"/>
      <c r="EU46" s="345"/>
      <c r="EV46" s="345"/>
      <c r="EW46" s="345"/>
      <c r="EX46" s="345"/>
      <c r="EY46" s="345"/>
      <c r="EZ46" s="345"/>
      <c r="FA46" s="345"/>
      <c r="FB46" s="345"/>
      <c r="FC46" s="345"/>
      <c r="FD46" s="345"/>
      <c r="FE46" s="345"/>
      <c r="FF46" s="345"/>
      <c r="FG46" s="345"/>
      <c r="FH46" s="345"/>
      <c r="FI46" s="345"/>
      <c r="FJ46" s="345"/>
      <c r="FK46" s="345"/>
      <c r="FL46" s="345"/>
      <c r="FM46" s="345"/>
      <c r="FN46" s="345"/>
      <c r="FO46" s="345"/>
    </row>
    <row r="47" spans="1:171" ht="19.899999999999999" customHeight="1" x14ac:dyDescent="0.15">
      <c r="A47" s="347" t="s">
        <v>323</v>
      </c>
      <c r="B47" s="348" t="s">
        <v>666</v>
      </c>
      <c r="C47" s="349">
        <v>2.382347305482009E-5</v>
      </c>
      <c r="D47" s="342">
        <v>2.0917156686737193E-5</v>
      </c>
      <c r="E47" s="342">
        <v>3.7298031851656391E-5</v>
      </c>
      <c r="F47" s="342">
        <v>3.5768832218710311E-6</v>
      </c>
      <c r="G47" s="342">
        <v>2.2319163200461829E-5</v>
      </c>
      <c r="H47" s="342">
        <v>0</v>
      </c>
      <c r="I47" s="342">
        <v>3.4798121494157157E-5</v>
      </c>
      <c r="J47" s="342">
        <v>8.1847784073685052E-6</v>
      </c>
      <c r="K47" s="342">
        <v>7.8820533560183087E-6</v>
      </c>
      <c r="L47" s="342">
        <v>5.3951497739582901E-6</v>
      </c>
      <c r="M47" s="342">
        <v>0</v>
      </c>
      <c r="N47" s="342">
        <v>3.2550183486664886E-5</v>
      </c>
      <c r="O47" s="342">
        <v>1.2183526932387679E-5</v>
      </c>
      <c r="P47" s="342">
        <v>1.5788423193601766E-5</v>
      </c>
      <c r="Q47" s="342">
        <v>6.9587920598834221E-5</v>
      </c>
      <c r="R47" s="342">
        <v>3.5640681858229903E-5</v>
      </c>
      <c r="S47" s="342">
        <v>2.3970457188179468E-5</v>
      </c>
      <c r="T47" s="342">
        <v>1.2076903466823946E-5</v>
      </c>
      <c r="U47" s="342">
        <v>2.412390890168664E-5</v>
      </c>
      <c r="V47" s="342">
        <v>3.1832789203762105E-5</v>
      </c>
      <c r="W47" s="342">
        <v>1.848301269107788E-5</v>
      </c>
      <c r="X47" s="342">
        <v>4.186599189576111E-5</v>
      </c>
      <c r="Y47" s="342">
        <v>3.7814709256264255E-5</v>
      </c>
      <c r="Z47" s="342">
        <v>4.8462380634104433E-5</v>
      </c>
      <c r="AA47" s="342">
        <v>1.3040066829616421E-5</v>
      </c>
      <c r="AB47" s="342">
        <v>1.871237783368874E-5</v>
      </c>
      <c r="AC47" s="342">
        <v>2.4419328127359131E-6</v>
      </c>
      <c r="AD47" s="342">
        <v>1.7332330515367421E-5</v>
      </c>
      <c r="AE47" s="342">
        <v>2.4498931061068794E-5</v>
      </c>
      <c r="AF47" s="342">
        <v>2.5822299503721423E-5</v>
      </c>
      <c r="AG47" s="342">
        <v>9.8516924185577232E-6</v>
      </c>
      <c r="AH47" s="342">
        <v>2.8372246752093891E-5</v>
      </c>
      <c r="AI47" s="342">
        <v>2.9268802567921217E-5</v>
      </c>
      <c r="AJ47" s="342">
        <v>2.2518927162274863E-5</v>
      </c>
      <c r="AK47" s="342">
        <v>3.8339200847138285E-5</v>
      </c>
      <c r="AL47" s="342">
        <v>2.9756523563978946E-5</v>
      </c>
      <c r="AM47" s="342">
        <v>3.7693345901117089E-5</v>
      </c>
      <c r="AN47" s="342">
        <v>4.5623706047412606E-5</v>
      </c>
      <c r="AO47" s="342">
        <v>2.1617145651266408E-5</v>
      </c>
      <c r="AP47" s="342">
        <v>1.664483436010469E-5</v>
      </c>
      <c r="AQ47" s="342">
        <v>1.6878981614126883E-5</v>
      </c>
      <c r="AR47" s="342">
        <v>1.0008646191898585</v>
      </c>
      <c r="AS47" s="342">
        <v>5.6839021556179668E-5</v>
      </c>
      <c r="AT47" s="342">
        <v>2.32763590981656E-5</v>
      </c>
      <c r="AU47" s="342">
        <v>1.8185160396924725E-5</v>
      </c>
      <c r="AV47" s="342">
        <v>1.2774128975874977E-5</v>
      </c>
      <c r="AW47" s="342">
        <v>1.2375495023824184E-5</v>
      </c>
      <c r="AX47" s="342">
        <v>2.5336890464319844E-5</v>
      </c>
      <c r="AY47" s="342">
        <v>1.3587151991859657E-5</v>
      </c>
      <c r="AZ47" s="342">
        <v>9.295202997004802E-6</v>
      </c>
      <c r="BA47" s="342">
        <v>8.7385663025677446E-6</v>
      </c>
      <c r="BB47" s="342">
        <v>1.5682817783625502E-5</v>
      </c>
      <c r="BC47" s="342">
        <v>1.9385483559726805E-5</v>
      </c>
      <c r="BD47" s="342">
        <v>1.2729708951851289E-5</v>
      </c>
      <c r="BE47" s="342">
        <v>4.7720273788959815E-6</v>
      </c>
      <c r="BF47" s="342">
        <v>8.1629945495504783E-6</v>
      </c>
      <c r="BG47" s="342">
        <v>7.8136291712260317E-6</v>
      </c>
      <c r="BH47" s="342">
        <v>6.2444898621737393E-4</v>
      </c>
      <c r="BI47" s="342">
        <v>3.8894107262376124E-4</v>
      </c>
      <c r="BJ47" s="342">
        <v>2.339493468359839E-4</v>
      </c>
      <c r="BK47" s="342">
        <v>1.0228929371038506E-5</v>
      </c>
      <c r="BL47" s="342">
        <v>2.9922551312843264E-3</v>
      </c>
      <c r="BM47" s="342">
        <v>3.6656375840267721E-3</v>
      </c>
      <c r="BN47" s="342">
        <v>1.3193202146098966E-3</v>
      </c>
      <c r="BO47" s="342">
        <v>2.3122009727646756E-3</v>
      </c>
      <c r="BP47" s="342">
        <v>7.6670791843455751E-5</v>
      </c>
      <c r="BQ47" s="342">
        <v>2.0286319519566577E-4</v>
      </c>
      <c r="BR47" s="342">
        <v>2.0012971256154889E-4</v>
      </c>
      <c r="BS47" s="342">
        <v>2.9179787114851599E-5</v>
      </c>
      <c r="BT47" s="342">
        <v>2.0625958602348162E-5</v>
      </c>
      <c r="BU47" s="342">
        <v>1.7803703569202961E-5</v>
      </c>
      <c r="BV47" s="342">
        <v>2.6476108119727139E-5</v>
      </c>
      <c r="BW47" s="342">
        <v>7.176552256507246E-5</v>
      </c>
      <c r="BX47" s="342">
        <v>5.9564951047095305E-5</v>
      </c>
      <c r="BY47" s="342">
        <v>9.6785701699879425E-5</v>
      </c>
      <c r="BZ47" s="342">
        <v>7.3424397510010792E-6</v>
      </c>
      <c r="CA47" s="342">
        <v>8.2285526842913238E-5</v>
      </c>
      <c r="CB47" s="342">
        <v>2.0872838282994807E-5</v>
      </c>
      <c r="CC47" s="342">
        <v>0</v>
      </c>
      <c r="CD47" s="342">
        <v>1.8936295450832026E-5</v>
      </c>
      <c r="CE47" s="342">
        <v>5.6322835853742456E-5</v>
      </c>
      <c r="CF47" s="342">
        <v>7.3514065319962128E-5</v>
      </c>
      <c r="CG47" s="342">
        <v>1.0029904704787706E-5</v>
      </c>
      <c r="CH47" s="342">
        <v>3.3457655416752983E-5</v>
      </c>
      <c r="CI47" s="342">
        <v>7.2417256802958531E-5</v>
      </c>
      <c r="CJ47" s="342">
        <v>7.5913387876455609E-6</v>
      </c>
      <c r="CK47" s="342">
        <v>3.7212998165968055E-5</v>
      </c>
      <c r="CL47" s="342">
        <v>1.1997396037689902E-5</v>
      </c>
      <c r="CM47" s="342">
        <v>3.7820139657222873E-5</v>
      </c>
      <c r="CN47" s="342">
        <v>4.7860253711965336E-5</v>
      </c>
      <c r="CO47" s="342">
        <v>2.4409701596914693E-5</v>
      </c>
      <c r="CP47" s="342">
        <v>1.4157810833324311E-5</v>
      </c>
      <c r="CQ47" s="342">
        <v>2.2158164815333087E-5</v>
      </c>
      <c r="CR47" s="342">
        <v>2.5815813328248239E-5</v>
      </c>
      <c r="CS47" s="342">
        <v>1.5752656551250589E-5</v>
      </c>
      <c r="CT47" s="342">
        <v>1.0231202142516275E-5</v>
      </c>
      <c r="CU47" s="342">
        <v>1.613816201612974E-5</v>
      </c>
      <c r="CV47" s="342">
        <v>8.6506270194942553E-6</v>
      </c>
      <c r="CW47" s="342">
        <v>1.233456694099639E-5</v>
      </c>
      <c r="CX47" s="342">
        <v>1.0184495779835091E-5</v>
      </c>
      <c r="CY47" s="342">
        <v>2.9188381259800554E-5</v>
      </c>
      <c r="CZ47" s="342">
        <v>1.6969625717597212E-5</v>
      </c>
      <c r="DA47" s="342">
        <v>2.2128130029778153E-5</v>
      </c>
      <c r="DB47" s="342">
        <v>3.0805760783853498E-5</v>
      </c>
      <c r="DC47" s="342">
        <v>6.7866728859719809E-6</v>
      </c>
      <c r="DD47" s="342">
        <v>1.7594731841494024E-5</v>
      </c>
      <c r="DE47" s="342">
        <v>9.9077053114755094E-6</v>
      </c>
      <c r="DF47" s="343">
        <v>7.1561011919161718E-5</v>
      </c>
      <c r="DG47" s="344"/>
      <c r="DH47" s="345"/>
      <c r="DI47" s="346"/>
      <c r="DJ47" s="346"/>
      <c r="DK47" s="346"/>
      <c r="DL47" s="346"/>
      <c r="DM47" s="346"/>
      <c r="DN47" s="346"/>
      <c r="DO47" s="346"/>
      <c r="DP47" s="346"/>
      <c r="DQ47" s="346"/>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row>
    <row r="48" spans="1:171" ht="19.899999999999999" customHeight="1" x14ac:dyDescent="0.15">
      <c r="A48" s="347" t="s">
        <v>327</v>
      </c>
      <c r="B48" s="348" t="s">
        <v>328</v>
      </c>
      <c r="C48" s="349">
        <v>9.2507411496045241E-4</v>
      </c>
      <c r="D48" s="342">
        <v>2.1617435917184084E-4</v>
      </c>
      <c r="E48" s="342">
        <v>2.5929692283597903E-4</v>
      </c>
      <c r="F48" s="342">
        <v>2.0665378291100445E-4</v>
      </c>
      <c r="G48" s="342">
        <v>4.2800523489127014E-4</v>
      </c>
      <c r="H48" s="342">
        <v>0</v>
      </c>
      <c r="I48" s="342">
        <v>1.963027252860506E-3</v>
      </c>
      <c r="J48" s="342">
        <v>7.4955085478386585E-4</v>
      </c>
      <c r="K48" s="342">
        <v>1.0614602095512005E-2</v>
      </c>
      <c r="L48" s="342">
        <v>1.4398927144105637E-4</v>
      </c>
      <c r="M48" s="342">
        <v>0</v>
      </c>
      <c r="N48" s="342">
        <v>2.4033085991865185E-4</v>
      </c>
      <c r="O48" s="342">
        <v>3.9767672514292798E-4</v>
      </c>
      <c r="P48" s="342">
        <v>1.3430397462704672E-3</v>
      </c>
      <c r="Q48" s="342">
        <v>1.1352965212556783E-2</v>
      </c>
      <c r="R48" s="342">
        <v>2.8681601598500728E-4</v>
      </c>
      <c r="S48" s="342">
        <v>4.7953798839847964E-4</v>
      </c>
      <c r="T48" s="342">
        <v>1.8176749232189595E-4</v>
      </c>
      <c r="U48" s="342">
        <v>1.7346016168383953E-4</v>
      </c>
      <c r="V48" s="342">
        <v>2.3718792348307129E-3</v>
      </c>
      <c r="W48" s="342">
        <v>1.4323964617847705E-4</v>
      </c>
      <c r="X48" s="342">
        <v>8.1020026759002605E-4</v>
      </c>
      <c r="Y48" s="342">
        <v>4.289302197957672E-4</v>
      </c>
      <c r="Z48" s="342">
        <v>3.512252373786122E-4</v>
      </c>
      <c r="AA48" s="342">
        <v>4.1443202676007176E-3</v>
      </c>
      <c r="AB48" s="342">
        <v>2.4888286296786627E-3</v>
      </c>
      <c r="AC48" s="342">
        <v>9.4062258371955973E-5</v>
      </c>
      <c r="AD48" s="342">
        <v>2.9612842317932513E-4</v>
      </c>
      <c r="AE48" s="342">
        <v>5.1750167556029549E-4</v>
      </c>
      <c r="AF48" s="342">
        <v>7.4439956299424386E-3</v>
      </c>
      <c r="AG48" s="342">
        <v>2.6671246842948798E-3</v>
      </c>
      <c r="AH48" s="342">
        <v>1.7774016422842853E-3</v>
      </c>
      <c r="AI48" s="342">
        <v>9.7877064136976384E-4</v>
      </c>
      <c r="AJ48" s="342">
        <v>2.4366695666098739E-3</v>
      </c>
      <c r="AK48" s="342">
        <v>1.2734717956075772E-3</v>
      </c>
      <c r="AL48" s="342">
        <v>1.5877892731194491E-4</v>
      </c>
      <c r="AM48" s="342">
        <v>2.5968730156195085E-4</v>
      </c>
      <c r="AN48" s="342">
        <v>2.7567168916711412E-3</v>
      </c>
      <c r="AO48" s="342">
        <v>1.7328310079822688E-4</v>
      </c>
      <c r="AP48" s="342">
        <v>1.1357618814114807E-4</v>
      </c>
      <c r="AQ48" s="342">
        <v>8.8166204887567875E-4</v>
      </c>
      <c r="AR48" s="342">
        <v>8.0435706922547343E-3</v>
      </c>
      <c r="AS48" s="342">
        <v>1.0161108724558796</v>
      </c>
      <c r="AT48" s="342">
        <v>6.2883414836957001E-3</v>
      </c>
      <c r="AU48" s="342">
        <v>5.7148450627402337E-3</v>
      </c>
      <c r="AV48" s="342">
        <v>6.1933056901199626E-3</v>
      </c>
      <c r="AW48" s="342">
        <v>2.0545012650338107E-3</v>
      </c>
      <c r="AX48" s="342">
        <v>5.6281645645088717E-3</v>
      </c>
      <c r="AY48" s="342">
        <v>5.9376194496417725E-3</v>
      </c>
      <c r="AZ48" s="342">
        <v>4.9254878367762005E-3</v>
      </c>
      <c r="BA48" s="342">
        <v>4.2856544634856664E-3</v>
      </c>
      <c r="BB48" s="342">
        <v>4.0971411134380865E-3</v>
      </c>
      <c r="BC48" s="342">
        <v>5.886241945074578E-3</v>
      </c>
      <c r="BD48" s="342">
        <v>7.9804520297291903E-3</v>
      </c>
      <c r="BE48" s="342">
        <v>1.0760147453695616E-3</v>
      </c>
      <c r="BF48" s="342">
        <v>1.7222216127897015E-3</v>
      </c>
      <c r="BG48" s="342">
        <v>2.3287252185017829E-3</v>
      </c>
      <c r="BH48" s="342">
        <v>8.788335522134566E-3</v>
      </c>
      <c r="BI48" s="342">
        <v>2.8269807845739373E-3</v>
      </c>
      <c r="BJ48" s="342">
        <v>3.9699863202790576E-3</v>
      </c>
      <c r="BK48" s="342">
        <v>2.1524233061984537E-4</v>
      </c>
      <c r="BL48" s="342">
        <v>3.0126014395497778E-3</v>
      </c>
      <c r="BM48" s="342">
        <v>1.2640955616432739E-2</v>
      </c>
      <c r="BN48" s="342">
        <v>1.3866047865599093E-3</v>
      </c>
      <c r="BO48" s="342">
        <v>1.2686371634258876E-3</v>
      </c>
      <c r="BP48" s="342">
        <v>3.9627926093068079E-4</v>
      </c>
      <c r="BQ48" s="342">
        <v>1.0788749817008116E-3</v>
      </c>
      <c r="BR48" s="342">
        <v>9.3189372548967229E-4</v>
      </c>
      <c r="BS48" s="342">
        <v>2.5778185445625738E-4</v>
      </c>
      <c r="BT48" s="342">
        <v>5.1714671340884492E-4</v>
      </c>
      <c r="BU48" s="342">
        <v>1.2223599857780169E-4</v>
      </c>
      <c r="BV48" s="342">
        <v>1.2635353258834195E-4</v>
      </c>
      <c r="BW48" s="342">
        <v>3.0663001858213768E-4</v>
      </c>
      <c r="BX48" s="342">
        <v>2.7618000910073899E-4</v>
      </c>
      <c r="BY48" s="342">
        <v>4.924437338202633E-4</v>
      </c>
      <c r="BZ48" s="342">
        <v>3.5858479492558007E-4</v>
      </c>
      <c r="CA48" s="342">
        <v>7.5695642496651752E-4</v>
      </c>
      <c r="CB48" s="342">
        <v>3.036138866111661E-4</v>
      </c>
      <c r="CC48" s="342">
        <v>0</v>
      </c>
      <c r="CD48" s="342">
        <v>3.5112212616848559E-4</v>
      </c>
      <c r="CE48" s="342">
        <v>7.3470327376160276E-4</v>
      </c>
      <c r="CF48" s="342">
        <v>1.7531120460241795E-3</v>
      </c>
      <c r="CG48" s="342">
        <v>7.1466960212821794E-5</v>
      </c>
      <c r="CH48" s="342">
        <v>3.1825966327024921E-4</v>
      </c>
      <c r="CI48" s="342">
        <v>3.1651909190262806E-4</v>
      </c>
      <c r="CJ48" s="342">
        <v>1.1847822705727172E-4</v>
      </c>
      <c r="CK48" s="342">
        <v>2.4534366647829906E-4</v>
      </c>
      <c r="CL48" s="342">
        <v>1.6300140367184022E-4</v>
      </c>
      <c r="CM48" s="342">
        <v>8.6021405443281697E-4</v>
      </c>
      <c r="CN48" s="342">
        <v>2.4709311643096707E-4</v>
      </c>
      <c r="CO48" s="342">
        <v>2.2381893213372029E-4</v>
      </c>
      <c r="CP48" s="342">
        <v>2.7175653158419832E-4</v>
      </c>
      <c r="CQ48" s="342">
        <v>2.1453878089830073E-4</v>
      </c>
      <c r="CR48" s="342">
        <v>3.1181447486197482E-4</v>
      </c>
      <c r="CS48" s="342">
        <v>2.0929928949474166E-4</v>
      </c>
      <c r="CT48" s="342">
        <v>4.9520864741877855E-4</v>
      </c>
      <c r="CU48" s="342">
        <v>3.9629654299922672E-4</v>
      </c>
      <c r="CV48" s="342">
        <v>6.4295113864786788E-5</v>
      </c>
      <c r="CW48" s="342">
        <v>1.4834159081330179E-3</v>
      </c>
      <c r="CX48" s="342">
        <v>1.4334294736348234E-4</v>
      </c>
      <c r="CY48" s="342">
        <v>5.0700069456984897E-4</v>
      </c>
      <c r="CZ48" s="342">
        <v>8.0776684188403451E-4</v>
      </c>
      <c r="DA48" s="342">
        <v>9.0007992554386477E-4</v>
      </c>
      <c r="DB48" s="342">
        <v>2.036188961722234E-4</v>
      </c>
      <c r="DC48" s="342">
        <v>1.0435884825444897E-4</v>
      </c>
      <c r="DD48" s="342">
        <v>1.0537025114907325E-3</v>
      </c>
      <c r="DE48" s="342">
        <v>3.1772723559519186E-4</v>
      </c>
      <c r="DF48" s="343">
        <v>8.4609041439338937E-4</v>
      </c>
      <c r="DG48" s="344"/>
      <c r="DH48" s="345"/>
      <c r="DI48" s="346"/>
      <c r="DJ48" s="346"/>
      <c r="DK48" s="346"/>
      <c r="DL48" s="346"/>
      <c r="DM48" s="346"/>
      <c r="DN48" s="346"/>
      <c r="DO48" s="346"/>
      <c r="DP48" s="346"/>
      <c r="DQ48" s="346"/>
      <c r="DR48" s="345"/>
      <c r="DS48" s="345"/>
      <c r="DT48" s="345"/>
      <c r="DU48" s="345"/>
      <c r="DV48" s="345"/>
      <c r="DW48" s="345"/>
      <c r="DX48" s="345"/>
      <c r="DY48" s="345"/>
      <c r="DZ48" s="345"/>
      <c r="EA48" s="345"/>
      <c r="EB48" s="345"/>
      <c r="EC48" s="345"/>
      <c r="ED48" s="345"/>
      <c r="EE48" s="345"/>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345"/>
      <c r="FH48" s="345"/>
      <c r="FI48" s="345"/>
      <c r="FJ48" s="345"/>
      <c r="FK48" s="345"/>
      <c r="FL48" s="345"/>
      <c r="FM48" s="345"/>
      <c r="FN48" s="345"/>
      <c r="FO48" s="345"/>
    </row>
    <row r="49" spans="1:171" ht="19.899999999999999" customHeight="1" x14ac:dyDescent="0.15">
      <c r="A49" s="347" t="s">
        <v>332</v>
      </c>
      <c r="B49" s="348" t="s">
        <v>73</v>
      </c>
      <c r="C49" s="349">
        <v>1.5198472368422772E-4</v>
      </c>
      <c r="D49" s="342">
        <v>6.8399469773913868E-5</v>
      </c>
      <c r="E49" s="342">
        <v>3.5414116207746553E-4</v>
      </c>
      <c r="F49" s="342">
        <v>5.7868815386753765E-5</v>
      </c>
      <c r="G49" s="342">
        <v>5.9332153127972684E-5</v>
      </c>
      <c r="H49" s="342">
        <v>0</v>
      </c>
      <c r="I49" s="342">
        <v>7.0857964342956991E-4</v>
      </c>
      <c r="J49" s="342">
        <v>4.3105330517831435E-5</v>
      </c>
      <c r="K49" s="342">
        <v>5.8006744721653384E-5</v>
      </c>
      <c r="L49" s="342">
        <v>2.3469601131386126E-5</v>
      </c>
      <c r="M49" s="342">
        <v>0</v>
      </c>
      <c r="N49" s="342">
        <v>9.1596722520495929E-5</v>
      </c>
      <c r="O49" s="342">
        <v>3.9712995386583916E-5</v>
      </c>
      <c r="P49" s="342">
        <v>6.2001594571314456E-5</v>
      </c>
      <c r="Q49" s="342">
        <v>8.1010367620508293E-5</v>
      </c>
      <c r="R49" s="342">
        <v>5.2184532453840784E-5</v>
      </c>
      <c r="S49" s="342">
        <v>3.7235111987806193E-5</v>
      </c>
      <c r="T49" s="342">
        <v>3.5451177406297108E-5</v>
      </c>
      <c r="U49" s="342">
        <v>9.6116962772571383E-5</v>
      </c>
      <c r="V49" s="342">
        <v>1.4849476047806547E-4</v>
      </c>
      <c r="W49" s="342">
        <v>3.7938946446441565E-5</v>
      </c>
      <c r="X49" s="342">
        <v>1.3452061642853718E-4</v>
      </c>
      <c r="Y49" s="342">
        <v>5.9311593239428747E-5</v>
      </c>
      <c r="Z49" s="342">
        <v>5.5672333107807158E-5</v>
      </c>
      <c r="AA49" s="342">
        <v>6.1546391252440639E-5</v>
      </c>
      <c r="AB49" s="342">
        <v>4.8072496538911411E-5</v>
      </c>
      <c r="AC49" s="342">
        <v>1.4140401320719597E-5</v>
      </c>
      <c r="AD49" s="342">
        <v>5.4582827345056844E-5</v>
      </c>
      <c r="AE49" s="342">
        <v>9.3046822587839861E-5</v>
      </c>
      <c r="AF49" s="342">
        <v>1.2230307090274893E-4</v>
      </c>
      <c r="AG49" s="342">
        <v>4.3554521093819824E-5</v>
      </c>
      <c r="AH49" s="342">
        <v>6.4932030249404598E-4</v>
      </c>
      <c r="AI49" s="342">
        <v>1.5497547308031793E-4</v>
      </c>
      <c r="AJ49" s="342">
        <v>3.4270895518564315E-4</v>
      </c>
      <c r="AK49" s="342">
        <v>1.8141551002998023E-4</v>
      </c>
      <c r="AL49" s="342">
        <v>4.4497793969765155E-5</v>
      </c>
      <c r="AM49" s="342">
        <v>6.7237830893303847E-5</v>
      </c>
      <c r="AN49" s="342">
        <v>2.5334167908883185E-4</v>
      </c>
      <c r="AO49" s="342">
        <v>3.594654636875838E-5</v>
      </c>
      <c r="AP49" s="342">
        <v>3.0280124940738685E-5</v>
      </c>
      <c r="AQ49" s="342">
        <v>4.7570719347078398E-5</v>
      </c>
      <c r="AR49" s="342">
        <v>1.5579312462804808E-4</v>
      </c>
      <c r="AS49" s="342">
        <v>1.5035354682249881E-4</v>
      </c>
      <c r="AT49" s="342">
        <v>1.0126551699193382</v>
      </c>
      <c r="AU49" s="342">
        <v>3.1427534838932318E-3</v>
      </c>
      <c r="AV49" s="342">
        <v>1.098539159428347E-3</v>
      </c>
      <c r="AW49" s="342">
        <v>2.0222071452845713E-4</v>
      </c>
      <c r="AX49" s="342">
        <v>2.5650991821025943E-4</v>
      </c>
      <c r="AY49" s="342">
        <v>1.1165281830075716E-3</v>
      </c>
      <c r="AZ49" s="342">
        <v>1.7690365022225067E-3</v>
      </c>
      <c r="BA49" s="342">
        <v>2.5889690901887455E-4</v>
      </c>
      <c r="BB49" s="342">
        <v>6.1450487624724781E-5</v>
      </c>
      <c r="BC49" s="342">
        <v>2.2370910261639216E-4</v>
      </c>
      <c r="BD49" s="342">
        <v>1.2685139630598305E-4</v>
      </c>
      <c r="BE49" s="342">
        <v>2.0378852848208957E-4</v>
      </c>
      <c r="BF49" s="342">
        <v>2.5609857751458825E-4</v>
      </c>
      <c r="BG49" s="342">
        <v>1.0695484250477414E-3</v>
      </c>
      <c r="BH49" s="342">
        <v>3.5388018165960653E-3</v>
      </c>
      <c r="BI49" s="342">
        <v>1.2026831070581338E-3</v>
      </c>
      <c r="BJ49" s="342">
        <v>7.20528155991002E-5</v>
      </c>
      <c r="BK49" s="342">
        <v>1.0461039682742616E-4</v>
      </c>
      <c r="BL49" s="342">
        <v>9.7855652155211573E-4</v>
      </c>
      <c r="BM49" s="342">
        <v>1.3882878857355215E-4</v>
      </c>
      <c r="BN49" s="342">
        <v>4.7256667652637876E-4</v>
      </c>
      <c r="BO49" s="342">
        <v>7.0955189232439341E-4</v>
      </c>
      <c r="BP49" s="342">
        <v>1.6301768016004678E-4</v>
      </c>
      <c r="BQ49" s="342">
        <v>4.7756849680884647E-5</v>
      </c>
      <c r="BR49" s="342">
        <v>1.2126969508606236E-3</v>
      </c>
      <c r="BS49" s="342">
        <v>1.691987712031468E-4</v>
      </c>
      <c r="BT49" s="342">
        <v>4.8157087441168211E-5</v>
      </c>
      <c r="BU49" s="342">
        <v>3.9947742995347439E-5</v>
      </c>
      <c r="BV49" s="342">
        <v>2.748550786254528E-5</v>
      </c>
      <c r="BW49" s="342">
        <v>2.232395875229466E-5</v>
      </c>
      <c r="BX49" s="342">
        <v>5.2183255994544043E-6</v>
      </c>
      <c r="BY49" s="342">
        <v>9.3402721979681997E-5</v>
      </c>
      <c r="BZ49" s="342">
        <v>1.6949324003622885E-4</v>
      </c>
      <c r="CA49" s="342">
        <v>1.0186670500837408E-3</v>
      </c>
      <c r="CB49" s="342">
        <v>2.6881941190217874E-5</v>
      </c>
      <c r="CC49" s="342">
        <v>0</v>
      </c>
      <c r="CD49" s="342">
        <v>7.0088799057238871E-5</v>
      </c>
      <c r="CE49" s="342">
        <v>7.4196540583545801E-5</v>
      </c>
      <c r="CF49" s="342">
        <v>1.0475804267910256E-4</v>
      </c>
      <c r="CG49" s="342">
        <v>3.6637809631820911E-5</v>
      </c>
      <c r="CH49" s="342">
        <v>7.7951724832250156E-5</v>
      </c>
      <c r="CI49" s="342">
        <v>8.5732550198021934E-5</v>
      </c>
      <c r="CJ49" s="342">
        <v>9.7495273416973213E-5</v>
      </c>
      <c r="CK49" s="342">
        <v>5.6328246928898891E-5</v>
      </c>
      <c r="CL49" s="342">
        <v>4.7279244349664796E-5</v>
      </c>
      <c r="CM49" s="342">
        <v>1.236015235335234E-4</v>
      </c>
      <c r="CN49" s="342">
        <v>5.2812445751506441E-5</v>
      </c>
      <c r="CO49" s="342">
        <v>1.1236835357971037E-4</v>
      </c>
      <c r="CP49" s="342">
        <v>3.6487116153093571E-5</v>
      </c>
      <c r="CQ49" s="342">
        <v>9.888596145394242E-5</v>
      </c>
      <c r="CR49" s="342">
        <v>6.6593466226224759E-5</v>
      </c>
      <c r="CS49" s="342">
        <v>4.1588720052542746E-5</v>
      </c>
      <c r="CT49" s="342">
        <v>5.951568325759864E-5</v>
      </c>
      <c r="CU49" s="342">
        <v>5.1404846820793067E-4</v>
      </c>
      <c r="CV49" s="342">
        <v>3.0345191534859413E-5</v>
      </c>
      <c r="CW49" s="342">
        <v>5.3621114161284495E-3</v>
      </c>
      <c r="CX49" s="342">
        <v>6.605555573720665E-5</v>
      </c>
      <c r="CY49" s="342">
        <v>1.0924926104136116E-4</v>
      </c>
      <c r="CZ49" s="342">
        <v>4.2507617791577855E-5</v>
      </c>
      <c r="DA49" s="342">
        <v>8.021036006768226E-5</v>
      </c>
      <c r="DB49" s="342">
        <v>7.932371964091103E-5</v>
      </c>
      <c r="DC49" s="342">
        <v>2.8484977237134544E-5</v>
      </c>
      <c r="DD49" s="342">
        <v>5.4429599619794928E-5</v>
      </c>
      <c r="DE49" s="342">
        <v>2.2989929255866408E-5</v>
      </c>
      <c r="DF49" s="343">
        <v>3.6931259062864676E-5</v>
      </c>
      <c r="DG49" s="344"/>
      <c r="DH49" s="345"/>
      <c r="DI49" s="346"/>
      <c r="DJ49" s="346"/>
      <c r="DK49" s="346"/>
      <c r="DL49" s="346"/>
      <c r="DM49" s="346"/>
      <c r="DN49" s="346"/>
      <c r="DO49" s="346"/>
      <c r="DP49" s="346"/>
      <c r="DQ49" s="346"/>
      <c r="DR49" s="345"/>
      <c r="DS49" s="345"/>
      <c r="DT49" s="345"/>
      <c r="DU49" s="345"/>
      <c r="DV49" s="345"/>
      <c r="DW49" s="345"/>
      <c r="DX49" s="345"/>
      <c r="DY49" s="345"/>
      <c r="DZ49" s="345"/>
      <c r="EA49" s="345"/>
      <c r="EB49" s="345"/>
      <c r="EC49" s="345"/>
      <c r="ED49" s="345"/>
      <c r="EE49" s="345"/>
      <c r="EF49" s="345"/>
      <c r="EG49" s="345"/>
      <c r="EH49" s="345"/>
      <c r="EI49" s="345"/>
      <c r="EJ49" s="345"/>
      <c r="EK49" s="345"/>
      <c r="EL49" s="345"/>
      <c r="EM49" s="345"/>
      <c r="EN49" s="345"/>
      <c r="EO49" s="345"/>
      <c r="EP49" s="345"/>
      <c r="EQ49" s="345"/>
      <c r="ER49" s="345"/>
      <c r="ES49" s="345"/>
      <c r="ET49" s="345"/>
      <c r="EU49" s="345"/>
      <c r="EV49" s="345"/>
      <c r="EW49" s="345"/>
      <c r="EX49" s="345"/>
      <c r="EY49" s="345"/>
      <c r="EZ49" s="345"/>
      <c r="FA49" s="345"/>
      <c r="FB49" s="345"/>
      <c r="FC49" s="345"/>
      <c r="FD49" s="345"/>
      <c r="FE49" s="345"/>
      <c r="FF49" s="345"/>
      <c r="FG49" s="345"/>
      <c r="FH49" s="345"/>
      <c r="FI49" s="345"/>
      <c r="FJ49" s="345"/>
      <c r="FK49" s="345"/>
      <c r="FL49" s="345"/>
      <c r="FM49" s="345"/>
      <c r="FN49" s="345"/>
      <c r="FO49" s="345"/>
    </row>
    <row r="50" spans="1:171" ht="19.899999999999999" customHeight="1" x14ac:dyDescent="0.15">
      <c r="A50" s="347" t="s">
        <v>344</v>
      </c>
      <c r="B50" s="348" t="s">
        <v>74</v>
      </c>
      <c r="C50" s="349">
        <v>3.6711038801282703E-4</v>
      </c>
      <c r="D50" s="342">
        <v>1.6136221743867966E-4</v>
      </c>
      <c r="E50" s="342">
        <v>8.5853254633422283E-4</v>
      </c>
      <c r="F50" s="342">
        <v>1.4013255792123255E-4</v>
      </c>
      <c r="G50" s="342">
        <v>8.4160322370170591E-5</v>
      </c>
      <c r="H50" s="342">
        <v>0</v>
      </c>
      <c r="I50" s="342">
        <v>8.1533587586140092E-4</v>
      </c>
      <c r="J50" s="342">
        <v>9.8735270265013015E-5</v>
      </c>
      <c r="K50" s="342">
        <v>1.3212635957432752E-4</v>
      </c>
      <c r="L50" s="342">
        <v>5.5464109358014387E-5</v>
      </c>
      <c r="M50" s="342">
        <v>0</v>
      </c>
      <c r="N50" s="342">
        <v>2.1205036937029876E-4</v>
      </c>
      <c r="O50" s="342">
        <v>9.1753414866980044E-5</v>
      </c>
      <c r="P50" s="342">
        <v>1.6174997179051949E-4</v>
      </c>
      <c r="Q50" s="342">
        <v>1.3963539471210741E-4</v>
      </c>
      <c r="R50" s="342">
        <v>1.1613347394925013E-4</v>
      </c>
      <c r="S50" s="342">
        <v>8.4394429682995976E-5</v>
      </c>
      <c r="T50" s="342">
        <v>8.4632879413179131E-5</v>
      </c>
      <c r="U50" s="342">
        <v>2.1241271534710435E-4</v>
      </c>
      <c r="V50" s="342">
        <v>3.4694600689463785E-4</v>
      </c>
      <c r="W50" s="342">
        <v>8.668907113129276E-5</v>
      </c>
      <c r="X50" s="342">
        <v>3.0946930950041796E-4</v>
      </c>
      <c r="Y50" s="342">
        <v>1.307282670006225E-4</v>
      </c>
      <c r="Z50" s="342">
        <v>1.1946673496252576E-4</v>
      </c>
      <c r="AA50" s="342">
        <v>1.3542367402196316E-4</v>
      </c>
      <c r="AB50" s="342">
        <v>9.7012096616403313E-5</v>
      </c>
      <c r="AC50" s="342">
        <v>3.3824922117933728E-5</v>
      </c>
      <c r="AD50" s="342">
        <v>1.2918325447846261E-4</v>
      </c>
      <c r="AE50" s="342">
        <v>5.8586767582911468E-4</v>
      </c>
      <c r="AF50" s="342">
        <v>2.9395026292596135E-4</v>
      </c>
      <c r="AG50" s="342">
        <v>1.0601085078593726E-4</v>
      </c>
      <c r="AH50" s="342">
        <v>2.1662385159248944E-4</v>
      </c>
      <c r="AI50" s="342">
        <v>3.7828294627785666E-4</v>
      </c>
      <c r="AJ50" s="342">
        <v>5.7952584616897647E-4</v>
      </c>
      <c r="AK50" s="342">
        <v>5.1518917655569909E-4</v>
      </c>
      <c r="AL50" s="342">
        <v>1.0543956192072529E-4</v>
      </c>
      <c r="AM50" s="342">
        <v>1.4839264668995607E-4</v>
      </c>
      <c r="AN50" s="342">
        <v>4.734782980020049E-4</v>
      </c>
      <c r="AO50" s="342">
        <v>1.3357930809555722E-4</v>
      </c>
      <c r="AP50" s="342">
        <v>7.1168368270821248E-5</v>
      </c>
      <c r="AQ50" s="342">
        <v>1.1993307438496391E-4</v>
      </c>
      <c r="AR50" s="342">
        <v>1.7920255796662085E-4</v>
      </c>
      <c r="AS50" s="342">
        <v>2.2839447473538293E-4</v>
      </c>
      <c r="AT50" s="342">
        <v>6.2463609230581645E-4</v>
      </c>
      <c r="AU50" s="342">
        <v>1.0171493601704404</v>
      </c>
      <c r="AV50" s="342">
        <v>4.1789448158835636E-4</v>
      </c>
      <c r="AW50" s="342">
        <v>6.5555578760600347E-4</v>
      </c>
      <c r="AX50" s="342">
        <v>4.1364546896692581E-4</v>
      </c>
      <c r="AY50" s="342">
        <v>6.487203130255202E-4</v>
      </c>
      <c r="AZ50" s="342">
        <v>2.3044810320780717E-4</v>
      </c>
      <c r="BA50" s="342">
        <v>4.5816462636975814E-4</v>
      </c>
      <c r="BB50" s="342">
        <v>1.3308634048304961E-4</v>
      </c>
      <c r="BC50" s="342">
        <v>1.8898283598870177E-4</v>
      </c>
      <c r="BD50" s="342">
        <v>2.2695963879393823E-4</v>
      </c>
      <c r="BE50" s="342">
        <v>1.2516590854188807E-4</v>
      </c>
      <c r="BF50" s="342">
        <v>1.3739390911329151E-4</v>
      </c>
      <c r="BG50" s="342">
        <v>2.4840917291764098E-4</v>
      </c>
      <c r="BH50" s="342">
        <v>1.0181720105837909E-3</v>
      </c>
      <c r="BI50" s="342">
        <v>2.0595386557669854E-4</v>
      </c>
      <c r="BJ50" s="342">
        <v>1.5008904381509216E-4</v>
      </c>
      <c r="BK50" s="342">
        <v>2.4860328883955239E-4</v>
      </c>
      <c r="BL50" s="342">
        <v>1.3563993826093361E-4</v>
      </c>
      <c r="BM50" s="342">
        <v>1.9201157233963937E-4</v>
      </c>
      <c r="BN50" s="342">
        <v>2.2272380021743089E-4</v>
      </c>
      <c r="BO50" s="342">
        <v>1.9137662844020991E-4</v>
      </c>
      <c r="BP50" s="342">
        <v>3.9126853056873311E-4</v>
      </c>
      <c r="BQ50" s="342">
        <v>1.0438112278461284E-4</v>
      </c>
      <c r="BR50" s="342">
        <v>4.4518450253402942E-4</v>
      </c>
      <c r="BS50" s="342">
        <v>3.8011616369266224E-4</v>
      </c>
      <c r="BT50" s="342">
        <v>1.0541966330489941E-4</v>
      </c>
      <c r="BU50" s="342">
        <v>8.8637320474415084E-5</v>
      </c>
      <c r="BV50" s="342">
        <v>5.8336227483596608E-5</v>
      </c>
      <c r="BW50" s="342">
        <v>4.7929665130579514E-5</v>
      </c>
      <c r="BX50" s="342">
        <v>9.8067094192033328E-6</v>
      </c>
      <c r="BY50" s="342">
        <v>9.0810143776177873E-5</v>
      </c>
      <c r="BZ50" s="342">
        <v>4.0711838804481518E-4</v>
      </c>
      <c r="CA50" s="342">
        <v>2.4488553167571307E-3</v>
      </c>
      <c r="CB50" s="342">
        <v>4.6284173377669791E-5</v>
      </c>
      <c r="CC50" s="342">
        <v>0</v>
      </c>
      <c r="CD50" s="342">
        <v>1.5707950571651263E-4</v>
      </c>
      <c r="CE50" s="342">
        <v>1.6261736943519979E-4</v>
      </c>
      <c r="CF50" s="342">
        <v>1.8221244879223627E-4</v>
      </c>
      <c r="CG50" s="342">
        <v>8.0785792773778014E-5</v>
      </c>
      <c r="CH50" s="342">
        <v>1.6889358971712963E-4</v>
      </c>
      <c r="CI50" s="342">
        <v>1.9625293125319742E-4</v>
      </c>
      <c r="CJ50" s="342">
        <v>2.3213139508754127E-4</v>
      </c>
      <c r="CK50" s="342">
        <v>1.2834037977270369E-4</v>
      </c>
      <c r="CL50" s="342">
        <v>9.783630908349166E-5</v>
      </c>
      <c r="CM50" s="342">
        <v>2.1542114033777987E-4</v>
      </c>
      <c r="CN50" s="342">
        <v>1.0341754516384354E-4</v>
      </c>
      <c r="CO50" s="342">
        <v>2.450657133324577E-4</v>
      </c>
      <c r="CP50" s="342">
        <v>7.0157150677625568E-5</v>
      </c>
      <c r="CQ50" s="342">
        <v>2.1953355313577888E-4</v>
      </c>
      <c r="CR50" s="342">
        <v>1.45010661444896E-4</v>
      </c>
      <c r="CS50" s="342">
        <v>7.7286275046318463E-5</v>
      </c>
      <c r="CT50" s="342">
        <v>1.3530591573824674E-4</v>
      </c>
      <c r="CU50" s="342">
        <v>1.2658180254083388E-3</v>
      </c>
      <c r="CV50" s="342">
        <v>6.9605766772820973E-5</v>
      </c>
      <c r="CW50" s="342">
        <v>1.3089245039257283E-2</v>
      </c>
      <c r="CX50" s="342">
        <v>1.1129899294875005E-4</v>
      </c>
      <c r="CY50" s="342">
        <v>2.2741258661893637E-4</v>
      </c>
      <c r="CZ50" s="342">
        <v>7.8276013282021798E-5</v>
      </c>
      <c r="DA50" s="342">
        <v>1.5647171309852672E-4</v>
      </c>
      <c r="DB50" s="342">
        <v>1.7399422515948149E-4</v>
      </c>
      <c r="DC50" s="342">
        <v>6.022520798914617E-5</v>
      </c>
      <c r="DD50" s="342">
        <v>1.0129899325732532E-4</v>
      </c>
      <c r="DE50" s="342">
        <v>4.4449637060984173E-5</v>
      </c>
      <c r="DF50" s="343">
        <v>7.3911546868674793E-5</v>
      </c>
      <c r="DG50" s="344"/>
      <c r="DH50" s="345"/>
      <c r="DI50" s="346"/>
      <c r="DJ50" s="346"/>
      <c r="DK50" s="346"/>
      <c r="DL50" s="346"/>
      <c r="DM50" s="346"/>
      <c r="DN50" s="346"/>
      <c r="DO50" s="346"/>
      <c r="DP50" s="346"/>
      <c r="DQ50" s="346"/>
      <c r="DR50" s="345"/>
      <c r="DS50" s="345"/>
      <c r="DT50" s="345"/>
      <c r="DU50" s="345"/>
      <c r="DV50" s="345"/>
      <c r="DW50" s="345"/>
      <c r="DX50" s="345"/>
      <c r="DY50" s="345"/>
      <c r="DZ50" s="345"/>
      <c r="EA50" s="345"/>
      <c r="EB50" s="345"/>
      <c r="EC50" s="345"/>
      <c r="ED50" s="345"/>
      <c r="EE50" s="345"/>
      <c r="EF50" s="345"/>
      <c r="EG50" s="345"/>
      <c r="EH50" s="345"/>
      <c r="EI50" s="345"/>
      <c r="EJ50" s="345"/>
      <c r="EK50" s="345"/>
      <c r="EL50" s="345"/>
      <c r="EM50" s="345"/>
      <c r="EN50" s="345"/>
      <c r="EO50" s="345"/>
      <c r="EP50" s="345"/>
      <c r="EQ50" s="345"/>
      <c r="ER50" s="345"/>
      <c r="ES50" s="345"/>
      <c r="ET50" s="345"/>
      <c r="EU50" s="345"/>
      <c r="EV50" s="345"/>
      <c r="EW50" s="345"/>
      <c r="EX50" s="345"/>
      <c r="EY50" s="345"/>
      <c r="EZ50" s="345"/>
      <c r="FA50" s="345"/>
      <c r="FB50" s="345"/>
      <c r="FC50" s="345"/>
      <c r="FD50" s="345"/>
      <c r="FE50" s="345"/>
      <c r="FF50" s="345"/>
      <c r="FG50" s="345"/>
      <c r="FH50" s="345"/>
      <c r="FI50" s="345"/>
      <c r="FJ50" s="345"/>
      <c r="FK50" s="345"/>
      <c r="FL50" s="345"/>
      <c r="FM50" s="345"/>
      <c r="FN50" s="345"/>
      <c r="FO50" s="345"/>
    </row>
    <row r="51" spans="1:171" ht="19.899999999999999" customHeight="1" x14ac:dyDescent="0.15">
      <c r="A51" s="347" t="s">
        <v>362</v>
      </c>
      <c r="B51" s="348" t="s">
        <v>75</v>
      </c>
      <c r="C51" s="349">
        <v>1.525720457945957E-4</v>
      </c>
      <c r="D51" s="342">
        <v>7.501372646133344E-5</v>
      </c>
      <c r="E51" s="342">
        <v>4.0382342042331068E-4</v>
      </c>
      <c r="F51" s="342">
        <v>7.0192075277966499E-5</v>
      </c>
      <c r="G51" s="342">
        <v>4.1984180764823137E-5</v>
      </c>
      <c r="H51" s="342">
        <v>0</v>
      </c>
      <c r="I51" s="342">
        <v>3.0666628917597845E-4</v>
      </c>
      <c r="J51" s="342">
        <v>5.0535400551059717E-5</v>
      </c>
      <c r="K51" s="342">
        <v>5.7600591092346494E-5</v>
      </c>
      <c r="L51" s="342">
        <v>2.8848310712319554E-5</v>
      </c>
      <c r="M51" s="342">
        <v>0</v>
      </c>
      <c r="N51" s="342">
        <v>9.4421946612523362E-5</v>
      </c>
      <c r="O51" s="342">
        <v>4.9465915940448062E-5</v>
      </c>
      <c r="P51" s="342">
        <v>6.3389077519698626E-5</v>
      </c>
      <c r="Q51" s="342">
        <v>4.5267614978393397E-5</v>
      </c>
      <c r="R51" s="342">
        <v>5.7907737177256846E-5</v>
      </c>
      <c r="S51" s="342">
        <v>4.3818309123980522E-5</v>
      </c>
      <c r="T51" s="342">
        <v>4.3649275277380441E-5</v>
      </c>
      <c r="U51" s="342">
        <v>9.0995133897558289E-5</v>
      </c>
      <c r="V51" s="342">
        <v>1.4619575842834072E-4</v>
      </c>
      <c r="W51" s="342">
        <v>3.5593714418218929E-5</v>
      </c>
      <c r="X51" s="342">
        <v>1.2420760824415078E-4</v>
      </c>
      <c r="Y51" s="342">
        <v>5.5857032293588211E-5</v>
      </c>
      <c r="Z51" s="342">
        <v>5.4101792118996029E-5</v>
      </c>
      <c r="AA51" s="342">
        <v>6.1167367856864807E-5</v>
      </c>
      <c r="AB51" s="342">
        <v>4.5714288229663603E-5</v>
      </c>
      <c r="AC51" s="342">
        <v>1.3526712878667458E-5</v>
      </c>
      <c r="AD51" s="342">
        <v>5.2496811873946496E-5</v>
      </c>
      <c r="AE51" s="342">
        <v>5.6089020320860626E-5</v>
      </c>
      <c r="AF51" s="342">
        <v>1.2114101773572916E-4</v>
      </c>
      <c r="AG51" s="342">
        <v>5.3144668764198409E-5</v>
      </c>
      <c r="AH51" s="342">
        <v>8.1051013057535176E-5</v>
      </c>
      <c r="AI51" s="342">
        <v>1.4837846696224633E-4</v>
      </c>
      <c r="AJ51" s="342">
        <v>6.1352518289164331E-5</v>
      </c>
      <c r="AK51" s="342">
        <v>1.3402911749958675E-4</v>
      </c>
      <c r="AL51" s="342">
        <v>4.4710278939176265E-5</v>
      </c>
      <c r="AM51" s="342">
        <v>6.155022080498777E-5</v>
      </c>
      <c r="AN51" s="342">
        <v>8.8748242728430425E-5</v>
      </c>
      <c r="AO51" s="342">
        <v>4.049438154927525E-5</v>
      </c>
      <c r="AP51" s="342">
        <v>3.0191194115366131E-5</v>
      </c>
      <c r="AQ51" s="342">
        <v>4.7751620087954458E-5</v>
      </c>
      <c r="AR51" s="342">
        <v>7.1028155142104823E-5</v>
      </c>
      <c r="AS51" s="342">
        <v>6.0904514181852171E-5</v>
      </c>
      <c r="AT51" s="342">
        <v>4.049718199725984E-4</v>
      </c>
      <c r="AU51" s="342">
        <v>9.0049693285297096E-4</v>
      </c>
      <c r="AV51" s="342">
        <v>1.0147629586726794</v>
      </c>
      <c r="AW51" s="342">
        <v>6.9016629287835157E-5</v>
      </c>
      <c r="AX51" s="342">
        <v>7.0648189943662326E-5</v>
      </c>
      <c r="AY51" s="342">
        <v>3.1591703605795792E-4</v>
      </c>
      <c r="AZ51" s="342">
        <v>3.1670677835842733E-5</v>
      </c>
      <c r="BA51" s="342">
        <v>1.4580422644248645E-4</v>
      </c>
      <c r="BB51" s="342">
        <v>4.9945128827686092E-5</v>
      </c>
      <c r="BC51" s="342">
        <v>9.120565450568689E-5</v>
      </c>
      <c r="BD51" s="342">
        <v>2.6396112992533883E-4</v>
      </c>
      <c r="BE51" s="342">
        <v>6.466871233004041E-5</v>
      </c>
      <c r="BF51" s="342">
        <v>7.7153066091583037E-5</v>
      </c>
      <c r="BG51" s="342">
        <v>1.0950466693494018E-4</v>
      </c>
      <c r="BH51" s="342">
        <v>3.2215805828521673E-4</v>
      </c>
      <c r="BI51" s="342">
        <v>7.4151248080597435E-5</v>
      </c>
      <c r="BJ51" s="342">
        <v>1.0226051073189434E-4</v>
      </c>
      <c r="BK51" s="342">
        <v>1.2690653915109338E-4</v>
      </c>
      <c r="BL51" s="342">
        <v>1.4278156850462104E-4</v>
      </c>
      <c r="BM51" s="342">
        <v>7.9811467483626204E-5</v>
      </c>
      <c r="BN51" s="342">
        <v>1.1701897761897381E-4</v>
      </c>
      <c r="BO51" s="342">
        <v>9.9073629472174097E-5</v>
      </c>
      <c r="BP51" s="342">
        <v>1.5513743284191025E-4</v>
      </c>
      <c r="BQ51" s="342">
        <v>4.5168434035523876E-5</v>
      </c>
      <c r="BR51" s="342">
        <v>1.8990964900162394E-4</v>
      </c>
      <c r="BS51" s="342">
        <v>1.7736483743788101E-4</v>
      </c>
      <c r="BT51" s="342">
        <v>1.8319438322548121E-4</v>
      </c>
      <c r="BU51" s="342">
        <v>6.2327035484203291E-5</v>
      </c>
      <c r="BV51" s="342">
        <v>3.4598842541158379E-5</v>
      </c>
      <c r="BW51" s="342">
        <v>2.7432844566176632E-5</v>
      </c>
      <c r="BX51" s="342">
        <v>5.4604850532981882E-6</v>
      </c>
      <c r="BY51" s="342">
        <v>5.1958515298598604E-5</v>
      </c>
      <c r="BZ51" s="342">
        <v>1.6826508222291008E-4</v>
      </c>
      <c r="CA51" s="342">
        <v>1.0012926327652005E-3</v>
      </c>
      <c r="CB51" s="342">
        <v>2.5753441622199617E-5</v>
      </c>
      <c r="CC51" s="342">
        <v>0</v>
      </c>
      <c r="CD51" s="342">
        <v>1.6162448761157134E-4</v>
      </c>
      <c r="CE51" s="342">
        <v>1.118637655300879E-4</v>
      </c>
      <c r="CF51" s="342">
        <v>9.1159721617002561E-5</v>
      </c>
      <c r="CG51" s="342">
        <v>5.602781156194499E-5</v>
      </c>
      <c r="CH51" s="342">
        <v>9.7346242055891755E-5</v>
      </c>
      <c r="CI51" s="342">
        <v>1.409894151350486E-4</v>
      </c>
      <c r="CJ51" s="342">
        <v>1.0241590407896852E-4</v>
      </c>
      <c r="CK51" s="342">
        <v>1.0504593072144961E-4</v>
      </c>
      <c r="CL51" s="342">
        <v>4.1286377686927011E-4</v>
      </c>
      <c r="CM51" s="342">
        <v>7.5398873751836965E-4</v>
      </c>
      <c r="CN51" s="342">
        <v>5.4746667364983683E-5</v>
      </c>
      <c r="CO51" s="342">
        <v>1.3978886015994385E-4</v>
      </c>
      <c r="CP51" s="342">
        <v>3.0162404409137104E-3</v>
      </c>
      <c r="CQ51" s="342">
        <v>1.8910580468898335E-3</v>
      </c>
      <c r="CR51" s="342">
        <v>7.6258420398051723E-4</v>
      </c>
      <c r="CS51" s="342">
        <v>5.1781158109773099E-4</v>
      </c>
      <c r="CT51" s="342">
        <v>8.2752369135786455E-5</v>
      </c>
      <c r="CU51" s="342">
        <v>8.7438919685619101E-4</v>
      </c>
      <c r="CV51" s="342">
        <v>6.7115153558641263E-5</v>
      </c>
      <c r="CW51" s="342">
        <v>4.9905229699307831E-3</v>
      </c>
      <c r="CX51" s="342">
        <v>1.2568366080065144E-4</v>
      </c>
      <c r="CY51" s="342">
        <v>1.2258467959354414E-4</v>
      </c>
      <c r="CZ51" s="342">
        <v>4.5445436008469112E-5</v>
      </c>
      <c r="DA51" s="342">
        <v>8.8354207738694249E-5</v>
      </c>
      <c r="DB51" s="342">
        <v>8.8639060867467775E-4</v>
      </c>
      <c r="DC51" s="342">
        <v>1.651372829909876E-3</v>
      </c>
      <c r="DD51" s="342">
        <v>1.076222926463005E-4</v>
      </c>
      <c r="DE51" s="342">
        <v>4.487894030008802E-3</v>
      </c>
      <c r="DF51" s="343">
        <v>1.0195714677413777E-4</v>
      </c>
      <c r="DG51" s="344"/>
      <c r="DH51" s="345"/>
      <c r="DI51" s="346"/>
      <c r="DJ51" s="346"/>
      <c r="DK51" s="346"/>
      <c r="DL51" s="346"/>
      <c r="DM51" s="346"/>
      <c r="DN51" s="346"/>
      <c r="DO51" s="346"/>
      <c r="DP51" s="346"/>
      <c r="DQ51" s="346"/>
      <c r="DR51" s="345"/>
      <c r="DS51" s="345"/>
      <c r="DT51" s="345"/>
      <c r="DU51" s="345"/>
      <c r="DV51" s="345"/>
      <c r="DW51" s="345"/>
      <c r="DX51" s="345"/>
      <c r="DY51" s="345"/>
      <c r="DZ51" s="345"/>
      <c r="EA51" s="345"/>
      <c r="EB51" s="345"/>
      <c r="EC51" s="345"/>
      <c r="ED51" s="345"/>
      <c r="EE51" s="345"/>
      <c r="EF51" s="345"/>
      <c r="EG51" s="345"/>
      <c r="EH51" s="345"/>
      <c r="EI51" s="345"/>
      <c r="EJ51" s="345"/>
      <c r="EK51" s="345"/>
      <c r="EL51" s="345"/>
      <c r="EM51" s="345"/>
      <c r="EN51" s="345"/>
      <c r="EO51" s="345"/>
      <c r="EP51" s="345"/>
      <c r="EQ51" s="345"/>
      <c r="ER51" s="345"/>
      <c r="ES51" s="345"/>
      <c r="ET51" s="345"/>
      <c r="EU51" s="345"/>
      <c r="EV51" s="345"/>
      <c r="EW51" s="345"/>
      <c r="EX51" s="345"/>
      <c r="EY51" s="345"/>
      <c r="EZ51" s="345"/>
      <c r="FA51" s="345"/>
      <c r="FB51" s="345"/>
      <c r="FC51" s="345"/>
      <c r="FD51" s="345"/>
      <c r="FE51" s="345"/>
      <c r="FF51" s="345"/>
      <c r="FG51" s="345"/>
      <c r="FH51" s="345"/>
      <c r="FI51" s="345"/>
      <c r="FJ51" s="345"/>
      <c r="FK51" s="345"/>
      <c r="FL51" s="345"/>
      <c r="FM51" s="345"/>
      <c r="FN51" s="345"/>
      <c r="FO51" s="345"/>
    </row>
    <row r="52" spans="1:171" ht="19.899999999999999" customHeight="1" x14ac:dyDescent="0.15">
      <c r="A52" s="347" t="s">
        <v>375</v>
      </c>
      <c r="B52" s="348" t="s">
        <v>374</v>
      </c>
      <c r="C52" s="349">
        <v>2.1841339546635695E-7</v>
      </c>
      <c r="D52" s="342">
        <v>9.6531638821870964E-8</v>
      </c>
      <c r="E52" s="342">
        <v>5.1342721742612468E-7</v>
      </c>
      <c r="F52" s="342">
        <v>8.3869999342456472E-8</v>
      </c>
      <c r="G52" s="342">
        <v>5.4073620570735316E-8</v>
      </c>
      <c r="H52" s="342">
        <v>0</v>
      </c>
      <c r="I52" s="342">
        <v>4.431630579670603E-7</v>
      </c>
      <c r="J52" s="342">
        <v>5.9201009347289188E-8</v>
      </c>
      <c r="K52" s="342">
        <v>8.1565755124425383E-8</v>
      </c>
      <c r="L52" s="342">
        <v>3.3233351277034758E-8</v>
      </c>
      <c r="M52" s="342">
        <v>0</v>
      </c>
      <c r="N52" s="342">
        <v>1.2692277391363081E-7</v>
      </c>
      <c r="O52" s="342">
        <v>5.9190228983575124E-8</v>
      </c>
      <c r="P52" s="342">
        <v>8.4154659384850169E-8</v>
      </c>
      <c r="Q52" s="342">
        <v>5.5172942525218537E-8</v>
      </c>
      <c r="R52" s="342">
        <v>6.9839056427122543E-8</v>
      </c>
      <c r="S52" s="342">
        <v>5.0282090588851331E-8</v>
      </c>
      <c r="T52" s="342">
        <v>5.0376771056288018E-8</v>
      </c>
      <c r="U52" s="342">
        <v>1.2626134266774852E-7</v>
      </c>
      <c r="V52" s="342">
        <v>2.0764266536545065E-7</v>
      </c>
      <c r="W52" s="342">
        <v>5.1513981331325531E-8</v>
      </c>
      <c r="X52" s="342">
        <v>1.8476349860360304E-7</v>
      </c>
      <c r="Y52" s="342">
        <v>7.8304887520962769E-8</v>
      </c>
      <c r="Z52" s="342">
        <v>7.1653460944776672E-8</v>
      </c>
      <c r="AA52" s="342">
        <v>8.0659036682374989E-8</v>
      </c>
      <c r="AB52" s="342">
        <v>5.7639302417448318E-8</v>
      </c>
      <c r="AC52" s="342">
        <v>1.9139055331322527E-8</v>
      </c>
      <c r="AD52" s="342">
        <v>7.4403227767826431E-8</v>
      </c>
      <c r="AE52" s="342">
        <v>7.5557903134190678E-8</v>
      </c>
      <c r="AF52" s="342">
        <v>1.7592814020042434E-7</v>
      </c>
      <c r="AG52" s="342">
        <v>6.2092595538863235E-8</v>
      </c>
      <c r="AH52" s="342">
        <v>1.0345659234988164E-7</v>
      </c>
      <c r="AI52" s="342">
        <v>2.0989054525061309E-7</v>
      </c>
      <c r="AJ52" s="342">
        <v>8.26295362384217E-8</v>
      </c>
      <c r="AK52" s="342">
        <v>1.8210542298120736E-7</v>
      </c>
      <c r="AL52" s="342">
        <v>6.2943593912735828E-8</v>
      </c>
      <c r="AM52" s="342">
        <v>8.8942397039321097E-8</v>
      </c>
      <c r="AN52" s="342">
        <v>1.2682502848662596E-7</v>
      </c>
      <c r="AO52" s="342">
        <v>4.8772716109036445E-8</v>
      </c>
      <c r="AP52" s="342">
        <v>4.2583678799912249E-8</v>
      </c>
      <c r="AQ52" s="342">
        <v>6.3613008952286417E-8</v>
      </c>
      <c r="AR52" s="342">
        <v>9.2768578986905502E-8</v>
      </c>
      <c r="AS52" s="342">
        <v>4.3858384937136766E-7</v>
      </c>
      <c r="AT52" s="342">
        <v>4.5374158550450475E-7</v>
      </c>
      <c r="AU52" s="342">
        <v>6.8623917116474261E-7</v>
      </c>
      <c r="AV52" s="342">
        <v>3.2237476424388625E-5</v>
      </c>
      <c r="AW52" s="342">
        <v>1.0000417359616003</v>
      </c>
      <c r="AX52" s="342">
        <v>2.0075768129034815E-5</v>
      </c>
      <c r="AY52" s="342">
        <v>2.2032257808381548E-5</v>
      </c>
      <c r="AZ52" s="342">
        <v>5.2363825106871689E-5</v>
      </c>
      <c r="BA52" s="342">
        <v>8.2129391491878777E-5</v>
      </c>
      <c r="BB52" s="342">
        <v>3.1822206409176407E-5</v>
      </c>
      <c r="BC52" s="342">
        <v>5.5428535164183305E-5</v>
      </c>
      <c r="BD52" s="342">
        <v>8.947770818667995E-5</v>
      </c>
      <c r="BE52" s="342">
        <v>9.2315325991877703E-7</v>
      </c>
      <c r="BF52" s="342">
        <v>7.1272072647421709E-7</v>
      </c>
      <c r="BG52" s="342">
        <v>4.7843991598527008E-6</v>
      </c>
      <c r="BH52" s="342">
        <v>2.4406499507328311E-7</v>
      </c>
      <c r="BI52" s="342">
        <v>8.1413319028552144E-7</v>
      </c>
      <c r="BJ52" s="342">
        <v>2.6097232560096378E-6</v>
      </c>
      <c r="BK52" s="342">
        <v>1.495529886257778E-7</v>
      </c>
      <c r="BL52" s="342">
        <v>1.1796370534900189E-7</v>
      </c>
      <c r="BM52" s="342">
        <v>1.3139641711587747E-7</v>
      </c>
      <c r="BN52" s="342">
        <v>1.5503371913585029E-7</v>
      </c>
      <c r="BO52" s="342">
        <v>1.7145763793579669E-7</v>
      </c>
      <c r="BP52" s="342">
        <v>2.337423627425532E-7</v>
      </c>
      <c r="BQ52" s="342">
        <v>5.9823838209431611E-8</v>
      </c>
      <c r="BR52" s="342">
        <v>2.411457546916894E-7</v>
      </c>
      <c r="BS52" s="342">
        <v>2.2843373150976134E-7</v>
      </c>
      <c r="BT52" s="342">
        <v>6.9753455846506224E-8</v>
      </c>
      <c r="BU52" s="342">
        <v>5.6032184868238272E-8</v>
      </c>
      <c r="BV52" s="342">
        <v>3.7894942172103527E-8</v>
      </c>
      <c r="BW52" s="342">
        <v>3.0643528623238175E-8</v>
      </c>
      <c r="BX52" s="342">
        <v>6.319517255421434E-9</v>
      </c>
      <c r="BY52" s="342">
        <v>7.2469763044252006E-8</v>
      </c>
      <c r="BZ52" s="342">
        <v>2.4335844895685581E-7</v>
      </c>
      <c r="CA52" s="342">
        <v>1.45850606386539E-6</v>
      </c>
      <c r="CB52" s="342">
        <v>2.2814152654971109E-8</v>
      </c>
      <c r="CC52" s="342">
        <v>0</v>
      </c>
      <c r="CD52" s="342">
        <v>9.3534592852814727E-8</v>
      </c>
      <c r="CE52" s="342">
        <v>9.3809028282947596E-8</v>
      </c>
      <c r="CF52" s="342">
        <v>9.8347494361572404E-8</v>
      </c>
      <c r="CG52" s="342">
        <v>4.6688562172898253E-8</v>
      </c>
      <c r="CH52" s="342">
        <v>1.0364943746419437E-7</v>
      </c>
      <c r="CI52" s="342">
        <v>1.2567677395881363E-7</v>
      </c>
      <c r="CJ52" s="342">
        <v>1.4563910145236419E-7</v>
      </c>
      <c r="CK52" s="342">
        <v>7.9112471536950942E-8</v>
      </c>
      <c r="CL52" s="342">
        <v>8.3877766504860902E-8</v>
      </c>
      <c r="CM52" s="342">
        <v>1.8257587894611522E-7</v>
      </c>
      <c r="CN52" s="342">
        <v>6.5187283946252263E-8</v>
      </c>
      <c r="CO52" s="342">
        <v>1.7913737822175703E-7</v>
      </c>
      <c r="CP52" s="342">
        <v>1.3791306332325222E-7</v>
      </c>
      <c r="CQ52" s="342">
        <v>1.8894073505043048E-7</v>
      </c>
      <c r="CR52" s="342">
        <v>1.1057238616821494E-7</v>
      </c>
      <c r="CS52" s="342">
        <v>6.2378391366948788E-8</v>
      </c>
      <c r="CT52" s="342">
        <v>8.4162981687091813E-8</v>
      </c>
      <c r="CU52" s="342">
        <v>7.6396967204011051E-7</v>
      </c>
      <c r="CV52" s="342">
        <v>4.6558398720163095E-8</v>
      </c>
      <c r="CW52" s="342">
        <v>7.7874019706083377E-6</v>
      </c>
      <c r="CX52" s="342">
        <v>7.9486271859483357E-8</v>
      </c>
      <c r="CY52" s="342">
        <v>1.3751886198294603E-7</v>
      </c>
      <c r="CZ52" s="342">
        <v>4.8760846319670465E-8</v>
      </c>
      <c r="DA52" s="342">
        <v>9.5832046354845265E-8</v>
      </c>
      <c r="DB52" s="342">
        <v>1.3429496724484696E-7</v>
      </c>
      <c r="DC52" s="342">
        <v>8.8172192366169205E-8</v>
      </c>
      <c r="DD52" s="342">
        <v>6.1731474776024783E-8</v>
      </c>
      <c r="DE52" s="342">
        <v>2.443666560912732E-7</v>
      </c>
      <c r="DF52" s="343">
        <v>5.0755054387137716E-8</v>
      </c>
      <c r="DG52" s="344"/>
      <c r="DH52" s="345"/>
      <c r="DI52" s="346"/>
      <c r="DJ52" s="346"/>
      <c r="DK52" s="346"/>
      <c r="DL52" s="346"/>
      <c r="DM52" s="346"/>
      <c r="DN52" s="346"/>
      <c r="DO52" s="346"/>
      <c r="DP52" s="346"/>
      <c r="DQ52" s="346"/>
      <c r="DR52" s="345"/>
      <c r="DS52" s="345"/>
      <c r="DT52" s="345"/>
      <c r="DU52" s="345"/>
      <c r="DV52" s="345"/>
      <c r="DW52" s="345"/>
      <c r="DX52" s="345"/>
      <c r="DY52" s="345"/>
      <c r="DZ52" s="345"/>
      <c r="EA52" s="345"/>
      <c r="EB52" s="345"/>
      <c r="EC52" s="345"/>
      <c r="ED52" s="345"/>
      <c r="EE52" s="345"/>
      <c r="EF52" s="345"/>
      <c r="EG52" s="345"/>
      <c r="EH52" s="345"/>
      <c r="EI52" s="345"/>
      <c r="EJ52" s="345"/>
      <c r="EK52" s="345"/>
      <c r="EL52" s="345"/>
      <c r="EM52" s="345"/>
      <c r="EN52" s="345"/>
      <c r="EO52" s="345"/>
      <c r="EP52" s="345"/>
      <c r="EQ52" s="345"/>
      <c r="ER52" s="345"/>
      <c r="ES52" s="345"/>
      <c r="ET52" s="345"/>
      <c r="EU52" s="345"/>
      <c r="EV52" s="345"/>
      <c r="EW52" s="345"/>
      <c r="EX52" s="345"/>
      <c r="EY52" s="345"/>
      <c r="EZ52" s="345"/>
      <c r="FA52" s="345"/>
      <c r="FB52" s="345"/>
      <c r="FC52" s="345"/>
      <c r="FD52" s="345"/>
      <c r="FE52" s="345"/>
      <c r="FF52" s="345"/>
      <c r="FG52" s="345"/>
      <c r="FH52" s="345"/>
      <c r="FI52" s="345"/>
      <c r="FJ52" s="345"/>
      <c r="FK52" s="345"/>
      <c r="FL52" s="345"/>
      <c r="FM52" s="345"/>
      <c r="FN52" s="345"/>
      <c r="FO52" s="345"/>
    </row>
    <row r="53" spans="1:171" ht="19.899999999999999" customHeight="1" x14ac:dyDescent="0.15">
      <c r="A53" s="347" t="s">
        <v>378</v>
      </c>
      <c r="B53" s="348" t="s">
        <v>377</v>
      </c>
      <c r="C53" s="349">
        <v>1.679921859109524E-4</v>
      </c>
      <c r="D53" s="342">
        <v>7.4856062504399893E-5</v>
      </c>
      <c r="E53" s="342">
        <v>3.9215570150604145E-4</v>
      </c>
      <c r="F53" s="342">
        <v>6.9819599515410233E-5</v>
      </c>
      <c r="G53" s="342">
        <v>4.0623171586043009E-5</v>
      </c>
      <c r="H53" s="342">
        <v>0</v>
      </c>
      <c r="I53" s="342">
        <v>3.4091646978543752E-4</v>
      </c>
      <c r="J53" s="342">
        <v>4.7892055846444231E-5</v>
      </c>
      <c r="K53" s="342">
        <v>6.5982338445105972E-5</v>
      </c>
      <c r="L53" s="342">
        <v>2.6020614638844864E-5</v>
      </c>
      <c r="M53" s="342">
        <v>0</v>
      </c>
      <c r="N53" s="342">
        <v>9.933915712758192E-5</v>
      </c>
      <c r="O53" s="342">
        <v>4.5532052087748655E-5</v>
      </c>
      <c r="P53" s="342">
        <v>6.6207381811725707E-5</v>
      </c>
      <c r="Q53" s="342">
        <v>4.9080518454221745E-5</v>
      </c>
      <c r="R53" s="342">
        <v>5.4804102850698728E-5</v>
      </c>
      <c r="S53" s="342">
        <v>4.0598873562194552E-5</v>
      </c>
      <c r="T53" s="342">
        <v>5.0853590416718726E-5</v>
      </c>
      <c r="U53" s="342">
        <v>9.9599448337909285E-5</v>
      </c>
      <c r="V53" s="342">
        <v>1.6187134957578163E-4</v>
      </c>
      <c r="W53" s="342">
        <v>3.9786387941042038E-5</v>
      </c>
      <c r="X53" s="342">
        <v>1.4201703862679366E-4</v>
      </c>
      <c r="Y53" s="342">
        <v>6.1091165987444182E-5</v>
      </c>
      <c r="Z53" s="342">
        <v>5.606043289253159E-5</v>
      </c>
      <c r="AA53" s="342">
        <v>6.5773094534654094E-5</v>
      </c>
      <c r="AB53" s="342">
        <v>4.6943662323031578E-5</v>
      </c>
      <c r="AC53" s="342">
        <v>1.4803967258208247E-5</v>
      </c>
      <c r="AD53" s="342">
        <v>5.7091850482415002E-5</v>
      </c>
      <c r="AE53" s="342">
        <v>5.837358457117439E-5</v>
      </c>
      <c r="AF53" s="342">
        <v>1.3759217571827339E-4</v>
      </c>
      <c r="AG53" s="342">
        <v>5.1487814586502787E-5</v>
      </c>
      <c r="AH53" s="342">
        <v>8.2800092485670347E-5</v>
      </c>
      <c r="AI53" s="342">
        <v>1.6222959131148638E-4</v>
      </c>
      <c r="AJ53" s="342">
        <v>6.6075214650118243E-5</v>
      </c>
      <c r="AK53" s="342">
        <v>1.4248176593012945E-4</v>
      </c>
      <c r="AL53" s="342">
        <v>4.8741804382202495E-5</v>
      </c>
      <c r="AM53" s="342">
        <v>6.8332892988576106E-5</v>
      </c>
      <c r="AN53" s="342">
        <v>9.8030504287206443E-5</v>
      </c>
      <c r="AO53" s="342">
        <v>3.9195763964710896E-5</v>
      </c>
      <c r="AP53" s="342">
        <v>3.3004798814346936E-5</v>
      </c>
      <c r="AQ53" s="342">
        <v>9.2600873821740837E-5</v>
      </c>
      <c r="AR53" s="342">
        <v>7.4681358663719383E-5</v>
      </c>
      <c r="AS53" s="342">
        <v>6.1846098991993881E-4</v>
      </c>
      <c r="AT53" s="342">
        <v>3.0480499237220014E-4</v>
      </c>
      <c r="AU53" s="342">
        <v>6.1258643258280587E-4</v>
      </c>
      <c r="AV53" s="342">
        <v>3.7107801449904293E-3</v>
      </c>
      <c r="AW53" s="342">
        <v>1.3519617660513808E-2</v>
      </c>
      <c r="AX53" s="342">
        <v>1.0161306290588827</v>
      </c>
      <c r="AY53" s="342">
        <v>3.1436389645899212E-3</v>
      </c>
      <c r="AZ53" s="342">
        <v>2.0619923055995508E-3</v>
      </c>
      <c r="BA53" s="342">
        <v>1.0467957567570258E-2</v>
      </c>
      <c r="BB53" s="342">
        <v>2.6564123762998978E-3</v>
      </c>
      <c r="BC53" s="342">
        <v>1.0656744128589061E-2</v>
      </c>
      <c r="BD53" s="342">
        <v>9.6148451146926377E-3</v>
      </c>
      <c r="BE53" s="342">
        <v>2.337425167160565E-4</v>
      </c>
      <c r="BF53" s="342">
        <v>1.9770783327083277E-4</v>
      </c>
      <c r="BG53" s="342">
        <v>8.912033863287069E-4</v>
      </c>
      <c r="BH53" s="342">
        <v>3.3581013819359635E-4</v>
      </c>
      <c r="BI53" s="342">
        <v>1.1400040235840921E-4</v>
      </c>
      <c r="BJ53" s="342">
        <v>1.5822990119684769E-4</v>
      </c>
      <c r="BK53" s="342">
        <v>1.1523847860488115E-4</v>
      </c>
      <c r="BL53" s="342">
        <v>1.1633915084852292E-4</v>
      </c>
      <c r="BM53" s="342">
        <v>1.0565538290912057E-4</v>
      </c>
      <c r="BN53" s="342">
        <v>1.0722669224865882E-4</v>
      </c>
      <c r="BO53" s="342">
        <v>9.7926307340433184E-5</v>
      </c>
      <c r="BP53" s="342">
        <v>1.7934102159029082E-4</v>
      </c>
      <c r="BQ53" s="342">
        <v>4.7297129422039618E-5</v>
      </c>
      <c r="BR53" s="342">
        <v>1.8881120792616505E-4</v>
      </c>
      <c r="BS53" s="342">
        <v>1.8293071757233848E-4</v>
      </c>
      <c r="BT53" s="342">
        <v>5.6563547640105926E-5</v>
      </c>
      <c r="BU53" s="342">
        <v>5.5514847571540856E-5</v>
      </c>
      <c r="BV53" s="342">
        <v>3.1812273683004122E-5</v>
      </c>
      <c r="BW53" s="342">
        <v>2.5544122375581756E-5</v>
      </c>
      <c r="BX53" s="342">
        <v>5.5251981081199055E-6</v>
      </c>
      <c r="BY53" s="342">
        <v>5.0428834502275779E-5</v>
      </c>
      <c r="BZ53" s="342">
        <v>1.8930336599608287E-4</v>
      </c>
      <c r="CA53" s="342">
        <v>1.1129940481130703E-3</v>
      </c>
      <c r="CB53" s="342">
        <v>2.1367576578584638E-5</v>
      </c>
      <c r="CC53" s="342">
        <v>0</v>
      </c>
      <c r="CD53" s="342">
        <v>8.1020965888555614E-5</v>
      </c>
      <c r="CE53" s="342">
        <v>7.9317342245740279E-5</v>
      </c>
      <c r="CF53" s="342">
        <v>8.1282354081372213E-5</v>
      </c>
      <c r="CG53" s="342">
        <v>4.435531797310661E-5</v>
      </c>
      <c r="CH53" s="342">
        <v>1.0531945173598381E-4</v>
      </c>
      <c r="CI53" s="342">
        <v>2.180369438923229E-4</v>
      </c>
      <c r="CJ53" s="342">
        <v>1.4992710958546299E-4</v>
      </c>
      <c r="CK53" s="342">
        <v>8.6074432185621522E-5</v>
      </c>
      <c r="CL53" s="342">
        <v>3.7185278410973769E-4</v>
      </c>
      <c r="CM53" s="342">
        <v>2.388938201229767E-4</v>
      </c>
      <c r="CN53" s="342">
        <v>5.4425350694073073E-5</v>
      </c>
      <c r="CO53" s="342">
        <v>3.4719174992375727E-4</v>
      </c>
      <c r="CP53" s="342">
        <v>4.6833385733454039E-5</v>
      </c>
      <c r="CQ53" s="342">
        <v>1.2024640246909057E-4</v>
      </c>
      <c r="CR53" s="342">
        <v>8.3080966688159179E-5</v>
      </c>
      <c r="CS53" s="342">
        <v>4.9550030161682964E-5</v>
      </c>
      <c r="CT53" s="342">
        <v>7.6145311900033114E-5</v>
      </c>
      <c r="CU53" s="342">
        <v>5.7277341471155562E-4</v>
      </c>
      <c r="CV53" s="342">
        <v>5.9887052450168176E-5</v>
      </c>
      <c r="CW53" s="342">
        <v>5.932367849396835E-3</v>
      </c>
      <c r="CX53" s="342">
        <v>6.153080246176658E-5</v>
      </c>
      <c r="CY53" s="342">
        <v>1.1155585563675849E-4</v>
      </c>
      <c r="CZ53" s="342">
        <v>3.9282201842921657E-5</v>
      </c>
      <c r="DA53" s="342">
        <v>8.2493092669034824E-5</v>
      </c>
      <c r="DB53" s="342">
        <v>9.0581134540908463E-5</v>
      </c>
      <c r="DC53" s="342">
        <v>4.0551662247887976E-5</v>
      </c>
      <c r="DD53" s="342">
        <v>5.8771136726750036E-5</v>
      </c>
      <c r="DE53" s="342">
        <v>2.4147188657033091E-3</v>
      </c>
      <c r="DF53" s="343">
        <v>5.0090834009744123E-5</v>
      </c>
      <c r="DG53" s="344"/>
      <c r="DH53" s="345"/>
      <c r="DI53" s="346"/>
      <c r="DJ53" s="346"/>
      <c r="DK53" s="346"/>
      <c r="DL53" s="346"/>
      <c r="DM53" s="346"/>
      <c r="DN53" s="346"/>
      <c r="DO53" s="346"/>
      <c r="DP53" s="346"/>
      <c r="DQ53" s="346"/>
      <c r="DR53" s="345"/>
      <c r="DS53" s="345"/>
      <c r="DT53" s="345"/>
      <c r="DU53" s="345"/>
      <c r="DV53" s="345"/>
      <c r="DW53" s="345"/>
      <c r="DX53" s="345"/>
      <c r="DY53" s="345"/>
      <c r="DZ53" s="345"/>
      <c r="EA53" s="345"/>
      <c r="EB53" s="345"/>
      <c r="EC53" s="345"/>
      <c r="ED53" s="345"/>
      <c r="EE53" s="345"/>
      <c r="EF53" s="345"/>
      <c r="EG53" s="345"/>
      <c r="EH53" s="345"/>
      <c r="EI53" s="345"/>
      <c r="EJ53" s="345"/>
      <c r="EK53" s="345"/>
      <c r="EL53" s="345"/>
      <c r="EM53" s="345"/>
      <c r="EN53" s="345"/>
      <c r="EO53" s="345"/>
      <c r="EP53" s="345"/>
      <c r="EQ53" s="345"/>
      <c r="ER53" s="345"/>
      <c r="ES53" s="345"/>
      <c r="ET53" s="345"/>
      <c r="EU53" s="345"/>
      <c r="EV53" s="345"/>
      <c r="EW53" s="345"/>
      <c r="EX53" s="345"/>
      <c r="EY53" s="345"/>
      <c r="EZ53" s="345"/>
      <c r="FA53" s="345"/>
      <c r="FB53" s="345"/>
      <c r="FC53" s="345"/>
      <c r="FD53" s="345"/>
      <c r="FE53" s="345"/>
      <c r="FF53" s="345"/>
      <c r="FG53" s="345"/>
      <c r="FH53" s="345"/>
      <c r="FI53" s="345"/>
      <c r="FJ53" s="345"/>
      <c r="FK53" s="345"/>
      <c r="FL53" s="345"/>
      <c r="FM53" s="345"/>
      <c r="FN53" s="345"/>
      <c r="FO53" s="345"/>
    </row>
    <row r="54" spans="1:171" ht="19.899999999999999" customHeight="1" x14ac:dyDescent="0.15">
      <c r="A54" s="347" t="s">
        <v>381</v>
      </c>
      <c r="B54" s="348" t="s">
        <v>380</v>
      </c>
      <c r="C54" s="349">
        <v>7.756546505489449E-5</v>
      </c>
      <c r="D54" s="342">
        <v>3.5391934143964961E-5</v>
      </c>
      <c r="E54" s="342">
        <v>1.7972439987454938E-4</v>
      </c>
      <c r="F54" s="342">
        <v>2.8962415065243678E-5</v>
      </c>
      <c r="G54" s="342">
        <v>1.5704548533637439E-4</v>
      </c>
      <c r="H54" s="342">
        <v>0</v>
      </c>
      <c r="I54" s="342">
        <v>1.570175779563422E-4</v>
      </c>
      <c r="J54" s="342">
        <v>2.1001087879434206E-5</v>
      </c>
      <c r="K54" s="342">
        <v>2.7541385346844927E-5</v>
      </c>
      <c r="L54" s="342">
        <v>1.1942862426192701E-5</v>
      </c>
      <c r="M54" s="342">
        <v>0</v>
      </c>
      <c r="N54" s="342">
        <v>4.7042359108372218E-5</v>
      </c>
      <c r="O54" s="342">
        <v>2.0069990495520859E-5</v>
      </c>
      <c r="P54" s="342">
        <v>2.949872285165527E-5</v>
      </c>
      <c r="Q54" s="342">
        <v>3.5624236907492399E-5</v>
      </c>
      <c r="R54" s="342">
        <v>2.7871295499466484E-5</v>
      </c>
      <c r="S54" s="342">
        <v>1.9810803199929867E-5</v>
      </c>
      <c r="T54" s="342">
        <v>1.8271874549487155E-5</v>
      </c>
      <c r="U54" s="342">
        <v>4.5967950664890778E-5</v>
      </c>
      <c r="V54" s="342">
        <v>7.4503579227604331E-5</v>
      </c>
      <c r="W54" s="342">
        <v>1.9779727359416727E-5</v>
      </c>
      <c r="X54" s="342">
        <v>6.8067199696158465E-5</v>
      </c>
      <c r="Y54" s="342">
        <v>3.1114925149472615E-5</v>
      </c>
      <c r="Z54" s="342">
        <v>3.0011944289868088E-5</v>
      </c>
      <c r="AA54" s="342">
        <v>2.8303925484994359E-5</v>
      </c>
      <c r="AB54" s="342">
        <v>2.1540139663293836E-5</v>
      </c>
      <c r="AC54" s="342">
        <v>6.8146368682463734E-6</v>
      </c>
      <c r="AD54" s="342">
        <v>2.7329882337470853E-5</v>
      </c>
      <c r="AE54" s="342">
        <v>2.9719873786672871E-5</v>
      </c>
      <c r="AF54" s="342">
        <v>6.2467738107543249E-5</v>
      </c>
      <c r="AG54" s="342">
        <v>2.1910929882410085E-5</v>
      </c>
      <c r="AH54" s="342">
        <v>3.9180576250409763E-5</v>
      </c>
      <c r="AI54" s="342">
        <v>7.4625673697787415E-5</v>
      </c>
      <c r="AJ54" s="342">
        <v>3.1489467489485724E-5</v>
      </c>
      <c r="AK54" s="342">
        <v>6.6409476370655725E-5</v>
      </c>
      <c r="AL54" s="342">
        <v>2.4999403763954006E-5</v>
      </c>
      <c r="AM54" s="342">
        <v>3.4688827637683421E-5</v>
      </c>
      <c r="AN54" s="342">
        <v>4.8694337117067224E-5</v>
      </c>
      <c r="AO54" s="342">
        <v>1.9119092388768827E-5</v>
      </c>
      <c r="AP54" s="342">
        <v>1.6515415235284681E-5</v>
      </c>
      <c r="AQ54" s="342">
        <v>2.7592411070431014E-5</v>
      </c>
      <c r="AR54" s="342">
        <v>8.1466848252646139E-5</v>
      </c>
      <c r="AS54" s="342">
        <v>6.1897459170311549E-5</v>
      </c>
      <c r="AT54" s="342">
        <v>2.5574699147100127E-3</v>
      </c>
      <c r="AU54" s="342">
        <v>1.3742692819448828E-3</v>
      </c>
      <c r="AV54" s="342">
        <v>1.1271415909180492E-3</v>
      </c>
      <c r="AW54" s="342">
        <v>3.4440350754090237E-5</v>
      </c>
      <c r="AX54" s="342">
        <v>1.3481760173521064E-4</v>
      </c>
      <c r="AY54" s="342">
        <v>1.0087010625075445</v>
      </c>
      <c r="AZ54" s="342">
        <v>1.4056789825438851E-3</v>
      </c>
      <c r="BA54" s="342">
        <v>8.7743719544463152E-4</v>
      </c>
      <c r="BB54" s="342">
        <v>6.5854326088823402E-4</v>
      </c>
      <c r="BC54" s="342">
        <v>1.0600580636040914E-3</v>
      </c>
      <c r="BD54" s="342">
        <v>1.0744936045082578E-3</v>
      </c>
      <c r="BE54" s="342">
        <v>5.2603068194250506E-3</v>
      </c>
      <c r="BF54" s="342">
        <v>1.892309524202521E-3</v>
      </c>
      <c r="BG54" s="342">
        <v>7.046376850509687E-3</v>
      </c>
      <c r="BH54" s="342">
        <v>2.8908753724424768E-3</v>
      </c>
      <c r="BI54" s="342">
        <v>1.0380753537572718E-3</v>
      </c>
      <c r="BJ54" s="342">
        <v>3.1677610490518498E-5</v>
      </c>
      <c r="BK54" s="342">
        <v>5.183431393559784E-5</v>
      </c>
      <c r="BL54" s="342">
        <v>2.7672921865141959E-4</v>
      </c>
      <c r="BM54" s="342">
        <v>4.7091428237875472E-4</v>
      </c>
      <c r="BN54" s="342">
        <v>1.9243898767557893E-4</v>
      </c>
      <c r="BO54" s="342">
        <v>5.0184642714099707E-4</v>
      </c>
      <c r="BP54" s="342">
        <v>8.892370407033986E-5</v>
      </c>
      <c r="BQ54" s="342">
        <v>4.3859404486841477E-5</v>
      </c>
      <c r="BR54" s="342">
        <v>1.0752751723734916E-4</v>
      </c>
      <c r="BS54" s="342">
        <v>8.1494400602812373E-5</v>
      </c>
      <c r="BT54" s="342">
        <v>2.4069711720285869E-5</v>
      </c>
      <c r="BU54" s="342">
        <v>2.0439727252056548E-5</v>
      </c>
      <c r="BV54" s="342">
        <v>1.5118380875074433E-5</v>
      </c>
      <c r="BW54" s="342">
        <v>1.7870459052366777E-5</v>
      </c>
      <c r="BX54" s="342">
        <v>8.9969427176357779E-6</v>
      </c>
      <c r="BY54" s="342">
        <v>6.801569755103609E-5</v>
      </c>
      <c r="BZ54" s="342">
        <v>8.3567273959177441E-5</v>
      </c>
      <c r="CA54" s="342">
        <v>5.1050813281352896E-4</v>
      </c>
      <c r="CB54" s="342">
        <v>1.5693776538928717E-5</v>
      </c>
      <c r="CC54" s="342">
        <v>0</v>
      </c>
      <c r="CD54" s="342">
        <v>3.2584337033916487E-5</v>
      </c>
      <c r="CE54" s="342">
        <v>3.895589517461714E-5</v>
      </c>
      <c r="CF54" s="342">
        <v>4.1451188027384224E-5</v>
      </c>
      <c r="CG54" s="342">
        <v>1.6780576572458697E-5</v>
      </c>
      <c r="CH54" s="342">
        <v>3.8466647303070866E-5</v>
      </c>
      <c r="CI54" s="342">
        <v>4.8742202798759741E-5</v>
      </c>
      <c r="CJ54" s="342">
        <v>4.8227039365277826E-5</v>
      </c>
      <c r="CK54" s="342">
        <v>3.002636587827498E-5</v>
      </c>
      <c r="CL54" s="342">
        <v>2.1851854397857221E-5</v>
      </c>
      <c r="CM54" s="342">
        <v>5.2003091815165026E-5</v>
      </c>
      <c r="CN54" s="342">
        <v>2.6988486279930948E-5</v>
      </c>
      <c r="CO54" s="342">
        <v>5.294183492773011E-5</v>
      </c>
      <c r="CP54" s="342">
        <v>1.9032357942135008E-5</v>
      </c>
      <c r="CQ54" s="342">
        <v>4.9420955243237061E-5</v>
      </c>
      <c r="CR54" s="342">
        <v>3.3368361689061523E-5</v>
      </c>
      <c r="CS54" s="342">
        <v>1.8054808394321034E-5</v>
      </c>
      <c r="CT54" s="342">
        <v>2.8950314314045639E-5</v>
      </c>
      <c r="CU54" s="342">
        <v>2.5695810343694743E-4</v>
      </c>
      <c r="CV54" s="342">
        <v>1.5268839139177432E-5</v>
      </c>
      <c r="CW54" s="342">
        <v>2.6746023883323939E-3</v>
      </c>
      <c r="CX54" s="342">
        <v>2.3841091720056644E-5</v>
      </c>
      <c r="CY54" s="342">
        <v>4.9818824979336184E-5</v>
      </c>
      <c r="CZ54" s="342">
        <v>1.7970900122506671E-5</v>
      </c>
      <c r="DA54" s="342">
        <v>3.448227046678507E-5</v>
      </c>
      <c r="DB54" s="342">
        <v>3.9852322387168696E-5</v>
      </c>
      <c r="DC54" s="342">
        <v>1.4768248029739203E-5</v>
      </c>
      <c r="DD54" s="342">
        <v>2.5019642659302896E-5</v>
      </c>
      <c r="DE54" s="342">
        <v>1.4062824367115586E-5</v>
      </c>
      <c r="DF54" s="343">
        <v>2.7587139643332988E-5</v>
      </c>
      <c r="DG54" s="344"/>
      <c r="DH54" s="345"/>
      <c r="DI54" s="346"/>
      <c r="DJ54" s="346"/>
      <c r="DK54" s="346"/>
      <c r="DL54" s="346"/>
      <c r="DM54" s="346"/>
      <c r="DN54" s="346"/>
      <c r="DO54" s="346"/>
      <c r="DP54" s="346"/>
      <c r="DQ54" s="346"/>
      <c r="DR54" s="345"/>
      <c r="DS54" s="345"/>
      <c r="DT54" s="345"/>
      <c r="DU54" s="345"/>
      <c r="DV54" s="345"/>
      <c r="DW54" s="345"/>
      <c r="DX54" s="345"/>
      <c r="DY54" s="345"/>
      <c r="DZ54" s="345"/>
      <c r="EA54" s="345"/>
      <c r="EB54" s="345"/>
      <c r="EC54" s="345"/>
      <c r="ED54" s="345"/>
      <c r="EE54" s="345"/>
      <c r="EF54" s="345"/>
      <c r="EG54" s="345"/>
      <c r="EH54" s="345"/>
      <c r="EI54" s="345"/>
      <c r="EJ54" s="345"/>
      <c r="EK54" s="345"/>
      <c r="EL54" s="345"/>
      <c r="EM54" s="345"/>
      <c r="EN54" s="345"/>
      <c r="EO54" s="345"/>
      <c r="EP54" s="345"/>
      <c r="EQ54" s="345"/>
      <c r="ER54" s="345"/>
      <c r="ES54" s="345"/>
      <c r="ET54" s="345"/>
      <c r="EU54" s="345"/>
      <c r="EV54" s="345"/>
      <c r="EW54" s="345"/>
      <c r="EX54" s="345"/>
      <c r="EY54" s="345"/>
      <c r="EZ54" s="345"/>
      <c r="FA54" s="345"/>
      <c r="FB54" s="345"/>
      <c r="FC54" s="345"/>
      <c r="FD54" s="345"/>
      <c r="FE54" s="345"/>
      <c r="FF54" s="345"/>
      <c r="FG54" s="345"/>
      <c r="FH54" s="345"/>
      <c r="FI54" s="345"/>
      <c r="FJ54" s="345"/>
      <c r="FK54" s="345"/>
      <c r="FL54" s="345"/>
      <c r="FM54" s="345"/>
      <c r="FN54" s="345"/>
      <c r="FO54" s="345"/>
    </row>
    <row r="55" spans="1:171" ht="19.899999999999999" customHeight="1" x14ac:dyDescent="0.15">
      <c r="A55" s="347" t="s">
        <v>384</v>
      </c>
      <c r="B55" s="348" t="s">
        <v>383</v>
      </c>
      <c r="C55" s="349">
        <v>7.1706652583566311E-6</v>
      </c>
      <c r="D55" s="342">
        <v>3.1840925190140313E-6</v>
      </c>
      <c r="E55" s="342">
        <v>1.6763934405533568E-5</v>
      </c>
      <c r="F55" s="342">
        <v>2.7705394510075886E-6</v>
      </c>
      <c r="G55" s="342">
        <v>1.5444814500976024E-6</v>
      </c>
      <c r="H55" s="342">
        <v>0</v>
      </c>
      <c r="I55" s="342">
        <v>1.4563422094995147E-5</v>
      </c>
      <c r="J55" s="342">
        <v>1.9405053806274464E-6</v>
      </c>
      <c r="K55" s="342">
        <v>2.5479409735590079E-6</v>
      </c>
      <c r="L55" s="342">
        <v>1.1048130029836129E-6</v>
      </c>
      <c r="M55" s="342">
        <v>0</v>
      </c>
      <c r="N55" s="342">
        <v>4.1503723698888553E-6</v>
      </c>
      <c r="O55" s="342">
        <v>1.8107191822149403E-6</v>
      </c>
      <c r="P55" s="342">
        <v>2.7543102620547753E-6</v>
      </c>
      <c r="Q55" s="342">
        <v>1.5958475557853425E-6</v>
      </c>
      <c r="R55" s="342">
        <v>2.2959862831121442E-6</v>
      </c>
      <c r="S55" s="342">
        <v>1.6533351060290746E-6</v>
      </c>
      <c r="T55" s="342">
        <v>1.6467978992399781E-6</v>
      </c>
      <c r="U55" s="342">
        <v>4.1612081811026206E-6</v>
      </c>
      <c r="V55" s="342">
        <v>6.7834207730112749E-6</v>
      </c>
      <c r="W55" s="342">
        <v>1.6887014581610432E-6</v>
      </c>
      <c r="X55" s="342">
        <v>6.0434613609581241E-6</v>
      </c>
      <c r="Y55" s="342">
        <v>2.558023491609129E-6</v>
      </c>
      <c r="Z55" s="342">
        <v>2.3400648497974783E-6</v>
      </c>
      <c r="AA55" s="342">
        <v>2.5763876543003565E-6</v>
      </c>
      <c r="AB55" s="342">
        <v>1.8678111583899108E-6</v>
      </c>
      <c r="AC55" s="342">
        <v>6.2496121505764458E-7</v>
      </c>
      <c r="AD55" s="342">
        <v>2.450514238670783E-6</v>
      </c>
      <c r="AE55" s="342">
        <v>2.5814411750827318E-6</v>
      </c>
      <c r="AF55" s="342">
        <v>5.6963557910553863E-6</v>
      </c>
      <c r="AG55" s="342">
        <v>1.9995454431557633E-6</v>
      </c>
      <c r="AH55" s="342">
        <v>3.3162399775685071E-6</v>
      </c>
      <c r="AI55" s="342">
        <v>6.9105996543613741E-6</v>
      </c>
      <c r="AJ55" s="342">
        <v>2.6471138118146308E-6</v>
      </c>
      <c r="AK55" s="342">
        <v>5.923610749715273E-6</v>
      </c>
      <c r="AL55" s="342">
        <v>2.0778113580653526E-6</v>
      </c>
      <c r="AM55" s="342">
        <v>2.9100310431827755E-6</v>
      </c>
      <c r="AN55" s="342">
        <v>4.1234454213182317E-6</v>
      </c>
      <c r="AO55" s="342">
        <v>1.6095998271058848E-6</v>
      </c>
      <c r="AP55" s="342">
        <v>1.406745099276732E-6</v>
      </c>
      <c r="AQ55" s="342">
        <v>2.0290633472981381E-6</v>
      </c>
      <c r="AR55" s="342">
        <v>2.8891245661953512E-6</v>
      </c>
      <c r="AS55" s="342">
        <v>2.6183142297294934E-6</v>
      </c>
      <c r="AT55" s="342">
        <v>2.1365409433990645E-6</v>
      </c>
      <c r="AU55" s="342">
        <v>2.345255570714683E-6</v>
      </c>
      <c r="AV55" s="342">
        <v>2.3721497516265218E-6</v>
      </c>
      <c r="AW55" s="342">
        <v>2.9128307073168568E-6</v>
      </c>
      <c r="AX55" s="342">
        <v>2.788059945959022E-6</v>
      </c>
      <c r="AY55" s="342">
        <v>2.1785823873355631E-6</v>
      </c>
      <c r="AZ55" s="342">
        <v>1.0017537514484727</v>
      </c>
      <c r="BA55" s="342">
        <v>1.9593183109904222E-6</v>
      </c>
      <c r="BB55" s="342">
        <v>1.8789345776347564E-6</v>
      </c>
      <c r="BC55" s="342">
        <v>1.3290494176690683E-6</v>
      </c>
      <c r="BD55" s="342">
        <v>1.7822266620922652E-6</v>
      </c>
      <c r="BE55" s="342">
        <v>1.2661661525400418E-6</v>
      </c>
      <c r="BF55" s="342">
        <v>1.3747605392059631E-6</v>
      </c>
      <c r="BG55" s="342">
        <v>1.8462265398635486E-6</v>
      </c>
      <c r="BH55" s="342">
        <v>7.3014035504350595E-6</v>
      </c>
      <c r="BI55" s="342">
        <v>5.9587411548326827E-5</v>
      </c>
      <c r="BJ55" s="342">
        <v>2.6405270750813012E-6</v>
      </c>
      <c r="BK55" s="342">
        <v>5.3296144113687834E-6</v>
      </c>
      <c r="BL55" s="342">
        <v>9.4230402949283665E-5</v>
      </c>
      <c r="BM55" s="342">
        <v>3.4637388930466562E-6</v>
      </c>
      <c r="BN55" s="342">
        <v>4.0250631008948482E-6</v>
      </c>
      <c r="BO55" s="342">
        <v>3.8146542851061546E-6</v>
      </c>
      <c r="BP55" s="342">
        <v>7.6513448134584055E-6</v>
      </c>
      <c r="BQ55" s="342">
        <v>1.930500614624458E-6</v>
      </c>
      <c r="BR55" s="342">
        <v>7.8058343417357259E-6</v>
      </c>
      <c r="BS55" s="342">
        <v>7.4995562525171537E-6</v>
      </c>
      <c r="BT55" s="342">
        <v>2.0938027864136777E-6</v>
      </c>
      <c r="BU55" s="342">
        <v>1.8012101450134336E-6</v>
      </c>
      <c r="BV55" s="342">
        <v>1.1754644179166324E-6</v>
      </c>
      <c r="BW55" s="342">
        <v>9.6075638503800515E-7</v>
      </c>
      <c r="BX55" s="342">
        <v>1.9058001959511282E-7</v>
      </c>
      <c r="BY55" s="342">
        <v>3.1357805337788122E-6</v>
      </c>
      <c r="BZ55" s="342">
        <v>9.3654271021580237E-6</v>
      </c>
      <c r="CA55" s="342">
        <v>4.8053297917177292E-5</v>
      </c>
      <c r="CB55" s="342">
        <v>7.2264418950493716E-7</v>
      </c>
      <c r="CC55" s="342">
        <v>0</v>
      </c>
      <c r="CD55" s="342">
        <v>2.9307148985508312E-6</v>
      </c>
      <c r="CE55" s="342">
        <v>3.0100545224815359E-6</v>
      </c>
      <c r="CF55" s="342">
        <v>3.0964641093213237E-6</v>
      </c>
      <c r="CG55" s="342">
        <v>1.5673326034986178E-6</v>
      </c>
      <c r="CH55" s="342">
        <v>3.369723236471158E-6</v>
      </c>
      <c r="CI55" s="342">
        <v>4.714705255354535E-6</v>
      </c>
      <c r="CJ55" s="342">
        <v>4.5920195500555571E-6</v>
      </c>
      <c r="CK55" s="342">
        <v>2.6081196950378929E-6</v>
      </c>
      <c r="CL55" s="342">
        <v>2.0047427097453588E-5</v>
      </c>
      <c r="CM55" s="342">
        <v>1.6656756062839737E-5</v>
      </c>
      <c r="CN55" s="342">
        <v>2.0559724049486411E-6</v>
      </c>
      <c r="CO55" s="342">
        <v>4.8919582622666116E-6</v>
      </c>
      <c r="CP55" s="342">
        <v>1.3943995304735557E-6</v>
      </c>
      <c r="CQ55" s="342">
        <v>4.3618374784468854E-6</v>
      </c>
      <c r="CR55" s="342">
        <v>2.9054658908521178E-6</v>
      </c>
      <c r="CS55" s="342">
        <v>1.5451446463588639E-6</v>
      </c>
      <c r="CT55" s="342">
        <v>2.785091618278458E-6</v>
      </c>
      <c r="CU55" s="342">
        <v>2.7298600913060842E-5</v>
      </c>
      <c r="CV55" s="342">
        <v>2.3680806769618669E-6</v>
      </c>
      <c r="CW55" s="342">
        <v>2.5521441067432514E-4</v>
      </c>
      <c r="CX55" s="342">
        <v>2.5721986826829815E-6</v>
      </c>
      <c r="CY55" s="342">
        <v>4.5102770814964037E-6</v>
      </c>
      <c r="CZ55" s="342">
        <v>1.5520891618949781E-6</v>
      </c>
      <c r="DA55" s="342">
        <v>3.0960935175332822E-6</v>
      </c>
      <c r="DB55" s="342">
        <v>8.079792801794127E-6</v>
      </c>
      <c r="DC55" s="342">
        <v>1.1956507778924899E-6</v>
      </c>
      <c r="DD55" s="342">
        <v>2.0783387916194312E-6</v>
      </c>
      <c r="DE55" s="342">
        <v>8.162246871008218E-7</v>
      </c>
      <c r="DF55" s="343">
        <v>2.7282436211307736E-6</v>
      </c>
      <c r="DG55" s="344"/>
      <c r="DH55" s="345"/>
      <c r="DI55" s="346"/>
      <c r="DJ55" s="346"/>
      <c r="DK55" s="346"/>
      <c r="DL55" s="346"/>
      <c r="DM55" s="346"/>
      <c r="DN55" s="346"/>
      <c r="DO55" s="346"/>
      <c r="DP55" s="346"/>
      <c r="DQ55" s="346"/>
      <c r="DR55" s="345"/>
      <c r="DS55" s="345"/>
      <c r="DT55" s="345"/>
      <c r="DU55" s="345"/>
      <c r="DV55" s="345"/>
      <c r="DW55" s="345"/>
      <c r="DX55" s="345"/>
      <c r="DY55" s="345"/>
      <c r="DZ55" s="345"/>
      <c r="EA55" s="345"/>
      <c r="EB55" s="345"/>
      <c r="EC55" s="345"/>
      <c r="ED55" s="345"/>
      <c r="EE55" s="345"/>
      <c r="EF55" s="345"/>
      <c r="EG55" s="345"/>
      <c r="EH55" s="345"/>
      <c r="EI55" s="345"/>
      <c r="EJ55" s="345"/>
      <c r="EK55" s="345"/>
      <c r="EL55" s="345"/>
      <c r="EM55" s="345"/>
      <c r="EN55" s="345"/>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c r="FO55" s="345"/>
    </row>
    <row r="56" spans="1:171" ht="19.899999999999999" customHeight="1" x14ac:dyDescent="0.15">
      <c r="A56" s="347" t="s">
        <v>387</v>
      </c>
      <c r="B56" s="348" t="s">
        <v>388</v>
      </c>
      <c r="C56" s="349">
        <v>2.2444983164636401E-5</v>
      </c>
      <c r="D56" s="342">
        <v>9.9441377743059138E-6</v>
      </c>
      <c r="E56" s="342">
        <v>5.2583315488905895E-5</v>
      </c>
      <c r="F56" s="342">
        <v>8.6135554339521976E-6</v>
      </c>
      <c r="G56" s="342">
        <v>1.1745571412690986E-5</v>
      </c>
      <c r="H56" s="342">
        <v>0</v>
      </c>
      <c r="I56" s="342">
        <v>4.5650554237872046E-5</v>
      </c>
      <c r="J56" s="342">
        <v>6.5497036717869398E-6</v>
      </c>
      <c r="K56" s="342">
        <v>8.2730440148074579E-6</v>
      </c>
      <c r="L56" s="342">
        <v>3.608367963435352E-6</v>
      </c>
      <c r="M56" s="342">
        <v>0</v>
      </c>
      <c r="N56" s="342">
        <v>1.3299586948490114E-5</v>
      </c>
      <c r="O56" s="342">
        <v>6.3264731371122342E-6</v>
      </c>
      <c r="P56" s="342">
        <v>8.8344574528819816E-6</v>
      </c>
      <c r="Q56" s="342">
        <v>5.6768067604818088E-6</v>
      </c>
      <c r="R56" s="342">
        <v>7.4700511425699658E-6</v>
      </c>
      <c r="S56" s="342">
        <v>5.4921592929984746E-6</v>
      </c>
      <c r="T56" s="342">
        <v>5.7179463110991383E-6</v>
      </c>
      <c r="U56" s="342">
        <v>1.3287944853618343E-5</v>
      </c>
      <c r="V56" s="342">
        <v>2.1788604434378534E-5</v>
      </c>
      <c r="W56" s="342">
        <v>5.4122378710995724E-6</v>
      </c>
      <c r="X56" s="342">
        <v>1.9272672403709607E-5</v>
      </c>
      <c r="Y56" s="342">
        <v>8.355870931490247E-6</v>
      </c>
      <c r="Z56" s="342">
        <v>7.7837748553926377E-6</v>
      </c>
      <c r="AA56" s="342">
        <v>8.4726259128124325E-6</v>
      </c>
      <c r="AB56" s="342">
        <v>6.254280784881011E-6</v>
      </c>
      <c r="AC56" s="342">
        <v>2.0273522495187951E-6</v>
      </c>
      <c r="AD56" s="342">
        <v>7.8140176670939231E-6</v>
      </c>
      <c r="AE56" s="342">
        <v>8.6484836005468632E-6</v>
      </c>
      <c r="AF56" s="342">
        <v>1.8450587221321703E-5</v>
      </c>
      <c r="AG56" s="342">
        <v>6.6765626024263035E-6</v>
      </c>
      <c r="AH56" s="342">
        <v>1.1660364962196066E-5</v>
      </c>
      <c r="AI56" s="342">
        <v>2.2468189475956561E-5</v>
      </c>
      <c r="AJ56" s="342">
        <v>9.0032631061315947E-6</v>
      </c>
      <c r="AK56" s="342">
        <v>1.962902002433878E-5</v>
      </c>
      <c r="AL56" s="342">
        <v>6.7088534418542245E-6</v>
      </c>
      <c r="AM56" s="342">
        <v>9.3825681681905345E-6</v>
      </c>
      <c r="AN56" s="342">
        <v>1.3738475971433912E-5</v>
      </c>
      <c r="AO56" s="342">
        <v>5.4383241874927172E-6</v>
      </c>
      <c r="AP56" s="342">
        <v>4.5684508501823507E-6</v>
      </c>
      <c r="AQ56" s="342">
        <v>6.6747680074624585E-6</v>
      </c>
      <c r="AR56" s="342">
        <v>9.518298848467143E-6</v>
      </c>
      <c r="AS56" s="342">
        <v>8.7647405996549611E-6</v>
      </c>
      <c r="AT56" s="342">
        <v>3.2623519800507465E-4</v>
      </c>
      <c r="AU56" s="342">
        <v>7.7892422339667145E-4</v>
      </c>
      <c r="AV56" s="342">
        <v>1.350166646494717E-3</v>
      </c>
      <c r="AW56" s="342">
        <v>1.0181786385929266E-5</v>
      </c>
      <c r="AX56" s="342">
        <v>9.7771033474472363E-6</v>
      </c>
      <c r="AY56" s="342">
        <v>9.5028435788406464E-4</v>
      </c>
      <c r="AZ56" s="342">
        <v>5.9706490254433001E-6</v>
      </c>
      <c r="BA56" s="342">
        <v>1.0079549430258921</v>
      </c>
      <c r="BB56" s="342">
        <v>7.0023190717635037E-6</v>
      </c>
      <c r="BC56" s="342">
        <v>1.2108343841504435E-4</v>
      </c>
      <c r="BD56" s="342">
        <v>4.8410097613038758E-5</v>
      </c>
      <c r="BE56" s="342">
        <v>1.2917030756661893E-5</v>
      </c>
      <c r="BF56" s="342">
        <v>6.8069319659849585E-6</v>
      </c>
      <c r="BG56" s="342">
        <v>1.3933873279257074E-5</v>
      </c>
      <c r="BH56" s="342">
        <v>8.6794756030375434E-4</v>
      </c>
      <c r="BI56" s="342">
        <v>8.2409822650758566E-5</v>
      </c>
      <c r="BJ56" s="342">
        <v>8.5864979649185595E-6</v>
      </c>
      <c r="BK56" s="342">
        <v>1.5842676328603807E-5</v>
      </c>
      <c r="BL56" s="342">
        <v>4.9322626796512262E-5</v>
      </c>
      <c r="BM56" s="342">
        <v>2.3154278925749165E-5</v>
      </c>
      <c r="BN56" s="342">
        <v>9.6211967124234691E-5</v>
      </c>
      <c r="BO56" s="342">
        <v>1.833552933806945E-4</v>
      </c>
      <c r="BP56" s="342">
        <v>2.4783905605578141E-5</v>
      </c>
      <c r="BQ56" s="342">
        <v>7.4370444182725973E-6</v>
      </c>
      <c r="BR56" s="342">
        <v>2.782602626317095E-5</v>
      </c>
      <c r="BS56" s="342">
        <v>2.4531459708269138E-5</v>
      </c>
      <c r="BT56" s="342">
        <v>7.9099807672647688E-6</v>
      </c>
      <c r="BU56" s="342">
        <v>7.4428921410323089E-6</v>
      </c>
      <c r="BV56" s="342">
        <v>4.8756754576299477E-6</v>
      </c>
      <c r="BW56" s="342">
        <v>4.2161247734762986E-6</v>
      </c>
      <c r="BX56" s="342">
        <v>9.1317351719705201E-7</v>
      </c>
      <c r="BY56" s="342">
        <v>1.1733368474576569E-5</v>
      </c>
      <c r="BZ56" s="342">
        <v>2.5050760632756141E-5</v>
      </c>
      <c r="CA56" s="342">
        <v>1.4871732455117864E-4</v>
      </c>
      <c r="CB56" s="342">
        <v>4.7954910965736861E-6</v>
      </c>
      <c r="CC56" s="342">
        <v>0</v>
      </c>
      <c r="CD56" s="342">
        <v>1.0627193543700115E-5</v>
      </c>
      <c r="CE56" s="342">
        <v>1.2186595197920228E-5</v>
      </c>
      <c r="CF56" s="342">
        <v>1.2559767416965713E-5</v>
      </c>
      <c r="CG56" s="342">
        <v>5.0475798210552868E-6</v>
      </c>
      <c r="CH56" s="342">
        <v>1.3337031905180786E-5</v>
      </c>
      <c r="CI56" s="342">
        <v>1.4528868397630364E-5</v>
      </c>
      <c r="CJ56" s="342">
        <v>1.8320886717920523E-5</v>
      </c>
      <c r="CK56" s="342">
        <v>1.1252523629814098E-5</v>
      </c>
      <c r="CL56" s="342">
        <v>7.5579724790593534E-6</v>
      </c>
      <c r="CM56" s="342">
        <v>1.6801597815034215E-4</v>
      </c>
      <c r="CN56" s="342">
        <v>7.5775331413945527E-6</v>
      </c>
      <c r="CO56" s="342">
        <v>1.7623287967325055E-5</v>
      </c>
      <c r="CP56" s="342">
        <v>2.3460508112172785E-5</v>
      </c>
      <c r="CQ56" s="342">
        <v>1.7579692390634921E-5</v>
      </c>
      <c r="CR56" s="342">
        <v>1.0810803118746406E-5</v>
      </c>
      <c r="CS56" s="342">
        <v>6.0227769547623909E-6</v>
      </c>
      <c r="CT56" s="342">
        <v>9.7334542655938722E-6</v>
      </c>
      <c r="CU56" s="342">
        <v>7.7620030829250603E-5</v>
      </c>
      <c r="CV56" s="342">
        <v>5.4483947957084246E-6</v>
      </c>
      <c r="CW56" s="342">
        <v>7.9117506486085711E-4</v>
      </c>
      <c r="CX56" s="342">
        <v>3.3665763283972801E-5</v>
      </c>
      <c r="CY56" s="342">
        <v>1.4989242480284393E-5</v>
      </c>
      <c r="CZ56" s="342">
        <v>5.350833573301782E-6</v>
      </c>
      <c r="DA56" s="342">
        <v>1.0519634806906403E-5</v>
      </c>
      <c r="DB56" s="342">
        <v>1.2400902597582475E-5</v>
      </c>
      <c r="DC56" s="342">
        <v>6.219066448322632E-6</v>
      </c>
      <c r="DD56" s="342">
        <v>6.4311468066437365E-6</v>
      </c>
      <c r="DE56" s="342">
        <v>8.5864790406111343E-6</v>
      </c>
      <c r="DF56" s="343">
        <v>2.1002843240808783E-5</v>
      </c>
      <c r="DG56" s="344"/>
      <c r="DH56" s="345"/>
      <c r="DI56" s="346"/>
      <c r="DJ56" s="346"/>
      <c r="DK56" s="346"/>
      <c r="DL56" s="346"/>
      <c r="DM56" s="346"/>
      <c r="DN56" s="346"/>
      <c r="DO56" s="346"/>
      <c r="DP56" s="346"/>
      <c r="DQ56" s="346"/>
      <c r="DR56" s="345"/>
      <c r="DS56" s="345"/>
      <c r="DT56" s="345"/>
      <c r="DU56" s="345"/>
      <c r="DV56" s="345"/>
      <c r="DW56" s="345"/>
      <c r="DX56" s="345"/>
      <c r="DY56" s="345"/>
      <c r="DZ56" s="345"/>
      <c r="EA56" s="345"/>
      <c r="EB56" s="345"/>
      <c r="EC56" s="345"/>
      <c r="ED56" s="345"/>
      <c r="EE56" s="345"/>
      <c r="EF56" s="345"/>
      <c r="EG56" s="345"/>
      <c r="EH56" s="345"/>
      <c r="EI56" s="345"/>
      <c r="EJ56" s="345"/>
      <c r="EK56" s="345"/>
      <c r="EL56" s="345"/>
      <c r="EM56" s="345"/>
      <c r="EN56" s="345"/>
      <c r="EO56" s="345"/>
      <c r="EP56" s="345"/>
      <c r="EQ56" s="345"/>
      <c r="ER56" s="345"/>
      <c r="ES56" s="345"/>
      <c r="ET56" s="345"/>
      <c r="EU56" s="345"/>
      <c r="EV56" s="345"/>
      <c r="EW56" s="345"/>
      <c r="EX56" s="345"/>
      <c r="EY56" s="345"/>
      <c r="EZ56" s="345"/>
      <c r="FA56" s="345"/>
      <c r="FB56" s="345"/>
      <c r="FC56" s="345"/>
      <c r="FD56" s="345"/>
      <c r="FE56" s="345"/>
      <c r="FF56" s="345"/>
      <c r="FG56" s="345"/>
      <c r="FH56" s="345"/>
      <c r="FI56" s="345"/>
      <c r="FJ56" s="345"/>
      <c r="FK56" s="345"/>
      <c r="FL56" s="345"/>
      <c r="FM56" s="345"/>
      <c r="FN56" s="345"/>
      <c r="FO56" s="345"/>
    </row>
    <row r="57" spans="1:171" ht="19.899999999999999" customHeight="1" x14ac:dyDescent="0.15">
      <c r="A57" s="347" t="s">
        <v>393</v>
      </c>
      <c r="B57" s="348" t="s">
        <v>392</v>
      </c>
      <c r="C57" s="349">
        <v>1.2780185511854379E-5</v>
      </c>
      <c r="D57" s="342">
        <v>6.3433974154601978E-6</v>
      </c>
      <c r="E57" s="342">
        <v>2.638466497269063E-5</v>
      </c>
      <c r="F57" s="342">
        <v>4.56447439064891E-6</v>
      </c>
      <c r="G57" s="342">
        <v>5.0448396460128597E-5</v>
      </c>
      <c r="H57" s="342">
        <v>0</v>
      </c>
      <c r="I57" s="342">
        <v>2.5049391395671427E-5</v>
      </c>
      <c r="J57" s="342">
        <v>4.1268918764130378E-6</v>
      </c>
      <c r="K57" s="342">
        <v>4.9952645346807381E-6</v>
      </c>
      <c r="L57" s="342">
        <v>2.5547940045348305E-6</v>
      </c>
      <c r="M57" s="342">
        <v>0</v>
      </c>
      <c r="N57" s="342">
        <v>8.8309334675159023E-6</v>
      </c>
      <c r="O57" s="342">
        <v>4.2627963071913849E-6</v>
      </c>
      <c r="P57" s="342">
        <v>5.0189894998144805E-6</v>
      </c>
      <c r="Q57" s="342">
        <v>2.4295914616021927E-5</v>
      </c>
      <c r="R57" s="342">
        <v>6.6635321643491233E-6</v>
      </c>
      <c r="S57" s="342">
        <v>4.7040649745133881E-6</v>
      </c>
      <c r="T57" s="342">
        <v>1.545111337492173E-5</v>
      </c>
      <c r="U57" s="342">
        <v>8.0623935643436667E-6</v>
      </c>
      <c r="V57" s="342">
        <v>1.3275600188569164E-5</v>
      </c>
      <c r="W57" s="342">
        <v>3.8297892212992982E-6</v>
      </c>
      <c r="X57" s="342">
        <v>1.1802160059876775E-5</v>
      </c>
      <c r="Y57" s="342">
        <v>6.5799044853965372E-6</v>
      </c>
      <c r="Z57" s="342">
        <v>7.2254578098184687E-6</v>
      </c>
      <c r="AA57" s="342">
        <v>5.777781584755462E-6</v>
      </c>
      <c r="AB57" s="342">
        <v>4.733012162114281E-6</v>
      </c>
      <c r="AC57" s="342">
        <v>1.1667673786131532E-6</v>
      </c>
      <c r="AD57" s="342">
        <v>4.9304192777652458E-6</v>
      </c>
      <c r="AE57" s="342">
        <v>7.3177348611324399E-6</v>
      </c>
      <c r="AF57" s="342">
        <v>1.0574619056789846E-5</v>
      </c>
      <c r="AG57" s="342">
        <v>4.3198234940116514E-6</v>
      </c>
      <c r="AH57" s="342">
        <v>7.6140655743816785E-6</v>
      </c>
      <c r="AI57" s="342">
        <v>1.2597647241697465E-5</v>
      </c>
      <c r="AJ57" s="342">
        <v>5.8486627346442254E-6</v>
      </c>
      <c r="AK57" s="342">
        <v>1.3030567425970772E-5</v>
      </c>
      <c r="AL57" s="342">
        <v>5.2497965227553653E-6</v>
      </c>
      <c r="AM57" s="342">
        <v>7.1043677802296625E-6</v>
      </c>
      <c r="AN57" s="342">
        <v>9.6195509332651924E-6</v>
      </c>
      <c r="AO57" s="342">
        <v>4.2897313183963683E-6</v>
      </c>
      <c r="AP57" s="342">
        <v>3.3202265536038727E-6</v>
      </c>
      <c r="AQ57" s="342">
        <v>2.2591778264751545E-5</v>
      </c>
      <c r="AR57" s="342">
        <v>6.7567858226941146E-6</v>
      </c>
      <c r="AS57" s="342">
        <v>3.5018218695454069E-5</v>
      </c>
      <c r="AT57" s="342">
        <v>7.0869911834226345E-5</v>
      </c>
      <c r="AU57" s="342">
        <v>7.8778748153858388E-5</v>
      </c>
      <c r="AV57" s="342">
        <v>2.7976022196804506E-4</v>
      </c>
      <c r="AW57" s="342">
        <v>6.4939770361566011E-4</v>
      </c>
      <c r="AX57" s="342">
        <v>3.6827232963622473E-4</v>
      </c>
      <c r="AY57" s="342">
        <v>7.5696043793528308E-4</v>
      </c>
      <c r="AZ57" s="342">
        <v>5.0929633066099632E-4</v>
      </c>
      <c r="BA57" s="342">
        <v>2.2871290609682775E-4</v>
      </c>
      <c r="BB57" s="342">
        <v>1.0044686033301755</v>
      </c>
      <c r="BC57" s="342">
        <v>6.8080560718284289E-4</v>
      </c>
      <c r="BD57" s="342">
        <v>1.2299739047295149E-4</v>
      </c>
      <c r="BE57" s="342">
        <v>9.2131653017576043E-4</v>
      </c>
      <c r="BF57" s="342">
        <v>3.9693903524590658E-4</v>
      </c>
      <c r="BG57" s="342">
        <v>2.0038043228163416E-4</v>
      </c>
      <c r="BH57" s="342">
        <v>6.9649241929957726E-5</v>
      </c>
      <c r="BI57" s="342">
        <v>1.4548701752240323E-4</v>
      </c>
      <c r="BJ57" s="342">
        <v>6.1603056942027536E-5</v>
      </c>
      <c r="BK57" s="342">
        <v>8.9251749391706055E-6</v>
      </c>
      <c r="BL57" s="342">
        <v>2.7591846030782744E-4</v>
      </c>
      <c r="BM57" s="342">
        <v>2.5242010590381518E-4</v>
      </c>
      <c r="BN57" s="342">
        <v>8.2325144996052405E-5</v>
      </c>
      <c r="BO57" s="342">
        <v>1.0086924434516403E-4</v>
      </c>
      <c r="BP57" s="342">
        <v>1.6617245157196264E-5</v>
      </c>
      <c r="BQ57" s="342">
        <v>1.7119743096488226E-5</v>
      </c>
      <c r="BR57" s="342">
        <v>4.0628686362569398E-5</v>
      </c>
      <c r="BS57" s="342">
        <v>1.3835334950106829E-5</v>
      </c>
      <c r="BT57" s="342">
        <v>1.5359721854470041E-5</v>
      </c>
      <c r="BU57" s="342">
        <v>5.0983149076497098E-6</v>
      </c>
      <c r="BV57" s="342">
        <v>8.3436442804688138E-6</v>
      </c>
      <c r="BW57" s="342">
        <v>8.8062817246802819E-6</v>
      </c>
      <c r="BX57" s="342">
        <v>4.4377163437046556E-6</v>
      </c>
      <c r="BY57" s="342">
        <v>3.4385718979623522E-5</v>
      </c>
      <c r="BZ57" s="342">
        <v>1.4235510903031065E-5</v>
      </c>
      <c r="CA57" s="342">
        <v>8.1263230031078561E-5</v>
      </c>
      <c r="CB57" s="342">
        <v>7.3303481336227386E-6</v>
      </c>
      <c r="CC57" s="342">
        <v>0</v>
      </c>
      <c r="CD57" s="342">
        <v>1.0806190344016845E-5</v>
      </c>
      <c r="CE57" s="342">
        <v>1.29003718222609E-5</v>
      </c>
      <c r="CF57" s="342">
        <v>2.185816318061295E-5</v>
      </c>
      <c r="CG57" s="342">
        <v>3.2908266892401826E-6</v>
      </c>
      <c r="CH57" s="342">
        <v>8.702687927580163E-6</v>
      </c>
      <c r="CI57" s="342">
        <v>4.9827692217252725E-5</v>
      </c>
      <c r="CJ57" s="342">
        <v>1.0079098981520162E-5</v>
      </c>
      <c r="CK57" s="342">
        <v>8.1249275646624606E-6</v>
      </c>
      <c r="CL57" s="342">
        <v>5.5696052418782134E-5</v>
      </c>
      <c r="CM57" s="342">
        <v>3.8036457885043723E-5</v>
      </c>
      <c r="CN57" s="342">
        <v>5.5776516004202619E-5</v>
      </c>
      <c r="CO57" s="342">
        <v>2.232473379296535E-5</v>
      </c>
      <c r="CP57" s="342">
        <v>6.1440775612045902E-6</v>
      </c>
      <c r="CQ57" s="342">
        <v>1.1995489187039488E-5</v>
      </c>
      <c r="CR57" s="342">
        <v>7.0610873402209039E-6</v>
      </c>
      <c r="CS57" s="342">
        <v>4.292063745267914E-6</v>
      </c>
      <c r="CT57" s="342">
        <v>5.9126122339195099E-6</v>
      </c>
      <c r="CU57" s="342">
        <v>3.849620710364217E-5</v>
      </c>
      <c r="CV57" s="342">
        <v>8.3915406201339273E-6</v>
      </c>
      <c r="CW57" s="342">
        <v>3.5435430407942215E-4</v>
      </c>
      <c r="CX57" s="342">
        <v>1.2781265931256154E-5</v>
      </c>
      <c r="CY57" s="342">
        <v>1.3971507687588928E-5</v>
      </c>
      <c r="CZ57" s="342">
        <v>6.1766527905533248E-6</v>
      </c>
      <c r="DA57" s="342">
        <v>7.9653067332122033E-6</v>
      </c>
      <c r="DB57" s="342">
        <v>3.1193156154945783E-5</v>
      </c>
      <c r="DC57" s="342">
        <v>3.1993495939352813E-6</v>
      </c>
      <c r="DD57" s="342">
        <v>8.0041450111306058E-6</v>
      </c>
      <c r="DE57" s="342">
        <v>5.8938709373117822E-6</v>
      </c>
      <c r="DF57" s="343">
        <v>2.1222311984272571E-5</v>
      </c>
      <c r="DG57" s="344"/>
      <c r="DH57" s="345"/>
      <c r="DI57" s="346"/>
      <c r="DJ57" s="346"/>
      <c r="DK57" s="346"/>
      <c r="DL57" s="346"/>
      <c r="DM57" s="346"/>
      <c r="DN57" s="346"/>
      <c r="DO57" s="346"/>
      <c r="DP57" s="346"/>
      <c r="DQ57" s="346"/>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row>
    <row r="58" spans="1:171" ht="19.899999999999999" customHeight="1" x14ac:dyDescent="0.15">
      <c r="A58" s="347" t="s">
        <v>396</v>
      </c>
      <c r="B58" s="348" t="s">
        <v>397</v>
      </c>
      <c r="C58" s="349">
        <v>1.2113441988399098E-5</v>
      </c>
      <c r="D58" s="342">
        <v>6.5387141389294645E-6</v>
      </c>
      <c r="E58" s="342">
        <v>2.4405970008148776E-5</v>
      </c>
      <c r="F58" s="342">
        <v>5.496199033976868E-6</v>
      </c>
      <c r="G58" s="342">
        <v>2.2944006000923285E-5</v>
      </c>
      <c r="H58" s="342">
        <v>0</v>
      </c>
      <c r="I58" s="342">
        <v>2.3752696723862454E-5</v>
      </c>
      <c r="J58" s="342">
        <v>9.5210643055865371E-6</v>
      </c>
      <c r="K58" s="342">
        <v>1.2914093543781488E-5</v>
      </c>
      <c r="L58" s="342">
        <v>4.6958992280927869E-6</v>
      </c>
      <c r="M58" s="342">
        <v>0</v>
      </c>
      <c r="N58" s="342">
        <v>9.8494594668264005E-6</v>
      </c>
      <c r="O58" s="342">
        <v>8.5779672717323077E-6</v>
      </c>
      <c r="P58" s="342">
        <v>6.609125202820828E-6</v>
      </c>
      <c r="Q58" s="342">
        <v>9.9529990479878419E-6</v>
      </c>
      <c r="R58" s="342">
        <v>8.6285606961042998E-6</v>
      </c>
      <c r="S58" s="342">
        <v>6.7213797833438045E-6</v>
      </c>
      <c r="T58" s="342">
        <v>7.6847461528919528E-6</v>
      </c>
      <c r="U58" s="342">
        <v>9.63270661089172E-6</v>
      </c>
      <c r="V58" s="342">
        <v>1.4411895898260126E-5</v>
      </c>
      <c r="W58" s="342">
        <v>4.9032265087840966E-6</v>
      </c>
      <c r="X58" s="342">
        <v>1.3301683421909917E-5</v>
      </c>
      <c r="Y58" s="342">
        <v>8.7694386402206697E-6</v>
      </c>
      <c r="Z58" s="342">
        <v>7.588925828871715E-6</v>
      </c>
      <c r="AA58" s="342">
        <v>2.4879077875086113E-5</v>
      </c>
      <c r="AB58" s="342">
        <v>7.7286313932746825E-6</v>
      </c>
      <c r="AC58" s="342">
        <v>2.8761298364373605E-6</v>
      </c>
      <c r="AD58" s="342">
        <v>1.3397268550060865E-5</v>
      </c>
      <c r="AE58" s="342">
        <v>8.6748982886551659E-6</v>
      </c>
      <c r="AF58" s="342">
        <v>1.3262033555450517E-5</v>
      </c>
      <c r="AG58" s="342">
        <v>7.2605457110367533E-6</v>
      </c>
      <c r="AH58" s="342">
        <v>3.1697930288802188E-5</v>
      </c>
      <c r="AI58" s="342">
        <v>2.3467045434378449E-5</v>
      </c>
      <c r="AJ58" s="342">
        <v>7.1404455883701043E-6</v>
      </c>
      <c r="AK58" s="342">
        <v>1.8524213248808105E-5</v>
      </c>
      <c r="AL58" s="342">
        <v>5.8626064076779394E-6</v>
      </c>
      <c r="AM58" s="342">
        <v>8.0374099322989733E-6</v>
      </c>
      <c r="AN58" s="342">
        <v>1.1512390952443747E-5</v>
      </c>
      <c r="AO58" s="342">
        <v>6.1473443975329417E-6</v>
      </c>
      <c r="AP58" s="342">
        <v>3.9703681634354918E-6</v>
      </c>
      <c r="AQ58" s="342">
        <v>6.8220157895058274E-6</v>
      </c>
      <c r="AR58" s="342">
        <v>1.9239168498462809E-5</v>
      </c>
      <c r="AS58" s="342">
        <v>8.6671575401518361E-6</v>
      </c>
      <c r="AT58" s="342">
        <v>7.2113750485130738E-5</v>
      </c>
      <c r="AU58" s="342">
        <v>2.1515341936410152E-5</v>
      </c>
      <c r="AV58" s="342">
        <v>1.5532424199634617E-5</v>
      </c>
      <c r="AW58" s="342">
        <v>2.0674403665090387E-5</v>
      </c>
      <c r="AX58" s="342">
        <v>1.2863832818519895E-5</v>
      </c>
      <c r="AY58" s="342">
        <v>1.3846104702888579E-5</v>
      </c>
      <c r="AZ58" s="342">
        <v>6.0171999917260574E-6</v>
      </c>
      <c r="BA58" s="342">
        <v>1.5136440198454928E-5</v>
      </c>
      <c r="BB58" s="342">
        <v>1.1240028583563294E-5</v>
      </c>
      <c r="BC58" s="342">
        <v>1.0014941119368534</v>
      </c>
      <c r="BD58" s="342">
        <v>2.1230710833278183E-5</v>
      </c>
      <c r="BE58" s="342">
        <v>2.648551859858623E-3</v>
      </c>
      <c r="BF58" s="342">
        <v>1.4514169993507097E-3</v>
      </c>
      <c r="BG58" s="342">
        <v>9.3599522471137432E-6</v>
      </c>
      <c r="BH58" s="342">
        <v>9.9382579556315967E-4</v>
      </c>
      <c r="BI58" s="342">
        <v>3.7870171809630167E-4</v>
      </c>
      <c r="BJ58" s="342">
        <v>8.1202750516155458E-6</v>
      </c>
      <c r="BK58" s="342">
        <v>2.9553393430349924E-5</v>
      </c>
      <c r="BL58" s="342">
        <v>2.4271535905068671E-4</v>
      </c>
      <c r="BM58" s="342">
        <v>7.066467540590636E-5</v>
      </c>
      <c r="BN58" s="342">
        <v>3.9160597224281805E-4</v>
      </c>
      <c r="BO58" s="342">
        <v>5.6457397436718998E-4</v>
      </c>
      <c r="BP58" s="342">
        <v>1.8965208748113056E-5</v>
      </c>
      <c r="BQ58" s="342">
        <v>1.4628810453856452E-5</v>
      </c>
      <c r="BR58" s="342">
        <v>3.130251505198917E-5</v>
      </c>
      <c r="BS58" s="342">
        <v>2.4916460656647474E-5</v>
      </c>
      <c r="BT58" s="342">
        <v>4.1716108316230732E-5</v>
      </c>
      <c r="BU58" s="342">
        <v>3.3803058635588269E-5</v>
      </c>
      <c r="BV58" s="342">
        <v>4.5050056700985294E-5</v>
      </c>
      <c r="BW58" s="342">
        <v>2.7090216347758498E-5</v>
      </c>
      <c r="BX58" s="342">
        <v>3.5454575734672644E-6</v>
      </c>
      <c r="BY58" s="342">
        <v>3.5550110839395066E-5</v>
      </c>
      <c r="BZ58" s="342">
        <v>4.0281946301960412E-5</v>
      </c>
      <c r="CA58" s="342">
        <v>6.8745478890717127E-5</v>
      </c>
      <c r="CB58" s="342">
        <v>1.5457112126938676E-5</v>
      </c>
      <c r="CC58" s="342">
        <v>0</v>
      </c>
      <c r="CD58" s="342">
        <v>3.7578385935810184E-5</v>
      </c>
      <c r="CE58" s="342">
        <v>2.7012122444918261E-5</v>
      </c>
      <c r="CF58" s="342">
        <v>5.9911387047461853E-5</v>
      </c>
      <c r="CG58" s="342">
        <v>6.2543934577066026E-6</v>
      </c>
      <c r="CH58" s="342">
        <v>2.4373537467410288E-5</v>
      </c>
      <c r="CI58" s="342">
        <v>4.0587625548448134E-5</v>
      </c>
      <c r="CJ58" s="342">
        <v>6.1759143466541574E-5</v>
      </c>
      <c r="CK58" s="342">
        <v>2.9438888802940262E-5</v>
      </c>
      <c r="CL58" s="342">
        <v>5.3669816462458396E-5</v>
      </c>
      <c r="CM58" s="342">
        <v>2.973693409596961E-4</v>
      </c>
      <c r="CN58" s="342">
        <v>1.5530279894122181E-5</v>
      </c>
      <c r="CO58" s="342">
        <v>6.0572214135957632E-5</v>
      </c>
      <c r="CP58" s="342">
        <v>1.2101744565195389E-5</v>
      </c>
      <c r="CQ58" s="342">
        <v>1.7646932207601073E-5</v>
      </c>
      <c r="CR58" s="342">
        <v>1.3851167105798844E-5</v>
      </c>
      <c r="CS58" s="342">
        <v>7.9241215520305418E-6</v>
      </c>
      <c r="CT58" s="342">
        <v>2.1788639346583974E-5</v>
      </c>
      <c r="CU58" s="342">
        <v>5.0650797331521267E-5</v>
      </c>
      <c r="CV58" s="342">
        <v>4.7497480471910714E-5</v>
      </c>
      <c r="CW58" s="342">
        <v>2.9436120314501994E-4</v>
      </c>
      <c r="CX58" s="342">
        <v>1.5672736782575125E-4</v>
      </c>
      <c r="CY58" s="342">
        <v>1.6980043597719364E-5</v>
      </c>
      <c r="CZ58" s="342">
        <v>2.3186416925760058E-5</v>
      </c>
      <c r="DA58" s="342">
        <v>1.4153458654733665E-5</v>
      </c>
      <c r="DB58" s="342">
        <v>5.4742275371624597E-5</v>
      </c>
      <c r="DC58" s="342">
        <v>1.5802688684783875E-5</v>
      </c>
      <c r="DD58" s="342">
        <v>1.0991730466745178E-5</v>
      </c>
      <c r="DE58" s="342">
        <v>7.3599543164324498E-6</v>
      </c>
      <c r="DF58" s="343">
        <v>3.8391392453001783E-5</v>
      </c>
      <c r="DG58" s="344"/>
      <c r="DH58" s="345"/>
      <c r="DI58" s="346"/>
      <c r="DJ58" s="346"/>
      <c r="DK58" s="346"/>
      <c r="DL58" s="346"/>
      <c r="DM58" s="346"/>
      <c r="DN58" s="346"/>
      <c r="DO58" s="346"/>
      <c r="DP58" s="346"/>
      <c r="DQ58" s="346"/>
      <c r="DR58" s="345"/>
      <c r="DS58" s="345"/>
      <c r="DT58" s="345"/>
      <c r="DU58" s="345"/>
      <c r="DV58" s="345"/>
      <c r="DW58" s="345"/>
      <c r="DX58" s="345"/>
      <c r="DY58" s="345"/>
      <c r="DZ58" s="345"/>
      <c r="EA58" s="345"/>
      <c r="EB58" s="345"/>
      <c r="EC58" s="345"/>
      <c r="ED58" s="345"/>
      <c r="EE58" s="345"/>
      <c r="EF58" s="345"/>
      <c r="EG58" s="345"/>
      <c r="EH58" s="345"/>
      <c r="EI58" s="345"/>
      <c r="EJ58" s="345"/>
      <c r="EK58" s="345"/>
      <c r="EL58" s="345"/>
      <c r="EM58" s="345"/>
      <c r="EN58" s="345"/>
      <c r="EO58" s="345"/>
      <c r="EP58" s="345"/>
      <c r="EQ58" s="345"/>
      <c r="ER58" s="345"/>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345"/>
    </row>
    <row r="59" spans="1:171" ht="19.899999999999999" customHeight="1" x14ac:dyDescent="0.15">
      <c r="A59" s="347" t="s">
        <v>402</v>
      </c>
      <c r="B59" s="348" t="s">
        <v>401</v>
      </c>
      <c r="C59" s="349">
        <v>2.0956034266082876E-6</v>
      </c>
      <c r="D59" s="342">
        <v>9.3110314496547541E-7</v>
      </c>
      <c r="E59" s="342">
        <v>3.7811893733041117E-6</v>
      </c>
      <c r="F59" s="342">
        <v>1.0300209996944727E-6</v>
      </c>
      <c r="G59" s="342">
        <v>5.5153402445667263E-7</v>
      </c>
      <c r="H59" s="342">
        <v>0</v>
      </c>
      <c r="I59" s="342">
        <v>5.1299302063951386E-6</v>
      </c>
      <c r="J59" s="342">
        <v>5.8210090556967508E-7</v>
      </c>
      <c r="K59" s="342">
        <v>7.4880454662338936E-7</v>
      </c>
      <c r="L59" s="342">
        <v>3.1742720320216635E-7</v>
      </c>
      <c r="M59" s="342">
        <v>0</v>
      </c>
      <c r="N59" s="342">
        <v>1.1780559792384189E-6</v>
      </c>
      <c r="O59" s="342">
        <v>5.3790629584467347E-7</v>
      </c>
      <c r="P59" s="342">
        <v>8.7063514252281444E-7</v>
      </c>
      <c r="Q59" s="342">
        <v>5.8534678729583994E-7</v>
      </c>
      <c r="R59" s="342">
        <v>6.5061998517931617E-7</v>
      </c>
      <c r="S59" s="342">
        <v>5.0376376919285502E-7</v>
      </c>
      <c r="T59" s="342">
        <v>7.0657331093432107E-7</v>
      </c>
      <c r="U59" s="342">
        <v>1.0048604443227327E-6</v>
      </c>
      <c r="V59" s="342">
        <v>1.7588700809444865E-6</v>
      </c>
      <c r="W59" s="342">
        <v>4.3834361741915805E-7</v>
      </c>
      <c r="X59" s="342">
        <v>1.4054735357034335E-6</v>
      </c>
      <c r="Y59" s="342">
        <v>6.2306880891603124E-7</v>
      </c>
      <c r="Z59" s="342">
        <v>6.3230231398854514E-7</v>
      </c>
      <c r="AA59" s="342">
        <v>6.3818065400278071E-7</v>
      </c>
      <c r="AB59" s="342">
        <v>5.1670690418368864E-7</v>
      </c>
      <c r="AC59" s="342">
        <v>1.4610260158728193E-7</v>
      </c>
      <c r="AD59" s="342">
        <v>8.0692765798762073E-7</v>
      </c>
      <c r="AE59" s="342">
        <v>6.6031194077201744E-7</v>
      </c>
      <c r="AF59" s="342">
        <v>1.4977752141480814E-6</v>
      </c>
      <c r="AG59" s="342">
        <v>5.8079959208076111E-7</v>
      </c>
      <c r="AH59" s="342">
        <v>9.0164122529048509E-7</v>
      </c>
      <c r="AI59" s="342">
        <v>1.9942458318151255E-6</v>
      </c>
      <c r="AJ59" s="342">
        <v>6.4889719810310767E-7</v>
      </c>
      <c r="AK59" s="342">
        <v>1.7572964790650296E-6</v>
      </c>
      <c r="AL59" s="342">
        <v>5.768338144177777E-7</v>
      </c>
      <c r="AM59" s="342">
        <v>7.7863927658766003E-7</v>
      </c>
      <c r="AN59" s="342">
        <v>1.1221964903073165E-6</v>
      </c>
      <c r="AO59" s="342">
        <v>5.3777777598032546E-7</v>
      </c>
      <c r="AP59" s="342">
        <v>3.9079629678753072E-7</v>
      </c>
      <c r="AQ59" s="342">
        <v>5.9042326069089606E-7</v>
      </c>
      <c r="AR59" s="342">
        <v>7.7178051195582744E-7</v>
      </c>
      <c r="AS59" s="342">
        <v>7.5206629752590497E-7</v>
      </c>
      <c r="AT59" s="342">
        <v>6.9910839162470517E-7</v>
      </c>
      <c r="AU59" s="342">
        <v>2.0909983002297257E-6</v>
      </c>
      <c r="AV59" s="342">
        <v>7.0510866841315507E-7</v>
      </c>
      <c r="AW59" s="342">
        <v>9.5298440006707164E-7</v>
      </c>
      <c r="AX59" s="342">
        <v>7.652382417846474E-7</v>
      </c>
      <c r="AY59" s="342">
        <v>9.610179645251034E-7</v>
      </c>
      <c r="AZ59" s="342">
        <v>3.7563932640318603E-7</v>
      </c>
      <c r="BA59" s="342">
        <v>5.6545177180366305E-7</v>
      </c>
      <c r="BB59" s="342">
        <v>8.3142376365620893E-7</v>
      </c>
      <c r="BC59" s="342">
        <v>2.848690009307323E-6</v>
      </c>
      <c r="BD59" s="342">
        <v>1.0013682439869163</v>
      </c>
      <c r="BE59" s="342">
        <v>4.1481845648947701E-7</v>
      </c>
      <c r="BF59" s="342">
        <v>4.1630716321462987E-7</v>
      </c>
      <c r="BG59" s="342">
        <v>5.4411707870661036E-7</v>
      </c>
      <c r="BH59" s="342">
        <v>6.116519008478837E-7</v>
      </c>
      <c r="BI59" s="342">
        <v>6.2711246548760691E-7</v>
      </c>
      <c r="BJ59" s="342">
        <v>1.0077633450682978E-6</v>
      </c>
      <c r="BK59" s="342">
        <v>3.6670917302632403E-6</v>
      </c>
      <c r="BL59" s="342">
        <v>1.7274269161017924E-6</v>
      </c>
      <c r="BM59" s="342">
        <v>1.4603846746506688E-6</v>
      </c>
      <c r="BN59" s="342">
        <v>2.5626483713479637E-6</v>
      </c>
      <c r="BO59" s="342">
        <v>3.369094462669605E-6</v>
      </c>
      <c r="BP59" s="342">
        <v>1.8070429825979698E-6</v>
      </c>
      <c r="BQ59" s="342">
        <v>6.8872662467059163E-7</v>
      </c>
      <c r="BR59" s="342">
        <v>1.8634697819244407E-6</v>
      </c>
      <c r="BS59" s="342">
        <v>2.0162816460106097E-6</v>
      </c>
      <c r="BT59" s="342">
        <v>9.122499270034689E-7</v>
      </c>
      <c r="BU59" s="342">
        <v>6.3516985177651404E-7</v>
      </c>
      <c r="BV59" s="342">
        <v>3.8018610928081417E-7</v>
      </c>
      <c r="BW59" s="342">
        <v>3.0877529252276783E-7</v>
      </c>
      <c r="BX59" s="342">
        <v>7.1231045392805629E-8</v>
      </c>
      <c r="BY59" s="342">
        <v>5.0167816641796544E-7</v>
      </c>
      <c r="BZ59" s="342">
        <v>1.9121495447232421E-6</v>
      </c>
      <c r="CA59" s="342">
        <v>1.8215374602071142E-5</v>
      </c>
      <c r="CB59" s="342">
        <v>2.9130359681116639E-7</v>
      </c>
      <c r="CC59" s="342">
        <v>0</v>
      </c>
      <c r="CD59" s="342">
        <v>9.529347068994515E-7</v>
      </c>
      <c r="CE59" s="342">
        <v>9.5446890979439526E-7</v>
      </c>
      <c r="CF59" s="342">
        <v>9.4671464855219418E-7</v>
      </c>
      <c r="CG59" s="342">
        <v>4.1325400647788053E-7</v>
      </c>
      <c r="CH59" s="342">
        <v>2.3158541190532803E-6</v>
      </c>
      <c r="CI59" s="342">
        <v>2.8644804299013518E-6</v>
      </c>
      <c r="CJ59" s="342">
        <v>1.2399703462882667E-6</v>
      </c>
      <c r="CK59" s="342">
        <v>2.0775837801801714E-6</v>
      </c>
      <c r="CL59" s="342">
        <v>7.2708277153752411E-7</v>
      </c>
      <c r="CM59" s="342">
        <v>1.2538779609001655E-6</v>
      </c>
      <c r="CN59" s="342">
        <v>6.16805817210533E-7</v>
      </c>
      <c r="CO59" s="342">
        <v>1.2252432314084818E-6</v>
      </c>
      <c r="CP59" s="342">
        <v>6.8388534026633268E-7</v>
      </c>
      <c r="CQ59" s="342">
        <v>1.4212180587226465E-6</v>
      </c>
      <c r="CR59" s="342">
        <v>8.9254521739160043E-7</v>
      </c>
      <c r="CS59" s="342">
        <v>9.2369471237467764E-7</v>
      </c>
      <c r="CT59" s="342">
        <v>7.8453592183304529E-7</v>
      </c>
      <c r="CU59" s="342">
        <v>6.3671147383527712E-5</v>
      </c>
      <c r="CV59" s="342">
        <v>5.7765834774004526E-7</v>
      </c>
      <c r="CW59" s="342">
        <v>5.4071503350767728E-5</v>
      </c>
      <c r="CX59" s="342">
        <v>9.0955911179603717E-7</v>
      </c>
      <c r="CY59" s="342">
        <v>1.8090376709952434E-6</v>
      </c>
      <c r="CZ59" s="342">
        <v>4.9455424977583554E-7</v>
      </c>
      <c r="DA59" s="342">
        <v>9.5101834827336023E-7</v>
      </c>
      <c r="DB59" s="342">
        <v>1.1095548760888996E-6</v>
      </c>
      <c r="DC59" s="342">
        <v>4.2153215666395146E-7</v>
      </c>
      <c r="DD59" s="342">
        <v>6.8142453186433952E-7</v>
      </c>
      <c r="DE59" s="342">
        <v>2.584930721871E-7</v>
      </c>
      <c r="DF59" s="343">
        <v>4.7472688547691189E-7</v>
      </c>
      <c r="DG59" s="344"/>
      <c r="DH59" s="345"/>
      <c r="DI59" s="346"/>
      <c r="DJ59" s="346"/>
      <c r="DK59" s="346"/>
      <c r="DL59" s="346"/>
      <c r="DM59" s="346"/>
      <c r="DN59" s="346"/>
      <c r="DO59" s="346"/>
      <c r="DP59" s="346"/>
      <c r="DQ59" s="346"/>
      <c r="DR59" s="345"/>
      <c r="DS59" s="345"/>
      <c r="DT59" s="345"/>
      <c r="DU59" s="345"/>
      <c r="DV59" s="345"/>
      <c r="DW59" s="345"/>
      <c r="DX59" s="345"/>
      <c r="DY59" s="345"/>
      <c r="DZ59" s="345"/>
      <c r="EA59" s="345"/>
      <c r="EB59" s="345"/>
      <c r="EC59" s="345"/>
      <c r="ED59" s="345"/>
      <c r="EE59" s="345"/>
      <c r="EF59" s="345"/>
      <c r="EG59" s="345"/>
      <c r="EH59" s="345"/>
      <c r="EI59" s="345"/>
      <c r="EJ59" s="345"/>
      <c r="EK59" s="345"/>
      <c r="EL59" s="345"/>
      <c r="EM59" s="345"/>
      <c r="EN59" s="345"/>
      <c r="EO59" s="345"/>
      <c r="EP59" s="345"/>
      <c r="EQ59" s="345"/>
      <c r="ER59" s="345"/>
      <c r="ES59" s="345"/>
      <c r="ET59" s="345"/>
      <c r="EU59" s="345"/>
      <c r="EV59" s="345"/>
      <c r="EW59" s="345"/>
      <c r="EX59" s="345"/>
      <c r="EY59" s="345"/>
      <c r="EZ59" s="345"/>
      <c r="FA59" s="345"/>
      <c r="FB59" s="345"/>
      <c r="FC59" s="345"/>
      <c r="FD59" s="345"/>
      <c r="FE59" s="345"/>
      <c r="FF59" s="345"/>
      <c r="FG59" s="345"/>
      <c r="FH59" s="345"/>
      <c r="FI59" s="345"/>
      <c r="FJ59" s="345"/>
      <c r="FK59" s="345"/>
      <c r="FL59" s="345"/>
      <c r="FM59" s="345"/>
      <c r="FN59" s="345"/>
      <c r="FO59" s="345"/>
    </row>
    <row r="60" spans="1:171" ht="19.899999999999999" customHeight="1" x14ac:dyDescent="0.15">
      <c r="A60" s="347" t="s">
        <v>405</v>
      </c>
      <c r="B60" s="348" t="s">
        <v>403</v>
      </c>
      <c r="C60" s="349">
        <v>0</v>
      </c>
      <c r="D60" s="342">
        <v>0</v>
      </c>
      <c r="E60" s="342">
        <v>0</v>
      </c>
      <c r="F60" s="342">
        <v>0</v>
      </c>
      <c r="G60" s="342">
        <v>0</v>
      </c>
      <c r="H60" s="342">
        <v>0</v>
      </c>
      <c r="I60" s="342">
        <v>0</v>
      </c>
      <c r="J60" s="342">
        <v>0</v>
      </c>
      <c r="K60" s="342">
        <v>0</v>
      </c>
      <c r="L60" s="342">
        <v>0</v>
      </c>
      <c r="M60" s="342">
        <v>0</v>
      </c>
      <c r="N60" s="342">
        <v>0</v>
      </c>
      <c r="O60" s="342">
        <v>0</v>
      </c>
      <c r="P60" s="342">
        <v>0</v>
      </c>
      <c r="Q60" s="342">
        <v>0</v>
      </c>
      <c r="R60" s="342">
        <v>0</v>
      </c>
      <c r="S60" s="342">
        <v>0</v>
      </c>
      <c r="T60" s="342">
        <v>0</v>
      </c>
      <c r="U60" s="342">
        <v>0</v>
      </c>
      <c r="V60" s="342">
        <v>0</v>
      </c>
      <c r="W60" s="342">
        <v>0</v>
      </c>
      <c r="X60" s="342">
        <v>0</v>
      </c>
      <c r="Y60" s="342">
        <v>0</v>
      </c>
      <c r="Z60" s="342">
        <v>0</v>
      </c>
      <c r="AA60" s="342">
        <v>0</v>
      </c>
      <c r="AB60" s="342">
        <v>0</v>
      </c>
      <c r="AC60" s="342">
        <v>0</v>
      </c>
      <c r="AD60" s="342">
        <v>0</v>
      </c>
      <c r="AE60" s="342">
        <v>0</v>
      </c>
      <c r="AF60" s="342">
        <v>0</v>
      </c>
      <c r="AG60" s="342">
        <v>0</v>
      </c>
      <c r="AH60" s="342">
        <v>0</v>
      </c>
      <c r="AI60" s="342">
        <v>0</v>
      </c>
      <c r="AJ60" s="342">
        <v>0</v>
      </c>
      <c r="AK60" s="342">
        <v>0</v>
      </c>
      <c r="AL60" s="342">
        <v>0</v>
      </c>
      <c r="AM60" s="342">
        <v>0</v>
      </c>
      <c r="AN60" s="342">
        <v>0</v>
      </c>
      <c r="AO60" s="342">
        <v>0</v>
      </c>
      <c r="AP60" s="342">
        <v>0</v>
      </c>
      <c r="AQ60" s="342">
        <v>0</v>
      </c>
      <c r="AR60" s="342">
        <v>0</v>
      </c>
      <c r="AS60" s="342">
        <v>0</v>
      </c>
      <c r="AT60" s="342">
        <v>0</v>
      </c>
      <c r="AU60" s="342">
        <v>0</v>
      </c>
      <c r="AV60" s="342">
        <v>0</v>
      </c>
      <c r="AW60" s="342">
        <v>0</v>
      </c>
      <c r="AX60" s="342">
        <v>0</v>
      </c>
      <c r="AY60" s="342">
        <v>0</v>
      </c>
      <c r="AZ60" s="342">
        <v>0</v>
      </c>
      <c r="BA60" s="342">
        <v>0</v>
      </c>
      <c r="BB60" s="342">
        <v>0</v>
      </c>
      <c r="BC60" s="342">
        <v>0</v>
      </c>
      <c r="BD60" s="342">
        <v>0</v>
      </c>
      <c r="BE60" s="342">
        <v>1</v>
      </c>
      <c r="BF60" s="342">
        <v>0</v>
      </c>
      <c r="BG60" s="342">
        <v>0</v>
      </c>
      <c r="BH60" s="342">
        <v>0</v>
      </c>
      <c r="BI60" s="342">
        <v>0</v>
      </c>
      <c r="BJ60" s="342">
        <v>0</v>
      </c>
      <c r="BK60" s="342">
        <v>0</v>
      </c>
      <c r="BL60" s="342">
        <v>0</v>
      </c>
      <c r="BM60" s="342">
        <v>0</v>
      </c>
      <c r="BN60" s="342">
        <v>0</v>
      </c>
      <c r="BO60" s="342">
        <v>0</v>
      </c>
      <c r="BP60" s="342">
        <v>0</v>
      </c>
      <c r="BQ60" s="342">
        <v>0</v>
      </c>
      <c r="BR60" s="342">
        <v>0</v>
      </c>
      <c r="BS60" s="342">
        <v>0</v>
      </c>
      <c r="BT60" s="342">
        <v>0</v>
      </c>
      <c r="BU60" s="342">
        <v>0</v>
      </c>
      <c r="BV60" s="342">
        <v>0</v>
      </c>
      <c r="BW60" s="342">
        <v>0</v>
      </c>
      <c r="BX60" s="342">
        <v>0</v>
      </c>
      <c r="BY60" s="342">
        <v>0</v>
      </c>
      <c r="BZ60" s="342">
        <v>0</v>
      </c>
      <c r="CA60" s="342">
        <v>0</v>
      </c>
      <c r="CB60" s="342">
        <v>0</v>
      </c>
      <c r="CC60" s="342">
        <v>0</v>
      </c>
      <c r="CD60" s="342">
        <v>0</v>
      </c>
      <c r="CE60" s="342">
        <v>0</v>
      </c>
      <c r="CF60" s="342">
        <v>0</v>
      </c>
      <c r="CG60" s="342">
        <v>0</v>
      </c>
      <c r="CH60" s="342">
        <v>0</v>
      </c>
      <c r="CI60" s="342">
        <v>0</v>
      </c>
      <c r="CJ60" s="342">
        <v>0</v>
      </c>
      <c r="CK60" s="342">
        <v>0</v>
      </c>
      <c r="CL60" s="342">
        <v>0</v>
      </c>
      <c r="CM60" s="342">
        <v>0</v>
      </c>
      <c r="CN60" s="342">
        <v>0</v>
      </c>
      <c r="CO60" s="342">
        <v>0</v>
      </c>
      <c r="CP60" s="342">
        <v>0</v>
      </c>
      <c r="CQ60" s="342">
        <v>0</v>
      </c>
      <c r="CR60" s="342">
        <v>0</v>
      </c>
      <c r="CS60" s="342">
        <v>0</v>
      </c>
      <c r="CT60" s="342">
        <v>0</v>
      </c>
      <c r="CU60" s="342">
        <v>0</v>
      </c>
      <c r="CV60" s="342">
        <v>0</v>
      </c>
      <c r="CW60" s="342">
        <v>0</v>
      </c>
      <c r="CX60" s="342">
        <v>0</v>
      </c>
      <c r="CY60" s="342">
        <v>0</v>
      </c>
      <c r="CZ60" s="342">
        <v>0</v>
      </c>
      <c r="DA60" s="342">
        <v>0</v>
      </c>
      <c r="DB60" s="342">
        <v>0</v>
      </c>
      <c r="DC60" s="342">
        <v>0</v>
      </c>
      <c r="DD60" s="342">
        <v>0</v>
      </c>
      <c r="DE60" s="342">
        <v>0</v>
      </c>
      <c r="DF60" s="343">
        <v>0</v>
      </c>
      <c r="DG60" s="344"/>
      <c r="DH60" s="345"/>
      <c r="DI60" s="346"/>
      <c r="DJ60" s="346"/>
      <c r="DK60" s="346"/>
      <c r="DL60" s="346"/>
      <c r="DM60" s="346"/>
      <c r="DN60" s="346"/>
      <c r="DO60" s="346"/>
      <c r="DP60" s="346"/>
      <c r="DQ60" s="346"/>
      <c r="DR60" s="345"/>
      <c r="DS60" s="345"/>
      <c r="DT60" s="345"/>
      <c r="DU60" s="345"/>
      <c r="DV60" s="345"/>
      <c r="DW60" s="345"/>
      <c r="DX60" s="345"/>
      <c r="DY60" s="345"/>
      <c r="DZ60" s="345"/>
      <c r="EA60" s="345"/>
      <c r="EB60" s="345"/>
      <c r="EC60" s="345"/>
      <c r="ED60" s="345"/>
      <c r="EE60" s="345"/>
      <c r="EF60" s="345"/>
      <c r="EG60" s="345"/>
      <c r="EH60" s="345"/>
      <c r="EI60" s="345"/>
      <c r="EJ60" s="345"/>
      <c r="EK60" s="345"/>
      <c r="EL60" s="345"/>
      <c r="EM60" s="345"/>
      <c r="EN60" s="345"/>
      <c r="EO60" s="345"/>
      <c r="EP60" s="345"/>
      <c r="EQ60" s="345"/>
      <c r="ER60" s="345"/>
      <c r="ES60" s="345"/>
      <c r="ET60" s="345"/>
      <c r="EU60" s="345"/>
      <c r="EV60" s="345"/>
      <c r="EW60" s="345"/>
      <c r="EX60" s="345"/>
      <c r="EY60" s="345"/>
      <c r="EZ60" s="345"/>
      <c r="FA60" s="345"/>
      <c r="FB60" s="345"/>
      <c r="FC60" s="345"/>
      <c r="FD60" s="345"/>
      <c r="FE60" s="345"/>
      <c r="FF60" s="345"/>
      <c r="FG60" s="345"/>
      <c r="FH60" s="345"/>
      <c r="FI60" s="345"/>
      <c r="FJ60" s="345"/>
      <c r="FK60" s="345"/>
      <c r="FL60" s="345"/>
      <c r="FM60" s="345"/>
      <c r="FN60" s="345"/>
      <c r="FO60" s="345"/>
    </row>
    <row r="61" spans="1:171" ht="19.899999999999999" customHeight="1" x14ac:dyDescent="0.15">
      <c r="A61" s="347" t="s">
        <v>408</v>
      </c>
      <c r="B61" s="348" t="s">
        <v>409</v>
      </c>
      <c r="C61" s="349">
        <v>2.0404763202609685E-5</v>
      </c>
      <c r="D61" s="342">
        <v>8.9619080720336062E-6</v>
      </c>
      <c r="E61" s="342">
        <v>4.7815810853814006E-5</v>
      </c>
      <c r="F61" s="342">
        <v>7.7619161819107691E-6</v>
      </c>
      <c r="G61" s="342">
        <v>4.230014977874635E-6</v>
      </c>
      <c r="H61" s="342">
        <v>0</v>
      </c>
      <c r="I61" s="342">
        <v>4.1272895673743568E-5</v>
      </c>
      <c r="J61" s="342">
        <v>5.4390449673237564E-6</v>
      </c>
      <c r="K61" s="342">
        <v>7.1991736484936336E-6</v>
      </c>
      <c r="L61" s="342">
        <v>3.0737684563122537E-6</v>
      </c>
      <c r="M61" s="342">
        <v>0</v>
      </c>
      <c r="N61" s="342">
        <v>1.1766510707086164E-5</v>
      </c>
      <c r="O61" s="342">
        <v>5.0847509735073845E-6</v>
      </c>
      <c r="P61" s="342">
        <v>7.7960818318460119E-6</v>
      </c>
      <c r="Q61" s="342">
        <v>4.4337950366556535E-6</v>
      </c>
      <c r="R61" s="342">
        <v>6.4136551314493333E-6</v>
      </c>
      <c r="S61" s="342">
        <v>4.6138604850069301E-6</v>
      </c>
      <c r="T61" s="342">
        <v>4.5760141919810448E-6</v>
      </c>
      <c r="U61" s="342">
        <v>1.1739155637726513E-5</v>
      </c>
      <c r="V61" s="342">
        <v>1.9275484876024894E-5</v>
      </c>
      <c r="W61" s="342">
        <v>4.7849309601364437E-6</v>
      </c>
      <c r="X61" s="342">
        <v>1.7196178956108693E-5</v>
      </c>
      <c r="Y61" s="342">
        <v>7.2493971899236219E-6</v>
      </c>
      <c r="Z61" s="342">
        <v>6.6351745813088956E-6</v>
      </c>
      <c r="AA61" s="342">
        <v>7.2422415685599386E-6</v>
      </c>
      <c r="AB61" s="342">
        <v>5.2323672708761592E-6</v>
      </c>
      <c r="AC61" s="342">
        <v>1.7731709917410879E-6</v>
      </c>
      <c r="AD61" s="342">
        <v>6.9210278923337668E-6</v>
      </c>
      <c r="AE61" s="342">
        <v>6.9523942934712223E-6</v>
      </c>
      <c r="AF61" s="342">
        <v>1.6176471003160972E-5</v>
      </c>
      <c r="AG61" s="342">
        <v>5.6374223477045089E-6</v>
      </c>
      <c r="AH61" s="342">
        <v>9.3931425984286025E-6</v>
      </c>
      <c r="AI61" s="342">
        <v>1.9539965912990133E-5</v>
      </c>
      <c r="AJ61" s="342">
        <v>7.4800278762048552E-6</v>
      </c>
      <c r="AK61" s="342">
        <v>1.6809902397809002E-5</v>
      </c>
      <c r="AL61" s="342">
        <v>5.8809109837565525E-6</v>
      </c>
      <c r="AM61" s="342">
        <v>8.2683761578099728E-6</v>
      </c>
      <c r="AN61" s="342">
        <v>1.1695155769301784E-5</v>
      </c>
      <c r="AO61" s="342">
        <v>4.5420003587674785E-6</v>
      </c>
      <c r="AP61" s="342">
        <v>3.9726605193188077E-6</v>
      </c>
      <c r="AQ61" s="342">
        <v>5.7314568310755806E-6</v>
      </c>
      <c r="AR61" s="342">
        <v>8.1840639290193539E-6</v>
      </c>
      <c r="AS61" s="342">
        <v>7.4178075987030265E-6</v>
      </c>
      <c r="AT61" s="342">
        <v>6.0365414720897027E-6</v>
      </c>
      <c r="AU61" s="342">
        <v>6.6167543282339999E-6</v>
      </c>
      <c r="AV61" s="342">
        <v>6.6812813665653583E-6</v>
      </c>
      <c r="AW61" s="342">
        <v>8.2084942089849879E-6</v>
      </c>
      <c r="AX61" s="342">
        <v>7.8676747572334295E-6</v>
      </c>
      <c r="AY61" s="342">
        <v>6.0844496425729695E-6</v>
      </c>
      <c r="AZ61" s="342">
        <v>3.1540090878372402E-6</v>
      </c>
      <c r="BA61" s="342">
        <v>5.5177723960098173E-6</v>
      </c>
      <c r="BB61" s="342">
        <v>5.2565989968698791E-6</v>
      </c>
      <c r="BC61" s="342">
        <v>3.7086481272149437E-6</v>
      </c>
      <c r="BD61" s="342">
        <v>4.980921372678559E-6</v>
      </c>
      <c r="BE61" s="342">
        <v>3.5374182019755516E-6</v>
      </c>
      <c r="BF61" s="342">
        <v>1.0153440189013672</v>
      </c>
      <c r="BG61" s="342">
        <v>5.1986169891631574E-6</v>
      </c>
      <c r="BH61" s="342">
        <v>3.2366627471239907E-6</v>
      </c>
      <c r="BI61" s="342">
        <v>3.954893378375186E-6</v>
      </c>
      <c r="BJ61" s="342">
        <v>7.3777280494634084E-6</v>
      </c>
      <c r="BK61" s="342">
        <v>1.3737585468244224E-5</v>
      </c>
      <c r="BL61" s="342">
        <v>7.2801401972295163E-6</v>
      </c>
      <c r="BM61" s="342">
        <v>9.7566075847629644E-6</v>
      </c>
      <c r="BN61" s="342">
        <v>1.1125699598375255E-5</v>
      </c>
      <c r="BO61" s="342">
        <v>1.0460213953355112E-5</v>
      </c>
      <c r="BP61" s="342">
        <v>2.1785609985880375E-5</v>
      </c>
      <c r="BQ61" s="342">
        <v>5.3781660961686251E-6</v>
      </c>
      <c r="BR61" s="342">
        <v>2.2128838660271698E-5</v>
      </c>
      <c r="BS61" s="342">
        <v>2.1169607621639026E-5</v>
      </c>
      <c r="BT61" s="342">
        <v>5.8180464468601706E-6</v>
      </c>
      <c r="BU61" s="342">
        <v>4.9628972628850783E-6</v>
      </c>
      <c r="BV61" s="342">
        <v>3.2972696915179535E-6</v>
      </c>
      <c r="BW61" s="342">
        <v>2.691916848796954E-6</v>
      </c>
      <c r="BX61" s="342">
        <v>5.3130984906083332E-7</v>
      </c>
      <c r="BY61" s="342">
        <v>4.5405610238631113E-6</v>
      </c>
      <c r="BZ61" s="342">
        <v>2.2546691541001259E-5</v>
      </c>
      <c r="CA61" s="342">
        <v>1.3616155435899495E-4</v>
      </c>
      <c r="CB61" s="342">
        <v>2.0075346390031529E-6</v>
      </c>
      <c r="CC61" s="342">
        <v>0</v>
      </c>
      <c r="CD61" s="342">
        <v>8.2111265212017336E-6</v>
      </c>
      <c r="CE61" s="342">
        <v>8.3969157939217574E-6</v>
      </c>
      <c r="CF61" s="342">
        <v>8.6553145044910073E-6</v>
      </c>
      <c r="CG61" s="342">
        <v>4.2323288129699705E-6</v>
      </c>
      <c r="CH61" s="342">
        <v>9.3700467847833432E-6</v>
      </c>
      <c r="CI61" s="342">
        <v>1.0927017549912318E-5</v>
      </c>
      <c r="CJ61" s="342">
        <v>1.2892626597252198E-5</v>
      </c>
      <c r="CK61" s="342">
        <v>7.0066127845259335E-6</v>
      </c>
      <c r="CL61" s="342">
        <v>5.4315322999558877E-6</v>
      </c>
      <c r="CM61" s="342">
        <v>1.0053540344067591E-4</v>
      </c>
      <c r="CN61" s="342">
        <v>5.761799818707173E-6</v>
      </c>
      <c r="CO61" s="342">
        <v>1.3560073360732991E-5</v>
      </c>
      <c r="CP61" s="342">
        <v>3.8306613717815117E-6</v>
      </c>
      <c r="CQ61" s="342">
        <v>1.2279058180057745E-5</v>
      </c>
      <c r="CR61" s="342">
        <v>8.0742616299923689E-6</v>
      </c>
      <c r="CS61" s="342">
        <v>4.2729716765935843E-6</v>
      </c>
      <c r="CT61" s="342">
        <v>7.5741246097113449E-6</v>
      </c>
      <c r="CU61" s="342">
        <v>6.955302642052613E-5</v>
      </c>
      <c r="CV61" s="342">
        <v>3.8531805191007232E-6</v>
      </c>
      <c r="CW61" s="342">
        <v>7.2961147208754475E-4</v>
      </c>
      <c r="CX61" s="342">
        <v>6.0876478631332989E-6</v>
      </c>
      <c r="CY61" s="342">
        <v>1.2688889074663223E-5</v>
      </c>
      <c r="CZ61" s="342">
        <v>4.3167578398773838E-6</v>
      </c>
      <c r="DA61" s="342">
        <v>8.7017446644430358E-6</v>
      </c>
      <c r="DB61" s="342">
        <v>9.5895416084433315E-6</v>
      </c>
      <c r="DC61" s="342">
        <v>3.3224877970703931E-6</v>
      </c>
      <c r="DD61" s="342">
        <v>5.3088197724752262E-6</v>
      </c>
      <c r="DE61" s="342">
        <v>2.1897317577915666E-6</v>
      </c>
      <c r="DF61" s="343">
        <v>1.30528626384982E-5</v>
      </c>
      <c r="DG61" s="344"/>
      <c r="DH61" s="345"/>
      <c r="DI61" s="346"/>
      <c r="DJ61" s="346"/>
      <c r="DK61" s="346"/>
      <c r="DL61" s="346"/>
      <c r="DM61" s="346"/>
      <c r="DN61" s="346"/>
      <c r="DO61" s="346"/>
      <c r="DP61" s="346"/>
      <c r="DQ61" s="346"/>
      <c r="DR61" s="345"/>
      <c r="DS61" s="345"/>
      <c r="DT61" s="345"/>
      <c r="DU61" s="345"/>
      <c r="DV61" s="345"/>
      <c r="DW61" s="345"/>
      <c r="DX61" s="345"/>
      <c r="DY61" s="345"/>
      <c r="DZ61" s="345"/>
      <c r="EA61" s="345"/>
      <c r="EB61" s="345"/>
      <c r="EC61" s="345"/>
      <c r="ED61" s="345"/>
      <c r="EE61" s="345"/>
      <c r="EF61" s="345"/>
      <c r="EG61" s="345"/>
      <c r="EH61" s="345"/>
      <c r="EI61" s="345"/>
      <c r="EJ61" s="345"/>
      <c r="EK61" s="345"/>
      <c r="EL61" s="345"/>
      <c r="EM61" s="345"/>
      <c r="EN61" s="345"/>
      <c r="EO61" s="345"/>
      <c r="EP61" s="345"/>
      <c r="EQ61" s="345"/>
      <c r="ER61" s="345"/>
      <c r="ES61" s="345"/>
      <c r="ET61" s="345"/>
      <c r="EU61" s="345"/>
      <c r="EV61" s="345"/>
      <c r="EW61" s="345"/>
      <c r="EX61" s="345"/>
      <c r="EY61" s="345"/>
      <c r="EZ61" s="345"/>
      <c r="FA61" s="345"/>
      <c r="FB61" s="345"/>
      <c r="FC61" s="345"/>
      <c r="FD61" s="345"/>
      <c r="FE61" s="345"/>
      <c r="FF61" s="345"/>
      <c r="FG61" s="345"/>
      <c r="FH61" s="345"/>
      <c r="FI61" s="345"/>
      <c r="FJ61" s="345"/>
      <c r="FK61" s="345"/>
      <c r="FL61" s="345"/>
      <c r="FM61" s="345"/>
      <c r="FN61" s="345"/>
      <c r="FO61" s="345"/>
    </row>
    <row r="62" spans="1:171" ht="19.899999999999999" customHeight="1" x14ac:dyDescent="0.15">
      <c r="A62" s="347" t="s">
        <v>414</v>
      </c>
      <c r="B62" s="348" t="s">
        <v>413</v>
      </c>
      <c r="C62" s="349">
        <v>6.5970725588429275E-4</v>
      </c>
      <c r="D62" s="342">
        <v>2.9014150280391498E-4</v>
      </c>
      <c r="E62" s="342">
        <v>1.5456389690954133E-3</v>
      </c>
      <c r="F62" s="342">
        <v>2.5154806869818666E-4</v>
      </c>
      <c r="G62" s="342">
        <v>1.358609260911681E-4</v>
      </c>
      <c r="H62" s="342">
        <v>0</v>
      </c>
      <c r="I62" s="342">
        <v>1.3408548080578524E-3</v>
      </c>
      <c r="J62" s="342">
        <v>1.7512834168808286E-4</v>
      </c>
      <c r="K62" s="342">
        <v>2.3160343160251977E-4</v>
      </c>
      <c r="L62" s="342">
        <v>9.8893992787965366E-5</v>
      </c>
      <c r="M62" s="342">
        <v>0</v>
      </c>
      <c r="N62" s="342">
        <v>3.8051187506152334E-4</v>
      </c>
      <c r="O62" s="342">
        <v>1.6401455367661682E-4</v>
      </c>
      <c r="P62" s="342">
        <v>2.5065614214499058E-4</v>
      </c>
      <c r="Q62" s="342">
        <v>1.4314912915930735E-4</v>
      </c>
      <c r="R62" s="342">
        <v>2.0744010459083405E-4</v>
      </c>
      <c r="S62" s="342">
        <v>1.488184352819269E-4</v>
      </c>
      <c r="T62" s="342">
        <v>1.4791080362180236E-4</v>
      </c>
      <c r="U62" s="342">
        <v>3.7947203207819866E-4</v>
      </c>
      <c r="V62" s="342">
        <v>6.2258874576991705E-4</v>
      </c>
      <c r="W62" s="342">
        <v>1.5477437484590225E-4</v>
      </c>
      <c r="X62" s="342">
        <v>5.5595340160022365E-4</v>
      </c>
      <c r="Y62" s="342">
        <v>2.3420875567981396E-4</v>
      </c>
      <c r="Z62" s="342">
        <v>2.1323057313515418E-4</v>
      </c>
      <c r="AA62" s="342">
        <v>2.3408187080320106E-4</v>
      </c>
      <c r="AB62" s="342">
        <v>1.6908426962336916E-4</v>
      </c>
      <c r="AC62" s="342">
        <v>5.7268523612165705E-5</v>
      </c>
      <c r="AD62" s="342">
        <v>2.2202763107375173E-4</v>
      </c>
      <c r="AE62" s="342">
        <v>2.2460083543365778E-4</v>
      </c>
      <c r="AF62" s="342">
        <v>5.2150827897715296E-4</v>
      </c>
      <c r="AG62" s="342">
        <v>1.8182878732168976E-4</v>
      </c>
      <c r="AH62" s="342">
        <v>3.0106015719705991E-4</v>
      </c>
      <c r="AI62" s="342">
        <v>6.3044203094753852E-4</v>
      </c>
      <c r="AJ62" s="342">
        <v>2.4173481109602822E-4</v>
      </c>
      <c r="AK62" s="342">
        <v>5.4073615059416691E-4</v>
      </c>
      <c r="AL62" s="342">
        <v>1.888126656978331E-4</v>
      </c>
      <c r="AM62" s="342">
        <v>2.659157124048643E-4</v>
      </c>
      <c r="AN62" s="342">
        <v>3.7482660222799157E-4</v>
      </c>
      <c r="AO62" s="342">
        <v>1.4480376325512565E-4</v>
      </c>
      <c r="AP62" s="342">
        <v>1.2775219107359043E-4</v>
      </c>
      <c r="AQ62" s="342">
        <v>1.844640584479693E-4</v>
      </c>
      <c r="AR62" s="342">
        <v>2.641303194419583E-4</v>
      </c>
      <c r="AS62" s="342">
        <v>2.3865624293752902E-4</v>
      </c>
      <c r="AT62" s="342">
        <v>1.9392200871933913E-4</v>
      </c>
      <c r="AU62" s="342">
        <v>2.6988234269370386E-4</v>
      </c>
      <c r="AV62" s="342">
        <v>2.1591110043151122E-4</v>
      </c>
      <c r="AW62" s="342">
        <v>2.6532225316488491E-4</v>
      </c>
      <c r="AX62" s="342">
        <v>2.5429349316249126E-4</v>
      </c>
      <c r="AY62" s="342">
        <v>1.9640158498220232E-4</v>
      </c>
      <c r="AZ62" s="342">
        <v>1.0196328478696056E-4</v>
      </c>
      <c r="BA62" s="342">
        <v>1.7839882570832029E-4</v>
      </c>
      <c r="BB62" s="342">
        <v>1.6879958519790033E-4</v>
      </c>
      <c r="BC62" s="342">
        <v>1.1949736478321844E-4</v>
      </c>
      <c r="BD62" s="342">
        <v>1.609857248063433E-4</v>
      </c>
      <c r="BE62" s="342">
        <v>0.14213165291424515</v>
      </c>
      <c r="BF62" s="342">
        <v>0.1282356870897717</v>
      </c>
      <c r="BG62" s="342">
        <v>1.0940023901293796</v>
      </c>
      <c r="BH62" s="342">
        <v>1.0401672991921754E-4</v>
      </c>
      <c r="BI62" s="342">
        <v>4.9438086869670666E-3</v>
      </c>
      <c r="BJ62" s="342">
        <v>2.3919043038217645E-4</v>
      </c>
      <c r="BK62" s="342">
        <v>4.4400457704044588E-4</v>
      </c>
      <c r="BL62" s="342">
        <v>2.3298079633919444E-4</v>
      </c>
      <c r="BM62" s="342">
        <v>3.1238187306245483E-4</v>
      </c>
      <c r="BN62" s="342">
        <v>3.5754185258739187E-4</v>
      </c>
      <c r="BO62" s="342">
        <v>3.3554748834282338E-4</v>
      </c>
      <c r="BP62" s="342">
        <v>7.0345232751261135E-4</v>
      </c>
      <c r="BQ62" s="342">
        <v>1.7334556500205498E-4</v>
      </c>
      <c r="BR62" s="342">
        <v>7.1387342971272825E-4</v>
      </c>
      <c r="BS62" s="342">
        <v>6.8452431351282751E-4</v>
      </c>
      <c r="BT62" s="342">
        <v>1.8840348657625283E-4</v>
      </c>
      <c r="BU62" s="342">
        <v>1.5936224868542544E-4</v>
      </c>
      <c r="BV62" s="342">
        <v>1.0445194984656605E-4</v>
      </c>
      <c r="BW62" s="342">
        <v>8.5258660568390842E-5</v>
      </c>
      <c r="BX62" s="342">
        <v>1.7051909533835315E-5</v>
      </c>
      <c r="BY62" s="342">
        <v>2.7117129074390997E-4</v>
      </c>
      <c r="BZ62" s="342">
        <v>7.2841129924463546E-4</v>
      </c>
      <c r="CA62" s="342">
        <v>4.4343480490949931E-3</v>
      </c>
      <c r="CB62" s="342">
        <v>6.2735065645048304E-5</v>
      </c>
      <c r="CC62" s="342">
        <v>0</v>
      </c>
      <c r="CD62" s="342">
        <v>2.644981822069423E-4</v>
      </c>
      <c r="CE62" s="342">
        <v>2.708778503045196E-4</v>
      </c>
      <c r="CF62" s="342">
        <v>2.7923608353698932E-4</v>
      </c>
      <c r="CG62" s="342">
        <v>1.3687866590026977E-4</v>
      </c>
      <c r="CH62" s="342">
        <v>3.0169182369072786E-4</v>
      </c>
      <c r="CI62" s="342">
        <v>3.5208730408973772E-4</v>
      </c>
      <c r="CJ62" s="342">
        <v>4.168177520737436E-4</v>
      </c>
      <c r="CK62" s="342">
        <v>2.2422261218318996E-4</v>
      </c>
      <c r="CL62" s="342">
        <v>1.7501280581834049E-4</v>
      </c>
      <c r="CM62" s="342">
        <v>4.0239623164202085E-4</v>
      </c>
      <c r="CN62" s="342">
        <v>1.8531097493831373E-4</v>
      </c>
      <c r="CO62" s="342">
        <v>4.3874178251761931E-4</v>
      </c>
      <c r="CP62" s="342">
        <v>1.2368836527437815E-4</v>
      </c>
      <c r="CQ62" s="342">
        <v>3.9376038729331168E-4</v>
      </c>
      <c r="CR62" s="342">
        <v>2.5977221724710916E-4</v>
      </c>
      <c r="CS62" s="342">
        <v>1.3759993661729546E-4</v>
      </c>
      <c r="CT62" s="342">
        <v>2.42920776826629E-4</v>
      </c>
      <c r="CU62" s="342">
        <v>2.2476389308618244E-3</v>
      </c>
      <c r="CV62" s="342">
        <v>1.2465762423418466E-4</v>
      </c>
      <c r="CW62" s="342">
        <v>2.3581740740651141E-2</v>
      </c>
      <c r="CX62" s="342">
        <v>1.9640276340325509E-4</v>
      </c>
      <c r="CY62" s="342">
        <v>4.0758822177803904E-4</v>
      </c>
      <c r="CZ62" s="342">
        <v>1.3926722813014042E-4</v>
      </c>
      <c r="DA62" s="342">
        <v>2.7989737333823791E-4</v>
      </c>
      <c r="DB62" s="342">
        <v>3.1069677761618716E-4</v>
      </c>
      <c r="DC62" s="342">
        <v>1.0736979991569325E-4</v>
      </c>
      <c r="DD62" s="342">
        <v>1.7195263483808925E-4</v>
      </c>
      <c r="DE62" s="342">
        <v>7.0737796663978476E-5</v>
      </c>
      <c r="DF62" s="343">
        <v>1.330379980541502E-4</v>
      </c>
      <c r="DG62" s="344"/>
      <c r="DH62" s="345"/>
      <c r="DI62" s="346"/>
      <c r="DJ62" s="346"/>
      <c r="DK62" s="346"/>
      <c r="DL62" s="346"/>
      <c r="DM62" s="346"/>
      <c r="DN62" s="346"/>
      <c r="DO62" s="346"/>
      <c r="DP62" s="346"/>
      <c r="DQ62" s="346"/>
      <c r="DR62" s="345"/>
      <c r="DS62" s="345"/>
      <c r="DT62" s="345"/>
      <c r="DU62" s="345"/>
      <c r="DV62" s="345"/>
      <c r="DW62" s="345"/>
      <c r="DX62" s="345"/>
      <c r="DY62" s="345"/>
      <c r="DZ62" s="345"/>
      <c r="EA62" s="345"/>
      <c r="EB62" s="345"/>
      <c r="EC62" s="345"/>
      <c r="ED62" s="345"/>
      <c r="EE62" s="345"/>
      <c r="EF62" s="345"/>
      <c r="EG62" s="345"/>
      <c r="EH62" s="345"/>
      <c r="EI62" s="345"/>
      <c r="EJ62" s="345"/>
      <c r="EK62" s="345"/>
      <c r="EL62" s="345"/>
      <c r="EM62" s="345"/>
      <c r="EN62" s="345"/>
      <c r="EO62" s="345"/>
      <c r="EP62" s="345"/>
      <c r="EQ62" s="345"/>
      <c r="ER62" s="345"/>
      <c r="ES62" s="345"/>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row>
    <row r="63" spans="1:171" ht="19.899999999999999" customHeight="1" x14ac:dyDescent="0.15">
      <c r="A63" s="347" t="s">
        <v>417</v>
      </c>
      <c r="B63" s="348" t="s">
        <v>416</v>
      </c>
      <c r="C63" s="349">
        <v>3.4669369853679363E-6</v>
      </c>
      <c r="D63" s="342">
        <v>3.2436943032708237E-6</v>
      </c>
      <c r="E63" s="342">
        <v>1.2504548806062407E-6</v>
      </c>
      <c r="F63" s="342">
        <v>1.4998323981243542E-6</v>
      </c>
      <c r="G63" s="342">
        <v>7.8735486166949132E-3</v>
      </c>
      <c r="H63" s="342">
        <v>0</v>
      </c>
      <c r="I63" s="342">
        <v>5.0394994883351401E-5</v>
      </c>
      <c r="J63" s="342">
        <v>6.2950850996282599E-6</v>
      </c>
      <c r="K63" s="342">
        <v>1.3708526502912695E-6</v>
      </c>
      <c r="L63" s="342">
        <v>3.5992685028066014E-6</v>
      </c>
      <c r="M63" s="342">
        <v>0</v>
      </c>
      <c r="N63" s="342">
        <v>1.3494337401366748E-6</v>
      </c>
      <c r="O63" s="342">
        <v>7.0117894156612633E-7</v>
      </c>
      <c r="P63" s="342">
        <v>1.947393266852474E-6</v>
      </c>
      <c r="Q63" s="342">
        <v>1.701343577959137E-6</v>
      </c>
      <c r="R63" s="342">
        <v>3.1754240219752673E-6</v>
      </c>
      <c r="S63" s="342">
        <v>1.492673870577377E-6</v>
      </c>
      <c r="T63" s="342">
        <v>1.3994085924818628E-6</v>
      </c>
      <c r="U63" s="342">
        <v>3.6102460178795312E-6</v>
      </c>
      <c r="V63" s="342">
        <v>3.623454656122231E-6</v>
      </c>
      <c r="W63" s="342">
        <v>2.295308828059065E-6</v>
      </c>
      <c r="X63" s="342">
        <v>2.1307242807472048E-6</v>
      </c>
      <c r="Y63" s="342">
        <v>2.096964097657373E-6</v>
      </c>
      <c r="Z63" s="342">
        <v>2.5522966932979458E-6</v>
      </c>
      <c r="AA63" s="342">
        <v>1.2415418109991691E-6</v>
      </c>
      <c r="AB63" s="342">
        <v>1.7055358871109838E-6</v>
      </c>
      <c r="AC63" s="342">
        <v>2.6948759806198544E-6</v>
      </c>
      <c r="AD63" s="342">
        <v>1.1125346992132487E-5</v>
      </c>
      <c r="AE63" s="342">
        <v>1.2070877835533335E-6</v>
      </c>
      <c r="AF63" s="342">
        <v>1.5160808304394743E-6</v>
      </c>
      <c r="AG63" s="342">
        <v>1.1090939745812815E-6</v>
      </c>
      <c r="AH63" s="342">
        <v>4.7292588908435376E-6</v>
      </c>
      <c r="AI63" s="342">
        <v>8.8288965008127551E-6</v>
      </c>
      <c r="AJ63" s="342">
        <v>2.4494701441298507E-6</v>
      </c>
      <c r="AK63" s="342">
        <v>3.1827058708697944E-6</v>
      </c>
      <c r="AL63" s="342">
        <v>7.3682352862365504E-6</v>
      </c>
      <c r="AM63" s="342">
        <v>5.3532610240251485E-6</v>
      </c>
      <c r="AN63" s="342">
        <v>6.39927988721087E-6</v>
      </c>
      <c r="AO63" s="342">
        <v>3.9596241074673475E-6</v>
      </c>
      <c r="AP63" s="342">
        <v>9.5031869729007599E-6</v>
      </c>
      <c r="AQ63" s="342">
        <v>1.770511463697132E-6</v>
      </c>
      <c r="AR63" s="342">
        <v>2.1459067089259949E-6</v>
      </c>
      <c r="AS63" s="342">
        <v>2.0963883051168226E-6</v>
      </c>
      <c r="AT63" s="342">
        <v>1.4301965615111274E-6</v>
      </c>
      <c r="AU63" s="342">
        <v>1.2021232844698969E-6</v>
      </c>
      <c r="AV63" s="342">
        <v>1.1089566067839919E-6</v>
      </c>
      <c r="AW63" s="342">
        <v>8.1472303438193015E-7</v>
      </c>
      <c r="AX63" s="342">
        <v>1.1761041331184221E-6</v>
      </c>
      <c r="AY63" s="342">
        <v>1.3933469834679799E-6</v>
      </c>
      <c r="AZ63" s="342">
        <v>8.8614015252071132E-7</v>
      </c>
      <c r="BA63" s="342">
        <v>6.7783482342225651E-7</v>
      </c>
      <c r="BB63" s="342">
        <v>1.3324898008994317E-6</v>
      </c>
      <c r="BC63" s="342">
        <v>7.2568508558511373E-7</v>
      </c>
      <c r="BD63" s="342">
        <v>1.1151516920402362E-6</v>
      </c>
      <c r="BE63" s="342">
        <v>2.0297776090088011E-6</v>
      </c>
      <c r="BF63" s="342">
        <v>2.2245755246529087E-6</v>
      </c>
      <c r="BG63" s="342">
        <v>1.5636396259561202E-6</v>
      </c>
      <c r="BH63" s="342">
        <v>1.0194797648260938</v>
      </c>
      <c r="BI63" s="342">
        <v>1.482533901787782E-6</v>
      </c>
      <c r="BJ63" s="342">
        <v>3.6154156477248466E-6</v>
      </c>
      <c r="BK63" s="342">
        <v>6.466440595823307E-5</v>
      </c>
      <c r="BL63" s="342">
        <v>1.7253055473183344E-6</v>
      </c>
      <c r="BM63" s="342">
        <v>1.6598607347408276E-6</v>
      </c>
      <c r="BN63" s="342">
        <v>2.6676220424274363E-6</v>
      </c>
      <c r="BO63" s="342">
        <v>2.5726933595266699E-6</v>
      </c>
      <c r="BP63" s="342">
        <v>3.7560606534774833E-6</v>
      </c>
      <c r="BQ63" s="342">
        <v>3.1655786713022023E-6</v>
      </c>
      <c r="BR63" s="342">
        <v>1.1827155786540883E-6</v>
      </c>
      <c r="BS63" s="342">
        <v>2.0046587927642669E-6</v>
      </c>
      <c r="BT63" s="342">
        <v>1.8696895636935286E-6</v>
      </c>
      <c r="BU63" s="342">
        <v>8.0631058063689547E-7</v>
      </c>
      <c r="BV63" s="342">
        <v>5.3493655531627416E-7</v>
      </c>
      <c r="BW63" s="342">
        <v>4.5430486088658111E-7</v>
      </c>
      <c r="BX63" s="342">
        <v>1.023489906846653E-7</v>
      </c>
      <c r="BY63" s="342">
        <v>1.4858172192987205E-6</v>
      </c>
      <c r="BZ63" s="342">
        <v>8.3982284543528015E-6</v>
      </c>
      <c r="CA63" s="342">
        <v>3.0971933573454225E-5</v>
      </c>
      <c r="CB63" s="342">
        <v>2.5069293066361086E-3</v>
      </c>
      <c r="CC63" s="342">
        <v>0</v>
      </c>
      <c r="CD63" s="342">
        <v>1.0042344221811401E-5</v>
      </c>
      <c r="CE63" s="342">
        <v>3.8949497480753235E-6</v>
      </c>
      <c r="CF63" s="342">
        <v>2.8743819720996125E-4</v>
      </c>
      <c r="CG63" s="342">
        <v>1.4605008217678362E-6</v>
      </c>
      <c r="CH63" s="342">
        <v>9.9558775670670552E-7</v>
      </c>
      <c r="CI63" s="342">
        <v>7.8417781719228267E-7</v>
      </c>
      <c r="CJ63" s="342">
        <v>8.562130236600037E-7</v>
      </c>
      <c r="CK63" s="342">
        <v>8.8187434142676799E-7</v>
      </c>
      <c r="CL63" s="342">
        <v>1.4333183993678825E-6</v>
      </c>
      <c r="CM63" s="342">
        <v>1.8246804652555351E-4</v>
      </c>
      <c r="CN63" s="342">
        <v>4.2854858451680956E-5</v>
      </c>
      <c r="CO63" s="342">
        <v>9.453889423301579E-6</v>
      </c>
      <c r="CP63" s="342">
        <v>5.889871838603863E-7</v>
      </c>
      <c r="CQ63" s="342">
        <v>1.2446349327085229E-6</v>
      </c>
      <c r="CR63" s="342">
        <v>8.9353927937521026E-7</v>
      </c>
      <c r="CS63" s="342">
        <v>9.4784685398920613E-7</v>
      </c>
      <c r="CT63" s="342">
        <v>9.9343507238794771E-7</v>
      </c>
      <c r="CU63" s="342">
        <v>3.1906281493912385E-6</v>
      </c>
      <c r="CV63" s="342">
        <v>5.2170712826507731E-7</v>
      </c>
      <c r="CW63" s="342">
        <v>9.6325474185499357E-7</v>
      </c>
      <c r="CX63" s="342">
        <v>9.386574947911423E-7</v>
      </c>
      <c r="CY63" s="342">
        <v>9.0328106274713872E-6</v>
      </c>
      <c r="CZ63" s="342">
        <v>3.9959791825925135E-6</v>
      </c>
      <c r="DA63" s="342">
        <v>1.1074415092592868E-6</v>
      </c>
      <c r="DB63" s="342">
        <v>4.0608085902837647E-6</v>
      </c>
      <c r="DC63" s="342">
        <v>6.1641692909746082E-7</v>
      </c>
      <c r="DD63" s="342">
        <v>1.2864666258994211E-6</v>
      </c>
      <c r="DE63" s="342">
        <v>2.3546908273731535E-6</v>
      </c>
      <c r="DF63" s="343">
        <v>2.2140183812860347E-5</v>
      </c>
      <c r="DG63" s="344"/>
      <c r="DH63" s="345"/>
      <c r="DI63" s="346"/>
      <c r="DJ63" s="346"/>
      <c r="DK63" s="346"/>
      <c r="DL63" s="346"/>
      <c r="DM63" s="346"/>
      <c r="DN63" s="346"/>
      <c r="DO63" s="346"/>
      <c r="DP63" s="346"/>
      <c r="DQ63" s="346"/>
      <c r="DR63" s="345"/>
      <c r="DS63" s="345"/>
      <c r="DT63" s="345"/>
      <c r="DU63" s="345"/>
      <c r="DV63" s="345"/>
      <c r="DW63" s="345"/>
      <c r="DX63" s="345"/>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c r="FO63" s="345"/>
    </row>
    <row r="64" spans="1:171" ht="19.899999999999999" customHeight="1" x14ac:dyDescent="0.15">
      <c r="A64" s="347" t="s">
        <v>420</v>
      </c>
      <c r="B64" s="348" t="s">
        <v>421</v>
      </c>
      <c r="C64" s="349">
        <v>1.0473254171530501E-4</v>
      </c>
      <c r="D64" s="342">
        <v>5.0366553242141551E-5</v>
      </c>
      <c r="E64" s="342">
        <v>2.21472332118313E-4</v>
      </c>
      <c r="F64" s="342">
        <v>7.6843673101869485E-5</v>
      </c>
      <c r="G64" s="342">
        <v>3.7273064753226043E-5</v>
      </c>
      <c r="H64" s="342">
        <v>0</v>
      </c>
      <c r="I64" s="342">
        <v>2.4349711922991507E-4</v>
      </c>
      <c r="J64" s="342">
        <v>4.8850452963159848E-5</v>
      </c>
      <c r="K64" s="342">
        <v>4.8377254149342008E-5</v>
      </c>
      <c r="L64" s="342">
        <v>2.5298197816822744E-5</v>
      </c>
      <c r="M64" s="342">
        <v>0</v>
      </c>
      <c r="N64" s="342">
        <v>9.2418456324104244E-5</v>
      </c>
      <c r="O64" s="342">
        <v>5.5612341709782048E-5</v>
      </c>
      <c r="P64" s="342">
        <v>5.1701123058401385E-5</v>
      </c>
      <c r="Q64" s="342">
        <v>4.9019815711505631E-5</v>
      </c>
      <c r="R64" s="342">
        <v>1.1454425596154903E-4</v>
      </c>
      <c r="S64" s="342">
        <v>7.1588706228505682E-5</v>
      </c>
      <c r="T64" s="342">
        <v>6.1853869941012299E-5</v>
      </c>
      <c r="U64" s="342">
        <v>8.4619730795611658E-5</v>
      </c>
      <c r="V64" s="342">
        <v>1.2232909726302472E-4</v>
      </c>
      <c r="W64" s="342">
        <v>4.4689095109477591E-5</v>
      </c>
      <c r="X64" s="342">
        <v>1.0720748780148476E-4</v>
      </c>
      <c r="Y64" s="342">
        <v>6.6228252188616822E-5</v>
      </c>
      <c r="Z64" s="342">
        <v>6.160361048671359E-5</v>
      </c>
      <c r="AA64" s="342">
        <v>6.8017976683083065E-5</v>
      </c>
      <c r="AB64" s="342">
        <v>5.8698636513636936E-5</v>
      </c>
      <c r="AC64" s="342">
        <v>1.2193679132916709E-5</v>
      </c>
      <c r="AD64" s="342">
        <v>4.2629382462088463E-5</v>
      </c>
      <c r="AE64" s="342">
        <v>7.7651879314910224E-5</v>
      </c>
      <c r="AF64" s="342">
        <v>1.0306108854226204E-4</v>
      </c>
      <c r="AG64" s="342">
        <v>5.1839102686957613E-5</v>
      </c>
      <c r="AH64" s="342">
        <v>8.1542857520262046E-5</v>
      </c>
      <c r="AI64" s="342">
        <v>1.289365250694328E-4</v>
      </c>
      <c r="AJ64" s="342">
        <v>5.875078179848533E-5</v>
      </c>
      <c r="AK64" s="342">
        <v>1.3633806752665786E-4</v>
      </c>
      <c r="AL64" s="342">
        <v>4.6079801234261424E-5</v>
      </c>
      <c r="AM64" s="342">
        <v>6.0607249390246062E-5</v>
      </c>
      <c r="AN64" s="342">
        <v>9.0892976340524144E-5</v>
      </c>
      <c r="AO64" s="342">
        <v>3.5620364920120971E-5</v>
      </c>
      <c r="AP64" s="342">
        <v>3.0141691144444398E-5</v>
      </c>
      <c r="AQ64" s="342">
        <v>5.1633775053017058E-5</v>
      </c>
      <c r="AR64" s="342">
        <v>9.1049871734719934E-5</v>
      </c>
      <c r="AS64" s="342">
        <v>5.9110739184133338E-5</v>
      </c>
      <c r="AT64" s="342">
        <v>5.6452514701838856E-5</v>
      </c>
      <c r="AU64" s="342">
        <v>5.9707560770379137E-5</v>
      </c>
      <c r="AV64" s="342">
        <v>8.6182469755906546E-5</v>
      </c>
      <c r="AW64" s="342">
        <v>6.3819220781326035E-5</v>
      </c>
      <c r="AX64" s="342">
        <v>7.8362997702760055E-5</v>
      </c>
      <c r="AY64" s="342">
        <v>6.2556983343161837E-5</v>
      </c>
      <c r="AZ64" s="342">
        <v>3.5705651925035207E-5</v>
      </c>
      <c r="BA64" s="342">
        <v>6.6223539870090763E-5</v>
      </c>
      <c r="BB64" s="342">
        <v>4.4197191774930914E-5</v>
      </c>
      <c r="BC64" s="342">
        <v>1.4558501310709451E-4</v>
      </c>
      <c r="BD64" s="342">
        <v>7.6585871784822161E-5</v>
      </c>
      <c r="BE64" s="342">
        <v>3.4305909794727583E-5</v>
      </c>
      <c r="BF64" s="342">
        <v>2.9282951280128805E-5</v>
      </c>
      <c r="BG64" s="342">
        <v>3.9815753840825087E-5</v>
      </c>
      <c r="BH64" s="342">
        <v>6.0173999609199195E-5</v>
      </c>
      <c r="BI64" s="342">
        <v>1.1343222577502861</v>
      </c>
      <c r="BJ64" s="342">
        <v>7.9430976154548473E-5</v>
      </c>
      <c r="BK64" s="342">
        <v>1.24500880922294E-4</v>
      </c>
      <c r="BL64" s="342">
        <v>9.1804874923316675E-5</v>
      </c>
      <c r="BM64" s="342">
        <v>9.0988452549978547E-5</v>
      </c>
      <c r="BN64" s="342">
        <v>8.9422559669424275E-5</v>
      </c>
      <c r="BO64" s="342">
        <v>8.0997987008422012E-5</v>
      </c>
      <c r="BP64" s="342">
        <v>1.3003283052312554E-4</v>
      </c>
      <c r="BQ64" s="342">
        <v>5.4698103671767938E-5</v>
      </c>
      <c r="BR64" s="342">
        <v>1.6649615433211444E-4</v>
      </c>
      <c r="BS64" s="342">
        <v>5.0600862876680475E-4</v>
      </c>
      <c r="BT64" s="342">
        <v>1.112500578242691E-4</v>
      </c>
      <c r="BU64" s="342">
        <v>2.1844090753479271E-4</v>
      </c>
      <c r="BV64" s="342">
        <v>5.2918262748914515E-5</v>
      </c>
      <c r="BW64" s="342">
        <v>3.4047644774959906E-5</v>
      </c>
      <c r="BX64" s="342">
        <v>1.2316203076178275E-5</v>
      </c>
      <c r="BY64" s="342">
        <v>2.9649107099646375E-2</v>
      </c>
      <c r="BZ64" s="342">
        <v>1.3612401524600043E-4</v>
      </c>
      <c r="CA64" s="342">
        <v>6.3896097706745737E-4</v>
      </c>
      <c r="CB64" s="342">
        <v>4.5280932968986213E-5</v>
      </c>
      <c r="CC64" s="342">
        <v>0</v>
      </c>
      <c r="CD64" s="342">
        <v>1.7124524286975674E-4</v>
      </c>
      <c r="CE64" s="342">
        <v>7.5261055895244159E-5</v>
      </c>
      <c r="CF64" s="342">
        <v>1.5525218067140883E-4</v>
      </c>
      <c r="CG64" s="342">
        <v>4.927992135685019E-5</v>
      </c>
      <c r="CH64" s="342">
        <v>9.4090361648288629E-5</v>
      </c>
      <c r="CI64" s="342">
        <v>1.1529561725201248E-4</v>
      </c>
      <c r="CJ64" s="342">
        <v>8.097271311283908E-5</v>
      </c>
      <c r="CK64" s="342">
        <v>8.4327263584581347E-5</v>
      </c>
      <c r="CL64" s="342">
        <v>6.1714420640088813E-5</v>
      </c>
      <c r="CM64" s="342">
        <v>2.5467925418225707E-3</v>
      </c>
      <c r="CN64" s="342">
        <v>1.2730614886735114E-4</v>
      </c>
      <c r="CO64" s="342">
        <v>2.0216575655303403E-4</v>
      </c>
      <c r="CP64" s="342">
        <v>6.2548194720200438E-5</v>
      </c>
      <c r="CQ64" s="342">
        <v>1.9489800271984935E-4</v>
      </c>
      <c r="CR64" s="342">
        <v>7.9945571995503379E-5</v>
      </c>
      <c r="CS64" s="342">
        <v>3.6995900015464981E-5</v>
      </c>
      <c r="CT64" s="342">
        <v>1.369939130341768E-4</v>
      </c>
      <c r="CU64" s="342">
        <v>3.3876853919417919E-4</v>
      </c>
      <c r="CV64" s="342">
        <v>3.8533618051012616E-5</v>
      </c>
      <c r="CW64" s="342">
        <v>3.2486561539903499E-3</v>
      </c>
      <c r="CX64" s="342">
        <v>6.8900927530234145E-5</v>
      </c>
      <c r="CY64" s="342">
        <v>9.9279596583954691E-5</v>
      </c>
      <c r="CZ64" s="342">
        <v>5.8166559288451887E-5</v>
      </c>
      <c r="DA64" s="342">
        <v>7.2235708273168158E-5</v>
      </c>
      <c r="DB64" s="342">
        <v>8.7285662131711929E-5</v>
      </c>
      <c r="DC64" s="342">
        <v>2.7935897164922793E-5</v>
      </c>
      <c r="DD64" s="342">
        <v>2.0031727736503774E-4</v>
      </c>
      <c r="DE64" s="342">
        <v>4.5187102499960267E-5</v>
      </c>
      <c r="DF64" s="343">
        <v>2.9157617596108098E-4</v>
      </c>
      <c r="DG64" s="344"/>
      <c r="DH64" s="345"/>
      <c r="DI64" s="346"/>
      <c r="DJ64" s="346"/>
      <c r="DK64" s="346"/>
      <c r="DL64" s="346"/>
      <c r="DM64" s="346"/>
      <c r="DN64" s="346"/>
      <c r="DO64" s="346"/>
      <c r="DP64" s="346"/>
      <c r="DQ64" s="346"/>
      <c r="DR64" s="345"/>
      <c r="DS64" s="345"/>
      <c r="DT64" s="345"/>
      <c r="DU64" s="345"/>
      <c r="DV64" s="345"/>
      <c r="DW64" s="345"/>
      <c r="DX64" s="345"/>
      <c r="DY64" s="345"/>
      <c r="DZ64" s="345"/>
      <c r="EA64" s="345"/>
      <c r="EB64" s="345"/>
      <c r="EC64" s="345"/>
      <c r="ED64" s="345"/>
      <c r="EE64" s="345"/>
      <c r="EF64" s="345"/>
      <c r="EG64" s="345"/>
      <c r="EH64" s="345"/>
      <c r="EI64" s="345"/>
      <c r="EJ64" s="345"/>
      <c r="EK64" s="345"/>
      <c r="EL64" s="345"/>
      <c r="EM64" s="345"/>
      <c r="EN64" s="345"/>
      <c r="EO64" s="345"/>
      <c r="EP64" s="345"/>
      <c r="EQ64" s="345"/>
      <c r="ER64" s="345"/>
      <c r="ES64" s="345"/>
      <c r="ET64" s="345"/>
      <c r="EU64" s="345"/>
      <c r="EV64" s="345"/>
      <c r="EW64" s="345"/>
      <c r="EX64" s="345"/>
      <c r="EY64" s="345"/>
      <c r="EZ64" s="345"/>
      <c r="FA64" s="345"/>
      <c r="FB64" s="345"/>
      <c r="FC64" s="345"/>
      <c r="FD64" s="345"/>
      <c r="FE64" s="345"/>
      <c r="FF64" s="345"/>
      <c r="FG64" s="345"/>
      <c r="FH64" s="345"/>
      <c r="FI64" s="345"/>
      <c r="FJ64" s="345"/>
      <c r="FK64" s="345"/>
      <c r="FL64" s="345"/>
      <c r="FM64" s="345"/>
      <c r="FN64" s="345"/>
      <c r="FO64" s="345"/>
    </row>
    <row r="65" spans="1:171" ht="19.899999999999999" customHeight="1" x14ac:dyDescent="0.15">
      <c r="A65" s="347" t="s">
        <v>427</v>
      </c>
      <c r="B65" s="348" t="s">
        <v>80</v>
      </c>
      <c r="C65" s="349">
        <v>3.8066826309291062E-5</v>
      </c>
      <c r="D65" s="342">
        <v>2.2673646079150101E-5</v>
      </c>
      <c r="E65" s="342">
        <v>4.243584792335481E-5</v>
      </c>
      <c r="F65" s="342">
        <v>4.6394853454243512E-5</v>
      </c>
      <c r="G65" s="342">
        <v>9.6898410164285916E-4</v>
      </c>
      <c r="H65" s="342">
        <v>0</v>
      </c>
      <c r="I65" s="342">
        <v>1.4596222894169321E-4</v>
      </c>
      <c r="J65" s="342">
        <v>6.5394068131979175E-5</v>
      </c>
      <c r="K65" s="342">
        <v>1.8124210749640519E-4</v>
      </c>
      <c r="L65" s="342">
        <v>1.4776274072585648E-5</v>
      </c>
      <c r="M65" s="342">
        <v>0</v>
      </c>
      <c r="N65" s="342">
        <v>1.5676954928468611E-4</v>
      </c>
      <c r="O65" s="342">
        <v>1.5627105659242937E-3</v>
      </c>
      <c r="P65" s="342">
        <v>1.4356272648576989E-4</v>
      </c>
      <c r="Q65" s="342">
        <v>6.836933465988556E-4</v>
      </c>
      <c r="R65" s="342">
        <v>1.1698358936223108E-4</v>
      </c>
      <c r="S65" s="342">
        <v>6.3206472711045455E-5</v>
      </c>
      <c r="T65" s="342">
        <v>3.6685156977783635E-5</v>
      </c>
      <c r="U65" s="342">
        <v>3.7062382404175883E-5</v>
      </c>
      <c r="V65" s="342">
        <v>4.2208125574959922E-5</v>
      </c>
      <c r="W65" s="342">
        <v>1.1777199354099827E-5</v>
      </c>
      <c r="X65" s="342">
        <v>5.3474387762286259E-5</v>
      </c>
      <c r="Y65" s="342">
        <v>2.8443218734389744E-5</v>
      </c>
      <c r="Z65" s="342">
        <v>1.1388032435489368E-4</v>
      </c>
      <c r="AA65" s="342">
        <v>5.2750815485829331E-5</v>
      </c>
      <c r="AB65" s="342">
        <v>5.4250988818274146E-5</v>
      </c>
      <c r="AC65" s="342">
        <v>3.7337001315501103E-6</v>
      </c>
      <c r="AD65" s="342">
        <v>2.7964639698901118E-5</v>
      </c>
      <c r="AE65" s="342">
        <v>4.147600717669543E-5</v>
      </c>
      <c r="AF65" s="342">
        <v>5.9495925119011947E-5</v>
      </c>
      <c r="AG65" s="342">
        <v>1.191648941289251E-4</v>
      </c>
      <c r="AH65" s="342">
        <v>3.154803903441681E-4</v>
      </c>
      <c r="AI65" s="342">
        <v>6.5453428403038994E-5</v>
      </c>
      <c r="AJ65" s="342">
        <v>3.453747684905343E-4</v>
      </c>
      <c r="AK65" s="342">
        <v>5.6000669623986008E-4</v>
      </c>
      <c r="AL65" s="342">
        <v>1.7911612717291616E-5</v>
      </c>
      <c r="AM65" s="342">
        <v>1.787035135001332E-4</v>
      </c>
      <c r="AN65" s="342">
        <v>3.7099031645955596E-4</v>
      </c>
      <c r="AO65" s="342">
        <v>6.2836867107319153E-5</v>
      </c>
      <c r="AP65" s="342">
        <v>1.1120753981046104E-5</v>
      </c>
      <c r="AQ65" s="342">
        <v>8.4817920540177503E-5</v>
      </c>
      <c r="AR65" s="342">
        <v>5.0344894975465114E-5</v>
      </c>
      <c r="AS65" s="342">
        <v>3.8749866682753875E-5</v>
      </c>
      <c r="AT65" s="342">
        <v>3.863060450140469E-5</v>
      </c>
      <c r="AU65" s="342">
        <v>1.0298128479366334E-4</v>
      </c>
      <c r="AV65" s="342">
        <v>2.3504287567486704E-4</v>
      </c>
      <c r="AW65" s="342">
        <v>5.8489371357630663E-5</v>
      </c>
      <c r="AX65" s="342">
        <v>1.8344410575887375E-4</v>
      </c>
      <c r="AY65" s="342">
        <v>3.7294887332655605E-4</v>
      </c>
      <c r="AZ65" s="342">
        <v>4.4763203073065157E-5</v>
      </c>
      <c r="BA65" s="342">
        <v>3.6563774315555606E-4</v>
      </c>
      <c r="BB65" s="342">
        <v>1.0558234389883647E-4</v>
      </c>
      <c r="BC65" s="342">
        <v>2.0446646066216764E-4</v>
      </c>
      <c r="BD65" s="342">
        <v>1.3718083489817833E-4</v>
      </c>
      <c r="BE65" s="342">
        <v>7.2565106984928614E-5</v>
      </c>
      <c r="BF65" s="342">
        <v>7.5463503525673894E-5</v>
      </c>
      <c r="BG65" s="342">
        <v>6.8576824945347197E-5</v>
      </c>
      <c r="BH65" s="342">
        <v>1.2319742937266887E-4</v>
      </c>
      <c r="BI65" s="342">
        <v>6.7693643279111718E-5</v>
      </c>
      <c r="BJ65" s="342">
        <v>1.0030222982479009</v>
      </c>
      <c r="BK65" s="342">
        <v>7.7575092519817018E-5</v>
      </c>
      <c r="BL65" s="342">
        <v>1.8326872572492397E-4</v>
      </c>
      <c r="BM65" s="342">
        <v>4.7222441482215025E-4</v>
      </c>
      <c r="BN65" s="342">
        <v>4.011636437834049E-4</v>
      </c>
      <c r="BO65" s="342">
        <v>3.9134461942538437E-4</v>
      </c>
      <c r="BP65" s="342">
        <v>4.1894172336960257E-5</v>
      </c>
      <c r="BQ65" s="342">
        <v>5.9376272979424745E-5</v>
      </c>
      <c r="BR65" s="342">
        <v>1.8470304117724649E-4</v>
      </c>
      <c r="BS65" s="342">
        <v>1.4641492132941059E-4</v>
      </c>
      <c r="BT65" s="342">
        <v>9.2352671487441442E-5</v>
      </c>
      <c r="BU65" s="342">
        <v>1.2965496345794487E-4</v>
      </c>
      <c r="BV65" s="342">
        <v>4.8387414371804572E-5</v>
      </c>
      <c r="BW65" s="342">
        <v>4.2787616629504228E-5</v>
      </c>
      <c r="BX65" s="342">
        <v>1.4492598344427292E-5</v>
      </c>
      <c r="BY65" s="342">
        <v>8.0027288562189617E-5</v>
      </c>
      <c r="BZ65" s="342">
        <v>8.8685320072574329E-5</v>
      </c>
      <c r="CA65" s="342">
        <v>1.7926525752895998E-4</v>
      </c>
      <c r="CB65" s="342">
        <v>5.1403796675963855E-5</v>
      </c>
      <c r="CC65" s="342">
        <v>0</v>
      </c>
      <c r="CD65" s="342">
        <v>1.0551955333248392E-4</v>
      </c>
      <c r="CE65" s="342">
        <v>1.0158209271759246E-4</v>
      </c>
      <c r="CF65" s="342">
        <v>1.1154689669114425E-4</v>
      </c>
      <c r="CG65" s="342">
        <v>6.2941822424852849E-5</v>
      </c>
      <c r="CH65" s="342">
        <v>2.6247852824264615E-4</v>
      </c>
      <c r="CI65" s="342">
        <v>3.0596045216169554E-4</v>
      </c>
      <c r="CJ65" s="342">
        <v>1.2450201960170059E-3</v>
      </c>
      <c r="CK65" s="342">
        <v>1.9890335052046243E-4</v>
      </c>
      <c r="CL65" s="342">
        <v>9.014069754045849E-4</v>
      </c>
      <c r="CM65" s="342">
        <v>1.9915717042633159E-4</v>
      </c>
      <c r="CN65" s="342">
        <v>3.2922897165600488E-4</v>
      </c>
      <c r="CO65" s="342">
        <v>1.1939968971844568E-3</v>
      </c>
      <c r="CP65" s="342">
        <v>7.3693094282160937E-5</v>
      </c>
      <c r="CQ65" s="342">
        <v>1.3271070303864701E-4</v>
      </c>
      <c r="CR65" s="342">
        <v>4.7726031618692638E-4</v>
      </c>
      <c r="CS65" s="342">
        <v>2.5540828079842931E-4</v>
      </c>
      <c r="CT65" s="342">
        <v>5.6239676166398877E-4</v>
      </c>
      <c r="CU65" s="342">
        <v>8.3117556274824966E-4</v>
      </c>
      <c r="CV65" s="342">
        <v>2.8019036359775595E-4</v>
      </c>
      <c r="CW65" s="342">
        <v>1.2108751157713203E-4</v>
      </c>
      <c r="CX65" s="342">
        <v>2.8147284038436009E-4</v>
      </c>
      <c r="CY65" s="342">
        <v>3.2732112098289432E-4</v>
      </c>
      <c r="CZ65" s="342">
        <v>2.3604957903893104E-4</v>
      </c>
      <c r="DA65" s="342">
        <v>5.0546550025296435E-4</v>
      </c>
      <c r="DB65" s="342">
        <v>6.9046374951977523E-4</v>
      </c>
      <c r="DC65" s="342">
        <v>5.0917547804407685E-5</v>
      </c>
      <c r="DD65" s="342">
        <v>6.1565040681436337E-4</v>
      </c>
      <c r="DE65" s="342">
        <v>1.2663208626276123E-2</v>
      </c>
      <c r="DF65" s="343">
        <v>8.0211553191541737E-5</v>
      </c>
      <c r="DG65" s="344"/>
      <c r="DH65" s="345"/>
      <c r="DI65" s="346"/>
      <c r="DJ65" s="346"/>
      <c r="DK65" s="346"/>
      <c r="DL65" s="346"/>
      <c r="DM65" s="346"/>
      <c r="DN65" s="346"/>
      <c r="DO65" s="346"/>
      <c r="DP65" s="346"/>
      <c r="DQ65" s="346"/>
      <c r="DR65" s="345"/>
      <c r="DS65" s="345"/>
      <c r="DT65" s="345"/>
      <c r="DU65" s="345"/>
      <c r="DV65" s="345"/>
      <c r="DW65" s="345"/>
      <c r="DX65" s="345"/>
      <c r="DY65" s="345"/>
      <c r="DZ65" s="345"/>
      <c r="EA65" s="345"/>
      <c r="EB65" s="345"/>
      <c r="EC65" s="345"/>
      <c r="ED65" s="345"/>
      <c r="EE65" s="345"/>
      <c r="EF65" s="345"/>
      <c r="EG65" s="345"/>
      <c r="EH65" s="345"/>
      <c r="EI65" s="345"/>
      <c r="EJ65" s="345"/>
      <c r="EK65" s="345"/>
      <c r="EL65" s="345"/>
      <c r="EM65" s="345"/>
      <c r="EN65" s="345"/>
      <c r="EO65" s="345"/>
      <c r="EP65" s="345"/>
      <c r="EQ65" s="345"/>
      <c r="ER65" s="345"/>
      <c r="ES65" s="345"/>
      <c r="ET65" s="345"/>
      <c r="EU65" s="345"/>
      <c r="EV65" s="345"/>
      <c r="EW65" s="345"/>
      <c r="EX65" s="345"/>
      <c r="EY65" s="345"/>
      <c r="EZ65" s="345"/>
      <c r="FA65" s="345"/>
      <c r="FB65" s="345"/>
      <c r="FC65" s="345"/>
      <c r="FD65" s="345"/>
      <c r="FE65" s="345"/>
      <c r="FF65" s="345"/>
      <c r="FG65" s="345"/>
      <c r="FH65" s="345"/>
      <c r="FI65" s="345"/>
      <c r="FJ65" s="345"/>
      <c r="FK65" s="345"/>
      <c r="FL65" s="345"/>
      <c r="FM65" s="345"/>
      <c r="FN65" s="345"/>
      <c r="FO65" s="345"/>
    </row>
    <row r="66" spans="1:171" ht="19.899999999999999" customHeight="1" x14ac:dyDescent="0.15">
      <c r="A66" s="347" t="s">
        <v>431</v>
      </c>
      <c r="B66" s="348" t="s">
        <v>430</v>
      </c>
      <c r="C66" s="349">
        <v>2.7681759377876325E-4</v>
      </c>
      <c r="D66" s="342">
        <v>8.2401407885287147E-4</v>
      </c>
      <c r="E66" s="342">
        <v>1.8645883225225468E-4</v>
      </c>
      <c r="F66" s="342">
        <v>1.4402089128614105E-3</v>
      </c>
      <c r="G66" s="342">
        <v>3.1476851227622049E-5</v>
      </c>
      <c r="H66" s="342">
        <v>0</v>
      </c>
      <c r="I66" s="342">
        <v>7.4205091320104431E-5</v>
      </c>
      <c r="J66" s="342">
        <v>8.063573475928231E-5</v>
      </c>
      <c r="K66" s="342">
        <v>1.5933235309078043E-3</v>
      </c>
      <c r="L66" s="342">
        <v>7.7219303328675986E-4</v>
      </c>
      <c r="M66" s="342">
        <v>0</v>
      </c>
      <c r="N66" s="342">
        <v>2.8121884706646695E-4</v>
      </c>
      <c r="O66" s="342">
        <v>6.5555710185198726E-5</v>
      </c>
      <c r="P66" s="342">
        <v>1.3712269678918222E-3</v>
      </c>
      <c r="Q66" s="342">
        <v>2.0660349068632889E-4</v>
      </c>
      <c r="R66" s="342">
        <v>2.5180703749172998E-3</v>
      </c>
      <c r="S66" s="342">
        <v>1.924523174093485E-4</v>
      </c>
      <c r="T66" s="342">
        <v>1.2430014605455862E-4</v>
      </c>
      <c r="U66" s="342">
        <v>1.1886543752912038E-2</v>
      </c>
      <c r="V66" s="342">
        <v>3.0406946945937025E-3</v>
      </c>
      <c r="W66" s="342">
        <v>1.3025649496530625E-3</v>
      </c>
      <c r="X66" s="342">
        <v>6.1912795236095087E-4</v>
      </c>
      <c r="Y66" s="342">
        <v>3.9194317553614498E-4</v>
      </c>
      <c r="Z66" s="342">
        <v>1.1584706359020771E-3</v>
      </c>
      <c r="AA66" s="342">
        <v>1.3513074682660716E-4</v>
      </c>
      <c r="AB66" s="342">
        <v>1.4846487565024804E-4</v>
      </c>
      <c r="AC66" s="342">
        <v>4.2954059678846035E-5</v>
      </c>
      <c r="AD66" s="342">
        <v>3.8726665346483198E-3</v>
      </c>
      <c r="AE66" s="342">
        <v>2.1267507554003444E-3</v>
      </c>
      <c r="AF66" s="342">
        <v>1.9536227518838413E-4</v>
      </c>
      <c r="AG66" s="342">
        <v>9.6674768690938406E-5</v>
      </c>
      <c r="AH66" s="342">
        <v>6.0247109500782669E-3</v>
      </c>
      <c r="AI66" s="342">
        <v>8.101985102115472E-4</v>
      </c>
      <c r="AJ66" s="342">
        <v>3.1611390309599242E-3</v>
      </c>
      <c r="AK66" s="342">
        <v>8.0431015466405373E-4</v>
      </c>
      <c r="AL66" s="342">
        <v>9.0169073647278948E-3</v>
      </c>
      <c r="AM66" s="342">
        <v>6.5970283051007932E-3</v>
      </c>
      <c r="AN66" s="342">
        <v>4.7416157075945943E-3</v>
      </c>
      <c r="AO66" s="342">
        <v>1.4611161160534689E-3</v>
      </c>
      <c r="AP66" s="342">
        <v>1.9337703256736945E-2</v>
      </c>
      <c r="AQ66" s="342">
        <v>1.2732350044057752E-2</v>
      </c>
      <c r="AR66" s="342">
        <v>5.5078708514380104E-4</v>
      </c>
      <c r="AS66" s="342">
        <v>5.9892059400784743E-4</v>
      </c>
      <c r="AT66" s="342">
        <v>2.7003893630167866E-4</v>
      </c>
      <c r="AU66" s="342">
        <v>2.2156990847704963E-4</v>
      </c>
      <c r="AV66" s="342">
        <v>1.6448805496630539E-4</v>
      </c>
      <c r="AW66" s="342">
        <v>2.3197291406550763E-4</v>
      </c>
      <c r="AX66" s="342">
        <v>2.1261264355083522E-4</v>
      </c>
      <c r="AY66" s="342">
        <v>2.8665447847415028E-4</v>
      </c>
      <c r="AZ66" s="342">
        <v>1.9303419196918265E-4</v>
      </c>
      <c r="BA66" s="342">
        <v>7.9744334563061392E-5</v>
      </c>
      <c r="BB66" s="342">
        <v>2.6994292107826548E-4</v>
      </c>
      <c r="BC66" s="342">
        <v>1.5321635333620851E-4</v>
      </c>
      <c r="BD66" s="342">
        <v>8.9713302228617173E-5</v>
      </c>
      <c r="BE66" s="342">
        <v>1.9928823072828963E-4</v>
      </c>
      <c r="BF66" s="342">
        <v>2.3157450325008211E-4</v>
      </c>
      <c r="BG66" s="342">
        <v>3.3750972009974058E-4</v>
      </c>
      <c r="BH66" s="342">
        <v>4.6283864628749247E-4</v>
      </c>
      <c r="BI66" s="342">
        <v>2.2657210500483818E-4</v>
      </c>
      <c r="BJ66" s="342">
        <v>1.7969952138829025E-4</v>
      </c>
      <c r="BK66" s="342">
        <v>1.0001687940300619</v>
      </c>
      <c r="BL66" s="342">
        <v>1.1784218916055034E-4</v>
      </c>
      <c r="BM66" s="342">
        <v>1.007406216606669E-4</v>
      </c>
      <c r="BN66" s="342">
        <v>2.9216725681227064E-4</v>
      </c>
      <c r="BO66" s="342">
        <v>2.1082694045420147E-4</v>
      </c>
      <c r="BP66" s="342">
        <v>3.1323079967582796E-3</v>
      </c>
      <c r="BQ66" s="342">
        <v>1.9723162351778841E-3</v>
      </c>
      <c r="BR66" s="342">
        <v>2.1304221380788861E-4</v>
      </c>
      <c r="BS66" s="342">
        <v>2.9739477879366018E-4</v>
      </c>
      <c r="BT66" s="342">
        <v>8.6747434786942426E-5</v>
      </c>
      <c r="BU66" s="342">
        <v>2.6956250344696962E-5</v>
      </c>
      <c r="BV66" s="342">
        <v>5.3398595534771697E-5</v>
      </c>
      <c r="BW66" s="342">
        <v>3.1428405501028783E-5</v>
      </c>
      <c r="BX66" s="342">
        <v>4.0068459580094228E-6</v>
      </c>
      <c r="BY66" s="342">
        <v>1.5599894047400165E-4</v>
      </c>
      <c r="BZ66" s="342">
        <v>2.4476714055909736E-4</v>
      </c>
      <c r="CA66" s="342">
        <v>4.0425043352242294E-5</v>
      </c>
      <c r="CB66" s="342">
        <v>1.3370937472472903E-5</v>
      </c>
      <c r="CC66" s="342">
        <v>0</v>
      </c>
      <c r="CD66" s="342">
        <v>2.4064478161623159E-5</v>
      </c>
      <c r="CE66" s="342">
        <v>1.6764696996610773E-4</v>
      </c>
      <c r="CF66" s="342">
        <v>7.4612855525307698E-5</v>
      </c>
      <c r="CG66" s="342">
        <v>3.2439601074322767E-5</v>
      </c>
      <c r="CH66" s="342">
        <v>5.4647999772608824E-5</v>
      </c>
      <c r="CI66" s="342">
        <v>3.5064899274941475E-5</v>
      </c>
      <c r="CJ66" s="342">
        <v>2.02140981752201E-5</v>
      </c>
      <c r="CK66" s="342">
        <v>2.7223365428087072E-5</v>
      </c>
      <c r="CL66" s="342">
        <v>3.6962298385281784E-5</v>
      </c>
      <c r="CM66" s="342">
        <v>4.9483706186599507E-5</v>
      </c>
      <c r="CN66" s="342">
        <v>6.24571698323969E-5</v>
      </c>
      <c r="CO66" s="342">
        <v>5.3211871931062937E-5</v>
      </c>
      <c r="CP66" s="342">
        <v>4.4539983962260779E-5</v>
      </c>
      <c r="CQ66" s="342">
        <v>1.1447264928432845E-4</v>
      </c>
      <c r="CR66" s="342">
        <v>7.5847090935705398E-5</v>
      </c>
      <c r="CS66" s="342">
        <v>6.0690487581765066E-5</v>
      </c>
      <c r="CT66" s="342">
        <v>2.5375587743657945E-5</v>
      </c>
      <c r="CU66" s="342">
        <v>2.2395798234107043E-5</v>
      </c>
      <c r="CV66" s="342">
        <v>2.119873806596441E-5</v>
      </c>
      <c r="CW66" s="342">
        <v>5.0501833544916212E-5</v>
      </c>
      <c r="CX66" s="342">
        <v>2.865619131467785E-5</v>
      </c>
      <c r="CY66" s="342">
        <v>2.0611146138179039E-4</v>
      </c>
      <c r="CZ66" s="342">
        <v>1.593793368528861E-4</v>
      </c>
      <c r="DA66" s="342">
        <v>9.4961660717454531E-5</v>
      </c>
      <c r="DB66" s="342">
        <v>1.1614321678264663E-4</v>
      </c>
      <c r="DC66" s="342">
        <v>3.1457825933124418E-5</v>
      </c>
      <c r="DD66" s="342">
        <v>6.256587275544774E-5</v>
      </c>
      <c r="DE66" s="342">
        <v>1.0557997896497184E-4</v>
      </c>
      <c r="DF66" s="343">
        <v>4.0073090790510026E-5</v>
      </c>
      <c r="DG66" s="344"/>
      <c r="DH66" s="345"/>
      <c r="DI66" s="346"/>
      <c r="DJ66" s="346"/>
      <c r="DK66" s="346"/>
      <c r="DL66" s="346"/>
      <c r="DM66" s="346"/>
      <c r="DN66" s="346"/>
      <c r="DO66" s="346"/>
      <c r="DP66" s="346"/>
      <c r="DQ66" s="346"/>
      <c r="DR66" s="345"/>
      <c r="DS66" s="345"/>
      <c r="DT66" s="345"/>
      <c r="DU66" s="345"/>
      <c r="DV66" s="345"/>
      <c r="DW66" s="345"/>
      <c r="DX66" s="345"/>
      <c r="DY66" s="345"/>
      <c r="DZ66" s="345"/>
      <c r="EA66" s="345"/>
      <c r="EB66" s="345"/>
      <c r="EC66" s="345"/>
      <c r="ED66" s="345"/>
      <c r="EE66" s="345"/>
      <c r="EF66" s="345"/>
      <c r="EG66" s="345"/>
      <c r="EH66" s="345"/>
      <c r="EI66" s="345"/>
      <c r="EJ66" s="345"/>
      <c r="EK66" s="345"/>
      <c r="EL66" s="345"/>
      <c r="EM66" s="345"/>
      <c r="EN66" s="345"/>
      <c r="EO66" s="345"/>
      <c r="EP66" s="345"/>
      <c r="EQ66" s="345"/>
      <c r="ER66" s="345"/>
      <c r="ES66" s="345"/>
      <c r="ET66" s="345"/>
      <c r="EU66" s="345"/>
      <c r="EV66" s="345"/>
      <c r="EW66" s="345"/>
      <c r="EX66" s="345"/>
      <c r="EY66" s="345"/>
      <c r="EZ66" s="345"/>
      <c r="FA66" s="345"/>
      <c r="FB66" s="345"/>
      <c r="FC66" s="345"/>
      <c r="FD66" s="345"/>
      <c r="FE66" s="345"/>
      <c r="FF66" s="345"/>
      <c r="FG66" s="345"/>
      <c r="FH66" s="345"/>
      <c r="FI66" s="345"/>
      <c r="FJ66" s="345"/>
      <c r="FK66" s="345"/>
      <c r="FL66" s="345"/>
      <c r="FM66" s="345"/>
      <c r="FN66" s="345"/>
      <c r="FO66" s="345"/>
    </row>
    <row r="67" spans="1:171" ht="19.899999999999999" customHeight="1" x14ac:dyDescent="0.15">
      <c r="A67" s="347" t="s">
        <v>434</v>
      </c>
      <c r="B67" s="348" t="s">
        <v>435</v>
      </c>
      <c r="C67" s="349">
        <v>0</v>
      </c>
      <c r="D67" s="342">
        <v>0</v>
      </c>
      <c r="E67" s="342">
        <v>0</v>
      </c>
      <c r="F67" s="342">
        <v>0</v>
      </c>
      <c r="G67" s="342">
        <v>0</v>
      </c>
      <c r="H67" s="342">
        <v>0</v>
      </c>
      <c r="I67" s="342">
        <v>0</v>
      </c>
      <c r="J67" s="342">
        <v>0</v>
      </c>
      <c r="K67" s="342">
        <v>0</v>
      </c>
      <c r="L67" s="342">
        <v>0</v>
      </c>
      <c r="M67" s="342">
        <v>0</v>
      </c>
      <c r="N67" s="342">
        <v>0</v>
      </c>
      <c r="O67" s="342">
        <v>0</v>
      </c>
      <c r="P67" s="342">
        <v>0</v>
      </c>
      <c r="Q67" s="342">
        <v>0</v>
      </c>
      <c r="R67" s="342">
        <v>0</v>
      </c>
      <c r="S67" s="342">
        <v>0</v>
      </c>
      <c r="T67" s="342">
        <v>0</v>
      </c>
      <c r="U67" s="342">
        <v>0</v>
      </c>
      <c r="V67" s="342">
        <v>0</v>
      </c>
      <c r="W67" s="342">
        <v>0</v>
      </c>
      <c r="X67" s="342">
        <v>0</v>
      </c>
      <c r="Y67" s="342">
        <v>0</v>
      </c>
      <c r="Z67" s="342">
        <v>0</v>
      </c>
      <c r="AA67" s="342">
        <v>0</v>
      </c>
      <c r="AB67" s="342">
        <v>0</v>
      </c>
      <c r="AC67" s="342">
        <v>0</v>
      </c>
      <c r="AD67" s="342">
        <v>0</v>
      </c>
      <c r="AE67" s="342">
        <v>0</v>
      </c>
      <c r="AF67" s="342">
        <v>0</v>
      </c>
      <c r="AG67" s="342">
        <v>0</v>
      </c>
      <c r="AH67" s="342">
        <v>0</v>
      </c>
      <c r="AI67" s="342">
        <v>0</v>
      </c>
      <c r="AJ67" s="342">
        <v>0</v>
      </c>
      <c r="AK67" s="342">
        <v>0</v>
      </c>
      <c r="AL67" s="342">
        <v>0</v>
      </c>
      <c r="AM67" s="342">
        <v>0</v>
      </c>
      <c r="AN67" s="342">
        <v>0</v>
      </c>
      <c r="AO67" s="342">
        <v>0</v>
      </c>
      <c r="AP67" s="342">
        <v>0</v>
      </c>
      <c r="AQ67" s="342">
        <v>0</v>
      </c>
      <c r="AR67" s="342">
        <v>0</v>
      </c>
      <c r="AS67" s="342">
        <v>0</v>
      </c>
      <c r="AT67" s="342">
        <v>0</v>
      </c>
      <c r="AU67" s="342">
        <v>0</v>
      </c>
      <c r="AV67" s="342">
        <v>0</v>
      </c>
      <c r="AW67" s="342">
        <v>0</v>
      </c>
      <c r="AX67" s="342">
        <v>0</v>
      </c>
      <c r="AY67" s="342">
        <v>0</v>
      </c>
      <c r="AZ67" s="342">
        <v>0</v>
      </c>
      <c r="BA67" s="342">
        <v>0</v>
      </c>
      <c r="BB67" s="342">
        <v>0</v>
      </c>
      <c r="BC67" s="342">
        <v>0</v>
      </c>
      <c r="BD67" s="342">
        <v>0</v>
      </c>
      <c r="BE67" s="342">
        <v>0</v>
      </c>
      <c r="BF67" s="342">
        <v>0</v>
      </c>
      <c r="BG67" s="342">
        <v>0</v>
      </c>
      <c r="BH67" s="342">
        <v>0</v>
      </c>
      <c r="BI67" s="342">
        <v>0</v>
      </c>
      <c r="BJ67" s="342">
        <v>0</v>
      </c>
      <c r="BK67" s="342">
        <v>0</v>
      </c>
      <c r="BL67" s="342">
        <v>1</v>
      </c>
      <c r="BM67" s="342">
        <v>0</v>
      </c>
      <c r="BN67" s="342">
        <v>0</v>
      </c>
      <c r="BO67" s="342">
        <v>0</v>
      </c>
      <c r="BP67" s="342">
        <v>0</v>
      </c>
      <c r="BQ67" s="342">
        <v>0</v>
      </c>
      <c r="BR67" s="342">
        <v>0</v>
      </c>
      <c r="BS67" s="342">
        <v>0</v>
      </c>
      <c r="BT67" s="342">
        <v>0</v>
      </c>
      <c r="BU67" s="342">
        <v>0</v>
      </c>
      <c r="BV67" s="342">
        <v>0</v>
      </c>
      <c r="BW67" s="342">
        <v>0</v>
      </c>
      <c r="BX67" s="342">
        <v>0</v>
      </c>
      <c r="BY67" s="342">
        <v>0</v>
      </c>
      <c r="BZ67" s="342">
        <v>0</v>
      </c>
      <c r="CA67" s="342">
        <v>0</v>
      </c>
      <c r="CB67" s="342">
        <v>0</v>
      </c>
      <c r="CC67" s="342">
        <v>0</v>
      </c>
      <c r="CD67" s="342">
        <v>0</v>
      </c>
      <c r="CE67" s="342">
        <v>0</v>
      </c>
      <c r="CF67" s="342">
        <v>0</v>
      </c>
      <c r="CG67" s="342">
        <v>0</v>
      </c>
      <c r="CH67" s="342">
        <v>0</v>
      </c>
      <c r="CI67" s="342">
        <v>0</v>
      </c>
      <c r="CJ67" s="342">
        <v>0</v>
      </c>
      <c r="CK67" s="342">
        <v>0</v>
      </c>
      <c r="CL67" s="342">
        <v>0</v>
      </c>
      <c r="CM67" s="342">
        <v>0</v>
      </c>
      <c r="CN67" s="342">
        <v>0</v>
      </c>
      <c r="CO67" s="342">
        <v>0</v>
      </c>
      <c r="CP67" s="342">
        <v>0</v>
      </c>
      <c r="CQ67" s="342">
        <v>0</v>
      </c>
      <c r="CR67" s="342">
        <v>0</v>
      </c>
      <c r="CS67" s="342">
        <v>0</v>
      </c>
      <c r="CT67" s="342">
        <v>0</v>
      </c>
      <c r="CU67" s="342">
        <v>0</v>
      </c>
      <c r="CV67" s="342">
        <v>0</v>
      </c>
      <c r="CW67" s="342">
        <v>0</v>
      </c>
      <c r="CX67" s="342">
        <v>0</v>
      </c>
      <c r="CY67" s="342">
        <v>0</v>
      </c>
      <c r="CZ67" s="342">
        <v>0</v>
      </c>
      <c r="DA67" s="342">
        <v>0</v>
      </c>
      <c r="DB67" s="342">
        <v>0</v>
      </c>
      <c r="DC67" s="342">
        <v>0</v>
      </c>
      <c r="DD67" s="342">
        <v>0</v>
      </c>
      <c r="DE67" s="342">
        <v>0</v>
      </c>
      <c r="DF67" s="343">
        <v>0</v>
      </c>
      <c r="DG67" s="344"/>
      <c r="DH67" s="345"/>
      <c r="DI67" s="346"/>
      <c r="DJ67" s="346"/>
      <c r="DK67" s="346"/>
      <c r="DL67" s="346"/>
      <c r="DM67" s="346"/>
      <c r="DN67" s="346"/>
      <c r="DO67" s="346"/>
      <c r="DP67" s="346"/>
      <c r="DQ67" s="346"/>
      <c r="DR67" s="345"/>
      <c r="DS67" s="345"/>
      <c r="DT67" s="345"/>
      <c r="DU67" s="345"/>
      <c r="DV67" s="345"/>
      <c r="DW67" s="345"/>
      <c r="DX67" s="345"/>
      <c r="DY67" s="345"/>
      <c r="DZ67" s="345"/>
      <c r="EA67" s="345"/>
      <c r="EB67" s="345"/>
      <c r="EC67" s="345"/>
      <c r="ED67" s="345"/>
      <c r="EE67" s="345"/>
      <c r="EF67" s="345"/>
      <c r="EG67" s="345"/>
      <c r="EH67" s="345"/>
      <c r="EI67" s="345"/>
      <c r="EJ67" s="345"/>
      <c r="EK67" s="345"/>
      <c r="EL67" s="345"/>
      <c r="EM67" s="345"/>
      <c r="EN67" s="345"/>
      <c r="EO67" s="345"/>
      <c r="EP67" s="345"/>
      <c r="EQ67" s="345"/>
      <c r="ER67" s="345"/>
      <c r="ES67" s="345"/>
      <c r="ET67" s="345"/>
      <c r="EU67" s="345"/>
      <c r="EV67" s="345"/>
      <c r="EW67" s="345"/>
      <c r="EX67" s="345"/>
      <c r="EY67" s="345"/>
      <c r="EZ67" s="345"/>
      <c r="FA67" s="345"/>
      <c r="FB67" s="345"/>
      <c r="FC67" s="345"/>
      <c r="FD67" s="345"/>
      <c r="FE67" s="345"/>
      <c r="FF67" s="345"/>
      <c r="FG67" s="345"/>
      <c r="FH67" s="345"/>
      <c r="FI67" s="345"/>
      <c r="FJ67" s="345"/>
      <c r="FK67" s="345"/>
      <c r="FL67" s="345"/>
      <c r="FM67" s="345"/>
      <c r="FN67" s="345"/>
      <c r="FO67" s="345"/>
    </row>
    <row r="68" spans="1:171" ht="19.899999999999999" customHeight="1" x14ac:dyDescent="0.15">
      <c r="A68" s="347" t="s">
        <v>440</v>
      </c>
      <c r="B68" s="348" t="s">
        <v>439</v>
      </c>
      <c r="C68" s="349">
        <v>6.4344349279967551E-3</v>
      </c>
      <c r="D68" s="342">
        <v>5.6922439383628358E-3</v>
      </c>
      <c r="E68" s="342">
        <v>1.0096834294600399E-2</v>
      </c>
      <c r="F68" s="342">
        <v>9.3817424497085334E-4</v>
      </c>
      <c r="G68" s="342">
        <v>1.2487589975341341E-3</v>
      </c>
      <c r="H68" s="342">
        <v>0</v>
      </c>
      <c r="I68" s="342">
        <v>9.3531274745193432E-3</v>
      </c>
      <c r="J68" s="342">
        <v>2.1972150541594128E-3</v>
      </c>
      <c r="K68" s="342">
        <v>2.0063269220112283E-3</v>
      </c>
      <c r="L68" s="342">
        <v>1.4555802602960377E-3</v>
      </c>
      <c r="M68" s="342">
        <v>0</v>
      </c>
      <c r="N68" s="342">
        <v>8.854349506202782E-3</v>
      </c>
      <c r="O68" s="342">
        <v>3.2107784361605231E-3</v>
      </c>
      <c r="P68" s="342">
        <v>2.1815221320131031E-3</v>
      </c>
      <c r="Q68" s="342">
        <v>4.2764524825413246E-3</v>
      </c>
      <c r="R68" s="342">
        <v>9.709650221884962E-3</v>
      </c>
      <c r="S68" s="342">
        <v>6.5225144425697891E-3</v>
      </c>
      <c r="T68" s="342">
        <v>3.2749633025699961E-3</v>
      </c>
      <c r="U68" s="342">
        <v>6.5610337391855105E-3</v>
      </c>
      <c r="V68" s="342">
        <v>8.6253474225131046E-3</v>
      </c>
      <c r="W68" s="342">
        <v>5.0390684631931313E-3</v>
      </c>
      <c r="X68" s="342">
        <v>1.1401007584473119E-2</v>
      </c>
      <c r="Y68" s="342">
        <v>1.031731523111974E-2</v>
      </c>
      <c r="Z68" s="342">
        <v>1.321557133340878E-2</v>
      </c>
      <c r="AA68" s="342">
        <v>3.4966897200054115E-3</v>
      </c>
      <c r="AB68" s="342">
        <v>5.0711433706989864E-3</v>
      </c>
      <c r="AC68" s="342">
        <v>6.5928562920994751E-4</v>
      </c>
      <c r="AD68" s="342">
        <v>4.6910542700477438E-3</v>
      </c>
      <c r="AE68" s="342">
        <v>6.6682890841466809E-3</v>
      </c>
      <c r="AF68" s="342">
        <v>6.9299517892762886E-3</v>
      </c>
      <c r="AG68" s="342">
        <v>2.6332143601524986E-3</v>
      </c>
      <c r="AH68" s="342">
        <v>7.6655646305973978E-3</v>
      </c>
      <c r="AI68" s="342">
        <v>6.8887911276444393E-3</v>
      </c>
      <c r="AJ68" s="342">
        <v>6.0820877551129582E-3</v>
      </c>
      <c r="AK68" s="342">
        <v>1.036044760224665E-2</v>
      </c>
      <c r="AL68" s="342">
        <v>8.1029826713027581E-3</v>
      </c>
      <c r="AM68" s="342">
        <v>1.0258924597319105E-2</v>
      </c>
      <c r="AN68" s="342">
        <v>1.2014694722743665E-2</v>
      </c>
      <c r="AO68" s="342">
        <v>5.8710270789261486E-3</v>
      </c>
      <c r="AP68" s="342">
        <v>4.5257667211524039E-3</v>
      </c>
      <c r="AQ68" s="342">
        <v>4.5761193681788971E-3</v>
      </c>
      <c r="AR68" s="342">
        <v>7.1581648334537789E-3</v>
      </c>
      <c r="AS68" s="342">
        <v>5.4697571757406334E-3</v>
      </c>
      <c r="AT68" s="342">
        <v>3.3336455345689205E-3</v>
      </c>
      <c r="AU68" s="342">
        <v>3.2403662057935746E-3</v>
      </c>
      <c r="AV68" s="342">
        <v>3.3836274779103308E-3</v>
      </c>
      <c r="AW68" s="342">
        <v>3.3270933239400802E-3</v>
      </c>
      <c r="AX68" s="342">
        <v>6.4910923750436025E-3</v>
      </c>
      <c r="AY68" s="342">
        <v>3.6012211455263275E-3</v>
      </c>
      <c r="AZ68" s="342">
        <v>2.4708945750490973E-3</v>
      </c>
      <c r="BA68" s="342">
        <v>2.3001531862479213E-3</v>
      </c>
      <c r="BB68" s="342">
        <v>4.2101740784021707E-3</v>
      </c>
      <c r="BC68" s="342">
        <v>3.7210589409358299E-3</v>
      </c>
      <c r="BD68" s="342">
        <v>3.3666299171693876E-3</v>
      </c>
      <c r="BE68" s="342">
        <v>1.2700687550361775E-3</v>
      </c>
      <c r="BF68" s="342">
        <v>2.1919062301328099E-3</v>
      </c>
      <c r="BG68" s="342">
        <v>2.0867066041013308E-3</v>
      </c>
      <c r="BH68" s="342">
        <v>3.0297022289340328E-3</v>
      </c>
      <c r="BI68" s="342">
        <v>7.0204388359383172E-3</v>
      </c>
      <c r="BJ68" s="342">
        <v>3.7251111624954248E-3</v>
      </c>
      <c r="BK68" s="342">
        <v>2.6524905270654511E-3</v>
      </c>
      <c r="BL68" s="342">
        <v>2.4147011058813428E-3</v>
      </c>
      <c r="BM68" s="342">
        <v>1.002990481908552</v>
      </c>
      <c r="BN68" s="342">
        <v>2.3502175235669497E-3</v>
      </c>
      <c r="BO68" s="342">
        <v>1.8904582061966164E-3</v>
      </c>
      <c r="BP68" s="342">
        <v>2.0910344220867225E-2</v>
      </c>
      <c r="BQ68" s="342">
        <v>5.547458966793984E-2</v>
      </c>
      <c r="BR68" s="342">
        <v>5.4664569211210642E-2</v>
      </c>
      <c r="BS68" s="342">
        <v>7.8479255913017527E-3</v>
      </c>
      <c r="BT68" s="342">
        <v>5.5940958105533444E-3</v>
      </c>
      <c r="BU68" s="342">
        <v>4.8007464524081221E-3</v>
      </c>
      <c r="BV68" s="342">
        <v>7.2033875733261447E-3</v>
      </c>
      <c r="BW68" s="342">
        <v>1.8665562110024195E-2</v>
      </c>
      <c r="BX68" s="342">
        <v>1.6226520886117222E-2</v>
      </c>
      <c r="BY68" s="342">
        <v>2.3181303375046751E-2</v>
      </c>
      <c r="BZ68" s="342">
        <v>1.9341357211773574E-3</v>
      </c>
      <c r="CA68" s="342">
        <v>2.2091918265067116E-2</v>
      </c>
      <c r="CB68" s="342">
        <v>3.1738231778937549E-3</v>
      </c>
      <c r="CC68" s="342">
        <v>0</v>
      </c>
      <c r="CD68" s="342">
        <v>5.1126063139644304E-3</v>
      </c>
      <c r="CE68" s="342">
        <v>1.53575667679788E-2</v>
      </c>
      <c r="CF68" s="342">
        <v>1.98328973975253E-2</v>
      </c>
      <c r="CG68" s="342">
        <v>2.7220536969578936E-3</v>
      </c>
      <c r="CH68" s="342">
        <v>9.0825039713776142E-3</v>
      </c>
      <c r="CI68" s="342">
        <v>1.9740962284590872E-2</v>
      </c>
      <c r="CJ68" s="342">
        <v>1.9605969630393989E-3</v>
      </c>
      <c r="CK68" s="342">
        <v>1.0099008654955249E-2</v>
      </c>
      <c r="CL68" s="342">
        <v>3.1913856609107208E-3</v>
      </c>
      <c r="CM68" s="342">
        <v>9.9763896725733759E-3</v>
      </c>
      <c r="CN68" s="342">
        <v>1.3019456284170531E-2</v>
      </c>
      <c r="CO68" s="342">
        <v>6.5441254802353103E-3</v>
      </c>
      <c r="CP68" s="342">
        <v>3.8399935323144858E-3</v>
      </c>
      <c r="CQ68" s="342">
        <v>5.9651280118630957E-3</v>
      </c>
      <c r="CR68" s="342">
        <v>6.9767034196379892E-3</v>
      </c>
      <c r="CS68" s="342">
        <v>4.2599695975994688E-3</v>
      </c>
      <c r="CT68" s="342">
        <v>2.6743949539372335E-3</v>
      </c>
      <c r="CU68" s="342">
        <v>3.4773523276644494E-3</v>
      </c>
      <c r="CV68" s="342">
        <v>2.332666141049333E-3</v>
      </c>
      <c r="CW68" s="342">
        <v>1.8788111593762767E-3</v>
      </c>
      <c r="CX68" s="342">
        <v>2.7330558425078082E-3</v>
      </c>
      <c r="CY68" s="342">
        <v>7.8687443415509633E-3</v>
      </c>
      <c r="CZ68" s="342">
        <v>4.5919572834405269E-3</v>
      </c>
      <c r="DA68" s="342">
        <v>5.9688842456985802E-3</v>
      </c>
      <c r="DB68" s="342">
        <v>8.3422416674966225E-3</v>
      </c>
      <c r="DC68" s="342">
        <v>1.8377169841106349E-3</v>
      </c>
      <c r="DD68" s="342">
        <v>4.7194592689223215E-3</v>
      </c>
      <c r="DE68" s="342">
        <v>1.9311571878057815E-3</v>
      </c>
      <c r="DF68" s="343">
        <v>1.6729944694477746E-2</v>
      </c>
      <c r="DG68" s="344"/>
      <c r="DH68" s="345"/>
      <c r="DI68" s="346"/>
      <c r="DJ68" s="346"/>
      <c r="DK68" s="346"/>
      <c r="DL68" s="346"/>
      <c r="DM68" s="346"/>
      <c r="DN68" s="346"/>
      <c r="DO68" s="346"/>
      <c r="DP68" s="346"/>
      <c r="DQ68" s="346"/>
      <c r="DR68" s="345"/>
      <c r="DS68" s="345"/>
      <c r="DT68" s="345"/>
      <c r="DU68" s="345"/>
      <c r="DV68" s="345"/>
      <c r="DW68" s="345"/>
      <c r="DX68" s="345"/>
      <c r="DY68" s="345"/>
      <c r="DZ68" s="345"/>
      <c r="EA68" s="345"/>
      <c r="EB68" s="345"/>
      <c r="EC68" s="345"/>
      <c r="ED68" s="345"/>
      <c r="EE68" s="345"/>
      <c r="EF68" s="345"/>
      <c r="EG68" s="345"/>
      <c r="EH68" s="345"/>
      <c r="EI68" s="345"/>
      <c r="EJ68" s="345"/>
      <c r="EK68" s="345"/>
      <c r="EL68" s="345"/>
      <c r="EM68" s="345"/>
      <c r="EN68" s="345"/>
      <c r="EO68" s="345"/>
      <c r="EP68" s="345"/>
      <c r="EQ68" s="345"/>
      <c r="ER68" s="345"/>
      <c r="ES68" s="345"/>
      <c r="ET68" s="345"/>
      <c r="EU68" s="345"/>
      <c r="EV68" s="345"/>
      <c r="EW68" s="345"/>
      <c r="EX68" s="345"/>
      <c r="EY68" s="345"/>
      <c r="EZ68" s="345"/>
      <c r="FA68" s="345"/>
      <c r="FB68" s="345"/>
      <c r="FC68" s="345"/>
      <c r="FD68" s="345"/>
      <c r="FE68" s="345"/>
      <c r="FF68" s="345"/>
      <c r="FG68" s="345"/>
      <c r="FH68" s="345"/>
      <c r="FI68" s="345"/>
      <c r="FJ68" s="345"/>
      <c r="FK68" s="345"/>
      <c r="FL68" s="345"/>
      <c r="FM68" s="345"/>
      <c r="FN68" s="345"/>
      <c r="FO68" s="345"/>
    </row>
    <row r="69" spans="1:171" ht="19.899999999999999" customHeight="1" x14ac:dyDescent="0.15">
      <c r="A69" s="347" t="s">
        <v>443</v>
      </c>
      <c r="B69" s="348" t="s">
        <v>442</v>
      </c>
      <c r="C69" s="349">
        <v>0</v>
      </c>
      <c r="D69" s="342">
        <v>0</v>
      </c>
      <c r="E69" s="342">
        <v>0</v>
      </c>
      <c r="F69" s="342">
        <v>0</v>
      </c>
      <c r="G69" s="342">
        <v>0</v>
      </c>
      <c r="H69" s="342">
        <v>0</v>
      </c>
      <c r="I69" s="342">
        <v>0</v>
      </c>
      <c r="J69" s="342">
        <v>0</v>
      </c>
      <c r="K69" s="342">
        <v>0</v>
      </c>
      <c r="L69" s="342">
        <v>0</v>
      </c>
      <c r="M69" s="342">
        <v>0</v>
      </c>
      <c r="N69" s="342">
        <v>0</v>
      </c>
      <c r="O69" s="342">
        <v>0</v>
      </c>
      <c r="P69" s="342">
        <v>0</v>
      </c>
      <c r="Q69" s="342">
        <v>0</v>
      </c>
      <c r="R69" s="342">
        <v>0</v>
      </c>
      <c r="S69" s="342">
        <v>0</v>
      </c>
      <c r="T69" s="342">
        <v>0</v>
      </c>
      <c r="U69" s="342">
        <v>0</v>
      </c>
      <c r="V69" s="342">
        <v>0</v>
      </c>
      <c r="W69" s="342">
        <v>0</v>
      </c>
      <c r="X69" s="342">
        <v>0</v>
      </c>
      <c r="Y69" s="342">
        <v>0</v>
      </c>
      <c r="Z69" s="342">
        <v>0</v>
      </c>
      <c r="AA69" s="342">
        <v>0</v>
      </c>
      <c r="AB69" s="342">
        <v>0</v>
      </c>
      <c r="AC69" s="342">
        <v>0</v>
      </c>
      <c r="AD69" s="342">
        <v>0</v>
      </c>
      <c r="AE69" s="342">
        <v>0</v>
      </c>
      <c r="AF69" s="342">
        <v>0</v>
      </c>
      <c r="AG69" s="342">
        <v>0</v>
      </c>
      <c r="AH69" s="342">
        <v>0</v>
      </c>
      <c r="AI69" s="342">
        <v>0</v>
      </c>
      <c r="AJ69" s="342">
        <v>0</v>
      </c>
      <c r="AK69" s="342">
        <v>0</v>
      </c>
      <c r="AL69" s="342">
        <v>0</v>
      </c>
      <c r="AM69" s="342">
        <v>0</v>
      </c>
      <c r="AN69" s="342">
        <v>0</v>
      </c>
      <c r="AO69" s="342">
        <v>0</v>
      </c>
      <c r="AP69" s="342">
        <v>0</v>
      </c>
      <c r="AQ69" s="342">
        <v>0</v>
      </c>
      <c r="AR69" s="342">
        <v>0</v>
      </c>
      <c r="AS69" s="342">
        <v>0</v>
      </c>
      <c r="AT69" s="342">
        <v>0</v>
      </c>
      <c r="AU69" s="342">
        <v>0</v>
      </c>
      <c r="AV69" s="342">
        <v>0</v>
      </c>
      <c r="AW69" s="342">
        <v>0</v>
      </c>
      <c r="AX69" s="342">
        <v>0</v>
      </c>
      <c r="AY69" s="342">
        <v>0</v>
      </c>
      <c r="AZ69" s="342">
        <v>0</v>
      </c>
      <c r="BA69" s="342">
        <v>0</v>
      </c>
      <c r="BB69" s="342">
        <v>0</v>
      </c>
      <c r="BC69" s="342">
        <v>0</v>
      </c>
      <c r="BD69" s="342">
        <v>0</v>
      </c>
      <c r="BE69" s="342">
        <v>0</v>
      </c>
      <c r="BF69" s="342">
        <v>0</v>
      </c>
      <c r="BG69" s="342">
        <v>0</v>
      </c>
      <c r="BH69" s="342">
        <v>0</v>
      </c>
      <c r="BI69" s="342">
        <v>0</v>
      </c>
      <c r="BJ69" s="342">
        <v>0</v>
      </c>
      <c r="BK69" s="342">
        <v>0</v>
      </c>
      <c r="BL69" s="342">
        <v>0</v>
      </c>
      <c r="BM69" s="342">
        <v>0</v>
      </c>
      <c r="BN69" s="342">
        <v>1</v>
      </c>
      <c r="BO69" s="342">
        <v>0</v>
      </c>
      <c r="BP69" s="342">
        <v>0</v>
      </c>
      <c r="BQ69" s="342">
        <v>0</v>
      </c>
      <c r="BR69" s="342">
        <v>0</v>
      </c>
      <c r="BS69" s="342">
        <v>0</v>
      </c>
      <c r="BT69" s="342">
        <v>0</v>
      </c>
      <c r="BU69" s="342">
        <v>0</v>
      </c>
      <c r="BV69" s="342">
        <v>0</v>
      </c>
      <c r="BW69" s="342">
        <v>0</v>
      </c>
      <c r="BX69" s="342">
        <v>0</v>
      </c>
      <c r="BY69" s="342">
        <v>0</v>
      </c>
      <c r="BZ69" s="342">
        <v>0</v>
      </c>
      <c r="CA69" s="342">
        <v>0</v>
      </c>
      <c r="CB69" s="342">
        <v>0</v>
      </c>
      <c r="CC69" s="342">
        <v>0</v>
      </c>
      <c r="CD69" s="342">
        <v>0</v>
      </c>
      <c r="CE69" s="342">
        <v>0</v>
      </c>
      <c r="CF69" s="342">
        <v>0</v>
      </c>
      <c r="CG69" s="342">
        <v>0</v>
      </c>
      <c r="CH69" s="342">
        <v>0</v>
      </c>
      <c r="CI69" s="342">
        <v>0</v>
      </c>
      <c r="CJ69" s="342">
        <v>0</v>
      </c>
      <c r="CK69" s="342">
        <v>0</v>
      </c>
      <c r="CL69" s="342">
        <v>0</v>
      </c>
      <c r="CM69" s="342">
        <v>0</v>
      </c>
      <c r="CN69" s="342">
        <v>0</v>
      </c>
      <c r="CO69" s="342">
        <v>0</v>
      </c>
      <c r="CP69" s="342">
        <v>0</v>
      </c>
      <c r="CQ69" s="342">
        <v>0</v>
      </c>
      <c r="CR69" s="342">
        <v>0</v>
      </c>
      <c r="CS69" s="342">
        <v>0</v>
      </c>
      <c r="CT69" s="342">
        <v>0</v>
      </c>
      <c r="CU69" s="342">
        <v>0</v>
      </c>
      <c r="CV69" s="342">
        <v>0</v>
      </c>
      <c r="CW69" s="342">
        <v>0</v>
      </c>
      <c r="CX69" s="342">
        <v>0</v>
      </c>
      <c r="CY69" s="342">
        <v>0</v>
      </c>
      <c r="CZ69" s="342">
        <v>0</v>
      </c>
      <c r="DA69" s="342">
        <v>0</v>
      </c>
      <c r="DB69" s="342">
        <v>0</v>
      </c>
      <c r="DC69" s="342">
        <v>0</v>
      </c>
      <c r="DD69" s="342">
        <v>0</v>
      </c>
      <c r="DE69" s="342">
        <v>0</v>
      </c>
      <c r="DF69" s="343">
        <v>0</v>
      </c>
      <c r="DG69" s="344"/>
      <c r="DH69" s="345"/>
      <c r="DI69" s="346"/>
      <c r="DJ69" s="346"/>
      <c r="DK69" s="346"/>
      <c r="DL69" s="346"/>
      <c r="DM69" s="346"/>
      <c r="DN69" s="346"/>
      <c r="DO69" s="346"/>
      <c r="DP69" s="346"/>
      <c r="DQ69" s="346"/>
      <c r="DR69" s="345"/>
      <c r="DS69" s="345"/>
      <c r="DT69" s="345"/>
      <c r="DU69" s="345"/>
      <c r="DV69" s="345"/>
      <c r="DW69" s="345"/>
      <c r="DX69" s="345"/>
      <c r="DY69" s="345"/>
      <c r="DZ69" s="345"/>
      <c r="EA69" s="345"/>
      <c r="EB69" s="345"/>
      <c r="EC69" s="345"/>
      <c r="ED69" s="345"/>
      <c r="EE69" s="345"/>
      <c r="EF69" s="345"/>
      <c r="EG69" s="345"/>
      <c r="EH69" s="345"/>
      <c r="EI69" s="345"/>
      <c r="EJ69" s="345"/>
      <c r="EK69" s="345"/>
      <c r="EL69" s="345"/>
      <c r="EM69" s="345"/>
      <c r="EN69" s="345"/>
      <c r="EO69" s="345"/>
      <c r="EP69" s="345"/>
      <c r="EQ69" s="345"/>
      <c r="ER69" s="345"/>
      <c r="ES69" s="345"/>
      <c r="ET69" s="345"/>
      <c r="EU69" s="345"/>
      <c r="EV69" s="345"/>
      <c r="EW69" s="345"/>
      <c r="EX69" s="345"/>
      <c r="EY69" s="345"/>
      <c r="EZ69" s="345"/>
      <c r="FA69" s="345"/>
      <c r="FB69" s="345"/>
      <c r="FC69" s="345"/>
      <c r="FD69" s="345"/>
      <c r="FE69" s="345"/>
      <c r="FF69" s="345"/>
      <c r="FG69" s="345"/>
      <c r="FH69" s="345"/>
      <c r="FI69" s="345"/>
      <c r="FJ69" s="345"/>
      <c r="FK69" s="345"/>
      <c r="FL69" s="345"/>
      <c r="FM69" s="345"/>
      <c r="FN69" s="345"/>
      <c r="FO69" s="345"/>
    </row>
    <row r="70" spans="1:171" ht="19.899999999999999" customHeight="1" x14ac:dyDescent="0.15">
      <c r="A70" s="347" t="s">
        <v>446</v>
      </c>
      <c r="B70" s="348" t="s">
        <v>445</v>
      </c>
      <c r="C70" s="349">
        <v>0</v>
      </c>
      <c r="D70" s="342">
        <v>0</v>
      </c>
      <c r="E70" s="342">
        <v>0</v>
      </c>
      <c r="F70" s="342">
        <v>0</v>
      </c>
      <c r="G70" s="342">
        <v>0</v>
      </c>
      <c r="H70" s="342">
        <v>0</v>
      </c>
      <c r="I70" s="342">
        <v>0</v>
      </c>
      <c r="J70" s="342">
        <v>0</v>
      </c>
      <c r="K70" s="342">
        <v>0</v>
      </c>
      <c r="L70" s="342">
        <v>0</v>
      </c>
      <c r="M70" s="342">
        <v>0</v>
      </c>
      <c r="N70" s="342">
        <v>0</v>
      </c>
      <c r="O70" s="342">
        <v>0</v>
      </c>
      <c r="P70" s="342">
        <v>0</v>
      </c>
      <c r="Q70" s="342">
        <v>0</v>
      </c>
      <c r="R70" s="342">
        <v>0</v>
      </c>
      <c r="S70" s="342">
        <v>0</v>
      </c>
      <c r="T70" s="342">
        <v>0</v>
      </c>
      <c r="U70" s="342">
        <v>0</v>
      </c>
      <c r="V70" s="342">
        <v>0</v>
      </c>
      <c r="W70" s="342">
        <v>0</v>
      </c>
      <c r="X70" s="342">
        <v>0</v>
      </c>
      <c r="Y70" s="342">
        <v>0</v>
      </c>
      <c r="Z70" s="342">
        <v>0</v>
      </c>
      <c r="AA70" s="342">
        <v>0</v>
      </c>
      <c r="AB70" s="342">
        <v>0</v>
      </c>
      <c r="AC70" s="342">
        <v>0</v>
      </c>
      <c r="AD70" s="342">
        <v>0</v>
      </c>
      <c r="AE70" s="342">
        <v>0</v>
      </c>
      <c r="AF70" s="342">
        <v>0</v>
      </c>
      <c r="AG70" s="342">
        <v>0</v>
      </c>
      <c r="AH70" s="342">
        <v>0</v>
      </c>
      <c r="AI70" s="342">
        <v>0</v>
      </c>
      <c r="AJ70" s="342">
        <v>0</v>
      </c>
      <c r="AK70" s="342">
        <v>0</v>
      </c>
      <c r="AL70" s="342">
        <v>0</v>
      </c>
      <c r="AM70" s="342">
        <v>0</v>
      </c>
      <c r="AN70" s="342">
        <v>0</v>
      </c>
      <c r="AO70" s="342">
        <v>0</v>
      </c>
      <c r="AP70" s="342">
        <v>0</v>
      </c>
      <c r="AQ70" s="342">
        <v>0</v>
      </c>
      <c r="AR70" s="342">
        <v>0</v>
      </c>
      <c r="AS70" s="342">
        <v>0</v>
      </c>
      <c r="AT70" s="342">
        <v>0</v>
      </c>
      <c r="AU70" s="342">
        <v>0</v>
      </c>
      <c r="AV70" s="342">
        <v>0</v>
      </c>
      <c r="AW70" s="342">
        <v>0</v>
      </c>
      <c r="AX70" s="342">
        <v>0</v>
      </c>
      <c r="AY70" s="342">
        <v>0</v>
      </c>
      <c r="AZ70" s="342">
        <v>0</v>
      </c>
      <c r="BA70" s="342">
        <v>0</v>
      </c>
      <c r="BB70" s="342">
        <v>0</v>
      </c>
      <c r="BC70" s="342">
        <v>0</v>
      </c>
      <c r="BD70" s="342">
        <v>0</v>
      </c>
      <c r="BE70" s="342">
        <v>0</v>
      </c>
      <c r="BF70" s="342">
        <v>0</v>
      </c>
      <c r="BG70" s="342">
        <v>0</v>
      </c>
      <c r="BH70" s="342">
        <v>0</v>
      </c>
      <c r="BI70" s="342">
        <v>0</v>
      </c>
      <c r="BJ70" s="342">
        <v>0</v>
      </c>
      <c r="BK70" s="342">
        <v>0</v>
      </c>
      <c r="BL70" s="342">
        <v>0</v>
      </c>
      <c r="BM70" s="342">
        <v>0</v>
      </c>
      <c r="BN70" s="342">
        <v>0</v>
      </c>
      <c r="BO70" s="342">
        <v>1</v>
      </c>
      <c r="BP70" s="342">
        <v>0</v>
      </c>
      <c r="BQ70" s="342">
        <v>0</v>
      </c>
      <c r="BR70" s="342">
        <v>0</v>
      </c>
      <c r="BS70" s="342">
        <v>0</v>
      </c>
      <c r="BT70" s="342">
        <v>0</v>
      </c>
      <c r="BU70" s="342">
        <v>0</v>
      </c>
      <c r="BV70" s="342">
        <v>0</v>
      </c>
      <c r="BW70" s="342">
        <v>0</v>
      </c>
      <c r="BX70" s="342">
        <v>0</v>
      </c>
      <c r="BY70" s="342">
        <v>0</v>
      </c>
      <c r="BZ70" s="342">
        <v>0</v>
      </c>
      <c r="CA70" s="342">
        <v>0</v>
      </c>
      <c r="CB70" s="342">
        <v>0</v>
      </c>
      <c r="CC70" s="342">
        <v>0</v>
      </c>
      <c r="CD70" s="342">
        <v>0</v>
      </c>
      <c r="CE70" s="342">
        <v>0</v>
      </c>
      <c r="CF70" s="342">
        <v>0</v>
      </c>
      <c r="CG70" s="342">
        <v>0</v>
      </c>
      <c r="CH70" s="342">
        <v>0</v>
      </c>
      <c r="CI70" s="342">
        <v>0</v>
      </c>
      <c r="CJ70" s="342">
        <v>0</v>
      </c>
      <c r="CK70" s="342">
        <v>0</v>
      </c>
      <c r="CL70" s="342">
        <v>0</v>
      </c>
      <c r="CM70" s="342">
        <v>0</v>
      </c>
      <c r="CN70" s="342">
        <v>0</v>
      </c>
      <c r="CO70" s="342">
        <v>0</v>
      </c>
      <c r="CP70" s="342">
        <v>0</v>
      </c>
      <c r="CQ70" s="342">
        <v>0</v>
      </c>
      <c r="CR70" s="342">
        <v>0</v>
      </c>
      <c r="CS70" s="342">
        <v>0</v>
      </c>
      <c r="CT70" s="342">
        <v>0</v>
      </c>
      <c r="CU70" s="342">
        <v>0</v>
      </c>
      <c r="CV70" s="342">
        <v>0</v>
      </c>
      <c r="CW70" s="342">
        <v>0</v>
      </c>
      <c r="CX70" s="342">
        <v>0</v>
      </c>
      <c r="CY70" s="342">
        <v>0</v>
      </c>
      <c r="CZ70" s="342">
        <v>0</v>
      </c>
      <c r="DA70" s="342">
        <v>0</v>
      </c>
      <c r="DB70" s="342">
        <v>0</v>
      </c>
      <c r="DC70" s="342">
        <v>0</v>
      </c>
      <c r="DD70" s="342">
        <v>0</v>
      </c>
      <c r="DE70" s="342">
        <v>0</v>
      </c>
      <c r="DF70" s="343">
        <v>0</v>
      </c>
      <c r="DG70" s="344"/>
      <c r="DH70" s="345"/>
      <c r="DI70" s="346"/>
      <c r="DJ70" s="346"/>
      <c r="DK70" s="346"/>
      <c r="DL70" s="346"/>
      <c r="DM70" s="346"/>
      <c r="DN70" s="346"/>
      <c r="DO70" s="346"/>
      <c r="DP70" s="346"/>
      <c r="DQ70" s="346"/>
      <c r="DR70" s="345"/>
      <c r="DS70" s="345"/>
      <c r="DT70" s="345"/>
      <c r="DU70" s="345"/>
      <c r="DV70" s="345"/>
      <c r="DW70" s="345"/>
      <c r="DX70" s="345"/>
      <c r="DY70" s="345"/>
      <c r="DZ70" s="345"/>
      <c r="EA70" s="345"/>
      <c r="EB70" s="345"/>
      <c r="EC70" s="345"/>
      <c r="ED70" s="345"/>
      <c r="EE70" s="345"/>
      <c r="EF70" s="345"/>
      <c r="EG70" s="345"/>
      <c r="EH70" s="345"/>
      <c r="EI70" s="345"/>
      <c r="EJ70" s="345"/>
      <c r="EK70" s="345"/>
      <c r="EL70" s="345"/>
      <c r="EM70" s="345"/>
      <c r="EN70" s="345"/>
      <c r="EO70" s="345"/>
      <c r="EP70" s="345"/>
      <c r="EQ70" s="345"/>
      <c r="ER70" s="345"/>
      <c r="ES70" s="345"/>
      <c r="ET70" s="345"/>
      <c r="EU70" s="345"/>
      <c r="EV70" s="345"/>
      <c r="EW70" s="345"/>
      <c r="EX70" s="345"/>
      <c r="EY70" s="345"/>
      <c r="EZ70" s="345"/>
      <c r="FA70" s="345"/>
      <c r="FB70" s="345"/>
      <c r="FC70" s="345"/>
      <c r="FD70" s="345"/>
      <c r="FE70" s="345"/>
      <c r="FF70" s="345"/>
      <c r="FG70" s="345"/>
      <c r="FH70" s="345"/>
      <c r="FI70" s="345"/>
      <c r="FJ70" s="345"/>
      <c r="FK70" s="345"/>
      <c r="FL70" s="345"/>
      <c r="FM70" s="345"/>
      <c r="FN70" s="345"/>
      <c r="FO70" s="345"/>
    </row>
    <row r="71" spans="1:171" ht="19.899999999999999" customHeight="1" x14ac:dyDescent="0.15">
      <c r="A71" s="347" t="s">
        <v>449</v>
      </c>
      <c r="B71" s="348" t="s">
        <v>954</v>
      </c>
      <c r="C71" s="349">
        <v>1.3766602646810889E-2</v>
      </c>
      <c r="D71" s="342">
        <v>1.9577068083542506E-2</v>
      </c>
      <c r="E71" s="342">
        <v>6.0458539171133231E-2</v>
      </c>
      <c r="F71" s="342">
        <v>1.0372185641584137E-2</v>
      </c>
      <c r="G71" s="342">
        <v>3.3978203230080601E-3</v>
      </c>
      <c r="H71" s="342">
        <v>0</v>
      </c>
      <c r="I71" s="342">
        <v>2.1397056148295592E-2</v>
      </c>
      <c r="J71" s="342">
        <v>1.5278079471957293E-2</v>
      </c>
      <c r="K71" s="342">
        <v>1.3690707850443675E-2</v>
      </c>
      <c r="L71" s="342">
        <v>7.547925719927239E-3</v>
      </c>
      <c r="M71" s="342">
        <v>0</v>
      </c>
      <c r="N71" s="342">
        <v>4.1759974426910165E-2</v>
      </c>
      <c r="O71" s="342">
        <v>1.6950386957224766E-2</v>
      </c>
      <c r="P71" s="342">
        <v>1.7108854963924194E-2</v>
      </c>
      <c r="Q71" s="342">
        <v>1.5138519645163374E-2</v>
      </c>
      <c r="R71" s="342">
        <v>5.0099368672116396E-2</v>
      </c>
      <c r="S71" s="342">
        <v>2.0954490161457558E-2</v>
      </c>
      <c r="T71" s="342">
        <v>2.5685617665565739E-2</v>
      </c>
      <c r="U71" s="342">
        <v>6.6044916647371485E-2</v>
      </c>
      <c r="V71" s="342">
        <v>0.18061130234420048</v>
      </c>
      <c r="W71" s="342">
        <v>1.9271553541051395E-2</v>
      </c>
      <c r="X71" s="342">
        <v>6.0457309044875771E-2</v>
      </c>
      <c r="Y71" s="342">
        <v>3.4510594512905231E-2</v>
      </c>
      <c r="Z71" s="342">
        <v>6.1403715002088577E-2</v>
      </c>
      <c r="AA71" s="342">
        <v>1.7327146232380651E-2</v>
      </c>
      <c r="AB71" s="342">
        <v>1.7845054844166673E-2</v>
      </c>
      <c r="AC71" s="342">
        <v>7.3161682036590962E-3</v>
      </c>
      <c r="AD71" s="342">
        <v>1.5063434492973544E-2</v>
      </c>
      <c r="AE71" s="342">
        <v>2.9950687214431768E-2</v>
      </c>
      <c r="AF71" s="342">
        <v>4.0108361601063493E-2</v>
      </c>
      <c r="AG71" s="342">
        <v>2.2746372037950262E-2</v>
      </c>
      <c r="AH71" s="342">
        <v>6.044541733029609E-2</v>
      </c>
      <c r="AI71" s="342">
        <v>5.773381991350364E-2</v>
      </c>
      <c r="AJ71" s="342">
        <v>3.0376768051115791E-2</v>
      </c>
      <c r="AK71" s="342">
        <v>4.8140467708143328E-2</v>
      </c>
      <c r="AL71" s="342">
        <v>4.6566665381327491E-2</v>
      </c>
      <c r="AM71" s="342">
        <v>6.114327234646285E-2</v>
      </c>
      <c r="AN71" s="342">
        <v>0.13658553969659237</v>
      </c>
      <c r="AO71" s="342">
        <v>2.9329195560758557E-2</v>
      </c>
      <c r="AP71" s="342">
        <v>4.6114040301221237E-2</v>
      </c>
      <c r="AQ71" s="342">
        <v>2.5982104664168896E-2</v>
      </c>
      <c r="AR71" s="342">
        <v>1.5106493834631857E-2</v>
      </c>
      <c r="AS71" s="342">
        <v>2.3514234015830977E-2</v>
      </c>
      <c r="AT71" s="342">
        <v>1.5487749906001887E-2</v>
      </c>
      <c r="AU71" s="342">
        <v>1.4128673298281312E-2</v>
      </c>
      <c r="AV71" s="342">
        <v>1.3450864058099843E-2</v>
      </c>
      <c r="AW71" s="342">
        <v>3.4165367990852513E-2</v>
      </c>
      <c r="AX71" s="342">
        <v>3.0692515629059836E-2</v>
      </c>
      <c r="AY71" s="342">
        <v>1.379970465780881E-2</v>
      </c>
      <c r="AZ71" s="342">
        <v>8.905935153782088E-3</v>
      </c>
      <c r="BA71" s="342">
        <v>6.5814640065515002E-3</v>
      </c>
      <c r="BB71" s="342">
        <v>1.7638403312506361E-2</v>
      </c>
      <c r="BC71" s="342">
        <v>7.7254738777991242E-3</v>
      </c>
      <c r="BD71" s="342">
        <v>9.0544628293439296E-3</v>
      </c>
      <c r="BE71" s="342">
        <v>1.0483016458183708E-2</v>
      </c>
      <c r="BF71" s="342">
        <v>9.301775351792883E-3</v>
      </c>
      <c r="BG71" s="342">
        <v>1.7508847636864017E-2</v>
      </c>
      <c r="BH71" s="342">
        <v>1.9717841610885824E-2</v>
      </c>
      <c r="BI71" s="342">
        <v>2.1848383459300423E-2</v>
      </c>
      <c r="BJ71" s="342">
        <v>1.4731630548803984E-2</v>
      </c>
      <c r="BK71" s="342">
        <v>3.6621163187044642E-2</v>
      </c>
      <c r="BL71" s="342">
        <v>6.6104430314252588E-3</v>
      </c>
      <c r="BM71" s="342">
        <v>5.5404232983668564E-3</v>
      </c>
      <c r="BN71" s="342">
        <v>6.6673924688849685E-3</v>
      </c>
      <c r="BO71" s="342">
        <v>8.4000570563530445E-3</v>
      </c>
      <c r="BP71" s="342">
        <v>1.109511512421248</v>
      </c>
      <c r="BQ71" s="342">
        <v>2.8637133816266026E-2</v>
      </c>
      <c r="BR71" s="342">
        <v>6.5586141977109491E-2</v>
      </c>
      <c r="BS71" s="342">
        <v>9.7573206422158762E-2</v>
      </c>
      <c r="BT71" s="342">
        <v>2.6649372934255362E-2</v>
      </c>
      <c r="BU71" s="342">
        <v>7.2632473360663237E-3</v>
      </c>
      <c r="BV71" s="342">
        <v>1.6850896595640541E-2</v>
      </c>
      <c r="BW71" s="342">
        <v>9.5483560452773002E-3</v>
      </c>
      <c r="BX71" s="342">
        <v>7.1981618315760353E-4</v>
      </c>
      <c r="BY71" s="342">
        <v>5.1636302841141589E-2</v>
      </c>
      <c r="BZ71" s="342">
        <v>6.4067042483595361E-3</v>
      </c>
      <c r="CA71" s="342">
        <v>9.0251827847301208E-3</v>
      </c>
      <c r="CB71" s="342">
        <v>2.8417485431128818E-3</v>
      </c>
      <c r="CC71" s="342">
        <v>0</v>
      </c>
      <c r="CD71" s="342">
        <v>6.4653255996252861E-3</v>
      </c>
      <c r="CE71" s="342">
        <v>5.637682072452703E-2</v>
      </c>
      <c r="CF71" s="342">
        <v>1.6446918017896838E-2</v>
      </c>
      <c r="CG71" s="342">
        <v>7.1595718879054557E-3</v>
      </c>
      <c r="CH71" s="342">
        <v>1.709099710893466E-2</v>
      </c>
      <c r="CI71" s="342">
        <v>9.7404957604705633E-3</v>
      </c>
      <c r="CJ71" s="342">
        <v>4.5341474664157945E-3</v>
      </c>
      <c r="CK71" s="342">
        <v>7.4984489988882529E-3</v>
      </c>
      <c r="CL71" s="342">
        <v>8.1718994151340398E-3</v>
      </c>
      <c r="CM71" s="342">
        <v>1.3871582989661563E-2</v>
      </c>
      <c r="CN71" s="342">
        <v>1.8408873817028357E-2</v>
      </c>
      <c r="CO71" s="342">
        <v>1.1658904358358922E-2</v>
      </c>
      <c r="CP71" s="342">
        <v>1.0751731398790704E-2</v>
      </c>
      <c r="CQ71" s="342">
        <v>2.8113917955616817E-2</v>
      </c>
      <c r="CR71" s="342">
        <v>2.0563707676626693E-2</v>
      </c>
      <c r="CS71" s="342">
        <v>1.6020802580346282E-2</v>
      </c>
      <c r="CT71" s="342">
        <v>5.6228400771521298E-3</v>
      </c>
      <c r="CU71" s="342">
        <v>6.0083020076782392E-3</v>
      </c>
      <c r="CV71" s="342">
        <v>6.0867202362453665E-3</v>
      </c>
      <c r="CW71" s="342">
        <v>6.7941874528669524E-3</v>
      </c>
      <c r="CX71" s="342">
        <v>7.1266456634219762E-3</v>
      </c>
      <c r="CY71" s="342">
        <v>5.5168499065827672E-2</v>
      </c>
      <c r="CZ71" s="342">
        <v>2.4755138137592215E-2</v>
      </c>
      <c r="DA71" s="342">
        <v>2.6360242798504876E-2</v>
      </c>
      <c r="DB71" s="342">
        <v>3.7390141496109051E-2</v>
      </c>
      <c r="DC71" s="342">
        <v>8.0644617334166557E-3</v>
      </c>
      <c r="DD71" s="342">
        <v>1.7926751110495222E-2</v>
      </c>
      <c r="DE71" s="342">
        <v>7.7435533186801624E-3</v>
      </c>
      <c r="DF71" s="343">
        <v>6.9699583766035834E-3</v>
      </c>
      <c r="DG71" s="344"/>
      <c r="DH71" s="345"/>
      <c r="DI71" s="346"/>
      <c r="DJ71" s="346"/>
      <c r="DK71" s="346"/>
      <c r="DL71" s="346"/>
      <c r="DM71" s="346"/>
      <c r="DN71" s="346"/>
      <c r="DO71" s="346"/>
      <c r="DP71" s="346"/>
      <c r="DQ71" s="346"/>
      <c r="DR71" s="345"/>
      <c r="DS71" s="345"/>
      <c r="DT71" s="345"/>
      <c r="DU71" s="345"/>
      <c r="DV71" s="345"/>
      <c r="DW71" s="345"/>
      <c r="DX71" s="345"/>
      <c r="DY71" s="345"/>
      <c r="DZ71" s="345"/>
      <c r="EA71" s="345"/>
      <c r="EB71" s="345"/>
      <c r="EC71" s="345"/>
      <c r="ED71" s="345"/>
      <c r="EE71" s="345"/>
      <c r="EF71" s="345"/>
      <c r="EG71" s="345"/>
      <c r="EH71" s="345"/>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345"/>
      <c r="FF71" s="345"/>
      <c r="FG71" s="345"/>
      <c r="FH71" s="345"/>
      <c r="FI71" s="345"/>
      <c r="FJ71" s="345"/>
      <c r="FK71" s="345"/>
      <c r="FL71" s="345"/>
      <c r="FM71" s="345"/>
      <c r="FN71" s="345"/>
      <c r="FO71" s="345"/>
    </row>
    <row r="72" spans="1:171" ht="19.899999999999999" customHeight="1" x14ac:dyDescent="0.15">
      <c r="A72" s="347" t="s">
        <v>452</v>
      </c>
      <c r="B72" s="348" t="s">
        <v>453</v>
      </c>
      <c r="C72" s="349">
        <v>7.5874920491827416E-4</v>
      </c>
      <c r="D72" s="342">
        <v>5.1479638739235787E-4</v>
      </c>
      <c r="E72" s="342">
        <v>1.3122134462443952E-3</v>
      </c>
      <c r="F72" s="342">
        <v>3.2386335529894497E-4</v>
      </c>
      <c r="G72" s="342">
        <v>3.0497231368079714E-4</v>
      </c>
      <c r="H72" s="342">
        <v>0</v>
      </c>
      <c r="I72" s="342">
        <v>7.9298546955106097E-4</v>
      </c>
      <c r="J72" s="342">
        <v>4.3176397590125688E-3</v>
      </c>
      <c r="K72" s="342">
        <v>4.8814344603049526E-3</v>
      </c>
      <c r="L72" s="342">
        <v>7.2978358456055818E-4</v>
      </c>
      <c r="M72" s="342">
        <v>0</v>
      </c>
      <c r="N72" s="342">
        <v>8.5634170324538714E-3</v>
      </c>
      <c r="O72" s="342">
        <v>2.7625068747835972E-3</v>
      </c>
      <c r="P72" s="342">
        <v>5.9319489139558529E-4</v>
      </c>
      <c r="Q72" s="342">
        <v>1.1754088093414972E-3</v>
      </c>
      <c r="R72" s="342">
        <v>3.7552267183900978E-3</v>
      </c>
      <c r="S72" s="342">
        <v>1.874026099209691E-3</v>
      </c>
      <c r="T72" s="342">
        <v>1.2862297483551791E-3</v>
      </c>
      <c r="U72" s="342">
        <v>1.6890860573418695E-2</v>
      </c>
      <c r="V72" s="342">
        <v>6.0741118879687273E-3</v>
      </c>
      <c r="W72" s="342">
        <v>6.8255874578735396E-4</v>
      </c>
      <c r="X72" s="342">
        <v>2.8626446431115442E-3</v>
      </c>
      <c r="Y72" s="342">
        <v>1.9753981267181752E-3</v>
      </c>
      <c r="Z72" s="342">
        <v>2.2172136600248126E-3</v>
      </c>
      <c r="AA72" s="342">
        <v>4.0309562903682724E-3</v>
      </c>
      <c r="AB72" s="342">
        <v>3.6972836089679165E-3</v>
      </c>
      <c r="AC72" s="342">
        <v>2.9529019212935342E-4</v>
      </c>
      <c r="AD72" s="342">
        <v>1.2673394845156877E-3</v>
      </c>
      <c r="AE72" s="342">
        <v>3.8030213682235404E-3</v>
      </c>
      <c r="AF72" s="342">
        <v>4.197942988831656E-3</v>
      </c>
      <c r="AG72" s="342">
        <v>1.0400941475664015E-3</v>
      </c>
      <c r="AH72" s="342">
        <v>1.3457052244217156E-2</v>
      </c>
      <c r="AI72" s="342">
        <v>1.9668369945737727E-3</v>
      </c>
      <c r="AJ72" s="342">
        <v>1.2745795192642432E-2</v>
      </c>
      <c r="AK72" s="342">
        <v>3.6453259709983577E-3</v>
      </c>
      <c r="AL72" s="342">
        <v>2.4550320269445154E-3</v>
      </c>
      <c r="AM72" s="342">
        <v>6.621484923536267E-3</v>
      </c>
      <c r="AN72" s="342">
        <v>1.7592922002296521E-2</v>
      </c>
      <c r="AO72" s="342">
        <v>3.0799463235098904E-3</v>
      </c>
      <c r="AP72" s="342">
        <v>1.3989482268375777E-3</v>
      </c>
      <c r="AQ72" s="342">
        <v>4.5409797362565745E-3</v>
      </c>
      <c r="AR72" s="342">
        <v>2.8614799639884144E-3</v>
      </c>
      <c r="AS72" s="342">
        <v>3.4625591004976528E-3</v>
      </c>
      <c r="AT72" s="342">
        <v>1.9073028878878386E-3</v>
      </c>
      <c r="AU72" s="342">
        <v>1.3680422679247708E-3</v>
      </c>
      <c r="AV72" s="342">
        <v>2.2779662682541626E-3</v>
      </c>
      <c r="AW72" s="342">
        <v>3.4570659422488853E-3</v>
      </c>
      <c r="AX72" s="342">
        <v>2.2950720628868559E-3</v>
      </c>
      <c r="AY72" s="342">
        <v>1.4568552958775141E-3</v>
      </c>
      <c r="AZ72" s="342">
        <v>5.5998909790203348E-4</v>
      </c>
      <c r="BA72" s="342">
        <v>5.8070556093940608E-4</v>
      </c>
      <c r="BB72" s="342">
        <v>2.3165730652175672E-3</v>
      </c>
      <c r="BC72" s="342">
        <v>1.2707720997341349E-3</v>
      </c>
      <c r="BD72" s="342">
        <v>9.6762026146762737E-4</v>
      </c>
      <c r="BE72" s="342">
        <v>2.2429536673755001E-3</v>
      </c>
      <c r="BF72" s="342">
        <v>5.2443969415856004E-3</v>
      </c>
      <c r="BG72" s="342">
        <v>4.1360629714049758E-3</v>
      </c>
      <c r="BH72" s="342">
        <v>1.5054856656943356E-3</v>
      </c>
      <c r="BI72" s="342">
        <v>1.8941776721433815E-3</v>
      </c>
      <c r="BJ72" s="342">
        <v>1.2598460391694169E-3</v>
      </c>
      <c r="BK72" s="342">
        <v>3.404550327837937E-3</v>
      </c>
      <c r="BL72" s="342">
        <v>1.2781429244868245E-3</v>
      </c>
      <c r="BM72" s="342">
        <v>1.3140037867347065E-3</v>
      </c>
      <c r="BN72" s="342">
        <v>1.0951423557237399E-3</v>
      </c>
      <c r="BO72" s="342">
        <v>1.1207899110515396E-3</v>
      </c>
      <c r="BP72" s="342">
        <v>1.7306834192073635E-2</v>
      </c>
      <c r="BQ72" s="342">
        <v>1.0104371226762687</v>
      </c>
      <c r="BR72" s="342">
        <v>2.9708337256525671E-3</v>
      </c>
      <c r="BS72" s="342">
        <v>5.6853223613416021E-3</v>
      </c>
      <c r="BT72" s="342">
        <v>4.3484670007057384E-3</v>
      </c>
      <c r="BU72" s="342">
        <v>1.4837921129401219E-3</v>
      </c>
      <c r="BV72" s="342">
        <v>2.4404987219047835E-3</v>
      </c>
      <c r="BW72" s="342">
        <v>9.4395855701191462E-4</v>
      </c>
      <c r="BX72" s="342">
        <v>1.3226396782068688E-4</v>
      </c>
      <c r="BY72" s="342">
        <v>2.108431076360075E-3</v>
      </c>
      <c r="BZ72" s="342">
        <v>1.0358746552661053E-3</v>
      </c>
      <c r="CA72" s="342">
        <v>1.3410337478768884E-3</v>
      </c>
      <c r="CB72" s="342">
        <v>4.9981397001253231E-4</v>
      </c>
      <c r="CC72" s="342">
        <v>0</v>
      </c>
      <c r="CD72" s="342">
        <v>8.7558292299090123E-4</v>
      </c>
      <c r="CE72" s="342">
        <v>1.8774903160833198E-3</v>
      </c>
      <c r="CF72" s="342">
        <v>1.4486054940242613E-3</v>
      </c>
      <c r="CG72" s="342">
        <v>1.1758876511754658E-3</v>
      </c>
      <c r="CH72" s="342">
        <v>1.9058095974550133E-3</v>
      </c>
      <c r="CI72" s="342">
        <v>1.9390918231287195E-3</v>
      </c>
      <c r="CJ72" s="342">
        <v>7.3185091156128732E-4</v>
      </c>
      <c r="CK72" s="342">
        <v>1.6341609813878253E-3</v>
      </c>
      <c r="CL72" s="342">
        <v>9.6834810043284092E-4</v>
      </c>
      <c r="CM72" s="342">
        <v>3.0695856810657018E-3</v>
      </c>
      <c r="CN72" s="342">
        <v>3.308311332858545E-3</v>
      </c>
      <c r="CO72" s="342">
        <v>1.5202399757018889E-3</v>
      </c>
      <c r="CP72" s="342">
        <v>2.1243947397122848E-3</v>
      </c>
      <c r="CQ72" s="342">
        <v>6.8451491911895278E-3</v>
      </c>
      <c r="CR72" s="342">
        <v>6.4577291720632323E-3</v>
      </c>
      <c r="CS72" s="342">
        <v>5.2340941007817058E-3</v>
      </c>
      <c r="CT72" s="342">
        <v>1.6001235710713427E-3</v>
      </c>
      <c r="CU72" s="342">
        <v>7.668330322704686E-4</v>
      </c>
      <c r="CV72" s="342">
        <v>5.7321684833290629E-4</v>
      </c>
      <c r="CW72" s="342">
        <v>2.6328512548028406E-3</v>
      </c>
      <c r="CX72" s="342">
        <v>2.7633549745065952E-3</v>
      </c>
      <c r="CY72" s="342">
        <v>1.8673210829782422E-2</v>
      </c>
      <c r="CZ72" s="342">
        <v>1.3939955086517916E-2</v>
      </c>
      <c r="DA72" s="342">
        <v>7.3647473545959729E-3</v>
      </c>
      <c r="DB72" s="342">
        <v>2.5970660536974027E-3</v>
      </c>
      <c r="DC72" s="342">
        <v>2.3279488456952324E-3</v>
      </c>
      <c r="DD72" s="342">
        <v>2.9410654097387894E-3</v>
      </c>
      <c r="DE72" s="342">
        <v>9.2235679914996033E-4</v>
      </c>
      <c r="DF72" s="343">
        <v>8.608550094582623E-4</v>
      </c>
      <c r="DG72" s="344"/>
      <c r="DH72" s="345"/>
      <c r="DI72" s="346"/>
      <c r="DJ72" s="346"/>
      <c r="DK72" s="346"/>
      <c r="DL72" s="346"/>
      <c r="DM72" s="346"/>
      <c r="DN72" s="346"/>
      <c r="DO72" s="346"/>
      <c r="DP72" s="346"/>
      <c r="DQ72" s="346"/>
      <c r="DR72" s="345"/>
      <c r="DS72" s="345"/>
      <c r="DT72" s="345"/>
      <c r="DU72" s="345"/>
      <c r="DV72" s="345"/>
      <c r="DW72" s="345"/>
      <c r="DX72" s="345"/>
      <c r="DY72" s="345"/>
      <c r="DZ72" s="345"/>
      <c r="EA72" s="345"/>
      <c r="EB72" s="345"/>
      <c r="EC72" s="345"/>
      <c r="ED72" s="345"/>
      <c r="EE72" s="345"/>
      <c r="EF72" s="345"/>
      <c r="EG72" s="345"/>
      <c r="EH72" s="345"/>
      <c r="EI72" s="345"/>
      <c r="EJ72" s="345"/>
      <c r="EK72" s="345"/>
      <c r="EL72" s="345"/>
      <c r="EM72" s="345"/>
      <c r="EN72" s="345"/>
      <c r="EO72" s="345"/>
      <c r="EP72" s="345"/>
      <c r="EQ72" s="345"/>
      <c r="ER72" s="345"/>
      <c r="ES72" s="345"/>
      <c r="ET72" s="345"/>
      <c r="EU72" s="345"/>
      <c r="EV72" s="345"/>
      <c r="EW72" s="345"/>
      <c r="EX72" s="345"/>
      <c r="EY72" s="345"/>
      <c r="EZ72" s="345"/>
      <c r="FA72" s="345"/>
      <c r="FB72" s="345"/>
      <c r="FC72" s="345"/>
      <c r="FD72" s="345"/>
      <c r="FE72" s="345"/>
      <c r="FF72" s="345"/>
      <c r="FG72" s="345"/>
      <c r="FH72" s="345"/>
      <c r="FI72" s="345"/>
      <c r="FJ72" s="345"/>
      <c r="FK72" s="345"/>
      <c r="FL72" s="345"/>
      <c r="FM72" s="345"/>
      <c r="FN72" s="345"/>
      <c r="FO72" s="345"/>
    </row>
    <row r="73" spans="1:171" ht="19.899999999999999" customHeight="1" x14ac:dyDescent="0.15">
      <c r="A73" s="347" t="s">
        <v>457</v>
      </c>
      <c r="B73" s="348" t="s">
        <v>82</v>
      </c>
      <c r="C73" s="349">
        <v>1.4805839987372354E-3</v>
      </c>
      <c r="D73" s="342">
        <v>1.9791670007280439E-3</v>
      </c>
      <c r="E73" s="342">
        <v>1.7084889380518402E-3</v>
      </c>
      <c r="F73" s="342">
        <v>4.7142227825215367E-4</v>
      </c>
      <c r="G73" s="342">
        <v>6.8871638702231125E-4</v>
      </c>
      <c r="H73" s="342">
        <v>0</v>
      </c>
      <c r="I73" s="342">
        <v>3.9781477978842279E-3</v>
      </c>
      <c r="J73" s="342">
        <v>2.4094910372096886E-3</v>
      </c>
      <c r="K73" s="342">
        <v>3.0097997044352767E-3</v>
      </c>
      <c r="L73" s="342">
        <v>4.3441248450070097E-4</v>
      </c>
      <c r="M73" s="342">
        <v>0</v>
      </c>
      <c r="N73" s="342">
        <v>4.2307740165928032E-3</v>
      </c>
      <c r="O73" s="342">
        <v>1.4741480745246826E-3</v>
      </c>
      <c r="P73" s="342">
        <v>8.2958403143554369E-4</v>
      </c>
      <c r="Q73" s="342">
        <v>1.1196752267773559E-3</v>
      </c>
      <c r="R73" s="342">
        <v>3.9504132344879532E-3</v>
      </c>
      <c r="S73" s="342">
        <v>2.4702938247902714E-3</v>
      </c>
      <c r="T73" s="342">
        <v>7.6831276463548714E-4</v>
      </c>
      <c r="U73" s="342">
        <v>9.1552775233367818E-3</v>
      </c>
      <c r="V73" s="342">
        <v>5.5596302718685714E-3</v>
      </c>
      <c r="W73" s="342">
        <v>2.3188280388992612E-3</v>
      </c>
      <c r="X73" s="342">
        <v>7.1032522156012027E-3</v>
      </c>
      <c r="Y73" s="342">
        <v>5.1909856402430005E-3</v>
      </c>
      <c r="Z73" s="342">
        <v>6.0764040382876505E-3</v>
      </c>
      <c r="AA73" s="342">
        <v>5.4868053566482751E-3</v>
      </c>
      <c r="AB73" s="342">
        <v>2.29821445423883E-3</v>
      </c>
      <c r="AC73" s="342">
        <v>9.5855378739512556E-4</v>
      </c>
      <c r="AD73" s="342">
        <v>3.6177215536745758E-3</v>
      </c>
      <c r="AE73" s="342">
        <v>1.3885933483880856E-3</v>
      </c>
      <c r="AF73" s="342">
        <v>1.5332172865964969E-3</v>
      </c>
      <c r="AG73" s="342">
        <v>1.0037101008156138E-3</v>
      </c>
      <c r="AH73" s="342">
        <v>2.4078440666199454E-3</v>
      </c>
      <c r="AI73" s="342">
        <v>2.6269085326121062E-3</v>
      </c>
      <c r="AJ73" s="342">
        <v>9.5352152015668024E-4</v>
      </c>
      <c r="AK73" s="342">
        <v>1.8441506862661593E-3</v>
      </c>
      <c r="AL73" s="342">
        <v>1.2058713835568569E-3</v>
      </c>
      <c r="AM73" s="342">
        <v>6.2149002826579021E-3</v>
      </c>
      <c r="AN73" s="342">
        <v>2.4728190840723014E-3</v>
      </c>
      <c r="AO73" s="342">
        <v>2.2440915301112896E-3</v>
      </c>
      <c r="AP73" s="342">
        <v>1.1020017215042973E-3</v>
      </c>
      <c r="AQ73" s="342">
        <v>1.196817502982384E-3</v>
      </c>
      <c r="AR73" s="342">
        <v>1.1554368127843979E-3</v>
      </c>
      <c r="AS73" s="342">
        <v>1.367237825073265E-3</v>
      </c>
      <c r="AT73" s="342">
        <v>1.0036153820811723E-3</v>
      </c>
      <c r="AU73" s="342">
        <v>9.4799955911747914E-4</v>
      </c>
      <c r="AV73" s="342">
        <v>1.4103066530241754E-3</v>
      </c>
      <c r="AW73" s="342">
        <v>1.2158926098064606E-3</v>
      </c>
      <c r="AX73" s="342">
        <v>2.0891203830896601E-3</v>
      </c>
      <c r="AY73" s="342">
        <v>8.2024236996942207E-4</v>
      </c>
      <c r="AZ73" s="342">
        <v>8.390493618382754E-4</v>
      </c>
      <c r="BA73" s="342">
        <v>5.7547437494166504E-4</v>
      </c>
      <c r="BB73" s="342">
        <v>1.4913547335959562E-3</v>
      </c>
      <c r="BC73" s="342">
        <v>6.3967705247172169E-4</v>
      </c>
      <c r="BD73" s="342">
        <v>5.9756555698190807E-4</v>
      </c>
      <c r="BE73" s="342">
        <v>7.2049392968467939E-4</v>
      </c>
      <c r="BF73" s="342">
        <v>7.5942618938936314E-4</v>
      </c>
      <c r="BG73" s="342">
        <v>7.8228891331745304E-4</v>
      </c>
      <c r="BH73" s="342">
        <v>1.7397661915028889E-3</v>
      </c>
      <c r="BI73" s="342">
        <v>3.6564193257303409E-3</v>
      </c>
      <c r="BJ73" s="342">
        <v>1.2522149970907055E-3</v>
      </c>
      <c r="BK73" s="342">
        <v>2.193156546795378E-3</v>
      </c>
      <c r="BL73" s="342">
        <v>1.4816902834804461E-3</v>
      </c>
      <c r="BM73" s="342">
        <v>2.0297193745475914E-3</v>
      </c>
      <c r="BN73" s="342">
        <v>1.6306514995200964E-3</v>
      </c>
      <c r="BO73" s="342">
        <v>2.0351068577240728E-3</v>
      </c>
      <c r="BP73" s="342">
        <v>1.0241293439076757E-3</v>
      </c>
      <c r="BQ73" s="342">
        <v>3.9518765902439457E-3</v>
      </c>
      <c r="BR73" s="342">
        <v>1.0891941365709461</v>
      </c>
      <c r="BS73" s="342">
        <v>1.2246980368922128E-2</v>
      </c>
      <c r="BT73" s="342">
        <v>3.5725375433994767E-3</v>
      </c>
      <c r="BU73" s="342">
        <v>1.8932586776008379E-3</v>
      </c>
      <c r="BV73" s="342">
        <v>2.4491702472509086E-3</v>
      </c>
      <c r="BW73" s="342">
        <v>9.3701622376037551E-4</v>
      </c>
      <c r="BX73" s="342">
        <v>1.6926667172491896E-4</v>
      </c>
      <c r="BY73" s="342">
        <v>9.9149178275088849E-3</v>
      </c>
      <c r="BZ73" s="342">
        <v>2.278215437301855E-3</v>
      </c>
      <c r="CA73" s="342">
        <v>1.3765009890469998E-2</v>
      </c>
      <c r="CB73" s="342">
        <v>9.8205392663272247E-4</v>
      </c>
      <c r="CC73" s="342">
        <v>0</v>
      </c>
      <c r="CD73" s="342">
        <v>1.4454161049763502E-3</v>
      </c>
      <c r="CE73" s="342">
        <v>2.7259786103674901E-3</v>
      </c>
      <c r="CF73" s="342">
        <v>6.1789062863346397E-3</v>
      </c>
      <c r="CG73" s="342">
        <v>1.0269904868736059E-3</v>
      </c>
      <c r="CH73" s="342">
        <v>6.748829604643041E-3</v>
      </c>
      <c r="CI73" s="342">
        <v>1.5144478825782374E-3</v>
      </c>
      <c r="CJ73" s="342">
        <v>6.7410886316753992E-4</v>
      </c>
      <c r="CK73" s="342">
        <v>2.1334542993672123E-3</v>
      </c>
      <c r="CL73" s="342">
        <v>1.7640739844435253E-3</v>
      </c>
      <c r="CM73" s="342">
        <v>4.9116434503161882E-3</v>
      </c>
      <c r="CN73" s="342">
        <v>9.1125079772532373E-3</v>
      </c>
      <c r="CO73" s="342">
        <v>1.000165331009153E-2</v>
      </c>
      <c r="CP73" s="342">
        <v>4.4894281490503625E-3</v>
      </c>
      <c r="CQ73" s="342">
        <v>5.1186363156350955E-3</v>
      </c>
      <c r="CR73" s="342">
        <v>5.666799215344547E-3</v>
      </c>
      <c r="CS73" s="342">
        <v>9.3210387710544775E-3</v>
      </c>
      <c r="CT73" s="342">
        <v>2.8872426176031339E-3</v>
      </c>
      <c r="CU73" s="342">
        <v>9.7043744851732516E-4</v>
      </c>
      <c r="CV73" s="342">
        <v>6.4485196456055653E-4</v>
      </c>
      <c r="CW73" s="342">
        <v>1.4497910122248921E-3</v>
      </c>
      <c r="CX73" s="342">
        <v>1.3950857927946796E-3</v>
      </c>
      <c r="CY73" s="342">
        <v>1.5379737866326184E-2</v>
      </c>
      <c r="CZ73" s="342">
        <v>1.0233273439707339E-2</v>
      </c>
      <c r="DA73" s="342">
        <v>1.5940321773794206E-2</v>
      </c>
      <c r="DB73" s="342">
        <v>6.811000390786629E-3</v>
      </c>
      <c r="DC73" s="342">
        <v>2.0102525478112483E-3</v>
      </c>
      <c r="DD73" s="342">
        <v>5.7981416966467747E-3</v>
      </c>
      <c r="DE73" s="342">
        <v>9.1331581190902346E-4</v>
      </c>
      <c r="DF73" s="343">
        <v>1.9801210846750695E-3</v>
      </c>
      <c r="DG73" s="344"/>
      <c r="DH73" s="345"/>
      <c r="DI73" s="346"/>
      <c r="DJ73" s="346"/>
      <c r="DK73" s="346"/>
      <c r="DL73" s="346"/>
      <c r="DM73" s="346"/>
      <c r="DN73" s="346"/>
      <c r="DO73" s="346"/>
      <c r="DP73" s="346"/>
      <c r="DQ73" s="346"/>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row>
    <row r="74" spans="1:171" ht="19.899999999999999" customHeight="1" x14ac:dyDescent="0.15">
      <c r="A74" s="347" t="s">
        <v>459</v>
      </c>
      <c r="B74" s="348" t="s">
        <v>83</v>
      </c>
      <c r="C74" s="349">
        <v>7.5935451489515023E-4</v>
      </c>
      <c r="D74" s="342">
        <v>1.0857752780961485E-3</v>
      </c>
      <c r="E74" s="342">
        <v>1.8828809456269092E-3</v>
      </c>
      <c r="F74" s="342">
        <v>4.2481421086378415E-4</v>
      </c>
      <c r="G74" s="342">
        <v>4.1868558449088507E-4</v>
      </c>
      <c r="H74" s="342">
        <v>0</v>
      </c>
      <c r="I74" s="342">
        <v>2.0497834749019211E-3</v>
      </c>
      <c r="J74" s="342">
        <v>1.6406154072562845E-3</v>
      </c>
      <c r="K74" s="342">
        <v>1.4685012466468448E-3</v>
      </c>
      <c r="L74" s="342">
        <v>4.6741059049123742E-4</v>
      </c>
      <c r="M74" s="342">
        <v>0</v>
      </c>
      <c r="N74" s="342">
        <v>1.1367139425355467E-3</v>
      </c>
      <c r="O74" s="342">
        <v>8.7144599197651925E-4</v>
      </c>
      <c r="P74" s="342">
        <v>7.0605950229436776E-4</v>
      </c>
      <c r="Q74" s="342">
        <v>7.9646748663546253E-4</v>
      </c>
      <c r="R74" s="342">
        <v>2.4625087173480173E-3</v>
      </c>
      <c r="S74" s="342">
        <v>1.4497100149658334E-3</v>
      </c>
      <c r="T74" s="342">
        <v>1.3076395333146459E-3</v>
      </c>
      <c r="U74" s="342">
        <v>1.0154427029544166E-2</v>
      </c>
      <c r="V74" s="342">
        <v>9.9030623626659604E-3</v>
      </c>
      <c r="W74" s="342">
        <v>2.2829666645602688E-3</v>
      </c>
      <c r="X74" s="342">
        <v>5.3468569296865366E-3</v>
      </c>
      <c r="Y74" s="342">
        <v>2.2208548202008126E-3</v>
      </c>
      <c r="Z74" s="342">
        <v>6.4771571345793692E-3</v>
      </c>
      <c r="AA74" s="342">
        <v>3.8350378726686564E-3</v>
      </c>
      <c r="AB74" s="342">
        <v>3.0108014725402409E-3</v>
      </c>
      <c r="AC74" s="342">
        <v>1.8723909638636692E-4</v>
      </c>
      <c r="AD74" s="342">
        <v>6.2529207085586258E-4</v>
      </c>
      <c r="AE74" s="342">
        <v>8.8836813672102681E-4</v>
      </c>
      <c r="AF74" s="342">
        <v>1.2306307139316156E-3</v>
      </c>
      <c r="AG74" s="342">
        <v>8.9670845715811103E-4</v>
      </c>
      <c r="AH74" s="342">
        <v>2.849822857907127E-3</v>
      </c>
      <c r="AI74" s="342">
        <v>5.7325223265969165E-3</v>
      </c>
      <c r="AJ74" s="342">
        <v>1.0246961406432918E-3</v>
      </c>
      <c r="AK74" s="342">
        <v>4.140109907824624E-3</v>
      </c>
      <c r="AL74" s="342">
        <v>1.6312484009604266E-3</v>
      </c>
      <c r="AM74" s="342">
        <v>1.6112713873354942E-3</v>
      </c>
      <c r="AN74" s="342">
        <v>2.7604533572120073E-3</v>
      </c>
      <c r="AO74" s="342">
        <v>8.326098368513959E-4</v>
      </c>
      <c r="AP74" s="342">
        <v>8.9240972625329908E-4</v>
      </c>
      <c r="AQ74" s="342">
        <v>1.1324279486257076E-3</v>
      </c>
      <c r="AR74" s="342">
        <v>6.9614452179220796E-4</v>
      </c>
      <c r="AS74" s="342">
        <v>7.6371068805649884E-4</v>
      </c>
      <c r="AT74" s="342">
        <v>7.8395911867497055E-4</v>
      </c>
      <c r="AU74" s="342">
        <v>5.147007715041983E-4</v>
      </c>
      <c r="AV74" s="342">
        <v>1.5865738086058483E-3</v>
      </c>
      <c r="AW74" s="342">
        <v>1.7830257125992608E-3</v>
      </c>
      <c r="AX74" s="342">
        <v>2.2007927305410587E-3</v>
      </c>
      <c r="AY74" s="342">
        <v>7.0838348993375918E-4</v>
      </c>
      <c r="AZ74" s="342">
        <v>4.0602066101255718E-4</v>
      </c>
      <c r="BA74" s="342">
        <v>4.2596100735784077E-4</v>
      </c>
      <c r="BB74" s="342">
        <v>1.4643015033067031E-3</v>
      </c>
      <c r="BC74" s="342">
        <v>7.2903843908972009E-4</v>
      </c>
      <c r="BD74" s="342">
        <v>8.1574861269733637E-4</v>
      </c>
      <c r="BE74" s="342">
        <v>3.8825809514118551E-4</v>
      </c>
      <c r="BF74" s="342">
        <v>4.565476542801347E-4</v>
      </c>
      <c r="BG74" s="342">
        <v>5.5096400143344411E-4</v>
      </c>
      <c r="BH74" s="342">
        <v>1.9864215639917525E-3</v>
      </c>
      <c r="BI74" s="342">
        <v>9.9776714016208464E-3</v>
      </c>
      <c r="BJ74" s="342">
        <v>7.3418938168503482E-4</v>
      </c>
      <c r="BK74" s="342">
        <v>1.8030818780817885E-3</v>
      </c>
      <c r="BL74" s="342">
        <v>1.4103530252573869E-3</v>
      </c>
      <c r="BM74" s="342">
        <v>1.2529132018978077E-3</v>
      </c>
      <c r="BN74" s="342">
        <v>4.8746215656406914E-3</v>
      </c>
      <c r="BO74" s="342">
        <v>6.4226083224502555E-3</v>
      </c>
      <c r="BP74" s="342">
        <v>1.7310515853811048E-2</v>
      </c>
      <c r="BQ74" s="342">
        <v>3.4133735232240708E-3</v>
      </c>
      <c r="BR74" s="342">
        <v>4.0784049126254395E-3</v>
      </c>
      <c r="BS74" s="342">
        <v>1.0026417939023999</v>
      </c>
      <c r="BT74" s="342">
        <v>2.0831825409906518E-3</v>
      </c>
      <c r="BU74" s="342">
        <v>4.7325362799107177E-3</v>
      </c>
      <c r="BV74" s="342">
        <v>9.2232270115491499E-4</v>
      </c>
      <c r="BW74" s="342">
        <v>6.7611699233552261E-4</v>
      </c>
      <c r="BX74" s="342">
        <v>2.4581810911435099E-4</v>
      </c>
      <c r="BY74" s="342">
        <v>3.9460054433210628E-2</v>
      </c>
      <c r="BZ74" s="342">
        <v>3.4085459458858074E-3</v>
      </c>
      <c r="CA74" s="342">
        <v>2.2913538993886303E-3</v>
      </c>
      <c r="CB74" s="342">
        <v>3.5690911643227533E-3</v>
      </c>
      <c r="CC74" s="342">
        <v>0</v>
      </c>
      <c r="CD74" s="342">
        <v>3.8372882796770384E-3</v>
      </c>
      <c r="CE74" s="342">
        <v>4.0193528990654969E-3</v>
      </c>
      <c r="CF74" s="342">
        <v>1.4175337816610969E-2</v>
      </c>
      <c r="CG74" s="342">
        <v>2.1237218438642748E-3</v>
      </c>
      <c r="CH74" s="342">
        <v>1.4504959071746721E-2</v>
      </c>
      <c r="CI74" s="342">
        <v>5.1580825906837775E-3</v>
      </c>
      <c r="CJ74" s="342">
        <v>7.0956382319848049E-4</v>
      </c>
      <c r="CK74" s="342">
        <v>4.3009730759853452E-3</v>
      </c>
      <c r="CL74" s="342">
        <v>2.8390307308692681E-3</v>
      </c>
      <c r="CM74" s="342">
        <v>2.6097711668380874E-2</v>
      </c>
      <c r="CN74" s="342">
        <v>8.0542253069204803E-3</v>
      </c>
      <c r="CO74" s="342">
        <v>4.6454820630910682E-3</v>
      </c>
      <c r="CP74" s="342">
        <v>4.4794981633495684E-3</v>
      </c>
      <c r="CQ74" s="342">
        <v>1.7097446311332871E-2</v>
      </c>
      <c r="CR74" s="342">
        <v>4.898322647140475E-3</v>
      </c>
      <c r="CS74" s="342">
        <v>4.6688940997855278E-3</v>
      </c>
      <c r="CT74" s="342">
        <v>8.1446715434557336E-4</v>
      </c>
      <c r="CU74" s="342">
        <v>1.189736509214129E-3</v>
      </c>
      <c r="CV74" s="342">
        <v>1.0200061855378485E-3</v>
      </c>
      <c r="CW74" s="342">
        <v>2.5099846791570507E-3</v>
      </c>
      <c r="CX74" s="342">
        <v>1.5847055008180167E-3</v>
      </c>
      <c r="CY74" s="342">
        <v>4.7265553111392335E-2</v>
      </c>
      <c r="CZ74" s="342">
        <v>1.7705223695196906E-2</v>
      </c>
      <c r="DA74" s="342">
        <v>9.3634650798050823E-3</v>
      </c>
      <c r="DB74" s="342">
        <v>1.5393986674496237E-2</v>
      </c>
      <c r="DC74" s="342">
        <v>7.5206742682398038E-4</v>
      </c>
      <c r="DD74" s="342">
        <v>1.0801327001886759E-2</v>
      </c>
      <c r="DE74" s="342">
        <v>6.3926489112917464E-4</v>
      </c>
      <c r="DF74" s="343">
        <v>1.3454430406529567E-2</v>
      </c>
      <c r="DG74" s="344"/>
      <c r="DH74" s="345"/>
      <c r="DI74" s="346"/>
      <c r="DJ74" s="346"/>
      <c r="DK74" s="346"/>
      <c r="DL74" s="346"/>
      <c r="DM74" s="346"/>
      <c r="DN74" s="346"/>
      <c r="DO74" s="346"/>
      <c r="DP74" s="346"/>
      <c r="DQ74" s="346"/>
      <c r="DR74" s="345"/>
      <c r="DS74" s="345"/>
      <c r="DT74" s="345"/>
      <c r="DU74" s="345"/>
      <c r="DV74" s="345"/>
      <c r="DW74" s="345"/>
      <c r="DX74" s="345"/>
      <c r="DY74" s="345"/>
      <c r="DZ74" s="345"/>
      <c r="EA74" s="345"/>
      <c r="EB74" s="345"/>
      <c r="EC74" s="345"/>
      <c r="ED74" s="345"/>
      <c r="EE74" s="345"/>
      <c r="EF74" s="345"/>
      <c r="EG74" s="345"/>
      <c r="EH74" s="345"/>
      <c r="EI74" s="345"/>
      <c r="EJ74" s="345"/>
      <c r="EK74" s="345"/>
      <c r="EL74" s="345"/>
      <c r="EM74" s="345"/>
      <c r="EN74" s="345"/>
      <c r="EO74" s="345"/>
      <c r="EP74" s="345"/>
      <c r="EQ74" s="345"/>
      <c r="ER74" s="345"/>
      <c r="ES74" s="345"/>
      <c r="ET74" s="345"/>
      <c r="EU74" s="345"/>
      <c r="EV74" s="345"/>
      <c r="EW74" s="345"/>
      <c r="EX74" s="345"/>
      <c r="EY74" s="345"/>
      <c r="EZ74" s="345"/>
      <c r="FA74" s="345"/>
      <c r="FB74" s="345"/>
      <c r="FC74" s="345"/>
      <c r="FD74" s="345"/>
      <c r="FE74" s="345"/>
      <c r="FF74" s="345"/>
      <c r="FG74" s="345"/>
      <c r="FH74" s="345"/>
      <c r="FI74" s="345"/>
      <c r="FJ74" s="345"/>
      <c r="FK74" s="345"/>
      <c r="FL74" s="345"/>
      <c r="FM74" s="345"/>
      <c r="FN74" s="345"/>
      <c r="FO74" s="345"/>
    </row>
    <row r="75" spans="1:171" ht="19.899999999999999" customHeight="1" x14ac:dyDescent="0.15">
      <c r="A75" s="347" t="s">
        <v>462</v>
      </c>
      <c r="B75" s="348" t="s">
        <v>84</v>
      </c>
      <c r="C75" s="349">
        <v>4.3960311158732668E-2</v>
      </c>
      <c r="D75" s="342">
        <v>2.3087655185375314E-2</v>
      </c>
      <c r="E75" s="342">
        <v>2.3947541809157688E-2</v>
      </c>
      <c r="F75" s="342">
        <v>1.3740527672241615E-2</v>
      </c>
      <c r="G75" s="342">
        <v>2.052552183061759E-2</v>
      </c>
      <c r="H75" s="342">
        <v>0</v>
      </c>
      <c r="I75" s="342">
        <v>1.9396640281397141E-2</v>
      </c>
      <c r="J75" s="342">
        <v>3.6699036264083211E-2</v>
      </c>
      <c r="K75" s="342">
        <v>2.4623042766168259E-2</v>
      </c>
      <c r="L75" s="342">
        <v>3.3163967458191224E-2</v>
      </c>
      <c r="M75" s="342">
        <v>0</v>
      </c>
      <c r="N75" s="342">
        <v>3.9784829476160827E-2</v>
      </c>
      <c r="O75" s="342">
        <v>4.094932711870005E-2</v>
      </c>
      <c r="P75" s="342">
        <v>2.6046573284687451E-2</v>
      </c>
      <c r="Q75" s="342">
        <v>3.4108922555707993E-2</v>
      </c>
      <c r="R75" s="342">
        <v>6.2370238987532613E-2</v>
      </c>
      <c r="S75" s="342">
        <v>4.2871775631813457E-2</v>
      </c>
      <c r="T75" s="342">
        <v>2.4928678934568429E-2</v>
      </c>
      <c r="U75" s="342">
        <v>1.4523373970710598E-2</v>
      </c>
      <c r="V75" s="342">
        <v>1.5160882900365715E-2</v>
      </c>
      <c r="W75" s="342">
        <v>5.1534416351086496E-3</v>
      </c>
      <c r="X75" s="342">
        <v>1.6873955024312864E-2</v>
      </c>
      <c r="Y75" s="342">
        <v>1.5055303088978397E-2</v>
      </c>
      <c r="Z75" s="342">
        <v>2.6276230588539673E-2</v>
      </c>
      <c r="AA75" s="342">
        <v>3.0613818065478415E-2</v>
      </c>
      <c r="AB75" s="342">
        <v>2.7397475275599052E-2</v>
      </c>
      <c r="AC75" s="342">
        <v>3.3575810574322921E-3</v>
      </c>
      <c r="AD75" s="342">
        <v>9.2482974015704773E-3</v>
      </c>
      <c r="AE75" s="342">
        <v>3.0294921188324463E-2</v>
      </c>
      <c r="AF75" s="342">
        <v>2.5833564770853943E-2</v>
      </c>
      <c r="AG75" s="342">
        <v>3.981453879749243E-2</v>
      </c>
      <c r="AH75" s="342">
        <v>2.1737283236471346E-2</v>
      </c>
      <c r="AI75" s="342">
        <v>2.2975044916144088E-2</v>
      </c>
      <c r="AJ75" s="342">
        <v>1.6206828969520599E-2</v>
      </c>
      <c r="AK75" s="342">
        <v>2.8459673919127907E-2</v>
      </c>
      <c r="AL75" s="342">
        <v>1.0807977108819299E-2</v>
      </c>
      <c r="AM75" s="342">
        <v>1.1178397962876223E-2</v>
      </c>
      <c r="AN75" s="342">
        <v>2.0453552147217006E-2</v>
      </c>
      <c r="AO75" s="342">
        <v>2.3322192888024496E-2</v>
      </c>
      <c r="AP75" s="342">
        <v>4.1349073194452777E-3</v>
      </c>
      <c r="AQ75" s="342">
        <v>1.8568001046844085E-2</v>
      </c>
      <c r="AR75" s="342">
        <v>1.7300139965462098E-2</v>
      </c>
      <c r="AS75" s="342">
        <v>1.6981825201830846E-2</v>
      </c>
      <c r="AT75" s="342">
        <v>2.0434430826198557E-2</v>
      </c>
      <c r="AU75" s="342">
        <v>2.0253740629077088E-2</v>
      </c>
      <c r="AV75" s="342">
        <v>2.8997743729923708E-2</v>
      </c>
      <c r="AW75" s="342">
        <v>2.549674510975115E-2</v>
      </c>
      <c r="AX75" s="342">
        <v>2.2619331652268808E-2</v>
      </c>
      <c r="AY75" s="342">
        <v>2.5941552376607762E-2</v>
      </c>
      <c r="AZ75" s="342">
        <v>2.7514830381002865E-2</v>
      </c>
      <c r="BA75" s="342">
        <v>2.1477754548645121E-2</v>
      </c>
      <c r="BB75" s="342">
        <v>3.0305571044042145E-2</v>
      </c>
      <c r="BC75" s="342">
        <v>2.4988315540859726E-2</v>
      </c>
      <c r="BD75" s="342">
        <v>2.321086523255431E-2</v>
      </c>
      <c r="BE75" s="342">
        <v>1.4581417396175475E-2</v>
      </c>
      <c r="BF75" s="342">
        <v>1.1154236992522578E-2</v>
      </c>
      <c r="BG75" s="342">
        <v>3.0197198769865003E-2</v>
      </c>
      <c r="BH75" s="342">
        <v>3.294310240921379E-2</v>
      </c>
      <c r="BI75" s="342">
        <v>2.9913097669797363E-2</v>
      </c>
      <c r="BJ75" s="342">
        <v>3.460622294429145E-2</v>
      </c>
      <c r="BK75" s="342">
        <v>6.9777540618389594E-3</v>
      </c>
      <c r="BL75" s="342">
        <v>2.8982654765384926E-2</v>
      </c>
      <c r="BM75" s="342">
        <v>3.3178480139219278E-2</v>
      </c>
      <c r="BN75" s="342">
        <v>2.2526677605271338E-2</v>
      </c>
      <c r="BO75" s="342">
        <v>2.105246907362867E-2</v>
      </c>
      <c r="BP75" s="342">
        <v>5.6635337580180755E-3</v>
      </c>
      <c r="BQ75" s="342">
        <v>7.8945509409547657E-3</v>
      </c>
      <c r="BR75" s="342">
        <v>1.4768816051103285E-2</v>
      </c>
      <c r="BS75" s="342">
        <v>1.535168961896779E-2</v>
      </c>
      <c r="BT75" s="342">
        <v>1.0069214060947886</v>
      </c>
      <c r="BU75" s="342">
        <v>4.9995953819037724E-3</v>
      </c>
      <c r="BV75" s="342">
        <v>2.3091790219532909E-3</v>
      </c>
      <c r="BW75" s="342">
        <v>3.8648465506051772E-3</v>
      </c>
      <c r="BX75" s="342">
        <v>1.1638781235944794E-3</v>
      </c>
      <c r="BY75" s="342">
        <v>4.7401511174782144E-3</v>
      </c>
      <c r="BZ75" s="342">
        <v>8.264566040636195E-3</v>
      </c>
      <c r="CA75" s="342">
        <v>5.2216646692947351E-2</v>
      </c>
      <c r="CB75" s="342">
        <v>3.5714338613235322E-3</v>
      </c>
      <c r="CC75" s="342">
        <v>0</v>
      </c>
      <c r="CD75" s="342">
        <v>6.3062449344087699E-3</v>
      </c>
      <c r="CE75" s="342">
        <v>6.7707841929217933E-3</v>
      </c>
      <c r="CF75" s="342">
        <v>1.1404569890053598E-2</v>
      </c>
      <c r="CG75" s="342">
        <v>3.4599397552064841E-3</v>
      </c>
      <c r="CH75" s="342">
        <v>5.4323085576391513E-3</v>
      </c>
      <c r="CI75" s="342">
        <v>5.4015092456470076E-3</v>
      </c>
      <c r="CJ75" s="342">
        <v>7.294542358190278E-3</v>
      </c>
      <c r="CK75" s="342">
        <v>5.0436151714050963E-3</v>
      </c>
      <c r="CL75" s="342">
        <v>1.1228937600458688E-2</v>
      </c>
      <c r="CM75" s="342">
        <v>7.4543067735589556E-3</v>
      </c>
      <c r="CN75" s="342">
        <v>7.0568504626693559E-3</v>
      </c>
      <c r="CO75" s="342">
        <v>2.0491976143773259E-2</v>
      </c>
      <c r="CP75" s="342">
        <v>2.9538095223832921E-2</v>
      </c>
      <c r="CQ75" s="342">
        <v>1.849325242336931E-2</v>
      </c>
      <c r="CR75" s="342">
        <v>1.7160158558092647E-2</v>
      </c>
      <c r="CS75" s="342">
        <v>1.3025019429063067E-2</v>
      </c>
      <c r="CT75" s="342">
        <v>1.9433440064280633E-2</v>
      </c>
      <c r="CU75" s="342">
        <v>1.1935728741245455E-2</v>
      </c>
      <c r="CV75" s="342">
        <v>4.6392711883785171E-3</v>
      </c>
      <c r="CW75" s="342">
        <v>3.7792462697387431E-2</v>
      </c>
      <c r="CX75" s="342">
        <v>7.0067945710922301E-3</v>
      </c>
      <c r="CY75" s="342">
        <v>3.5438333503674382E-2</v>
      </c>
      <c r="CZ75" s="342">
        <v>5.3605741757336865E-2</v>
      </c>
      <c r="DA75" s="342">
        <v>2.2560158607141636E-2</v>
      </c>
      <c r="DB75" s="342">
        <v>1.3603203731950135E-2</v>
      </c>
      <c r="DC75" s="342">
        <v>1.6730242539863219E-2</v>
      </c>
      <c r="DD75" s="342">
        <v>1.2635859196192242E-2</v>
      </c>
      <c r="DE75" s="342">
        <v>0.12493019120079107</v>
      </c>
      <c r="DF75" s="343">
        <v>4.5841121416053078E-3</v>
      </c>
      <c r="DG75" s="344"/>
      <c r="DH75" s="345"/>
      <c r="DI75" s="346"/>
      <c r="DJ75" s="346"/>
      <c r="DK75" s="346"/>
      <c r="DL75" s="346"/>
      <c r="DM75" s="346"/>
      <c r="DN75" s="346"/>
      <c r="DO75" s="346"/>
      <c r="DP75" s="346"/>
      <c r="DQ75" s="346"/>
      <c r="DR75" s="345"/>
      <c r="DS75" s="345"/>
      <c r="DT75" s="345"/>
      <c r="DU75" s="345"/>
      <c r="DV75" s="345"/>
      <c r="DW75" s="345"/>
      <c r="DX75" s="345"/>
      <c r="DY75" s="345"/>
      <c r="DZ75" s="345"/>
      <c r="EA75" s="345"/>
      <c r="EB75" s="345"/>
      <c r="EC75" s="345"/>
      <c r="ED75" s="345"/>
      <c r="EE75" s="345"/>
      <c r="EF75" s="345"/>
      <c r="EG75" s="345"/>
      <c r="EH75" s="345"/>
      <c r="EI75" s="345"/>
      <c r="EJ75" s="345"/>
      <c r="EK75" s="345"/>
      <c r="EL75" s="345"/>
      <c r="EM75" s="345"/>
      <c r="EN75" s="345"/>
      <c r="EO75" s="345"/>
      <c r="EP75" s="345"/>
      <c r="EQ75" s="345"/>
      <c r="ER75" s="345"/>
      <c r="ES75" s="345"/>
      <c r="ET75" s="345"/>
      <c r="EU75" s="345"/>
      <c r="EV75" s="345"/>
      <c r="EW75" s="345"/>
      <c r="EX75" s="345"/>
      <c r="EY75" s="345"/>
      <c r="EZ75" s="345"/>
      <c r="FA75" s="345"/>
      <c r="FB75" s="345"/>
      <c r="FC75" s="345"/>
      <c r="FD75" s="345"/>
      <c r="FE75" s="345"/>
      <c r="FF75" s="345"/>
      <c r="FG75" s="345"/>
      <c r="FH75" s="345"/>
      <c r="FI75" s="345"/>
      <c r="FJ75" s="345"/>
      <c r="FK75" s="345"/>
      <c r="FL75" s="345"/>
      <c r="FM75" s="345"/>
      <c r="FN75" s="345"/>
      <c r="FO75" s="345"/>
    </row>
    <row r="76" spans="1:171" ht="19.899999999999999" customHeight="1" x14ac:dyDescent="0.15">
      <c r="A76" s="347" t="s">
        <v>467</v>
      </c>
      <c r="B76" s="348" t="s">
        <v>85</v>
      </c>
      <c r="C76" s="349">
        <v>7.1977071017138789E-3</v>
      </c>
      <c r="D76" s="342">
        <v>5.3504443125558538E-3</v>
      </c>
      <c r="E76" s="342">
        <v>1.0711889440062084E-2</v>
      </c>
      <c r="F76" s="342">
        <v>9.7490892286599615E-3</v>
      </c>
      <c r="G76" s="342">
        <v>8.4954374829171609E-3</v>
      </c>
      <c r="H76" s="342">
        <v>0</v>
      </c>
      <c r="I76" s="342">
        <v>4.949344135841835E-2</v>
      </c>
      <c r="J76" s="342">
        <v>5.4157836176712531E-3</v>
      </c>
      <c r="K76" s="342">
        <v>1.2312981271755587E-2</v>
      </c>
      <c r="L76" s="342">
        <v>4.1169686585735121E-3</v>
      </c>
      <c r="M76" s="342">
        <v>0</v>
      </c>
      <c r="N76" s="342">
        <v>1.4749770817801476E-2</v>
      </c>
      <c r="O76" s="342">
        <v>1.2532047695307762E-2</v>
      </c>
      <c r="P76" s="342">
        <v>6.0988294499445539E-3</v>
      </c>
      <c r="Q76" s="342">
        <v>1.1309550199017413E-2</v>
      </c>
      <c r="R76" s="342">
        <v>9.8829701865935943E-3</v>
      </c>
      <c r="S76" s="342">
        <v>8.7602539387572915E-3</v>
      </c>
      <c r="T76" s="342">
        <v>9.2589059734475582E-3</v>
      </c>
      <c r="U76" s="342">
        <v>1.1162736659776176E-2</v>
      </c>
      <c r="V76" s="342">
        <v>9.3340266983065294E-3</v>
      </c>
      <c r="W76" s="342">
        <v>5.3813424681675333E-3</v>
      </c>
      <c r="X76" s="342">
        <v>9.8965436223371079E-3</v>
      </c>
      <c r="Y76" s="342">
        <v>7.1456002613324351E-3</v>
      </c>
      <c r="Z76" s="342">
        <v>6.2829661777652679E-3</v>
      </c>
      <c r="AA76" s="342">
        <v>8.3076559633342723E-3</v>
      </c>
      <c r="AB76" s="342">
        <v>6.634722024967254E-3</v>
      </c>
      <c r="AC76" s="342">
        <v>3.0081221397581211E-3</v>
      </c>
      <c r="AD76" s="342">
        <v>3.7818621866446828E-3</v>
      </c>
      <c r="AE76" s="342">
        <v>4.7873256428465133E-3</v>
      </c>
      <c r="AF76" s="342">
        <v>7.572625586112664E-3</v>
      </c>
      <c r="AG76" s="342">
        <v>6.0103635721193375E-3</v>
      </c>
      <c r="AH76" s="342">
        <v>9.2047386214005565E-3</v>
      </c>
      <c r="AI76" s="342">
        <v>1.1295044935838579E-2</v>
      </c>
      <c r="AJ76" s="342">
        <v>1.0673605027319887E-2</v>
      </c>
      <c r="AK76" s="342">
        <v>1.041414634426981E-2</v>
      </c>
      <c r="AL76" s="342">
        <v>6.0578078650409956E-3</v>
      </c>
      <c r="AM76" s="342">
        <v>7.4068228007699542E-3</v>
      </c>
      <c r="AN76" s="342">
        <v>1.0278452954338407E-2</v>
      </c>
      <c r="AO76" s="342">
        <v>7.4611346344010451E-3</v>
      </c>
      <c r="AP76" s="342">
        <v>6.5931187480103137E-3</v>
      </c>
      <c r="AQ76" s="342">
        <v>8.4435506633344596E-3</v>
      </c>
      <c r="AR76" s="342">
        <v>1.1044780027471522E-2</v>
      </c>
      <c r="AS76" s="342">
        <v>9.5925097771274032E-3</v>
      </c>
      <c r="AT76" s="342">
        <v>5.5867872728576273E-3</v>
      </c>
      <c r="AU76" s="342">
        <v>6.731184186179553E-3</v>
      </c>
      <c r="AV76" s="342">
        <v>1.1036762522911759E-2</v>
      </c>
      <c r="AW76" s="342">
        <v>5.2172170892347269E-3</v>
      </c>
      <c r="AX76" s="342">
        <v>6.4812175095966366E-3</v>
      </c>
      <c r="AY76" s="342">
        <v>6.2266227453727152E-3</v>
      </c>
      <c r="AZ76" s="342">
        <v>5.8515305240769006E-3</v>
      </c>
      <c r="BA76" s="342">
        <v>5.816812538850023E-3</v>
      </c>
      <c r="BB76" s="342">
        <v>7.4544737464426547E-3</v>
      </c>
      <c r="BC76" s="342">
        <v>6.5993608801738811E-3</v>
      </c>
      <c r="BD76" s="342">
        <v>7.9578678308988415E-3</v>
      </c>
      <c r="BE76" s="342">
        <v>4.5053598673485242E-3</v>
      </c>
      <c r="BF76" s="342">
        <v>3.802141573158258E-3</v>
      </c>
      <c r="BG76" s="342">
        <v>4.6867155706510873E-3</v>
      </c>
      <c r="BH76" s="342">
        <v>1.2393291455499894E-2</v>
      </c>
      <c r="BI76" s="342">
        <v>1.0735976806884456E-2</v>
      </c>
      <c r="BJ76" s="342">
        <v>2.2928426756656357E-2</v>
      </c>
      <c r="BK76" s="342">
        <v>8.2850320025703202E-3</v>
      </c>
      <c r="BL76" s="342">
        <v>1.0084601266310918E-2</v>
      </c>
      <c r="BM76" s="342">
        <v>6.4548823598185798E-3</v>
      </c>
      <c r="BN76" s="342">
        <v>1.3091460482385218E-2</v>
      </c>
      <c r="BO76" s="342">
        <v>1.2507343113062582E-2</v>
      </c>
      <c r="BP76" s="342">
        <v>1.6707122535694403E-2</v>
      </c>
      <c r="BQ76" s="342">
        <v>8.3649900282343811E-3</v>
      </c>
      <c r="BR76" s="342">
        <v>1.5743829682989971E-2</v>
      </c>
      <c r="BS76" s="342">
        <v>2.5467524139057805E-2</v>
      </c>
      <c r="BT76" s="342">
        <v>1.4813499608311301E-2</v>
      </c>
      <c r="BU76" s="342">
        <v>1.0522196809799793</v>
      </c>
      <c r="BV76" s="342">
        <v>7.1331572266610577E-2</v>
      </c>
      <c r="BW76" s="342">
        <v>5.8659652609399142E-2</v>
      </c>
      <c r="BX76" s="342">
        <v>4.6079963512276306E-2</v>
      </c>
      <c r="BY76" s="342">
        <v>4.5002038654015898E-2</v>
      </c>
      <c r="BZ76" s="342">
        <v>1.0800458622046396E-2</v>
      </c>
      <c r="CA76" s="342">
        <v>4.0776898222263193E-2</v>
      </c>
      <c r="CB76" s="342">
        <v>1.8821414647015859E-2</v>
      </c>
      <c r="CC76" s="342">
        <v>0</v>
      </c>
      <c r="CD76" s="342">
        <v>1.5658271131878596E-2</v>
      </c>
      <c r="CE76" s="342">
        <v>1.4076291707616729E-2</v>
      </c>
      <c r="CF76" s="342">
        <v>1.220379573264405E-2</v>
      </c>
      <c r="CG76" s="342">
        <v>2.7871507906805102E-3</v>
      </c>
      <c r="CH76" s="342">
        <v>1.0778628611384095E-2</v>
      </c>
      <c r="CI76" s="342">
        <v>6.7188903230548658E-3</v>
      </c>
      <c r="CJ76" s="342">
        <v>5.6106891672510614E-3</v>
      </c>
      <c r="CK76" s="342">
        <v>9.2628620849385702E-3</v>
      </c>
      <c r="CL76" s="342">
        <v>7.3903464293968036E-3</v>
      </c>
      <c r="CM76" s="342">
        <v>1.3447646035506456E-2</v>
      </c>
      <c r="CN76" s="342">
        <v>1.0189711484793029E-2</v>
      </c>
      <c r="CO76" s="342">
        <v>6.0408847291485565E-3</v>
      </c>
      <c r="CP76" s="342">
        <v>6.3374159831836446E-3</v>
      </c>
      <c r="CQ76" s="342">
        <v>1.7516405324322852E-2</v>
      </c>
      <c r="CR76" s="342">
        <v>1.4053376455918474E-2</v>
      </c>
      <c r="CS76" s="342">
        <v>8.7274679836599652E-3</v>
      </c>
      <c r="CT76" s="342">
        <v>1.9917544434303689E-2</v>
      </c>
      <c r="CU76" s="342">
        <v>3.3851433466872229E-2</v>
      </c>
      <c r="CV76" s="342">
        <v>3.4492628379282262E-3</v>
      </c>
      <c r="CW76" s="342">
        <v>7.3815555367380504E-3</v>
      </c>
      <c r="CX76" s="342">
        <v>5.857919374157263E-3</v>
      </c>
      <c r="CY76" s="342">
        <v>2.5801500218545E-2</v>
      </c>
      <c r="CZ76" s="342">
        <v>1.3357745837395506E-2</v>
      </c>
      <c r="DA76" s="342">
        <v>7.7592168503539923E-3</v>
      </c>
      <c r="DB76" s="342">
        <v>1.4501959403902254E-2</v>
      </c>
      <c r="DC76" s="342">
        <v>1.3396808743381797E-2</v>
      </c>
      <c r="DD76" s="342">
        <v>8.6620524415634333E-3</v>
      </c>
      <c r="DE76" s="342">
        <v>3.7981440824993999E-3</v>
      </c>
      <c r="DF76" s="343">
        <v>2.6010260531826937E-2</v>
      </c>
      <c r="DG76" s="344"/>
      <c r="DH76" s="345"/>
      <c r="DI76" s="346"/>
      <c r="DJ76" s="346"/>
      <c r="DK76" s="346"/>
      <c r="DL76" s="346"/>
      <c r="DM76" s="346"/>
      <c r="DN76" s="346"/>
      <c r="DO76" s="346"/>
      <c r="DP76" s="346"/>
      <c r="DQ76" s="346"/>
      <c r="DR76" s="345"/>
      <c r="DS76" s="345"/>
      <c r="DT76" s="345"/>
      <c r="DU76" s="345"/>
      <c r="DV76" s="345"/>
      <c r="DW76" s="345"/>
      <c r="DX76" s="345"/>
      <c r="DY76" s="345"/>
      <c r="DZ76" s="345"/>
      <c r="EA76" s="345"/>
      <c r="EB76" s="345"/>
      <c r="EC76" s="345"/>
      <c r="ED76" s="345"/>
      <c r="EE76" s="345"/>
      <c r="EF76" s="345"/>
      <c r="EG76" s="345"/>
      <c r="EH76" s="345"/>
      <c r="EI76" s="345"/>
      <c r="EJ76" s="345"/>
      <c r="EK76" s="345"/>
      <c r="EL76" s="345"/>
      <c r="EM76" s="345"/>
      <c r="EN76" s="345"/>
      <c r="EO76" s="345"/>
      <c r="EP76" s="345"/>
      <c r="EQ76" s="345"/>
      <c r="ER76" s="345"/>
      <c r="ES76" s="345"/>
      <c r="ET76" s="345"/>
      <c r="EU76" s="345"/>
      <c r="EV76" s="345"/>
      <c r="EW76" s="345"/>
      <c r="EX76" s="345"/>
      <c r="EY76" s="345"/>
      <c r="EZ76" s="345"/>
      <c r="FA76" s="345"/>
      <c r="FB76" s="345"/>
      <c r="FC76" s="345"/>
      <c r="FD76" s="345"/>
      <c r="FE76" s="345"/>
      <c r="FF76" s="345"/>
      <c r="FG76" s="345"/>
      <c r="FH76" s="345"/>
      <c r="FI76" s="345"/>
      <c r="FJ76" s="345"/>
      <c r="FK76" s="345"/>
      <c r="FL76" s="345"/>
      <c r="FM76" s="345"/>
      <c r="FN76" s="345"/>
      <c r="FO76" s="345"/>
    </row>
    <row r="77" spans="1:171" ht="19.899999999999999" customHeight="1" x14ac:dyDescent="0.15">
      <c r="A77" s="347" t="s">
        <v>472</v>
      </c>
      <c r="B77" s="348" t="s">
        <v>471</v>
      </c>
      <c r="C77" s="349">
        <v>5.5606569954898526E-3</v>
      </c>
      <c r="D77" s="342">
        <v>3.2385642897708113E-3</v>
      </c>
      <c r="E77" s="342">
        <v>6.3126969704057085E-3</v>
      </c>
      <c r="F77" s="342">
        <v>3.7610851506530985E-3</v>
      </c>
      <c r="G77" s="342">
        <v>3.2172830570726808E-3</v>
      </c>
      <c r="H77" s="342">
        <v>0</v>
      </c>
      <c r="I77" s="342">
        <v>1.6940496862672995E-2</v>
      </c>
      <c r="J77" s="342">
        <v>8.560383873910277E-3</v>
      </c>
      <c r="K77" s="342">
        <v>5.1770295460665397E-3</v>
      </c>
      <c r="L77" s="342">
        <v>6.7664451802128232E-3</v>
      </c>
      <c r="M77" s="342">
        <v>0</v>
      </c>
      <c r="N77" s="342">
        <v>7.7818902057949961E-3</v>
      </c>
      <c r="O77" s="342">
        <v>8.1589148928616941E-3</v>
      </c>
      <c r="P77" s="342">
        <v>4.5208129139836725E-3</v>
      </c>
      <c r="Q77" s="342">
        <v>9.7168902447323686E-3</v>
      </c>
      <c r="R77" s="342">
        <v>6.7997453062373318E-3</v>
      </c>
      <c r="S77" s="342">
        <v>6.2098978405064585E-3</v>
      </c>
      <c r="T77" s="342">
        <v>8.5085005646239418E-3</v>
      </c>
      <c r="U77" s="342">
        <v>5.3641888463531314E-3</v>
      </c>
      <c r="V77" s="342">
        <v>6.4654926685055328E-3</v>
      </c>
      <c r="W77" s="342">
        <v>3.8355952497489245E-3</v>
      </c>
      <c r="X77" s="342">
        <v>5.6076154660823973E-3</v>
      </c>
      <c r="Y77" s="342">
        <v>5.4725369252118005E-3</v>
      </c>
      <c r="Z77" s="342">
        <v>5.7554016457151656E-3</v>
      </c>
      <c r="AA77" s="342">
        <v>9.8441194344706488E-3</v>
      </c>
      <c r="AB77" s="342">
        <v>4.3394347702463603E-3</v>
      </c>
      <c r="AC77" s="342">
        <v>1.8099752862366042E-3</v>
      </c>
      <c r="AD77" s="342">
        <v>3.3279440975727183E-3</v>
      </c>
      <c r="AE77" s="342">
        <v>7.1325918299011692E-3</v>
      </c>
      <c r="AF77" s="342">
        <v>8.6421214252259907E-3</v>
      </c>
      <c r="AG77" s="342">
        <v>5.9005122880258975E-3</v>
      </c>
      <c r="AH77" s="342">
        <v>8.5540535901431659E-3</v>
      </c>
      <c r="AI77" s="342">
        <v>1.3006771331440525E-2</v>
      </c>
      <c r="AJ77" s="342">
        <v>5.9036847630768666E-3</v>
      </c>
      <c r="AK77" s="342">
        <v>8.9808043696797245E-3</v>
      </c>
      <c r="AL77" s="342">
        <v>3.1986684002285274E-3</v>
      </c>
      <c r="AM77" s="342">
        <v>4.8329009318708064E-3</v>
      </c>
      <c r="AN77" s="342">
        <v>7.777468514873688E-3</v>
      </c>
      <c r="AO77" s="342">
        <v>4.6839966480413118E-3</v>
      </c>
      <c r="AP77" s="342">
        <v>2.0668381078873936E-3</v>
      </c>
      <c r="AQ77" s="342">
        <v>4.1207348079508183E-3</v>
      </c>
      <c r="AR77" s="342">
        <v>9.210729578165577E-3</v>
      </c>
      <c r="AS77" s="342">
        <v>6.1257335312071984E-3</v>
      </c>
      <c r="AT77" s="342">
        <v>5.7710492114436121E-3</v>
      </c>
      <c r="AU77" s="342">
        <v>5.5309852175402354E-3</v>
      </c>
      <c r="AV77" s="342">
        <v>6.0451095246459863E-3</v>
      </c>
      <c r="AW77" s="342">
        <v>4.0031978965718992E-3</v>
      </c>
      <c r="AX77" s="342">
        <v>4.8873826934310114E-3</v>
      </c>
      <c r="AY77" s="342">
        <v>5.3528455795752187E-3</v>
      </c>
      <c r="AZ77" s="342">
        <v>6.1779705062818928E-3</v>
      </c>
      <c r="BA77" s="342">
        <v>4.3017867441913554E-3</v>
      </c>
      <c r="BB77" s="342">
        <v>5.7201521845682913E-3</v>
      </c>
      <c r="BC77" s="342">
        <v>5.1047121235977622E-3</v>
      </c>
      <c r="BD77" s="342">
        <v>5.8225432144268239E-3</v>
      </c>
      <c r="BE77" s="342">
        <v>3.0485535734972686E-3</v>
      </c>
      <c r="BF77" s="342">
        <v>2.5159972465073795E-3</v>
      </c>
      <c r="BG77" s="342">
        <v>3.2597052420970962E-3</v>
      </c>
      <c r="BH77" s="342">
        <v>4.9741115218359683E-3</v>
      </c>
      <c r="BI77" s="342">
        <v>3.6486625248786653E-3</v>
      </c>
      <c r="BJ77" s="342">
        <v>5.7658631947184597E-3</v>
      </c>
      <c r="BK77" s="342">
        <v>1.0032378225270625E-2</v>
      </c>
      <c r="BL77" s="342">
        <v>1.3030411650922391E-2</v>
      </c>
      <c r="BM77" s="342">
        <v>7.2128078763255433E-3</v>
      </c>
      <c r="BN77" s="342">
        <v>7.0086755102104258E-3</v>
      </c>
      <c r="BO77" s="342">
        <v>7.421665622265078E-3</v>
      </c>
      <c r="BP77" s="342">
        <v>9.4505350548456483E-3</v>
      </c>
      <c r="BQ77" s="342">
        <v>2.2620688927276079E-2</v>
      </c>
      <c r="BR77" s="342">
        <v>5.9801292631456917E-3</v>
      </c>
      <c r="BS77" s="342">
        <v>6.4782353950894028E-3</v>
      </c>
      <c r="BT77" s="342">
        <v>3.7003784809041283E-2</v>
      </c>
      <c r="BU77" s="342">
        <v>2.2255387185368913E-2</v>
      </c>
      <c r="BV77" s="342">
        <v>1.0586898439785297</v>
      </c>
      <c r="BW77" s="342">
        <v>0.17865514133815985</v>
      </c>
      <c r="BX77" s="342">
        <v>1.9136549509316959E-2</v>
      </c>
      <c r="BY77" s="342">
        <v>4.6848473734422908E-3</v>
      </c>
      <c r="BZ77" s="342">
        <v>1.5067452166139951E-2</v>
      </c>
      <c r="CA77" s="342">
        <v>3.6320183440548319E-2</v>
      </c>
      <c r="CB77" s="342">
        <v>3.7480262805457153E-2</v>
      </c>
      <c r="CC77" s="342">
        <v>0</v>
      </c>
      <c r="CD77" s="342">
        <v>9.2135484077457599E-2</v>
      </c>
      <c r="CE77" s="342">
        <v>0.1066199241312298</v>
      </c>
      <c r="CF77" s="342">
        <v>3.7337904042240896E-2</v>
      </c>
      <c r="CG77" s="342">
        <v>2.018653423811792E-2</v>
      </c>
      <c r="CH77" s="342">
        <v>2.062329753938108E-2</v>
      </c>
      <c r="CI77" s="342">
        <v>1.4856098924051946E-2</v>
      </c>
      <c r="CJ77" s="342">
        <v>3.4971159802342479E-2</v>
      </c>
      <c r="CK77" s="342">
        <v>6.9001053768384793E-2</v>
      </c>
      <c r="CL77" s="342">
        <v>3.3353173940833633E-2</v>
      </c>
      <c r="CM77" s="342">
        <v>6.7561464961712189E-3</v>
      </c>
      <c r="CN77" s="342">
        <v>4.531475217497697E-3</v>
      </c>
      <c r="CO77" s="342">
        <v>2.8457349087507279E-2</v>
      </c>
      <c r="CP77" s="342">
        <v>3.0113783727889847E-2</v>
      </c>
      <c r="CQ77" s="342">
        <v>1.4706840494224669E-2</v>
      </c>
      <c r="CR77" s="342">
        <v>1.1909300402944445E-2</v>
      </c>
      <c r="CS77" s="342">
        <v>1.2493300034959631E-2</v>
      </c>
      <c r="CT77" s="342">
        <v>2.0850177073491401E-2</v>
      </c>
      <c r="CU77" s="342">
        <v>2.7129072082500483E-2</v>
      </c>
      <c r="CV77" s="342">
        <v>6.8016031097179472E-3</v>
      </c>
      <c r="CW77" s="342">
        <v>6.4762881289852367E-3</v>
      </c>
      <c r="CX77" s="342">
        <v>1.2969267787485366E-2</v>
      </c>
      <c r="CY77" s="342">
        <v>2.2368875686431439E-2</v>
      </c>
      <c r="CZ77" s="342">
        <v>6.4967905419619762E-2</v>
      </c>
      <c r="DA77" s="342">
        <v>3.8675365487672302E-2</v>
      </c>
      <c r="DB77" s="342">
        <v>1.1116482544229285E-2</v>
      </c>
      <c r="DC77" s="342">
        <v>2.7810233136275703E-2</v>
      </c>
      <c r="DD77" s="342">
        <v>2.1008602331271439E-2</v>
      </c>
      <c r="DE77" s="342">
        <v>6.597354884610108E-3</v>
      </c>
      <c r="DF77" s="343">
        <v>2.3152461386078526E-2</v>
      </c>
      <c r="DG77" s="344"/>
      <c r="DH77" s="345"/>
      <c r="DI77" s="346"/>
      <c r="DJ77" s="346"/>
      <c r="DK77" s="346"/>
      <c r="DL77" s="346"/>
      <c r="DM77" s="346"/>
      <c r="DN77" s="346"/>
      <c r="DO77" s="346"/>
      <c r="DP77" s="346"/>
      <c r="DQ77" s="346"/>
      <c r="DR77" s="345"/>
      <c r="DS77" s="345"/>
      <c r="DT77" s="345"/>
      <c r="DU77" s="345"/>
      <c r="DV77" s="345"/>
      <c r="DW77" s="345"/>
      <c r="DX77" s="345"/>
      <c r="DY77" s="345"/>
      <c r="DZ77" s="345"/>
      <c r="EA77" s="345"/>
      <c r="EB77" s="345"/>
      <c r="EC77" s="345"/>
      <c r="ED77" s="345"/>
      <c r="EE77" s="345"/>
      <c r="EF77" s="345"/>
      <c r="EG77" s="345"/>
      <c r="EH77" s="345"/>
      <c r="EI77" s="345"/>
      <c r="EJ77" s="345"/>
      <c r="EK77" s="345"/>
      <c r="EL77" s="345"/>
      <c r="EM77" s="345"/>
      <c r="EN77" s="345"/>
      <c r="EO77" s="345"/>
      <c r="EP77" s="345"/>
      <c r="EQ77" s="345"/>
      <c r="ER77" s="345"/>
      <c r="ES77" s="345"/>
      <c r="ET77" s="345"/>
      <c r="EU77" s="345"/>
      <c r="EV77" s="345"/>
      <c r="EW77" s="345"/>
      <c r="EX77" s="345"/>
      <c r="EY77" s="345"/>
      <c r="EZ77" s="345"/>
      <c r="FA77" s="345"/>
      <c r="FB77" s="345"/>
      <c r="FC77" s="345"/>
      <c r="FD77" s="345"/>
      <c r="FE77" s="345"/>
      <c r="FF77" s="345"/>
      <c r="FG77" s="345"/>
      <c r="FH77" s="345"/>
      <c r="FI77" s="345"/>
      <c r="FJ77" s="345"/>
      <c r="FK77" s="345"/>
      <c r="FL77" s="345"/>
      <c r="FM77" s="345"/>
      <c r="FN77" s="345"/>
      <c r="FO77" s="345"/>
    </row>
    <row r="78" spans="1:171" ht="19.899999999999999" customHeight="1" x14ac:dyDescent="0.15">
      <c r="A78" s="347" t="s">
        <v>474</v>
      </c>
      <c r="B78" s="348" t="s">
        <v>475</v>
      </c>
      <c r="C78" s="349">
        <v>0</v>
      </c>
      <c r="D78" s="342">
        <v>0</v>
      </c>
      <c r="E78" s="342">
        <v>0</v>
      </c>
      <c r="F78" s="342">
        <v>0</v>
      </c>
      <c r="G78" s="342">
        <v>0</v>
      </c>
      <c r="H78" s="342">
        <v>0</v>
      </c>
      <c r="I78" s="342">
        <v>0</v>
      </c>
      <c r="J78" s="342">
        <v>0</v>
      </c>
      <c r="K78" s="342">
        <v>0</v>
      </c>
      <c r="L78" s="342">
        <v>0</v>
      </c>
      <c r="M78" s="342">
        <v>0</v>
      </c>
      <c r="N78" s="342">
        <v>0</v>
      </c>
      <c r="O78" s="342">
        <v>0</v>
      </c>
      <c r="P78" s="342">
        <v>0</v>
      </c>
      <c r="Q78" s="342">
        <v>0</v>
      </c>
      <c r="R78" s="342">
        <v>0</v>
      </c>
      <c r="S78" s="342">
        <v>0</v>
      </c>
      <c r="T78" s="342">
        <v>0</v>
      </c>
      <c r="U78" s="342">
        <v>0</v>
      </c>
      <c r="V78" s="342">
        <v>0</v>
      </c>
      <c r="W78" s="342">
        <v>0</v>
      </c>
      <c r="X78" s="342">
        <v>0</v>
      </c>
      <c r="Y78" s="342">
        <v>0</v>
      </c>
      <c r="Z78" s="342">
        <v>0</v>
      </c>
      <c r="AA78" s="342">
        <v>0</v>
      </c>
      <c r="AB78" s="342">
        <v>0</v>
      </c>
      <c r="AC78" s="342">
        <v>0</v>
      </c>
      <c r="AD78" s="342">
        <v>0</v>
      </c>
      <c r="AE78" s="342">
        <v>0</v>
      </c>
      <c r="AF78" s="342">
        <v>0</v>
      </c>
      <c r="AG78" s="342">
        <v>0</v>
      </c>
      <c r="AH78" s="342">
        <v>0</v>
      </c>
      <c r="AI78" s="342">
        <v>0</v>
      </c>
      <c r="AJ78" s="342">
        <v>0</v>
      </c>
      <c r="AK78" s="342">
        <v>0</v>
      </c>
      <c r="AL78" s="342">
        <v>0</v>
      </c>
      <c r="AM78" s="342">
        <v>0</v>
      </c>
      <c r="AN78" s="342">
        <v>0</v>
      </c>
      <c r="AO78" s="342">
        <v>0</v>
      </c>
      <c r="AP78" s="342">
        <v>0</v>
      </c>
      <c r="AQ78" s="342">
        <v>0</v>
      </c>
      <c r="AR78" s="342">
        <v>0</v>
      </c>
      <c r="AS78" s="342">
        <v>0</v>
      </c>
      <c r="AT78" s="342">
        <v>0</v>
      </c>
      <c r="AU78" s="342">
        <v>0</v>
      </c>
      <c r="AV78" s="342">
        <v>0</v>
      </c>
      <c r="AW78" s="342">
        <v>0</v>
      </c>
      <c r="AX78" s="342">
        <v>0</v>
      </c>
      <c r="AY78" s="342">
        <v>0</v>
      </c>
      <c r="AZ78" s="342">
        <v>0</v>
      </c>
      <c r="BA78" s="342">
        <v>0</v>
      </c>
      <c r="BB78" s="342">
        <v>0</v>
      </c>
      <c r="BC78" s="342">
        <v>0</v>
      </c>
      <c r="BD78" s="342">
        <v>0</v>
      </c>
      <c r="BE78" s="342">
        <v>0</v>
      </c>
      <c r="BF78" s="342">
        <v>0</v>
      </c>
      <c r="BG78" s="342">
        <v>0</v>
      </c>
      <c r="BH78" s="342">
        <v>0</v>
      </c>
      <c r="BI78" s="342">
        <v>0</v>
      </c>
      <c r="BJ78" s="342">
        <v>0</v>
      </c>
      <c r="BK78" s="342">
        <v>0</v>
      </c>
      <c r="BL78" s="342">
        <v>0</v>
      </c>
      <c r="BM78" s="342">
        <v>0</v>
      </c>
      <c r="BN78" s="342">
        <v>0</v>
      </c>
      <c r="BO78" s="342">
        <v>0</v>
      </c>
      <c r="BP78" s="342">
        <v>0</v>
      </c>
      <c r="BQ78" s="342">
        <v>0</v>
      </c>
      <c r="BR78" s="342">
        <v>0</v>
      </c>
      <c r="BS78" s="342">
        <v>0</v>
      </c>
      <c r="BT78" s="342">
        <v>0</v>
      </c>
      <c r="BU78" s="342">
        <v>0</v>
      </c>
      <c r="BV78" s="342">
        <v>0</v>
      </c>
      <c r="BW78" s="342">
        <v>1</v>
      </c>
      <c r="BX78" s="342">
        <v>0</v>
      </c>
      <c r="BY78" s="342">
        <v>0</v>
      </c>
      <c r="BZ78" s="342">
        <v>0</v>
      </c>
      <c r="CA78" s="342">
        <v>0</v>
      </c>
      <c r="CB78" s="342">
        <v>0</v>
      </c>
      <c r="CC78" s="342">
        <v>0</v>
      </c>
      <c r="CD78" s="342">
        <v>0</v>
      </c>
      <c r="CE78" s="342">
        <v>0</v>
      </c>
      <c r="CF78" s="342">
        <v>0</v>
      </c>
      <c r="CG78" s="342">
        <v>0</v>
      </c>
      <c r="CH78" s="342">
        <v>0</v>
      </c>
      <c r="CI78" s="342">
        <v>0</v>
      </c>
      <c r="CJ78" s="342">
        <v>0</v>
      </c>
      <c r="CK78" s="342">
        <v>0</v>
      </c>
      <c r="CL78" s="342">
        <v>0</v>
      </c>
      <c r="CM78" s="342">
        <v>0</v>
      </c>
      <c r="CN78" s="342">
        <v>0</v>
      </c>
      <c r="CO78" s="342">
        <v>0</v>
      </c>
      <c r="CP78" s="342">
        <v>0</v>
      </c>
      <c r="CQ78" s="342">
        <v>0</v>
      </c>
      <c r="CR78" s="342">
        <v>0</v>
      </c>
      <c r="CS78" s="342">
        <v>0</v>
      </c>
      <c r="CT78" s="342">
        <v>0</v>
      </c>
      <c r="CU78" s="342">
        <v>0</v>
      </c>
      <c r="CV78" s="342">
        <v>0</v>
      </c>
      <c r="CW78" s="342">
        <v>0</v>
      </c>
      <c r="CX78" s="342">
        <v>0</v>
      </c>
      <c r="CY78" s="342">
        <v>0</v>
      </c>
      <c r="CZ78" s="342">
        <v>0</v>
      </c>
      <c r="DA78" s="342">
        <v>0</v>
      </c>
      <c r="DB78" s="342">
        <v>0</v>
      </c>
      <c r="DC78" s="342">
        <v>0</v>
      </c>
      <c r="DD78" s="342">
        <v>0</v>
      </c>
      <c r="DE78" s="342">
        <v>0</v>
      </c>
      <c r="DF78" s="343">
        <v>0</v>
      </c>
      <c r="DG78" s="344"/>
      <c r="DH78" s="345"/>
      <c r="DI78" s="346"/>
      <c r="DJ78" s="346"/>
      <c r="DK78" s="346"/>
      <c r="DL78" s="346"/>
      <c r="DM78" s="346"/>
      <c r="DN78" s="346"/>
      <c r="DO78" s="346"/>
      <c r="DP78" s="346"/>
      <c r="DQ78" s="346"/>
      <c r="DR78" s="345"/>
      <c r="DS78" s="345"/>
      <c r="DT78" s="345"/>
      <c r="DU78" s="345"/>
      <c r="DV78" s="345"/>
      <c r="DW78" s="345"/>
      <c r="DX78" s="345"/>
      <c r="DY78" s="345"/>
      <c r="DZ78" s="345"/>
      <c r="EA78" s="345"/>
      <c r="EB78" s="345"/>
      <c r="EC78" s="345"/>
      <c r="ED78" s="345"/>
      <c r="EE78" s="345"/>
      <c r="EF78" s="345"/>
      <c r="EG78" s="345"/>
      <c r="EH78" s="345"/>
      <c r="EI78" s="345"/>
      <c r="EJ78" s="345"/>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c r="FO78" s="345"/>
    </row>
    <row r="79" spans="1:171" ht="19.899999999999999" customHeight="1" x14ac:dyDescent="0.15">
      <c r="A79" s="347" t="s">
        <v>477</v>
      </c>
      <c r="B79" s="348" t="s">
        <v>478</v>
      </c>
      <c r="C79" s="349">
        <v>0</v>
      </c>
      <c r="D79" s="342">
        <v>0</v>
      </c>
      <c r="E79" s="342">
        <v>0</v>
      </c>
      <c r="F79" s="342">
        <v>0</v>
      </c>
      <c r="G79" s="342">
        <v>0</v>
      </c>
      <c r="H79" s="342">
        <v>0</v>
      </c>
      <c r="I79" s="342">
        <v>0</v>
      </c>
      <c r="J79" s="342">
        <v>0</v>
      </c>
      <c r="K79" s="342">
        <v>0</v>
      </c>
      <c r="L79" s="342">
        <v>0</v>
      </c>
      <c r="M79" s="342">
        <v>0</v>
      </c>
      <c r="N79" s="342">
        <v>0</v>
      </c>
      <c r="O79" s="342">
        <v>0</v>
      </c>
      <c r="P79" s="342">
        <v>0</v>
      </c>
      <c r="Q79" s="342">
        <v>0</v>
      </c>
      <c r="R79" s="342">
        <v>0</v>
      </c>
      <c r="S79" s="342">
        <v>0</v>
      </c>
      <c r="T79" s="342">
        <v>0</v>
      </c>
      <c r="U79" s="342">
        <v>0</v>
      </c>
      <c r="V79" s="342">
        <v>0</v>
      </c>
      <c r="W79" s="342">
        <v>0</v>
      </c>
      <c r="X79" s="342">
        <v>0</v>
      </c>
      <c r="Y79" s="342">
        <v>0</v>
      </c>
      <c r="Z79" s="342">
        <v>0</v>
      </c>
      <c r="AA79" s="342">
        <v>0</v>
      </c>
      <c r="AB79" s="342">
        <v>0</v>
      </c>
      <c r="AC79" s="342">
        <v>0</v>
      </c>
      <c r="AD79" s="342">
        <v>0</v>
      </c>
      <c r="AE79" s="342">
        <v>0</v>
      </c>
      <c r="AF79" s="342">
        <v>0</v>
      </c>
      <c r="AG79" s="342">
        <v>0</v>
      </c>
      <c r="AH79" s="342">
        <v>0</v>
      </c>
      <c r="AI79" s="342">
        <v>0</v>
      </c>
      <c r="AJ79" s="342">
        <v>0</v>
      </c>
      <c r="AK79" s="342">
        <v>0</v>
      </c>
      <c r="AL79" s="342">
        <v>0</v>
      </c>
      <c r="AM79" s="342">
        <v>0</v>
      </c>
      <c r="AN79" s="342">
        <v>0</v>
      </c>
      <c r="AO79" s="342">
        <v>0</v>
      </c>
      <c r="AP79" s="342">
        <v>0</v>
      </c>
      <c r="AQ79" s="342">
        <v>0</v>
      </c>
      <c r="AR79" s="342">
        <v>0</v>
      </c>
      <c r="AS79" s="342">
        <v>0</v>
      </c>
      <c r="AT79" s="342">
        <v>0</v>
      </c>
      <c r="AU79" s="342">
        <v>0</v>
      </c>
      <c r="AV79" s="342">
        <v>0</v>
      </c>
      <c r="AW79" s="342">
        <v>0</v>
      </c>
      <c r="AX79" s="342">
        <v>0</v>
      </c>
      <c r="AY79" s="342">
        <v>0</v>
      </c>
      <c r="AZ79" s="342">
        <v>0</v>
      </c>
      <c r="BA79" s="342">
        <v>0</v>
      </c>
      <c r="BB79" s="342">
        <v>0</v>
      </c>
      <c r="BC79" s="342">
        <v>0</v>
      </c>
      <c r="BD79" s="342">
        <v>0</v>
      </c>
      <c r="BE79" s="342">
        <v>0</v>
      </c>
      <c r="BF79" s="342">
        <v>0</v>
      </c>
      <c r="BG79" s="342">
        <v>0</v>
      </c>
      <c r="BH79" s="342">
        <v>0</v>
      </c>
      <c r="BI79" s="342">
        <v>0</v>
      </c>
      <c r="BJ79" s="342">
        <v>0</v>
      </c>
      <c r="BK79" s="342">
        <v>0</v>
      </c>
      <c r="BL79" s="342">
        <v>0</v>
      </c>
      <c r="BM79" s="342">
        <v>0</v>
      </c>
      <c r="BN79" s="342">
        <v>0</v>
      </c>
      <c r="BO79" s="342">
        <v>0</v>
      </c>
      <c r="BP79" s="342">
        <v>0</v>
      </c>
      <c r="BQ79" s="342">
        <v>0</v>
      </c>
      <c r="BR79" s="342">
        <v>0</v>
      </c>
      <c r="BS79" s="342">
        <v>0</v>
      </c>
      <c r="BT79" s="342">
        <v>0</v>
      </c>
      <c r="BU79" s="342">
        <v>0</v>
      </c>
      <c r="BV79" s="342">
        <v>0</v>
      </c>
      <c r="BW79" s="342">
        <v>0</v>
      </c>
      <c r="BX79" s="342">
        <v>1</v>
      </c>
      <c r="BY79" s="342">
        <v>0</v>
      </c>
      <c r="BZ79" s="342">
        <v>0</v>
      </c>
      <c r="CA79" s="342">
        <v>0</v>
      </c>
      <c r="CB79" s="342">
        <v>0</v>
      </c>
      <c r="CC79" s="342">
        <v>0</v>
      </c>
      <c r="CD79" s="342">
        <v>0</v>
      </c>
      <c r="CE79" s="342">
        <v>0</v>
      </c>
      <c r="CF79" s="342">
        <v>0</v>
      </c>
      <c r="CG79" s="342">
        <v>0</v>
      </c>
      <c r="CH79" s="342">
        <v>0</v>
      </c>
      <c r="CI79" s="342">
        <v>0</v>
      </c>
      <c r="CJ79" s="342">
        <v>0</v>
      </c>
      <c r="CK79" s="342">
        <v>0</v>
      </c>
      <c r="CL79" s="342">
        <v>0</v>
      </c>
      <c r="CM79" s="342">
        <v>0</v>
      </c>
      <c r="CN79" s="342">
        <v>0</v>
      </c>
      <c r="CO79" s="342">
        <v>0</v>
      </c>
      <c r="CP79" s="342">
        <v>0</v>
      </c>
      <c r="CQ79" s="342">
        <v>0</v>
      </c>
      <c r="CR79" s="342">
        <v>0</v>
      </c>
      <c r="CS79" s="342">
        <v>0</v>
      </c>
      <c r="CT79" s="342">
        <v>0</v>
      </c>
      <c r="CU79" s="342">
        <v>0</v>
      </c>
      <c r="CV79" s="342">
        <v>0</v>
      </c>
      <c r="CW79" s="342">
        <v>0</v>
      </c>
      <c r="CX79" s="342">
        <v>0</v>
      </c>
      <c r="CY79" s="342">
        <v>0</v>
      </c>
      <c r="CZ79" s="342">
        <v>0</v>
      </c>
      <c r="DA79" s="342">
        <v>0</v>
      </c>
      <c r="DB79" s="342">
        <v>0</v>
      </c>
      <c r="DC79" s="342">
        <v>0</v>
      </c>
      <c r="DD79" s="342">
        <v>0</v>
      </c>
      <c r="DE79" s="342">
        <v>0</v>
      </c>
      <c r="DF79" s="343">
        <v>0</v>
      </c>
      <c r="DG79" s="344"/>
      <c r="DH79" s="345"/>
      <c r="DI79" s="346"/>
      <c r="DJ79" s="346"/>
      <c r="DK79" s="346"/>
      <c r="DL79" s="346"/>
      <c r="DM79" s="346"/>
      <c r="DN79" s="346"/>
      <c r="DO79" s="346"/>
      <c r="DP79" s="346"/>
      <c r="DQ79" s="346"/>
      <c r="DR79" s="345"/>
      <c r="DS79" s="345"/>
      <c r="DT79" s="345"/>
      <c r="DU79" s="345"/>
      <c r="DV79" s="345"/>
      <c r="DW79" s="345"/>
      <c r="DX79" s="345"/>
      <c r="DY79" s="345"/>
      <c r="DZ79" s="345"/>
      <c r="EA79" s="345"/>
      <c r="EB79" s="345"/>
      <c r="EC79" s="345"/>
      <c r="ED79" s="345"/>
      <c r="EE79" s="345"/>
      <c r="EF79" s="345"/>
      <c r="EG79" s="345"/>
      <c r="EH79" s="345"/>
      <c r="EI79" s="345"/>
      <c r="EJ79" s="345"/>
      <c r="EK79" s="345"/>
      <c r="EL79" s="345"/>
      <c r="EM79" s="345"/>
      <c r="EN79" s="345"/>
      <c r="EO79" s="345"/>
      <c r="EP79" s="345"/>
      <c r="EQ79" s="345"/>
      <c r="ER79" s="345"/>
      <c r="ES79" s="345"/>
      <c r="ET79" s="345"/>
      <c r="EU79" s="345"/>
      <c r="EV79" s="345"/>
      <c r="EW79" s="345"/>
      <c r="EX79" s="345"/>
      <c r="EY79" s="345"/>
      <c r="EZ79" s="345"/>
      <c r="FA79" s="345"/>
      <c r="FB79" s="345"/>
      <c r="FC79" s="345"/>
      <c r="FD79" s="345"/>
      <c r="FE79" s="345"/>
      <c r="FF79" s="345"/>
      <c r="FG79" s="345"/>
      <c r="FH79" s="345"/>
      <c r="FI79" s="345"/>
      <c r="FJ79" s="345"/>
      <c r="FK79" s="345"/>
      <c r="FL79" s="345"/>
      <c r="FM79" s="345"/>
      <c r="FN79" s="345"/>
      <c r="FO79" s="345"/>
    </row>
    <row r="80" spans="1:171" ht="19.899999999999999" customHeight="1" x14ac:dyDescent="0.15">
      <c r="A80" s="347" t="s">
        <v>481</v>
      </c>
      <c r="B80" s="348" t="s">
        <v>482</v>
      </c>
      <c r="C80" s="349">
        <v>4.1996699470476346E-4</v>
      </c>
      <c r="D80" s="342">
        <v>3.5174150988270066E-4</v>
      </c>
      <c r="E80" s="342">
        <v>3.0994107061918622E-4</v>
      </c>
      <c r="F80" s="342">
        <v>1.4226858682799346E-3</v>
      </c>
      <c r="G80" s="342">
        <v>5.6190622284372637E-4</v>
      </c>
      <c r="H80" s="342">
        <v>0</v>
      </c>
      <c r="I80" s="342">
        <v>1.9699416732347776E-3</v>
      </c>
      <c r="J80" s="342">
        <v>8.0332082071710176E-4</v>
      </c>
      <c r="K80" s="342">
        <v>5.1712940476137802E-4</v>
      </c>
      <c r="L80" s="342">
        <v>3.7414604462606684E-4</v>
      </c>
      <c r="M80" s="342">
        <v>0</v>
      </c>
      <c r="N80" s="342">
        <v>1.3384582881363308E-3</v>
      </c>
      <c r="O80" s="342">
        <v>1.0902122944671819E-3</v>
      </c>
      <c r="P80" s="342">
        <v>5.3162390572973985E-4</v>
      </c>
      <c r="Q80" s="342">
        <v>9.6617525574182919E-4</v>
      </c>
      <c r="R80" s="342">
        <v>2.8867060306162857E-3</v>
      </c>
      <c r="S80" s="342">
        <v>1.7055148324509179E-3</v>
      </c>
      <c r="T80" s="342">
        <v>1.3790818463826468E-3</v>
      </c>
      <c r="U80" s="342">
        <v>1.080946660275613E-3</v>
      </c>
      <c r="V80" s="342">
        <v>1.2204958152266534E-3</v>
      </c>
      <c r="W80" s="342">
        <v>7.8835080082528635E-4</v>
      </c>
      <c r="X80" s="342">
        <v>1.0384521327723134E-3</v>
      </c>
      <c r="Y80" s="342">
        <v>1.1396838440740139E-3</v>
      </c>
      <c r="Z80" s="342">
        <v>1.0445575256335981E-3</v>
      </c>
      <c r="AA80" s="342">
        <v>1.2005279621963324E-3</v>
      </c>
      <c r="AB80" s="342">
        <v>1.1818056931498762E-3</v>
      </c>
      <c r="AC80" s="342">
        <v>1.4322679049914977E-4</v>
      </c>
      <c r="AD80" s="342">
        <v>3.6120098411237275E-4</v>
      </c>
      <c r="AE80" s="342">
        <v>1.5629759246348458E-3</v>
      </c>
      <c r="AF80" s="342">
        <v>1.0135130797938523E-3</v>
      </c>
      <c r="AG80" s="342">
        <v>8.788049157334543E-4</v>
      </c>
      <c r="AH80" s="342">
        <v>1.2481309079924168E-3</v>
      </c>
      <c r="AI80" s="342">
        <v>1.34469636894083E-3</v>
      </c>
      <c r="AJ80" s="342">
        <v>8.4104062944985176E-4</v>
      </c>
      <c r="AK80" s="342">
        <v>1.9978302510902666E-3</v>
      </c>
      <c r="AL80" s="342">
        <v>6.3855489557999509E-4</v>
      </c>
      <c r="AM80" s="342">
        <v>7.6119834077905194E-4</v>
      </c>
      <c r="AN80" s="342">
        <v>1.2299479511498686E-3</v>
      </c>
      <c r="AO80" s="342">
        <v>4.6409743673566436E-4</v>
      </c>
      <c r="AP80" s="342">
        <v>4.0052482731748809E-4</v>
      </c>
      <c r="AQ80" s="342">
        <v>8.5634304388147286E-4</v>
      </c>
      <c r="AR80" s="342">
        <v>1.8235401626290535E-3</v>
      </c>
      <c r="AS80" s="342">
        <v>8.431531217376263E-4</v>
      </c>
      <c r="AT80" s="342">
        <v>9.5920025365471735E-4</v>
      </c>
      <c r="AU80" s="342">
        <v>9.8993646799788813E-4</v>
      </c>
      <c r="AV80" s="342">
        <v>1.8860079678052319E-3</v>
      </c>
      <c r="AW80" s="342">
        <v>9.1171186893049087E-4</v>
      </c>
      <c r="AX80" s="342">
        <v>1.4515320131894115E-3</v>
      </c>
      <c r="AY80" s="342">
        <v>1.1783117102175228E-3</v>
      </c>
      <c r="AZ80" s="342">
        <v>7.2207216323648936E-4</v>
      </c>
      <c r="BA80" s="342">
        <v>1.3981524720593904E-3</v>
      </c>
      <c r="BB80" s="342">
        <v>6.6546646873947451E-4</v>
      </c>
      <c r="BC80" s="342">
        <v>4.3334808855398739E-3</v>
      </c>
      <c r="BD80" s="342">
        <v>1.8199016965893288E-3</v>
      </c>
      <c r="BE80" s="342">
        <v>6.1916722707692226E-4</v>
      </c>
      <c r="BF80" s="342">
        <v>3.9915092849693095E-4</v>
      </c>
      <c r="BG80" s="342">
        <v>5.5260729781817332E-4</v>
      </c>
      <c r="BH80" s="342">
        <v>1.518920217635383E-3</v>
      </c>
      <c r="BI80" s="342">
        <v>1.2523687082000637E-3</v>
      </c>
      <c r="BJ80" s="342">
        <v>1.5535748632383411E-3</v>
      </c>
      <c r="BK80" s="342">
        <v>2.1060378612973879E-3</v>
      </c>
      <c r="BL80" s="342">
        <v>1.9160923242622573E-3</v>
      </c>
      <c r="BM80" s="342">
        <v>1.5143512732231636E-3</v>
      </c>
      <c r="BN80" s="342">
        <v>1.2544058329452103E-3</v>
      </c>
      <c r="BO80" s="342">
        <v>1.0804105069023978E-3</v>
      </c>
      <c r="BP80" s="342">
        <v>1.1034812460228288E-3</v>
      </c>
      <c r="BQ80" s="342">
        <v>1.0111202590426969E-3</v>
      </c>
      <c r="BR80" s="342">
        <v>2.2408445175467438E-3</v>
      </c>
      <c r="BS80" s="342">
        <v>1.3861004970288054E-2</v>
      </c>
      <c r="BT80" s="342">
        <v>2.8395937036099204E-3</v>
      </c>
      <c r="BU80" s="342">
        <v>6.566218838615156E-3</v>
      </c>
      <c r="BV80" s="342">
        <v>1.2200699293043031E-3</v>
      </c>
      <c r="BW80" s="342">
        <v>6.8599439424008924E-4</v>
      </c>
      <c r="BX80" s="342">
        <v>3.2822328765603353E-4</v>
      </c>
      <c r="BY80" s="342">
        <v>1.0011957138340604</v>
      </c>
      <c r="BZ80" s="342">
        <v>1.1608733651222657E-3</v>
      </c>
      <c r="CA80" s="342">
        <v>9.7772849358720385E-4</v>
      </c>
      <c r="CB80" s="342">
        <v>1.0173308372947358E-3</v>
      </c>
      <c r="CC80" s="342">
        <v>0</v>
      </c>
      <c r="CD80" s="342">
        <v>4.4177276141438423E-3</v>
      </c>
      <c r="CE80" s="342">
        <v>1.2042913693086146E-3</v>
      </c>
      <c r="CF80" s="342">
        <v>1.2546516416243232E-3</v>
      </c>
      <c r="CG80" s="342">
        <v>1.0155481073404143E-3</v>
      </c>
      <c r="CH80" s="342">
        <v>1.7052392324137763E-3</v>
      </c>
      <c r="CI80" s="342">
        <v>2.1929695551507321E-3</v>
      </c>
      <c r="CJ80" s="342">
        <v>7.692686817340371E-4</v>
      </c>
      <c r="CK80" s="342">
        <v>1.7073386289806927E-3</v>
      </c>
      <c r="CL80" s="342">
        <v>1.2146274533015645E-3</v>
      </c>
      <c r="CM80" s="342">
        <v>5.3552287774877002E-3</v>
      </c>
      <c r="CN80" s="342">
        <v>3.3699548799576281E-3</v>
      </c>
      <c r="CO80" s="342">
        <v>4.7539626071942623E-3</v>
      </c>
      <c r="CP80" s="342">
        <v>1.5185302855109919E-3</v>
      </c>
      <c r="CQ80" s="342">
        <v>4.6350654294441164E-3</v>
      </c>
      <c r="CR80" s="342">
        <v>1.4437133323178814E-3</v>
      </c>
      <c r="CS80" s="342">
        <v>5.8230791877831407E-4</v>
      </c>
      <c r="CT80" s="342">
        <v>3.4078111173145393E-3</v>
      </c>
      <c r="CU80" s="342">
        <v>1.0093536624944512E-3</v>
      </c>
      <c r="CV80" s="342">
        <v>6.9810795310822299E-4</v>
      </c>
      <c r="CW80" s="342">
        <v>7.3421284243278058E-4</v>
      </c>
      <c r="CX80" s="342">
        <v>1.1309730749922071E-3</v>
      </c>
      <c r="CY80" s="342">
        <v>1.2846909101775401E-3</v>
      </c>
      <c r="CZ80" s="342">
        <v>1.2874543385007864E-3</v>
      </c>
      <c r="DA80" s="342">
        <v>1.0716438282364136E-3</v>
      </c>
      <c r="DB80" s="342">
        <v>1.4450937324265985E-3</v>
      </c>
      <c r="DC80" s="342">
        <v>4.2487811464031857E-4</v>
      </c>
      <c r="DD80" s="342">
        <v>1.4553742801776757E-3</v>
      </c>
      <c r="DE80" s="342">
        <v>1.1847866273189147E-3</v>
      </c>
      <c r="DF80" s="343">
        <v>1.187921058570219E-3</v>
      </c>
      <c r="DG80" s="344"/>
      <c r="DH80" s="345"/>
      <c r="DI80" s="346"/>
      <c r="DJ80" s="346"/>
      <c r="DK80" s="346"/>
      <c r="DL80" s="346"/>
      <c r="DM80" s="346"/>
      <c r="DN80" s="346"/>
      <c r="DO80" s="346"/>
      <c r="DP80" s="346"/>
      <c r="DQ80" s="346"/>
      <c r="DR80" s="345"/>
      <c r="DS80" s="345"/>
      <c r="DT80" s="345"/>
      <c r="DU80" s="345"/>
      <c r="DV80" s="345"/>
      <c r="DW80" s="345"/>
      <c r="DX80" s="345"/>
      <c r="DY80" s="345"/>
      <c r="DZ80" s="345"/>
      <c r="EA80" s="345"/>
      <c r="EB80" s="345"/>
      <c r="EC80" s="345"/>
      <c r="ED80" s="345"/>
      <c r="EE80" s="345"/>
      <c r="EF80" s="345"/>
      <c r="EG80" s="345"/>
      <c r="EH80" s="345"/>
      <c r="EI80" s="345"/>
      <c r="EJ80" s="345"/>
      <c r="EK80" s="345"/>
      <c r="EL80" s="345"/>
      <c r="EM80" s="345"/>
      <c r="EN80" s="345"/>
      <c r="EO80" s="345"/>
      <c r="EP80" s="345"/>
      <c r="EQ80" s="345"/>
      <c r="ER80" s="345"/>
      <c r="ES80" s="345"/>
      <c r="ET80" s="345"/>
      <c r="EU80" s="345"/>
      <c r="EV80" s="345"/>
      <c r="EW80" s="345"/>
      <c r="EX80" s="345"/>
      <c r="EY80" s="345"/>
      <c r="EZ80" s="345"/>
      <c r="FA80" s="345"/>
      <c r="FB80" s="345"/>
      <c r="FC80" s="345"/>
      <c r="FD80" s="345"/>
      <c r="FE80" s="345"/>
      <c r="FF80" s="345"/>
      <c r="FG80" s="345"/>
      <c r="FH80" s="345"/>
      <c r="FI80" s="345"/>
      <c r="FJ80" s="345"/>
      <c r="FK80" s="345"/>
      <c r="FL80" s="345"/>
      <c r="FM80" s="345"/>
      <c r="FN80" s="345"/>
      <c r="FO80" s="345"/>
    </row>
    <row r="81" spans="1:171" ht="19.899999999999999" customHeight="1" x14ac:dyDescent="0.15">
      <c r="A81" s="347" t="s">
        <v>487</v>
      </c>
      <c r="B81" s="348" t="s">
        <v>488</v>
      </c>
      <c r="C81" s="349">
        <v>6.4492038318971247E-3</v>
      </c>
      <c r="D81" s="342">
        <v>2.1120715910316338E-2</v>
      </c>
      <c r="E81" s="342">
        <v>5.3030477400212205E-3</v>
      </c>
      <c r="F81" s="342">
        <v>1.711979947878154E-2</v>
      </c>
      <c r="G81" s="342">
        <v>3.6041606735368282E-3</v>
      </c>
      <c r="H81" s="342">
        <v>0</v>
      </c>
      <c r="I81" s="342">
        <v>6.7816965786646512E-3</v>
      </c>
      <c r="J81" s="342">
        <v>1.3169097051023728E-2</v>
      </c>
      <c r="K81" s="342">
        <v>8.2011155440233144E-3</v>
      </c>
      <c r="L81" s="342">
        <v>1.5673125062529839E-2</v>
      </c>
      <c r="M81" s="342">
        <v>0</v>
      </c>
      <c r="N81" s="342">
        <v>7.0621301067291227E-3</v>
      </c>
      <c r="O81" s="342">
        <v>5.195820271649677E-3</v>
      </c>
      <c r="P81" s="342">
        <v>1.0237497408570977E-2</v>
      </c>
      <c r="Q81" s="342">
        <v>1.0482408821573341E-2</v>
      </c>
      <c r="R81" s="342">
        <v>2.34258019875252E-2</v>
      </c>
      <c r="S81" s="342">
        <v>1.4844339510547512E-2</v>
      </c>
      <c r="T81" s="342">
        <v>6.9476998362818449E-3</v>
      </c>
      <c r="U81" s="342">
        <v>9.5327729504404313E-3</v>
      </c>
      <c r="V81" s="342">
        <v>6.1945144495916728E-3</v>
      </c>
      <c r="W81" s="342">
        <v>4.5530639245549061E-3</v>
      </c>
      <c r="X81" s="342">
        <v>7.3233727048262771E-3</v>
      </c>
      <c r="Y81" s="342">
        <v>7.5718987819483061E-3</v>
      </c>
      <c r="Z81" s="342">
        <v>8.837795275358367E-3</v>
      </c>
      <c r="AA81" s="342">
        <v>8.465174818752778E-3</v>
      </c>
      <c r="AB81" s="342">
        <v>8.8945071606807632E-3</v>
      </c>
      <c r="AC81" s="342">
        <v>1.4469946572945656E-3</v>
      </c>
      <c r="AD81" s="342">
        <v>1.3555476882177654E-2</v>
      </c>
      <c r="AE81" s="342">
        <v>5.9815405583319246E-3</v>
      </c>
      <c r="AF81" s="342">
        <v>6.938997114682639E-3</v>
      </c>
      <c r="AG81" s="342">
        <v>6.3002197156402304E-3</v>
      </c>
      <c r="AH81" s="342">
        <v>1.1951185983131846E-2</v>
      </c>
      <c r="AI81" s="342">
        <v>3.0475332012105102E-2</v>
      </c>
      <c r="AJ81" s="342">
        <v>9.7053555579300291E-3</v>
      </c>
      <c r="AK81" s="342">
        <v>1.1016003219549242E-2</v>
      </c>
      <c r="AL81" s="342">
        <v>1.1186574947503436E-2</v>
      </c>
      <c r="AM81" s="342">
        <v>8.8473467860905215E-3</v>
      </c>
      <c r="AN81" s="342">
        <v>2.0192180300973802E-2</v>
      </c>
      <c r="AO81" s="342">
        <v>1.0978022687888639E-2</v>
      </c>
      <c r="AP81" s="342">
        <v>8.5113608218768209E-3</v>
      </c>
      <c r="AQ81" s="342">
        <v>9.0579814995077248E-3</v>
      </c>
      <c r="AR81" s="342">
        <v>7.6783626592297873E-3</v>
      </c>
      <c r="AS81" s="342">
        <v>6.8942250393021634E-3</v>
      </c>
      <c r="AT81" s="342">
        <v>5.3636529322158262E-3</v>
      </c>
      <c r="AU81" s="342">
        <v>4.78567744650859E-3</v>
      </c>
      <c r="AV81" s="342">
        <v>6.0305045348922441E-3</v>
      </c>
      <c r="AW81" s="342">
        <v>5.3774059691744716E-3</v>
      </c>
      <c r="AX81" s="342">
        <v>5.4884864563615838E-3</v>
      </c>
      <c r="AY81" s="342">
        <v>6.0081329388536556E-3</v>
      </c>
      <c r="AZ81" s="342">
        <v>5.1711333446327109E-3</v>
      </c>
      <c r="BA81" s="342">
        <v>3.9111348298485685E-3</v>
      </c>
      <c r="BB81" s="342">
        <v>6.429442869434668E-3</v>
      </c>
      <c r="BC81" s="342">
        <v>4.7975557854100072E-3</v>
      </c>
      <c r="BD81" s="342">
        <v>7.3718221112485972E-3</v>
      </c>
      <c r="BE81" s="342">
        <v>8.1909803017602145E-3</v>
      </c>
      <c r="BF81" s="342">
        <v>8.0659116575529672E-3</v>
      </c>
      <c r="BG81" s="342">
        <v>6.0390999314854634E-3</v>
      </c>
      <c r="BH81" s="342">
        <v>9.1312993270470637E-3</v>
      </c>
      <c r="BI81" s="342">
        <v>6.7201996813549538E-3</v>
      </c>
      <c r="BJ81" s="342">
        <v>8.6372599422955762E-3</v>
      </c>
      <c r="BK81" s="342">
        <v>0.25551420251924567</v>
      </c>
      <c r="BL81" s="342">
        <v>1.1037837069026314E-2</v>
      </c>
      <c r="BM81" s="342">
        <v>1.1214778323591827E-2</v>
      </c>
      <c r="BN81" s="342">
        <v>1.1345120813373024E-2</v>
      </c>
      <c r="BO81" s="342">
        <v>1.1722859730213753E-2</v>
      </c>
      <c r="BP81" s="342">
        <v>6.8920105494823507E-3</v>
      </c>
      <c r="BQ81" s="342">
        <v>1.3719860078247553E-2</v>
      </c>
      <c r="BR81" s="342">
        <v>7.3056182405419178E-3</v>
      </c>
      <c r="BS81" s="342">
        <v>2.5441835438509385E-2</v>
      </c>
      <c r="BT81" s="342">
        <v>2.9519531808177195E-3</v>
      </c>
      <c r="BU81" s="342">
        <v>5.4966987101037236E-3</v>
      </c>
      <c r="BV81" s="342">
        <v>1.4094647405740492E-3</v>
      </c>
      <c r="BW81" s="342">
        <v>1.3577742921026606E-3</v>
      </c>
      <c r="BX81" s="342">
        <v>4.7368507837263006E-4</v>
      </c>
      <c r="BY81" s="342">
        <v>2.8362124316927352E-3</v>
      </c>
      <c r="BZ81" s="342">
        <v>1.0026935023510741</v>
      </c>
      <c r="CA81" s="342">
        <v>4.1182978519335167E-3</v>
      </c>
      <c r="CB81" s="342">
        <v>1.858789864037351E-3</v>
      </c>
      <c r="CC81" s="342">
        <v>0</v>
      </c>
      <c r="CD81" s="342">
        <v>3.5443711980043054E-3</v>
      </c>
      <c r="CE81" s="342">
        <v>2.4854982403393717E-3</v>
      </c>
      <c r="CF81" s="342">
        <v>4.8394332084263046E-3</v>
      </c>
      <c r="CG81" s="342">
        <v>4.1976423449000058E-2</v>
      </c>
      <c r="CH81" s="342">
        <v>4.5722186698576688E-3</v>
      </c>
      <c r="CI81" s="342">
        <v>3.3306402055943117E-3</v>
      </c>
      <c r="CJ81" s="342">
        <v>3.910612604297212E-3</v>
      </c>
      <c r="CK81" s="342">
        <v>4.5816333368711368E-3</v>
      </c>
      <c r="CL81" s="342">
        <v>6.4726363195721972E-3</v>
      </c>
      <c r="CM81" s="342">
        <v>4.7190051638573835E-3</v>
      </c>
      <c r="CN81" s="342">
        <v>2.7004215091137405E-3</v>
      </c>
      <c r="CO81" s="342">
        <v>6.9309777944606896E-3</v>
      </c>
      <c r="CP81" s="342">
        <v>5.5629053311611705E-3</v>
      </c>
      <c r="CQ81" s="342">
        <v>5.4980746755730241E-3</v>
      </c>
      <c r="CR81" s="342">
        <v>3.6720002749137189E-3</v>
      </c>
      <c r="CS81" s="342">
        <v>2.7186518253290671E-3</v>
      </c>
      <c r="CT81" s="342">
        <v>6.9908739467332854E-3</v>
      </c>
      <c r="CU81" s="342">
        <v>2.3633141927431223E-3</v>
      </c>
      <c r="CV81" s="342">
        <v>2.1570806776774355E-3</v>
      </c>
      <c r="CW81" s="342">
        <v>5.8201096115769813E-3</v>
      </c>
      <c r="CX81" s="342">
        <v>2.5855952881028359E-3</v>
      </c>
      <c r="CY81" s="342">
        <v>6.7010506589737133E-3</v>
      </c>
      <c r="CZ81" s="342">
        <v>8.2937505190579467E-3</v>
      </c>
      <c r="DA81" s="342">
        <v>2.9854430157413717E-3</v>
      </c>
      <c r="DB81" s="342">
        <v>3.1132954868052136E-3</v>
      </c>
      <c r="DC81" s="342">
        <v>3.1348842853475604E-3</v>
      </c>
      <c r="DD81" s="342">
        <v>7.4954757858510202E-3</v>
      </c>
      <c r="DE81" s="342">
        <v>2.6549872829919257E-2</v>
      </c>
      <c r="DF81" s="343">
        <v>1.44631724339645E-2</v>
      </c>
      <c r="DG81" s="344"/>
      <c r="DH81" s="345"/>
      <c r="DI81" s="346"/>
      <c r="DJ81" s="346"/>
      <c r="DK81" s="346"/>
      <c r="DL81" s="346"/>
      <c r="DM81" s="346"/>
      <c r="DN81" s="346"/>
      <c r="DO81" s="346"/>
      <c r="DP81" s="346"/>
      <c r="DQ81" s="346"/>
      <c r="DR81" s="345"/>
      <c r="DS81" s="345"/>
      <c r="DT81" s="345"/>
      <c r="DU81" s="345"/>
      <c r="DV81" s="345"/>
      <c r="DW81" s="345"/>
      <c r="DX81" s="345"/>
      <c r="DY81" s="345"/>
      <c r="DZ81" s="345"/>
      <c r="EA81" s="345"/>
      <c r="EB81" s="345"/>
      <c r="EC81" s="345"/>
      <c r="ED81" s="345"/>
      <c r="EE81" s="345"/>
      <c r="EF81" s="345"/>
      <c r="EG81" s="345"/>
      <c r="EH81" s="345"/>
      <c r="EI81" s="345"/>
      <c r="EJ81" s="345"/>
      <c r="EK81" s="345"/>
      <c r="EL81" s="345"/>
      <c r="EM81" s="345"/>
      <c r="EN81" s="345"/>
      <c r="EO81" s="345"/>
      <c r="EP81" s="345"/>
      <c r="EQ81" s="345"/>
      <c r="ER81" s="345"/>
      <c r="ES81" s="345"/>
      <c r="ET81" s="345"/>
      <c r="EU81" s="345"/>
      <c r="EV81" s="345"/>
      <c r="EW81" s="345"/>
      <c r="EX81" s="345"/>
      <c r="EY81" s="345"/>
      <c r="EZ81" s="345"/>
      <c r="FA81" s="345"/>
      <c r="FB81" s="345"/>
      <c r="FC81" s="345"/>
      <c r="FD81" s="345"/>
      <c r="FE81" s="345"/>
      <c r="FF81" s="345"/>
      <c r="FG81" s="345"/>
      <c r="FH81" s="345"/>
      <c r="FI81" s="345"/>
      <c r="FJ81" s="345"/>
      <c r="FK81" s="345"/>
      <c r="FL81" s="345"/>
      <c r="FM81" s="345"/>
      <c r="FN81" s="345"/>
      <c r="FO81" s="345"/>
    </row>
    <row r="82" spans="1:171" ht="19.899999999999999" customHeight="1" x14ac:dyDescent="0.15">
      <c r="A82" s="347" t="s">
        <v>493</v>
      </c>
      <c r="B82" s="348" t="s">
        <v>494</v>
      </c>
      <c r="C82" s="349">
        <v>6.8690558359063361E-2</v>
      </c>
      <c r="D82" s="342">
        <v>1.7580321514884169E-2</v>
      </c>
      <c r="E82" s="342">
        <v>1.6444480787762773E-2</v>
      </c>
      <c r="F82" s="342">
        <v>2.2421230422281859E-2</v>
      </c>
      <c r="G82" s="342">
        <v>2.6839913538370511E-2</v>
      </c>
      <c r="H82" s="342">
        <v>0</v>
      </c>
      <c r="I82" s="342">
        <v>0.23229862180905481</v>
      </c>
      <c r="J82" s="342">
        <v>7.4998661019940616E-3</v>
      </c>
      <c r="K82" s="342">
        <v>8.145442416954099E-3</v>
      </c>
      <c r="L82" s="342">
        <v>4.2916864677068891E-3</v>
      </c>
      <c r="M82" s="342">
        <v>0</v>
      </c>
      <c r="N82" s="342">
        <v>2.0771731284478821E-2</v>
      </c>
      <c r="O82" s="342">
        <v>8.8553263245074853E-3</v>
      </c>
      <c r="P82" s="342">
        <v>1.2848922226769047E-2</v>
      </c>
      <c r="Q82" s="342">
        <v>9.2609685648285863E-3</v>
      </c>
      <c r="R82" s="342">
        <v>7.8641959657663272E-3</v>
      </c>
      <c r="S82" s="342">
        <v>5.9677329410562302E-3</v>
      </c>
      <c r="T82" s="342">
        <v>1.1034412064977272E-2</v>
      </c>
      <c r="U82" s="342">
        <v>5.6116059160851006E-3</v>
      </c>
      <c r="V82" s="342">
        <v>6.0057738821740533E-3</v>
      </c>
      <c r="W82" s="342">
        <v>4.50786871464306E-3</v>
      </c>
      <c r="X82" s="342">
        <v>7.9955383735959076E-3</v>
      </c>
      <c r="Y82" s="342">
        <v>3.197590124032723E-3</v>
      </c>
      <c r="Z82" s="342">
        <v>5.7273921203736845E-3</v>
      </c>
      <c r="AA82" s="342">
        <v>3.8704836498850534E-3</v>
      </c>
      <c r="AB82" s="342">
        <v>4.3865864487020309E-3</v>
      </c>
      <c r="AC82" s="342">
        <v>8.0689210077425225E-4</v>
      </c>
      <c r="AD82" s="342">
        <v>1.2219006756213223E-3</v>
      </c>
      <c r="AE82" s="342">
        <v>2.9651798610856612E-3</v>
      </c>
      <c r="AF82" s="342">
        <v>3.9778789610817634E-3</v>
      </c>
      <c r="AG82" s="342">
        <v>1.2500812572199331E-2</v>
      </c>
      <c r="AH82" s="342">
        <v>8.1172012831515535E-3</v>
      </c>
      <c r="AI82" s="342">
        <v>4.730072803070471E-2</v>
      </c>
      <c r="AJ82" s="342">
        <v>4.5618543413336312E-3</v>
      </c>
      <c r="AK82" s="342">
        <v>1.7579555481214964E-2</v>
      </c>
      <c r="AL82" s="342">
        <v>5.0074449455933369E-3</v>
      </c>
      <c r="AM82" s="342">
        <v>8.5474549916597121E-3</v>
      </c>
      <c r="AN82" s="342">
        <v>7.5681075667652408E-3</v>
      </c>
      <c r="AO82" s="342">
        <v>6.361260143952524E-3</v>
      </c>
      <c r="AP82" s="342">
        <v>2.4571345075834971E-3</v>
      </c>
      <c r="AQ82" s="342">
        <v>5.5674106978962062E-3</v>
      </c>
      <c r="AR82" s="342">
        <v>1.0016979280346214E-2</v>
      </c>
      <c r="AS82" s="342">
        <v>9.7211280887067927E-3</v>
      </c>
      <c r="AT82" s="342">
        <v>6.3830795468384424E-3</v>
      </c>
      <c r="AU82" s="342">
        <v>6.3113229087261788E-3</v>
      </c>
      <c r="AV82" s="342">
        <v>1.1607474634026673E-2</v>
      </c>
      <c r="AW82" s="342">
        <v>5.3759904791691937E-3</v>
      </c>
      <c r="AX82" s="342">
        <v>2.4991284248824307E-3</v>
      </c>
      <c r="AY82" s="342">
        <v>3.8825850903898042E-3</v>
      </c>
      <c r="AZ82" s="342">
        <v>4.1970571336501991E-3</v>
      </c>
      <c r="BA82" s="342">
        <v>3.3010716078686522E-3</v>
      </c>
      <c r="BB82" s="342">
        <v>4.5063013678600557E-3</v>
      </c>
      <c r="BC82" s="342">
        <v>1.5759229614421004E-3</v>
      </c>
      <c r="BD82" s="342">
        <v>5.2897838631758244E-3</v>
      </c>
      <c r="BE82" s="342">
        <v>2.1997008647670446E-3</v>
      </c>
      <c r="BF82" s="342">
        <v>2.0023414904901744E-3</v>
      </c>
      <c r="BG82" s="342">
        <v>2.8922340196794027E-3</v>
      </c>
      <c r="BH82" s="342">
        <v>3.268256745620199E-3</v>
      </c>
      <c r="BI82" s="342">
        <v>2.7451267984049134E-3</v>
      </c>
      <c r="BJ82" s="342">
        <v>3.0930788752506589E-2</v>
      </c>
      <c r="BK82" s="342">
        <v>1.4868671877681316E-2</v>
      </c>
      <c r="BL82" s="342">
        <v>2.0453550256353575E-2</v>
      </c>
      <c r="BM82" s="342">
        <v>1.9523265968769202E-2</v>
      </c>
      <c r="BN82" s="342">
        <v>2.4935095738700029E-2</v>
      </c>
      <c r="BO82" s="342">
        <v>1.5402293238071118E-2</v>
      </c>
      <c r="BP82" s="342">
        <v>6.0214153122259704E-3</v>
      </c>
      <c r="BQ82" s="342">
        <v>7.9526876511331005E-3</v>
      </c>
      <c r="BR82" s="342">
        <v>1.1281358287900408E-2</v>
      </c>
      <c r="BS82" s="342">
        <v>2.5966042744337461E-2</v>
      </c>
      <c r="BT82" s="342">
        <v>2.8503145728697617E-2</v>
      </c>
      <c r="BU82" s="342">
        <v>1.0453875984909208E-2</v>
      </c>
      <c r="BV82" s="342">
        <v>5.0147876617241266E-3</v>
      </c>
      <c r="BW82" s="342">
        <v>4.7863688691815211E-3</v>
      </c>
      <c r="BX82" s="342">
        <v>1.58261253067491E-3</v>
      </c>
      <c r="BY82" s="342">
        <v>5.7897987782258888E-3</v>
      </c>
      <c r="BZ82" s="342">
        <v>3.6004863911112458E-3</v>
      </c>
      <c r="CA82" s="342">
        <v>1.0051920735258386</v>
      </c>
      <c r="CB82" s="342">
        <v>4.359294351654496E-3</v>
      </c>
      <c r="CC82" s="342">
        <v>0</v>
      </c>
      <c r="CD82" s="342">
        <v>4.3735945526751849E-3</v>
      </c>
      <c r="CE82" s="342">
        <v>9.7937920546755704E-3</v>
      </c>
      <c r="CF82" s="342">
        <v>6.4258673413409937E-3</v>
      </c>
      <c r="CG82" s="342">
        <v>8.4207125671354362E-3</v>
      </c>
      <c r="CH82" s="342">
        <v>1.0087846585337221E-2</v>
      </c>
      <c r="CI82" s="342">
        <v>8.7159032782442528E-3</v>
      </c>
      <c r="CJ82" s="342">
        <v>1.1573470109715088E-2</v>
      </c>
      <c r="CK82" s="342">
        <v>3.520020618082949E-3</v>
      </c>
      <c r="CL82" s="342">
        <v>1.466011239780682E-2</v>
      </c>
      <c r="CM82" s="342">
        <v>1.3627134540056094E-2</v>
      </c>
      <c r="CN82" s="342">
        <v>1.4152849441374325E-2</v>
      </c>
      <c r="CO82" s="342">
        <v>8.6578247806645241E-3</v>
      </c>
      <c r="CP82" s="342">
        <v>5.9314264856520299E-3</v>
      </c>
      <c r="CQ82" s="342">
        <v>1.1731291542116752E-2</v>
      </c>
      <c r="CR82" s="342">
        <v>7.5892806800602741E-3</v>
      </c>
      <c r="CS82" s="342">
        <v>7.4418084196770365E-3</v>
      </c>
      <c r="CT82" s="342">
        <v>1.2805641568993274E-2</v>
      </c>
      <c r="CU82" s="342">
        <v>9.1043587666936338E-3</v>
      </c>
      <c r="CV82" s="342">
        <v>9.6500841777496047E-3</v>
      </c>
      <c r="CW82" s="342">
        <v>6.5621408610680339E-3</v>
      </c>
      <c r="CX82" s="342">
        <v>8.1558865682733236E-3</v>
      </c>
      <c r="CY82" s="342">
        <v>5.0554178056289978E-2</v>
      </c>
      <c r="CZ82" s="342">
        <v>8.2715273928598027E-3</v>
      </c>
      <c r="DA82" s="342">
        <v>1.8266825546271782E-2</v>
      </c>
      <c r="DB82" s="342">
        <v>3.2437030427724674E-2</v>
      </c>
      <c r="DC82" s="342">
        <v>1.099288439900396E-2</v>
      </c>
      <c r="DD82" s="342">
        <v>2.4499214620080232E-2</v>
      </c>
      <c r="DE82" s="342">
        <v>4.859863000305345E-3</v>
      </c>
      <c r="DF82" s="343">
        <v>9.7144618608567251E-3</v>
      </c>
      <c r="DG82" s="344"/>
      <c r="DH82" s="345"/>
      <c r="DI82" s="346"/>
      <c r="DJ82" s="346"/>
      <c r="DK82" s="346"/>
      <c r="DL82" s="346"/>
      <c r="DM82" s="346"/>
      <c r="DN82" s="346"/>
      <c r="DO82" s="346"/>
      <c r="DP82" s="346"/>
      <c r="DQ82" s="346"/>
      <c r="DR82" s="345"/>
      <c r="DS82" s="345"/>
      <c r="DT82" s="345"/>
      <c r="DU82" s="345"/>
      <c r="DV82" s="345"/>
      <c r="DW82" s="345"/>
      <c r="DX82" s="345"/>
      <c r="DY82" s="345"/>
      <c r="DZ82" s="345"/>
      <c r="EA82" s="345"/>
      <c r="EB82" s="345"/>
      <c r="EC82" s="345"/>
      <c r="ED82" s="345"/>
      <c r="EE82" s="345"/>
      <c r="EF82" s="345"/>
      <c r="EG82" s="345"/>
      <c r="EH82" s="345"/>
      <c r="EI82" s="345"/>
      <c r="EJ82" s="345"/>
      <c r="EK82" s="345"/>
      <c r="EL82" s="345"/>
      <c r="EM82" s="345"/>
      <c r="EN82" s="345"/>
      <c r="EO82" s="345"/>
      <c r="EP82" s="345"/>
      <c r="EQ82" s="345"/>
      <c r="ER82" s="345"/>
      <c r="ES82" s="345"/>
      <c r="ET82" s="345"/>
      <c r="EU82" s="345"/>
      <c r="EV82" s="345"/>
      <c r="EW82" s="345"/>
      <c r="EX82" s="345"/>
      <c r="EY82" s="345"/>
      <c r="EZ82" s="345"/>
      <c r="FA82" s="345"/>
      <c r="FB82" s="345"/>
      <c r="FC82" s="345"/>
      <c r="FD82" s="345"/>
      <c r="FE82" s="345"/>
      <c r="FF82" s="345"/>
      <c r="FG82" s="345"/>
      <c r="FH82" s="345"/>
      <c r="FI82" s="345"/>
      <c r="FJ82" s="345"/>
      <c r="FK82" s="345"/>
      <c r="FL82" s="345"/>
      <c r="FM82" s="345"/>
      <c r="FN82" s="345"/>
      <c r="FO82" s="345"/>
    </row>
    <row r="83" spans="1:171" ht="19.899999999999999" customHeight="1" x14ac:dyDescent="0.15">
      <c r="A83" s="347" t="s">
        <v>499</v>
      </c>
      <c r="B83" s="348" t="s">
        <v>500</v>
      </c>
      <c r="C83" s="349">
        <v>6.0700869272089662E-4</v>
      </c>
      <c r="D83" s="342">
        <v>1.1475738789427856E-3</v>
      </c>
      <c r="E83" s="342">
        <v>3.122329571094766E-4</v>
      </c>
      <c r="F83" s="342">
        <v>3.1859041021168737E-4</v>
      </c>
      <c r="G83" s="342">
        <v>4.1313450368300362E-4</v>
      </c>
      <c r="H83" s="342">
        <v>0</v>
      </c>
      <c r="I83" s="342">
        <v>5.2761606140581648E-4</v>
      </c>
      <c r="J83" s="342">
        <v>4.8954009530885326E-4</v>
      </c>
      <c r="K83" s="342">
        <v>3.0703752992889739E-4</v>
      </c>
      <c r="L83" s="342">
        <v>1.0812724744505907E-3</v>
      </c>
      <c r="M83" s="342">
        <v>0</v>
      </c>
      <c r="N83" s="342">
        <v>2.456581659954781E-4</v>
      </c>
      <c r="O83" s="342">
        <v>8.0536921071950484E-5</v>
      </c>
      <c r="P83" s="342">
        <v>5.6192930472754167E-4</v>
      </c>
      <c r="Q83" s="342">
        <v>4.1378954132580397E-4</v>
      </c>
      <c r="R83" s="342">
        <v>8.8406681139040775E-4</v>
      </c>
      <c r="S83" s="342">
        <v>4.6890526659784085E-4</v>
      </c>
      <c r="T83" s="342">
        <v>2.2963983714018995E-4</v>
      </c>
      <c r="U83" s="342">
        <v>9.8915337042040853E-4</v>
      </c>
      <c r="V83" s="342">
        <v>1.2795773797511123E-3</v>
      </c>
      <c r="W83" s="342">
        <v>9.2277601369557597E-4</v>
      </c>
      <c r="X83" s="342">
        <v>7.4943364821203362E-4</v>
      </c>
      <c r="Y83" s="342">
        <v>7.7023952500745768E-4</v>
      </c>
      <c r="Z83" s="342">
        <v>8.0131781516247947E-4</v>
      </c>
      <c r="AA83" s="342">
        <v>3.3825143434857124E-4</v>
      </c>
      <c r="AB83" s="342">
        <v>4.4675079601989642E-4</v>
      </c>
      <c r="AC83" s="342">
        <v>1.1703619815590597E-3</v>
      </c>
      <c r="AD83" s="342">
        <v>4.8205645190981068E-3</v>
      </c>
      <c r="AE83" s="342">
        <v>2.490521144389603E-4</v>
      </c>
      <c r="AF83" s="342">
        <v>2.8173691564212873E-4</v>
      </c>
      <c r="AG83" s="342">
        <v>2.3277638041260267E-4</v>
      </c>
      <c r="AH83" s="342">
        <v>8.8749447066209389E-4</v>
      </c>
      <c r="AI83" s="342">
        <v>3.1532153024457429E-3</v>
      </c>
      <c r="AJ83" s="342">
        <v>5.5678405216967955E-4</v>
      </c>
      <c r="AK83" s="342">
        <v>9.672097319872923E-4</v>
      </c>
      <c r="AL83" s="342">
        <v>3.1503562596809473E-3</v>
      </c>
      <c r="AM83" s="342">
        <v>1.9181605037028771E-3</v>
      </c>
      <c r="AN83" s="342">
        <v>2.5214864140704445E-3</v>
      </c>
      <c r="AO83" s="342">
        <v>1.4761549186757201E-3</v>
      </c>
      <c r="AP83" s="342">
        <v>4.0423776136177657E-3</v>
      </c>
      <c r="AQ83" s="342">
        <v>5.94108273104833E-4</v>
      </c>
      <c r="AR83" s="342">
        <v>7.3132539120327811E-4</v>
      </c>
      <c r="AS83" s="342">
        <v>6.2680061267490522E-4</v>
      </c>
      <c r="AT83" s="342">
        <v>3.7520311960545304E-4</v>
      </c>
      <c r="AU83" s="342">
        <v>3.2961050869512697E-4</v>
      </c>
      <c r="AV83" s="342">
        <v>2.3270178892327876E-4</v>
      </c>
      <c r="AW83" s="342">
        <v>1.9358731592394637E-4</v>
      </c>
      <c r="AX83" s="342">
        <v>2.1318361170892915E-4</v>
      </c>
      <c r="AY83" s="342">
        <v>2.940370925584503E-4</v>
      </c>
      <c r="AZ83" s="342">
        <v>2.4777222431641408E-4</v>
      </c>
      <c r="BA83" s="342">
        <v>1.1506514783552512E-4</v>
      </c>
      <c r="BB83" s="342">
        <v>2.7709198833583871E-4</v>
      </c>
      <c r="BC83" s="342">
        <v>1.5208059383046337E-4</v>
      </c>
      <c r="BD83" s="342">
        <v>1.4527351630981111E-4</v>
      </c>
      <c r="BE83" s="342">
        <v>7.9482112279249235E-4</v>
      </c>
      <c r="BF83" s="342">
        <v>8.3409258583447569E-4</v>
      </c>
      <c r="BG83" s="342">
        <v>4.7173828560026932E-4</v>
      </c>
      <c r="BH83" s="342">
        <v>6.4611348429998155E-4</v>
      </c>
      <c r="BI83" s="342">
        <v>4.4962768986948518E-4</v>
      </c>
      <c r="BJ83" s="342">
        <v>2.6265116940309315E-4</v>
      </c>
      <c r="BK83" s="342">
        <v>2.7928109854958267E-2</v>
      </c>
      <c r="BL83" s="342">
        <v>3.3549911966204807E-4</v>
      </c>
      <c r="BM83" s="342">
        <v>3.141734635512775E-4</v>
      </c>
      <c r="BN83" s="342">
        <v>6.9263750792402864E-4</v>
      </c>
      <c r="BO83" s="342">
        <v>7.4941142888026351E-4</v>
      </c>
      <c r="BP83" s="342">
        <v>1.5154616806928945E-3</v>
      </c>
      <c r="BQ83" s="342">
        <v>1.193687710194681E-3</v>
      </c>
      <c r="BR83" s="342">
        <v>2.6988751495609639E-4</v>
      </c>
      <c r="BS83" s="342">
        <v>4.1169787664886655E-4</v>
      </c>
      <c r="BT83" s="342">
        <v>1.417410114878976E-4</v>
      </c>
      <c r="BU83" s="342">
        <v>1.1756525557201189E-4</v>
      </c>
      <c r="BV83" s="342">
        <v>7.9768600704236867E-5</v>
      </c>
      <c r="BW83" s="342">
        <v>6.3127429733883617E-5</v>
      </c>
      <c r="BX83" s="342">
        <v>1.5913349325057553E-5</v>
      </c>
      <c r="BY83" s="342">
        <v>1.3773976921406403E-4</v>
      </c>
      <c r="BZ83" s="342">
        <v>1.3783270075461459E-3</v>
      </c>
      <c r="CA83" s="342">
        <v>1.774009957245687E-3</v>
      </c>
      <c r="CB83" s="342">
        <v>1.1185599330473417</v>
      </c>
      <c r="CC83" s="342">
        <v>0</v>
      </c>
      <c r="CD83" s="342">
        <v>9.1375583073038147E-5</v>
      </c>
      <c r="CE83" s="342">
        <v>1.44315578148257E-4</v>
      </c>
      <c r="CF83" s="342">
        <v>2.8445890628976645E-4</v>
      </c>
      <c r="CG83" s="342">
        <v>4.154629002493537E-4</v>
      </c>
      <c r="CH83" s="342">
        <v>9.4755359612271178E-5</v>
      </c>
      <c r="CI83" s="342">
        <v>8.2932141136153408E-5</v>
      </c>
      <c r="CJ83" s="342">
        <v>1.3012959851138264E-4</v>
      </c>
      <c r="CK83" s="342">
        <v>7.6375199622699203E-5</v>
      </c>
      <c r="CL83" s="342">
        <v>1.3807174888493838E-4</v>
      </c>
      <c r="CM83" s="342">
        <v>1.2588596455941588E-4</v>
      </c>
      <c r="CN83" s="342">
        <v>1.1802972123065005E-4</v>
      </c>
      <c r="CO83" s="342">
        <v>1.648449916820507E-4</v>
      </c>
      <c r="CP83" s="342">
        <v>1.053218580772575E-4</v>
      </c>
      <c r="CQ83" s="342">
        <v>2.2743586884058615E-4</v>
      </c>
      <c r="CR83" s="342">
        <v>1.2042735797919004E-4</v>
      </c>
      <c r="CS83" s="342">
        <v>1.0128981601193753E-4</v>
      </c>
      <c r="CT83" s="342">
        <v>1.531078738660644E-4</v>
      </c>
      <c r="CU83" s="342">
        <v>7.9405075860576192E-5</v>
      </c>
      <c r="CV83" s="342">
        <v>5.3529383222482822E-5</v>
      </c>
      <c r="CW83" s="342">
        <v>2.5820568140876807E-4</v>
      </c>
      <c r="CX83" s="342">
        <v>7.8048568658685172E-5</v>
      </c>
      <c r="CY83" s="342">
        <v>3.324986150203604E-4</v>
      </c>
      <c r="CZ83" s="342">
        <v>1.963499137001393E-4</v>
      </c>
      <c r="DA83" s="342">
        <v>1.5739905813310295E-4</v>
      </c>
      <c r="DB83" s="342">
        <v>1.8762379977755041E-4</v>
      </c>
      <c r="DC83" s="342">
        <v>9.6962947512743434E-5</v>
      </c>
      <c r="DD83" s="342">
        <v>1.6248197926446885E-4</v>
      </c>
      <c r="DE83" s="342">
        <v>8.3672068658217805E-4</v>
      </c>
      <c r="DF83" s="343">
        <v>1.2783944288213334E-4</v>
      </c>
      <c r="DG83" s="344"/>
      <c r="DH83" s="345"/>
      <c r="DI83" s="346"/>
      <c r="DJ83" s="346"/>
      <c r="DK83" s="346"/>
      <c r="DL83" s="346"/>
      <c r="DM83" s="346"/>
      <c r="DN83" s="346"/>
      <c r="DO83" s="346"/>
      <c r="DP83" s="346"/>
      <c r="DQ83" s="346"/>
      <c r="DR83" s="345"/>
      <c r="DS83" s="345"/>
      <c r="DT83" s="345"/>
      <c r="DU83" s="345"/>
      <c r="DV83" s="345"/>
      <c r="DW83" s="345"/>
      <c r="DX83" s="345"/>
      <c r="DY83" s="345"/>
      <c r="DZ83" s="345"/>
      <c r="EA83" s="345"/>
      <c r="EB83" s="345"/>
      <c r="EC83" s="345"/>
      <c r="ED83" s="345"/>
      <c r="EE83" s="345"/>
      <c r="EF83" s="345"/>
      <c r="EG83" s="345"/>
      <c r="EH83" s="345"/>
      <c r="EI83" s="345"/>
      <c r="EJ83" s="345"/>
      <c r="EK83" s="345"/>
      <c r="EL83" s="345"/>
      <c r="EM83" s="345"/>
      <c r="EN83" s="345"/>
      <c r="EO83" s="345"/>
      <c r="EP83" s="345"/>
      <c r="EQ83" s="345"/>
      <c r="ER83" s="345"/>
      <c r="ES83" s="345"/>
      <c r="ET83" s="345"/>
      <c r="EU83" s="345"/>
      <c r="EV83" s="345"/>
      <c r="EW83" s="345"/>
      <c r="EX83" s="345"/>
      <c r="EY83" s="345"/>
      <c r="EZ83" s="345"/>
      <c r="FA83" s="345"/>
      <c r="FB83" s="345"/>
      <c r="FC83" s="345"/>
      <c r="FD83" s="345"/>
      <c r="FE83" s="345"/>
      <c r="FF83" s="345"/>
      <c r="FG83" s="345"/>
      <c r="FH83" s="345"/>
      <c r="FI83" s="345"/>
      <c r="FJ83" s="345"/>
      <c r="FK83" s="345"/>
      <c r="FL83" s="345"/>
      <c r="FM83" s="345"/>
      <c r="FN83" s="345"/>
      <c r="FO83" s="345"/>
    </row>
    <row r="84" spans="1:171" ht="19.899999999999999" customHeight="1" x14ac:dyDescent="0.15">
      <c r="A84" s="347" t="s">
        <v>507</v>
      </c>
      <c r="B84" s="348" t="s">
        <v>505</v>
      </c>
      <c r="C84" s="349">
        <v>0</v>
      </c>
      <c r="D84" s="342">
        <v>0</v>
      </c>
      <c r="E84" s="342">
        <v>0</v>
      </c>
      <c r="F84" s="342">
        <v>0</v>
      </c>
      <c r="G84" s="342">
        <v>0</v>
      </c>
      <c r="H84" s="342">
        <v>0</v>
      </c>
      <c r="I84" s="342">
        <v>0</v>
      </c>
      <c r="J84" s="342">
        <v>0</v>
      </c>
      <c r="K84" s="342">
        <v>0</v>
      </c>
      <c r="L84" s="342">
        <v>0</v>
      </c>
      <c r="M84" s="342">
        <v>0</v>
      </c>
      <c r="N84" s="342">
        <v>0</v>
      </c>
      <c r="O84" s="342">
        <v>0</v>
      </c>
      <c r="P84" s="342">
        <v>0</v>
      </c>
      <c r="Q84" s="342">
        <v>0</v>
      </c>
      <c r="R84" s="342">
        <v>0</v>
      </c>
      <c r="S84" s="342">
        <v>0</v>
      </c>
      <c r="T84" s="342">
        <v>0</v>
      </c>
      <c r="U84" s="342">
        <v>0</v>
      </c>
      <c r="V84" s="342">
        <v>0</v>
      </c>
      <c r="W84" s="342">
        <v>0</v>
      </c>
      <c r="X84" s="342">
        <v>0</v>
      </c>
      <c r="Y84" s="342">
        <v>0</v>
      </c>
      <c r="Z84" s="342">
        <v>0</v>
      </c>
      <c r="AA84" s="342">
        <v>0</v>
      </c>
      <c r="AB84" s="342">
        <v>0</v>
      </c>
      <c r="AC84" s="342">
        <v>0</v>
      </c>
      <c r="AD84" s="342">
        <v>0</v>
      </c>
      <c r="AE84" s="342">
        <v>0</v>
      </c>
      <c r="AF84" s="342">
        <v>0</v>
      </c>
      <c r="AG84" s="342">
        <v>0</v>
      </c>
      <c r="AH84" s="342">
        <v>0</v>
      </c>
      <c r="AI84" s="342">
        <v>0</v>
      </c>
      <c r="AJ84" s="342">
        <v>0</v>
      </c>
      <c r="AK84" s="342">
        <v>0</v>
      </c>
      <c r="AL84" s="342">
        <v>0</v>
      </c>
      <c r="AM84" s="342">
        <v>0</v>
      </c>
      <c r="AN84" s="342">
        <v>0</v>
      </c>
      <c r="AO84" s="342">
        <v>0</v>
      </c>
      <c r="AP84" s="342">
        <v>0</v>
      </c>
      <c r="AQ84" s="342">
        <v>0</v>
      </c>
      <c r="AR84" s="342">
        <v>0</v>
      </c>
      <c r="AS84" s="342">
        <v>0</v>
      </c>
      <c r="AT84" s="342">
        <v>0</v>
      </c>
      <c r="AU84" s="342">
        <v>0</v>
      </c>
      <c r="AV84" s="342">
        <v>0</v>
      </c>
      <c r="AW84" s="342">
        <v>0</v>
      </c>
      <c r="AX84" s="342">
        <v>0</v>
      </c>
      <c r="AY84" s="342">
        <v>0</v>
      </c>
      <c r="AZ84" s="342">
        <v>0</v>
      </c>
      <c r="BA84" s="342">
        <v>0</v>
      </c>
      <c r="BB84" s="342">
        <v>0</v>
      </c>
      <c r="BC84" s="342">
        <v>0</v>
      </c>
      <c r="BD84" s="342">
        <v>0</v>
      </c>
      <c r="BE84" s="342">
        <v>0</v>
      </c>
      <c r="BF84" s="342">
        <v>0</v>
      </c>
      <c r="BG84" s="342">
        <v>0</v>
      </c>
      <c r="BH84" s="342">
        <v>0</v>
      </c>
      <c r="BI84" s="342">
        <v>0</v>
      </c>
      <c r="BJ84" s="342">
        <v>0</v>
      </c>
      <c r="BK84" s="342">
        <v>0</v>
      </c>
      <c r="BL84" s="342">
        <v>0</v>
      </c>
      <c r="BM84" s="342">
        <v>0</v>
      </c>
      <c r="BN84" s="342">
        <v>0</v>
      </c>
      <c r="BO84" s="342">
        <v>0</v>
      </c>
      <c r="BP84" s="342">
        <v>0</v>
      </c>
      <c r="BQ84" s="342">
        <v>0</v>
      </c>
      <c r="BR84" s="342">
        <v>0</v>
      </c>
      <c r="BS84" s="342">
        <v>0</v>
      </c>
      <c r="BT84" s="342">
        <v>0</v>
      </c>
      <c r="BU84" s="342">
        <v>0</v>
      </c>
      <c r="BV84" s="342">
        <v>0</v>
      </c>
      <c r="BW84" s="342">
        <v>0</v>
      </c>
      <c r="BX84" s="342">
        <v>0</v>
      </c>
      <c r="BY84" s="342">
        <v>0</v>
      </c>
      <c r="BZ84" s="342">
        <v>0</v>
      </c>
      <c r="CA84" s="342">
        <v>0</v>
      </c>
      <c r="CB84" s="342">
        <v>0</v>
      </c>
      <c r="CC84" s="342">
        <v>1</v>
      </c>
      <c r="CD84" s="342">
        <v>0</v>
      </c>
      <c r="CE84" s="342">
        <v>0</v>
      </c>
      <c r="CF84" s="342">
        <v>0</v>
      </c>
      <c r="CG84" s="342">
        <v>0</v>
      </c>
      <c r="CH84" s="342">
        <v>0</v>
      </c>
      <c r="CI84" s="342">
        <v>0</v>
      </c>
      <c r="CJ84" s="342">
        <v>0</v>
      </c>
      <c r="CK84" s="342">
        <v>0</v>
      </c>
      <c r="CL84" s="342">
        <v>0</v>
      </c>
      <c r="CM84" s="342">
        <v>0</v>
      </c>
      <c r="CN84" s="342">
        <v>0</v>
      </c>
      <c r="CO84" s="342">
        <v>0</v>
      </c>
      <c r="CP84" s="342">
        <v>0</v>
      </c>
      <c r="CQ84" s="342">
        <v>0</v>
      </c>
      <c r="CR84" s="342">
        <v>0</v>
      </c>
      <c r="CS84" s="342">
        <v>0</v>
      </c>
      <c r="CT84" s="342">
        <v>0</v>
      </c>
      <c r="CU84" s="342">
        <v>0</v>
      </c>
      <c r="CV84" s="342">
        <v>0</v>
      </c>
      <c r="CW84" s="342">
        <v>0</v>
      </c>
      <c r="CX84" s="342">
        <v>0</v>
      </c>
      <c r="CY84" s="342">
        <v>0</v>
      </c>
      <c r="CZ84" s="342">
        <v>0</v>
      </c>
      <c r="DA84" s="342">
        <v>0</v>
      </c>
      <c r="DB84" s="342">
        <v>0</v>
      </c>
      <c r="DC84" s="342">
        <v>0</v>
      </c>
      <c r="DD84" s="342">
        <v>0</v>
      </c>
      <c r="DE84" s="342">
        <v>0</v>
      </c>
      <c r="DF84" s="343">
        <v>0</v>
      </c>
      <c r="DG84" s="344"/>
      <c r="DH84" s="345"/>
      <c r="DI84" s="346"/>
      <c r="DJ84" s="346"/>
      <c r="DK84" s="346"/>
      <c r="DL84" s="346"/>
      <c r="DM84" s="346"/>
      <c r="DN84" s="346"/>
      <c r="DO84" s="346"/>
      <c r="DP84" s="346"/>
      <c r="DQ84" s="346"/>
      <c r="DR84" s="345"/>
      <c r="DS84" s="345"/>
      <c r="DT84" s="345"/>
      <c r="DU84" s="345"/>
      <c r="DV84" s="345"/>
      <c r="DW84" s="345"/>
      <c r="DX84" s="345"/>
      <c r="DY84" s="345"/>
      <c r="DZ84" s="345"/>
      <c r="EA84" s="345"/>
      <c r="EB84" s="345"/>
      <c r="EC84" s="345"/>
      <c r="ED84" s="345"/>
      <c r="EE84" s="345"/>
      <c r="EF84" s="345"/>
      <c r="EG84" s="345"/>
      <c r="EH84" s="345"/>
      <c r="EI84" s="345"/>
      <c r="EJ84" s="345"/>
      <c r="EK84" s="345"/>
      <c r="EL84" s="345"/>
      <c r="EM84" s="345"/>
      <c r="EN84" s="345"/>
      <c r="EO84" s="345"/>
      <c r="EP84" s="345"/>
      <c r="EQ84" s="345"/>
      <c r="ER84" s="345"/>
      <c r="ES84" s="345"/>
      <c r="ET84" s="345"/>
      <c r="EU84" s="345"/>
      <c r="EV84" s="345"/>
      <c r="EW84" s="345"/>
      <c r="EX84" s="345"/>
      <c r="EY84" s="345"/>
      <c r="EZ84" s="345"/>
      <c r="FA84" s="345"/>
      <c r="FB84" s="345"/>
      <c r="FC84" s="345"/>
      <c r="FD84" s="345"/>
      <c r="FE84" s="345"/>
      <c r="FF84" s="345"/>
      <c r="FG84" s="345"/>
      <c r="FH84" s="345"/>
      <c r="FI84" s="345"/>
      <c r="FJ84" s="345"/>
      <c r="FK84" s="345"/>
      <c r="FL84" s="345"/>
      <c r="FM84" s="345"/>
      <c r="FN84" s="345"/>
      <c r="FO84" s="345"/>
    </row>
    <row r="85" spans="1:171" ht="19.899999999999999" customHeight="1" x14ac:dyDescent="0.15">
      <c r="A85" s="347" t="s">
        <v>510</v>
      </c>
      <c r="B85" s="348" t="s">
        <v>509</v>
      </c>
      <c r="C85" s="349">
        <v>4.5936063022632888E-4</v>
      </c>
      <c r="D85" s="342">
        <v>1.259670124464423E-3</v>
      </c>
      <c r="E85" s="342">
        <v>2.7110779912486852E-4</v>
      </c>
      <c r="F85" s="342">
        <v>4.2414527803400944E-5</v>
      </c>
      <c r="G85" s="342">
        <v>3.5085734137293902E-4</v>
      </c>
      <c r="H85" s="342">
        <v>0</v>
      </c>
      <c r="I85" s="342">
        <v>2.6971048537136765E-4</v>
      </c>
      <c r="J85" s="342">
        <v>9.5120902068321291E-4</v>
      </c>
      <c r="K85" s="342">
        <v>5.2320744696264542E-4</v>
      </c>
      <c r="L85" s="342">
        <v>9.892905242977004E-4</v>
      </c>
      <c r="M85" s="342">
        <v>0</v>
      </c>
      <c r="N85" s="342">
        <v>3.7765445515990564E-4</v>
      </c>
      <c r="O85" s="342">
        <v>3.3326678485874335E-4</v>
      </c>
      <c r="P85" s="342">
        <v>5.7151007113739828E-4</v>
      </c>
      <c r="Q85" s="342">
        <v>6.0500777742578842E-4</v>
      </c>
      <c r="R85" s="342">
        <v>2.4201774874153177E-3</v>
      </c>
      <c r="S85" s="342">
        <v>1.1893004512974162E-3</v>
      </c>
      <c r="T85" s="342">
        <v>6.4004798908852097E-4</v>
      </c>
      <c r="U85" s="342">
        <v>5.5065070743341932E-4</v>
      </c>
      <c r="V85" s="342">
        <v>4.0123456510355931E-4</v>
      </c>
      <c r="W85" s="342">
        <v>6.1374326391011808E-4</v>
      </c>
      <c r="X85" s="342">
        <v>5.8993124880504777E-4</v>
      </c>
      <c r="Y85" s="342">
        <v>6.5548940423465615E-4</v>
      </c>
      <c r="Z85" s="342">
        <v>7.8218566354834043E-4</v>
      </c>
      <c r="AA85" s="342">
        <v>5.0404573344311077E-4</v>
      </c>
      <c r="AB85" s="342">
        <v>6.1776824874018945E-4</v>
      </c>
      <c r="AC85" s="342">
        <v>2.903447516605411E-4</v>
      </c>
      <c r="AD85" s="342">
        <v>7.7780127423534868E-4</v>
      </c>
      <c r="AE85" s="342">
        <v>3.2313241300121749E-4</v>
      </c>
      <c r="AF85" s="342">
        <v>3.968024539415177E-4</v>
      </c>
      <c r="AG85" s="342">
        <v>3.924831026361125E-4</v>
      </c>
      <c r="AH85" s="342">
        <v>7.5930932552980906E-4</v>
      </c>
      <c r="AI85" s="342">
        <v>2.3998950242660774E-3</v>
      </c>
      <c r="AJ85" s="342">
        <v>6.1742263655408468E-4</v>
      </c>
      <c r="AK85" s="342">
        <v>7.6249682241167781E-4</v>
      </c>
      <c r="AL85" s="342">
        <v>8.055339733291718E-4</v>
      </c>
      <c r="AM85" s="342">
        <v>5.71532721141431E-4</v>
      </c>
      <c r="AN85" s="342">
        <v>1.2902035090242953E-3</v>
      </c>
      <c r="AO85" s="342">
        <v>6.7971008183360427E-4</v>
      </c>
      <c r="AP85" s="342">
        <v>2.8463393259835353E-4</v>
      </c>
      <c r="AQ85" s="342">
        <v>3.6777591416247872E-4</v>
      </c>
      <c r="AR85" s="342">
        <v>4.4017186034137095E-4</v>
      </c>
      <c r="AS85" s="342">
        <v>4.1014062970634683E-4</v>
      </c>
      <c r="AT85" s="342">
        <v>3.0314069552060788E-4</v>
      </c>
      <c r="AU85" s="342">
        <v>2.6547752634715935E-4</v>
      </c>
      <c r="AV85" s="342">
        <v>3.2133316628281866E-4</v>
      </c>
      <c r="AW85" s="342">
        <v>2.9333335300344695E-4</v>
      </c>
      <c r="AX85" s="342">
        <v>2.9361754625919313E-4</v>
      </c>
      <c r="AY85" s="342">
        <v>3.293328182480546E-4</v>
      </c>
      <c r="AZ85" s="342">
        <v>3.1774207464981338E-4</v>
      </c>
      <c r="BA85" s="342">
        <v>2.5249801334983473E-4</v>
      </c>
      <c r="BB85" s="342">
        <v>3.8646734316605838E-4</v>
      </c>
      <c r="BC85" s="342">
        <v>2.9641125643749987E-4</v>
      </c>
      <c r="BD85" s="342">
        <v>2.9579641670981403E-4</v>
      </c>
      <c r="BE85" s="342">
        <v>6.0183831629409274E-4</v>
      </c>
      <c r="BF85" s="342">
        <v>5.9559768553339514E-4</v>
      </c>
      <c r="BG85" s="342">
        <v>3.9032990118071916E-4</v>
      </c>
      <c r="BH85" s="342">
        <v>5.1449446538058097E-4</v>
      </c>
      <c r="BI85" s="342">
        <v>4.2033997401846971E-4</v>
      </c>
      <c r="BJ85" s="342">
        <v>4.4151575745328154E-4</v>
      </c>
      <c r="BK85" s="342">
        <v>1.0960636203755738E-3</v>
      </c>
      <c r="BL85" s="342">
        <v>5.5336747501185714E-4</v>
      </c>
      <c r="BM85" s="342">
        <v>5.8423261951482145E-4</v>
      </c>
      <c r="BN85" s="342">
        <v>6.0855782825863195E-4</v>
      </c>
      <c r="BO85" s="342">
        <v>6.4504514341413703E-4</v>
      </c>
      <c r="BP85" s="342">
        <v>4.1451580219881119E-4</v>
      </c>
      <c r="BQ85" s="342">
        <v>8.7417905098440972E-4</v>
      </c>
      <c r="BR85" s="342">
        <v>2.3988130398734948E-4</v>
      </c>
      <c r="BS85" s="342">
        <v>2.4404234585111091E-4</v>
      </c>
      <c r="BT85" s="342">
        <v>1.1654321517608818E-4</v>
      </c>
      <c r="BU85" s="342">
        <v>1.4400952676212593E-4</v>
      </c>
      <c r="BV85" s="342">
        <v>7.6767002084700934E-5</v>
      </c>
      <c r="BW85" s="342">
        <v>7.6129582271156003E-5</v>
      </c>
      <c r="BX85" s="342">
        <v>1.9821435267892783E-5</v>
      </c>
      <c r="BY85" s="342">
        <v>3.3366784737671931E-4</v>
      </c>
      <c r="BZ85" s="342">
        <v>4.9473255042875575E-4</v>
      </c>
      <c r="CA85" s="342">
        <v>4.3174592979800224E-4</v>
      </c>
      <c r="CB85" s="342">
        <v>2.3383774394016203E-4</v>
      </c>
      <c r="CC85" s="342">
        <v>0</v>
      </c>
      <c r="CD85" s="342">
        <v>1.0019780112327472</v>
      </c>
      <c r="CE85" s="342">
        <v>1.1867666090983015E-4</v>
      </c>
      <c r="CF85" s="342">
        <v>2.5156805358002082E-4</v>
      </c>
      <c r="CG85" s="342">
        <v>4.3959866703171925E-3</v>
      </c>
      <c r="CH85" s="342">
        <v>1.1297698093731785E-4</v>
      </c>
      <c r="CI85" s="342">
        <v>1.1177622039658418E-4</v>
      </c>
      <c r="CJ85" s="342">
        <v>2.2757034633538446E-4</v>
      </c>
      <c r="CK85" s="342">
        <v>1.1286360967495814E-4</v>
      </c>
      <c r="CL85" s="342">
        <v>3.7827077340193467E-4</v>
      </c>
      <c r="CM85" s="342">
        <v>1.1923572392625577E-4</v>
      </c>
      <c r="CN85" s="342">
        <v>1.2713134751234176E-4</v>
      </c>
      <c r="CO85" s="342">
        <v>2.9912111466308796E-4</v>
      </c>
      <c r="CP85" s="342">
        <v>3.6732375790919175E-4</v>
      </c>
      <c r="CQ85" s="342">
        <v>3.3330058839779454E-4</v>
      </c>
      <c r="CR85" s="342">
        <v>2.2737143916117173E-4</v>
      </c>
      <c r="CS85" s="342">
        <v>1.717542229132096E-4</v>
      </c>
      <c r="CT85" s="342">
        <v>2.7890944163881404E-4</v>
      </c>
      <c r="CU85" s="342">
        <v>1.0753254852464831E-4</v>
      </c>
      <c r="CV85" s="342">
        <v>3.7272810512614738E-4</v>
      </c>
      <c r="CW85" s="342">
        <v>3.546596426767315E-4</v>
      </c>
      <c r="CX85" s="342">
        <v>9.6845279682272932E-5</v>
      </c>
      <c r="CY85" s="342">
        <v>4.2564231107321726E-4</v>
      </c>
      <c r="CZ85" s="342">
        <v>5.1371523896592093E-4</v>
      </c>
      <c r="DA85" s="342">
        <v>1.9022061455275919E-4</v>
      </c>
      <c r="DB85" s="342">
        <v>1.384822039499951E-4</v>
      </c>
      <c r="DC85" s="342">
        <v>2.1143780966295943E-4</v>
      </c>
      <c r="DD85" s="342">
        <v>1.3550571615359816E-4</v>
      </c>
      <c r="DE85" s="342">
        <v>1.8538177288317337E-3</v>
      </c>
      <c r="DF85" s="343">
        <v>9.2557469485636214E-5</v>
      </c>
      <c r="DG85" s="344"/>
      <c r="DH85" s="345"/>
      <c r="DI85" s="346"/>
      <c r="DJ85" s="346"/>
      <c r="DK85" s="346"/>
      <c r="DL85" s="346"/>
      <c r="DM85" s="346"/>
      <c r="DN85" s="346"/>
      <c r="DO85" s="346"/>
      <c r="DP85" s="346"/>
      <c r="DQ85" s="346"/>
      <c r="DR85" s="345"/>
      <c r="DS85" s="345"/>
      <c r="DT85" s="345"/>
      <c r="DU85" s="345"/>
      <c r="DV85" s="345"/>
      <c r="DW85" s="345"/>
      <c r="DX85" s="345"/>
      <c r="DY85" s="345"/>
      <c r="DZ85" s="345"/>
      <c r="EA85" s="345"/>
      <c r="EB85" s="345"/>
      <c r="EC85" s="345"/>
      <c r="ED85" s="345"/>
      <c r="EE85" s="345"/>
      <c r="EF85" s="345"/>
      <c r="EG85" s="345"/>
      <c r="EH85" s="345"/>
      <c r="EI85" s="345"/>
      <c r="EJ85" s="345"/>
      <c r="EK85" s="345"/>
      <c r="EL85" s="345"/>
      <c r="EM85" s="345"/>
      <c r="EN85" s="345"/>
      <c r="EO85" s="345"/>
      <c r="EP85" s="345"/>
      <c r="EQ85" s="345"/>
      <c r="ER85" s="345"/>
      <c r="ES85" s="345"/>
      <c r="ET85" s="345"/>
      <c r="EU85" s="345"/>
      <c r="EV85" s="345"/>
      <c r="EW85" s="345"/>
      <c r="EX85" s="345"/>
      <c r="EY85" s="345"/>
      <c r="EZ85" s="345"/>
      <c r="FA85" s="345"/>
      <c r="FB85" s="345"/>
      <c r="FC85" s="345"/>
      <c r="FD85" s="345"/>
      <c r="FE85" s="345"/>
      <c r="FF85" s="345"/>
      <c r="FG85" s="345"/>
      <c r="FH85" s="345"/>
      <c r="FI85" s="345"/>
      <c r="FJ85" s="345"/>
      <c r="FK85" s="345"/>
      <c r="FL85" s="345"/>
      <c r="FM85" s="345"/>
      <c r="FN85" s="345"/>
      <c r="FO85" s="345"/>
    </row>
    <row r="86" spans="1:171" ht="19.899999999999999" customHeight="1" x14ac:dyDescent="0.15">
      <c r="A86" s="347" t="s">
        <v>513</v>
      </c>
      <c r="B86" s="348" t="s">
        <v>511</v>
      </c>
      <c r="C86" s="349">
        <v>3.6843871254873669E-3</v>
      </c>
      <c r="D86" s="342">
        <v>7.49329584318698E-3</v>
      </c>
      <c r="E86" s="342">
        <v>2.3853101150642171E-3</v>
      </c>
      <c r="F86" s="342">
        <v>1.059356281809271E-3</v>
      </c>
      <c r="G86" s="342">
        <v>2.651820226174681E-3</v>
      </c>
      <c r="H86" s="342">
        <v>0</v>
      </c>
      <c r="I86" s="342">
        <v>1.2163026523360342E-3</v>
      </c>
      <c r="J86" s="342">
        <v>1.3530098827821524E-2</v>
      </c>
      <c r="K86" s="342">
        <v>4.3102915393061743E-3</v>
      </c>
      <c r="L86" s="342">
        <v>3.238192501532941E-2</v>
      </c>
      <c r="M86" s="342">
        <v>0</v>
      </c>
      <c r="N86" s="342">
        <v>3.8566268250356871E-3</v>
      </c>
      <c r="O86" s="342">
        <v>2.871227463854745E-3</v>
      </c>
      <c r="P86" s="342">
        <v>3.0789037392621775E-3</v>
      </c>
      <c r="Q86" s="342">
        <v>3.3088711396685295E-3</v>
      </c>
      <c r="R86" s="342">
        <v>9.6819954666621123E-3</v>
      </c>
      <c r="S86" s="342">
        <v>5.8233839949593047E-3</v>
      </c>
      <c r="T86" s="342">
        <v>3.0842999646251219E-3</v>
      </c>
      <c r="U86" s="342">
        <v>7.3527812257557631E-3</v>
      </c>
      <c r="V86" s="342">
        <v>4.9184954879258076E-3</v>
      </c>
      <c r="W86" s="342">
        <v>4.7249734811827451E-3</v>
      </c>
      <c r="X86" s="342">
        <v>3.310374391095168E-3</v>
      </c>
      <c r="Y86" s="342">
        <v>4.7340444552230925E-3</v>
      </c>
      <c r="Z86" s="342">
        <v>5.475561957353838E-3</v>
      </c>
      <c r="AA86" s="342">
        <v>3.093717634017138E-3</v>
      </c>
      <c r="AB86" s="342">
        <v>3.551299933985781E-3</v>
      </c>
      <c r="AC86" s="342">
        <v>8.4449304883555641E-3</v>
      </c>
      <c r="AD86" s="342">
        <v>5.1028560312807291E-3</v>
      </c>
      <c r="AE86" s="342">
        <v>3.1687280411265405E-3</v>
      </c>
      <c r="AF86" s="342">
        <v>2.7224422394594326E-3</v>
      </c>
      <c r="AG86" s="342">
        <v>4.5964316407257101E-3</v>
      </c>
      <c r="AH86" s="342">
        <v>7.7973115893951441E-3</v>
      </c>
      <c r="AI86" s="342">
        <v>8.4791702178533563E-3</v>
      </c>
      <c r="AJ86" s="342">
        <v>6.1168929794580022E-3</v>
      </c>
      <c r="AK86" s="342">
        <v>7.9284133218625527E-3</v>
      </c>
      <c r="AL86" s="342">
        <v>3.919921940168429E-3</v>
      </c>
      <c r="AM86" s="342">
        <v>3.5148887245825405E-3</v>
      </c>
      <c r="AN86" s="342">
        <v>8.3420445930917041E-3</v>
      </c>
      <c r="AO86" s="342">
        <v>4.3115470468999507E-3</v>
      </c>
      <c r="AP86" s="342">
        <v>6.4305713772373476E-3</v>
      </c>
      <c r="AQ86" s="342">
        <v>5.3814726947991019E-3</v>
      </c>
      <c r="AR86" s="342">
        <v>2.8293552725174292E-3</v>
      </c>
      <c r="AS86" s="342">
        <v>3.2330521827068394E-3</v>
      </c>
      <c r="AT86" s="342">
        <v>2.2580814381516728E-3</v>
      </c>
      <c r="AU86" s="342">
        <v>1.929493267994247E-3</v>
      </c>
      <c r="AV86" s="342">
        <v>2.8078431269135244E-3</v>
      </c>
      <c r="AW86" s="342">
        <v>2.4357856026221234E-3</v>
      </c>
      <c r="AX86" s="342">
        <v>2.2944532805454915E-3</v>
      </c>
      <c r="AY86" s="342">
        <v>2.8913775713757229E-3</v>
      </c>
      <c r="AZ86" s="342">
        <v>2.3962003347577552E-3</v>
      </c>
      <c r="BA86" s="342">
        <v>1.8593307528049412E-3</v>
      </c>
      <c r="BB86" s="342">
        <v>4.5581493488492907E-3</v>
      </c>
      <c r="BC86" s="342">
        <v>2.2863615257186077E-3</v>
      </c>
      <c r="BD86" s="342">
        <v>2.3849505746927732E-3</v>
      </c>
      <c r="BE86" s="342">
        <v>2.7978367988167161E-3</v>
      </c>
      <c r="BF86" s="342">
        <v>2.7255099447079062E-3</v>
      </c>
      <c r="BG86" s="342">
        <v>2.3939477565397918E-3</v>
      </c>
      <c r="BH86" s="342">
        <v>3.1448643486349423E-3</v>
      </c>
      <c r="BI86" s="342">
        <v>3.0983140224282455E-3</v>
      </c>
      <c r="BJ86" s="342">
        <v>2.9854149245521779E-3</v>
      </c>
      <c r="BK86" s="342">
        <v>2.4365424541927003E-2</v>
      </c>
      <c r="BL86" s="342">
        <v>2.3557354377820696E-3</v>
      </c>
      <c r="BM86" s="342">
        <v>2.5952485390374155E-3</v>
      </c>
      <c r="BN86" s="342">
        <v>2.6534303176159123E-3</v>
      </c>
      <c r="BO86" s="342">
        <v>2.9635442500400406E-3</v>
      </c>
      <c r="BP86" s="342">
        <v>9.2596542064244218E-3</v>
      </c>
      <c r="BQ86" s="342">
        <v>2.3670529258109866E-2</v>
      </c>
      <c r="BR86" s="342">
        <v>1.8767390492782038E-3</v>
      </c>
      <c r="BS86" s="342">
        <v>1.9783062433402308E-3</v>
      </c>
      <c r="BT86" s="342">
        <v>9.537038778518694E-4</v>
      </c>
      <c r="BU86" s="342">
        <v>8.9491925898657263E-4</v>
      </c>
      <c r="BV86" s="342">
        <v>8.0866725541530978E-4</v>
      </c>
      <c r="BW86" s="342">
        <v>6.5913136161421717E-4</v>
      </c>
      <c r="BX86" s="342">
        <v>1.0612152171649156E-4</v>
      </c>
      <c r="BY86" s="342">
        <v>1.0525166930934525E-3</v>
      </c>
      <c r="BZ86" s="342">
        <v>6.2883984924611773E-4</v>
      </c>
      <c r="CA86" s="342">
        <v>2.8102226244891377E-3</v>
      </c>
      <c r="CB86" s="342">
        <v>1.090013621370169E-3</v>
      </c>
      <c r="CC86" s="342">
        <v>0</v>
      </c>
      <c r="CD86" s="342">
        <v>7.6074773060094887E-4</v>
      </c>
      <c r="CE86" s="342">
        <v>1.0010612535476828</v>
      </c>
      <c r="CF86" s="342">
        <v>1.6356066262734248E-3</v>
      </c>
      <c r="CG86" s="342">
        <v>3.8963815204197584E-4</v>
      </c>
      <c r="CH86" s="342">
        <v>9.4443573226088136E-4</v>
      </c>
      <c r="CI86" s="342">
        <v>1.1835347346016878E-3</v>
      </c>
      <c r="CJ86" s="342">
        <v>1.2312980868447118E-3</v>
      </c>
      <c r="CK86" s="342">
        <v>1.0116076483518753E-3</v>
      </c>
      <c r="CL86" s="342">
        <v>2.3599896076129923E-3</v>
      </c>
      <c r="CM86" s="342">
        <v>3.3584528245515178E-3</v>
      </c>
      <c r="CN86" s="342">
        <v>9.970159399762086E-4</v>
      </c>
      <c r="CO86" s="342">
        <v>1.6956213028691872E-3</v>
      </c>
      <c r="CP86" s="342">
        <v>1.3562496427865155E-3</v>
      </c>
      <c r="CQ86" s="342">
        <v>2.3424337483720146E-3</v>
      </c>
      <c r="CR86" s="342">
        <v>1.5333990093945968E-3</v>
      </c>
      <c r="CS86" s="342">
        <v>1.1457936624683456E-3</v>
      </c>
      <c r="CT86" s="342">
        <v>1.7909440994645827E-3</v>
      </c>
      <c r="CU86" s="342">
        <v>6.0659254351879961E-4</v>
      </c>
      <c r="CV86" s="342">
        <v>6.9606965766099327E-4</v>
      </c>
      <c r="CW86" s="342">
        <v>1.941165062684723E-3</v>
      </c>
      <c r="CX86" s="342">
        <v>6.0936183836419089E-4</v>
      </c>
      <c r="CY86" s="342">
        <v>3.6370541112069779E-3</v>
      </c>
      <c r="CZ86" s="342">
        <v>3.6746420132393455E-3</v>
      </c>
      <c r="DA86" s="342">
        <v>1.3623199910968975E-3</v>
      </c>
      <c r="DB86" s="342">
        <v>1.0282860148883753E-3</v>
      </c>
      <c r="DC86" s="342">
        <v>9.3408838076476219E-4</v>
      </c>
      <c r="DD86" s="342">
        <v>8.8969512292563389E-4</v>
      </c>
      <c r="DE86" s="342">
        <v>7.5851249300472479E-3</v>
      </c>
      <c r="DF86" s="343">
        <v>7.901857639132483E-4</v>
      </c>
      <c r="DG86" s="344"/>
      <c r="DH86" s="345"/>
      <c r="DI86" s="346"/>
      <c r="DJ86" s="346"/>
      <c r="DK86" s="346"/>
      <c r="DL86" s="346"/>
      <c r="DM86" s="346"/>
      <c r="DN86" s="346"/>
      <c r="DO86" s="346"/>
      <c r="DP86" s="346"/>
      <c r="DQ86" s="346"/>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row>
    <row r="87" spans="1:171" ht="19.899999999999999" customHeight="1" x14ac:dyDescent="0.15">
      <c r="A87" s="347" t="s">
        <v>516</v>
      </c>
      <c r="B87" s="348" t="s">
        <v>517</v>
      </c>
      <c r="C87" s="349">
        <v>6.8374431209591866E-3</v>
      </c>
      <c r="D87" s="342">
        <v>2.2655772806015198E-3</v>
      </c>
      <c r="E87" s="342">
        <v>1.7643621026257605E-3</v>
      </c>
      <c r="F87" s="342">
        <v>2.4761944969104162E-3</v>
      </c>
      <c r="G87" s="342">
        <v>5.5353324996868462E-3</v>
      </c>
      <c r="H87" s="342">
        <v>0</v>
      </c>
      <c r="I87" s="342">
        <v>2.1829893297163245E-2</v>
      </c>
      <c r="J87" s="342">
        <v>1.7331248288372002E-3</v>
      </c>
      <c r="K87" s="342">
        <v>1.753218160038194E-3</v>
      </c>
      <c r="L87" s="342">
        <v>1.5311163900064821E-3</v>
      </c>
      <c r="M87" s="342">
        <v>0</v>
      </c>
      <c r="N87" s="342">
        <v>2.5899555529124135E-3</v>
      </c>
      <c r="O87" s="342">
        <v>1.5559271243343329E-3</v>
      </c>
      <c r="P87" s="342">
        <v>1.9527504768875532E-3</v>
      </c>
      <c r="Q87" s="342">
        <v>2.4892886232325208E-3</v>
      </c>
      <c r="R87" s="342">
        <v>4.0417194622522435E-3</v>
      </c>
      <c r="S87" s="342">
        <v>1.3467051527825478E-3</v>
      </c>
      <c r="T87" s="342">
        <v>2.8987403326632358E-3</v>
      </c>
      <c r="U87" s="342">
        <v>4.6429657978813241E-3</v>
      </c>
      <c r="V87" s="342">
        <v>2.420126400223288E-3</v>
      </c>
      <c r="W87" s="342">
        <v>7.7796896875362851E-4</v>
      </c>
      <c r="X87" s="342">
        <v>1.4672744553261481E-3</v>
      </c>
      <c r="Y87" s="342">
        <v>1.1826123370596265E-3</v>
      </c>
      <c r="Z87" s="342">
        <v>2.2435058258864471E-3</v>
      </c>
      <c r="AA87" s="342">
        <v>1.317102071984692E-3</v>
      </c>
      <c r="AB87" s="342">
        <v>2.2273235832369958E-3</v>
      </c>
      <c r="AC87" s="342">
        <v>2.8282942103721937E-4</v>
      </c>
      <c r="AD87" s="342">
        <v>9.312414706109407E-4</v>
      </c>
      <c r="AE87" s="342">
        <v>2.1071787040003614E-3</v>
      </c>
      <c r="AF87" s="342">
        <v>2.6487513979812577E-3</v>
      </c>
      <c r="AG87" s="342">
        <v>1.7431770079542836E-3</v>
      </c>
      <c r="AH87" s="342">
        <v>8.919110248885951E-3</v>
      </c>
      <c r="AI87" s="342">
        <v>5.5308988325325293E-3</v>
      </c>
      <c r="AJ87" s="342">
        <v>3.9928955778156432E-3</v>
      </c>
      <c r="AK87" s="342">
        <v>2.679922552938559E-3</v>
      </c>
      <c r="AL87" s="342">
        <v>9.9495822952881739E-4</v>
      </c>
      <c r="AM87" s="342">
        <v>3.4274394077871673E-3</v>
      </c>
      <c r="AN87" s="342">
        <v>1.8005097558763759E-3</v>
      </c>
      <c r="AO87" s="342">
        <v>1.8097262882698626E-3</v>
      </c>
      <c r="AP87" s="342">
        <v>1.7092623294548473E-3</v>
      </c>
      <c r="AQ87" s="342">
        <v>1.278421202585919E-3</v>
      </c>
      <c r="AR87" s="342">
        <v>1.4537509354752014E-3</v>
      </c>
      <c r="AS87" s="342">
        <v>2.0276883504570394E-3</v>
      </c>
      <c r="AT87" s="342">
        <v>1.6047398147554762E-3</v>
      </c>
      <c r="AU87" s="342">
        <v>1.2294466623833961E-3</v>
      </c>
      <c r="AV87" s="342">
        <v>1.7942150236340629E-3</v>
      </c>
      <c r="AW87" s="342">
        <v>1.0722484084606748E-3</v>
      </c>
      <c r="AX87" s="342">
        <v>2.1206348231932585E-3</v>
      </c>
      <c r="AY87" s="342">
        <v>2.1988045771102779E-3</v>
      </c>
      <c r="AZ87" s="342">
        <v>8.235241696868882E-4</v>
      </c>
      <c r="BA87" s="342">
        <v>1.2499761868251128E-3</v>
      </c>
      <c r="BB87" s="342">
        <v>2.023559644583109E-3</v>
      </c>
      <c r="BC87" s="342">
        <v>7.2017049631176112E-4</v>
      </c>
      <c r="BD87" s="342">
        <v>2.5635019322619275E-3</v>
      </c>
      <c r="BE87" s="342">
        <v>7.9798509270161426E-4</v>
      </c>
      <c r="BF87" s="342">
        <v>1.1543877817780236E-3</v>
      </c>
      <c r="BG87" s="342">
        <v>1.6496195784033729E-3</v>
      </c>
      <c r="BH87" s="342">
        <v>9.9686126674879334E-4</v>
      </c>
      <c r="BI87" s="342">
        <v>8.7104311471550636E-4</v>
      </c>
      <c r="BJ87" s="342">
        <v>4.3224422056724566E-3</v>
      </c>
      <c r="BK87" s="342">
        <v>8.1443826812271428E-3</v>
      </c>
      <c r="BL87" s="342">
        <v>2.4152127812879743E-3</v>
      </c>
      <c r="BM87" s="342">
        <v>2.3541209611872035E-3</v>
      </c>
      <c r="BN87" s="342">
        <v>2.8613557594131716E-3</v>
      </c>
      <c r="BO87" s="342">
        <v>2.0105138699537451E-3</v>
      </c>
      <c r="BP87" s="342">
        <v>9.4157543242217689E-4</v>
      </c>
      <c r="BQ87" s="342">
        <v>1.4026381356808584E-3</v>
      </c>
      <c r="BR87" s="342">
        <v>1.3582050767943668E-3</v>
      </c>
      <c r="BS87" s="342">
        <v>3.0915801812464623E-3</v>
      </c>
      <c r="BT87" s="342">
        <v>5.0605812478491004E-3</v>
      </c>
      <c r="BU87" s="342">
        <v>1.2127683214811615E-3</v>
      </c>
      <c r="BV87" s="342">
        <v>6.075499260357447E-4</v>
      </c>
      <c r="BW87" s="342">
        <v>5.6902640658048698E-4</v>
      </c>
      <c r="BX87" s="342">
        <v>1.7117693782897205E-4</v>
      </c>
      <c r="BY87" s="342">
        <v>2.9391835851401188E-3</v>
      </c>
      <c r="BZ87" s="342">
        <v>1.8489169970141044E-2</v>
      </c>
      <c r="CA87" s="342">
        <v>9.3609330536349691E-2</v>
      </c>
      <c r="CB87" s="342">
        <v>5.783801807969427E-2</v>
      </c>
      <c r="CC87" s="342">
        <v>0</v>
      </c>
      <c r="CD87" s="342">
        <v>3.3997225931420454E-2</v>
      </c>
      <c r="CE87" s="342">
        <v>1.2069780398058958E-2</v>
      </c>
      <c r="CF87" s="342">
        <v>1.0073716778011381</v>
      </c>
      <c r="CG87" s="342">
        <v>1.7337231167966431E-3</v>
      </c>
      <c r="CH87" s="342">
        <v>1.1334168492281673E-3</v>
      </c>
      <c r="CI87" s="342">
        <v>1.0834338204249502E-3</v>
      </c>
      <c r="CJ87" s="342">
        <v>1.2199691978562095E-3</v>
      </c>
      <c r="CK87" s="342">
        <v>5.8550573706192348E-4</v>
      </c>
      <c r="CL87" s="342">
        <v>3.0038100696391282E-3</v>
      </c>
      <c r="CM87" s="342">
        <v>1.5738833639772057E-3</v>
      </c>
      <c r="CN87" s="342">
        <v>1.5006881129306254E-3</v>
      </c>
      <c r="CO87" s="342">
        <v>1.1022360632922769E-3</v>
      </c>
      <c r="CP87" s="342">
        <v>8.1770309393410369E-4</v>
      </c>
      <c r="CQ87" s="342">
        <v>1.480681502424693E-3</v>
      </c>
      <c r="CR87" s="342">
        <v>9.5310314172415006E-4</v>
      </c>
      <c r="CS87" s="342">
        <v>8.9866252818106686E-4</v>
      </c>
      <c r="CT87" s="342">
        <v>1.528120804785784E-3</v>
      </c>
      <c r="CU87" s="342">
        <v>2.5894770157261784E-3</v>
      </c>
      <c r="CV87" s="342">
        <v>1.0817918256026309E-3</v>
      </c>
      <c r="CW87" s="342">
        <v>9.710111655187822E-4</v>
      </c>
      <c r="CX87" s="342">
        <v>8.8460071512039414E-4</v>
      </c>
      <c r="CY87" s="342">
        <v>2.1276260776175407E-2</v>
      </c>
      <c r="CZ87" s="342">
        <v>3.4271899107987383E-3</v>
      </c>
      <c r="DA87" s="342">
        <v>1.933769409642259E-3</v>
      </c>
      <c r="DB87" s="342">
        <v>4.640142448823166E-3</v>
      </c>
      <c r="DC87" s="342">
        <v>1.1681833037220457E-3</v>
      </c>
      <c r="DD87" s="342">
        <v>2.5179851453184915E-3</v>
      </c>
      <c r="DE87" s="342">
        <v>1.5325127069401511E-3</v>
      </c>
      <c r="DF87" s="343">
        <v>1.1567477451449704E-2</v>
      </c>
      <c r="DG87" s="344"/>
      <c r="DH87" s="345"/>
      <c r="DI87" s="346"/>
      <c r="DJ87" s="346"/>
      <c r="DK87" s="346"/>
      <c r="DL87" s="346"/>
      <c r="DM87" s="346"/>
      <c r="DN87" s="346"/>
      <c r="DO87" s="346"/>
      <c r="DP87" s="346"/>
      <c r="DQ87" s="346"/>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row>
    <row r="88" spans="1:171" ht="19.899999999999999" customHeight="1" x14ac:dyDescent="0.15">
      <c r="A88" s="347" t="s">
        <v>522</v>
      </c>
      <c r="B88" s="348" t="s">
        <v>521</v>
      </c>
      <c r="C88" s="349">
        <v>3.3901013310811469E-4</v>
      </c>
      <c r="D88" s="342">
        <v>2.7618401847229808E-4</v>
      </c>
      <c r="E88" s="342">
        <v>3.0192678556356282E-4</v>
      </c>
      <c r="F88" s="342">
        <v>1.4564071968555022E-4</v>
      </c>
      <c r="G88" s="342">
        <v>4.8919554237643217E-4</v>
      </c>
      <c r="H88" s="342">
        <v>0</v>
      </c>
      <c r="I88" s="342">
        <v>1.0336052753782657E-3</v>
      </c>
      <c r="J88" s="342">
        <v>2.7677765143191223E-4</v>
      </c>
      <c r="K88" s="342">
        <v>3.9662594858880782E-4</v>
      </c>
      <c r="L88" s="342">
        <v>1.5058182316020943E-4</v>
      </c>
      <c r="M88" s="342">
        <v>0</v>
      </c>
      <c r="N88" s="342">
        <v>4.3160874333720217E-4</v>
      </c>
      <c r="O88" s="342">
        <v>4.2996216230557771E-4</v>
      </c>
      <c r="P88" s="342">
        <v>2.2673704000829867E-4</v>
      </c>
      <c r="Q88" s="342">
        <v>5.5571415565335795E-4</v>
      </c>
      <c r="R88" s="342">
        <v>4.348377936829761E-4</v>
      </c>
      <c r="S88" s="342">
        <v>4.2456978300326338E-4</v>
      </c>
      <c r="T88" s="342">
        <v>4.4239614492299175E-4</v>
      </c>
      <c r="U88" s="342">
        <v>4.6831383322305244E-4</v>
      </c>
      <c r="V88" s="342">
        <v>5.3757529022969703E-4</v>
      </c>
      <c r="W88" s="342">
        <v>1.3842867663544357E-4</v>
      </c>
      <c r="X88" s="342">
        <v>3.3914943535776027E-4</v>
      </c>
      <c r="Y88" s="342">
        <v>2.646717168739838E-4</v>
      </c>
      <c r="Z88" s="342">
        <v>2.3920535726635521E-4</v>
      </c>
      <c r="AA88" s="342">
        <v>4.4689030643842517E-4</v>
      </c>
      <c r="AB88" s="342">
        <v>4.1304550536498934E-4</v>
      </c>
      <c r="AC88" s="342">
        <v>6.8691463620757558E-5</v>
      </c>
      <c r="AD88" s="342">
        <v>2.5583678305870616E-4</v>
      </c>
      <c r="AE88" s="342">
        <v>3.5711755843849944E-4</v>
      </c>
      <c r="AF88" s="342">
        <v>4.9408605073633682E-4</v>
      </c>
      <c r="AG88" s="342">
        <v>3.2863021499346845E-4</v>
      </c>
      <c r="AH88" s="342">
        <v>4.9916684591048814E-4</v>
      </c>
      <c r="AI88" s="342">
        <v>5.5845709997992456E-4</v>
      </c>
      <c r="AJ88" s="342">
        <v>2.3976101944027598E-4</v>
      </c>
      <c r="AK88" s="342">
        <v>5.8269198745520233E-4</v>
      </c>
      <c r="AL88" s="342">
        <v>2.248690075701026E-4</v>
      </c>
      <c r="AM88" s="342">
        <v>3.1854879901393665E-4</v>
      </c>
      <c r="AN88" s="342">
        <v>5.0802973559089355E-4</v>
      </c>
      <c r="AO88" s="342">
        <v>3.1536332137186194E-4</v>
      </c>
      <c r="AP88" s="342">
        <v>1.6006570727997534E-4</v>
      </c>
      <c r="AQ88" s="342">
        <v>2.429006695373287E-4</v>
      </c>
      <c r="AR88" s="342">
        <v>3.3599806931054993E-4</v>
      </c>
      <c r="AS88" s="342">
        <v>4.3347748128671798E-4</v>
      </c>
      <c r="AT88" s="342">
        <v>3.0108328671821368E-4</v>
      </c>
      <c r="AU88" s="342">
        <v>3.527335419140188E-4</v>
      </c>
      <c r="AV88" s="342">
        <v>5.421504111482433E-4</v>
      </c>
      <c r="AW88" s="342">
        <v>2.4502116808335729E-4</v>
      </c>
      <c r="AX88" s="342">
        <v>2.8756914003508856E-4</v>
      </c>
      <c r="AY88" s="342">
        <v>3.3441690886377453E-4</v>
      </c>
      <c r="AZ88" s="342">
        <v>3.8044527249479147E-4</v>
      </c>
      <c r="BA88" s="342">
        <v>2.2801200249385911E-4</v>
      </c>
      <c r="BB88" s="342">
        <v>2.8093121890970731E-4</v>
      </c>
      <c r="BC88" s="342">
        <v>3.3007812468972695E-4</v>
      </c>
      <c r="BD88" s="342">
        <v>2.5289752029149324E-4</v>
      </c>
      <c r="BE88" s="342">
        <v>2.2762754763985666E-4</v>
      </c>
      <c r="BF88" s="342">
        <v>1.825437718302402E-4</v>
      </c>
      <c r="BG88" s="342">
        <v>2.6800966414509682E-4</v>
      </c>
      <c r="BH88" s="342">
        <v>3.0436881347453525E-4</v>
      </c>
      <c r="BI88" s="342">
        <v>1.325445101551476E-3</v>
      </c>
      <c r="BJ88" s="342">
        <v>4.5817028206018439E-4</v>
      </c>
      <c r="BK88" s="342">
        <v>1.264082530493513E-3</v>
      </c>
      <c r="BL88" s="342">
        <v>5.2710404921871247E-4</v>
      </c>
      <c r="BM88" s="342">
        <v>1.0436272642055089E-3</v>
      </c>
      <c r="BN88" s="342">
        <v>8.4793285789079706E-4</v>
      </c>
      <c r="BO88" s="342">
        <v>7.5647007710193624E-4</v>
      </c>
      <c r="BP88" s="342">
        <v>1.4684631231893282E-3</v>
      </c>
      <c r="BQ88" s="342">
        <v>3.8489948488047276E-3</v>
      </c>
      <c r="BR88" s="342">
        <v>1.1985514626933298E-3</v>
      </c>
      <c r="BS88" s="342">
        <v>2.3656303954479926E-3</v>
      </c>
      <c r="BT88" s="342">
        <v>1.4549848641105846E-3</v>
      </c>
      <c r="BU88" s="342">
        <v>7.3100412778665073E-3</v>
      </c>
      <c r="BV88" s="342">
        <v>1.0520959963751513E-3</v>
      </c>
      <c r="BW88" s="342">
        <v>9.7512380126862875E-4</v>
      </c>
      <c r="BX88" s="342">
        <v>3.4865729533220351E-4</v>
      </c>
      <c r="BY88" s="342">
        <v>1.3672392705271893E-3</v>
      </c>
      <c r="BZ88" s="342">
        <v>5.6721671618264991E-4</v>
      </c>
      <c r="CA88" s="342">
        <v>8.4019701293389852E-4</v>
      </c>
      <c r="CB88" s="342">
        <v>8.1702551867236686E-4</v>
      </c>
      <c r="CC88" s="342">
        <v>0</v>
      </c>
      <c r="CD88" s="342">
        <v>3.1001286239399459E-3</v>
      </c>
      <c r="CE88" s="342">
        <v>1.2238545673348763E-3</v>
      </c>
      <c r="CF88" s="342">
        <v>8.6822266026251001E-4</v>
      </c>
      <c r="CG88" s="342">
        <v>1.0148948726659794</v>
      </c>
      <c r="CH88" s="342">
        <v>3.5758974928071703E-3</v>
      </c>
      <c r="CI88" s="342">
        <v>3.2926132083670682E-3</v>
      </c>
      <c r="CJ88" s="342">
        <v>1.0619147763981862E-3</v>
      </c>
      <c r="CK88" s="342">
        <v>2.1782998416075348E-3</v>
      </c>
      <c r="CL88" s="342">
        <v>2.0819660744337718E-3</v>
      </c>
      <c r="CM88" s="342">
        <v>4.0014174938463503E-3</v>
      </c>
      <c r="CN88" s="342">
        <v>1.5818005586533167E-3</v>
      </c>
      <c r="CO88" s="342">
        <v>7.7023673553434846E-3</v>
      </c>
      <c r="CP88" s="342">
        <v>5.8878656903436661E-4</v>
      </c>
      <c r="CQ88" s="342">
        <v>4.5856522291783716E-3</v>
      </c>
      <c r="CR88" s="342">
        <v>3.306672727797398E-3</v>
      </c>
      <c r="CS88" s="342">
        <v>1.7463329294277149E-3</v>
      </c>
      <c r="CT88" s="342">
        <v>5.67745957522248E-3</v>
      </c>
      <c r="CU88" s="342">
        <v>1.6381747229590267E-3</v>
      </c>
      <c r="CV88" s="342">
        <v>6.2191216527417343E-4</v>
      </c>
      <c r="CW88" s="342">
        <v>1.0931483645253159E-3</v>
      </c>
      <c r="CX88" s="342">
        <v>1.5628143343443827E-3</v>
      </c>
      <c r="CY88" s="342">
        <v>1.8765182122742661E-3</v>
      </c>
      <c r="CZ88" s="342">
        <v>9.7113243950197104E-4</v>
      </c>
      <c r="DA88" s="342">
        <v>1.9684443113624217E-3</v>
      </c>
      <c r="DB88" s="342">
        <v>9.7643048174461255E-4</v>
      </c>
      <c r="DC88" s="342">
        <v>1.6790353127769026E-3</v>
      </c>
      <c r="DD88" s="342">
        <v>2.2057466500400497E-3</v>
      </c>
      <c r="DE88" s="342">
        <v>2.6935655247362311E-4</v>
      </c>
      <c r="DF88" s="343">
        <v>9.3377137104484103E-4</v>
      </c>
      <c r="DG88" s="344"/>
      <c r="DH88" s="345"/>
      <c r="DI88" s="346"/>
      <c r="DJ88" s="346"/>
      <c r="DK88" s="346"/>
      <c r="DL88" s="346"/>
      <c r="DM88" s="346"/>
      <c r="DN88" s="346"/>
      <c r="DO88" s="346"/>
      <c r="DP88" s="346"/>
      <c r="DQ88" s="346"/>
      <c r="DR88" s="345"/>
      <c r="DS88" s="345"/>
      <c r="DT88" s="345"/>
      <c r="DU88" s="345"/>
      <c r="DV88" s="345"/>
      <c r="DW88" s="345"/>
      <c r="DX88" s="345"/>
      <c r="DY88" s="345"/>
      <c r="DZ88" s="345"/>
      <c r="EA88" s="345"/>
      <c r="EB88" s="345"/>
      <c r="EC88" s="345"/>
      <c r="ED88" s="345"/>
      <c r="EE88" s="345"/>
      <c r="EF88" s="345"/>
      <c r="EG88" s="345"/>
      <c r="EH88" s="345"/>
      <c r="EI88" s="345"/>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345"/>
      <c r="FO88" s="345"/>
    </row>
    <row r="89" spans="1:171" ht="19.899999999999999" customHeight="1" x14ac:dyDescent="0.15">
      <c r="A89" s="347" t="s">
        <v>524</v>
      </c>
      <c r="B89" s="348" t="s">
        <v>525</v>
      </c>
      <c r="C89" s="349">
        <v>1.1644737606165804E-3</v>
      </c>
      <c r="D89" s="342">
        <v>8.2135933175690246E-4</v>
      </c>
      <c r="E89" s="342">
        <v>1.8554807442261016E-3</v>
      </c>
      <c r="F89" s="342">
        <v>1.2110309300356582E-3</v>
      </c>
      <c r="G89" s="342">
        <v>3.9087630865822188E-3</v>
      </c>
      <c r="H89" s="342">
        <v>0</v>
      </c>
      <c r="I89" s="342">
        <v>2.6008836902562827E-3</v>
      </c>
      <c r="J89" s="342">
        <v>1.5847474433189031E-3</v>
      </c>
      <c r="K89" s="342">
        <v>1.1736738604074674E-3</v>
      </c>
      <c r="L89" s="342">
        <v>8.3613120937596247E-4</v>
      </c>
      <c r="M89" s="342">
        <v>0</v>
      </c>
      <c r="N89" s="342">
        <v>1.9472852782000301E-3</v>
      </c>
      <c r="O89" s="342">
        <v>2.0328674980518444E-3</v>
      </c>
      <c r="P89" s="342">
        <v>1.1355580425272984E-3</v>
      </c>
      <c r="Q89" s="342">
        <v>2.4240680526902772E-3</v>
      </c>
      <c r="R89" s="342">
        <v>1.9754608030201322E-3</v>
      </c>
      <c r="S89" s="342">
        <v>1.971496241764366E-3</v>
      </c>
      <c r="T89" s="342">
        <v>2.1286122775281725E-3</v>
      </c>
      <c r="U89" s="342">
        <v>1.2543560171331793E-3</v>
      </c>
      <c r="V89" s="342">
        <v>1.3734427861918533E-3</v>
      </c>
      <c r="W89" s="342">
        <v>4.3408277868666487E-4</v>
      </c>
      <c r="X89" s="342">
        <v>1.1091485807558784E-3</v>
      </c>
      <c r="Y89" s="342">
        <v>9.7870102146040681E-4</v>
      </c>
      <c r="Z89" s="342">
        <v>1.5773037733087477E-3</v>
      </c>
      <c r="AA89" s="342">
        <v>7.7667629356628458E-3</v>
      </c>
      <c r="AB89" s="342">
        <v>1.8749062592674397E-3</v>
      </c>
      <c r="AC89" s="342">
        <v>2.2572876128199728E-4</v>
      </c>
      <c r="AD89" s="342">
        <v>1.1665575688237151E-3</v>
      </c>
      <c r="AE89" s="342">
        <v>1.5140780870452975E-3</v>
      </c>
      <c r="AF89" s="342">
        <v>2.2795723080675989E-3</v>
      </c>
      <c r="AG89" s="342">
        <v>1.2247694420167324E-3</v>
      </c>
      <c r="AH89" s="342">
        <v>2.6551115738994617E-3</v>
      </c>
      <c r="AI89" s="342">
        <v>2.5550096807082203E-3</v>
      </c>
      <c r="AJ89" s="342">
        <v>1.0852130992775235E-3</v>
      </c>
      <c r="AK89" s="342">
        <v>2.5836220360572156E-3</v>
      </c>
      <c r="AL89" s="342">
        <v>7.0647643999649382E-4</v>
      </c>
      <c r="AM89" s="342">
        <v>1.0631481489381013E-3</v>
      </c>
      <c r="AN89" s="342">
        <v>1.4614935012475542E-3</v>
      </c>
      <c r="AO89" s="342">
        <v>1.4160495101903689E-3</v>
      </c>
      <c r="AP89" s="342">
        <v>3.8857685019346247E-4</v>
      </c>
      <c r="AQ89" s="342">
        <v>1.2729422407602015E-3</v>
      </c>
      <c r="AR89" s="342">
        <v>1.478502140858456E-3</v>
      </c>
      <c r="AS89" s="342">
        <v>1.9930872610963851E-3</v>
      </c>
      <c r="AT89" s="342">
        <v>1.4159106311116224E-3</v>
      </c>
      <c r="AU89" s="342">
        <v>1.6529776756571419E-3</v>
      </c>
      <c r="AV89" s="342">
        <v>2.0774454939416669E-3</v>
      </c>
      <c r="AW89" s="342">
        <v>1.0036953320389887E-3</v>
      </c>
      <c r="AX89" s="342">
        <v>1.2085548107010839E-3</v>
      </c>
      <c r="AY89" s="342">
        <v>1.6404530549888172E-3</v>
      </c>
      <c r="AZ89" s="342">
        <v>1.7464095056800722E-3</v>
      </c>
      <c r="BA89" s="342">
        <v>1.0757387527246416E-3</v>
      </c>
      <c r="BB89" s="342">
        <v>1.2388500951892268E-3</v>
      </c>
      <c r="BC89" s="342">
        <v>1.576694828172832E-3</v>
      </c>
      <c r="BD89" s="342">
        <v>1.2720816760387877E-3</v>
      </c>
      <c r="BE89" s="342">
        <v>1.1244762158376979E-3</v>
      </c>
      <c r="BF89" s="342">
        <v>9.3522357023142848E-4</v>
      </c>
      <c r="BG89" s="342">
        <v>1.2435013454492932E-3</v>
      </c>
      <c r="BH89" s="342">
        <v>1.5118173364251698E-3</v>
      </c>
      <c r="BI89" s="342">
        <v>1.4966016653062382E-3</v>
      </c>
      <c r="BJ89" s="342">
        <v>2.0203729184215557E-3</v>
      </c>
      <c r="BK89" s="342">
        <v>1.6894323546044236E-3</v>
      </c>
      <c r="BL89" s="342">
        <v>5.6957616986783128E-3</v>
      </c>
      <c r="BM89" s="342">
        <v>5.5802680806646332E-3</v>
      </c>
      <c r="BN89" s="342">
        <v>5.7718515172904923E-3</v>
      </c>
      <c r="BO89" s="342">
        <v>5.6091042648901039E-3</v>
      </c>
      <c r="BP89" s="342">
        <v>1.2799175679151591E-3</v>
      </c>
      <c r="BQ89" s="342">
        <v>2.088327282201229E-3</v>
      </c>
      <c r="BR89" s="342">
        <v>2.8474226427725757E-3</v>
      </c>
      <c r="BS89" s="342">
        <v>7.5803696234241248E-3</v>
      </c>
      <c r="BT89" s="342">
        <v>1.0139194580437794E-2</v>
      </c>
      <c r="BU89" s="342">
        <v>1.2335512192448215E-2</v>
      </c>
      <c r="BV89" s="342">
        <v>5.6339950465363244E-3</v>
      </c>
      <c r="BW89" s="342">
        <v>4.2441010269562091E-3</v>
      </c>
      <c r="BX89" s="342">
        <v>7.2057620780609807E-4</v>
      </c>
      <c r="BY89" s="342">
        <v>4.6459501650400852E-3</v>
      </c>
      <c r="BZ89" s="342">
        <v>3.221457322373918E-3</v>
      </c>
      <c r="CA89" s="342">
        <v>2.4682808739378394E-3</v>
      </c>
      <c r="CB89" s="342">
        <v>5.1219893388352892E-3</v>
      </c>
      <c r="CC89" s="342">
        <v>0</v>
      </c>
      <c r="CD89" s="342">
        <v>6.3155055348236254E-3</v>
      </c>
      <c r="CE89" s="342">
        <v>2.9860445741967099E-3</v>
      </c>
      <c r="CF89" s="342">
        <v>2.7189463010415457E-3</v>
      </c>
      <c r="CG89" s="342">
        <v>3.0216585839548116E-3</v>
      </c>
      <c r="CH89" s="342">
        <v>1.2175631814470644</v>
      </c>
      <c r="CI89" s="342">
        <v>4.104700565101721E-2</v>
      </c>
      <c r="CJ89" s="342">
        <v>1.2980660167576144E-2</v>
      </c>
      <c r="CK89" s="342">
        <v>2.9465217066367063E-2</v>
      </c>
      <c r="CL89" s="342">
        <v>6.7362972065916921E-3</v>
      </c>
      <c r="CM89" s="342">
        <v>7.1243650984981442E-3</v>
      </c>
      <c r="CN89" s="342">
        <v>1.5219019220421165E-3</v>
      </c>
      <c r="CO89" s="342">
        <v>1.7881750385435387E-2</v>
      </c>
      <c r="CP89" s="342">
        <v>2.9333966096242886E-3</v>
      </c>
      <c r="CQ89" s="342">
        <v>7.4063264052404293E-3</v>
      </c>
      <c r="CR89" s="342">
        <v>7.5060082145364969E-3</v>
      </c>
      <c r="CS89" s="342">
        <v>3.1864884562966822E-3</v>
      </c>
      <c r="CT89" s="342">
        <v>1.1903625709311491E-2</v>
      </c>
      <c r="CU89" s="342">
        <v>4.0154084296441291E-3</v>
      </c>
      <c r="CV89" s="342">
        <v>7.5829781192062228E-3</v>
      </c>
      <c r="CW89" s="342">
        <v>3.3274595571551463E-3</v>
      </c>
      <c r="CX89" s="342">
        <v>4.3319532639807153E-3</v>
      </c>
      <c r="CY89" s="342">
        <v>7.2879892895106437E-3</v>
      </c>
      <c r="CZ89" s="342">
        <v>6.6713824347570481E-3</v>
      </c>
      <c r="DA89" s="342">
        <v>8.3969505815172027E-3</v>
      </c>
      <c r="DB89" s="342">
        <v>2.8965464655057492E-3</v>
      </c>
      <c r="DC89" s="342">
        <v>5.5631521752243862E-3</v>
      </c>
      <c r="DD89" s="342">
        <v>4.0640062287889368E-3</v>
      </c>
      <c r="DE89" s="342">
        <v>1.6267167297117555E-3</v>
      </c>
      <c r="DF89" s="343">
        <v>1.409842132726496E-2</v>
      </c>
      <c r="DG89" s="344"/>
      <c r="DH89" s="345"/>
      <c r="DI89" s="346"/>
      <c r="DJ89" s="346"/>
      <c r="DK89" s="346"/>
      <c r="DL89" s="346"/>
      <c r="DM89" s="346"/>
      <c r="DN89" s="346"/>
      <c r="DO89" s="346"/>
      <c r="DP89" s="346"/>
      <c r="DQ89" s="346"/>
      <c r="DR89" s="345"/>
      <c r="DS89" s="345"/>
      <c r="DT89" s="345"/>
      <c r="DU89" s="345"/>
      <c r="DV89" s="345"/>
      <c r="DW89" s="345"/>
      <c r="DX89" s="345"/>
      <c r="DY89" s="345"/>
      <c r="DZ89" s="345"/>
      <c r="EA89" s="345"/>
      <c r="EB89" s="345"/>
      <c r="EC89" s="345"/>
      <c r="ED89" s="345"/>
      <c r="EE89" s="345"/>
      <c r="EF89" s="345"/>
      <c r="EG89" s="345"/>
      <c r="EH89" s="345"/>
      <c r="EI89" s="345"/>
      <c r="EJ89" s="345"/>
      <c r="EK89" s="345"/>
      <c r="EL89" s="345"/>
      <c r="EM89" s="345"/>
      <c r="EN89" s="345"/>
      <c r="EO89" s="345"/>
      <c r="EP89" s="345"/>
      <c r="EQ89" s="345"/>
      <c r="ER89" s="345"/>
      <c r="ES89" s="345"/>
      <c r="ET89" s="345"/>
      <c r="EU89" s="345"/>
      <c r="EV89" s="345"/>
      <c r="EW89" s="345"/>
      <c r="EX89" s="345"/>
      <c r="EY89" s="345"/>
      <c r="EZ89" s="345"/>
      <c r="FA89" s="345"/>
      <c r="FB89" s="345"/>
      <c r="FC89" s="345"/>
      <c r="FD89" s="345"/>
      <c r="FE89" s="345"/>
      <c r="FF89" s="345"/>
      <c r="FG89" s="345"/>
      <c r="FH89" s="345"/>
      <c r="FI89" s="345"/>
      <c r="FJ89" s="345"/>
      <c r="FK89" s="345"/>
      <c r="FL89" s="345"/>
      <c r="FM89" s="345"/>
      <c r="FN89" s="345"/>
      <c r="FO89" s="345"/>
    </row>
    <row r="90" spans="1:171" ht="19.899999999999999" customHeight="1" x14ac:dyDescent="0.15">
      <c r="A90" s="347" t="s">
        <v>528</v>
      </c>
      <c r="B90" s="348" t="s">
        <v>527</v>
      </c>
      <c r="C90" s="349">
        <v>4.6477867145717261E-5</v>
      </c>
      <c r="D90" s="342">
        <v>1.1532686832971184E-5</v>
      </c>
      <c r="E90" s="342">
        <v>2.2268897303812183E-5</v>
      </c>
      <c r="F90" s="342">
        <v>2.2868960354407853E-5</v>
      </c>
      <c r="G90" s="342">
        <v>3.3188264859137784E-5</v>
      </c>
      <c r="H90" s="342">
        <v>0</v>
      </c>
      <c r="I90" s="342">
        <v>4.7002323251045934E-5</v>
      </c>
      <c r="J90" s="342">
        <v>6.7858328376566769E-5</v>
      </c>
      <c r="K90" s="342">
        <v>3.7048805395141742E-4</v>
      </c>
      <c r="L90" s="342">
        <v>1.5458898847703143E-5</v>
      </c>
      <c r="M90" s="342">
        <v>0</v>
      </c>
      <c r="N90" s="342">
        <v>2.9711506461163288E-5</v>
      </c>
      <c r="O90" s="342">
        <v>6.3622251700053915E-5</v>
      </c>
      <c r="P90" s="342">
        <v>3.1225801215395536E-5</v>
      </c>
      <c r="Q90" s="342">
        <v>7.3591278285659891E-5</v>
      </c>
      <c r="R90" s="342">
        <v>3.3093831925040829E-5</v>
      </c>
      <c r="S90" s="342">
        <v>5.0288124193513563E-5</v>
      </c>
      <c r="T90" s="342">
        <v>3.3005263407113768E-5</v>
      </c>
      <c r="U90" s="342">
        <v>4.4451650744618996E-5</v>
      </c>
      <c r="V90" s="342">
        <v>5.8270092544808069E-5</v>
      </c>
      <c r="W90" s="342">
        <v>1.109595213119762E-5</v>
      </c>
      <c r="X90" s="342">
        <v>2.9644575709382005E-5</v>
      </c>
      <c r="Y90" s="342">
        <v>2.2455278833719756E-5</v>
      </c>
      <c r="Z90" s="342">
        <v>4.3501104776777866E-5</v>
      </c>
      <c r="AA90" s="342">
        <v>4.5692370464979086E-4</v>
      </c>
      <c r="AB90" s="342">
        <v>3.7395318490172723E-4</v>
      </c>
      <c r="AC90" s="342">
        <v>5.268688487069402E-6</v>
      </c>
      <c r="AD90" s="342">
        <v>2.1742298978089237E-5</v>
      </c>
      <c r="AE90" s="342">
        <v>5.8260895443203542E-5</v>
      </c>
      <c r="AF90" s="342">
        <v>6.5123588719165248E-5</v>
      </c>
      <c r="AG90" s="342">
        <v>3.5614047461001033E-5</v>
      </c>
      <c r="AH90" s="342">
        <v>4.8394729037699782E-5</v>
      </c>
      <c r="AI90" s="342">
        <v>4.2746533719332666E-5</v>
      </c>
      <c r="AJ90" s="342">
        <v>5.0696126387008292E-5</v>
      </c>
      <c r="AK90" s="342">
        <v>7.5340630999472908E-5</v>
      </c>
      <c r="AL90" s="342">
        <v>2.1383841417178586E-5</v>
      </c>
      <c r="AM90" s="342">
        <v>2.6788193632593824E-5</v>
      </c>
      <c r="AN90" s="342">
        <v>4.1638957014166472E-5</v>
      </c>
      <c r="AO90" s="342">
        <v>2.8424589524115916E-5</v>
      </c>
      <c r="AP90" s="342">
        <v>1.364662832986417E-5</v>
      </c>
      <c r="AQ90" s="342">
        <v>2.8031017236177139E-5</v>
      </c>
      <c r="AR90" s="342">
        <v>3.4593453415821177E-5</v>
      </c>
      <c r="AS90" s="342">
        <v>3.7991115204735965E-5</v>
      </c>
      <c r="AT90" s="342">
        <v>4.7461663468597646E-5</v>
      </c>
      <c r="AU90" s="342">
        <v>3.9863276588901225E-5</v>
      </c>
      <c r="AV90" s="342">
        <v>6.1420505058971687E-5</v>
      </c>
      <c r="AW90" s="342">
        <v>4.4063394131410324E-5</v>
      </c>
      <c r="AX90" s="342">
        <v>3.1420074509881745E-5</v>
      </c>
      <c r="AY90" s="342">
        <v>4.6102460971830484E-5</v>
      </c>
      <c r="AZ90" s="342">
        <v>8.8999198966918292E-5</v>
      </c>
      <c r="BA90" s="342">
        <v>3.4439901874878727E-5</v>
      </c>
      <c r="BB90" s="342">
        <v>6.4863882239040387E-5</v>
      </c>
      <c r="BC90" s="342">
        <v>5.7419652168273257E-5</v>
      </c>
      <c r="BD90" s="342">
        <v>6.7177716781944058E-5</v>
      </c>
      <c r="BE90" s="342">
        <v>6.8226704791238859E-5</v>
      </c>
      <c r="BF90" s="342">
        <v>7.416593161243553E-5</v>
      </c>
      <c r="BG90" s="342">
        <v>4.9828693419951238E-5</v>
      </c>
      <c r="BH90" s="342">
        <v>3.2617001970536537E-5</v>
      </c>
      <c r="BI90" s="342">
        <v>4.413676246703846E-5</v>
      </c>
      <c r="BJ90" s="342">
        <v>1.1140901231510872E-4</v>
      </c>
      <c r="BK90" s="342">
        <v>5.2514653330888236E-5</v>
      </c>
      <c r="BL90" s="342">
        <v>6.5436544190411959E-5</v>
      </c>
      <c r="BM90" s="342">
        <v>4.2833883626415359E-5</v>
      </c>
      <c r="BN90" s="342">
        <v>5.9187466598684184E-5</v>
      </c>
      <c r="BO90" s="342">
        <v>6.5440471289396882E-5</v>
      </c>
      <c r="BP90" s="342">
        <v>4.533896538784351E-5</v>
      </c>
      <c r="BQ90" s="342">
        <v>1.2488114043763095E-4</v>
      </c>
      <c r="BR90" s="342">
        <v>1.1035053751716024E-4</v>
      </c>
      <c r="BS90" s="342">
        <v>1.1575253264336729E-4</v>
      </c>
      <c r="BT90" s="342">
        <v>1.334072584366757E-4</v>
      </c>
      <c r="BU90" s="342">
        <v>3.5049782442924396E-4</v>
      </c>
      <c r="BV90" s="342">
        <v>2.264520072902306E-4</v>
      </c>
      <c r="BW90" s="342">
        <v>1.9113232964554038E-4</v>
      </c>
      <c r="BX90" s="342">
        <v>1.9863371921644371E-5</v>
      </c>
      <c r="BY90" s="342">
        <v>1.5590332300893851E-4</v>
      </c>
      <c r="BZ90" s="342">
        <v>5.09275351621935E-5</v>
      </c>
      <c r="CA90" s="342">
        <v>8.7043012381584581E-5</v>
      </c>
      <c r="CB90" s="342">
        <v>6.4255187245268296E-5</v>
      </c>
      <c r="CC90" s="342">
        <v>0</v>
      </c>
      <c r="CD90" s="342">
        <v>8.1864807889254899E-5</v>
      </c>
      <c r="CE90" s="342">
        <v>6.2408440668049647E-5</v>
      </c>
      <c r="CF90" s="342">
        <v>1.4909194601045718E-4</v>
      </c>
      <c r="CG90" s="342">
        <v>3.8389497333801306E-5</v>
      </c>
      <c r="CH90" s="342">
        <v>2.4797614359634164E-4</v>
      </c>
      <c r="CI90" s="342">
        <v>1.0047923807702717</v>
      </c>
      <c r="CJ90" s="342">
        <v>1.298783293935593E-4</v>
      </c>
      <c r="CK90" s="342">
        <v>2.7793626510609864E-4</v>
      </c>
      <c r="CL90" s="342">
        <v>2.9912247601877098E-4</v>
      </c>
      <c r="CM90" s="342">
        <v>3.9565730899787238E-5</v>
      </c>
      <c r="CN90" s="342">
        <v>9.5332297126518784E-5</v>
      </c>
      <c r="CO90" s="342">
        <v>6.527645318946072E-5</v>
      </c>
      <c r="CP90" s="342">
        <v>6.4353253515522945E-5</v>
      </c>
      <c r="CQ90" s="342">
        <v>9.2866381701282521E-5</v>
      </c>
      <c r="CR90" s="342">
        <v>7.3914833250792608E-5</v>
      </c>
      <c r="CS90" s="342">
        <v>7.6611551812453874E-5</v>
      </c>
      <c r="CT90" s="342">
        <v>1.4732559032103076E-4</v>
      </c>
      <c r="CU90" s="342">
        <v>2.992996175998545E-4</v>
      </c>
      <c r="CV90" s="342">
        <v>6.5190874222048917E-2</v>
      </c>
      <c r="CW90" s="342">
        <v>4.5739716623199343E-5</v>
      </c>
      <c r="CX90" s="342">
        <v>1.9388318288738861E-4</v>
      </c>
      <c r="CY90" s="342">
        <v>1.0024250829214576E-3</v>
      </c>
      <c r="CZ90" s="342">
        <v>8.3184195155777121E-4</v>
      </c>
      <c r="DA90" s="342">
        <v>1.1292160875852318E-3</v>
      </c>
      <c r="DB90" s="342">
        <v>4.1253835779778543E-4</v>
      </c>
      <c r="DC90" s="342">
        <v>8.3213194672580821E-5</v>
      </c>
      <c r="DD90" s="342">
        <v>1.2773550717990668E-4</v>
      </c>
      <c r="DE90" s="342">
        <v>2.7752271713372184E-5</v>
      </c>
      <c r="DF90" s="343">
        <v>1.3760384484522443E-3</v>
      </c>
      <c r="DG90" s="344"/>
      <c r="DH90" s="345"/>
      <c r="DI90" s="346"/>
      <c r="DJ90" s="346"/>
      <c r="DK90" s="346"/>
      <c r="DL90" s="346"/>
      <c r="DM90" s="346"/>
      <c r="DN90" s="346"/>
      <c r="DO90" s="346"/>
      <c r="DP90" s="346"/>
      <c r="DQ90" s="346"/>
      <c r="DR90" s="345"/>
      <c r="DS90" s="345"/>
      <c r="DT90" s="345"/>
      <c r="DU90" s="345"/>
      <c r="DV90" s="345"/>
      <c r="DW90" s="345"/>
      <c r="DX90" s="345"/>
      <c r="DY90" s="345"/>
      <c r="DZ90" s="345"/>
      <c r="EA90" s="345"/>
      <c r="EB90" s="345"/>
      <c r="EC90" s="345"/>
      <c r="ED90" s="345"/>
      <c r="EE90" s="345"/>
      <c r="EF90" s="345"/>
      <c r="EG90" s="345"/>
      <c r="EH90" s="345"/>
      <c r="EI90" s="345"/>
      <c r="EJ90" s="345"/>
      <c r="EK90" s="345"/>
      <c r="EL90" s="345"/>
      <c r="EM90" s="345"/>
      <c r="EN90" s="345"/>
      <c r="EO90" s="345"/>
      <c r="EP90" s="345"/>
      <c r="EQ90" s="345"/>
      <c r="ER90" s="345"/>
      <c r="ES90" s="345"/>
      <c r="ET90" s="345"/>
      <c r="EU90" s="345"/>
      <c r="EV90" s="345"/>
      <c r="EW90" s="345"/>
      <c r="EX90" s="345"/>
      <c r="EY90" s="345"/>
      <c r="EZ90" s="345"/>
      <c r="FA90" s="345"/>
      <c r="FB90" s="345"/>
      <c r="FC90" s="345"/>
      <c r="FD90" s="345"/>
      <c r="FE90" s="345"/>
      <c r="FF90" s="345"/>
      <c r="FG90" s="345"/>
      <c r="FH90" s="345"/>
      <c r="FI90" s="345"/>
      <c r="FJ90" s="345"/>
      <c r="FK90" s="345"/>
      <c r="FL90" s="345"/>
      <c r="FM90" s="345"/>
      <c r="FN90" s="345"/>
      <c r="FO90" s="345"/>
    </row>
    <row r="91" spans="1:171" ht="19.899999999999999" customHeight="1" x14ac:dyDescent="0.15">
      <c r="A91" s="347" t="s">
        <v>531</v>
      </c>
      <c r="B91" s="348" t="s">
        <v>530</v>
      </c>
      <c r="C91" s="349">
        <v>3.6363641235172112E-3</v>
      </c>
      <c r="D91" s="342">
        <v>2.4099075656592128E-3</v>
      </c>
      <c r="E91" s="342">
        <v>6.0934983857385012E-3</v>
      </c>
      <c r="F91" s="342">
        <v>6.6984220021247911E-4</v>
      </c>
      <c r="G91" s="342">
        <v>1.5410887290913621E-3</v>
      </c>
      <c r="H91" s="342">
        <v>0</v>
      </c>
      <c r="I91" s="342">
        <v>2.6132068475925065E-3</v>
      </c>
      <c r="J91" s="342">
        <v>2.4107723142944033E-3</v>
      </c>
      <c r="K91" s="342">
        <v>3.5527302669630828E-3</v>
      </c>
      <c r="L91" s="342">
        <v>1.4000209901930015E-3</v>
      </c>
      <c r="M91" s="342">
        <v>0</v>
      </c>
      <c r="N91" s="342">
        <v>2.5234495707237088E-3</v>
      </c>
      <c r="O91" s="342">
        <v>2.1398811608776547E-3</v>
      </c>
      <c r="P91" s="342">
        <v>1.6441796480869768E-3</v>
      </c>
      <c r="Q91" s="342">
        <v>2.0737150420541486E-3</v>
      </c>
      <c r="R91" s="342">
        <v>2.998391652622718E-3</v>
      </c>
      <c r="S91" s="342">
        <v>2.0761992639842229E-3</v>
      </c>
      <c r="T91" s="342">
        <v>2.0601220240287128E-3</v>
      </c>
      <c r="U91" s="342">
        <v>4.4416317388527391E-3</v>
      </c>
      <c r="V91" s="342">
        <v>4.4185907843510563E-3</v>
      </c>
      <c r="W91" s="342">
        <v>1.2155948767513345E-3</v>
      </c>
      <c r="X91" s="342">
        <v>3.9407558218686979E-3</v>
      </c>
      <c r="Y91" s="342">
        <v>3.8378938554875092E-3</v>
      </c>
      <c r="Z91" s="342">
        <v>1.7247940107209996E-3</v>
      </c>
      <c r="AA91" s="342">
        <v>6.6537929354345297E-3</v>
      </c>
      <c r="AB91" s="342">
        <v>3.796278569159782E-3</v>
      </c>
      <c r="AC91" s="342">
        <v>5.1964743055031917E-4</v>
      </c>
      <c r="AD91" s="342">
        <v>9.2523126161349117E-4</v>
      </c>
      <c r="AE91" s="342">
        <v>2.3285737443593485E-3</v>
      </c>
      <c r="AF91" s="342">
        <v>2.7305411563100291E-3</v>
      </c>
      <c r="AG91" s="342">
        <v>5.0773206062811613E-3</v>
      </c>
      <c r="AH91" s="342">
        <v>3.5785898196538527E-3</v>
      </c>
      <c r="AI91" s="342">
        <v>3.0511255976246967E-3</v>
      </c>
      <c r="AJ91" s="342">
        <v>3.9740430162290511E-3</v>
      </c>
      <c r="AK91" s="342">
        <v>3.5226206687771666E-3</v>
      </c>
      <c r="AL91" s="342">
        <v>2.0215179703154669E-3</v>
      </c>
      <c r="AM91" s="342">
        <v>2.4613326499553644E-3</v>
      </c>
      <c r="AN91" s="342">
        <v>4.8076286598085103E-3</v>
      </c>
      <c r="AO91" s="342">
        <v>3.331513018881268E-3</v>
      </c>
      <c r="AP91" s="342">
        <v>1.1523576572184274E-3</v>
      </c>
      <c r="AQ91" s="342">
        <v>1.5162599846940744E-3</v>
      </c>
      <c r="AR91" s="342">
        <v>7.0262053691385988E-3</v>
      </c>
      <c r="AS91" s="342">
        <v>2.2806223557057408E-3</v>
      </c>
      <c r="AT91" s="342">
        <v>3.353093158593762E-3</v>
      </c>
      <c r="AU91" s="342">
        <v>4.9267710259730674E-3</v>
      </c>
      <c r="AV91" s="342">
        <v>3.9932572040438106E-3</v>
      </c>
      <c r="AW91" s="342">
        <v>3.544158943719811E-3</v>
      </c>
      <c r="AX91" s="342">
        <v>4.2889580554043892E-3</v>
      </c>
      <c r="AY91" s="342">
        <v>6.9511119726996104E-3</v>
      </c>
      <c r="AZ91" s="342">
        <v>1.0925926874443413E-3</v>
      </c>
      <c r="BA91" s="342">
        <v>7.6745307209608576E-3</v>
      </c>
      <c r="BB91" s="342">
        <v>3.3272252716921805E-3</v>
      </c>
      <c r="BC91" s="342">
        <v>4.2147653882328093E-3</v>
      </c>
      <c r="BD91" s="342">
        <v>2.4575279175623174E-2</v>
      </c>
      <c r="BE91" s="342">
        <v>1.7613895995104269E-3</v>
      </c>
      <c r="BF91" s="342">
        <v>1.3736585545266575E-3</v>
      </c>
      <c r="BG91" s="342">
        <v>1.9824396434440878E-3</v>
      </c>
      <c r="BH91" s="342">
        <v>2.5527964098666636E-3</v>
      </c>
      <c r="BI91" s="342">
        <v>2.9859512449057742E-3</v>
      </c>
      <c r="BJ91" s="342">
        <v>3.0209311047073341E-3</v>
      </c>
      <c r="BK91" s="342">
        <v>2.047560535931935E-3</v>
      </c>
      <c r="BL91" s="342">
        <v>2.6935163376518947E-3</v>
      </c>
      <c r="BM91" s="342">
        <v>2.4911021823528002E-3</v>
      </c>
      <c r="BN91" s="342">
        <v>3.4744554227498464E-3</v>
      </c>
      <c r="BO91" s="342">
        <v>3.5664554218497592E-3</v>
      </c>
      <c r="BP91" s="342">
        <v>8.4616804795133588E-3</v>
      </c>
      <c r="BQ91" s="342">
        <v>9.3260208827580515E-3</v>
      </c>
      <c r="BR91" s="342">
        <v>2.3830899401116486E-2</v>
      </c>
      <c r="BS91" s="342">
        <v>4.7317497479379541E-3</v>
      </c>
      <c r="BT91" s="342">
        <v>9.8138532644465645E-3</v>
      </c>
      <c r="BU91" s="342">
        <v>2.5413289928543099E-2</v>
      </c>
      <c r="BV91" s="342">
        <v>4.7611355902514281E-3</v>
      </c>
      <c r="BW91" s="342">
        <v>4.291075436445373E-3</v>
      </c>
      <c r="BX91" s="342">
        <v>1.2204916165882019E-3</v>
      </c>
      <c r="BY91" s="342">
        <v>2.6198099746371144E-3</v>
      </c>
      <c r="BZ91" s="342">
        <v>2.6723997064250792E-3</v>
      </c>
      <c r="CA91" s="342">
        <v>4.3889965484303723E-3</v>
      </c>
      <c r="CB91" s="342">
        <v>2.9034258623554833E-3</v>
      </c>
      <c r="CC91" s="342">
        <v>0</v>
      </c>
      <c r="CD91" s="342">
        <v>4.1361392500214172E-3</v>
      </c>
      <c r="CE91" s="342">
        <v>8.3809596913016343E-3</v>
      </c>
      <c r="CF91" s="342">
        <v>1.169562855109855E-2</v>
      </c>
      <c r="CG91" s="342">
        <v>1.9102870173933917E-3</v>
      </c>
      <c r="CH91" s="342">
        <v>1.86330734912265E-2</v>
      </c>
      <c r="CI91" s="342">
        <v>4.632300375515804E-3</v>
      </c>
      <c r="CJ91" s="342">
        <v>1.0168836854542904</v>
      </c>
      <c r="CK91" s="342">
        <v>3.3809751198841172E-2</v>
      </c>
      <c r="CL91" s="342">
        <v>8.6783773582515648E-3</v>
      </c>
      <c r="CM91" s="342">
        <v>9.9459646010885937E-3</v>
      </c>
      <c r="CN91" s="342">
        <v>4.4241504655889519E-3</v>
      </c>
      <c r="CO91" s="342">
        <v>2.2959469259054302E-2</v>
      </c>
      <c r="CP91" s="342">
        <v>4.9061385927249941E-3</v>
      </c>
      <c r="CQ91" s="342">
        <v>9.2113970666574778E-3</v>
      </c>
      <c r="CR91" s="342">
        <v>3.7598505178535043E-3</v>
      </c>
      <c r="CS91" s="342">
        <v>1.7490998894813508E-3</v>
      </c>
      <c r="CT91" s="342">
        <v>1.8725280352019234E-2</v>
      </c>
      <c r="CU91" s="342">
        <v>8.5533390930060838E-3</v>
      </c>
      <c r="CV91" s="342">
        <v>3.805897567432459E-3</v>
      </c>
      <c r="CW91" s="342">
        <v>2.6679593930128507E-3</v>
      </c>
      <c r="CX91" s="342">
        <v>1.1773664102154533E-2</v>
      </c>
      <c r="CY91" s="342">
        <v>1.1492743072007911E-2</v>
      </c>
      <c r="CZ91" s="342">
        <v>2.4494228794663909E-3</v>
      </c>
      <c r="DA91" s="342">
        <v>1.940076652571308E-3</v>
      </c>
      <c r="DB91" s="342">
        <v>9.1371092370870054E-3</v>
      </c>
      <c r="DC91" s="342">
        <v>1.4379850625877526E-3</v>
      </c>
      <c r="DD91" s="342">
        <v>3.7446487523888818E-3</v>
      </c>
      <c r="DE91" s="342">
        <v>1.6728827683277631E-3</v>
      </c>
      <c r="DF91" s="343">
        <v>4.2235178129117626E-3</v>
      </c>
      <c r="DG91" s="344"/>
      <c r="DH91" s="345"/>
      <c r="DI91" s="346"/>
      <c r="DJ91" s="346"/>
      <c r="DK91" s="346"/>
      <c r="DL91" s="346"/>
      <c r="DM91" s="346"/>
      <c r="DN91" s="346"/>
      <c r="DO91" s="346"/>
      <c r="DP91" s="346"/>
      <c r="DQ91" s="346"/>
      <c r="DR91" s="345"/>
      <c r="DS91" s="345"/>
      <c r="DT91" s="345"/>
      <c r="DU91" s="345"/>
      <c r="DV91" s="345"/>
      <c r="DW91" s="345"/>
      <c r="DX91" s="345"/>
      <c r="DY91" s="345"/>
      <c r="DZ91" s="345"/>
      <c r="EA91" s="345"/>
      <c r="EB91" s="345"/>
      <c r="EC91" s="345"/>
      <c r="ED91" s="345"/>
      <c r="EE91" s="345"/>
      <c r="EF91" s="345"/>
      <c r="EG91" s="345"/>
      <c r="EH91" s="345"/>
      <c r="EI91" s="345"/>
      <c r="EJ91" s="345"/>
      <c r="EK91" s="345"/>
      <c r="EL91" s="345"/>
      <c r="EM91" s="345"/>
      <c r="EN91" s="345"/>
      <c r="EO91" s="345"/>
      <c r="EP91" s="345"/>
      <c r="EQ91" s="345"/>
      <c r="ER91" s="345"/>
      <c r="ES91" s="345"/>
      <c r="ET91" s="345"/>
      <c r="EU91" s="345"/>
      <c r="EV91" s="345"/>
      <c r="EW91" s="345"/>
      <c r="EX91" s="345"/>
      <c r="EY91" s="345"/>
      <c r="EZ91" s="345"/>
      <c r="FA91" s="345"/>
      <c r="FB91" s="345"/>
      <c r="FC91" s="345"/>
      <c r="FD91" s="345"/>
      <c r="FE91" s="345"/>
      <c r="FF91" s="345"/>
      <c r="FG91" s="345"/>
      <c r="FH91" s="345"/>
      <c r="FI91" s="345"/>
      <c r="FJ91" s="345"/>
      <c r="FK91" s="345"/>
      <c r="FL91" s="345"/>
      <c r="FM91" s="345"/>
      <c r="FN91" s="345"/>
      <c r="FO91" s="345"/>
    </row>
    <row r="92" spans="1:171" ht="19.899999999999999" customHeight="1" x14ac:dyDescent="0.15">
      <c r="A92" s="347" t="s">
        <v>534</v>
      </c>
      <c r="B92" s="348" t="s">
        <v>533</v>
      </c>
      <c r="C92" s="349">
        <v>6.1488060121734785E-5</v>
      </c>
      <c r="D92" s="342">
        <v>3.0933720822946196E-5</v>
      </c>
      <c r="E92" s="342">
        <v>7.6853398720405424E-5</v>
      </c>
      <c r="F92" s="342">
        <v>2.6734701603152751E-5</v>
      </c>
      <c r="G92" s="342">
        <v>5.5557583023513037E-5</v>
      </c>
      <c r="H92" s="342">
        <v>0</v>
      </c>
      <c r="I92" s="342">
        <v>7.2452485245484382E-5</v>
      </c>
      <c r="J92" s="342">
        <v>1.072249565533426E-4</v>
      </c>
      <c r="K92" s="342">
        <v>1.1766787965523012E-4</v>
      </c>
      <c r="L92" s="342">
        <v>4.1249377262001266E-5</v>
      </c>
      <c r="M92" s="342">
        <v>0</v>
      </c>
      <c r="N92" s="342">
        <v>6.2085112833816603E-5</v>
      </c>
      <c r="O92" s="342">
        <v>7.2044775802716966E-5</v>
      </c>
      <c r="P92" s="342">
        <v>6.0089236359624683E-5</v>
      </c>
      <c r="Q92" s="342">
        <v>8.3490660036093952E-5</v>
      </c>
      <c r="R92" s="342">
        <v>1.0028929148927037E-4</v>
      </c>
      <c r="S92" s="342">
        <v>7.1413302104779604E-5</v>
      </c>
      <c r="T92" s="342">
        <v>6.8643048546298573E-5</v>
      </c>
      <c r="U92" s="342">
        <v>6.7430765129604487E-5</v>
      </c>
      <c r="V92" s="342">
        <v>8.1538918197547323E-5</v>
      </c>
      <c r="W92" s="342">
        <v>3.250625598315052E-5</v>
      </c>
      <c r="X92" s="342">
        <v>8.8897603751049819E-5</v>
      </c>
      <c r="Y92" s="342">
        <v>8.1537398214652919E-5</v>
      </c>
      <c r="Z92" s="342">
        <v>5.1880541308492291E-5</v>
      </c>
      <c r="AA92" s="342">
        <v>2.6746551656684913E-4</v>
      </c>
      <c r="AB92" s="342">
        <v>1.293005767277503E-4</v>
      </c>
      <c r="AC92" s="342">
        <v>1.4125563607848964E-5</v>
      </c>
      <c r="AD92" s="342">
        <v>3.5513436968796837E-5</v>
      </c>
      <c r="AE92" s="342">
        <v>7.9486098371177663E-5</v>
      </c>
      <c r="AF92" s="342">
        <v>9.0629197648176108E-5</v>
      </c>
      <c r="AG92" s="342">
        <v>5.9619347422534812E-5</v>
      </c>
      <c r="AH92" s="342">
        <v>9.8954977088015764E-5</v>
      </c>
      <c r="AI92" s="342">
        <v>9.6445024390085128E-5</v>
      </c>
      <c r="AJ92" s="342">
        <v>1.3484240560920758E-4</v>
      </c>
      <c r="AK92" s="342">
        <v>1.1702742101210191E-4</v>
      </c>
      <c r="AL92" s="342">
        <v>3.2990437616150051E-5</v>
      </c>
      <c r="AM92" s="342">
        <v>4.3311041196494904E-5</v>
      </c>
      <c r="AN92" s="342">
        <v>6.7269357307102304E-5</v>
      </c>
      <c r="AO92" s="342">
        <v>5.3825930361482387E-5</v>
      </c>
      <c r="AP92" s="342">
        <v>1.7942517548279696E-5</v>
      </c>
      <c r="AQ92" s="342">
        <v>4.0418334799638478E-5</v>
      </c>
      <c r="AR92" s="342">
        <v>5.6606310127326699E-5</v>
      </c>
      <c r="AS92" s="342">
        <v>5.7233051878953091E-5</v>
      </c>
      <c r="AT92" s="342">
        <v>1.2047678119901779E-4</v>
      </c>
      <c r="AU92" s="342">
        <v>8.0583204442363603E-5</v>
      </c>
      <c r="AV92" s="342">
        <v>7.5609922528084835E-5</v>
      </c>
      <c r="AW92" s="342">
        <v>7.0400808656600114E-5</v>
      </c>
      <c r="AX92" s="342">
        <v>6.9664478416053629E-5</v>
      </c>
      <c r="AY92" s="342">
        <v>7.3968776788010075E-5</v>
      </c>
      <c r="AZ92" s="342">
        <v>7.8153530162827412E-5</v>
      </c>
      <c r="BA92" s="342">
        <v>5.774653816295181E-5</v>
      </c>
      <c r="BB92" s="342">
        <v>7.0838886902576732E-5</v>
      </c>
      <c r="BC92" s="342">
        <v>6.9475924814765209E-5</v>
      </c>
      <c r="BD92" s="342">
        <v>8.3275796882705485E-5</v>
      </c>
      <c r="BE92" s="342">
        <v>5.0122257560808305E-5</v>
      </c>
      <c r="BF92" s="342">
        <v>6.410952637249967E-5</v>
      </c>
      <c r="BG92" s="342">
        <v>5.896811223742125E-5</v>
      </c>
      <c r="BH92" s="342">
        <v>1.814144800233909E-4</v>
      </c>
      <c r="BI92" s="342">
        <v>9.9491823257646814E-5</v>
      </c>
      <c r="BJ92" s="342">
        <v>9.8978422207593743E-5</v>
      </c>
      <c r="BK92" s="342">
        <v>7.555099698776503E-5</v>
      </c>
      <c r="BL92" s="342">
        <v>1.1648113395247114E-4</v>
      </c>
      <c r="BM92" s="342">
        <v>8.7729874898757811E-5</v>
      </c>
      <c r="BN92" s="342">
        <v>1.4551164494203676E-4</v>
      </c>
      <c r="BO92" s="342">
        <v>1.0518728911171166E-4</v>
      </c>
      <c r="BP92" s="342">
        <v>6.3316022235909364E-5</v>
      </c>
      <c r="BQ92" s="342">
        <v>7.8490964011163772E-5</v>
      </c>
      <c r="BR92" s="342">
        <v>1.7296723173537199E-4</v>
      </c>
      <c r="BS92" s="342">
        <v>1.2658809206918375E-4</v>
      </c>
      <c r="BT92" s="342">
        <v>7.1785519191005717E-4</v>
      </c>
      <c r="BU92" s="342">
        <v>3.3495764573721211E-4</v>
      </c>
      <c r="BV92" s="342">
        <v>1.1155209383789207E-4</v>
      </c>
      <c r="BW92" s="342">
        <v>1.2727177232005736E-4</v>
      </c>
      <c r="BX92" s="342">
        <v>1.8916026418711189E-5</v>
      </c>
      <c r="BY92" s="342">
        <v>1.4628626474792739E-4</v>
      </c>
      <c r="BZ92" s="342">
        <v>9.9659866452920319E-5</v>
      </c>
      <c r="CA92" s="342">
        <v>1.4981481867057462E-4</v>
      </c>
      <c r="CB92" s="342">
        <v>6.1558803453230782E-5</v>
      </c>
      <c r="CC92" s="342">
        <v>0</v>
      </c>
      <c r="CD92" s="342">
        <v>2.1445589894159283E-4</v>
      </c>
      <c r="CE92" s="342">
        <v>1.6542593033343149E-4</v>
      </c>
      <c r="CF92" s="342">
        <v>1.6424558202244848E-4</v>
      </c>
      <c r="CG92" s="342">
        <v>1.2873398156442324E-4</v>
      </c>
      <c r="CH92" s="342">
        <v>1.701806480348952E-3</v>
      </c>
      <c r="CI92" s="342">
        <v>7.8468581746981973E-4</v>
      </c>
      <c r="CJ92" s="342">
        <v>1.0216423153776675E-3</v>
      </c>
      <c r="CK92" s="342">
        <v>1.0058712416713633</v>
      </c>
      <c r="CL92" s="342">
        <v>6.653411205974531E-4</v>
      </c>
      <c r="CM92" s="342">
        <v>2.3460930143298265E-4</v>
      </c>
      <c r="CN92" s="342">
        <v>8.025314624666283E-5</v>
      </c>
      <c r="CO92" s="342">
        <v>2.4726153445361383E-4</v>
      </c>
      <c r="CP92" s="342">
        <v>7.5392418786475766E-5</v>
      </c>
      <c r="CQ92" s="342">
        <v>1.7475275822808459E-4</v>
      </c>
      <c r="CR92" s="342">
        <v>1.2049378263592234E-4</v>
      </c>
      <c r="CS92" s="342">
        <v>6.3131043340980791E-5</v>
      </c>
      <c r="CT92" s="342">
        <v>1.4459234670322833E-4</v>
      </c>
      <c r="CU92" s="342">
        <v>3.6025251649496901E-4</v>
      </c>
      <c r="CV92" s="342">
        <v>1.0975755288069848E-2</v>
      </c>
      <c r="CW92" s="342">
        <v>2.1489623839053936E-4</v>
      </c>
      <c r="CX92" s="342">
        <v>9.5557151752307052E-4</v>
      </c>
      <c r="CY92" s="342">
        <v>4.3439144979682393E-4</v>
      </c>
      <c r="CZ92" s="342">
        <v>5.1998399505481232E-4</v>
      </c>
      <c r="DA92" s="342">
        <v>3.2843507739349653E-4</v>
      </c>
      <c r="DB92" s="342">
        <v>1.4638803134247501E-4</v>
      </c>
      <c r="DC92" s="342">
        <v>2.1723845051731486E-4</v>
      </c>
      <c r="DD92" s="342">
        <v>1.0735653492690013E-4</v>
      </c>
      <c r="DE92" s="342">
        <v>1.0115329539900609E-4</v>
      </c>
      <c r="DF92" s="343">
        <v>1.1735452333245448E-3</v>
      </c>
      <c r="DG92" s="344"/>
      <c r="DH92" s="345"/>
      <c r="DI92" s="346"/>
      <c r="DJ92" s="346"/>
      <c r="DK92" s="346"/>
      <c r="DL92" s="346"/>
      <c r="DM92" s="346"/>
      <c r="DN92" s="346"/>
      <c r="DO92" s="346"/>
      <c r="DP92" s="346"/>
      <c r="DQ92" s="346"/>
      <c r="DR92" s="345"/>
      <c r="DS92" s="345"/>
      <c r="DT92" s="345"/>
      <c r="DU92" s="345"/>
      <c r="DV92" s="345"/>
      <c r="DW92" s="345"/>
      <c r="DX92" s="345"/>
      <c r="DY92" s="345"/>
      <c r="DZ92" s="345"/>
      <c r="EA92" s="345"/>
      <c r="EB92" s="345"/>
      <c r="EC92" s="345"/>
      <c r="ED92" s="345"/>
      <c r="EE92" s="345"/>
      <c r="EF92" s="345"/>
      <c r="EG92" s="345"/>
      <c r="EH92" s="345"/>
      <c r="EI92" s="345"/>
      <c r="EJ92" s="345"/>
      <c r="EK92" s="345"/>
      <c r="EL92" s="345"/>
      <c r="EM92" s="345"/>
      <c r="EN92" s="345"/>
      <c r="EO92" s="345"/>
      <c r="EP92" s="345"/>
      <c r="EQ92" s="345"/>
      <c r="ER92" s="345"/>
      <c r="ES92" s="345"/>
      <c r="ET92" s="345"/>
      <c r="EU92" s="345"/>
      <c r="EV92" s="345"/>
      <c r="EW92" s="345"/>
      <c r="EX92" s="345"/>
      <c r="EY92" s="345"/>
      <c r="EZ92" s="345"/>
      <c r="FA92" s="345"/>
      <c r="FB92" s="345"/>
      <c r="FC92" s="345"/>
      <c r="FD92" s="345"/>
      <c r="FE92" s="345"/>
      <c r="FF92" s="345"/>
      <c r="FG92" s="345"/>
      <c r="FH92" s="345"/>
      <c r="FI92" s="345"/>
      <c r="FJ92" s="345"/>
      <c r="FK92" s="345"/>
      <c r="FL92" s="345"/>
      <c r="FM92" s="345"/>
      <c r="FN92" s="345"/>
      <c r="FO92" s="345"/>
    </row>
    <row r="93" spans="1:171" ht="19.899999999999999" customHeight="1" x14ac:dyDescent="0.15">
      <c r="A93" s="347" t="s">
        <v>537</v>
      </c>
      <c r="B93" s="348" t="s">
        <v>536</v>
      </c>
      <c r="C93" s="349">
        <v>2.9661706689059647E-4</v>
      </c>
      <c r="D93" s="342">
        <v>2.2463142813283746E-4</v>
      </c>
      <c r="E93" s="342">
        <v>7.8849811098027672E-4</v>
      </c>
      <c r="F93" s="342">
        <v>2.9433078345100203E-4</v>
      </c>
      <c r="G93" s="342">
        <v>3.6939410897688637E-4</v>
      </c>
      <c r="H93" s="342">
        <v>0</v>
      </c>
      <c r="I93" s="342">
        <v>6.008606165358309E-4</v>
      </c>
      <c r="J93" s="342">
        <v>3.7743608425028837E-4</v>
      </c>
      <c r="K93" s="342">
        <v>5.0737214085414299E-4</v>
      </c>
      <c r="L93" s="342">
        <v>1.5429844379576875E-4</v>
      </c>
      <c r="M93" s="342">
        <v>0</v>
      </c>
      <c r="N93" s="342">
        <v>3.133724243776176E-4</v>
      </c>
      <c r="O93" s="342">
        <v>5.1605651567379423E-4</v>
      </c>
      <c r="P93" s="342">
        <v>2.5662401233065278E-4</v>
      </c>
      <c r="Q93" s="342">
        <v>4.639143646657208E-4</v>
      </c>
      <c r="R93" s="342">
        <v>1.9664978428806634E-4</v>
      </c>
      <c r="S93" s="342">
        <v>3.5447965558395831E-4</v>
      </c>
      <c r="T93" s="342">
        <v>4.892536628097391E-4</v>
      </c>
      <c r="U93" s="342">
        <v>1.5801119908790396E-3</v>
      </c>
      <c r="V93" s="342">
        <v>4.5102728360540045E-4</v>
      </c>
      <c r="W93" s="342">
        <v>9.6385266344306032E-5</v>
      </c>
      <c r="X93" s="342">
        <v>2.627560088860533E-4</v>
      </c>
      <c r="Y93" s="342">
        <v>1.4603269519035289E-4</v>
      </c>
      <c r="Z93" s="342">
        <v>1.190226353923501E-4</v>
      </c>
      <c r="AA93" s="342">
        <v>9.5537699372796458E-4</v>
      </c>
      <c r="AB93" s="342">
        <v>6.0205084773408413E-4</v>
      </c>
      <c r="AC93" s="342">
        <v>5.4538030194000795E-5</v>
      </c>
      <c r="AD93" s="342">
        <v>1.7826382328995602E-4</v>
      </c>
      <c r="AE93" s="342">
        <v>2.1541266177555648E-4</v>
      </c>
      <c r="AF93" s="342">
        <v>5.5388998051674723E-4</v>
      </c>
      <c r="AG93" s="342">
        <v>3.8112922994128006E-4</v>
      </c>
      <c r="AH93" s="342">
        <v>2.4555526542078046E-4</v>
      </c>
      <c r="AI93" s="342">
        <v>2.9023266742484165E-4</v>
      </c>
      <c r="AJ93" s="342">
        <v>4.0532631960977188E-4</v>
      </c>
      <c r="AK93" s="342">
        <v>3.8410984529505405E-4</v>
      </c>
      <c r="AL93" s="342">
        <v>1.974755695753657E-4</v>
      </c>
      <c r="AM93" s="342">
        <v>1.7408766887076042E-4</v>
      </c>
      <c r="AN93" s="342">
        <v>2.1007747020757576E-4</v>
      </c>
      <c r="AO93" s="342">
        <v>2.2283318052040654E-4</v>
      </c>
      <c r="AP93" s="342">
        <v>1.0314792355715314E-4</v>
      </c>
      <c r="AQ93" s="342">
        <v>1.8824128298581492E-4</v>
      </c>
      <c r="AR93" s="342">
        <v>2.6411438400588273E-4</v>
      </c>
      <c r="AS93" s="342">
        <v>2.960936026335625E-4</v>
      </c>
      <c r="AT93" s="342">
        <v>2.6004553418744036E-4</v>
      </c>
      <c r="AU93" s="342">
        <v>2.6932507553905933E-4</v>
      </c>
      <c r="AV93" s="342">
        <v>3.9709849403276275E-4</v>
      </c>
      <c r="AW93" s="342">
        <v>3.1380577558515476E-4</v>
      </c>
      <c r="AX93" s="342">
        <v>3.9991113787659884E-4</v>
      </c>
      <c r="AY93" s="342">
        <v>4.1943287112236339E-4</v>
      </c>
      <c r="AZ93" s="342">
        <v>3.6376967116316054E-4</v>
      </c>
      <c r="BA93" s="342">
        <v>3.8553096308783391E-4</v>
      </c>
      <c r="BB93" s="342">
        <v>3.5896476376730193E-4</v>
      </c>
      <c r="BC93" s="342">
        <v>4.2653320534123533E-4</v>
      </c>
      <c r="BD93" s="342">
        <v>7.1440041320785922E-4</v>
      </c>
      <c r="BE93" s="342">
        <v>1.7540775536562995E-4</v>
      </c>
      <c r="BF93" s="342">
        <v>1.8098506005355576E-4</v>
      </c>
      <c r="BG93" s="342">
        <v>1.8002450547194339E-4</v>
      </c>
      <c r="BH93" s="342">
        <v>5.3835072081641138E-4</v>
      </c>
      <c r="BI93" s="342">
        <v>5.8190680868615556E-4</v>
      </c>
      <c r="BJ93" s="342">
        <v>7.0988270473849716E-4</v>
      </c>
      <c r="BK93" s="342">
        <v>6.5382824219576319E-4</v>
      </c>
      <c r="BL93" s="342">
        <v>6.1071502188795462E-4</v>
      </c>
      <c r="BM93" s="342">
        <v>5.0450460302205288E-4</v>
      </c>
      <c r="BN93" s="342">
        <v>6.4407104148060971E-4</v>
      </c>
      <c r="BO93" s="342">
        <v>5.4096423913305278E-4</v>
      </c>
      <c r="BP93" s="342">
        <v>2.1942535220291736E-4</v>
      </c>
      <c r="BQ93" s="342">
        <v>3.3359869902198201E-4</v>
      </c>
      <c r="BR93" s="342">
        <v>7.7277815106437358E-4</v>
      </c>
      <c r="BS93" s="342">
        <v>6.0539567042542188E-4</v>
      </c>
      <c r="BT93" s="342">
        <v>7.7017998047445723E-4</v>
      </c>
      <c r="BU93" s="342">
        <v>1.2305263287016527E-3</v>
      </c>
      <c r="BV93" s="342">
        <v>5.9431599984414627E-4</v>
      </c>
      <c r="BW93" s="342">
        <v>4.8562667929774042E-4</v>
      </c>
      <c r="BX93" s="342">
        <v>7.2788382365684967E-5</v>
      </c>
      <c r="BY93" s="342">
        <v>8.2391608014484275E-4</v>
      </c>
      <c r="BZ93" s="342">
        <v>5.4284503319022642E-4</v>
      </c>
      <c r="CA93" s="342">
        <v>2.8275354494356738E-4</v>
      </c>
      <c r="CB93" s="342">
        <v>2.3680178015122045E-4</v>
      </c>
      <c r="CC93" s="342">
        <v>0</v>
      </c>
      <c r="CD93" s="342">
        <v>1.0685217149074358E-3</v>
      </c>
      <c r="CE93" s="342">
        <v>9.5955500439888692E-4</v>
      </c>
      <c r="CF93" s="342">
        <v>5.331664345344701E-4</v>
      </c>
      <c r="CG93" s="342">
        <v>9.2939328119079898E-4</v>
      </c>
      <c r="CH93" s="342">
        <v>1.5777121113002104E-3</v>
      </c>
      <c r="CI93" s="342">
        <v>3.9514239895949287E-2</v>
      </c>
      <c r="CJ93" s="342">
        <v>1.5525639040639917E-3</v>
      </c>
      <c r="CK93" s="342">
        <v>2.1548604324817893E-3</v>
      </c>
      <c r="CL93" s="342">
        <v>1.0243470123710567</v>
      </c>
      <c r="CM93" s="342">
        <v>1.6882742534007505E-3</v>
      </c>
      <c r="CN93" s="342">
        <v>9.7469654905780014E-4</v>
      </c>
      <c r="CO93" s="342">
        <v>4.7688553368318712E-3</v>
      </c>
      <c r="CP93" s="342">
        <v>9.4151631389843447E-4</v>
      </c>
      <c r="CQ93" s="342">
        <v>1.6003478767971301E-3</v>
      </c>
      <c r="CR93" s="342">
        <v>3.1307644104899097E-3</v>
      </c>
      <c r="CS93" s="342">
        <v>6.2441274813526476E-4</v>
      </c>
      <c r="CT93" s="342">
        <v>6.0824089178841412E-3</v>
      </c>
      <c r="CU93" s="342">
        <v>5.745121771072734E-4</v>
      </c>
      <c r="CV93" s="342">
        <v>5.2914328562561598E-2</v>
      </c>
      <c r="CW93" s="342">
        <v>2.5682753127486172E-4</v>
      </c>
      <c r="CX93" s="342">
        <v>1.6410402784451678E-3</v>
      </c>
      <c r="CY93" s="342">
        <v>1.4211755816529665E-3</v>
      </c>
      <c r="CZ93" s="342">
        <v>8.6369062698308662E-4</v>
      </c>
      <c r="DA93" s="342">
        <v>1.7602593567666396E-3</v>
      </c>
      <c r="DB93" s="342">
        <v>5.7668515972571742E-3</v>
      </c>
      <c r="DC93" s="342">
        <v>9.1559968094462427E-4</v>
      </c>
      <c r="DD93" s="342">
        <v>6.6857161192951213E-4</v>
      </c>
      <c r="DE93" s="342">
        <v>1.7270325411617934E-4</v>
      </c>
      <c r="DF93" s="343">
        <v>4.1426838620854466E-4</v>
      </c>
      <c r="DG93" s="344"/>
      <c r="DH93" s="345"/>
      <c r="DI93" s="346"/>
      <c r="DJ93" s="346"/>
      <c r="DK93" s="346"/>
      <c r="DL93" s="346"/>
      <c r="DM93" s="346"/>
      <c r="DN93" s="346"/>
      <c r="DO93" s="346"/>
      <c r="DP93" s="346"/>
      <c r="DQ93" s="346"/>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c r="FO93" s="345"/>
    </row>
    <row r="94" spans="1:171" ht="19.899999999999999" customHeight="1" x14ac:dyDescent="0.15">
      <c r="A94" s="347" t="s">
        <v>541</v>
      </c>
      <c r="B94" s="348" t="s">
        <v>89</v>
      </c>
      <c r="C94" s="349">
        <v>7.6932737352389355E-4</v>
      </c>
      <c r="D94" s="342">
        <v>5.801201730570386E-5</v>
      </c>
      <c r="E94" s="342">
        <v>1.6549975929895571E-4</v>
      </c>
      <c r="F94" s="342">
        <v>9.4839239029176895E-5</v>
      </c>
      <c r="G94" s="342">
        <v>6.4653177941421101E-4</v>
      </c>
      <c r="H94" s="342">
        <v>0</v>
      </c>
      <c r="I94" s="342">
        <v>4.4471480549839777E-4</v>
      </c>
      <c r="J94" s="342">
        <v>3.6134042101937218E-4</v>
      </c>
      <c r="K94" s="342">
        <v>5.0244734005674139E-4</v>
      </c>
      <c r="L94" s="342">
        <v>2.2811341463940292E-4</v>
      </c>
      <c r="M94" s="342">
        <v>0</v>
      </c>
      <c r="N94" s="342">
        <v>2.3806458537365896E-4</v>
      </c>
      <c r="O94" s="342">
        <v>2.7144078663703455E-4</v>
      </c>
      <c r="P94" s="342">
        <v>6.4361287074620973E-4</v>
      </c>
      <c r="Q94" s="342">
        <v>2.1061941614987598E-4</v>
      </c>
      <c r="R94" s="342">
        <v>1.7328787237751636E-4</v>
      </c>
      <c r="S94" s="342">
        <v>2.558062876793727E-4</v>
      </c>
      <c r="T94" s="342">
        <v>1.9086074498859547E-4</v>
      </c>
      <c r="U94" s="342">
        <v>1.0228127742427728E-4</v>
      </c>
      <c r="V94" s="342">
        <v>2.7955327208409602E-4</v>
      </c>
      <c r="W94" s="342">
        <v>4.8077863925467583E-5</v>
      </c>
      <c r="X94" s="342">
        <v>9.3760507015155876E-5</v>
      </c>
      <c r="Y94" s="342">
        <v>1.2642450422010814E-4</v>
      </c>
      <c r="Z94" s="342">
        <v>5.4736621742009991E-4</v>
      </c>
      <c r="AA94" s="342">
        <v>1.0061469068002037E-4</v>
      </c>
      <c r="AB94" s="342">
        <v>1.178968389915243E-4</v>
      </c>
      <c r="AC94" s="342">
        <v>3.1566947672661802E-5</v>
      </c>
      <c r="AD94" s="342">
        <v>6.1907253146145365E-4</v>
      </c>
      <c r="AE94" s="342">
        <v>1.5449791737032285E-4</v>
      </c>
      <c r="AF94" s="342">
        <v>5.6718766469293831E-4</v>
      </c>
      <c r="AG94" s="342">
        <v>3.2257177432245138E-4</v>
      </c>
      <c r="AH94" s="342">
        <v>1.0481400829029034E-3</v>
      </c>
      <c r="AI94" s="342">
        <v>1.0188791293321117E-3</v>
      </c>
      <c r="AJ94" s="342">
        <v>1.1354733175390362E-4</v>
      </c>
      <c r="AK94" s="342">
        <v>1.2134066932246517E-3</v>
      </c>
      <c r="AL94" s="342">
        <v>5.3417832697258297E-4</v>
      </c>
      <c r="AM94" s="342">
        <v>6.0468845642115449E-4</v>
      </c>
      <c r="AN94" s="342">
        <v>1.2686676582961225E-3</v>
      </c>
      <c r="AO94" s="342">
        <v>8.0081848032846246E-4</v>
      </c>
      <c r="AP94" s="342">
        <v>2.7638208256684083E-4</v>
      </c>
      <c r="AQ94" s="342">
        <v>3.8157546384205091E-4</v>
      </c>
      <c r="AR94" s="342">
        <v>3.3946292551766187E-4</v>
      </c>
      <c r="AS94" s="342">
        <v>5.422557495056425E-4</v>
      </c>
      <c r="AT94" s="342">
        <v>5.4727472208361506E-4</v>
      </c>
      <c r="AU94" s="342">
        <v>4.4609267196419336E-4</v>
      </c>
      <c r="AV94" s="342">
        <v>2.4210236242007101E-4</v>
      </c>
      <c r="AW94" s="342">
        <v>1.1251171638530162E-4</v>
      </c>
      <c r="AX94" s="342">
        <v>1.0226867977172191E-4</v>
      </c>
      <c r="AY94" s="342">
        <v>2.0099668062544549E-4</v>
      </c>
      <c r="AZ94" s="342">
        <v>7.8785686786163054E-5</v>
      </c>
      <c r="BA94" s="342">
        <v>9.0006288153127192E-5</v>
      </c>
      <c r="BB94" s="342">
        <v>4.7218022992693475E-4</v>
      </c>
      <c r="BC94" s="342">
        <v>3.4428566218315938E-4</v>
      </c>
      <c r="BD94" s="342">
        <v>1.4938439489411244E-4</v>
      </c>
      <c r="BE94" s="342">
        <v>7.4666586119215709E-5</v>
      </c>
      <c r="BF94" s="342">
        <v>1.0306564811070069E-4</v>
      </c>
      <c r="BG94" s="342">
        <v>9.163594918510119E-5</v>
      </c>
      <c r="BH94" s="342">
        <v>3.3550932816668822E-4</v>
      </c>
      <c r="BI94" s="342">
        <v>1.1407747635778379E-3</v>
      </c>
      <c r="BJ94" s="342">
        <v>1.8088029814917331E-4</v>
      </c>
      <c r="BK94" s="342">
        <v>2.7912757375984551E-4</v>
      </c>
      <c r="BL94" s="342">
        <v>1.1458205172666981E-3</v>
      </c>
      <c r="BM94" s="342">
        <v>1.343031215681647E-3</v>
      </c>
      <c r="BN94" s="342">
        <v>1.0778154090175249E-3</v>
      </c>
      <c r="BO94" s="342">
        <v>1.1263883056279358E-3</v>
      </c>
      <c r="BP94" s="342">
        <v>3.6896856709906314E-4</v>
      </c>
      <c r="BQ94" s="342">
        <v>3.1115321330592093E-4</v>
      </c>
      <c r="BR94" s="342">
        <v>7.1952463170323251E-4</v>
      </c>
      <c r="BS94" s="342">
        <v>8.2360412919940933E-4</v>
      </c>
      <c r="BT94" s="342">
        <v>3.4062776348037541E-4</v>
      </c>
      <c r="BU94" s="342">
        <v>7.8318912093743715E-4</v>
      </c>
      <c r="BV94" s="342">
        <v>8.5958639668724996E-4</v>
      </c>
      <c r="BW94" s="342">
        <v>7.0218658805749922E-4</v>
      </c>
      <c r="BX94" s="342">
        <v>7.5948421693570401E-5</v>
      </c>
      <c r="BY94" s="342">
        <v>5.8315120103595249E-4</v>
      </c>
      <c r="BZ94" s="342">
        <v>2.1877008052158649E-4</v>
      </c>
      <c r="CA94" s="342">
        <v>2.5662007234589343E-4</v>
      </c>
      <c r="CB94" s="342">
        <v>8.5960479143673053E-4</v>
      </c>
      <c r="CC94" s="342">
        <v>0</v>
      </c>
      <c r="CD94" s="342">
        <v>5.6901060305934574E-4</v>
      </c>
      <c r="CE94" s="342">
        <v>3.5787223214642829E-4</v>
      </c>
      <c r="CF94" s="342">
        <v>4.3354244321286585E-4</v>
      </c>
      <c r="CG94" s="342">
        <v>1.1682086688493345E-4</v>
      </c>
      <c r="CH94" s="342">
        <v>6.0674640560647497E-4</v>
      </c>
      <c r="CI94" s="342">
        <v>5.8710359873993671E-4</v>
      </c>
      <c r="CJ94" s="342">
        <v>1.3756049392306562E-4</v>
      </c>
      <c r="CK94" s="342">
        <v>9.0763876546786086E-4</v>
      </c>
      <c r="CL94" s="342">
        <v>4.2042983625600514E-4</v>
      </c>
      <c r="CM94" s="342">
        <v>1.000113326303973</v>
      </c>
      <c r="CN94" s="342">
        <v>6.4176965509808682E-4</v>
      </c>
      <c r="CO94" s="342">
        <v>1.5629297241042154E-4</v>
      </c>
      <c r="CP94" s="342">
        <v>1.8241281186056322E-4</v>
      </c>
      <c r="CQ94" s="342">
        <v>1.4422088755026848E-3</v>
      </c>
      <c r="CR94" s="342">
        <v>5.7765762598865227E-4</v>
      </c>
      <c r="CS94" s="342">
        <v>2.940614533186306E-4</v>
      </c>
      <c r="CT94" s="342">
        <v>9.6749038623255526E-4</v>
      </c>
      <c r="CU94" s="342">
        <v>3.1935035693785176E-4</v>
      </c>
      <c r="CV94" s="342">
        <v>1.0588520697370363E-4</v>
      </c>
      <c r="CW94" s="342">
        <v>4.4217940309425183E-4</v>
      </c>
      <c r="CX94" s="342">
        <v>2.8607949216098174E-4</v>
      </c>
      <c r="CY94" s="342">
        <v>1.5518939792468379E-3</v>
      </c>
      <c r="CZ94" s="342">
        <v>2.4681935344552367E-4</v>
      </c>
      <c r="DA94" s="342">
        <v>7.4285346494268095E-4</v>
      </c>
      <c r="DB94" s="342">
        <v>1.9003581197801468E-4</v>
      </c>
      <c r="DC94" s="342">
        <v>1.5659942731098051E-4</v>
      </c>
      <c r="DD94" s="342">
        <v>4.2634406432929753E-4</v>
      </c>
      <c r="DE94" s="342">
        <v>1.2400804798817848E-4</v>
      </c>
      <c r="DF94" s="343">
        <v>0.10159679957828029</v>
      </c>
      <c r="DG94" s="344"/>
      <c r="DH94" s="345"/>
      <c r="DI94" s="346"/>
      <c r="DJ94" s="346"/>
      <c r="DK94" s="346"/>
      <c r="DL94" s="346"/>
      <c r="DM94" s="346"/>
      <c r="DN94" s="346"/>
      <c r="DO94" s="346"/>
      <c r="DP94" s="346"/>
      <c r="DQ94" s="346"/>
      <c r="DR94" s="345"/>
      <c r="DS94" s="345"/>
      <c r="DT94" s="345"/>
      <c r="DU94" s="345"/>
      <c r="DV94" s="345"/>
      <c r="DW94" s="345"/>
      <c r="DX94" s="345"/>
      <c r="DY94" s="345"/>
      <c r="DZ94" s="345"/>
      <c r="EA94" s="345"/>
      <c r="EB94" s="345"/>
      <c r="EC94" s="345"/>
      <c r="ED94" s="345"/>
      <c r="EE94" s="345"/>
      <c r="EF94" s="345"/>
      <c r="EG94" s="345"/>
      <c r="EH94" s="345"/>
      <c r="EI94" s="345"/>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c r="FO94" s="345"/>
    </row>
    <row r="95" spans="1:171" ht="19.899999999999999" customHeight="1" x14ac:dyDescent="0.15">
      <c r="A95" s="347" t="s">
        <v>547</v>
      </c>
      <c r="B95" s="348" t="s">
        <v>548</v>
      </c>
      <c r="C95" s="349">
        <v>9.8845931205052853E-5</v>
      </c>
      <c r="D95" s="342">
        <v>5.5852283520608507E-5</v>
      </c>
      <c r="E95" s="342">
        <v>1.0290478632472413E-4</v>
      </c>
      <c r="F95" s="342">
        <v>6.9508191405995799E-4</v>
      </c>
      <c r="G95" s="342">
        <v>7.748073034555817E-5</v>
      </c>
      <c r="H95" s="342">
        <v>0</v>
      </c>
      <c r="I95" s="342">
        <v>1.88076730578659E-4</v>
      </c>
      <c r="J95" s="342">
        <v>2.6136294301187633E-4</v>
      </c>
      <c r="K95" s="342">
        <v>1.4187516092855045E-4</v>
      </c>
      <c r="L95" s="342">
        <v>3.6182560135489153E-4</v>
      </c>
      <c r="M95" s="342">
        <v>0</v>
      </c>
      <c r="N95" s="342">
        <v>9.8218679791968675E-5</v>
      </c>
      <c r="O95" s="342">
        <v>8.0318815377895545E-5</v>
      </c>
      <c r="P95" s="342">
        <v>1.3090178724603754E-4</v>
      </c>
      <c r="Q95" s="342">
        <v>2.8610763794454687E-4</v>
      </c>
      <c r="R95" s="342">
        <v>1.7785519546274577E-4</v>
      </c>
      <c r="S95" s="342">
        <v>1.5753398308254786E-4</v>
      </c>
      <c r="T95" s="342">
        <v>1.0088185702783323E-4</v>
      </c>
      <c r="U95" s="342">
        <v>2.1909411414355618E-4</v>
      </c>
      <c r="V95" s="342">
        <v>3.2982076761848791E-4</v>
      </c>
      <c r="W95" s="342">
        <v>1.2121390954238045E-4</v>
      </c>
      <c r="X95" s="342">
        <v>3.0226319130707846E-4</v>
      </c>
      <c r="Y95" s="342">
        <v>3.2464469318148364E-4</v>
      </c>
      <c r="Z95" s="342">
        <v>4.4588041126952262E-4</v>
      </c>
      <c r="AA95" s="342">
        <v>3.2799579406118495E-4</v>
      </c>
      <c r="AB95" s="342">
        <v>5.5024481505700569E-4</v>
      </c>
      <c r="AC95" s="342">
        <v>2.1234266787050998E-5</v>
      </c>
      <c r="AD95" s="342">
        <v>8.9902427093565708E-5</v>
      </c>
      <c r="AE95" s="342">
        <v>2.2649713550622813E-4</v>
      </c>
      <c r="AF95" s="342">
        <v>2.0218165186333586E-4</v>
      </c>
      <c r="AG95" s="342">
        <v>8.0880367281518158E-5</v>
      </c>
      <c r="AH95" s="342">
        <v>1.5643233743924416E-4</v>
      </c>
      <c r="AI95" s="342">
        <v>4.2165660589634109E-4</v>
      </c>
      <c r="AJ95" s="342">
        <v>1.108458032314177E-3</v>
      </c>
      <c r="AK95" s="342">
        <v>3.0380209415509202E-4</v>
      </c>
      <c r="AL95" s="342">
        <v>8.8312465630132058E-5</v>
      </c>
      <c r="AM95" s="342">
        <v>1.3472919440873132E-4</v>
      </c>
      <c r="AN95" s="342">
        <v>6.8003842265506047E-4</v>
      </c>
      <c r="AO95" s="342">
        <v>8.6241221236831917E-5</v>
      </c>
      <c r="AP95" s="342">
        <v>4.9599723141276092E-5</v>
      </c>
      <c r="AQ95" s="342">
        <v>6.9415007319302118E-5</v>
      </c>
      <c r="AR95" s="342">
        <v>7.3666135668339484E-4</v>
      </c>
      <c r="AS95" s="342">
        <v>2.7095070472603415E-4</v>
      </c>
      <c r="AT95" s="342">
        <v>4.9009695571765137E-4</v>
      </c>
      <c r="AU95" s="342">
        <v>3.7581821049328734E-4</v>
      </c>
      <c r="AV95" s="342">
        <v>4.1838464531998717E-4</v>
      </c>
      <c r="AW95" s="342">
        <v>7.9131555579648122E-4</v>
      </c>
      <c r="AX95" s="342">
        <v>1.4408588083281331E-3</v>
      </c>
      <c r="AY95" s="342">
        <v>1.1046689311066265E-3</v>
      </c>
      <c r="AZ95" s="342">
        <v>1.7305380082130771E-3</v>
      </c>
      <c r="BA95" s="342">
        <v>8.1528919535093646E-4</v>
      </c>
      <c r="BB95" s="342">
        <v>6.8384448648571192E-4</v>
      </c>
      <c r="BC95" s="342">
        <v>2.4746884644148036E-3</v>
      </c>
      <c r="BD95" s="342">
        <v>4.7046806116791934E-4</v>
      </c>
      <c r="BE95" s="342">
        <v>1.8311725371015412E-4</v>
      </c>
      <c r="BF95" s="342">
        <v>2.2730168501877232E-4</v>
      </c>
      <c r="BG95" s="342">
        <v>3.0822396590831535E-4</v>
      </c>
      <c r="BH95" s="342">
        <v>4.0270609028743E-4</v>
      </c>
      <c r="BI95" s="342">
        <v>1.5861674130242668E-4</v>
      </c>
      <c r="BJ95" s="342">
        <v>1.4085070308955205E-4</v>
      </c>
      <c r="BK95" s="342">
        <v>1.9048011874279365E-4</v>
      </c>
      <c r="BL95" s="342">
        <v>3.4997564592489477E-4</v>
      </c>
      <c r="BM95" s="342">
        <v>1.5785742170584143E-4</v>
      </c>
      <c r="BN95" s="342">
        <v>3.1363497119493147E-4</v>
      </c>
      <c r="BO95" s="342">
        <v>3.0013250562573924E-4</v>
      </c>
      <c r="BP95" s="342">
        <v>6.1957897938492079E-4</v>
      </c>
      <c r="BQ95" s="342">
        <v>6.5687355694176645E-4</v>
      </c>
      <c r="BR95" s="342">
        <v>3.4282583505718822E-4</v>
      </c>
      <c r="BS95" s="342">
        <v>5.0752674986876333E-4</v>
      </c>
      <c r="BT95" s="342">
        <v>3.4792594134639787E-4</v>
      </c>
      <c r="BU95" s="342">
        <v>4.5324449128365417E-4</v>
      </c>
      <c r="BV95" s="342">
        <v>1.3514630405380256E-4</v>
      </c>
      <c r="BW95" s="342">
        <v>1.0682641618415221E-4</v>
      </c>
      <c r="BX95" s="342">
        <v>2.5754036226045402E-5</v>
      </c>
      <c r="BY95" s="342">
        <v>5.1925591636902265E-3</v>
      </c>
      <c r="BZ95" s="342">
        <v>2.5253131729433009E-4</v>
      </c>
      <c r="CA95" s="342">
        <v>5.2720345449562295E-4</v>
      </c>
      <c r="CB95" s="342">
        <v>1.3372128595988322E-4</v>
      </c>
      <c r="CC95" s="342">
        <v>0</v>
      </c>
      <c r="CD95" s="342">
        <v>6.2119604022187365E-4</v>
      </c>
      <c r="CE95" s="342">
        <v>4.5547875894732235E-4</v>
      </c>
      <c r="CF95" s="342">
        <v>3.4134532215153327E-4</v>
      </c>
      <c r="CG95" s="342">
        <v>2.7087719396164003E-4</v>
      </c>
      <c r="CH95" s="342">
        <v>6.8791760262532486E-3</v>
      </c>
      <c r="CI95" s="342">
        <v>1.3556683233596643E-3</v>
      </c>
      <c r="CJ95" s="342">
        <v>3.4099959236485343E-3</v>
      </c>
      <c r="CK95" s="342">
        <v>6.4631871099428868E-3</v>
      </c>
      <c r="CL95" s="342">
        <v>1.6559070160630394E-3</v>
      </c>
      <c r="CM95" s="342">
        <v>2.8316529160280472E-4</v>
      </c>
      <c r="CN95" s="342">
        <v>1.0001172604461561</v>
      </c>
      <c r="CO95" s="342">
        <v>3.1064537627355741E-4</v>
      </c>
      <c r="CP95" s="342">
        <v>2.0323249979723682E-4</v>
      </c>
      <c r="CQ95" s="342">
        <v>2.240686746855795E-4</v>
      </c>
      <c r="CR95" s="342">
        <v>1.8430982395394494E-4</v>
      </c>
      <c r="CS95" s="342">
        <v>1.1132602600586052E-4</v>
      </c>
      <c r="CT95" s="342">
        <v>2.3188266484777323E-4</v>
      </c>
      <c r="CU95" s="342">
        <v>6.3460926579616737E-4</v>
      </c>
      <c r="CV95" s="342">
        <v>4.2174980878025535E-4</v>
      </c>
      <c r="CW95" s="342">
        <v>1.1763401648834328E-4</v>
      </c>
      <c r="CX95" s="342">
        <v>8.6181575110274385E-4</v>
      </c>
      <c r="CY95" s="342">
        <v>4.458258852548203E-4</v>
      </c>
      <c r="CZ95" s="342">
        <v>6.3207018149331114E-4</v>
      </c>
      <c r="DA95" s="342">
        <v>1.0695249914921697E-3</v>
      </c>
      <c r="DB95" s="342">
        <v>2.8625576811306552E-4</v>
      </c>
      <c r="DC95" s="342">
        <v>6.1379814077767601E-4</v>
      </c>
      <c r="DD95" s="342">
        <v>4.6802086084334792E-4</v>
      </c>
      <c r="DE95" s="342">
        <v>8.618584250129883E-5</v>
      </c>
      <c r="DF95" s="343">
        <v>2.0846424575175692E-3</v>
      </c>
      <c r="DG95" s="344"/>
      <c r="DH95" s="345"/>
      <c r="DI95" s="346"/>
      <c r="DJ95" s="346"/>
      <c r="DK95" s="346"/>
      <c r="DL95" s="346"/>
      <c r="DM95" s="346"/>
      <c r="DN95" s="346"/>
      <c r="DO95" s="346"/>
      <c r="DP95" s="346"/>
      <c r="DQ95" s="346"/>
      <c r="DR95" s="345"/>
      <c r="DS95" s="345"/>
      <c r="DT95" s="345"/>
      <c r="DU95" s="345"/>
      <c r="DV95" s="345"/>
      <c r="DW95" s="345"/>
      <c r="DX95" s="345"/>
      <c r="DY95" s="345"/>
      <c r="DZ95" s="345"/>
      <c r="EA95" s="345"/>
      <c r="EB95" s="345"/>
      <c r="EC95" s="345"/>
      <c r="ED95" s="345"/>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345"/>
      <c r="FO95" s="345"/>
    </row>
    <row r="96" spans="1:171" ht="19.899999999999999" customHeight="1" x14ac:dyDescent="0.15">
      <c r="A96" s="347" t="s">
        <v>668</v>
      </c>
      <c r="B96" s="348" t="s">
        <v>842</v>
      </c>
      <c r="C96" s="349">
        <v>0</v>
      </c>
      <c r="D96" s="342">
        <v>0</v>
      </c>
      <c r="E96" s="342">
        <v>0</v>
      </c>
      <c r="F96" s="342">
        <v>0</v>
      </c>
      <c r="G96" s="342">
        <v>0</v>
      </c>
      <c r="H96" s="342">
        <v>0</v>
      </c>
      <c r="I96" s="342">
        <v>0</v>
      </c>
      <c r="J96" s="342">
        <v>0</v>
      </c>
      <c r="K96" s="342">
        <v>0</v>
      </c>
      <c r="L96" s="342">
        <v>0</v>
      </c>
      <c r="M96" s="342">
        <v>0</v>
      </c>
      <c r="N96" s="342">
        <v>0</v>
      </c>
      <c r="O96" s="342">
        <v>0</v>
      </c>
      <c r="P96" s="342">
        <v>0</v>
      </c>
      <c r="Q96" s="342">
        <v>0</v>
      </c>
      <c r="R96" s="342">
        <v>0</v>
      </c>
      <c r="S96" s="342">
        <v>0</v>
      </c>
      <c r="T96" s="342">
        <v>0</v>
      </c>
      <c r="U96" s="342">
        <v>0</v>
      </c>
      <c r="V96" s="342">
        <v>0</v>
      </c>
      <c r="W96" s="342">
        <v>0</v>
      </c>
      <c r="X96" s="342">
        <v>0</v>
      </c>
      <c r="Y96" s="342">
        <v>0</v>
      </c>
      <c r="Z96" s="342">
        <v>0</v>
      </c>
      <c r="AA96" s="342">
        <v>0</v>
      </c>
      <c r="AB96" s="342">
        <v>0</v>
      </c>
      <c r="AC96" s="342">
        <v>0</v>
      </c>
      <c r="AD96" s="342">
        <v>0</v>
      </c>
      <c r="AE96" s="342">
        <v>0</v>
      </c>
      <c r="AF96" s="342">
        <v>0</v>
      </c>
      <c r="AG96" s="342">
        <v>0</v>
      </c>
      <c r="AH96" s="342">
        <v>0</v>
      </c>
      <c r="AI96" s="342">
        <v>0</v>
      </c>
      <c r="AJ96" s="342">
        <v>0</v>
      </c>
      <c r="AK96" s="342">
        <v>0</v>
      </c>
      <c r="AL96" s="342">
        <v>0</v>
      </c>
      <c r="AM96" s="342">
        <v>0</v>
      </c>
      <c r="AN96" s="342">
        <v>0</v>
      </c>
      <c r="AO96" s="342">
        <v>0</v>
      </c>
      <c r="AP96" s="342">
        <v>0</v>
      </c>
      <c r="AQ96" s="342">
        <v>0</v>
      </c>
      <c r="AR96" s="342">
        <v>0</v>
      </c>
      <c r="AS96" s="342">
        <v>0</v>
      </c>
      <c r="AT96" s="342">
        <v>0</v>
      </c>
      <c r="AU96" s="342">
        <v>0</v>
      </c>
      <c r="AV96" s="342">
        <v>0</v>
      </c>
      <c r="AW96" s="342">
        <v>0</v>
      </c>
      <c r="AX96" s="342">
        <v>0</v>
      </c>
      <c r="AY96" s="342">
        <v>0</v>
      </c>
      <c r="AZ96" s="342">
        <v>0</v>
      </c>
      <c r="BA96" s="342">
        <v>0</v>
      </c>
      <c r="BB96" s="342">
        <v>0</v>
      </c>
      <c r="BC96" s="342">
        <v>0</v>
      </c>
      <c r="BD96" s="342">
        <v>0</v>
      </c>
      <c r="BE96" s="342">
        <v>0</v>
      </c>
      <c r="BF96" s="342">
        <v>0</v>
      </c>
      <c r="BG96" s="342">
        <v>0</v>
      </c>
      <c r="BH96" s="342">
        <v>0</v>
      </c>
      <c r="BI96" s="342">
        <v>0</v>
      </c>
      <c r="BJ96" s="342">
        <v>0</v>
      </c>
      <c r="BK96" s="342">
        <v>0</v>
      </c>
      <c r="BL96" s="342">
        <v>0</v>
      </c>
      <c r="BM96" s="342">
        <v>0</v>
      </c>
      <c r="BN96" s="342">
        <v>0</v>
      </c>
      <c r="BO96" s="342">
        <v>0</v>
      </c>
      <c r="BP96" s="342">
        <v>0</v>
      </c>
      <c r="BQ96" s="342">
        <v>0</v>
      </c>
      <c r="BR96" s="342">
        <v>0</v>
      </c>
      <c r="BS96" s="342">
        <v>0</v>
      </c>
      <c r="BT96" s="342">
        <v>0</v>
      </c>
      <c r="BU96" s="342">
        <v>0</v>
      </c>
      <c r="BV96" s="342">
        <v>0</v>
      </c>
      <c r="BW96" s="342">
        <v>0</v>
      </c>
      <c r="BX96" s="342">
        <v>0</v>
      </c>
      <c r="BY96" s="342">
        <v>0</v>
      </c>
      <c r="BZ96" s="342">
        <v>0</v>
      </c>
      <c r="CA96" s="342">
        <v>0</v>
      </c>
      <c r="CB96" s="342">
        <v>0</v>
      </c>
      <c r="CC96" s="342">
        <v>0</v>
      </c>
      <c r="CD96" s="342">
        <v>0</v>
      </c>
      <c r="CE96" s="342">
        <v>0</v>
      </c>
      <c r="CF96" s="342">
        <v>0</v>
      </c>
      <c r="CG96" s="342">
        <v>0</v>
      </c>
      <c r="CH96" s="342">
        <v>0</v>
      </c>
      <c r="CI96" s="342">
        <v>0</v>
      </c>
      <c r="CJ96" s="342">
        <v>0</v>
      </c>
      <c r="CK96" s="342">
        <v>0</v>
      </c>
      <c r="CL96" s="342">
        <v>0</v>
      </c>
      <c r="CM96" s="342">
        <v>0</v>
      </c>
      <c r="CN96" s="342">
        <v>0</v>
      </c>
      <c r="CO96" s="342">
        <v>1</v>
      </c>
      <c r="CP96" s="342">
        <v>0</v>
      </c>
      <c r="CQ96" s="342">
        <v>0</v>
      </c>
      <c r="CR96" s="342">
        <v>0</v>
      </c>
      <c r="CS96" s="342">
        <v>0</v>
      </c>
      <c r="CT96" s="342">
        <v>0</v>
      </c>
      <c r="CU96" s="342">
        <v>0</v>
      </c>
      <c r="CV96" s="342">
        <v>0</v>
      </c>
      <c r="CW96" s="342">
        <v>0</v>
      </c>
      <c r="CX96" s="342">
        <v>0</v>
      </c>
      <c r="CY96" s="342">
        <v>0</v>
      </c>
      <c r="CZ96" s="342">
        <v>0</v>
      </c>
      <c r="DA96" s="342">
        <v>0</v>
      </c>
      <c r="DB96" s="342">
        <v>0</v>
      </c>
      <c r="DC96" s="342">
        <v>0</v>
      </c>
      <c r="DD96" s="342">
        <v>0</v>
      </c>
      <c r="DE96" s="342">
        <v>0</v>
      </c>
      <c r="DF96" s="343">
        <v>0</v>
      </c>
      <c r="DG96" s="344"/>
      <c r="DH96" s="345"/>
      <c r="DI96" s="346"/>
      <c r="DJ96" s="346"/>
      <c r="DK96" s="346"/>
      <c r="DL96" s="346"/>
      <c r="DM96" s="346"/>
      <c r="DN96" s="346"/>
      <c r="DO96" s="346"/>
      <c r="DP96" s="346"/>
      <c r="DQ96" s="346"/>
      <c r="DR96" s="345"/>
      <c r="DS96" s="345"/>
      <c r="DT96" s="345"/>
      <c r="DU96" s="345"/>
      <c r="DV96" s="345"/>
      <c r="DW96" s="345"/>
      <c r="DX96" s="345"/>
      <c r="DY96" s="345"/>
      <c r="DZ96" s="345"/>
      <c r="EA96" s="345"/>
      <c r="EB96" s="345"/>
      <c r="EC96" s="345"/>
      <c r="ED96" s="345"/>
      <c r="EE96" s="345"/>
      <c r="EF96" s="345"/>
      <c r="EG96" s="345"/>
      <c r="EH96" s="345"/>
      <c r="EI96" s="345"/>
      <c r="EJ96" s="345"/>
      <c r="EK96" s="345"/>
      <c r="EL96" s="345"/>
      <c r="EM96" s="345"/>
      <c r="EN96" s="345"/>
      <c r="EO96" s="345"/>
      <c r="EP96" s="345"/>
      <c r="EQ96" s="345"/>
      <c r="ER96" s="345"/>
      <c r="ES96" s="345"/>
      <c r="ET96" s="345"/>
      <c r="EU96" s="345"/>
      <c r="EV96" s="345"/>
      <c r="EW96" s="345"/>
      <c r="EX96" s="345"/>
      <c r="EY96" s="345"/>
      <c r="EZ96" s="345"/>
      <c r="FA96" s="345"/>
      <c r="FB96" s="345"/>
      <c r="FC96" s="345"/>
      <c r="FD96" s="345"/>
      <c r="FE96" s="345"/>
      <c r="FF96" s="345"/>
      <c r="FG96" s="345"/>
      <c r="FH96" s="345"/>
      <c r="FI96" s="345"/>
      <c r="FJ96" s="345"/>
      <c r="FK96" s="345"/>
      <c r="FL96" s="345"/>
      <c r="FM96" s="345"/>
      <c r="FN96" s="345"/>
      <c r="FO96" s="345"/>
    </row>
    <row r="97" spans="1:171" ht="19.899999999999999" customHeight="1" x14ac:dyDescent="0.15">
      <c r="A97" s="347" t="s">
        <v>558</v>
      </c>
      <c r="B97" s="348" t="s">
        <v>557</v>
      </c>
      <c r="C97" s="349">
        <v>0</v>
      </c>
      <c r="D97" s="342">
        <v>0</v>
      </c>
      <c r="E97" s="342">
        <v>0</v>
      </c>
      <c r="F97" s="342">
        <v>0</v>
      </c>
      <c r="G97" s="342">
        <v>0</v>
      </c>
      <c r="H97" s="342">
        <v>0</v>
      </c>
      <c r="I97" s="342">
        <v>0</v>
      </c>
      <c r="J97" s="342">
        <v>0</v>
      </c>
      <c r="K97" s="342">
        <v>0</v>
      </c>
      <c r="L97" s="342">
        <v>0</v>
      </c>
      <c r="M97" s="342">
        <v>0</v>
      </c>
      <c r="N97" s="342">
        <v>0</v>
      </c>
      <c r="O97" s="342">
        <v>0</v>
      </c>
      <c r="P97" s="342">
        <v>0</v>
      </c>
      <c r="Q97" s="342">
        <v>0</v>
      </c>
      <c r="R97" s="342">
        <v>0</v>
      </c>
      <c r="S97" s="342">
        <v>0</v>
      </c>
      <c r="T97" s="342">
        <v>0</v>
      </c>
      <c r="U97" s="342">
        <v>0</v>
      </c>
      <c r="V97" s="342">
        <v>0</v>
      </c>
      <c r="W97" s="342">
        <v>0</v>
      </c>
      <c r="X97" s="342">
        <v>0</v>
      </c>
      <c r="Y97" s="342">
        <v>0</v>
      </c>
      <c r="Z97" s="342">
        <v>0</v>
      </c>
      <c r="AA97" s="342">
        <v>0</v>
      </c>
      <c r="AB97" s="342">
        <v>0</v>
      </c>
      <c r="AC97" s="342">
        <v>0</v>
      </c>
      <c r="AD97" s="342">
        <v>0</v>
      </c>
      <c r="AE97" s="342">
        <v>0</v>
      </c>
      <c r="AF97" s="342">
        <v>0</v>
      </c>
      <c r="AG97" s="342">
        <v>0</v>
      </c>
      <c r="AH97" s="342">
        <v>0</v>
      </c>
      <c r="AI97" s="342">
        <v>0</v>
      </c>
      <c r="AJ97" s="342">
        <v>0</v>
      </c>
      <c r="AK97" s="342">
        <v>0</v>
      </c>
      <c r="AL97" s="342">
        <v>0</v>
      </c>
      <c r="AM97" s="342">
        <v>0</v>
      </c>
      <c r="AN97" s="342">
        <v>0</v>
      </c>
      <c r="AO97" s="342">
        <v>0</v>
      </c>
      <c r="AP97" s="342">
        <v>0</v>
      </c>
      <c r="AQ97" s="342">
        <v>0</v>
      </c>
      <c r="AR97" s="342">
        <v>0</v>
      </c>
      <c r="AS97" s="342">
        <v>0</v>
      </c>
      <c r="AT97" s="342">
        <v>0</v>
      </c>
      <c r="AU97" s="342">
        <v>0</v>
      </c>
      <c r="AV97" s="342">
        <v>0</v>
      </c>
      <c r="AW97" s="342">
        <v>0</v>
      </c>
      <c r="AX97" s="342">
        <v>0</v>
      </c>
      <c r="AY97" s="342">
        <v>0</v>
      </c>
      <c r="AZ97" s="342">
        <v>0</v>
      </c>
      <c r="BA97" s="342">
        <v>0</v>
      </c>
      <c r="BB97" s="342">
        <v>0</v>
      </c>
      <c r="BC97" s="342">
        <v>0</v>
      </c>
      <c r="BD97" s="342">
        <v>0</v>
      </c>
      <c r="BE97" s="342">
        <v>0</v>
      </c>
      <c r="BF97" s="342">
        <v>0</v>
      </c>
      <c r="BG97" s="342">
        <v>0</v>
      </c>
      <c r="BH97" s="342">
        <v>0</v>
      </c>
      <c r="BI97" s="342">
        <v>0</v>
      </c>
      <c r="BJ97" s="342">
        <v>0</v>
      </c>
      <c r="BK97" s="342">
        <v>0</v>
      </c>
      <c r="BL97" s="342">
        <v>0</v>
      </c>
      <c r="BM97" s="342">
        <v>0</v>
      </c>
      <c r="BN97" s="342">
        <v>0</v>
      </c>
      <c r="BO97" s="342">
        <v>0</v>
      </c>
      <c r="BP97" s="342">
        <v>0</v>
      </c>
      <c r="BQ97" s="342">
        <v>0</v>
      </c>
      <c r="BR97" s="342">
        <v>0</v>
      </c>
      <c r="BS97" s="342">
        <v>0</v>
      </c>
      <c r="BT97" s="342">
        <v>0</v>
      </c>
      <c r="BU97" s="342">
        <v>0</v>
      </c>
      <c r="BV97" s="342">
        <v>0</v>
      </c>
      <c r="BW97" s="342">
        <v>0</v>
      </c>
      <c r="BX97" s="342">
        <v>0</v>
      </c>
      <c r="BY97" s="342">
        <v>0</v>
      </c>
      <c r="BZ97" s="342">
        <v>0</v>
      </c>
      <c r="CA97" s="342">
        <v>0</v>
      </c>
      <c r="CB97" s="342">
        <v>0</v>
      </c>
      <c r="CC97" s="342">
        <v>0</v>
      </c>
      <c r="CD97" s="342">
        <v>0</v>
      </c>
      <c r="CE97" s="342">
        <v>0</v>
      </c>
      <c r="CF97" s="342">
        <v>0</v>
      </c>
      <c r="CG97" s="342">
        <v>0</v>
      </c>
      <c r="CH97" s="342">
        <v>0</v>
      </c>
      <c r="CI97" s="342">
        <v>0</v>
      </c>
      <c r="CJ97" s="342">
        <v>0</v>
      </c>
      <c r="CK97" s="342">
        <v>0</v>
      </c>
      <c r="CL97" s="342">
        <v>0</v>
      </c>
      <c r="CM97" s="342">
        <v>0</v>
      </c>
      <c r="CN97" s="342">
        <v>0</v>
      </c>
      <c r="CO97" s="342">
        <v>0</v>
      </c>
      <c r="CP97" s="342">
        <v>1.0103165705655806</v>
      </c>
      <c r="CQ97" s="342">
        <v>0</v>
      </c>
      <c r="CR97" s="342">
        <v>0</v>
      </c>
      <c r="CS97" s="342">
        <v>4.6253212551430786E-4</v>
      </c>
      <c r="CT97" s="342">
        <v>0</v>
      </c>
      <c r="CU97" s="342">
        <v>0</v>
      </c>
      <c r="CV97" s="342">
        <v>0</v>
      </c>
      <c r="CW97" s="342">
        <v>0</v>
      </c>
      <c r="CX97" s="342">
        <v>0</v>
      </c>
      <c r="CY97" s="342">
        <v>0</v>
      </c>
      <c r="CZ97" s="342">
        <v>0</v>
      </c>
      <c r="DA97" s="342">
        <v>0</v>
      </c>
      <c r="DB97" s="342">
        <v>0</v>
      </c>
      <c r="DC97" s="342">
        <v>0</v>
      </c>
      <c r="DD97" s="342">
        <v>0</v>
      </c>
      <c r="DE97" s="342">
        <v>0</v>
      </c>
      <c r="DF97" s="343">
        <v>0</v>
      </c>
      <c r="DG97" s="344"/>
      <c r="DH97" s="345"/>
      <c r="DI97" s="346"/>
      <c r="DJ97" s="346"/>
      <c r="DK97" s="346"/>
      <c r="DL97" s="346"/>
      <c r="DM97" s="346"/>
      <c r="DN97" s="346"/>
      <c r="DO97" s="346"/>
      <c r="DP97" s="346"/>
      <c r="DQ97" s="346"/>
      <c r="DR97" s="345"/>
      <c r="DS97" s="345"/>
      <c r="DT97" s="345"/>
      <c r="DU97" s="345"/>
      <c r="DV97" s="345"/>
      <c r="DW97" s="345"/>
      <c r="DX97" s="345"/>
      <c r="DY97" s="345"/>
      <c r="DZ97" s="345"/>
      <c r="EA97" s="345"/>
      <c r="EB97" s="345"/>
      <c r="EC97" s="345"/>
      <c r="ED97" s="345"/>
      <c r="EE97" s="345"/>
      <c r="EF97" s="345"/>
      <c r="EG97" s="345"/>
      <c r="EH97" s="345"/>
      <c r="EI97" s="345"/>
      <c r="EJ97" s="345"/>
      <c r="EK97" s="345"/>
      <c r="EL97" s="345"/>
      <c r="EM97" s="345"/>
      <c r="EN97" s="345"/>
      <c r="EO97" s="345"/>
      <c r="EP97" s="345"/>
      <c r="EQ97" s="345"/>
      <c r="ER97" s="345"/>
      <c r="ES97" s="345"/>
      <c r="ET97" s="345"/>
      <c r="EU97" s="345"/>
      <c r="EV97" s="345"/>
      <c r="EW97" s="345"/>
      <c r="EX97" s="345"/>
      <c r="EY97" s="345"/>
      <c r="EZ97" s="345"/>
      <c r="FA97" s="345"/>
      <c r="FB97" s="345"/>
      <c r="FC97" s="345"/>
      <c r="FD97" s="345"/>
      <c r="FE97" s="345"/>
      <c r="FF97" s="345"/>
      <c r="FG97" s="345"/>
      <c r="FH97" s="345"/>
      <c r="FI97" s="345"/>
      <c r="FJ97" s="345"/>
      <c r="FK97" s="345"/>
      <c r="FL97" s="345"/>
      <c r="FM97" s="345"/>
      <c r="FN97" s="345"/>
      <c r="FO97" s="345"/>
    </row>
    <row r="98" spans="1:171" ht="19.899999999999999" customHeight="1" x14ac:dyDescent="0.15">
      <c r="A98" s="347" t="s">
        <v>561</v>
      </c>
      <c r="B98" s="348" t="s">
        <v>560</v>
      </c>
      <c r="C98" s="349">
        <v>4.0898905093183974E-5</v>
      </c>
      <c r="D98" s="342">
        <v>8.0262160493867611E-5</v>
      </c>
      <c r="E98" s="342">
        <v>2.702234191776819E-5</v>
      </c>
      <c r="F98" s="342">
        <v>1.3389713224810534E-5</v>
      </c>
      <c r="G98" s="342">
        <v>3.1878971713805119E-5</v>
      </c>
      <c r="H98" s="342">
        <v>0</v>
      </c>
      <c r="I98" s="342">
        <v>3.2106917187556495E-5</v>
      </c>
      <c r="J98" s="342">
        <v>1.2719280559074741E-4</v>
      </c>
      <c r="K98" s="342">
        <v>4.4230932070698985E-5</v>
      </c>
      <c r="L98" s="342">
        <v>2.9572819701103036E-4</v>
      </c>
      <c r="M98" s="342">
        <v>0</v>
      </c>
      <c r="N98" s="342">
        <v>4.111787756998938E-5</v>
      </c>
      <c r="O98" s="342">
        <v>3.1712978949458678E-5</v>
      </c>
      <c r="P98" s="342">
        <v>3.2031051523680862E-5</v>
      </c>
      <c r="Q98" s="342">
        <v>3.6108344309800262E-5</v>
      </c>
      <c r="R98" s="342">
        <v>9.4382779456040963E-5</v>
      </c>
      <c r="S98" s="342">
        <v>5.7434810160814811E-5</v>
      </c>
      <c r="T98" s="342">
        <v>3.9274450560704005E-5</v>
      </c>
      <c r="U98" s="342">
        <v>7.3544758364254816E-5</v>
      </c>
      <c r="V98" s="342">
        <v>5.0326152327887628E-5</v>
      </c>
      <c r="W98" s="342">
        <v>4.4725818801572703E-5</v>
      </c>
      <c r="X98" s="342">
        <v>3.4605026601537574E-5</v>
      </c>
      <c r="Y98" s="342">
        <v>4.6567840774461876E-5</v>
      </c>
      <c r="Z98" s="342">
        <v>5.4708663655981243E-5</v>
      </c>
      <c r="AA98" s="342">
        <v>4.8497450034390891E-5</v>
      </c>
      <c r="AB98" s="342">
        <v>3.7227296418669918E-5</v>
      </c>
      <c r="AC98" s="342">
        <v>7.7312005048703352E-5</v>
      </c>
      <c r="AD98" s="342">
        <v>4.9468226031524838E-5</v>
      </c>
      <c r="AE98" s="342">
        <v>3.3257671321760785E-5</v>
      </c>
      <c r="AF98" s="342">
        <v>3.0901087087404265E-5</v>
      </c>
      <c r="AG98" s="342">
        <v>4.6128934697871087E-5</v>
      </c>
      <c r="AH98" s="342">
        <v>8.1667378849214941E-5</v>
      </c>
      <c r="AI98" s="342">
        <v>8.6257179479231808E-5</v>
      </c>
      <c r="AJ98" s="342">
        <v>6.0831724489529581E-5</v>
      </c>
      <c r="AK98" s="342">
        <v>7.959121759428076E-5</v>
      </c>
      <c r="AL98" s="342">
        <v>3.8511569620137887E-5</v>
      </c>
      <c r="AM98" s="342">
        <v>3.9497263094243207E-5</v>
      </c>
      <c r="AN98" s="342">
        <v>8.1800488652538839E-5</v>
      </c>
      <c r="AO98" s="342">
        <v>4.4310350419858503E-5</v>
      </c>
      <c r="AP98" s="342">
        <v>6.0969857070290937E-5</v>
      </c>
      <c r="AQ98" s="342">
        <v>5.2468275793102168E-5</v>
      </c>
      <c r="AR98" s="342">
        <v>3.059111709475151E-5</v>
      </c>
      <c r="AS98" s="342">
        <v>3.4570662432443327E-5</v>
      </c>
      <c r="AT98" s="342">
        <v>2.5021551563544325E-5</v>
      </c>
      <c r="AU98" s="342">
        <v>2.2050140986959467E-5</v>
      </c>
      <c r="AV98" s="342">
        <v>3.100482800312783E-5</v>
      </c>
      <c r="AW98" s="342">
        <v>2.5904978549326213E-5</v>
      </c>
      <c r="AX98" s="342">
        <v>2.5579536060835383E-5</v>
      </c>
      <c r="AY98" s="342">
        <v>3.1377499802579567E-5</v>
      </c>
      <c r="AZ98" s="342">
        <v>2.5361274709688252E-5</v>
      </c>
      <c r="BA98" s="342">
        <v>2.0766943234194758E-5</v>
      </c>
      <c r="BB98" s="342">
        <v>4.6184238776753188E-5</v>
      </c>
      <c r="BC98" s="342">
        <v>2.5067250915275335E-5</v>
      </c>
      <c r="BD98" s="342">
        <v>2.8208263533902151E-5</v>
      </c>
      <c r="BE98" s="342">
        <v>2.8114809902135441E-5</v>
      </c>
      <c r="BF98" s="342">
        <v>2.7441655128414225E-5</v>
      </c>
      <c r="BG98" s="342">
        <v>2.5459276186427181E-5</v>
      </c>
      <c r="BH98" s="342">
        <v>3.3151663233196568E-5</v>
      </c>
      <c r="BI98" s="342">
        <v>3.3602317964401398E-5</v>
      </c>
      <c r="BJ98" s="342">
        <v>3.4823449162082021E-5</v>
      </c>
      <c r="BK98" s="342">
        <v>2.3021796761167268E-4</v>
      </c>
      <c r="BL98" s="342">
        <v>3.1809981263758887E-5</v>
      </c>
      <c r="BM98" s="342">
        <v>3.3236469976426589E-5</v>
      </c>
      <c r="BN98" s="342">
        <v>3.5810970089434737E-5</v>
      </c>
      <c r="BO98" s="342">
        <v>3.6264280227044447E-5</v>
      </c>
      <c r="BP98" s="342">
        <v>8.9442442157945838E-5</v>
      </c>
      <c r="BQ98" s="342">
        <v>2.2329760147734453E-4</v>
      </c>
      <c r="BR98" s="342">
        <v>1.3575614545012553E-4</v>
      </c>
      <c r="BS98" s="342">
        <v>3.150426876403091E-5</v>
      </c>
      <c r="BT98" s="342">
        <v>3.8152305810576288E-5</v>
      </c>
      <c r="BU98" s="342">
        <v>1.2183227626315662E-4</v>
      </c>
      <c r="BV98" s="342">
        <v>4.3328469011353825E-5</v>
      </c>
      <c r="BW98" s="342">
        <v>4.4836641008729429E-5</v>
      </c>
      <c r="BX98" s="342">
        <v>6.7013747492274848E-6</v>
      </c>
      <c r="BY98" s="342">
        <v>5.6048216887824862E-5</v>
      </c>
      <c r="BZ98" s="342">
        <v>2.2202146963107538E-5</v>
      </c>
      <c r="CA98" s="342">
        <v>8.8295487823053376E-5</v>
      </c>
      <c r="CB98" s="342">
        <v>9.4152418111336476E-5</v>
      </c>
      <c r="CC98" s="342">
        <v>0</v>
      </c>
      <c r="CD98" s="342">
        <v>3.6502577022944681E-5</v>
      </c>
      <c r="CE98" s="342">
        <v>9.061053161680906E-3</v>
      </c>
      <c r="CF98" s="342">
        <v>5.9154682821239177E-4</v>
      </c>
      <c r="CG98" s="342">
        <v>4.50448387797731E-5</v>
      </c>
      <c r="CH98" s="342">
        <v>6.4632978898396688E-4</v>
      </c>
      <c r="CI98" s="342">
        <v>3.9476661363470729E-4</v>
      </c>
      <c r="CJ98" s="342">
        <v>9.9729271576524432E-5</v>
      </c>
      <c r="CK98" s="342">
        <v>1.8174497290636483E-4</v>
      </c>
      <c r="CL98" s="342">
        <v>1.8235648340509877E-4</v>
      </c>
      <c r="CM98" s="342">
        <v>5.5509923716871825E-5</v>
      </c>
      <c r="CN98" s="342">
        <v>2.5789126232700633E-5</v>
      </c>
      <c r="CO98" s="342">
        <v>5.3737457673011086E-5</v>
      </c>
      <c r="CP98" s="342">
        <v>7.3076118200385348E-3</v>
      </c>
      <c r="CQ98" s="342">
        <v>1.0393216687358151</v>
      </c>
      <c r="CR98" s="342">
        <v>1.4660277742728559E-3</v>
      </c>
      <c r="CS98" s="342">
        <v>8.0834318943253573E-4</v>
      </c>
      <c r="CT98" s="342">
        <v>3.5424208766770755E-5</v>
      </c>
      <c r="CU98" s="342">
        <v>1.6894596963611679E-5</v>
      </c>
      <c r="CV98" s="342">
        <v>5.6276686395245141E-5</v>
      </c>
      <c r="CW98" s="342">
        <v>2.3728716069511544E-5</v>
      </c>
      <c r="CX98" s="342">
        <v>4.9917131032854099E-5</v>
      </c>
      <c r="CY98" s="342">
        <v>5.9231008037911973E-5</v>
      </c>
      <c r="CZ98" s="342">
        <v>4.1559367692749248E-4</v>
      </c>
      <c r="DA98" s="342">
        <v>2.4494208101695323E-5</v>
      </c>
      <c r="DB98" s="342">
        <v>9.1904247108043303E-5</v>
      </c>
      <c r="DC98" s="342">
        <v>2.717336633480903E-3</v>
      </c>
      <c r="DD98" s="342">
        <v>1.0059041248629073E-4</v>
      </c>
      <c r="DE98" s="342">
        <v>7.3539254884996994E-5</v>
      </c>
      <c r="DF98" s="343">
        <v>1.3614295020641335E-4</v>
      </c>
      <c r="DG98" s="344"/>
      <c r="DH98" s="345"/>
      <c r="DI98" s="346"/>
      <c r="DJ98" s="346"/>
      <c r="DK98" s="346"/>
      <c r="DL98" s="346"/>
      <c r="DM98" s="346"/>
      <c r="DN98" s="346"/>
      <c r="DO98" s="346"/>
      <c r="DP98" s="346"/>
      <c r="DQ98" s="346"/>
      <c r="DR98" s="345"/>
      <c r="DS98" s="345"/>
      <c r="DT98" s="345"/>
      <c r="DU98" s="345"/>
      <c r="DV98" s="345"/>
      <c r="DW98" s="345"/>
      <c r="DX98" s="345"/>
      <c r="DY98" s="345"/>
      <c r="DZ98" s="345"/>
      <c r="EA98" s="345"/>
      <c r="EB98" s="345"/>
      <c r="EC98" s="345"/>
      <c r="ED98" s="345"/>
      <c r="EE98" s="345"/>
      <c r="EF98" s="345"/>
      <c r="EG98" s="345"/>
      <c r="EH98" s="345"/>
      <c r="EI98" s="345"/>
      <c r="EJ98" s="345"/>
      <c r="EK98" s="345"/>
      <c r="EL98" s="345"/>
      <c r="EM98" s="345"/>
      <c r="EN98" s="345"/>
      <c r="EO98" s="345"/>
      <c r="EP98" s="345"/>
      <c r="EQ98" s="345"/>
      <c r="ER98" s="345"/>
      <c r="ES98" s="345"/>
      <c r="ET98" s="345"/>
      <c r="EU98" s="345"/>
      <c r="EV98" s="345"/>
      <c r="EW98" s="345"/>
      <c r="EX98" s="345"/>
      <c r="EY98" s="345"/>
      <c r="EZ98" s="345"/>
      <c r="FA98" s="345"/>
      <c r="FB98" s="345"/>
      <c r="FC98" s="345"/>
      <c r="FD98" s="345"/>
      <c r="FE98" s="345"/>
      <c r="FF98" s="345"/>
      <c r="FG98" s="345"/>
      <c r="FH98" s="345"/>
      <c r="FI98" s="345"/>
      <c r="FJ98" s="345"/>
      <c r="FK98" s="345"/>
      <c r="FL98" s="345"/>
      <c r="FM98" s="345"/>
      <c r="FN98" s="345"/>
      <c r="FO98" s="345"/>
    </row>
    <row r="99" spans="1:171" ht="19.899999999999999" customHeight="1" x14ac:dyDescent="0.15">
      <c r="A99" s="347" t="s">
        <v>564</v>
      </c>
      <c r="B99" s="348" t="s">
        <v>563</v>
      </c>
      <c r="C99" s="349">
        <v>0</v>
      </c>
      <c r="D99" s="342">
        <v>0</v>
      </c>
      <c r="E99" s="342">
        <v>0</v>
      </c>
      <c r="F99" s="342">
        <v>0</v>
      </c>
      <c r="G99" s="342">
        <v>0</v>
      </c>
      <c r="H99" s="342">
        <v>0</v>
      </c>
      <c r="I99" s="342">
        <v>0</v>
      </c>
      <c r="J99" s="342">
        <v>0</v>
      </c>
      <c r="K99" s="342">
        <v>0</v>
      </c>
      <c r="L99" s="342">
        <v>0</v>
      </c>
      <c r="M99" s="342">
        <v>0</v>
      </c>
      <c r="N99" s="342">
        <v>0</v>
      </c>
      <c r="O99" s="342">
        <v>0</v>
      </c>
      <c r="P99" s="342">
        <v>0</v>
      </c>
      <c r="Q99" s="342">
        <v>0</v>
      </c>
      <c r="R99" s="342">
        <v>0</v>
      </c>
      <c r="S99" s="342">
        <v>0</v>
      </c>
      <c r="T99" s="342">
        <v>0</v>
      </c>
      <c r="U99" s="342">
        <v>0</v>
      </c>
      <c r="V99" s="342">
        <v>0</v>
      </c>
      <c r="W99" s="342">
        <v>0</v>
      </c>
      <c r="X99" s="342">
        <v>0</v>
      </c>
      <c r="Y99" s="342">
        <v>0</v>
      </c>
      <c r="Z99" s="342">
        <v>0</v>
      </c>
      <c r="AA99" s="342">
        <v>0</v>
      </c>
      <c r="AB99" s="342">
        <v>0</v>
      </c>
      <c r="AC99" s="342">
        <v>0</v>
      </c>
      <c r="AD99" s="342">
        <v>0</v>
      </c>
      <c r="AE99" s="342">
        <v>0</v>
      </c>
      <c r="AF99" s="342">
        <v>0</v>
      </c>
      <c r="AG99" s="342">
        <v>0</v>
      </c>
      <c r="AH99" s="342">
        <v>0</v>
      </c>
      <c r="AI99" s="342">
        <v>0</v>
      </c>
      <c r="AJ99" s="342">
        <v>0</v>
      </c>
      <c r="AK99" s="342">
        <v>0</v>
      </c>
      <c r="AL99" s="342">
        <v>0</v>
      </c>
      <c r="AM99" s="342">
        <v>0</v>
      </c>
      <c r="AN99" s="342">
        <v>0</v>
      </c>
      <c r="AO99" s="342">
        <v>0</v>
      </c>
      <c r="AP99" s="342">
        <v>0</v>
      </c>
      <c r="AQ99" s="342">
        <v>0</v>
      </c>
      <c r="AR99" s="342">
        <v>0</v>
      </c>
      <c r="AS99" s="342">
        <v>0</v>
      </c>
      <c r="AT99" s="342">
        <v>0</v>
      </c>
      <c r="AU99" s="342">
        <v>0</v>
      </c>
      <c r="AV99" s="342">
        <v>0</v>
      </c>
      <c r="AW99" s="342">
        <v>0</v>
      </c>
      <c r="AX99" s="342">
        <v>0</v>
      </c>
      <c r="AY99" s="342">
        <v>0</v>
      </c>
      <c r="AZ99" s="342">
        <v>0</v>
      </c>
      <c r="BA99" s="342">
        <v>0</v>
      </c>
      <c r="BB99" s="342">
        <v>0</v>
      </c>
      <c r="BC99" s="342">
        <v>0</v>
      </c>
      <c r="BD99" s="342">
        <v>0</v>
      </c>
      <c r="BE99" s="342">
        <v>0</v>
      </c>
      <c r="BF99" s="342">
        <v>0</v>
      </c>
      <c r="BG99" s="342">
        <v>0</v>
      </c>
      <c r="BH99" s="342">
        <v>0</v>
      </c>
      <c r="BI99" s="342">
        <v>0</v>
      </c>
      <c r="BJ99" s="342">
        <v>0</v>
      </c>
      <c r="BK99" s="342">
        <v>0</v>
      </c>
      <c r="BL99" s="342">
        <v>0</v>
      </c>
      <c r="BM99" s="342">
        <v>0</v>
      </c>
      <c r="BN99" s="342">
        <v>0</v>
      </c>
      <c r="BO99" s="342">
        <v>0</v>
      </c>
      <c r="BP99" s="342">
        <v>0</v>
      </c>
      <c r="BQ99" s="342">
        <v>0</v>
      </c>
      <c r="BR99" s="342">
        <v>0</v>
      </c>
      <c r="BS99" s="342">
        <v>0</v>
      </c>
      <c r="BT99" s="342">
        <v>0</v>
      </c>
      <c r="BU99" s="342">
        <v>0</v>
      </c>
      <c r="BV99" s="342">
        <v>0</v>
      </c>
      <c r="BW99" s="342">
        <v>0</v>
      </c>
      <c r="BX99" s="342">
        <v>0</v>
      </c>
      <c r="BY99" s="342">
        <v>0</v>
      </c>
      <c r="BZ99" s="342">
        <v>0</v>
      </c>
      <c r="CA99" s="342">
        <v>0</v>
      </c>
      <c r="CB99" s="342">
        <v>0</v>
      </c>
      <c r="CC99" s="342">
        <v>0</v>
      </c>
      <c r="CD99" s="342">
        <v>0</v>
      </c>
      <c r="CE99" s="342">
        <v>0</v>
      </c>
      <c r="CF99" s="342">
        <v>0</v>
      </c>
      <c r="CG99" s="342">
        <v>0</v>
      </c>
      <c r="CH99" s="342">
        <v>0</v>
      </c>
      <c r="CI99" s="342">
        <v>0</v>
      </c>
      <c r="CJ99" s="342">
        <v>0</v>
      </c>
      <c r="CK99" s="342">
        <v>0</v>
      </c>
      <c r="CL99" s="342">
        <v>0</v>
      </c>
      <c r="CM99" s="342">
        <v>0</v>
      </c>
      <c r="CN99" s="342">
        <v>0</v>
      </c>
      <c r="CO99" s="342">
        <v>0</v>
      </c>
      <c r="CP99" s="342">
        <v>0</v>
      </c>
      <c r="CQ99" s="342">
        <v>0</v>
      </c>
      <c r="CR99" s="342">
        <v>1</v>
      </c>
      <c r="CS99" s="342">
        <v>0</v>
      </c>
      <c r="CT99" s="342">
        <v>0</v>
      </c>
      <c r="CU99" s="342">
        <v>0</v>
      </c>
      <c r="CV99" s="342">
        <v>0</v>
      </c>
      <c r="CW99" s="342">
        <v>0</v>
      </c>
      <c r="CX99" s="342">
        <v>0</v>
      </c>
      <c r="CY99" s="342">
        <v>0</v>
      </c>
      <c r="CZ99" s="342">
        <v>0</v>
      </c>
      <c r="DA99" s="342">
        <v>0</v>
      </c>
      <c r="DB99" s="342">
        <v>0</v>
      </c>
      <c r="DC99" s="342">
        <v>0</v>
      </c>
      <c r="DD99" s="342">
        <v>0</v>
      </c>
      <c r="DE99" s="342">
        <v>0</v>
      </c>
      <c r="DF99" s="343">
        <v>0</v>
      </c>
      <c r="DG99" s="344"/>
      <c r="DH99" s="345"/>
      <c r="DI99" s="346"/>
      <c r="DJ99" s="346"/>
      <c r="DK99" s="346"/>
      <c r="DL99" s="346"/>
      <c r="DM99" s="346"/>
      <c r="DN99" s="346"/>
      <c r="DO99" s="346"/>
      <c r="DP99" s="346"/>
      <c r="DQ99" s="346"/>
      <c r="DR99" s="345"/>
      <c r="DS99" s="345"/>
      <c r="DT99" s="345"/>
      <c r="DU99" s="345"/>
      <c r="DV99" s="345"/>
      <c r="DW99" s="345"/>
      <c r="DX99" s="345"/>
      <c r="DY99" s="345"/>
      <c r="DZ99" s="345"/>
      <c r="EA99" s="345"/>
      <c r="EB99" s="345"/>
      <c r="EC99" s="345"/>
      <c r="ED99" s="345"/>
      <c r="EE99" s="345"/>
      <c r="EF99" s="345"/>
      <c r="EG99" s="345"/>
      <c r="EH99" s="345"/>
      <c r="EI99" s="345"/>
      <c r="EJ99" s="345"/>
      <c r="EK99" s="345"/>
      <c r="EL99" s="345"/>
      <c r="EM99" s="345"/>
      <c r="EN99" s="345"/>
      <c r="EO99" s="345"/>
      <c r="EP99" s="345"/>
      <c r="EQ99" s="345"/>
      <c r="ER99" s="345"/>
      <c r="ES99" s="345"/>
      <c r="ET99" s="345"/>
      <c r="EU99" s="345"/>
      <c r="EV99" s="345"/>
      <c r="EW99" s="345"/>
      <c r="EX99" s="345"/>
      <c r="EY99" s="345"/>
      <c r="EZ99" s="345"/>
      <c r="FA99" s="345"/>
      <c r="FB99" s="345"/>
      <c r="FC99" s="345"/>
      <c r="FD99" s="345"/>
      <c r="FE99" s="345"/>
      <c r="FF99" s="345"/>
      <c r="FG99" s="345"/>
      <c r="FH99" s="345"/>
      <c r="FI99" s="345"/>
      <c r="FJ99" s="345"/>
      <c r="FK99" s="345"/>
      <c r="FL99" s="345"/>
      <c r="FM99" s="345"/>
      <c r="FN99" s="345"/>
      <c r="FO99" s="345"/>
    </row>
    <row r="100" spans="1:171" ht="19.899999999999999" customHeight="1" x14ac:dyDescent="0.15">
      <c r="A100" s="347" t="s">
        <v>567</v>
      </c>
      <c r="B100" s="348" t="s">
        <v>566</v>
      </c>
      <c r="C100" s="349">
        <v>0</v>
      </c>
      <c r="D100" s="342">
        <v>0</v>
      </c>
      <c r="E100" s="342">
        <v>0</v>
      </c>
      <c r="F100" s="342">
        <v>0</v>
      </c>
      <c r="G100" s="342">
        <v>0</v>
      </c>
      <c r="H100" s="342">
        <v>0</v>
      </c>
      <c r="I100" s="342">
        <v>0</v>
      </c>
      <c r="J100" s="342">
        <v>0</v>
      </c>
      <c r="K100" s="342">
        <v>0</v>
      </c>
      <c r="L100" s="342">
        <v>0</v>
      </c>
      <c r="M100" s="342">
        <v>0</v>
      </c>
      <c r="N100" s="342">
        <v>0</v>
      </c>
      <c r="O100" s="342">
        <v>0</v>
      </c>
      <c r="P100" s="342">
        <v>0</v>
      </c>
      <c r="Q100" s="342">
        <v>0</v>
      </c>
      <c r="R100" s="342">
        <v>0</v>
      </c>
      <c r="S100" s="342">
        <v>0</v>
      </c>
      <c r="T100" s="342">
        <v>0</v>
      </c>
      <c r="U100" s="342">
        <v>0</v>
      </c>
      <c r="V100" s="342">
        <v>0</v>
      </c>
      <c r="W100" s="342">
        <v>0</v>
      </c>
      <c r="X100" s="342">
        <v>0</v>
      </c>
      <c r="Y100" s="342">
        <v>0</v>
      </c>
      <c r="Z100" s="342">
        <v>0</v>
      </c>
      <c r="AA100" s="342">
        <v>0</v>
      </c>
      <c r="AB100" s="342">
        <v>0</v>
      </c>
      <c r="AC100" s="342">
        <v>0</v>
      </c>
      <c r="AD100" s="342">
        <v>0</v>
      </c>
      <c r="AE100" s="342">
        <v>0</v>
      </c>
      <c r="AF100" s="342">
        <v>0</v>
      </c>
      <c r="AG100" s="342">
        <v>0</v>
      </c>
      <c r="AH100" s="342">
        <v>0</v>
      </c>
      <c r="AI100" s="342">
        <v>0</v>
      </c>
      <c r="AJ100" s="342">
        <v>0</v>
      </c>
      <c r="AK100" s="342">
        <v>0</v>
      </c>
      <c r="AL100" s="342">
        <v>0</v>
      </c>
      <c r="AM100" s="342">
        <v>0</v>
      </c>
      <c r="AN100" s="342">
        <v>0</v>
      </c>
      <c r="AO100" s="342">
        <v>0</v>
      </c>
      <c r="AP100" s="342">
        <v>0</v>
      </c>
      <c r="AQ100" s="342">
        <v>0</v>
      </c>
      <c r="AR100" s="342">
        <v>0</v>
      </c>
      <c r="AS100" s="342">
        <v>0</v>
      </c>
      <c r="AT100" s="342">
        <v>0</v>
      </c>
      <c r="AU100" s="342">
        <v>0</v>
      </c>
      <c r="AV100" s="342">
        <v>0</v>
      </c>
      <c r="AW100" s="342">
        <v>0</v>
      </c>
      <c r="AX100" s="342">
        <v>0</v>
      </c>
      <c r="AY100" s="342">
        <v>0</v>
      </c>
      <c r="AZ100" s="342">
        <v>0</v>
      </c>
      <c r="BA100" s="342">
        <v>0</v>
      </c>
      <c r="BB100" s="342">
        <v>0</v>
      </c>
      <c r="BC100" s="342">
        <v>0</v>
      </c>
      <c r="BD100" s="342">
        <v>0</v>
      </c>
      <c r="BE100" s="342">
        <v>0</v>
      </c>
      <c r="BF100" s="342">
        <v>0</v>
      </c>
      <c r="BG100" s="342">
        <v>0</v>
      </c>
      <c r="BH100" s="342">
        <v>0</v>
      </c>
      <c r="BI100" s="342">
        <v>0</v>
      </c>
      <c r="BJ100" s="342">
        <v>0</v>
      </c>
      <c r="BK100" s="342">
        <v>0</v>
      </c>
      <c r="BL100" s="342">
        <v>0</v>
      </c>
      <c r="BM100" s="342">
        <v>0</v>
      </c>
      <c r="BN100" s="342">
        <v>0</v>
      </c>
      <c r="BO100" s="342">
        <v>0</v>
      </c>
      <c r="BP100" s="342">
        <v>0</v>
      </c>
      <c r="BQ100" s="342">
        <v>0</v>
      </c>
      <c r="BR100" s="342">
        <v>0</v>
      </c>
      <c r="BS100" s="342">
        <v>0</v>
      </c>
      <c r="BT100" s="342">
        <v>0</v>
      </c>
      <c r="BU100" s="342">
        <v>0</v>
      </c>
      <c r="BV100" s="342">
        <v>0</v>
      </c>
      <c r="BW100" s="342">
        <v>0</v>
      </c>
      <c r="BX100" s="342">
        <v>0</v>
      </c>
      <c r="BY100" s="342">
        <v>0</v>
      </c>
      <c r="BZ100" s="342">
        <v>0</v>
      </c>
      <c r="CA100" s="342">
        <v>0</v>
      </c>
      <c r="CB100" s="342">
        <v>0</v>
      </c>
      <c r="CC100" s="342">
        <v>0</v>
      </c>
      <c r="CD100" s="342">
        <v>0</v>
      </c>
      <c r="CE100" s="342">
        <v>0</v>
      </c>
      <c r="CF100" s="342">
        <v>0</v>
      </c>
      <c r="CG100" s="342">
        <v>0</v>
      </c>
      <c r="CH100" s="342">
        <v>0</v>
      </c>
      <c r="CI100" s="342">
        <v>0</v>
      </c>
      <c r="CJ100" s="342">
        <v>0</v>
      </c>
      <c r="CK100" s="342">
        <v>0</v>
      </c>
      <c r="CL100" s="342">
        <v>0</v>
      </c>
      <c r="CM100" s="342">
        <v>0</v>
      </c>
      <c r="CN100" s="342">
        <v>0</v>
      </c>
      <c r="CO100" s="342">
        <v>0</v>
      </c>
      <c r="CP100" s="342">
        <v>0</v>
      </c>
      <c r="CQ100" s="342">
        <v>0</v>
      </c>
      <c r="CR100" s="342">
        <v>0</v>
      </c>
      <c r="CS100" s="342">
        <v>1</v>
      </c>
      <c r="CT100" s="342">
        <v>0</v>
      </c>
      <c r="CU100" s="342">
        <v>0</v>
      </c>
      <c r="CV100" s="342">
        <v>0</v>
      </c>
      <c r="CW100" s="342">
        <v>0</v>
      </c>
      <c r="CX100" s="342">
        <v>0</v>
      </c>
      <c r="CY100" s="342">
        <v>0</v>
      </c>
      <c r="CZ100" s="342">
        <v>0</v>
      </c>
      <c r="DA100" s="342">
        <v>0</v>
      </c>
      <c r="DB100" s="342">
        <v>0</v>
      </c>
      <c r="DC100" s="342">
        <v>0</v>
      </c>
      <c r="DD100" s="342">
        <v>0</v>
      </c>
      <c r="DE100" s="342">
        <v>0</v>
      </c>
      <c r="DF100" s="343">
        <v>0</v>
      </c>
      <c r="DG100" s="344"/>
      <c r="DH100" s="345"/>
      <c r="DI100" s="346"/>
      <c r="DJ100" s="346"/>
      <c r="DK100" s="346"/>
      <c r="DL100" s="346"/>
      <c r="DM100" s="346"/>
      <c r="DN100" s="346"/>
      <c r="DO100" s="346"/>
      <c r="DP100" s="346"/>
      <c r="DQ100" s="346"/>
      <c r="DR100" s="345"/>
      <c r="DS100" s="345"/>
      <c r="DT100" s="345"/>
      <c r="DU100" s="345"/>
      <c r="DV100" s="345"/>
      <c r="DW100" s="345"/>
      <c r="DX100" s="345"/>
      <c r="DY100" s="345"/>
      <c r="DZ100" s="345"/>
      <c r="EA100" s="345"/>
      <c r="EB100" s="345"/>
      <c r="EC100" s="345"/>
      <c r="ED100" s="345"/>
      <c r="EE100" s="345"/>
      <c r="EF100" s="345"/>
      <c r="EG100" s="345"/>
      <c r="EH100" s="345"/>
      <c r="EI100" s="345"/>
      <c r="EJ100" s="345"/>
      <c r="EK100" s="345"/>
      <c r="EL100" s="345"/>
      <c r="EM100" s="345"/>
      <c r="EN100" s="345"/>
      <c r="EO100" s="345"/>
      <c r="EP100" s="345"/>
      <c r="EQ100" s="345"/>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c r="FO100" s="345"/>
    </row>
    <row r="101" spans="1:171" ht="19.899999999999999" customHeight="1" x14ac:dyDescent="0.15">
      <c r="A101" s="347" t="s">
        <v>569</v>
      </c>
      <c r="B101" s="348" t="s">
        <v>92</v>
      </c>
      <c r="C101" s="349">
        <v>2.4359326775851603E-3</v>
      </c>
      <c r="D101" s="342">
        <v>1.7401902088548386E-3</v>
      </c>
      <c r="E101" s="342">
        <v>3.0496204736038123E-4</v>
      </c>
      <c r="F101" s="342">
        <v>8.0133606204363492E-4</v>
      </c>
      <c r="G101" s="342">
        <v>9.7156117684192318E-3</v>
      </c>
      <c r="H101" s="342">
        <v>0</v>
      </c>
      <c r="I101" s="342">
        <v>1.9251748618650739E-3</v>
      </c>
      <c r="J101" s="342">
        <v>1.0502197698625366E-3</v>
      </c>
      <c r="K101" s="342">
        <v>1.1308512023822635E-3</v>
      </c>
      <c r="L101" s="342">
        <v>8.9060821980449978E-4</v>
      </c>
      <c r="M101" s="342">
        <v>0</v>
      </c>
      <c r="N101" s="342">
        <v>6.8554825762375481E-4</v>
      </c>
      <c r="O101" s="342">
        <v>1.4381259332025961E-3</v>
      </c>
      <c r="P101" s="342">
        <v>1.2209538291970197E-3</v>
      </c>
      <c r="Q101" s="342">
        <v>7.1447972574090136E-4</v>
      </c>
      <c r="R101" s="342">
        <v>6.1108105236179174E-4</v>
      </c>
      <c r="S101" s="342">
        <v>5.3680482727298915E-4</v>
      </c>
      <c r="T101" s="342">
        <v>6.1730061039861012E-4</v>
      </c>
      <c r="U101" s="342">
        <v>1.3725127541138631E-3</v>
      </c>
      <c r="V101" s="342">
        <v>2.9037524933312022E-3</v>
      </c>
      <c r="W101" s="342">
        <v>7.2805329667200054E-4</v>
      </c>
      <c r="X101" s="342">
        <v>8.4570845965664947E-4</v>
      </c>
      <c r="Y101" s="342">
        <v>8.8937887169231644E-4</v>
      </c>
      <c r="Z101" s="342">
        <v>1.0156723137595314E-3</v>
      </c>
      <c r="AA101" s="342">
        <v>1.6614551977082706E-3</v>
      </c>
      <c r="AB101" s="342">
        <v>5.4073692155429966E-4</v>
      </c>
      <c r="AC101" s="342">
        <v>2.0292078591374E-4</v>
      </c>
      <c r="AD101" s="342">
        <v>4.6593558194712808E-4</v>
      </c>
      <c r="AE101" s="342">
        <v>5.6725274275904554E-4</v>
      </c>
      <c r="AF101" s="342">
        <v>7.0194243311536323E-4</v>
      </c>
      <c r="AG101" s="342">
        <v>1.6979544306843658E-4</v>
      </c>
      <c r="AH101" s="342">
        <v>5.4703305919301241E-4</v>
      </c>
      <c r="AI101" s="342">
        <v>2.067817068598746E-3</v>
      </c>
      <c r="AJ101" s="342">
        <v>4.6532758336620075E-4</v>
      </c>
      <c r="AK101" s="342">
        <v>1.1094246369939052E-3</v>
      </c>
      <c r="AL101" s="342">
        <v>1.2529529245248199E-3</v>
      </c>
      <c r="AM101" s="342">
        <v>1.3662481225546676E-3</v>
      </c>
      <c r="AN101" s="342">
        <v>7.7979193353782555E-4</v>
      </c>
      <c r="AO101" s="342">
        <v>8.6934748304624994E-4</v>
      </c>
      <c r="AP101" s="342">
        <v>6.8194515534682209E-4</v>
      </c>
      <c r="AQ101" s="342">
        <v>1.954165175601561E-3</v>
      </c>
      <c r="AR101" s="342">
        <v>5.3166087390077519E-4</v>
      </c>
      <c r="AS101" s="342">
        <v>4.4250360379255877E-4</v>
      </c>
      <c r="AT101" s="342">
        <v>1.6579819176937524E-3</v>
      </c>
      <c r="AU101" s="342">
        <v>5.9079198268311209E-4</v>
      </c>
      <c r="AV101" s="342">
        <v>7.1635374305883612E-4</v>
      </c>
      <c r="AW101" s="342">
        <v>6.0322059153698998E-4</v>
      </c>
      <c r="AX101" s="342">
        <v>4.7643314753816328E-4</v>
      </c>
      <c r="AY101" s="342">
        <v>5.3400322040144364E-4</v>
      </c>
      <c r="AZ101" s="342">
        <v>2.4469999699810628E-4</v>
      </c>
      <c r="BA101" s="342">
        <v>5.8363753434208655E-4</v>
      </c>
      <c r="BB101" s="342">
        <v>6.3024446402892549E-4</v>
      </c>
      <c r="BC101" s="342">
        <v>3.0463668269373428E-4</v>
      </c>
      <c r="BD101" s="342">
        <v>3.2344724652484365E-4</v>
      </c>
      <c r="BE101" s="342">
        <v>1.9002277728102541E-4</v>
      </c>
      <c r="BF101" s="342">
        <v>2.8566286949421269E-4</v>
      </c>
      <c r="BG101" s="342">
        <v>2.4393992655329444E-4</v>
      </c>
      <c r="BH101" s="342">
        <v>7.7057300109638393E-4</v>
      </c>
      <c r="BI101" s="342">
        <v>6.3852063648940378E-4</v>
      </c>
      <c r="BJ101" s="342">
        <v>8.3807382677177598E-4</v>
      </c>
      <c r="BK101" s="342">
        <v>2.2933880001500184E-3</v>
      </c>
      <c r="BL101" s="342">
        <v>8.9827028274657849E-4</v>
      </c>
      <c r="BM101" s="342">
        <v>1.464082247655824E-3</v>
      </c>
      <c r="BN101" s="342">
        <v>9.4290359869477868E-4</v>
      </c>
      <c r="BO101" s="342">
        <v>1.1710059042347107E-3</v>
      </c>
      <c r="BP101" s="342">
        <v>1.3076710833709285E-3</v>
      </c>
      <c r="BQ101" s="342">
        <v>5.0657850208786978E-3</v>
      </c>
      <c r="BR101" s="342">
        <v>7.7891614947883112E-3</v>
      </c>
      <c r="BS101" s="342">
        <v>2.4475785679567452E-3</v>
      </c>
      <c r="BT101" s="342">
        <v>7.5515948157748344E-4</v>
      </c>
      <c r="BU101" s="342">
        <v>2.7993199534791097E-3</v>
      </c>
      <c r="BV101" s="342">
        <v>8.1487643734920641E-4</v>
      </c>
      <c r="BW101" s="342">
        <v>8.7115040596806744E-4</v>
      </c>
      <c r="BX101" s="342">
        <v>1.5987007880680646E-4</v>
      </c>
      <c r="BY101" s="342">
        <v>9.7479608355166515E-4</v>
      </c>
      <c r="BZ101" s="342">
        <v>1.7155898400554774E-3</v>
      </c>
      <c r="CA101" s="342">
        <v>9.8116754345548333E-4</v>
      </c>
      <c r="CB101" s="342">
        <v>1.1819937828376481E-3</v>
      </c>
      <c r="CC101" s="342">
        <v>0</v>
      </c>
      <c r="CD101" s="342">
        <v>9.9314851919101344E-4</v>
      </c>
      <c r="CE101" s="342">
        <v>3.3206981784384055E-3</v>
      </c>
      <c r="CF101" s="342">
        <v>2.5734126656176137E-3</v>
      </c>
      <c r="CG101" s="342">
        <v>2.2305984162224085E-4</v>
      </c>
      <c r="CH101" s="342">
        <v>1.4907951358752087E-3</v>
      </c>
      <c r="CI101" s="342">
        <v>3.1736338291076206E-3</v>
      </c>
      <c r="CJ101" s="342">
        <v>4.6394662024630974E-4</v>
      </c>
      <c r="CK101" s="342">
        <v>9.3959113232001089E-4</v>
      </c>
      <c r="CL101" s="342">
        <v>2.030646595202914E-3</v>
      </c>
      <c r="CM101" s="342">
        <v>3.4872551462996129E-4</v>
      </c>
      <c r="CN101" s="342">
        <v>7.5125914109052446E-4</v>
      </c>
      <c r="CO101" s="342">
        <v>4.874861084063562E-3</v>
      </c>
      <c r="CP101" s="342">
        <v>1.5214675061240948E-3</v>
      </c>
      <c r="CQ101" s="342">
        <v>6.3736117394673519E-4</v>
      </c>
      <c r="CR101" s="342">
        <v>3.1415744986423047E-4</v>
      </c>
      <c r="CS101" s="342">
        <v>5.1703512008021378E-4</v>
      </c>
      <c r="CT101" s="342">
        <v>1.0002798113818985</v>
      </c>
      <c r="CU101" s="342">
        <v>1.3560641856428161E-3</v>
      </c>
      <c r="CV101" s="342">
        <v>6.9152433137962795E-4</v>
      </c>
      <c r="CW101" s="342">
        <v>1.6011007471084054E-3</v>
      </c>
      <c r="CX101" s="342">
        <v>2.116311156358137E-3</v>
      </c>
      <c r="CY101" s="342">
        <v>1.7002140800626228E-3</v>
      </c>
      <c r="CZ101" s="342">
        <v>1.2881239074478616E-3</v>
      </c>
      <c r="DA101" s="342">
        <v>1.3805237214405148E-3</v>
      </c>
      <c r="DB101" s="342">
        <v>6.6382646728068654E-3</v>
      </c>
      <c r="DC101" s="342">
        <v>1.910032461099216E-3</v>
      </c>
      <c r="DD101" s="342">
        <v>1.6142819239334597E-3</v>
      </c>
      <c r="DE101" s="342">
        <v>2.5000416397332587E-4</v>
      </c>
      <c r="DF101" s="343">
        <v>4.8897829478071703E-4</v>
      </c>
      <c r="DG101" s="344"/>
      <c r="DH101" s="345"/>
      <c r="DI101" s="346"/>
      <c r="DJ101" s="346"/>
      <c r="DK101" s="346"/>
      <c r="DL101" s="346"/>
      <c r="DM101" s="346"/>
      <c r="DN101" s="346"/>
      <c r="DO101" s="346"/>
      <c r="DP101" s="346"/>
      <c r="DQ101" s="346"/>
      <c r="DR101" s="345"/>
      <c r="DS101" s="345"/>
      <c r="DT101" s="345"/>
      <c r="DU101" s="345"/>
      <c r="DV101" s="345"/>
      <c r="DW101" s="345"/>
      <c r="DX101" s="345"/>
      <c r="DY101" s="345"/>
      <c r="DZ101" s="345"/>
      <c r="EA101" s="345"/>
      <c r="EB101" s="345"/>
      <c r="EC101" s="345"/>
      <c r="ED101" s="345"/>
      <c r="EE101" s="345"/>
      <c r="EF101" s="345"/>
      <c r="EG101" s="345"/>
      <c r="EH101" s="345"/>
      <c r="EI101" s="345"/>
      <c r="EJ101" s="345"/>
      <c r="EK101" s="345"/>
      <c r="EL101" s="345"/>
      <c r="EM101" s="345"/>
      <c r="EN101" s="345"/>
      <c r="EO101" s="345"/>
      <c r="EP101" s="345"/>
      <c r="EQ101" s="345"/>
      <c r="ER101" s="345"/>
      <c r="ES101" s="345"/>
      <c r="ET101" s="345"/>
      <c r="EU101" s="345"/>
      <c r="EV101" s="345"/>
      <c r="EW101" s="345"/>
      <c r="EX101" s="345"/>
      <c r="EY101" s="345"/>
      <c r="EZ101" s="345"/>
      <c r="FA101" s="345"/>
      <c r="FB101" s="345"/>
      <c r="FC101" s="345"/>
      <c r="FD101" s="345"/>
      <c r="FE101" s="345"/>
      <c r="FF101" s="345"/>
      <c r="FG101" s="345"/>
      <c r="FH101" s="345"/>
      <c r="FI101" s="345"/>
      <c r="FJ101" s="345"/>
      <c r="FK101" s="345"/>
      <c r="FL101" s="345"/>
      <c r="FM101" s="345"/>
      <c r="FN101" s="345"/>
      <c r="FO101" s="345"/>
    </row>
    <row r="102" spans="1:171" ht="19.899999999999999" customHeight="1" x14ac:dyDescent="0.15">
      <c r="A102" s="347" t="s">
        <v>571</v>
      </c>
      <c r="B102" s="348" t="s">
        <v>572</v>
      </c>
      <c r="C102" s="349">
        <v>1.0217194995987139E-2</v>
      </c>
      <c r="D102" s="342">
        <v>4.6346551651741718E-3</v>
      </c>
      <c r="E102" s="342">
        <v>4.4023495157464506E-3</v>
      </c>
      <c r="F102" s="342">
        <v>7.8453754403827927E-3</v>
      </c>
      <c r="G102" s="342">
        <v>4.1194180913288322E-3</v>
      </c>
      <c r="H102" s="342">
        <v>0</v>
      </c>
      <c r="I102" s="342">
        <v>3.5821024549790602E-2</v>
      </c>
      <c r="J102" s="342">
        <v>3.1216047030792945E-3</v>
      </c>
      <c r="K102" s="342">
        <v>3.7714442085413254E-3</v>
      </c>
      <c r="L102" s="342">
        <v>1.5704910398569864E-3</v>
      </c>
      <c r="M102" s="342">
        <v>0</v>
      </c>
      <c r="N102" s="342">
        <v>5.3265021405115125E-3</v>
      </c>
      <c r="O102" s="342">
        <v>2.7941430434870332E-3</v>
      </c>
      <c r="P102" s="342">
        <v>5.1306889545548887E-3</v>
      </c>
      <c r="Q102" s="342">
        <v>4.4157439888800739E-3</v>
      </c>
      <c r="R102" s="342">
        <v>3.0382918094038389E-3</v>
      </c>
      <c r="S102" s="342">
        <v>2.803349306973671E-3</v>
      </c>
      <c r="T102" s="342">
        <v>6.320020067869983E-3</v>
      </c>
      <c r="U102" s="342">
        <v>2.386410866917087E-3</v>
      </c>
      <c r="V102" s="342">
        <v>5.8105054615909509E-3</v>
      </c>
      <c r="W102" s="342">
        <v>1.4680399865089199E-3</v>
      </c>
      <c r="X102" s="342">
        <v>2.3617180018082793E-3</v>
      </c>
      <c r="Y102" s="342">
        <v>1.5208053897331568E-3</v>
      </c>
      <c r="Z102" s="342">
        <v>2.4924494402460652E-3</v>
      </c>
      <c r="AA102" s="342">
        <v>1.6639492241215116E-3</v>
      </c>
      <c r="AB102" s="342">
        <v>2.2221384261675655E-3</v>
      </c>
      <c r="AC102" s="342">
        <v>2.6420947267111368E-4</v>
      </c>
      <c r="AD102" s="342">
        <v>5.1410732321098612E-3</v>
      </c>
      <c r="AE102" s="342">
        <v>2.5186907472769687E-3</v>
      </c>
      <c r="AF102" s="342">
        <v>5.2666099219343303E-3</v>
      </c>
      <c r="AG102" s="342">
        <v>2.8508743758310991E-3</v>
      </c>
      <c r="AH102" s="342">
        <v>3.6623689740798051E-3</v>
      </c>
      <c r="AI102" s="342">
        <v>9.5760753674403905E-3</v>
      </c>
      <c r="AJ102" s="342">
        <v>1.6590543446310057E-3</v>
      </c>
      <c r="AK102" s="342">
        <v>8.9795913760944909E-3</v>
      </c>
      <c r="AL102" s="342">
        <v>2.5078379121758997E-3</v>
      </c>
      <c r="AM102" s="342">
        <v>2.9532733418322259E-3</v>
      </c>
      <c r="AN102" s="342">
        <v>4.5762742032312035E-3</v>
      </c>
      <c r="AO102" s="342">
        <v>3.547237802580692E-3</v>
      </c>
      <c r="AP102" s="342">
        <v>1.7055513800637375E-3</v>
      </c>
      <c r="AQ102" s="342">
        <v>2.902838921650973E-3</v>
      </c>
      <c r="AR102" s="342">
        <v>2.9043054333330099E-3</v>
      </c>
      <c r="AS102" s="342">
        <v>3.5479986376596414E-3</v>
      </c>
      <c r="AT102" s="342">
        <v>4.3837177005963601E-3</v>
      </c>
      <c r="AU102" s="342">
        <v>5.8924474432876985E-3</v>
      </c>
      <c r="AV102" s="342">
        <v>3.633348063401588E-3</v>
      </c>
      <c r="AW102" s="342">
        <v>5.9531625101636419E-3</v>
      </c>
      <c r="AX102" s="342">
        <v>3.1650464275480268E-3</v>
      </c>
      <c r="AY102" s="342">
        <v>8.77459886615479E-3</v>
      </c>
      <c r="AZ102" s="342">
        <v>2.4303327187799608E-3</v>
      </c>
      <c r="BA102" s="342">
        <v>2.7073960762200268E-3</v>
      </c>
      <c r="BB102" s="342">
        <v>7.6456018595194878E-3</v>
      </c>
      <c r="BC102" s="342">
        <v>2.1966783846660651E-3</v>
      </c>
      <c r="BD102" s="342">
        <v>1.9434567443990004E-3</v>
      </c>
      <c r="BE102" s="342">
        <v>2.519525613810897E-3</v>
      </c>
      <c r="BF102" s="342">
        <v>2.1991800274361187E-3</v>
      </c>
      <c r="BG102" s="342">
        <v>2.7465268308888664E-3</v>
      </c>
      <c r="BH102" s="342">
        <v>6.3495024538186328E-3</v>
      </c>
      <c r="BI102" s="342">
        <v>5.8405164778124272E-3</v>
      </c>
      <c r="BJ102" s="342">
        <v>7.9430712306941681E-3</v>
      </c>
      <c r="BK102" s="342">
        <v>4.5531785935959697E-2</v>
      </c>
      <c r="BL102" s="342">
        <v>2.0448700319276866E-2</v>
      </c>
      <c r="BM102" s="342">
        <v>1.2770162499259316E-2</v>
      </c>
      <c r="BN102" s="342">
        <v>2.9897666400497687E-2</v>
      </c>
      <c r="BO102" s="342">
        <v>4.4571153299029172E-2</v>
      </c>
      <c r="BP102" s="342">
        <v>3.4758276811335228E-3</v>
      </c>
      <c r="BQ102" s="342">
        <v>5.0117045089292447E-3</v>
      </c>
      <c r="BR102" s="342">
        <v>4.0203526917353769E-3</v>
      </c>
      <c r="BS102" s="342">
        <v>7.7887913824450259E-3</v>
      </c>
      <c r="BT102" s="342">
        <v>8.1594191416293534E-3</v>
      </c>
      <c r="BU102" s="342">
        <v>4.4970326598511873E-3</v>
      </c>
      <c r="BV102" s="342">
        <v>2.3499455654279974E-3</v>
      </c>
      <c r="BW102" s="342">
        <v>1.8970057690621501E-3</v>
      </c>
      <c r="BX102" s="342">
        <v>5.4623007796362837E-4</v>
      </c>
      <c r="BY102" s="342">
        <v>2.8492497377274862E-3</v>
      </c>
      <c r="BZ102" s="342">
        <v>4.2667961732478629E-3</v>
      </c>
      <c r="CA102" s="342">
        <v>0.14029663401688705</v>
      </c>
      <c r="CB102" s="342">
        <v>2.4688072005320354E-3</v>
      </c>
      <c r="CC102" s="342">
        <v>0</v>
      </c>
      <c r="CD102" s="342">
        <v>5.9220748995318529E-3</v>
      </c>
      <c r="CE102" s="342">
        <v>5.745343333445346E-3</v>
      </c>
      <c r="CF102" s="342">
        <v>5.294919890579469E-3</v>
      </c>
      <c r="CG102" s="342">
        <v>1.7006647198107841E-3</v>
      </c>
      <c r="CH102" s="342">
        <v>7.9667719145873808E-3</v>
      </c>
      <c r="CI102" s="342">
        <v>1.1417705495648715E-2</v>
      </c>
      <c r="CJ102" s="342">
        <v>4.7683410568551609E-3</v>
      </c>
      <c r="CK102" s="342">
        <v>2.6387388747933317E-2</v>
      </c>
      <c r="CL102" s="342">
        <v>5.5325992983309476E-3</v>
      </c>
      <c r="CM102" s="342">
        <v>6.5101310667949365E-3</v>
      </c>
      <c r="CN102" s="342">
        <v>3.3405082560756731E-3</v>
      </c>
      <c r="CO102" s="342">
        <v>3.5954062854407151E-3</v>
      </c>
      <c r="CP102" s="342">
        <v>6.8579245237827919E-3</v>
      </c>
      <c r="CQ102" s="342">
        <v>8.8928848629528465E-3</v>
      </c>
      <c r="CR102" s="342">
        <v>5.0421549395665679E-3</v>
      </c>
      <c r="CS102" s="342">
        <v>1.0420098936121693E-2</v>
      </c>
      <c r="CT102" s="342">
        <v>3.7914048578481354E-3</v>
      </c>
      <c r="CU102" s="342">
        <v>1.0040663430405479</v>
      </c>
      <c r="CV102" s="342">
        <v>3.4116615475330639E-3</v>
      </c>
      <c r="CW102" s="342">
        <v>5.1913036807820232E-3</v>
      </c>
      <c r="CX102" s="342">
        <v>7.8554048658871067E-3</v>
      </c>
      <c r="CY102" s="342">
        <v>1.5019509689145227E-2</v>
      </c>
      <c r="CZ102" s="342">
        <v>2.9240239332922807E-3</v>
      </c>
      <c r="DA102" s="342">
        <v>5.2313734276214323E-3</v>
      </c>
      <c r="DB102" s="342">
        <v>6.8714079198182705E-3</v>
      </c>
      <c r="DC102" s="342">
        <v>2.9540253437384612E-3</v>
      </c>
      <c r="DD102" s="342">
        <v>4.9547545381217455E-3</v>
      </c>
      <c r="DE102" s="342">
        <v>1.6519196811380274E-3</v>
      </c>
      <c r="DF102" s="343">
        <v>2.7777320842235203E-3</v>
      </c>
      <c r="DG102" s="344"/>
      <c r="DH102" s="345"/>
      <c r="DI102" s="346"/>
      <c r="DJ102" s="346"/>
      <c r="DK102" s="346"/>
      <c r="DL102" s="346"/>
      <c r="DM102" s="346"/>
      <c r="DN102" s="346"/>
      <c r="DO102" s="346"/>
      <c r="DP102" s="346"/>
      <c r="DQ102" s="346"/>
      <c r="DR102" s="345"/>
      <c r="DS102" s="345"/>
      <c r="DT102" s="345"/>
      <c r="DU102" s="345"/>
      <c r="DV102" s="345"/>
      <c r="DW102" s="345"/>
      <c r="DX102" s="345"/>
      <c r="DY102" s="345"/>
      <c r="DZ102" s="345"/>
      <c r="EA102" s="345"/>
      <c r="EB102" s="345"/>
      <c r="EC102" s="345"/>
      <c r="ED102" s="345"/>
      <c r="EE102" s="345"/>
      <c r="EF102" s="345"/>
      <c r="EG102" s="345"/>
      <c r="EH102" s="345"/>
      <c r="EI102" s="345"/>
      <c r="EJ102" s="345"/>
      <c r="EK102" s="345"/>
      <c r="EL102" s="345"/>
      <c r="EM102" s="345"/>
      <c r="EN102" s="345"/>
      <c r="EO102" s="345"/>
      <c r="EP102" s="345"/>
      <c r="EQ102" s="345"/>
      <c r="ER102" s="345"/>
      <c r="ES102" s="345"/>
      <c r="ET102" s="345"/>
      <c r="EU102" s="345"/>
      <c r="EV102" s="345"/>
      <c r="EW102" s="345"/>
      <c r="EX102" s="345"/>
      <c r="EY102" s="345"/>
      <c r="EZ102" s="345"/>
      <c r="FA102" s="345"/>
      <c r="FB102" s="345"/>
      <c r="FC102" s="345"/>
      <c r="FD102" s="345"/>
      <c r="FE102" s="345"/>
      <c r="FF102" s="345"/>
      <c r="FG102" s="345"/>
      <c r="FH102" s="345"/>
      <c r="FI102" s="345"/>
      <c r="FJ102" s="345"/>
      <c r="FK102" s="345"/>
      <c r="FL102" s="345"/>
      <c r="FM102" s="345"/>
      <c r="FN102" s="345"/>
      <c r="FO102" s="345"/>
    </row>
    <row r="103" spans="1:171" ht="19.899999999999999" customHeight="1" x14ac:dyDescent="0.15">
      <c r="A103" s="347" t="s">
        <v>577</v>
      </c>
      <c r="B103" s="348" t="s">
        <v>576</v>
      </c>
      <c r="C103" s="349">
        <v>2.6646507186059621E-4</v>
      </c>
      <c r="D103" s="342">
        <v>1.2329433810952752E-4</v>
      </c>
      <c r="E103" s="342">
        <v>2.5612039320568289E-4</v>
      </c>
      <c r="F103" s="342">
        <v>2.8280066922514236E-4</v>
      </c>
      <c r="G103" s="342">
        <v>3.2822471971466374E-4</v>
      </c>
      <c r="H103" s="342">
        <v>0</v>
      </c>
      <c r="I103" s="342">
        <v>4.2739178593940985E-4</v>
      </c>
      <c r="J103" s="342">
        <v>9.0025400763876101E-4</v>
      </c>
      <c r="K103" s="342">
        <v>5.5258882361641608E-3</v>
      </c>
      <c r="L103" s="342">
        <v>1.5634793320754633E-4</v>
      </c>
      <c r="M103" s="342">
        <v>0</v>
      </c>
      <c r="N103" s="342">
        <v>3.4755709118091944E-4</v>
      </c>
      <c r="O103" s="342">
        <v>8.7234853840548676E-4</v>
      </c>
      <c r="P103" s="342">
        <v>3.0865798806981449E-4</v>
      </c>
      <c r="Q103" s="342">
        <v>9.9315854037305084E-4</v>
      </c>
      <c r="R103" s="342">
        <v>4.1103386890493449E-4</v>
      </c>
      <c r="S103" s="342">
        <v>6.2991356277039817E-4</v>
      </c>
      <c r="T103" s="342">
        <v>3.3890935895463081E-4</v>
      </c>
      <c r="U103" s="342">
        <v>6.0793329624901269E-4</v>
      </c>
      <c r="V103" s="342">
        <v>7.7415685214344307E-4</v>
      </c>
      <c r="W103" s="342">
        <v>1.2030998233950031E-4</v>
      </c>
      <c r="X103" s="342">
        <v>3.8000903913744123E-4</v>
      </c>
      <c r="Y103" s="342">
        <v>2.8396289117322464E-4</v>
      </c>
      <c r="Z103" s="342">
        <v>5.1537298087605339E-4</v>
      </c>
      <c r="AA103" s="342">
        <v>6.9217278464399953E-3</v>
      </c>
      <c r="AB103" s="342">
        <v>5.6636529232160079E-3</v>
      </c>
      <c r="AC103" s="342">
        <v>6.0998966336966434E-5</v>
      </c>
      <c r="AD103" s="342">
        <v>1.2894980903058648E-4</v>
      </c>
      <c r="AE103" s="342">
        <v>7.7227792949169458E-4</v>
      </c>
      <c r="AF103" s="342">
        <v>7.7662298622525395E-4</v>
      </c>
      <c r="AG103" s="342">
        <v>4.4208112914426536E-4</v>
      </c>
      <c r="AH103" s="342">
        <v>4.762855742105397E-4</v>
      </c>
      <c r="AI103" s="342">
        <v>3.3399091246532264E-4</v>
      </c>
      <c r="AJ103" s="342">
        <v>7.1738286363467346E-4</v>
      </c>
      <c r="AK103" s="342">
        <v>7.7039929228579394E-4</v>
      </c>
      <c r="AL103" s="342">
        <v>1.697884855558615E-4</v>
      </c>
      <c r="AM103" s="342">
        <v>2.3283532300288169E-4</v>
      </c>
      <c r="AN103" s="342">
        <v>3.2843269135720985E-4</v>
      </c>
      <c r="AO103" s="342">
        <v>2.3388954616251176E-4</v>
      </c>
      <c r="AP103" s="342">
        <v>1.2752252676627153E-4</v>
      </c>
      <c r="AQ103" s="342">
        <v>2.8625678407094671E-4</v>
      </c>
      <c r="AR103" s="342">
        <v>3.6527211233870906E-4</v>
      </c>
      <c r="AS103" s="342">
        <v>3.8140679353331289E-4</v>
      </c>
      <c r="AT103" s="342">
        <v>5.4162611922809964E-4</v>
      </c>
      <c r="AU103" s="342">
        <v>4.3143169994869527E-4</v>
      </c>
      <c r="AV103" s="342">
        <v>8.28183784067709E-4</v>
      </c>
      <c r="AW103" s="342">
        <v>5.6784978095331183E-4</v>
      </c>
      <c r="AX103" s="342">
        <v>3.9907281048857365E-4</v>
      </c>
      <c r="AY103" s="342">
        <v>6.1163892050339244E-4</v>
      </c>
      <c r="AZ103" s="342">
        <v>1.1175117109760281E-3</v>
      </c>
      <c r="BA103" s="342">
        <v>4.7700859169524321E-4</v>
      </c>
      <c r="BB103" s="342">
        <v>8.1025007304052598E-4</v>
      </c>
      <c r="BC103" s="342">
        <v>7.648488284971133E-4</v>
      </c>
      <c r="BD103" s="342">
        <v>8.9143061388686779E-4</v>
      </c>
      <c r="BE103" s="342">
        <v>1.0054518556046918E-3</v>
      </c>
      <c r="BF103" s="342">
        <v>1.051579364570324E-3</v>
      </c>
      <c r="BG103" s="342">
        <v>7.0856815399989023E-4</v>
      </c>
      <c r="BH103" s="342">
        <v>3.3063747693975673E-4</v>
      </c>
      <c r="BI103" s="342">
        <v>3.5023350963181237E-4</v>
      </c>
      <c r="BJ103" s="342">
        <v>1.5519470431754193E-3</v>
      </c>
      <c r="BK103" s="342">
        <v>3.5245759549565174E-4</v>
      </c>
      <c r="BL103" s="342">
        <v>6.4191074496197989E-4</v>
      </c>
      <c r="BM103" s="342">
        <v>2.8430139190279476E-4</v>
      </c>
      <c r="BN103" s="342">
        <v>5.1935782079167326E-4</v>
      </c>
      <c r="BO103" s="342">
        <v>4.1532768884978592E-4</v>
      </c>
      <c r="BP103" s="342">
        <v>5.4599916610069649E-4</v>
      </c>
      <c r="BQ103" s="342">
        <v>1.7830351577119677E-3</v>
      </c>
      <c r="BR103" s="342">
        <v>1.456570896647308E-3</v>
      </c>
      <c r="BS103" s="342">
        <v>5.3628519318102397E-4</v>
      </c>
      <c r="BT103" s="342">
        <v>1.5748631085791547E-3</v>
      </c>
      <c r="BU103" s="342">
        <v>3.993531918791959E-3</v>
      </c>
      <c r="BV103" s="342">
        <v>2.9630741441913598E-3</v>
      </c>
      <c r="BW103" s="342">
        <v>2.6525715586796835E-3</v>
      </c>
      <c r="BX103" s="342">
        <v>2.2899521372516583E-4</v>
      </c>
      <c r="BY103" s="342">
        <v>8.3273259686902348E-4</v>
      </c>
      <c r="BZ103" s="342">
        <v>5.6804440633041156E-4</v>
      </c>
      <c r="CA103" s="342">
        <v>7.0039384670925913E-4</v>
      </c>
      <c r="CB103" s="342">
        <v>3.8585228457533189E-4</v>
      </c>
      <c r="CC103" s="342">
        <v>0</v>
      </c>
      <c r="CD103" s="342">
        <v>8.6571794271994703E-4</v>
      </c>
      <c r="CE103" s="342">
        <v>7.1208027567747642E-4</v>
      </c>
      <c r="CF103" s="342">
        <v>1.2221688280516911E-3</v>
      </c>
      <c r="CG103" s="342">
        <v>2.3889396416613455E-4</v>
      </c>
      <c r="CH103" s="342">
        <v>3.5757271673151217E-3</v>
      </c>
      <c r="CI103" s="342">
        <v>2.1377777099915287E-3</v>
      </c>
      <c r="CJ103" s="342">
        <v>1.8521318987819962E-3</v>
      </c>
      <c r="CK103" s="342">
        <v>3.9114854513115915E-3</v>
      </c>
      <c r="CL103" s="342">
        <v>4.1893711828656565E-3</v>
      </c>
      <c r="CM103" s="342">
        <v>4.6986780612110195E-4</v>
      </c>
      <c r="CN103" s="342">
        <v>8.0169554042875486E-4</v>
      </c>
      <c r="CO103" s="342">
        <v>8.1146832957645779E-4</v>
      </c>
      <c r="CP103" s="342">
        <v>5.9791576392581396E-4</v>
      </c>
      <c r="CQ103" s="342">
        <v>7.9366661582956502E-4</v>
      </c>
      <c r="CR103" s="342">
        <v>3.7220474245344579E-4</v>
      </c>
      <c r="CS103" s="342">
        <v>4.0720127644848655E-4</v>
      </c>
      <c r="CT103" s="342">
        <v>8.8892995443664593E-4</v>
      </c>
      <c r="CU103" s="342">
        <v>1.6155513644357726E-3</v>
      </c>
      <c r="CV103" s="342">
        <v>1.0006254541511368</v>
      </c>
      <c r="CW103" s="342">
        <v>4.6008155676696005E-4</v>
      </c>
      <c r="CX103" s="342">
        <v>2.710243616183312E-3</v>
      </c>
      <c r="CY103" s="342">
        <v>8.81990804179739E-4</v>
      </c>
      <c r="CZ103" s="342">
        <v>1.5593893001927157E-3</v>
      </c>
      <c r="DA103" s="342">
        <v>2.1107314328952334E-3</v>
      </c>
      <c r="DB103" s="342">
        <v>1.4655312744565046E-3</v>
      </c>
      <c r="DC103" s="342">
        <v>6.4050406409405208E-4</v>
      </c>
      <c r="DD103" s="342">
        <v>1.3198065436089387E-3</v>
      </c>
      <c r="DE103" s="342">
        <v>3.3254766942544269E-4</v>
      </c>
      <c r="DF103" s="343">
        <v>6.878727200757465E-4</v>
      </c>
      <c r="DG103" s="344"/>
      <c r="DH103" s="345"/>
      <c r="DI103" s="346"/>
      <c r="DJ103" s="346"/>
      <c r="DK103" s="346"/>
      <c r="DL103" s="346"/>
      <c r="DM103" s="346"/>
      <c r="DN103" s="346"/>
      <c r="DO103" s="346"/>
      <c r="DP103" s="346"/>
      <c r="DQ103" s="346"/>
      <c r="DR103" s="345"/>
      <c r="DS103" s="345"/>
      <c r="DT103" s="345"/>
      <c r="DU103" s="345"/>
      <c r="DV103" s="345"/>
      <c r="DW103" s="345"/>
      <c r="DX103" s="345"/>
      <c r="DY103" s="345"/>
      <c r="DZ103" s="345"/>
      <c r="EA103" s="345"/>
      <c r="EB103" s="345"/>
      <c r="EC103" s="345"/>
      <c r="ED103" s="345"/>
      <c r="EE103" s="345"/>
      <c r="EF103" s="345"/>
      <c r="EG103" s="345"/>
      <c r="EH103" s="345"/>
      <c r="EI103" s="345"/>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345"/>
      <c r="FF103" s="345"/>
      <c r="FG103" s="345"/>
      <c r="FH103" s="345"/>
      <c r="FI103" s="345"/>
      <c r="FJ103" s="345"/>
      <c r="FK103" s="345"/>
      <c r="FL103" s="345"/>
      <c r="FM103" s="345"/>
      <c r="FN103" s="345"/>
      <c r="FO103" s="345"/>
    </row>
    <row r="104" spans="1:171" ht="19.899999999999999" customHeight="1" x14ac:dyDescent="0.15">
      <c r="A104" s="347" t="s">
        <v>580</v>
      </c>
      <c r="B104" s="348" t="s">
        <v>581</v>
      </c>
      <c r="C104" s="349">
        <v>2.8747449490055674E-2</v>
      </c>
      <c r="D104" s="342">
        <v>1.2661190154252964E-2</v>
      </c>
      <c r="E104" s="342">
        <v>6.7571216001384479E-2</v>
      </c>
      <c r="F104" s="342">
        <v>1.096027189987828E-2</v>
      </c>
      <c r="G104" s="342">
        <v>5.8983848828579009E-3</v>
      </c>
      <c r="H104" s="342">
        <v>0</v>
      </c>
      <c r="I104" s="342">
        <v>5.8287177405118504E-2</v>
      </c>
      <c r="J104" s="342">
        <v>7.6432432205171342E-3</v>
      </c>
      <c r="K104" s="342">
        <v>1.0113639008587808E-2</v>
      </c>
      <c r="L104" s="342">
        <v>4.3164273828123776E-3</v>
      </c>
      <c r="M104" s="342">
        <v>0</v>
      </c>
      <c r="N104" s="342">
        <v>1.6603157769359667E-2</v>
      </c>
      <c r="O104" s="342">
        <v>7.1536968581919708E-3</v>
      </c>
      <c r="P104" s="342">
        <v>1.0939709841661198E-2</v>
      </c>
      <c r="Q104" s="342">
        <v>6.2411433074120891E-3</v>
      </c>
      <c r="R104" s="342">
        <v>9.0445392320652653E-3</v>
      </c>
      <c r="S104" s="342">
        <v>6.4900122394047971E-3</v>
      </c>
      <c r="T104" s="342">
        <v>6.4446622260391079E-3</v>
      </c>
      <c r="U104" s="342">
        <v>1.6581526540085861E-2</v>
      </c>
      <c r="V104" s="342">
        <v>2.7212567459758481E-2</v>
      </c>
      <c r="W104" s="342">
        <v>6.7579009365675907E-3</v>
      </c>
      <c r="X104" s="342">
        <v>2.4296592748737401E-2</v>
      </c>
      <c r="Y104" s="342">
        <v>1.0231816638580953E-2</v>
      </c>
      <c r="Z104" s="342">
        <v>9.3107389375988846E-3</v>
      </c>
      <c r="AA104" s="342">
        <v>1.0224940049314098E-2</v>
      </c>
      <c r="AB104" s="342">
        <v>7.3816320604339208E-3</v>
      </c>
      <c r="AC104" s="342">
        <v>2.50257698958249E-3</v>
      </c>
      <c r="AD104" s="342">
        <v>9.7058210294542376E-3</v>
      </c>
      <c r="AE104" s="342">
        <v>9.808453566918637E-3</v>
      </c>
      <c r="AF104" s="342">
        <v>2.2795739062871856E-2</v>
      </c>
      <c r="AG104" s="342">
        <v>7.9285321889652552E-3</v>
      </c>
      <c r="AH104" s="342">
        <v>1.3146541245556772E-2</v>
      </c>
      <c r="AI104" s="342">
        <v>2.749366721217775E-2</v>
      </c>
      <c r="AJ104" s="342">
        <v>1.0559449801570335E-2</v>
      </c>
      <c r="AK104" s="342">
        <v>2.3610066322237118E-2</v>
      </c>
      <c r="AL104" s="342">
        <v>8.2461737536767762E-3</v>
      </c>
      <c r="AM104" s="342">
        <v>1.1612224783994622E-2</v>
      </c>
      <c r="AN104" s="342">
        <v>1.6372974431420075E-2</v>
      </c>
      <c r="AO104" s="342">
        <v>6.3200451099984182E-3</v>
      </c>
      <c r="AP104" s="342">
        <v>5.581036190887281E-3</v>
      </c>
      <c r="AQ104" s="342">
        <v>8.0540548660164701E-3</v>
      </c>
      <c r="AR104" s="342">
        <v>1.1526321429804932E-2</v>
      </c>
      <c r="AS104" s="342">
        <v>1.0417702885201269E-2</v>
      </c>
      <c r="AT104" s="342">
        <v>8.4645282619377083E-3</v>
      </c>
      <c r="AU104" s="342">
        <v>9.2974077100368303E-3</v>
      </c>
      <c r="AV104" s="342">
        <v>9.414218556651234E-3</v>
      </c>
      <c r="AW104" s="342">
        <v>1.158933293212051E-2</v>
      </c>
      <c r="AX104" s="342">
        <v>1.1108839009722817E-2</v>
      </c>
      <c r="AY104" s="342">
        <v>8.5757006267904116E-3</v>
      </c>
      <c r="AZ104" s="342">
        <v>4.4485919375607495E-3</v>
      </c>
      <c r="BA104" s="342">
        <v>7.7885776862303786E-3</v>
      </c>
      <c r="BB104" s="342">
        <v>7.3714314927693873E-3</v>
      </c>
      <c r="BC104" s="342">
        <v>5.1993104295697959E-3</v>
      </c>
      <c r="BD104" s="342">
        <v>7.0222395394576769E-3</v>
      </c>
      <c r="BE104" s="342">
        <v>4.9910923213012971E-3</v>
      </c>
      <c r="BF104" s="342">
        <v>5.4372199482180666E-3</v>
      </c>
      <c r="BG104" s="342">
        <v>7.3372181079503444E-3</v>
      </c>
      <c r="BH104" s="342">
        <v>4.5332175424229806E-3</v>
      </c>
      <c r="BI104" s="342">
        <v>5.4474595910945804E-3</v>
      </c>
      <c r="BJ104" s="342">
        <v>1.0406391006655386E-2</v>
      </c>
      <c r="BK104" s="342">
        <v>1.9384298141963796E-2</v>
      </c>
      <c r="BL104" s="342">
        <v>1.0147364224357891E-2</v>
      </c>
      <c r="BM104" s="342">
        <v>1.3623329981528596E-2</v>
      </c>
      <c r="BN104" s="342">
        <v>1.5591944031161983E-2</v>
      </c>
      <c r="BO104" s="342">
        <v>1.4645124990048058E-2</v>
      </c>
      <c r="BP104" s="342">
        <v>3.0749637268780747E-2</v>
      </c>
      <c r="BQ104" s="342">
        <v>7.5634827433596879E-3</v>
      </c>
      <c r="BR104" s="342">
        <v>3.1190835492123304E-2</v>
      </c>
      <c r="BS104" s="342">
        <v>2.9821815929152885E-2</v>
      </c>
      <c r="BT104" s="342">
        <v>8.181595117922694E-3</v>
      </c>
      <c r="BU104" s="342">
        <v>6.9172331051276879E-3</v>
      </c>
      <c r="BV104" s="342">
        <v>4.5531314934930973E-3</v>
      </c>
      <c r="BW104" s="342">
        <v>3.7171603925540957E-3</v>
      </c>
      <c r="BX104" s="342">
        <v>7.4152486935162099E-4</v>
      </c>
      <c r="BY104" s="342">
        <v>6.3453226502153889E-3</v>
      </c>
      <c r="BZ104" s="342">
        <v>3.1844341436065349E-2</v>
      </c>
      <c r="CA104" s="342">
        <v>0.19244449806878305</v>
      </c>
      <c r="CB104" s="342">
        <v>2.7299717952374938E-3</v>
      </c>
      <c r="CC104" s="342">
        <v>0</v>
      </c>
      <c r="CD104" s="342">
        <v>1.1535773972986654E-2</v>
      </c>
      <c r="CE104" s="342">
        <v>1.1824896893457773E-2</v>
      </c>
      <c r="CF104" s="342">
        <v>1.2180672042564754E-2</v>
      </c>
      <c r="CG104" s="342">
        <v>5.9681220724563666E-3</v>
      </c>
      <c r="CH104" s="342">
        <v>1.3169277839007279E-2</v>
      </c>
      <c r="CI104" s="342">
        <v>1.5372661843945272E-2</v>
      </c>
      <c r="CJ104" s="342">
        <v>1.8207635565228447E-2</v>
      </c>
      <c r="CK104" s="342">
        <v>9.7905946944515845E-3</v>
      </c>
      <c r="CL104" s="342">
        <v>7.6252090398289526E-3</v>
      </c>
      <c r="CM104" s="342">
        <v>1.6624991034303246E-2</v>
      </c>
      <c r="CN104" s="342">
        <v>8.064299122262206E-3</v>
      </c>
      <c r="CO104" s="342">
        <v>1.9148781569086865E-2</v>
      </c>
      <c r="CP104" s="342">
        <v>5.3920984793483341E-3</v>
      </c>
      <c r="CQ104" s="342">
        <v>1.7176598032063575E-2</v>
      </c>
      <c r="CR104" s="342">
        <v>1.1341218044847157E-2</v>
      </c>
      <c r="CS104" s="342">
        <v>6.003334881005149E-3</v>
      </c>
      <c r="CT104" s="342">
        <v>1.0585314111534534E-2</v>
      </c>
      <c r="CU104" s="342">
        <v>9.8279435664094569E-2</v>
      </c>
      <c r="CV104" s="342">
        <v>5.4335337659233611E-3</v>
      </c>
      <c r="CW104" s="342">
        <v>1.0313164599472904</v>
      </c>
      <c r="CX104" s="342">
        <v>8.5695456915272483E-3</v>
      </c>
      <c r="CY104" s="342">
        <v>1.7742168221885929E-2</v>
      </c>
      <c r="CZ104" s="342">
        <v>6.071158373807989E-3</v>
      </c>
      <c r="DA104" s="342">
        <v>1.2207493957426464E-2</v>
      </c>
      <c r="DB104" s="342">
        <v>1.3531841133435375E-2</v>
      </c>
      <c r="DC104" s="342">
        <v>4.6769880520104272E-3</v>
      </c>
      <c r="DD104" s="342">
        <v>7.451001662563953E-3</v>
      </c>
      <c r="DE104" s="342">
        <v>3.0798241831835522E-3</v>
      </c>
      <c r="DF104" s="343">
        <v>5.703373855410295E-3</v>
      </c>
      <c r="DG104" s="344"/>
      <c r="DH104" s="345"/>
      <c r="DI104" s="346"/>
      <c r="DJ104" s="346"/>
      <c r="DK104" s="346"/>
      <c r="DL104" s="346"/>
      <c r="DM104" s="346"/>
      <c r="DN104" s="346"/>
      <c r="DO104" s="346"/>
      <c r="DP104" s="346"/>
      <c r="DQ104" s="346"/>
      <c r="DR104" s="345"/>
      <c r="DS104" s="345"/>
      <c r="DT104" s="345"/>
      <c r="DU104" s="345"/>
      <c r="DV104" s="345"/>
      <c r="DW104" s="345"/>
      <c r="DX104" s="345"/>
      <c r="DY104" s="345"/>
      <c r="DZ104" s="345"/>
      <c r="EA104" s="345"/>
      <c r="EB104" s="345"/>
      <c r="EC104" s="345"/>
      <c r="ED104" s="345"/>
      <c r="EE104" s="345"/>
      <c r="EF104" s="345"/>
      <c r="EG104" s="345"/>
      <c r="EH104" s="345"/>
      <c r="EI104" s="345"/>
      <c r="EJ104" s="345"/>
      <c r="EK104" s="345"/>
      <c r="EL104" s="345"/>
      <c r="EM104" s="345"/>
      <c r="EN104" s="345"/>
      <c r="EO104" s="345"/>
      <c r="EP104" s="345"/>
      <c r="EQ104" s="345"/>
      <c r="ER104" s="345"/>
      <c r="ES104" s="345"/>
      <c r="ET104" s="345"/>
      <c r="EU104" s="345"/>
      <c r="EV104" s="345"/>
      <c r="EW104" s="345"/>
      <c r="EX104" s="345"/>
      <c r="EY104" s="345"/>
      <c r="EZ104" s="345"/>
      <c r="FA104" s="345"/>
      <c r="FB104" s="345"/>
      <c r="FC104" s="345"/>
      <c r="FD104" s="345"/>
      <c r="FE104" s="345"/>
      <c r="FF104" s="345"/>
      <c r="FG104" s="345"/>
      <c r="FH104" s="345"/>
      <c r="FI104" s="345"/>
      <c r="FJ104" s="345"/>
      <c r="FK104" s="345"/>
      <c r="FL104" s="345"/>
      <c r="FM104" s="345"/>
      <c r="FN104" s="345"/>
      <c r="FO104" s="345"/>
    </row>
    <row r="105" spans="1:171" ht="19.899999999999999" customHeight="1" x14ac:dyDescent="0.15">
      <c r="A105" s="347" t="s">
        <v>585</v>
      </c>
      <c r="B105" s="348" t="s">
        <v>586</v>
      </c>
      <c r="C105" s="349">
        <v>8.5021283042576307E-3</v>
      </c>
      <c r="D105" s="342">
        <v>6.0622185388493214E-3</v>
      </c>
      <c r="E105" s="342">
        <v>2.4050030517283827E-2</v>
      </c>
      <c r="F105" s="342">
        <v>6.7691886174591279E-3</v>
      </c>
      <c r="G105" s="342">
        <v>1.3158500178604158E-2</v>
      </c>
      <c r="H105" s="342">
        <v>0</v>
      </c>
      <c r="I105" s="342">
        <v>2.3450381651882821E-2</v>
      </c>
      <c r="J105" s="342">
        <v>2.4901350641769755E-2</v>
      </c>
      <c r="K105" s="342">
        <v>1.7112207197191833E-2</v>
      </c>
      <c r="L105" s="342">
        <v>9.923507319326088E-3</v>
      </c>
      <c r="M105" s="342">
        <v>0</v>
      </c>
      <c r="N105" s="342">
        <v>1.7476973023902054E-2</v>
      </c>
      <c r="O105" s="342">
        <v>3.1643392200833148E-2</v>
      </c>
      <c r="P105" s="342">
        <v>1.2464542723380864E-2</v>
      </c>
      <c r="Q105" s="342">
        <v>3.0361638713199249E-2</v>
      </c>
      <c r="R105" s="342">
        <v>1.5307859786786573E-2</v>
      </c>
      <c r="S105" s="342">
        <v>1.5983623382596814E-2</v>
      </c>
      <c r="T105" s="342">
        <v>2.932226074855426E-2</v>
      </c>
      <c r="U105" s="342">
        <v>1.9673415326888495E-2</v>
      </c>
      <c r="V105" s="342">
        <v>3.2616309481529181E-2</v>
      </c>
      <c r="W105" s="342">
        <v>6.670332658195951E-3</v>
      </c>
      <c r="X105" s="342">
        <v>2.0888147632400787E-2</v>
      </c>
      <c r="Y105" s="342">
        <v>1.5138614934876513E-2</v>
      </c>
      <c r="Z105" s="342">
        <v>1.665682085421338E-2</v>
      </c>
      <c r="AA105" s="342">
        <v>2.3207229075977668E-2</v>
      </c>
      <c r="AB105" s="342">
        <v>2.1015791152132677E-2</v>
      </c>
      <c r="AC105" s="342">
        <v>3.8598777001500693E-3</v>
      </c>
      <c r="AD105" s="342">
        <v>8.7036775642451783E-3</v>
      </c>
      <c r="AE105" s="342">
        <v>2.7755353505752527E-2</v>
      </c>
      <c r="AF105" s="342">
        <v>3.3940689758397861E-2</v>
      </c>
      <c r="AG105" s="342">
        <v>2.0797900026637998E-2</v>
      </c>
      <c r="AH105" s="342">
        <v>4.6332867773312587E-2</v>
      </c>
      <c r="AI105" s="342">
        <v>4.7435481900973048E-2</v>
      </c>
      <c r="AJ105" s="342">
        <v>1.5957755017047871E-2</v>
      </c>
      <c r="AK105" s="342">
        <v>4.3361202739891108E-2</v>
      </c>
      <c r="AL105" s="342">
        <v>8.3810667185549009E-3</v>
      </c>
      <c r="AM105" s="342">
        <v>1.0824557494286246E-2</v>
      </c>
      <c r="AN105" s="342">
        <v>2.4725329820363653E-2</v>
      </c>
      <c r="AO105" s="342">
        <v>1.4616948383414602E-2</v>
      </c>
      <c r="AP105" s="342">
        <v>7.7786839491273052E-3</v>
      </c>
      <c r="AQ105" s="342">
        <v>1.5184799111992796E-2</v>
      </c>
      <c r="AR105" s="342">
        <v>1.752096947400256E-2</v>
      </c>
      <c r="AS105" s="342">
        <v>2.0652770822315238E-2</v>
      </c>
      <c r="AT105" s="342">
        <v>2.5636931971664015E-2</v>
      </c>
      <c r="AU105" s="342">
        <v>2.5605343977915217E-2</v>
      </c>
      <c r="AV105" s="342">
        <v>2.9621804069389069E-2</v>
      </c>
      <c r="AW105" s="342">
        <v>3.3824913425854919E-2</v>
      </c>
      <c r="AX105" s="342">
        <v>3.3217277258586572E-2</v>
      </c>
      <c r="AY105" s="342">
        <v>3.0424569199631182E-2</v>
      </c>
      <c r="AZ105" s="342">
        <v>2.2591739060637744E-2</v>
      </c>
      <c r="BA105" s="342">
        <v>2.5095937133895931E-2</v>
      </c>
      <c r="BB105" s="342">
        <v>2.4595265689153802E-2</v>
      </c>
      <c r="BC105" s="342">
        <v>2.9740396169606005E-2</v>
      </c>
      <c r="BD105" s="342">
        <v>3.0619005128274663E-2</v>
      </c>
      <c r="BE105" s="342">
        <v>1.8556476609762677E-2</v>
      </c>
      <c r="BF105" s="342">
        <v>1.7760212722505237E-2</v>
      </c>
      <c r="BG105" s="342">
        <v>2.3812046834038626E-2</v>
      </c>
      <c r="BH105" s="342">
        <v>1.4323072231695331E-2</v>
      </c>
      <c r="BI105" s="342">
        <v>2.0330135085020885E-2</v>
      </c>
      <c r="BJ105" s="342">
        <v>1.8736390218442919E-2</v>
      </c>
      <c r="BK105" s="342">
        <v>3.4414140492501334E-2</v>
      </c>
      <c r="BL105" s="342">
        <v>6.817026286638557E-2</v>
      </c>
      <c r="BM105" s="342">
        <v>3.29744189737513E-2</v>
      </c>
      <c r="BN105" s="342">
        <v>0.1074963598738215</v>
      </c>
      <c r="BO105" s="342">
        <v>5.3746140266341232E-2</v>
      </c>
      <c r="BP105" s="342">
        <v>3.841478800050134E-2</v>
      </c>
      <c r="BQ105" s="342">
        <v>3.8894590799609968E-2</v>
      </c>
      <c r="BR105" s="342">
        <v>0.11662746157579776</v>
      </c>
      <c r="BS105" s="342">
        <v>5.7229637915765914E-2</v>
      </c>
      <c r="BT105" s="342">
        <v>5.5667145846945064E-2</v>
      </c>
      <c r="BU105" s="342">
        <v>7.9334744861586801E-2</v>
      </c>
      <c r="BV105" s="342">
        <v>4.8810080237379976E-2</v>
      </c>
      <c r="BW105" s="342">
        <v>4.3716204229992402E-2</v>
      </c>
      <c r="BX105" s="342">
        <v>5.9003593042707709E-3</v>
      </c>
      <c r="BY105" s="342">
        <v>3.4735399343024588E-2</v>
      </c>
      <c r="BZ105" s="342">
        <v>2.391327843794969E-2</v>
      </c>
      <c r="CA105" s="342">
        <v>3.6486343653268694E-2</v>
      </c>
      <c r="CB105" s="342">
        <v>1.6143001159467957E-2</v>
      </c>
      <c r="CC105" s="342">
        <v>0</v>
      </c>
      <c r="CD105" s="342">
        <v>6.2326588333215929E-2</v>
      </c>
      <c r="CE105" s="342">
        <v>0.1196821899522069</v>
      </c>
      <c r="CF105" s="342">
        <v>0.11075962031006119</v>
      </c>
      <c r="CG105" s="342">
        <v>1.6090136068262876E-2</v>
      </c>
      <c r="CH105" s="342">
        <v>0.12725374095808123</v>
      </c>
      <c r="CI105" s="342">
        <v>9.9740477743782474E-2</v>
      </c>
      <c r="CJ105" s="342">
        <v>0.10885549316094292</v>
      </c>
      <c r="CK105" s="342">
        <v>0.14391366066237293</v>
      </c>
      <c r="CL105" s="342">
        <v>4.6738041643036174E-2</v>
      </c>
      <c r="CM105" s="342">
        <v>6.6835591686638413E-2</v>
      </c>
      <c r="CN105" s="342">
        <v>4.5665166049861455E-2</v>
      </c>
      <c r="CO105" s="342">
        <v>0.11644405782990175</v>
      </c>
      <c r="CP105" s="342">
        <v>3.1895717139218294E-2</v>
      </c>
      <c r="CQ105" s="342">
        <v>7.2862888343560445E-2</v>
      </c>
      <c r="CR105" s="342">
        <v>4.2950425648572495E-2</v>
      </c>
      <c r="CS105" s="342">
        <v>2.8606350688095607E-2</v>
      </c>
      <c r="CT105" s="342">
        <v>5.7986195661575313E-2</v>
      </c>
      <c r="CU105" s="342">
        <v>7.1927068319890181E-2</v>
      </c>
      <c r="CV105" s="342">
        <v>5.0416883968130828E-2</v>
      </c>
      <c r="CW105" s="342">
        <v>4.3456799686788367E-2</v>
      </c>
      <c r="CX105" s="342">
        <v>1.1563326229206272</v>
      </c>
      <c r="CY105" s="342">
        <v>4.2062229586345451E-2</v>
      </c>
      <c r="CZ105" s="342">
        <v>2.4353533548766147E-2</v>
      </c>
      <c r="DA105" s="342">
        <v>3.9959865530851617E-2</v>
      </c>
      <c r="DB105" s="342">
        <v>3.3793542954639481E-2</v>
      </c>
      <c r="DC105" s="342">
        <v>1.8439337034013174E-2</v>
      </c>
      <c r="DD105" s="342">
        <v>2.0216515863716013E-2</v>
      </c>
      <c r="DE105" s="342">
        <v>1.0885555233762563E-2</v>
      </c>
      <c r="DF105" s="343">
        <v>3.4728840021587395E-2</v>
      </c>
      <c r="DG105" s="344"/>
      <c r="DH105" s="345"/>
      <c r="DI105" s="346"/>
      <c r="DJ105" s="346"/>
      <c r="DK105" s="346"/>
      <c r="DL105" s="346"/>
      <c r="DM105" s="346"/>
      <c r="DN105" s="346"/>
      <c r="DO105" s="346"/>
      <c r="DP105" s="346"/>
      <c r="DQ105" s="346"/>
      <c r="DR105" s="345"/>
      <c r="DS105" s="345"/>
      <c r="DT105" s="345"/>
      <c r="DU105" s="345"/>
      <c r="DV105" s="345"/>
      <c r="DW105" s="345"/>
      <c r="DX105" s="345"/>
      <c r="DY105" s="345"/>
      <c r="DZ105" s="345"/>
      <c r="EA105" s="345"/>
      <c r="EB105" s="345"/>
      <c r="EC105" s="345"/>
      <c r="ED105" s="345"/>
      <c r="EE105" s="345"/>
      <c r="EF105" s="345"/>
      <c r="EG105" s="345"/>
      <c r="EH105" s="345"/>
      <c r="EI105" s="345"/>
      <c r="EJ105" s="345"/>
      <c r="EK105" s="345"/>
      <c r="EL105" s="345"/>
      <c r="EM105" s="345"/>
      <c r="EN105" s="345"/>
      <c r="EO105" s="345"/>
      <c r="EP105" s="345"/>
      <c r="EQ105" s="345"/>
      <c r="ER105" s="345"/>
      <c r="ES105" s="345"/>
      <c r="ET105" s="345"/>
      <c r="EU105" s="345"/>
      <c r="EV105" s="345"/>
      <c r="EW105" s="345"/>
      <c r="EX105" s="345"/>
      <c r="EY105" s="345"/>
      <c r="EZ105" s="345"/>
      <c r="FA105" s="345"/>
      <c r="FB105" s="345"/>
      <c r="FC105" s="345"/>
      <c r="FD105" s="345"/>
      <c r="FE105" s="345"/>
      <c r="FF105" s="345"/>
      <c r="FG105" s="345"/>
      <c r="FH105" s="345"/>
      <c r="FI105" s="345"/>
      <c r="FJ105" s="345"/>
      <c r="FK105" s="345"/>
      <c r="FL105" s="345"/>
      <c r="FM105" s="345"/>
      <c r="FN105" s="345"/>
      <c r="FO105" s="345"/>
    </row>
    <row r="106" spans="1:171" ht="19.899999999999999" customHeight="1" x14ac:dyDescent="0.15">
      <c r="A106" s="347" t="s">
        <v>589</v>
      </c>
      <c r="B106" s="348" t="s">
        <v>588</v>
      </c>
      <c r="C106" s="349">
        <v>0</v>
      </c>
      <c r="D106" s="342">
        <v>0</v>
      </c>
      <c r="E106" s="342">
        <v>0</v>
      </c>
      <c r="F106" s="342">
        <v>0</v>
      </c>
      <c r="G106" s="342">
        <v>0</v>
      </c>
      <c r="H106" s="342">
        <v>0</v>
      </c>
      <c r="I106" s="342">
        <v>0</v>
      </c>
      <c r="J106" s="342">
        <v>0</v>
      </c>
      <c r="K106" s="342">
        <v>0</v>
      </c>
      <c r="L106" s="342">
        <v>0</v>
      </c>
      <c r="M106" s="342">
        <v>0</v>
      </c>
      <c r="N106" s="342">
        <v>0</v>
      </c>
      <c r="O106" s="342">
        <v>0</v>
      </c>
      <c r="P106" s="342">
        <v>0</v>
      </c>
      <c r="Q106" s="342">
        <v>0</v>
      </c>
      <c r="R106" s="342">
        <v>0</v>
      </c>
      <c r="S106" s="342">
        <v>0</v>
      </c>
      <c r="T106" s="342">
        <v>0</v>
      </c>
      <c r="U106" s="342">
        <v>0</v>
      </c>
      <c r="V106" s="342">
        <v>0</v>
      </c>
      <c r="W106" s="342">
        <v>0</v>
      </c>
      <c r="X106" s="342">
        <v>0</v>
      </c>
      <c r="Y106" s="342">
        <v>0</v>
      </c>
      <c r="Z106" s="342">
        <v>0</v>
      </c>
      <c r="AA106" s="342">
        <v>0</v>
      </c>
      <c r="AB106" s="342">
        <v>0</v>
      </c>
      <c r="AC106" s="342">
        <v>0</v>
      </c>
      <c r="AD106" s="342">
        <v>0</v>
      </c>
      <c r="AE106" s="342">
        <v>0</v>
      </c>
      <c r="AF106" s="342">
        <v>0</v>
      </c>
      <c r="AG106" s="342">
        <v>0</v>
      </c>
      <c r="AH106" s="342">
        <v>0</v>
      </c>
      <c r="AI106" s="342">
        <v>0</v>
      </c>
      <c r="AJ106" s="342">
        <v>0</v>
      </c>
      <c r="AK106" s="342">
        <v>0</v>
      </c>
      <c r="AL106" s="342">
        <v>0</v>
      </c>
      <c r="AM106" s="342">
        <v>0</v>
      </c>
      <c r="AN106" s="342">
        <v>0</v>
      </c>
      <c r="AO106" s="342">
        <v>0</v>
      </c>
      <c r="AP106" s="342">
        <v>0</v>
      </c>
      <c r="AQ106" s="342">
        <v>0</v>
      </c>
      <c r="AR106" s="342">
        <v>0</v>
      </c>
      <c r="AS106" s="342">
        <v>0</v>
      </c>
      <c r="AT106" s="342">
        <v>0</v>
      </c>
      <c r="AU106" s="342">
        <v>0</v>
      </c>
      <c r="AV106" s="342">
        <v>0</v>
      </c>
      <c r="AW106" s="342">
        <v>0</v>
      </c>
      <c r="AX106" s="342">
        <v>0</v>
      </c>
      <c r="AY106" s="342">
        <v>0</v>
      </c>
      <c r="AZ106" s="342">
        <v>0</v>
      </c>
      <c r="BA106" s="342">
        <v>0</v>
      </c>
      <c r="BB106" s="342">
        <v>0</v>
      </c>
      <c r="BC106" s="342">
        <v>0</v>
      </c>
      <c r="BD106" s="342">
        <v>0</v>
      </c>
      <c r="BE106" s="342">
        <v>0</v>
      </c>
      <c r="BF106" s="342">
        <v>0</v>
      </c>
      <c r="BG106" s="342">
        <v>0</v>
      </c>
      <c r="BH106" s="342">
        <v>0</v>
      </c>
      <c r="BI106" s="342">
        <v>0</v>
      </c>
      <c r="BJ106" s="342">
        <v>0</v>
      </c>
      <c r="BK106" s="342">
        <v>0</v>
      </c>
      <c r="BL106" s="342">
        <v>0</v>
      </c>
      <c r="BM106" s="342">
        <v>0</v>
      </c>
      <c r="BN106" s="342">
        <v>0</v>
      </c>
      <c r="BO106" s="342">
        <v>0</v>
      </c>
      <c r="BP106" s="342">
        <v>0</v>
      </c>
      <c r="BQ106" s="342">
        <v>0</v>
      </c>
      <c r="BR106" s="342">
        <v>0</v>
      </c>
      <c r="BS106" s="342">
        <v>0</v>
      </c>
      <c r="BT106" s="342">
        <v>0</v>
      </c>
      <c r="BU106" s="342">
        <v>0</v>
      </c>
      <c r="BV106" s="342">
        <v>0</v>
      </c>
      <c r="BW106" s="342">
        <v>0</v>
      </c>
      <c r="BX106" s="342">
        <v>0</v>
      </c>
      <c r="BY106" s="342">
        <v>0</v>
      </c>
      <c r="BZ106" s="342">
        <v>0</v>
      </c>
      <c r="CA106" s="342">
        <v>0</v>
      </c>
      <c r="CB106" s="342">
        <v>0</v>
      </c>
      <c r="CC106" s="342">
        <v>0</v>
      </c>
      <c r="CD106" s="342">
        <v>0</v>
      </c>
      <c r="CE106" s="342">
        <v>0</v>
      </c>
      <c r="CF106" s="342">
        <v>0</v>
      </c>
      <c r="CG106" s="342">
        <v>0</v>
      </c>
      <c r="CH106" s="342">
        <v>0</v>
      </c>
      <c r="CI106" s="342">
        <v>0</v>
      </c>
      <c r="CJ106" s="342">
        <v>0</v>
      </c>
      <c r="CK106" s="342">
        <v>0</v>
      </c>
      <c r="CL106" s="342">
        <v>0</v>
      </c>
      <c r="CM106" s="342">
        <v>0</v>
      </c>
      <c r="CN106" s="342">
        <v>0</v>
      </c>
      <c r="CO106" s="342">
        <v>0</v>
      </c>
      <c r="CP106" s="342">
        <v>0</v>
      </c>
      <c r="CQ106" s="342">
        <v>0</v>
      </c>
      <c r="CR106" s="342">
        <v>0</v>
      </c>
      <c r="CS106" s="342">
        <v>0</v>
      </c>
      <c r="CT106" s="342">
        <v>0</v>
      </c>
      <c r="CU106" s="342">
        <v>0</v>
      </c>
      <c r="CV106" s="342">
        <v>0</v>
      </c>
      <c r="CW106" s="342">
        <v>0</v>
      </c>
      <c r="CX106" s="342">
        <v>0</v>
      </c>
      <c r="CY106" s="342">
        <v>1.000163032905675</v>
      </c>
      <c r="CZ106" s="342">
        <v>0</v>
      </c>
      <c r="DA106" s="342">
        <v>0</v>
      </c>
      <c r="DB106" s="342">
        <v>0</v>
      </c>
      <c r="DC106" s="342">
        <v>0</v>
      </c>
      <c r="DD106" s="342">
        <v>0</v>
      </c>
      <c r="DE106" s="342">
        <v>0</v>
      </c>
      <c r="DF106" s="343">
        <v>0</v>
      </c>
      <c r="DG106" s="344"/>
      <c r="DH106" s="345"/>
      <c r="DI106" s="346"/>
      <c r="DJ106" s="346"/>
      <c r="DK106" s="346"/>
      <c r="DL106" s="346"/>
      <c r="DM106" s="346"/>
      <c r="DN106" s="346"/>
      <c r="DO106" s="346"/>
      <c r="DP106" s="346"/>
      <c r="DQ106" s="346"/>
      <c r="DR106" s="345"/>
      <c r="DS106" s="345"/>
      <c r="DT106" s="345"/>
      <c r="DU106" s="345"/>
      <c r="DV106" s="345"/>
      <c r="DW106" s="345"/>
      <c r="DX106" s="345"/>
      <c r="DY106" s="345"/>
      <c r="DZ106" s="345"/>
      <c r="EA106" s="345"/>
      <c r="EB106" s="345"/>
      <c r="EC106" s="345"/>
      <c r="ED106" s="345"/>
      <c r="EE106" s="345"/>
      <c r="EF106" s="345"/>
      <c r="EG106" s="345"/>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c r="FO106" s="345"/>
    </row>
    <row r="107" spans="1:171" ht="19.899999999999999" customHeight="1" x14ac:dyDescent="0.15">
      <c r="A107" s="347" t="s">
        <v>592</v>
      </c>
      <c r="B107" s="348" t="s">
        <v>591</v>
      </c>
      <c r="C107" s="349">
        <v>7.8560931961058791E-7</v>
      </c>
      <c r="D107" s="342">
        <v>4.4390369861860231E-7</v>
      </c>
      <c r="E107" s="342">
        <v>8.1786835516307864E-7</v>
      </c>
      <c r="F107" s="342">
        <v>5.5243834816577123E-6</v>
      </c>
      <c r="G107" s="342">
        <v>6.158026244239963E-7</v>
      </c>
      <c r="H107" s="342">
        <v>0</v>
      </c>
      <c r="I107" s="342">
        <v>1.4947993361301968E-6</v>
      </c>
      <c r="J107" s="342">
        <v>2.0772647020243239E-6</v>
      </c>
      <c r="K107" s="342">
        <v>1.1275977401184473E-6</v>
      </c>
      <c r="L107" s="342">
        <v>2.8757234722027431E-6</v>
      </c>
      <c r="M107" s="342">
        <v>0</v>
      </c>
      <c r="N107" s="342">
        <v>7.8062404050147003E-7</v>
      </c>
      <c r="O107" s="342">
        <v>6.3835920337539783E-7</v>
      </c>
      <c r="P107" s="342">
        <v>1.0403833800790024E-6</v>
      </c>
      <c r="Q107" s="342">
        <v>2.2739309958518355E-6</v>
      </c>
      <c r="R107" s="342">
        <v>1.4135604510300094E-6</v>
      </c>
      <c r="S107" s="342">
        <v>1.2520511846692968E-6</v>
      </c>
      <c r="T107" s="342">
        <v>8.0179048438806454E-7</v>
      </c>
      <c r="U107" s="342">
        <v>1.7413198079538649E-6</v>
      </c>
      <c r="V107" s="342">
        <v>2.6213549276468E-6</v>
      </c>
      <c r="W107" s="342">
        <v>9.6338590614704987E-7</v>
      </c>
      <c r="X107" s="342">
        <v>2.4023323688809561E-6</v>
      </c>
      <c r="Y107" s="342">
        <v>2.5802164380080811E-6</v>
      </c>
      <c r="Z107" s="342">
        <v>3.5437756744734121E-6</v>
      </c>
      <c r="AA107" s="342">
        <v>2.6068503727583867E-6</v>
      </c>
      <c r="AB107" s="342">
        <v>4.3732448013408004E-6</v>
      </c>
      <c r="AC107" s="342">
        <v>1.6876605520968661E-7</v>
      </c>
      <c r="AD107" s="342">
        <v>7.145279903712034E-7</v>
      </c>
      <c r="AE107" s="342">
        <v>1.800157663036908E-6</v>
      </c>
      <c r="AF107" s="342">
        <v>1.6069026617656122E-6</v>
      </c>
      <c r="AG107" s="342">
        <v>6.4282231484142068E-7</v>
      </c>
      <c r="AH107" s="342">
        <v>1.2432955072859517E-6</v>
      </c>
      <c r="AI107" s="342">
        <v>3.3512493152636801E-6</v>
      </c>
      <c r="AJ107" s="342">
        <v>8.8098210008943371E-6</v>
      </c>
      <c r="AK107" s="342">
        <v>2.4145632862756937E-6</v>
      </c>
      <c r="AL107" s="342">
        <v>7.0189126847210979E-7</v>
      </c>
      <c r="AM107" s="342">
        <v>1.0708029097480481E-6</v>
      </c>
      <c r="AN107" s="342">
        <v>5.4048205729664815E-6</v>
      </c>
      <c r="AO107" s="342">
        <v>6.8542939817830685E-7</v>
      </c>
      <c r="AP107" s="342">
        <v>3.9420949628222583E-7</v>
      </c>
      <c r="AQ107" s="342">
        <v>5.5169773814719505E-7</v>
      </c>
      <c r="AR107" s="342">
        <v>5.8548492603797797E-6</v>
      </c>
      <c r="AS107" s="342">
        <v>2.1534664724464428E-6</v>
      </c>
      <c r="AT107" s="342">
        <v>3.8952006544998024E-6</v>
      </c>
      <c r="AU107" s="342">
        <v>2.9869341615126348E-6</v>
      </c>
      <c r="AV107" s="342">
        <v>3.3252443731194281E-6</v>
      </c>
      <c r="AW107" s="342">
        <v>6.2892308040168375E-6</v>
      </c>
      <c r="AX107" s="342">
        <v>1.1451681361748589E-5</v>
      </c>
      <c r="AY107" s="342">
        <v>8.7797059199263211E-6</v>
      </c>
      <c r="AZ107" s="342">
        <v>1.3753998476398996E-5</v>
      </c>
      <c r="BA107" s="342">
        <v>6.4797688912133143E-6</v>
      </c>
      <c r="BB107" s="342">
        <v>5.435070469749687E-6</v>
      </c>
      <c r="BC107" s="342">
        <v>1.9668369725244729E-5</v>
      </c>
      <c r="BD107" s="342">
        <v>3.7391938031916465E-6</v>
      </c>
      <c r="BE107" s="342">
        <v>1.4553823242128521E-6</v>
      </c>
      <c r="BF107" s="342">
        <v>1.8065520749002719E-6</v>
      </c>
      <c r="BG107" s="342">
        <v>2.4497075114056964E-6</v>
      </c>
      <c r="BH107" s="342">
        <v>3.2006340952714436E-6</v>
      </c>
      <c r="BI107" s="342">
        <v>1.2606567482777492E-6</v>
      </c>
      <c r="BJ107" s="342">
        <v>1.1194555372371203E-6</v>
      </c>
      <c r="BK107" s="342">
        <v>1.5139010241548575E-6</v>
      </c>
      <c r="BL107" s="342">
        <v>2.7815422013170102E-6</v>
      </c>
      <c r="BM107" s="342">
        <v>1.2546218154851911E-6</v>
      </c>
      <c r="BN107" s="342">
        <v>2.4927131883192889E-6</v>
      </c>
      <c r="BO107" s="342">
        <v>2.3853980701393277E-6</v>
      </c>
      <c r="BP107" s="342">
        <v>4.9243000142299049E-6</v>
      </c>
      <c r="BQ107" s="342">
        <v>5.2207104718219127E-6</v>
      </c>
      <c r="BR107" s="342">
        <v>2.724716816775171E-6</v>
      </c>
      <c r="BS107" s="342">
        <v>4.0337294594498222E-6</v>
      </c>
      <c r="BT107" s="342">
        <v>2.7652515255179711E-6</v>
      </c>
      <c r="BU107" s="342">
        <v>3.6023040308653244E-6</v>
      </c>
      <c r="BV107" s="342">
        <v>1.0741180206531964E-6</v>
      </c>
      <c r="BW107" s="342">
        <v>8.4903674953268308E-7</v>
      </c>
      <c r="BX107" s="342">
        <v>2.0468835317862532E-7</v>
      </c>
      <c r="BY107" s="342">
        <v>4.1269507220908972E-5</v>
      </c>
      <c r="BZ107" s="342">
        <v>2.0070725617264715E-6</v>
      </c>
      <c r="CA107" s="342">
        <v>4.1901162964762025E-6</v>
      </c>
      <c r="CB107" s="342">
        <v>1.0627922383822567E-6</v>
      </c>
      <c r="CC107" s="342">
        <v>0</v>
      </c>
      <c r="CD107" s="342">
        <v>4.9371521169760685E-6</v>
      </c>
      <c r="CE107" s="342">
        <v>3.620061580191669E-6</v>
      </c>
      <c r="CF107" s="342">
        <v>2.7129499719257498E-6</v>
      </c>
      <c r="CG107" s="342">
        <v>2.1528822223827766E-6</v>
      </c>
      <c r="CH107" s="342">
        <v>5.4674428492712882E-5</v>
      </c>
      <c r="CI107" s="342">
        <v>1.0774603022585207E-5</v>
      </c>
      <c r="CJ107" s="342">
        <v>2.7102021750344526E-5</v>
      </c>
      <c r="CK107" s="342">
        <v>5.1368224934063827E-5</v>
      </c>
      <c r="CL107" s="342">
        <v>1.3160845048128628E-5</v>
      </c>
      <c r="CM107" s="342">
        <v>2.2505457671487983E-6</v>
      </c>
      <c r="CN107" s="342">
        <v>7.9487484303222937E-3</v>
      </c>
      <c r="CO107" s="342">
        <v>2.4689524365770681E-6</v>
      </c>
      <c r="CP107" s="342">
        <v>5.8911005701048165E-3</v>
      </c>
      <c r="CQ107" s="342">
        <v>1.7808567021399646E-6</v>
      </c>
      <c r="CR107" s="342">
        <v>1.2451688423870693E-2</v>
      </c>
      <c r="CS107" s="342">
        <v>2.2085505659540018E-2</v>
      </c>
      <c r="CT107" s="342">
        <v>1.8429608618147845E-6</v>
      </c>
      <c r="CU107" s="342">
        <v>5.0437579720551633E-6</v>
      </c>
      <c r="CV107" s="342">
        <v>3.3519900746791163E-6</v>
      </c>
      <c r="CW107" s="342">
        <v>9.3493357318630729E-7</v>
      </c>
      <c r="CX107" s="342">
        <v>6.8495534171153053E-6</v>
      </c>
      <c r="CY107" s="342">
        <v>1.7661789477576475E-3</v>
      </c>
      <c r="CZ107" s="342">
        <v>1.0043726380480396</v>
      </c>
      <c r="DA107" s="342">
        <v>8.5003883379848362E-6</v>
      </c>
      <c r="DB107" s="342">
        <v>2.2751083072442718E-6</v>
      </c>
      <c r="DC107" s="342">
        <v>4.8783549699610099E-6</v>
      </c>
      <c r="DD107" s="342">
        <v>3.719743904156863E-6</v>
      </c>
      <c r="DE107" s="342">
        <v>6.849892581521807E-7</v>
      </c>
      <c r="DF107" s="343">
        <v>1.65683556492005E-5</v>
      </c>
      <c r="DG107" s="344"/>
      <c r="DH107" s="345"/>
      <c r="DI107" s="346"/>
      <c r="DJ107" s="346"/>
      <c r="DK107" s="346"/>
      <c r="DL107" s="346"/>
      <c r="DM107" s="346"/>
      <c r="DN107" s="346"/>
      <c r="DO107" s="346"/>
      <c r="DP107" s="346"/>
      <c r="DQ107" s="346"/>
      <c r="DR107" s="345"/>
      <c r="DS107" s="345"/>
      <c r="DT107" s="345"/>
      <c r="DU107" s="345"/>
      <c r="DV107" s="345"/>
      <c r="DW107" s="345"/>
      <c r="DX107" s="345"/>
      <c r="DY107" s="345"/>
      <c r="DZ107" s="345"/>
      <c r="EA107" s="345"/>
      <c r="EB107" s="345"/>
      <c r="EC107" s="345"/>
      <c r="ED107" s="345"/>
      <c r="EE107" s="345"/>
      <c r="EF107" s="345"/>
      <c r="EG107" s="345"/>
      <c r="EH107" s="345"/>
      <c r="EI107" s="345"/>
      <c r="EJ107" s="345"/>
      <c r="EK107" s="345"/>
      <c r="EL107" s="345"/>
      <c r="EM107" s="345"/>
      <c r="EN107" s="345"/>
      <c r="EO107" s="345"/>
      <c r="EP107" s="345"/>
      <c r="EQ107" s="345"/>
      <c r="ER107" s="345"/>
      <c r="ES107" s="345"/>
      <c r="ET107" s="345"/>
      <c r="EU107" s="345"/>
      <c r="EV107" s="345"/>
      <c r="EW107" s="345"/>
      <c r="EX107" s="345"/>
      <c r="EY107" s="345"/>
      <c r="EZ107" s="345"/>
      <c r="FA107" s="345"/>
      <c r="FB107" s="345"/>
      <c r="FC107" s="345"/>
      <c r="FD107" s="345"/>
      <c r="FE107" s="345"/>
      <c r="FF107" s="345"/>
      <c r="FG107" s="345"/>
      <c r="FH107" s="345"/>
      <c r="FI107" s="345"/>
      <c r="FJ107" s="345"/>
      <c r="FK107" s="345"/>
      <c r="FL107" s="345"/>
      <c r="FM107" s="345"/>
      <c r="FN107" s="345"/>
      <c r="FO107" s="345"/>
    </row>
    <row r="108" spans="1:171" ht="19.899999999999999" customHeight="1" x14ac:dyDescent="0.15">
      <c r="A108" s="347" t="s">
        <v>595</v>
      </c>
      <c r="B108" s="348" t="s">
        <v>594</v>
      </c>
      <c r="C108" s="349">
        <v>2.7288533994358091E-5</v>
      </c>
      <c r="D108" s="342">
        <v>1.5776493212832838E-5</v>
      </c>
      <c r="E108" s="342">
        <v>3.5428041004200205E-5</v>
      </c>
      <c r="F108" s="342">
        <v>1.6158542084451797E-5</v>
      </c>
      <c r="G108" s="342">
        <v>8.5306540780058482E-5</v>
      </c>
      <c r="H108" s="342">
        <v>0</v>
      </c>
      <c r="I108" s="342">
        <v>4.329891557929015E-5</v>
      </c>
      <c r="J108" s="342">
        <v>1.395550165673773E-4</v>
      </c>
      <c r="K108" s="342">
        <v>1.1941117155760582E-4</v>
      </c>
      <c r="L108" s="342">
        <v>2.5697863125538477E-5</v>
      </c>
      <c r="M108" s="342">
        <v>0</v>
      </c>
      <c r="N108" s="342">
        <v>1.0959753391041593E-4</v>
      </c>
      <c r="O108" s="342">
        <v>3.7037373918704659E-5</v>
      </c>
      <c r="P108" s="342">
        <v>5.764539112600472E-5</v>
      </c>
      <c r="Q108" s="342">
        <v>8.0978139053656552E-5</v>
      </c>
      <c r="R108" s="342">
        <v>8.4587487284045805E-5</v>
      </c>
      <c r="S108" s="342">
        <v>7.3661261080090325E-5</v>
      </c>
      <c r="T108" s="342">
        <v>7.3077312123726501E-5</v>
      </c>
      <c r="U108" s="342">
        <v>3.1810393643229756E-5</v>
      </c>
      <c r="V108" s="342">
        <v>1.5474579301631366E-4</v>
      </c>
      <c r="W108" s="342">
        <v>1.2307896131791025E-5</v>
      </c>
      <c r="X108" s="342">
        <v>3.498854599595896E-5</v>
      </c>
      <c r="Y108" s="342">
        <v>3.0868960939970089E-5</v>
      </c>
      <c r="Z108" s="342">
        <v>3.2103786401018029E-5</v>
      </c>
      <c r="AA108" s="342">
        <v>1.1590551537670242E-4</v>
      </c>
      <c r="AB108" s="342">
        <v>3.8712684096802858E-5</v>
      </c>
      <c r="AC108" s="342">
        <v>9.9545886967607813E-6</v>
      </c>
      <c r="AD108" s="342">
        <v>3.1669967296469944E-5</v>
      </c>
      <c r="AE108" s="342">
        <v>7.2042059632949307E-5</v>
      </c>
      <c r="AF108" s="342">
        <v>1.0618048278733033E-4</v>
      </c>
      <c r="AG108" s="342">
        <v>2.8966348621819537E-5</v>
      </c>
      <c r="AH108" s="342">
        <v>6.0339675619244116E-5</v>
      </c>
      <c r="AI108" s="342">
        <v>6.3490646762208382E-5</v>
      </c>
      <c r="AJ108" s="342">
        <v>2.549824577657889E-5</v>
      </c>
      <c r="AK108" s="342">
        <v>6.1661800144247034E-5</v>
      </c>
      <c r="AL108" s="342">
        <v>5.2468157984297316E-5</v>
      </c>
      <c r="AM108" s="342">
        <v>5.6724678539283816E-5</v>
      </c>
      <c r="AN108" s="342">
        <v>5.7203877498251139E-5</v>
      </c>
      <c r="AO108" s="342">
        <v>6.6684464897461186E-5</v>
      </c>
      <c r="AP108" s="342">
        <v>1.5936082504216456E-5</v>
      </c>
      <c r="AQ108" s="342">
        <v>7.3907801805429217E-5</v>
      </c>
      <c r="AR108" s="342">
        <v>5.4839107975556225E-5</v>
      </c>
      <c r="AS108" s="342">
        <v>6.7487688408803242E-5</v>
      </c>
      <c r="AT108" s="342">
        <v>6.6488927171372682E-5</v>
      </c>
      <c r="AU108" s="342">
        <v>4.3764716529896644E-5</v>
      </c>
      <c r="AV108" s="342">
        <v>5.0925522949056689E-5</v>
      </c>
      <c r="AW108" s="342">
        <v>1.4511938503584639E-4</v>
      </c>
      <c r="AX108" s="342">
        <v>1.2496936303020348E-4</v>
      </c>
      <c r="AY108" s="342">
        <v>4.7012684297618058E-5</v>
      </c>
      <c r="AZ108" s="342">
        <v>6.9539418774040984E-5</v>
      </c>
      <c r="BA108" s="342">
        <v>5.2542620366954882E-5</v>
      </c>
      <c r="BB108" s="342">
        <v>6.5313916570341939E-5</v>
      </c>
      <c r="BC108" s="342">
        <v>4.6394247454424291E-5</v>
      </c>
      <c r="BD108" s="342">
        <v>9.6308339270902361E-5</v>
      </c>
      <c r="BE108" s="342">
        <v>5.5367236059636431E-5</v>
      </c>
      <c r="BF108" s="342">
        <v>2.9781678283541951E-5</v>
      </c>
      <c r="BG108" s="342">
        <v>6.8226477049486143E-5</v>
      </c>
      <c r="BH108" s="342">
        <v>2.3494029412099725E-4</v>
      </c>
      <c r="BI108" s="342">
        <v>1.6939458075431566E-4</v>
      </c>
      <c r="BJ108" s="342">
        <v>5.6643755965248753E-5</v>
      </c>
      <c r="BK108" s="342">
        <v>7.7702067314256256E-5</v>
      </c>
      <c r="BL108" s="342">
        <v>8.4709079612395403E-5</v>
      </c>
      <c r="BM108" s="342">
        <v>7.0630003410507302E-5</v>
      </c>
      <c r="BN108" s="342">
        <v>1.6474689806097122E-4</v>
      </c>
      <c r="BO108" s="342">
        <v>9.3977014733209686E-5</v>
      </c>
      <c r="BP108" s="342">
        <v>1.0256168065203331E-4</v>
      </c>
      <c r="BQ108" s="342">
        <v>5.679923266191981E-5</v>
      </c>
      <c r="BR108" s="342">
        <v>1.5102303229719573E-4</v>
      </c>
      <c r="BS108" s="342">
        <v>1.6697399068573188E-4</v>
      </c>
      <c r="BT108" s="342">
        <v>1.1197892078973299E-4</v>
      </c>
      <c r="BU108" s="342">
        <v>1.5403879062238939E-4</v>
      </c>
      <c r="BV108" s="342">
        <v>1.1019621331875517E-4</v>
      </c>
      <c r="BW108" s="342">
        <v>9.0200795188168334E-5</v>
      </c>
      <c r="BX108" s="342">
        <v>1.1300886414609477E-5</v>
      </c>
      <c r="BY108" s="342">
        <v>1.9031565917775491E-3</v>
      </c>
      <c r="BZ108" s="342">
        <v>1.565788023179561E-4</v>
      </c>
      <c r="CA108" s="342">
        <v>7.2237154316784577E-5</v>
      </c>
      <c r="CB108" s="342">
        <v>8.4242196375923319E-5</v>
      </c>
      <c r="CC108" s="342">
        <v>0</v>
      </c>
      <c r="CD108" s="342">
        <v>1.271559691427698E-4</v>
      </c>
      <c r="CE108" s="342">
        <v>2.0743193231822913E-4</v>
      </c>
      <c r="CF108" s="342">
        <v>1.4142824517502221E-4</v>
      </c>
      <c r="CG108" s="342">
        <v>3.0256951019269515E-4</v>
      </c>
      <c r="CH108" s="342">
        <v>6.3242370932697738E-4</v>
      </c>
      <c r="CI108" s="342">
        <v>1.1918689804095398E-3</v>
      </c>
      <c r="CJ108" s="342">
        <v>1.2590415753052311E-4</v>
      </c>
      <c r="CK108" s="342">
        <v>5.5822099755800853E-4</v>
      </c>
      <c r="CL108" s="342">
        <v>1.7579547347700106E-3</v>
      </c>
      <c r="CM108" s="342">
        <v>1.7067075288043678E-4</v>
      </c>
      <c r="CN108" s="342">
        <v>2.6572761652635883E-4</v>
      </c>
      <c r="CO108" s="342">
        <v>1.6324082029864871E-4</v>
      </c>
      <c r="CP108" s="342">
        <v>8.8593196696025878E-3</v>
      </c>
      <c r="CQ108" s="342">
        <v>8.1670019469336427E-3</v>
      </c>
      <c r="CR108" s="342">
        <v>1.2654711262551431E-2</v>
      </c>
      <c r="CS108" s="342">
        <v>8.4075504622813796E-3</v>
      </c>
      <c r="CT108" s="342">
        <v>1.439904256069052E-4</v>
      </c>
      <c r="CU108" s="342">
        <v>1.3857414014639281E-4</v>
      </c>
      <c r="CV108" s="342">
        <v>7.1738550223218289E-4</v>
      </c>
      <c r="CW108" s="342">
        <v>6.3953822546229821E-5</v>
      </c>
      <c r="CX108" s="342">
        <v>7.7708939949811993E-4</v>
      </c>
      <c r="CY108" s="342">
        <v>9.0234571376571482E-3</v>
      </c>
      <c r="CZ108" s="342">
        <v>1.6538356351208858E-3</v>
      </c>
      <c r="DA108" s="342">
        <v>1.0145587358348216</v>
      </c>
      <c r="DB108" s="342">
        <v>1.7765944970300223E-4</v>
      </c>
      <c r="DC108" s="342">
        <v>3.2669038090476138E-4</v>
      </c>
      <c r="DD108" s="342">
        <v>2.2542875311729457E-3</v>
      </c>
      <c r="DE108" s="342">
        <v>3.2177033425846022E-5</v>
      </c>
      <c r="DF108" s="343">
        <v>1.3913392907495097E-3</v>
      </c>
      <c r="DG108" s="344"/>
      <c r="DH108" s="345"/>
      <c r="DI108" s="346"/>
      <c r="DJ108" s="346"/>
      <c r="DK108" s="346"/>
      <c r="DL108" s="346"/>
      <c r="DM108" s="346"/>
      <c r="DN108" s="346"/>
      <c r="DO108" s="346"/>
      <c r="DP108" s="346"/>
      <c r="DQ108" s="346"/>
      <c r="DR108" s="345"/>
      <c r="DS108" s="345"/>
      <c r="DT108" s="345"/>
      <c r="DU108" s="345"/>
      <c r="DV108" s="345"/>
      <c r="DW108" s="345"/>
      <c r="DX108" s="345"/>
      <c r="DY108" s="345"/>
      <c r="DZ108" s="345"/>
      <c r="EA108" s="345"/>
      <c r="EB108" s="345"/>
      <c r="EC108" s="345"/>
      <c r="ED108" s="345"/>
      <c r="EE108" s="345"/>
      <c r="EF108" s="345"/>
      <c r="EG108" s="345"/>
      <c r="EH108" s="345"/>
      <c r="EI108" s="345"/>
      <c r="EJ108" s="345"/>
      <c r="EK108" s="345"/>
      <c r="EL108" s="345"/>
      <c r="EM108" s="345"/>
      <c r="EN108" s="345"/>
      <c r="EO108" s="345"/>
      <c r="EP108" s="345"/>
      <c r="EQ108" s="345"/>
      <c r="ER108" s="345"/>
      <c r="ES108" s="345"/>
      <c r="ET108" s="345"/>
      <c r="EU108" s="345"/>
      <c r="EV108" s="345"/>
      <c r="EW108" s="345"/>
      <c r="EX108" s="345"/>
      <c r="EY108" s="345"/>
      <c r="EZ108" s="345"/>
      <c r="FA108" s="345"/>
      <c r="FB108" s="345"/>
      <c r="FC108" s="345"/>
      <c r="FD108" s="345"/>
      <c r="FE108" s="345"/>
      <c r="FF108" s="345"/>
      <c r="FG108" s="345"/>
      <c r="FH108" s="345"/>
      <c r="FI108" s="345"/>
      <c r="FJ108" s="345"/>
      <c r="FK108" s="345"/>
      <c r="FL108" s="345"/>
      <c r="FM108" s="345"/>
      <c r="FN108" s="345"/>
      <c r="FO108" s="345"/>
    </row>
    <row r="109" spans="1:171" ht="19.899999999999999" customHeight="1" x14ac:dyDescent="0.15">
      <c r="A109" s="347" t="s">
        <v>598</v>
      </c>
      <c r="B109" s="348" t="s">
        <v>597</v>
      </c>
      <c r="C109" s="349">
        <v>1.9365863124896379E-5</v>
      </c>
      <c r="D109" s="342">
        <v>1.1631911902286792E-5</v>
      </c>
      <c r="E109" s="342">
        <v>3.8848661258058961E-5</v>
      </c>
      <c r="F109" s="342">
        <v>1.6552338033356044E-5</v>
      </c>
      <c r="G109" s="342">
        <v>2.3974164809939443E-5</v>
      </c>
      <c r="H109" s="342">
        <v>0</v>
      </c>
      <c r="I109" s="342">
        <v>3.2766604469667406E-5</v>
      </c>
      <c r="J109" s="342">
        <v>2.8924027178130233E-5</v>
      </c>
      <c r="K109" s="342">
        <v>9.1294630236827431E-5</v>
      </c>
      <c r="L109" s="342">
        <v>9.7590868745852599E-6</v>
      </c>
      <c r="M109" s="342">
        <v>0</v>
      </c>
      <c r="N109" s="342">
        <v>1.9122928289762341E-5</v>
      </c>
      <c r="O109" s="342">
        <v>3.573241467288185E-5</v>
      </c>
      <c r="P109" s="342">
        <v>1.7230198327376582E-5</v>
      </c>
      <c r="Q109" s="342">
        <v>3.3911626391129112E-5</v>
      </c>
      <c r="R109" s="342">
        <v>1.5159008251577893E-5</v>
      </c>
      <c r="S109" s="342">
        <v>2.4374726720056634E-5</v>
      </c>
      <c r="T109" s="342">
        <v>2.6072248372462795E-5</v>
      </c>
      <c r="U109" s="342">
        <v>7.4625393792177738E-5</v>
      </c>
      <c r="V109" s="342">
        <v>2.9933847159652893E-5</v>
      </c>
      <c r="W109" s="342">
        <v>5.8896240233067724E-6</v>
      </c>
      <c r="X109" s="342">
        <v>1.6527858347119333E-5</v>
      </c>
      <c r="Y109" s="342">
        <v>1.0443837946865663E-5</v>
      </c>
      <c r="Z109" s="342">
        <v>1.3669281766746258E-5</v>
      </c>
      <c r="AA109" s="342">
        <v>1.2612428249565306E-4</v>
      </c>
      <c r="AB109" s="342">
        <v>9.5918130863990745E-5</v>
      </c>
      <c r="AC109" s="342">
        <v>3.2556127065614727E-6</v>
      </c>
      <c r="AD109" s="342">
        <v>1.130112249782581E-5</v>
      </c>
      <c r="AE109" s="342">
        <v>1.9772608792275638E-5</v>
      </c>
      <c r="AF109" s="342">
        <v>3.5255153153846241E-5</v>
      </c>
      <c r="AG109" s="342">
        <v>2.326642423975518E-5</v>
      </c>
      <c r="AH109" s="342">
        <v>2.0346981288886436E-5</v>
      </c>
      <c r="AI109" s="342">
        <v>2.0197997105650542E-5</v>
      </c>
      <c r="AJ109" s="342">
        <v>2.7822063196108718E-5</v>
      </c>
      <c r="AK109" s="342">
        <v>3.0821036193797378E-5</v>
      </c>
      <c r="AL109" s="342">
        <v>1.232264224275981E-5</v>
      </c>
      <c r="AM109" s="342">
        <v>1.253972062316348E-5</v>
      </c>
      <c r="AN109" s="342">
        <v>1.7642962487397967E-5</v>
      </c>
      <c r="AO109" s="342">
        <v>1.5204770425669659E-5</v>
      </c>
      <c r="AP109" s="342">
        <v>6.8694784682497141E-6</v>
      </c>
      <c r="AQ109" s="342">
        <v>1.3141012067159634E-5</v>
      </c>
      <c r="AR109" s="342">
        <v>1.7240432697942547E-5</v>
      </c>
      <c r="AS109" s="342">
        <v>1.9332632880172331E-5</v>
      </c>
      <c r="AT109" s="342">
        <v>1.9862693194420729E-5</v>
      </c>
      <c r="AU109" s="342">
        <v>1.8720883838766681E-5</v>
      </c>
      <c r="AV109" s="342">
        <v>2.8571588663933724E-5</v>
      </c>
      <c r="AW109" s="342">
        <v>2.1272491872933252E-5</v>
      </c>
      <c r="AX109" s="342">
        <v>2.299214543512753E-5</v>
      </c>
      <c r="AY109" s="342">
        <v>2.6853466958399409E-5</v>
      </c>
      <c r="AZ109" s="342">
        <v>3.039765999540886E-5</v>
      </c>
      <c r="BA109" s="342">
        <v>2.3251697754924231E-5</v>
      </c>
      <c r="BB109" s="342">
        <v>2.7360736888798796E-5</v>
      </c>
      <c r="BC109" s="342">
        <v>2.9354632564952906E-5</v>
      </c>
      <c r="BD109" s="342">
        <v>4.218552521714601E-5</v>
      </c>
      <c r="BE109" s="342">
        <v>2.0363796433251815E-5</v>
      </c>
      <c r="BF109" s="342">
        <v>2.1293405764307721E-5</v>
      </c>
      <c r="BG109" s="342">
        <v>1.7251163024705139E-5</v>
      </c>
      <c r="BH109" s="342">
        <v>2.9059290993467611E-5</v>
      </c>
      <c r="BI109" s="342">
        <v>3.2968468536992868E-5</v>
      </c>
      <c r="BJ109" s="342">
        <v>1.1827697716836783E-3</v>
      </c>
      <c r="BK109" s="342">
        <v>3.3763793550315745E-5</v>
      </c>
      <c r="BL109" s="342">
        <v>3.8184668798490661E-5</v>
      </c>
      <c r="BM109" s="342">
        <v>3.0152143976614172E-5</v>
      </c>
      <c r="BN109" s="342">
        <v>3.8273325629322359E-5</v>
      </c>
      <c r="BO109" s="342">
        <v>3.3126807023772801E-5</v>
      </c>
      <c r="BP109" s="342">
        <v>1.7426102453852214E-5</v>
      </c>
      <c r="BQ109" s="342">
        <v>3.7309507014790467E-5</v>
      </c>
      <c r="BR109" s="342">
        <v>5.3455223520521986E-5</v>
      </c>
      <c r="BS109" s="342">
        <v>3.7104416560278285E-5</v>
      </c>
      <c r="BT109" s="342">
        <v>6.9995296040711798E-5</v>
      </c>
      <c r="BU109" s="342">
        <v>1.0590610838104505E-4</v>
      </c>
      <c r="BV109" s="342">
        <v>6.5683023096407885E-5</v>
      </c>
      <c r="BW109" s="342">
        <v>5.6215198115483779E-5</v>
      </c>
      <c r="BX109" s="342">
        <v>6.5494317715319135E-6</v>
      </c>
      <c r="BY109" s="342">
        <v>5.0028092027199042E-5</v>
      </c>
      <c r="BZ109" s="342">
        <v>3.1401869832687919E-5</v>
      </c>
      <c r="CA109" s="342">
        <v>2.3669145926290897E-5</v>
      </c>
      <c r="CB109" s="342">
        <v>1.8418495654982161E-5</v>
      </c>
      <c r="CC109" s="342">
        <v>0</v>
      </c>
      <c r="CD109" s="342">
        <v>5.8303351219836757E-5</v>
      </c>
      <c r="CE109" s="342">
        <v>5.1024781779719931E-5</v>
      </c>
      <c r="CF109" s="342">
        <v>4.1282572946749427E-5</v>
      </c>
      <c r="CG109" s="342">
        <v>4.3324274728233951E-5</v>
      </c>
      <c r="CH109" s="342">
        <v>1.3819801011320741E-4</v>
      </c>
      <c r="CI109" s="342">
        <v>3.0425854539915684E-2</v>
      </c>
      <c r="CJ109" s="342">
        <v>9.1259106839861842E-5</v>
      </c>
      <c r="CK109" s="342">
        <v>3.5533946573202324E-4</v>
      </c>
      <c r="CL109" s="342">
        <v>4.2984054544086249E-2</v>
      </c>
      <c r="CM109" s="342">
        <v>7.7884463129257805E-5</v>
      </c>
      <c r="CN109" s="342">
        <v>1.2889942460781576E-4</v>
      </c>
      <c r="CO109" s="342">
        <v>2.1699125845788423E-4</v>
      </c>
      <c r="CP109" s="342">
        <v>4.9519801138819148E-5</v>
      </c>
      <c r="CQ109" s="342">
        <v>8.259092828165759E-5</v>
      </c>
      <c r="CR109" s="342">
        <v>1.4130194866575834E-4</v>
      </c>
      <c r="CS109" s="342">
        <v>3.6623365749159188E-5</v>
      </c>
      <c r="CT109" s="342">
        <v>2.7361724360801736E-4</v>
      </c>
      <c r="CU109" s="342">
        <v>5.2123387449324247E-5</v>
      </c>
      <c r="CV109" s="342">
        <v>1.4475947595835497E-2</v>
      </c>
      <c r="CW109" s="342">
        <v>1.9265582897143635E-5</v>
      </c>
      <c r="CX109" s="342">
        <v>1.0466002160104455E-4</v>
      </c>
      <c r="CY109" s="342">
        <v>1.3462381539088521E-3</v>
      </c>
      <c r="CZ109" s="342">
        <v>1.9110153850435284E-4</v>
      </c>
      <c r="DA109" s="342">
        <v>1.3221802174166362E-4</v>
      </c>
      <c r="DB109" s="342">
        <v>1.0176781410245626</v>
      </c>
      <c r="DC109" s="342">
        <v>4.9195737003790278E-5</v>
      </c>
      <c r="DD109" s="342">
        <v>7.880555322723401E-4</v>
      </c>
      <c r="DE109" s="342">
        <v>2.819523028166392E-5</v>
      </c>
      <c r="DF109" s="343">
        <v>3.2913694344423799E-4</v>
      </c>
      <c r="DG109" s="344"/>
      <c r="DH109" s="345"/>
      <c r="DI109" s="346"/>
      <c r="DJ109" s="346"/>
      <c r="DK109" s="346"/>
      <c r="DL109" s="346"/>
      <c r="DM109" s="346"/>
      <c r="DN109" s="346"/>
      <c r="DO109" s="346"/>
      <c r="DP109" s="346"/>
      <c r="DQ109" s="346"/>
      <c r="DR109" s="345"/>
      <c r="DS109" s="345"/>
      <c r="DT109" s="345"/>
      <c r="DU109" s="345"/>
      <c r="DV109" s="345"/>
      <c r="DW109" s="345"/>
      <c r="DX109" s="345"/>
      <c r="DY109" s="345"/>
      <c r="DZ109" s="345"/>
      <c r="EA109" s="345"/>
      <c r="EB109" s="345"/>
      <c r="EC109" s="345"/>
      <c r="ED109" s="345"/>
      <c r="EE109" s="345"/>
      <c r="EF109" s="345"/>
      <c r="EG109" s="345"/>
      <c r="EH109" s="345"/>
      <c r="EI109" s="345"/>
      <c r="EJ109" s="345"/>
      <c r="EK109" s="345"/>
      <c r="EL109" s="345"/>
      <c r="EM109" s="345"/>
      <c r="EN109" s="345"/>
      <c r="EO109" s="345"/>
      <c r="EP109" s="345"/>
      <c r="EQ109" s="345"/>
      <c r="ER109" s="345"/>
      <c r="ES109" s="345"/>
      <c r="ET109" s="345"/>
      <c r="EU109" s="345"/>
      <c r="EV109" s="345"/>
      <c r="EW109" s="345"/>
      <c r="EX109" s="345"/>
      <c r="EY109" s="345"/>
      <c r="EZ109" s="345"/>
      <c r="FA109" s="345"/>
      <c r="FB109" s="345"/>
      <c r="FC109" s="345"/>
      <c r="FD109" s="345"/>
      <c r="FE109" s="345"/>
      <c r="FF109" s="345"/>
      <c r="FG109" s="345"/>
      <c r="FH109" s="345"/>
      <c r="FI109" s="345"/>
      <c r="FJ109" s="345"/>
      <c r="FK109" s="345"/>
      <c r="FL109" s="345"/>
      <c r="FM109" s="345"/>
      <c r="FN109" s="345"/>
      <c r="FO109" s="345"/>
    </row>
    <row r="110" spans="1:171" ht="19.899999999999999" customHeight="1" x14ac:dyDescent="0.15">
      <c r="A110" s="347" t="s">
        <v>951</v>
      </c>
      <c r="B110" s="348" t="s">
        <v>955</v>
      </c>
      <c r="C110" s="349">
        <v>9.7869307866989414E-7</v>
      </c>
      <c r="D110" s="342">
        <v>3.382176394717567E-3</v>
      </c>
      <c r="E110" s="342">
        <v>8.6770379931618987E-6</v>
      </c>
      <c r="F110" s="342">
        <v>1.8377337730892102E-7</v>
      </c>
      <c r="G110" s="342">
        <v>8.7583255890762621E-8</v>
      </c>
      <c r="H110" s="342">
        <v>0</v>
      </c>
      <c r="I110" s="342">
        <v>4.7108009357628567E-8</v>
      </c>
      <c r="J110" s="342">
        <v>1.9084222458966625E-5</v>
      </c>
      <c r="K110" s="342">
        <v>3.9644542344821765E-7</v>
      </c>
      <c r="L110" s="342">
        <v>1.5802424870546277E-6</v>
      </c>
      <c r="M110" s="342">
        <v>0</v>
      </c>
      <c r="N110" s="342">
        <v>2.8604055638721904E-7</v>
      </c>
      <c r="O110" s="342">
        <v>1.1964967690750663E-7</v>
      </c>
      <c r="P110" s="342">
        <v>3.8889026807434547E-8</v>
      </c>
      <c r="Q110" s="342">
        <v>6.1208041675488226E-8</v>
      </c>
      <c r="R110" s="342">
        <v>5.819095746392576E-8</v>
      </c>
      <c r="S110" s="342">
        <v>3.9316504058786437E-8</v>
      </c>
      <c r="T110" s="342">
        <v>3.1811348056965194E-8</v>
      </c>
      <c r="U110" s="342">
        <v>2.2574432223686156E-7</v>
      </c>
      <c r="V110" s="342">
        <v>6.4857297211421093E-8</v>
      </c>
      <c r="W110" s="342">
        <v>2.0023962408602505E-8</v>
      </c>
      <c r="X110" s="342">
        <v>6.019527347196905E-8</v>
      </c>
      <c r="Y110" s="342">
        <v>5.0485215936313076E-8</v>
      </c>
      <c r="Z110" s="342">
        <v>6.8300567679555252E-8</v>
      </c>
      <c r="AA110" s="342">
        <v>1.8704607406122536E-7</v>
      </c>
      <c r="AB110" s="342">
        <v>2.1863069543754458E-7</v>
      </c>
      <c r="AC110" s="342">
        <v>5.0101626191513053E-9</v>
      </c>
      <c r="AD110" s="342">
        <v>1.9592628873861878E-8</v>
      </c>
      <c r="AE110" s="342">
        <v>4.3090084073108583E-8</v>
      </c>
      <c r="AF110" s="342">
        <v>5.1550088487276339E-8</v>
      </c>
      <c r="AG110" s="342">
        <v>4.8253031403488719E-6</v>
      </c>
      <c r="AH110" s="342">
        <v>3.5017688071924151E-8</v>
      </c>
      <c r="AI110" s="342">
        <v>6.8531275626887733E-8</v>
      </c>
      <c r="AJ110" s="342">
        <v>1.6504146094225737E-7</v>
      </c>
      <c r="AK110" s="342">
        <v>6.2782122669721666E-8</v>
      </c>
      <c r="AL110" s="342">
        <v>1.9694124760324825E-8</v>
      </c>
      <c r="AM110" s="342">
        <v>2.5955070196367803E-8</v>
      </c>
      <c r="AN110" s="342">
        <v>1.0029293624276306E-7</v>
      </c>
      <c r="AO110" s="342">
        <v>2.1461609543445498E-8</v>
      </c>
      <c r="AP110" s="342">
        <v>1.1076978662248642E-8</v>
      </c>
      <c r="AQ110" s="342">
        <v>1.8100979881907323E-8</v>
      </c>
      <c r="AR110" s="342">
        <v>1.0738904334335525E-7</v>
      </c>
      <c r="AS110" s="342">
        <v>4.8361778989911089E-8</v>
      </c>
      <c r="AT110" s="342">
        <v>7.70076899981829E-8</v>
      </c>
      <c r="AU110" s="342">
        <v>6.15681995807009E-8</v>
      </c>
      <c r="AV110" s="342">
        <v>7.4204617195696913E-8</v>
      </c>
      <c r="AW110" s="342">
        <v>1.1712966101632324E-7</v>
      </c>
      <c r="AX110" s="342">
        <v>2.0260063813398927E-7</v>
      </c>
      <c r="AY110" s="342">
        <v>1.6147098544850652E-7</v>
      </c>
      <c r="AZ110" s="342">
        <v>2.4500944776591393E-7</v>
      </c>
      <c r="BA110" s="342">
        <v>1.2147225128701201E-7</v>
      </c>
      <c r="BB110" s="342">
        <v>1.0731321820034476E-7</v>
      </c>
      <c r="BC110" s="342">
        <v>3.4084080203067892E-7</v>
      </c>
      <c r="BD110" s="342">
        <v>8.9650707807369911E-8</v>
      </c>
      <c r="BE110" s="342">
        <v>3.7696775809803719E-8</v>
      </c>
      <c r="BF110" s="342">
        <v>4.4085007351475686E-8</v>
      </c>
      <c r="BG110" s="342">
        <v>5.2024622069147571E-8</v>
      </c>
      <c r="BH110" s="342">
        <v>7.2700282080190859E-8</v>
      </c>
      <c r="BI110" s="342">
        <v>4.3097026853586713E-8</v>
      </c>
      <c r="BJ110" s="342">
        <v>8.5281876211848741E-7</v>
      </c>
      <c r="BK110" s="342">
        <v>4.7532100491242181E-8</v>
      </c>
      <c r="BL110" s="342">
        <v>7.140450622238149E-8</v>
      </c>
      <c r="BM110" s="342">
        <v>4.1127774084995803E-8</v>
      </c>
      <c r="BN110" s="342">
        <v>6.6686889771803069E-8</v>
      </c>
      <c r="BO110" s="342">
        <v>6.1469524912397144E-8</v>
      </c>
      <c r="BP110" s="342">
        <v>9.2157547940708672E-8</v>
      </c>
      <c r="BQ110" s="342">
        <v>1.1175011524145364E-7</v>
      </c>
      <c r="BR110" s="342">
        <v>8.0666941586310503E-8</v>
      </c>
      <c r="BS110" s="342">
        <v>9.1097497368733984E-8</v>
      </c>
      <c r="BT110" s="342">
        <v>9.2343995471114793E-8</v>
      </c>
      <c r="BU110" s="342">
        <v>1.3017200646258913E-7</v>
      </c>
      <c r="BV110" s="342">
        <v>6.1854730672072131E-8</v>
      </c>
      <c r="BW110" s="342">
        <v>5.1788374392405688E-8</v>
      </c>
      <c r="BX110" s="342">
        <v>7.7808947709509967E-9</v>
      </c>
      <c r="BY110" s="342">
        <v>7.0690618316600167E-7</v>
      </c>
      <c r="BZ110" s="342">
        <v>5.3970472176774192E-8</v>
      </c>
      <c r="CA110" s="342">
        <v>8.4409050238551564E-8</v>
      </c>
      <c r="CB110" s="342">
        <v>2.9843120171894024E-8</v>
      </c>
      <c r="CC110" s="342">
        <v>0</v>
      </c>
      <c r="CD110" s="342">
        <v>1.1987144822146022E-7</v>
      </c>
      <c r="CE110" s="342">
        <v>9.3549298983705705E-8</v>
      </c>
      <c r="CF110" s="342">
        <v>7.2308444211661289E-8</v>
      </c>
      <c r="CG110" s="342">
        <v>6.442075587710254E-8</v>
      </c>
      <c r="CH110" s="342">
        <v>9.8498418998890083E-7</v>
      </c>
      <c r="CI110" s="342">
        <v>2.066192732769601E-5</v>
      </c>
      <c r="CJ110" s="342">
        <v>5.0364430810372812E-7</v>
      </c>
      <c r="CK110" s="342">
        <v>1.0771721270089074E-6</v>
      </c>
      <c r="CL110" s="342">
        <v>2.9156571664144641E-5</v>
      </c>
      <c r="CM110" s="342">
        <v>9.266310658613882E-8</v>
      </c>
      <c r="CN110" s="342">
        <v>1.2972752590835557E-4</v>
      </c>
      <c r="CO110" s="342">
        <v>4.5012909310440011E-7</v>
      </c>
      <c r="CP110" s="342">
        <v>1.0148766473972593E-7</v>
      </c>
      <c r="CQ110" s="342">
        <v>8.535356973546674E-8</v>
      </c>
      <c r="CR110" s="342">
        <v>3.0589129578781156E-7</v>
      </c>
      <c r="CS110" s="342">
        <v>3.2597315548303632E-7</v>
      </c>
      <c r="CT110" s="342">
        <v>2.2239205489379473E-7</v>
      </c>
      <c r="CU110" s="342">
        <v>1.1763909527523553E-7</v>
      </c>
      <c r="CV110" s="342">
        <v>9.8016676875092039E-6</v>
      </c>
      <c r="CW110" s="342">
        <v>2.8422998674497016E-8</v>
      </c>
      <c r="CX110" s="342">
        <v>1.8248303069839779E-7</v>
      </c>
      <c r="CY110" s="342">
        <v>1.7639415402632107E-6</v>
      </c>
      <c r="CZ110" s="342">
        <v>1.9085340281546629E-6</v>
      </c>
      <c r="DA110" s="342">
        <v>2.2864324681864261E-7</v>
      </c>
      <c r="DB110" s="342">
        <v>6.8524881177294504E-4</v>
      </c>
      <c r="DC110" s="342">
        <v>1.0012127080216155</v>
      </c>
      <c r="DD110" s="342">
        <v>6.4114872405844339E-7</v>
      </c>
      <c r="DE110" s="342">
        <v>3.2102506922411184E-8</v>
      </c>
      <c r="DF110" s="343">
        <v>4.927653894339878E-7</v>
      </c>
      <c r="DG110" s="344"/>
      <c r="DH110" s="345"/>
      <c r="DI110" s="346"/>
      <c r="DJ110" s="346"/>
      <c r="DK110" s="346"/>
      <c r="DL110" s="346"/>
      <c r="DM110" s="346"/>
      <c r="DN110" s="346"/>
      <c r="DO110" s="346"/>
      <c r="DP110" s="346"/>
      <c r="DQ110" s="346"/>
      <c r="DR110" s="345"/>
      <c r="DS110" s="345"/>
      <c r="DT110" s="345"/>
      <c r="DU110" s="345"/>
      <c r="DV110" s="345"/>
      <c r="DW110" s="345"/>
      <c r="DX110" s="345"/>
      <c r="DY110" s="345"/>
      <c r="DZ110" s="345"/>
      <c r="EA110" s="345"/>
      <c r="EB110" s="345"/>
      <c r="EC110" s="345"/>
      <c r="ED110" s="345"/>
      <c r="EE110" s="345"/>
      <c r="EF110" s="345"/>
      <c r="EG110" s="345"/>
      <c r="EH110" s="345"/>
      <c r="EI110" s="345"/>
      <c r="EJ110" s="345"/>
      <c r="EK110" s="345"/>
      <c r="EL110" s="345"/>
      <c r="EM110" s="345"/>
      <c r="EN110" s="345"/>
      <c r="EO110" s="345"/>
      <c r="EP110" s="345"/>
      <c r="EQ110" s="345"/>
      <c r="ER110" s="345"/>
      <c r="ES110" s="345"/>
      <c r="ET110" s="345"/>
      <c r="EU110" s="345"/>
      <c r="EV110" s="345"/>
      <c r="EW110" s="345"/>
      <c r="EX110" s="345"/>
      <c r="EY110" s="345"/>
      <c r="EZ110" s="345"/>
      <c r="FA110" s="345"/>
      <c r="FB110" s="345"/>
      <c r="FC110" s="345"/>
      <c r="FD110" s="345"/>
      <c r="FE110" s="345"/>
      <c r="FF110" s="345"/>
      <c r="FG110" s="345"/>
      <c r="FH110" s="345"/>
      <c r="FI110" s="345"/>
      <c r="FJ110" s="345"/>
      <c r="FK110" s="345"/>
      <c r="FL110" s="345"/>
      <c r="FM110" s="345"/>
      <c r="FN110" s="345"/>
      <c r="FO110" s="345"/>
    </row>
    <row r="111" spans="1:171" ht="19.899999999999999" customHeight="1" x14ac:dyDescent="0.15">
      <c r="A111" s="347" t="s">
        <v>601</v>
      </c>
      <c r="B111" s="348" t="s">
        <v>600</v>
      </c>
      <c r="C111" s="349">
        <v>9.2875330338691291E-5</v>
      </c>
      <c r="D111" s="342">
        <v>5.8199772121795465E-5</v>
      </c>
      <c r="E111" s="342">
        <v>2.1596869895457792E-3</v>
      </c>
      <c r="F111" s="342">
        <v>4.4936153382682055E-5</v>
      </c>
      <c r="G111" s="342">
        <v>1.2837654243359924E-3</v>
      </c>
      <c r="H111" s="342">
        <v>0</v>
      </c>
      <c r="I111" s="342">
        <v>1.3643039763071792E-4</v>
      </c>
      <c r="J111" s="342">
        <v>2.1482283638211717E-4</v>
      </c>
      <c r="K111" s="342">
        <v>1.4518779290053618E-4</v>
      </c>
      <c r="L111" s="342">
        <v>6.411775219600379E-5</v>
      </c>
      <c r="M111" s="342">
        <v>0</v>
      </c>
      <c r="N111" s="342">
        <v>7.3314633490852613E-5</v>
      </c>
      <c r="O111" s="342">
        <v>7.5986105696237204E-5</v>
      </c>
      <c r="P111" s="342">
        <v>1.2655489087704574E-4</v>
      </c>
      <c r="Q111" s="342">
        <v>1.5322084692871295E-4</v>
      </c>
      <c r="R111" s="342">
        <v>9.5024321591889258E-5</v>
      </c>
      <c r="S111" s="342">
        <v>9.1345426917424061E-5</v>
      </c>
      <c r="T111" s="342">
        <v>1.5446625534627339E-4</v>
      </c>
      <c r="U111" s="342">
        <v>3.1646089542397749E-4</v>
      </c>
      <c r="V111" s="342">
        <v>3.3681827587662982E-4</v>
      </c>
      <c r="W111" s="342">
        <v>5.5052864496137918E-5</v>
      </c>
      <c r="X111" s="342">
        <v>1.2429876391177973E-4</v>
      </c>
      <c r="Y111" s="342">
        <v>1.0406894665648624E-4</v>
      </c>
      <c r="Z111" s="342">
        <v>6.9128279091378513E-5</v>
      </c>
      <c r="AA111" s="342">
        <v>1.5118633440625026E-4</v>
      </c>
      <c r="AB111" s="342">
        <v>3.8489079978144694E-4</v>
      </c>
      <c r="AC111" s="342">
        <v>5.1766171938249952E-5</v>
      </c>
      <c r="AD111" s="342">
        <v>6.839143903240348E-5</v>
      </c>
      <c r="AE111" s="342">
        <v>1.0018639304544167E-4</v>
      </c>
      <c r="AF111" s="342">
        <v>1.2740320536084199E-4</v>
      </c>
      <c r="AG111" s="342">
        <v>6.3825685459614138E-5</v>
      </c>
      <c r="AH111" s="342">
        <v>3.0655125568963988E-4</v>
      </c>
      <c r="AI111" s="342">
        <v>2.2508231732942802E-4</v>
      </c>
      <c r="AJ111" s="342">
        <v>1.1755959538717151E-3</v>
      </c>
      <c r="AK111" s="342">
        <v>3.3369891694655206E-4</v>
      </c>
      <c r="AL111" s="342">
        <v>9.491439397303389E-5</v>
      </c>
      <c r="AM111" s="342">
        <v>1.0179212525492448E-4</v>
      </c>
      <c r="AN111" s="342">
        <v>1.5726738541758614E-4</v>
      </c>
      <c r="AO111" s="342">
        <v>8.8980700193007191E-5</v>
      </c>
      <c r="AP111" s="342">
        <v>3.1434601906797818E-5</v>
      </c>
      <c r="AQ111" s="342">
        <v>8.5041754437107379E-5</v>
      </c>
      <c r="AR111" s="342">
        <v>1.1729608031278632E-4</v>
      </c>
      <c r="AS111" s="342">
        <v>1.2107225024584548E-4</v>
      </c>
      <c r="AT111" s="342">
        <v>1.5045855353356858E-4</v>
      </c>
      <c r="AU111" s="342">
        <v>1.9815332891397571E-4</v>
      </c>
      <c r="AV111" s="342">
        <v>1.8743058935009673E-4</v>
      </c>
      <c r="AW111" s="342">
        <v>1.5632582542736881E-4</v>
      </c>
      <c r="AX111" s="342">
        <v>2.9838353955755141E-4</v>
      </c>
      <c r="AY111" s="342">
        <v>1.749352826117309E-4</v>
      </c>
      <c r="AZ111" s="342">
        <v>1.9090261584540767E-4</v>
      </c>
      <c r="BA111" s="342">
        <v>1.1024406039243482E-4</v>
      </c>
      <c r="BB111" s="342">
        <v>1.9120690237141519E-4</v>
      </c>
      <c r="BC111" s="342">
        <v>2.1000606938552534E-4</v>
      </c>
      <c r="BD111" s="342">
        <v>1.1689489379781564E-4</v>
      </c>
      <c r="BE111" s="342">
        <v>9.6260505431056833E-5</v>
      </c>
      <c r="BF111" s="342">
        <v>1.2545354777567468E-4</v>
      </c>
      <c r="BG111" s="342">
        <v>1.0299516958027541E-4</v>
      </c>
      <c r="BH111" s="342">
        <v>6.8919414187850532E-4</v>
      </c>
      <c r="BI111" s="342">
        <v>1.5908197115530062E-4</v>
      </c>
      <c r="BJ111" s="342">
        <v>2.0069273640673801E-4</v>
      </c>
      <c r="BK111" s="342">
        <v>2.9442694242570304E-4</v>
      </c>
      <c r="BL111" s="342">
        <v>3.4857390371365472E-4</v>
      </c>
      <c r="BM111" s="342">
        <v>2.0904149761528386E-4</v>
      </c>
      <c r="BN111" s="342">
        <v>5.7674514112555887E-4</v>
      </c>
      <c r="BO111" s="342">
        <v>5.7224628994986858E-4</v>
      </c>
      <c r="BP111" s="342">
        <v>1.1892284865546743E-4</v>
      </c>
      <c r="BQ111" s="342">
        <v>1.89798730065283E-4</v>
      </c>
      <c r="BR111" s="342">
        <v>4.9529328824463666E-4</v>
      </c>
      <c r="BS111" s="342">
        <v>1.3082257876056644E-4</v>
      </c>
      <c r="BT111" s="342">
        <v>5.3035202273028922E-4</v>
      </c>
      <c r="BU111" s="342">
        <v>3.2452193489341765E-4</v>
      </c>
      <c r="BV111" s="342">
        <v>1.4451029873843145E-3</v>
      </c>
      <c r="BW111" s="342">
        <v>1.0905084101472723E-3</v>
      </c>
      <c r="BX111" s="342">
        <v>4.0796733429016062E-4</v>
      </c>
      <c r="BY111" s="342">
        <v>2.9406297336479717E-4</v>
      </c>
      <c r="BZ111" s="342">
        <v>5.3719243045498299E-4</v>
      </c>
      <c r="CA111" s="342">
        <v>3.4046807243671214E-4</v>
      </c>
      <c r="CB111" s="342">
        <v>2.4583903823371462E-4</v>
      </c>
      <c r="CC111" s="342">
        <v>0</v>
      </c>
      <c r="CD111" s="342">
        <v>3.8343744002985802E-4</v>
      </c>
      <c r="CE111" s="342">
        <v>4.8344390958536228E-4</v>
      </c>
      <c r="CF111" s="342">
        <v>5.9769566422022632E-4</v>
      </c>
      <c r="CG111" s="342">
        <v>3.5413934708298025E-4</v>
      </c>
      <c r="CH111" s="342">
        <v>6.147832769320587E-4</v>
      </c>
      <c r="CI111" s="342">
        <v>1.2935606383733666E-3</v>
      </c>
      <c r="CJ111" s="342">
        <v>8.7817883786889923E-4</v>
      </c>
      <c r="CK111" s="342">
        <v>3.825480749936399E-4</v>
      </c>
      <c r="CL111" s="342">
        <v>2.6983484480734028E-3</v>
      </c>
      <c r="CM111" s="342">
        <v>3.7098418803759991E-4</v>
      </c>
      <c r="CN111" s="342">
        <v>3.3178637235110379E-3</v>
      </c>
      <c r="CO111" s="342">
        <v>2.758849315241551E-3</v>
      </c>
      <c r="CP111" s="342">
        <v>3.3298991405803456E-4</v>
      </c>
      <c r="CQ111" s="342">
        <v>3.3333165742764317E-4</v>
      </c>
      <c r="CR111" s="342">
        <v>3.1373731493834501E-4</v>
      </c>
      <c r="CS111" s="342">
        <v>3.0163696661956931E-4</v>
      </c>
      <c r="CT111" s="342">
        <v>2.0872969274135429E-3</v>
      </c>
      <c r="CU111" s="342">
        <v>7.5097330522081764E-4</v>
      </c>
      <c r="CV111" s="342">
        <v>1.5053402950306206E-3</v>
      </c>
      <c r="CW111" s="342">
        <v>5.6915104264680357E-4</v>
      </c>
      <c r="CX111" s="342">
        <v>9.2278640883395376E-4</v>
      </c>
      <c r="CY111" s="342">
        <v>1.6212095202525251E-3</v>
      </c>
      <c r="CZ111" s="342">
        <v>5.6138303270740996E-4</v>
      </c>
      <c r="DA111" s="342">
        <v>1.4427011894157979E-3</v>
      </c>
      <c r="DB111" s="342">
        <v>2.2061909549841775E-3</v>
      </c>
      <c r="DC111" s="342">
        <v>1.1731785286767111E-3</v>
      </c>
      <c r="DD111" s="342">
        <v>1.0026900652066904</v>
      </c>
      <c r="DE111" s="342">
        <v>9.7738236656567856E-5</v>
      </c>
      <c r="DF111" s="343">
        <v>1.3680730817426973E-3</v>
      </c>
      <c r="DG111" s="344"/>
      <c r="DH111" s="345"/>
      <c r="DI111" s="346"/>
      <c r="DJ111" s="346"/>
      <c r="DK111" s="346"/>
      <c r="DL111" s="346"/>
      <c r="DM111" s="346"/>
      <c r="DN111" s="346"/>
      <c r="DO111" s="346"/>
      <c r="DP111" s="346"/>
      <c r="DQ111" s="346"/>
      <c r="DR111" s="345"/>
      <c r="DS111" s="345"/>
      <c r="DT111" s="345"/>
      <c r="DU111" s="345"/>
      <c r="DV111" s="345"/>
      <c r="DW111" s="345"/>
      <c r="DX111" s="345"/>
      <c r="DY111" s="345"/>
      <c r="DZ111" s="345"/>
      <c r="EA111" s="345"/>
      <c r="EB111" s="345"/>
      <c r="EC111" s="345"/>
      <c r="ED111" s="345"/>
      <c r="EE111" s="345"/>
      <c r="EF111" s="345"/>
      <c r="EG111" s="345"/>
      <c r="EH111" s="345"/>
      <c r="EI111" s="345"/>
      <c r="EJ111" s="345"/>
      <c r="EK111" s="345"/>
      <c r="EL111" s="345"/>
      <c r="EM111" s="345"/>
      <c r="EN111" s="345"/>
      <c r="EO111" s="345"/>
      <c r="EP111" s="345"/>
      <c r="EQ111" s="345"/>
      <c r="ER111" s="345"/>
      <c r="ES111" s="345"/>
      <c r="ET111" s="345"/>
      <c r="EU111" s="345"/>
      <c r="EV111" s="345"/>
      <c r="EW111" s="345"/>
      <c r="EX111" s="345"/>
      <c r="EY111" s="345"/>
      <c r="EZ111" s="345"/>
      <c r="FA111" s="345"/>
      <c r="FB111" s="345"/>
      <c r="FC111" s="345"/>
      <c r="FD111" s="345"/>
      <c r="FE111" s="345"/>
      <c r="FF111" s="345"/>
      <c r="FG111" s="345"/>
      <c r="FH111" s="345"/>
      <c r="FI111" s="345"/>
      <c r="FJ111" s="345"/>
      <c r="FK111" s="345"/>
      <c r="FL111" s="345"/>
      <c r="FM111" s="345"/>
      <c r="FN111" s="345"/>
      <c r="FO111" s="345"/>
    </row>
    <row r="112" spans="1:171" ht="19.899999999999999" customHeight="1" x14ac:dyDescent="0.15">
      <c r="A112" s="347" t="s">
        <v>669</v>
      </c>
      <c r="B112" s="348" t="s">
        <v>95</v>
      </c>
      <c r="C112" s="349">
        <v>6.3794615580906782E-4</v>
      </c>
      <c r="D112" s="342">
        <v>6.2611251103523481E-4</v>
      </c>
      <c r="E112" s="342">
        <v>9.9938926819115315E-4</v>
      </c>
      <c r="F112" s="342">
        <v>2.6699778549385605E-3</v>
      </c>
      <c r="G112" s="342">
        <v>1.2253258812110889E-3</v>
      </c>
      <c r="H112" s="342">
        <v>0</v>
      </c>
      <c r="I112" s="342">
        <v>1.5051449330017446E-3</v>
      </c>
      <c r="J112" s="342">
        <v>1.2094413096161334E-3</v>
      </c>
      <c r="K112" s="342">
        <v>5.2505017228517028E-4</v>
      </c>
      <c r="L112" s="342">
        <v>3.2354761492704427E-4</v>
      </c>
      <c r="M112" s="342">
        <v>0</v>
      </c>
      <c r="N112" s="342">
        <v>1.2678954895625515E-3</v>
      </c>
      <c r="O112" s="342">
        <v>1.3936418041671954E-3</v>
      </c>
      <c r="P112" s="342">
        <v>8.6974526990075626E-4</v>
      </c>
      <c r="Q112" s="342">
        <v>1.4988659511046959E-3</v>
      </c>
      <c r="R112" s="342">
        <v>7.8830750776045209E-4</v>
      </c>
      <c r="S112" s="342">
        <v>9.9093035763100218E-4</v>
      </c>
      <c r="T112" s="342">
        <v>1.0546375934926432E-3</v>
      </c>
      <c r="U112" s="342">
        <v>1.2997403058441085E-3</v>
      </c>
      <c r="V112" s="342">
        <v>1.1122485789459679E-3</v>
      </c>
      <c r="W112" s="342">
        <v>2.3404956719114177E-4</v>
      </c>
      <c r="X112" s="342">
        <v>4.9118992495594393E-4</v>
      </c>
      <c r="Y112" s="342">
        <v>5.8958674808409599E-4</v>
      </c>
      <c r="Z112" s="342">
        <v>6.896475381977902E-4</v>
      </c>
      <c r="AA112" s="342">
        <v>1.1452297075262897E-3</v>
      </c>
      <c r="AB112" s="342">
        <v>8.7285614897941581E-4</v>
      </c>
      <c r="AC112" s="342">
        <v>8.3397980794712578E-5</v>
      </c>
      <c r="AD112" s="342">
        <v>2.7031172981321509E-4</v>
      </c>
      <c r="AE112" s="342">
        <v>3.458049618065404E-4</v>
      </c>
      <c r="AF112" s="342">
        <v>6.8753217736515482E-4</v>
      </c>
      <c r="AG112" s="342">
        <v>1.5601050653891264E-3</v>
      </c>
      <c r="AH112" s="342">
        <v>2.0576843726175646E-3</v>
      </c>
      <c r="AI112" s="342">
        <v>1.1071558548141171E-3</v>
      </c>
      <c r="AJ112" s="342">
        <v>1.2744998204774552E-3</v>
      </c>
      <c r="AK112" s="342">
        <v>2.0044811623560967E-3</v>
      </c>
      <c r="AL112" s="342">
        <v>3.0980290597893394E-4</v>
      </c>
      <c r="AM112" s="342">
        <v>3.3568496983940046E-4</v>
      </c>
      <c r="AN112" s="342">
        <v>5.0754814374914445E-4</v>
      </c>
      <c r="AO112" s="342">
        <v>8.7552577702416446E-4</v>
      </c>
      <c r="AP112" s="342">
        <v>2.2826179425450776E-4</v>
      </c>
      <c r="AQ112" s="342">
        <v>8.6701645031654899E-4</v>
      </c>
      <c r="AR112" s="342">
        <v>1.1057856725779382E-3</v>
      </c>
      <c r="AS112" s="342">
        <v>5.5662831361118789E-4</v>
      </c>
      <c r="AT112" s="342">
        <v>8.1720346927866504E-4</v>
      </c>
      <c r="AU112" s="342">
        <v>1.0709172256646625E-3</v>
      </c>
      <c r="AV112" s="342">
        <v>1.0885122033115432E-3</v>
      </c>
      <c r="AW112" s="342">
        <v>1.0669283156049807E-3</v>
      </c>
      <c r="AX112" s="342">
        <v>2.3027646724872145E-3</v>
      </c>
      <c r="AY112" s="342">
        <v>1.1543479414972454E-3</v>
      </c>
      <c r="AZ112" s="342">
        <v>6.708285239749763E-4</v>
      </c>
      <c r="BA112" s="342">
        <v>6.9905037749150149E-4</v>
      </c>
      <c r="BB112" s="342">
        <v>1.1768496528163225E-3</v>
      </c>
      <c r="BC112" s="342">
        <v>1.2215796917930651E-3</v>
      </c>
      <c r="BD112" s="342">
        <v>1.1290855377372219E-3</v>
      </c>
      <c r="BE112" s="342">
        <v>3.2742763819968725E-4</v>
      </c>
      <c r="BF112" s="342">
        <v>3.0424459431398356E-4</v>
      </c>
      <c r="BG112" s="342">
        <v>5.9043633078799981E-4</v>
      </c>
      <c r="BH112" s="342">
        <v>8.1024765510896116E-4</v>
      </c>
      <c r="BI112" s="342">
        <v>1.823400240109487E-3</v>
      </c>
      <c r="BJ112" s="342">
        <v>1.6898991823372338E-3</v>
      </c>
      <c r="BK112" s="342">
        <v>1.121976035250059E-3</v>
      </c>
      <c r="BL112" s="342">
        <v>9.1978115509006096E-4</v>
      </c>
      <c r="BM112" s="342">
        <v>3.3721408588977783E-4</v>
      </c>
      <c r="BN112" s="342">
        <v>2.9007389440182541E-3</v>
      </c>
      <c r="BO112" s="342">
        <v>8.3902398004654993E-4</v>
      </c>
      <c r="BP112" s="342">
        <v>3.6901707921224833E-4</v>
      </c>
      <c r="BQ112" s="342">
        <v>4.861836951299104E-4</v>
      </c>
      <c r="BR112" s="342">
        <v>1.4772729107678101E-3</v>
      </c>
      <c r="BS112" s="342">
        <v>4.1629248665965993E-3</v>
      </c>
      <c r="BT112" s="342">
        <v>2.1508973995315378E-3</v>
      </c>
      <c r="BU112" s="342">
        <v>4.020701770073889E-3</v>
      </c>
      <c r="BV112" s="342">
        <v>1.6376036616265149E-3</v>
      </c>
      <c r="BW112" s="342">
        <v>1.0484564325346753E-3</v>
      </c>
      <c r="BX112" s="342">
        <v>2.0972888467447168E-4</v>
      </c>
      <c r="BY112" s="342">
        <v>3.4463562545767584E-3</v>
      </c>
      <c r="BZ112" s="342">
        <v>2.1547685907133715E-3</v>
      </c>
      <c r="CA112" s="342">
        <v>1.9767199443502925E-3</v>
      </c>
      <c r="CB112" s="342">
        <v>1.5125835866141436E-3</v>
      </c>
      <c r="CC112" s="342">
        <v>0</v>
      </c>
      <c r="CD112" s="342">
        <v>5.3293734347580179E-3</v>
      </c>
      <c r="CE112" s="342">
        <v>3.7768021768812415E-3</v>
      </c>
      <c r="CF112" s="342">
        <v>3.1833291049138926E-3</v>
      </c>
      <c r="CG112" s="342">
        <v>3.560401308289567E-3</v>
      </c>
      <c r="CH112" s="342">
        <v>3.7389472753853494E-3</v>
      </c>
      <c r="CI112" s="342">
        <v>3.1835332149779474E-3</v>
      </c>
      <c r="CJ112" s="342">
        <v>9.5791459392851328E-4</v>
      </c>
      <c r="CK112" s="342">
        <v>2.3250979325955944E-3</v>
      </c>
      <c r="CL112" s="342">
        <v>2.9247602415886269E-3</v>
      </c>
      <c r="CM112" s="342">
        <v>3.1235268039252859E-3</v>
      </c>
      <c r="CN112" s="342">
        <v>2.1022598419696212E-3</v>
      </c>
      <c r="CO112" s="342">
        <v>7.6396190997701169E-3</v>
      </c>
      <c r="CP112" s="342">
        <v>1.5706730650403775E-3</v>
      </c>
      <c r="CQ112" s="342">
        <v>5.4968896073178527E-3</v>
      </c>
      <c r="CR112" s="342">
        <v>5.4762863978804546E-3</v>
      </c>
      <c r="CS112" s="342">
        <v>5.2378993430217775E-3</v>
      </c>
      <c r="CT112" s="342">
        <v>4.7425918697249943E-3</v>
      </c>
      <c r="CU112" s="342">
        <v>1.6467732186267203E-3</v>
      </c>
      <c r="CV112" s="342">
        <v>1.5919141227453751E-3</v>
      </c>
      <c r="CW112" s="342">
        <v>1.404095746599059E-3</v>
      </c>
      <c r="CX112" s="342">
        <v>2.2733729291274604E-3</v>
      </c>
      <c r="CY112" s="342">
        <v>3.0033760840769545E-3</v>
      </c>
      <c r="CZ112" s="342">
        <v>1.1251662356158119E-3</v>
      </c>
      <c r="DA112" s="342">
        <v>4.2965275860659081E-3</v>
      </c>
      <c r="DB112" s="342">
        <v>2.6902382714792342E-3</v>
      </c>
      <c r="DC112" s="342">
        <v>2.9179364760060053E-3</v>
      </c>
      <c r="DD112" s="342">
        <v>2.8550422259195612E-3</v>
      </c>
      <c r="DE112" s="342">
        <v>1.0005089213018936</v>
      </c>
      <c r="DF112" s="343">
        <v>7.86142594318419E-4</v>
      </c>
      <c r="DG112" s="344"/>
      <c r="DH112" s="345"/>
      <c r="DI112" s="346"/>
      <c r="DJ112" s="346"/>
      <c r="DK112" s="346"/>
      <c r="DL112" s="346"/>
      <c r="DM112" s="346"/>
      <c r="DN112" s="346"/>
      <c r="DO112" s="346"/>
      <c r="DP112" s="346"/>
      <c r="DQ112" s="346"/>
      <c r="DR112" s="345"/>
      <c r="DS112" s="345"/>
      <c r="DT112" s="345"/>
      <c r="DU112" s="345"/>
      <c r="DV112" s="345"/>
      <c r="DW112" s="345"/>
      <c r="DX112" s="345"/>
      <c r="DY112" s="345"/>
      <c r="DZ112" s="345"/>
      <c r="EA112" s="345"/>
      <c r="EB112" s="345"/>
      <c r="EC112" s="345"/>
      <c r="ED112" s="345"/>
      <c r="EE112" s="345"/>
      <c r="EF112" s="345"/>
      <c r="EG112" s="345"/>
      <c r="EH112" s="345"/>
      <c r="EI112" s="345"/>
      <c r="EJ112" s="345"/>
      <c r="EK112" s="345"/>
      <c r="EL112" s="345"/>
      <c r="EM112" s="345"/>
      <c r="EN112" s="345"/>
      <c r="EO112" s="345"/>
      <c r="EP112" s="345"/>
      <c r="EQ112" s="345"/>
      <c r="ER112" s="345"/>
      <c r="ES112" s="345"/>
      <c r="ET112" s="345"/>
      <c r="EU112" s="345"/>
      <c r="EV112" s="345"/>
      <c r="EW112" s="345"/>
      <c r="EX112" s="345"/>
      <c r="EY112" s="345"/>
      <c r="EZ112" s="345"/>
      <c r="FA112" s="345"/>
      <c r="FB112" s="345"/>
      <c r="FC112" s="345"/>
      <c r="FD112" s="345"/>
      <c r="FE112" s="345"/>
      <c r="FF112" s="345"/>
      <c r="FG112" s="345"/>
      <c r="FH112" s="345"/>
      <c r="FI112" s="345"/>
      <c r="FJ112" s="345"/>
      <c r="FK112" s="345"/>
      <c r="FL112" s="345"/>
      <c r="FM112" s="345"/>
      <c r="FN112" s="345"/>
      <c r="FO112" s="345"/>
    </row>
    <row r="113" spans="1:171" ht="19.899999999999999" customHeight="1" x14ac:dyDescent="0.15">
      <c r="A113" s="350" t="s">
        <v>671</v>
      </c>
      <c r="B113" s="351" t="s">
        <v>96</v>
      </c>
      <c r="C113" s="352">
        <v>7.5800278048629138E-3</v>
      </c>
      <c r="D113" s="353">
        <v>5.7158073315295428E-4</v>
      </c>
      <c r="E113" s="353">
        <v>1.6306358259917579E-3</v>
      </c>
      <c r="F113" s="353">
        <v>9.3443193830522659E-4</v>
      </c>
      <c r="G113" s="353">
        <v>6.3701475254149525E-3</v>
      </c>
      <c r="H113" s="353">
        <v>0</v>
      </c>
      <c r="I113" s="353">
        <v>4.3816854916671746E-3</v>
      </c>
      <c r="J113" s="353">
        <v>3.5602144582505832E-3</v>
      </c>
      <c r="K113" s="353">
        <v>4.9505125375487839E-3</v>
      </c>
      <c r="L113" s="353">
        <v>2.2475555727449947E-3</v>
      </c>
      <c r="M113" s="353">
        <v>0</v>
      </c>
      <c r="N113" s="353">
        <v>2.3456024555838207E-3</v>
      </c>
      <c r="O113" s="353">
        <v>2.674451450567918E-3</v>
      </c>
      <c r="P113" s="353">
        <v>6.3413881056610969E-3</v>
      </c>
      <c r="Q113" s="353">
        <v>2.0751907258249524E-3</v>
      </c>
      <c r="R113" s="353">
        <v>1.7073705370062658E-3</v>
      </c>
      <c r="S113" s="353">
        <v>2.5204078783610121E-3</v>
      </c>
      <c r="T113" s="353">
        <v>1.8805125147746632E-3</v>
      </c>
      <c r="U113" s="353">
        <v>1.0077568451018341E-3</v>
      </c>
      <c r="V113" s="353">
        <v>2.7543821372580384E-3</v>
      </c>
      <c r="W113" s="353">
        <v>4.737015188789997E-4</v>
      </c>
      <c r="X113" s="353">
        <v>9.2380340883691815E-4</v>
      </c>
      <c r="Y113" s="353">
        <v>1.2456352005453058E-3</v>
      </c>
      <c r="Z113" s="353">
        <v>5.3930891974925113E-3</v>
      </c>
      <c r="AA113" s="353">
        <v>9.9133630126648463E-4</v>
      </c>
      <c r="AB113" s="353">
        <v>1.1616138310116236E-3</v>
      </c>
      <c r="AC113" s="353">
        <v>3.1102278341847884E-4</v>
      </c>
      <c r="AD113" s="353">
        <v>6.099597080772466E-3</v>
      </c>
      <c r="AE113" s="353">
        <v>1.5222368912940916E-3</v>
      </c>
      <c r="AF113" s="353">
        <v>5.5883859289379738E-3</v>
      </c>
      <c r="AG113" s="353">
        <v>3.1782347834945551E-3</v>
      </c>
      <c r="AH113" s="353">
        <v>1.032711332680609E-2</v>
      </c>
      <c r="AI113" s="353">
        <v>1.0038811039253968E-2</v>
      </c>
      <c r="AJ113" s="353">
        <v>1.1187590114208408E-3</v>
      </c>
      <c r="AK113" s="353">
        <v>1.1955451982840393E-2</v>
      </c>
      <c r="AL113" s="353">
        <v>5.2631515666218221E-3</v>
      </c>
      <c r="AM113" s="353">
        <v>5.9578736838091107E-3</v>
      </c>
      <c r="AN113" s="353">
        <v>1.2499927151904811E-2</v>
      </c>
      <c r="AO113" s="353">
        <v>7.8903033434690115E-3</v>
      </c>
      <c r="AP113" s="353">
        <v>2.7231370450612278E-3</v>
      </c>
      <c r="AQ113" s="353">
        <v>3.7595862634236289E-3</v>
      </c>
      <c r="AR113" s="353">
        <v>3.3446598973305213E-3</v>
      </c>
      <c r="AS113" s="353">
        <v>5.3427367854757511E-3</v>
      </c>
      <c r="AT113" s="353">
        <v>5.3921877123531041E-3</v>
      </c>
      <c r="AU113" s="353">
        <v>4.3952613326960453E-3</v>
      </c>
      <c r="AV113" s="353">
        <v>2.385385860327952E-3</v>
      </c>
      <c r="AW113" s="353">
        <v>1.1085553015837792E-3</v>
      </c>
      <c r="AX113" s="353">
        <v>1.0076327229661451E-3</v>
      </c>
      <c r="AY113" s="353">
        <v>1.9803798490197742E-3</v>
      </c>
      <c r="AZ113" s="353">
        <v>7.7625951840096458E-4</v>
      </c>
      <c r="BA113" s="353">
        <v>8.8681384582504842E-4</v>
      </c>
      <c r="BB113" s="353">
        <v>4.6522967918826682E-3</v>
      </c>
      <c r="BC113" s="353">
        <v>3.3921773512494641E-3</v>
      </c>
      <c r="BD113" s="353">
        <v>1.4718543832950277E-3</v>
      </c>
      <c r="BE113" s="353">
        <v>7.356748483878931E-4</v>
      </c>
      <c r="BF113" s="353">
        <v>1.0154850916416333E-3</v>
      </c>
      <c r="BG113" s="353">
        <v>9.0287056804758202E-4</v>
      </c>
      <c r="BH113" s="353">
        <v>3.3057058981866417E-3</v>
      </c>
      <c r="BI113" s="353">
        <v>1.1239824195255115E-2</v>
      </c>
      <c r="BJ113" s="353">
        <v>1.7821771803626651E-3</v>
      </c>
      <c r="BK113" s="353">
        <v>2.7501878173295511E-3</v>
      </c>
      <c r="BL113" s="353">
        <v>1.1289538991029066E-2</v>
      </c>
      <c r="BM113" s="353">
        <v>1.3232616319156036E-2</v>
      </c>
      <c r="BN113" s="353">
        <v>1.0619498343651222E-2</v>
      </c>
      <c r="BO113" s="353">
        <v>1.1098077319962939E-2</v>
      </c>
      <c r="BP113" s="353">
        <v>3.6353730466142896E-3</v>
      </c>
      <c r="BQ113" s="353">
        <v>3.065729999477356E-3</v>
      </c>
      <c r="BR113" s="353">
        <v>7.0893314111679156E-3</v>
      </c>
      <c r="BS113" s="353">
        <v>8.1148057567946904E-3</v>
      </c>
      <c r="BT113" s="353">
        <v>3.3561368113847879E-3</v>
      </c>
      <c r="BU113" s="353">
        <v>7.7166048128242508E-3</v>
      </c>
      <c r="BV113" s="353">
        <v>8.4693317978876189E-3</v>
      </c>
      <c r="BW113" s="353">
        <v>6.9185031559420487E-3</v>
      </c>
      <c r="BX113" s="353">
        <v>7.4830451636703364E-4</v>
      </c>
      <c r="BY113" s="353">
        <v>5.7456714402928212E-3</v>
      </c>
      <c r="BZ113" s="353">
        <v>2.155497581777157E-3</v>
      </c>
      <c r="CA113" s="353">
        <v>2.5284259349279371E-3</v>
      </c>
      <c r="CB113" s="353">
        <v>8.4695130376528024E-3</v>
      </c>
      <c r="CC113" s="353">
        <v>0</v>
      </c>
      <c r="CD113" s="353">
        <v>5.6063469738448085E-3</v>
      </c>
      <c r="CE113" s="353">
        <v>3.5260430911653144E-3</v>
      </c>
      <c r="CF113" s="353">
        <v>4.2716064542056235E-3</v>
      </c>
      <c r="CG113" s="353">
        <v>1.1510124943558673E-3</v>
      </c>
      <c r="CH113" s="353">
        <v>5.9781502430250816E-3</v>
      </c>
      <c r="CI113" s="353">
        <v>5.78461361955631E-3</v>
      </c>
      <c r="CJ113" s="353">
        <v>1.3553558662697566E-3</v>
      </c>
      <c r="CK113" s="353">
        <v>8.9427821182345591E-3</v>
      </c>
      <c r="CL113" s="353">
        <v>4.14241057641959E-3</v>
      </c>
      <c r="CM113" s="353">
        <v>1.1165812691709867E-3</v>
      </c>
      <c r="CN113" s="353">
        <v>6.3232272727777776E-3</v>
      </c>
      <c r="CO113" s="353">
        <v>1.5399232073975764E-3</v>
      </c>
      <c r="CP113" s="353">
        <v>1.7972767295837725E-3</v>
      </c>
      <c r="CQ113" s="353">
        <v>1.4209793844532824E-2</v>
      </c>
      <c r="CR113" s="353">
        <v>5.6915443507861803E-3</v>
      </c>
      <c r="CS113" s="353">
        <v>2.8973283275801577E-3</v>
      </c>
      <c r="CT113" s="353">
        <v>9.5324880940981672E-3</v>
      </c>
      <c r="CU113" s="353">
        <v>3.146494806227809E-3</v>
      </c>
      <c r="CV113" s="353">
        <v>1.0432656377583199E-3</v>
      </c>
      <c r="CW113" s="353">
        <v>4.3567046819607521E-3</v>
      </c>
      <c r="CX113" s="353">
        <v>2.8186836704491127E-3</v>
      </c>
      <c r="CY113" s="353">
        <v>1.5290499100543231E-2</v>
      </c>
      <c r="CZ113" s="353">
        <v>2.4318614237340023E-3</v>
      </c>
      <c r="DA113" s="353">
        <v>7.3191857107751781E-3</v>
      </c>
      <c r="DB113" s="353">
        <v>1.8723846158170195E-3</v>
      </c>
      <c r="DC113" s="353">
        <v>1.5429426458669674E-3</v>
      </c>
      <c r="DD113" s="353">
        <v>4.2006822755462098E-3</v>
      </c>
      <c r="DE113" s="353">
        <v>1.2218263435390079E-3</v>
      </c>
      <c r="DF113" s="354">
        <v>1.0010128226180055</v>
      </c>
      <c r="DG113" s="344"/>
      <c r="DH113" s="345"/>
      <c r="DI113" s="346"/>
      <c r="DJ113" s="346"/>
      <c r="DK113" s="346"/>
      <c r="DL113" s="346"/>
      <c r="DM113" s="346"/>
      <c r="DN113" s="346"/>
      <c r="DO113" s="346"/>
      <c r="DP113" s="346"/>
      <c r="DQ113" s="346"/>
      <c r="DR113" s="345"/>
      <c r="DS113" s="345"/>
      <c r="DT113" s="345"/>
      <c r="DU113" s="345"/>
      <c r="DV113" s="345"/>
      <c r="DW113" s="345"/>
      <c r="DX113" s="345"/>
      <c r="DY113" s="345"/>
      <c r="DZ113" s="345"/>
      <c r="EA113" s="345"/>
      <c r="EB113" s="345"/>
      <c r="EC113" s="345"/>
      <c r="ED113" s="345"/>
      <c r="EE113" s="345"/>
      <c r="EF113" s="345"/>
      <c r="EG113" s="345"/>
      <c r="EH113" s="345"/>
      <c r="EI113" s="345"/>
      <c r="EJ113" s="345"/>
      <c r="EK113" s="345"/>
      <c r="EL113" s="345"/>
      <c r="EM113" s="345"/>
      <c r="EN113" s="345"/>
      <c r="EO113" s="345"/>
      <c r="EP113" s="345"/>
      <c r="EQ113" s="345"/>
      <c r="ER113" s="345"/>
      <c r="ES113" s="345"/>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c r="FO113" s="345"/>
    </row>
    <row r="114" spans="1:171" ht="19.899999999999999" customHeight="1" x14ac:dyDescent="0.15">
      <c r="A114" s="346"/>
      <c r="B114" s="357"/>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c r="BQ114" s="358"/>
      <c r="BR114" s="358"/>
      <c r="BS114" s="358"/>
      <c r="BT114" s="358"/>
      <c r="BU114" s="358"/>
      <c r="BV114" s="358"/>
      <c r="BW114" s="358"/>
      <c r="BX114" s="358"/>
      <c r="BY114" s="358"/>
      <c r="BZ114" s="358"/>
      <c r="CA114" s="358"/>
      <c r="CB114" s="358"/>
      <c r="CC114" s="358"/>
      <c r="CD114" s="358"/>
      <c r="CE114" s="358"/>
      <c r="CF114" s="358"/>
      <c r="CG114" s="358"/>
      <c r="CH114" s="358"/>
      <c r="CI114" s="358"/>
      <c r="CJ114" s="358"/>
      <c r="CK114" s="358"/>
      <c r="CL114" s="358"/>
      <c r="CM114" s="358"/>
      <c r="CN114" s="358"/>
      <c r="CO114" s="358"/>
      <c r="CP114" s="358"/>
      <c r="CQ114" s="358"/>
      <c r="CR114" s="358"/>
      <c r="CS114" s="358"/>
      <c r="CT114" s="358"/>
      <c r="CU114" s="358"/>
      <c r="CV114" s="358"/>
      <c r="CW114" s="358"/>
      <c r="CX114" s="358"/>
      <c r="CY114" s="358"/>
      <c r="CZ114" s="358"/>
      <c r="DA114" s="358"/>
      <c r="DB114" s="358"/>
      <c r="DC114" s="358"/>
      <c r="DD114" s="358"/>
      <c r="DE114" s="358"/>
      <c r="DF114" s="358"/>
      <c r="DG114" s="358"/>
      <c r="DH114" s="359"/>
      <c r="DI114" s="346"/>
      <c r="DJ114" s="346"/>
      <c r="DK114" s="346"/>
      <c r="DL114" s="346"/>
      <c r="DM114" s="346"/>
      <c r="DN114" s="346"/>
      <c r="DO114" s="346"/>
      <c r="DP114" s="346"/>
      <c r="DQ114" s="346"/>
      <c r="DR114" s="359"/>
      <c r="DS114" s="359"/>
      <c r="DT114" s="359"/>
      <c r="DU114" s="359"/>
      <c r="DV114" s="359"/>
      <c r="DW114" s="359"/>
      <c r="DX114" s="359"/>
      <c r="DY114" s="359"/>
      <c r="DZ114" s="359"/>
      <c r="EA114" s="359"/>
      <c r="EB114" s="359"/>
      <c r="EC114" s="359"/>
      <c r="ED114" s="359"/>
      <c r="EE114" s="359"/>
      <c r="EF114" s="359"/>
      <c r="EG114" s="359"/>
    </row>
  </sheetData>
  <mergeCells count="2">
    <mergeCell ref="C2:G2"/>
    <mergeCell ref="H2:N2"/>
  </mergeCells>
  <phoneticPr fontId="42" alignment="center"/>
  <pageMargins left="0.78740157480314965" right="0.78740157480314965" top="0.98425196850393704" bottom="0.98425196850393704" header="0.51181102362204722" footer="0.51181102362204722"/>
  <pageSetup paperSize="8" scale="28" fitToWidth="4" orientation="landscape" r:id="rId1"/>
  <headerFooter alignWithMargins="0">
    <oddHeader>&amp;C&amp;A</oddHeader>
    <oddFooter>&amp;C&amp;P</oddFooter>
  </headerFooter>
  <colBreaks count="2" manualBreakCount="2">
    <brk id="40" max="113" man="1"/>
    <brk id="78" max="11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FO119"/>
  <sheetViews>
    <sheetView showGridLines="0" view="pageBreakPreview" zoomScaleNormal="55" zoomScaleSheetLayoutView="100" workbookViewId="0">
      <pane xSplit="2" ySplit="5" topLeftCell="C6" activePane="bottomRight" state="frozen"/>
      <selection activeCell="C6" sqref="C6"/>
      <selection pane="topRight" activeCell="C6" sqref="C6"/>
      <selection pane="bottomLeft" activeCell="C6" sqref="C6"/>
      <selection pane="bottomRight"/>
    </sheetView>
  </sheetViews>
  <sheetFormatPr defaultRowHeight="12" x14ac:dyDescent="0.15"/>
  <cols>
    <col min="1" max="1" width="4" style="334" bestFit="1" customWidth="1"/>
    <col min="2" max="2" width="30.75" style="355" customWidth="1"/>
    <col min="3" max="110" width="15.75" style="346" customWidth="1"/>
    <col min="111" max="119" width="9" style="356"/>
    <col min="120" max="325" width="8.875" style="346"/>
    <col min="326" max="326" width="4" style="346" bestFit="1" customWidth="1"/>
    <col min="327" max="327" width="26.75" style="346" customWidth="1"/>
    <col min="328" max="365" width="12.75" style="346" customWidth="1"/>
    <col min="366" max="367" width="12.375" style="346" bestFit="1" customWidth="1"/>
    <col min="368" max="581" width="8.875" style="346"/>
    <col min="582" max="582" width="4" style="346" bestFit="1" customWidth="1"/>
    <col min="583" max="583" width="26.75" style="346" customWidth="1"/>
    <col min="584" max="621" width="12.75" style="346" customWidth="1"/>
    <col min="622" max="623" width="12.375" style="346" bestFit="1" customWidth="1"/>
    <col min="624" max="837" width="8.875" style="346"/>
    <col min="838" max="838" width="4" style="346" bestFit="1" customWidth="1"/>
    <col min="839" max="839" width="26.75" style="346" customWidth="1"/>
    <col min="840" max="877" width="12.75" style="346" customWidth="1"/>
    <col min="878" max="879" width="12.375" style="346" bestFit="1" customWidth="1"/>
    <col min="880" max="1093" width="8.875" style="346"/>
    <col min="1094" max="1094" width="4" style="346" bestFit="1" customWidth="1"/>
    <col min="1095" max="1095" width="26.75" style="346" customWidth="1"/>
    <col min="1096" max="1133" width="12.75" style="346" customWidth="1"/>
    <col min="1134" max="1135" width="12.375" style="346" bestFit="1" customWidth="1"/>
    <col min="1136" max="1349" width="8.875" style="346"/>
    <col min="1350" max="1350" width="4" style="346" bestFit="1" customWidth="1"/>
    <col min="1351" max="1351" width="26.75" style="346" customWidth="1"/>
    <col min="1352" max="1389" width="12.75" style="346" customWidth="1"/>
    <col min="1390" max="1391" width="12.375" style="346" bestFit="1" customWidth="1"/>
    <col min="1392" max="1605" width="8.875" style="346"/>
    <col min="1606" max="1606" width="4" style="346" bestFit="1" customWidth="1"/>
    <col min="1607" max="1607" width="26.75" style="346" customWidth="1"/>
    <col min="1608" max="1645" width="12.75" style="346" customWidth="1"/>
    <col min="1646" max="1647" width="12.375" style="346" bestFit="1" customWidth="1"/>
    <col min="1648" max="1861" width="8.875" style="346"/>
    <col min="1862" max="1862" width="4" style="346" bestFit="1" customWidth="1"/>
    <col min="1863" max="1863" width="26.75" style="346" customWidth="1"/>
    <col min="1864" max="1901" width="12.75" style="346" customWidth="1"/>
    <col min="1902" max="1903" width="12.375" style="346" bestFit="1" customWidth="1"/>
    <col min="1904" max="2117" width="8.875" style="346"/>
    <col min="2118" max="2118" width="4" style="346" bestFit="1" customWidth="1"/>
    <col min="2119" max="2119" width="26.75" style="346" customWidth="1"/>
    <col min="2120" max="2157" width="12.75" style="346" customWidth="1"/>
    <col min="2158" max="2159" width="12.375" style="346" bestFit="1" customWidth="1"/>
    <col min="2160" max="2373" width="8.875" style="346"/>
    <col min="2374" max="2374" width="4" style="346" bestFit="1" customWidth="1"/>
    <col min="2375" max="2375" width="26.75" style="346" customWidth="1"/>
    <col min="2376" max="2413" width="12.75" style="346" customWidth="1"/>
    <col min="2414" max="2415" width="12.375" style="346" bestFit="1" customWidth="1"/>
    <col min="2416" max="2629" width="8.875" style="346"/>
    <col min="2630" max="2630" width="4" style="346" bestFit="1" customWidth="1"/>
    <col min="2631" max="2631" width="26.75" style="346" customWidth="1"/>
    <col min="2632" max="2669" width="12.75" style="346" customWidth="1"/>
    <col min="2670" max="2671" width="12.375" style="346" bestFit="1" customWidth="1"/>
    <col min="2672" max="2885" width="8.875" style="346"/>
    <col min="2886" max="2886" width="4" style="346" bestFit="1" customWidth="1"/>
    <col min="2887" max="2887" width="26.75" style="346" customWidth="1"/>
    <col min="2888" max="2925" width="12.75" style="346" customWidth="1"/>
    <col min="2926" max="2927" width="12.375" style="346" bestFit="1" customWidth="1"/>
    <col min="2928" max="3141" width="8.875" style="346"/>
    <col min="3142" max="3142" width="4" style="346" bestFit="1" customWidth="1"/>
    <col min="3143" max="3143" width="26.75" style="346" customWidth="1"/>
    <col min="3144" max="3181" width="12.75" style="346" customWidth="1"/>
    <col min="3182" max="3183" width="12.375" style="346" bestFit="1" customWidth="1"/>
    <col min="3184" max="3397" width="8.875" style="346"/>
    <col min="3398" max="3398" width="4" style="346" bestFit="1" customWidth="1"/>
    <col min="3399" max="3399" width="26.75" style="346" customWidth="1"/>
    <col min="3400" max="3437" width="12.75" style="346" customWidth="1"/>
    <col min="3438" max="3439" width="12.375" style="346" bestFit="1" customWidth="1"/>
    <col min="3440" max="3653" width="8.875" style="346"/>
    <col min="3654" max="3654" width="4" style="346" bestFit="1" customWidth="1"/>
    <col min="3655" max="3655" width="26.75" style="346" customWidth="1"/>
    <col min="3656" max="3693" width="12.75" style="346" customWidth="1"/>
    <col min="3694" max="3695" width="12.375" style="346" bestFit="1" customWidth="1"/>
    <col min="3696" max="3909" width="8.875" style="346"/>
    <col min="3910" max="3910" width="4" style="346" bestFit="1" customWidth="1"/>
    <col min="3911" max="3911" width="26.75" style="346" customWidth="1"/>
    <col min="3912" max="3949" width="12.75" style="346" customWidth="1"/>
    <col min="3950" max="3951" width="12.375" style="346" bestFit="1" customWidth="1"/>
    <col min="3952" max="4165" width="8.875" style="346"/>
    <col min="4166" max="4166" width="4" style="346" bestFit="1" customWidth="1"/>
    <col min="4167" max="4167" width="26.75" style="346" customWidth="1"/>
    <col min="4168" max="4205" width="12.75" style="346" customWidth="1"/>
    <col min="4206" max="4207" width="12.375" style="346" bestFit="1" customWidth="1"/>
    <col min="4208" max="4421" width="8.875" style="346"/>
    <col min="4422" max="4422" width="4" style="346" bestFit="1" customWidth="1"/>
    <col min="4423" max="4423" width="26.75" style="346" customWidth="1"/>
    <col min="4424" max="4461" width="12.75" style="346" customWidth="1"/>
    <col min="4462" max="4463" width="12.375" style="346" bestFit="1" customWidth="1"/>
    <col min="4464" max="4677" width="8.875" style="346"/>
    <col min="4678" max="4678" width="4" style="346" bestFit="1" customWidth="1"/>
    <col min="4679" max="4679" width="26.75" style="346" customWidth="1"/>
    <col min="4680" max="4717" width="12.75" style="346" customWidth="1"/>
    <col min="4718" max="4719" width="12.375" style="346" bestFit="1" customWidth="1"/>
    <col min="4720" max="4933" width="8.875" style="346"/>
    <col min="4934" max="4934" width="4" style="346" bestFit="1" customWidth="1"/>
    <col min="4935" max="4935" width="26.75" style="346" customWidth="1"/>
    <col min="4936" max="4973" width="12.75" style="346" customWidth="1"/>
    <col min="4974" max="4975" width="12.375" style="346" bestFit="1" customWidth="1"/>
    <col min="4976" max="5189" width="8.875" style="346"/>
    <col min="5190" max="5190" width="4" style="346" bestFit="1" customWidth="1"/>
    <col min="5191" max="5191" width="26.75" style="346" customWidth="1"/>
    <col min="5192" max="5229" width="12.75" style="346" customWidth="1"/>
    <col min="5230" max="5231" width="12.375" style="346" bestFit="1" customWidth="1"/>
    <col min="5232" max="5445" width="8.875" style="346"/>
    <col min="5446" max="5446" width="4" style="346" bestFit="1" customWidth="1"/>
    <col min="5447" max="5447" width="26.75" style="346" customWidth="1"/>
    <col min="5448" max="5485" width="12.75" style="346" customWidth="1"/>
    <col min="5486" max="5487" width="12.375" style="346" bestFit="1" customWidth="1"/>
    <col min="5488" max="5701" width="8.875" style="346"/>
    <col min="5702" max="5702" width="4" style="346" bestFit="1" customWidth="1"/>
    <col min="5703" max="5703" width="26.75" style="346" customWidth="1"/>
    <col min="5704" max="5741" width="12.75" style="346" customWidth="1"/>
    <col min="5742" max="5743" width="12.375" style="346" bestFit="1" customWidth="1"/>
    <col min="5744" max="5957" width="8.875" style="346"/>
    <col min="5958" max="5958" width="4" style="346" bestFit="1" customWidth="1"/>
    <col min="5959" max="5959" width="26.75" style="346" customWidth="1"/>
    <col min="5960" max="5997" width="12.75" style="346" customWidth="1"/>
    <col min="5998" max="5999" width="12.375" style="346" bestFit="1" customWidth="1"/>
    <col min="6000" max="6213" width="8.875" style="346"/>
    <col min="6214" max="6214" width="4" style="346" bestFit="1" customWidth="1"/>
    <col min="6215" max="6215" width="26.75" style="346" customWidth="1"/>
    <col min="6216" max="6253" width="12.75" style="346" customWidth="1"/>
    <col min="6254" max="6255" width="12.375" style="346" bestFit="1" customWidth="1"/>
    <col min="6256" max="6469" width="8.875" style="346"/>
    <col min="6470" max="6470" width="4" style="346" bestFit="1" customWidth="1"/>
    <col min="6471" max="6471" width="26.75" style="346" customWidth="1"/>
    <col min="6472" max="6509" width="12.75" style="346" customWidth="1"/>
    <col min="6510" max="6511" width="12.375" style="346" bestFit="1" customWidth="1"/>
    <col min="6512" max="6725" width="8.875" style="346"/>
    <col min="6726" max="6726" width="4" style="346" bestFit="1" customWidth="1"/>
    <col min="6727" max="6727" width="26.75" style="346" customWidth="1"/>
    <col min="6728" max="6765" width="12.75" style="346" customWidth="1"/>
    <col min="6766" max="6767" width="12.375" style="346" bestFit="1" customWidth="1"/>
    <col min="6768" max="6981" width="8.875" style="346"/>
    <col min="6982" max="6982" width="4" style="346" bestFit="1" customWidth="1"/>
    <col min="6983" max="6983" width="26.75" style="346" customWidth="1"/>
    <col min="6984" max="7021" width="12.75" style="346" customWidth="1"/>
    <col min="7022" max="7023" width="12.375" style="346" bestFit="1" customWidth="1"/>
    <col min="7024" max="7237" width="8.875" style="346"/>
    <col min="7238" max="7238" width="4" style="346" bestFit="1" customWidth="1"/>
    <col min="7239" max="7239" width="26.75" style="346" customWidth="1"/>
    <col min="7240" max="7277" width="12.75" style="346" customWidth="1"/>
    <col min="7278" max="7279" width="12.375" style="346" bestFit="1" customWidth="1"/>
    <col min="7280" max="7493" width="8.875" style="346"/>
    <col min="7494" max="7494" width="4" style="346" bestFit="1" customWidth="1"/>
    <col min="7495" max="7495" width="26.75" style="346" customWidth="1"/>
    <col min="7496" max="7533" width="12.75" style="346" customWidth="1"/>
    <col min="7534" max="7535" width="12.375" style="346" bestFit="1" customWidth="1"/>
    <col min="7536" max="7749" width="8.875" style="346"/>
    <col min="7750" max="7750" width="4" style="346" bestFit="1" customWidth="1"/>
    <col min="7751" max="7751" width="26.75" style="346" customWidth="1"/>
    <col min="7752" max="7789" width="12.75" style="346" customWidth="1"/>
    <col min="7790" max="7791" width="12.375" style="346" bestFit="1" customWidth="1"/>
    <col min="7792" max="8005" width="8.875" style="346"/>
    <col min="8006" max="8006" width="4" style="346" bestFit="1" customWidth="1"/>
    <col min="8007" max="8007" width="26.75" style="346" customWidth="1"/>
    <col min="8008" max="8045" width="12.75" style="346" customWidth="1"/>
    <col min="8046" max="8047" width="12.375" style="346" bestFit="1" customWidth="1"/>
    <col min="8048" max="8261" width="8.875" style="346"/>
    <col min="8262" max="8262" width="4" style="346" bestFit="1" customWidth="1"/>
    <col min="8263" max="8263" width="26.75" style="346" customWidth="1"/>
    <col min="8264" max="8301" width="12.75" style="346" customWidth="1"/>
    <col min="8302" max="8303" width="12.375" style="346" bestFit="1" customWidth="1"/>
    <col min="8304" max="8517" width="8.875" style="346"/>
    <col min="8518" max="8518" width="4" style="346" bestFit="1" customWidth="1"/>
    <col min="8519" max="8519" width="26.75" style="346" customWidth="1"/>
    <col min="8520" max="8557" width="12.75" style="346" customWidth="1"/>
    <col min="8558" max="8559" width="12.375" style="346" bestFit="1" customWidth="1"/>
    <col min="8560" max="8773" width="8.875" style="346"/>
    <col min="8774" max="8774" width="4" style="346" bestFit="1" customWidth="1"/>
    <col min="8775" max="8775" width="26.75" style="346" customWidth="1"/>
    <col min="8776" max="8813" width="12.75" style="346" customWidth="1"/>
    <col min="8814" max="8815" width="12.375" style="346" bestFit="1" customWidth="1"/>
    <col min="8816" max="9029" width="8.875" style="346"/>
    <col min="9030" max="9030" width="4" style="346" bestFit="1" customWidth="1"/>
    <col min="9031" max="9031" width="26.75" style="346" customWidth="1"/>
    <col min="9032" max="9069" width="12.75" style="346" customWidth="1"/>
    <col min="9070" max="9071" width="12.375" style="346" bestFit="1" customWidth="1"/>
    <col min="9072" max="9285" width="8.875" style="346"/>
    <col min="9286" max="9286" width="4" style="346" bestFit="1" customWidth="1"/>
    <col min="9287" max="9287" width="26.75" style="346" customWidth="1"/>
    <col min="9288" max="9325" width="12.75" style="346" customWidth="1"/>
    <col min="9326" max="9327" width="12.375" style="346" bestFit="1" customWidth="1"/>
    <col min="9328" max="9541" width="8.875" style="346"/>
    <col min="9542" max="9542" width="4" style="346" bestFit="1" customWidth="1"/>
    <col min="9543" max="9543" width="26.75" style="346" customWidth="1"/>
    <col min="9544" max="9581" width="12.75" style="346" customWidth="1"/>
    <col min="9582" max="9583" width="12.375" style="346" bestFit="1" customWidth="1"/>
    <col min="9584" max="9797" width="8.875" style="346"/>
    <col min="9798" max="9798" width="4" style="346" bestFit="1" customWidth="1"/>
    <col min="9799" max="9799" width="26.75" style="346" customWidth="1"/>
    <col min="9800" max="9837" width="12.75" style="346" customWidth="1"/>
    <col min="9838" max="9839" width="12.375" style="346" bestFit="1" customWidth="1"/>
    <col min="9840" max="10053" width="8.875" style="346"/>
    <col min="10054" max="10054" width="4" style="346" bestFit="1" customWidth="1"/>
    <col min="10055" max="10055" width="26.75" style="346" customWidth="1"/>
    <col min="10056" max="10093" width="12.75" style="346" customWidth="1"/>
    <col min="10094" max="10095" width="12.375" style="346" bestFit="1" customWidth="1"/>
    <col min="10096" max="10309" width="8.875" style="346"/>
    <col min="10310" max="10310" width="4" style="346" bestFit="1" customWidth="1"/>
    <col min="10311" max="10311" width="26.75" style="346" customWidth="1"/>
    <col min="10312" max="10349" width="12.75" style="346" customWidth="1"/>
    <col min="10350" max="10351" width="12.375" style="346" bestFit="1" customWidth="1"/>
    <col min="10352" max="10565" width="8.875" style="346"/>
    <col min="10566" max="10566" width="4" style="346" bestFit="1" customWidth="1"/>
    <col min="10567" max="10567" width="26.75" style="346" customWidth="1"/>
    <col min="10568" max="10605" width="12.75" style="346" customWidth="1"/>
    <col min="10606" max="10607" width="12.375" style="346" bestFit="1" customWidth="1"/>
    <col min="10608" max="10821" width="8.875" style="346"/>
    <col min="10822" max="10822" width="4" style="346" bestFit="1" customWidth="1"/>
    <col min="10823" max="10823" width="26.75" style="346" customWidth="1"/>
    <col min="10824" max="10861" width="12.75" style="346" customWidth="1"/>
    <col min="10862" max="10863" width="12.375" style="346" bestFit="1" customWidth="1"/>
    <col min="10864" max="11077" width="8.875" style="346"/>
    <col min="11078" max="11078" width="4" style="346" bestFit="1" customWidth="1"/>
    <col min="11079" max="11079" width="26.75" style="346" customWidth="1"/>
    <col min="11080" max="11117" width="12.75" style="346" customWidth="1"/>
    <col min="11118" max="11119" width="12.375" style="346" bestFit="1" customWidth="1"/>
    <col min="11120" max="11333" width="8.875" style="346"/>
    <col min="11334" max="11334" width="4" style="346" bestFit="1" customWidth="1"/>
    <col min="11335" max="11335" width="26.75" style="346" customWidth="1"/>
    <col min="11336" max="11373" width="12.75" style="346" customWidth="1"/>
    <col min="11374" max="11375" width="12.375" style="346" bestFit="1" customWidth="1"/>
    <col min="11376" max="11589" width="8.875" style="346"/>
    <col min="11590" max="11590" width="4" style="346" bestFit="1" customWidth="1"/>
    <col min="11591" max="11591" width="26.75" style="346" customWidth="1"/>
    <col min="11592" max="11629" width="12.75" style="346" customWidth="1"/>
    <col min="11630" max="11631" width="12.375" style="346" bestFit="1" customWidth="1"/>
    <col min="11632" max="11845" width="8.875" style="346"/>
    <col min="11846" max="11846" width="4" style="346" bestFit="1" customWidth="1"/>
    <col min="11847" max="11847" width="26.75" style="346" customWidth="1"/>
    <col min="11848" max="11885" width="12.75" style="346" customWidth="1"/>
    <col min="11886" max="11887" width="12.375" style="346" bestFit="1" customWidth="1"/>
    <col min="11888" max="12101" width="8.875" style="346"/>
    <col min="12102" max="12102" width="4" style="346" bestFit="1" customWidth="1"/>
    <col min="12103" max="12103" width="26.75" style="346" customWidth="1"/>
    <col min="12104" max="12141" width="12.75" style="346" customWidth="1"/>
    <col min="12142" max="12143" width="12.375" style="346" bestFit="1" customWidth="1"/>
    <col min="12144" max="12357" width="8.875" style="346"/>
    <col min="12358" max="12358" width="4" style="346" bestFit="1" customWidth="1"/>
    <col min="12359" max="12359" width="26.75" style="346" customWidth="1"/>
    <col min="12360" max="12397" width="12.75" style="346" customWidth="1"/>
    <col min="12398" max="12399" width="12.375" style="346" bestFit="1" customWidth="1"/>
    <col min="12400" max="12613" width="8.875" style="346"/>
    <col min="12614" max="12614" width="4" style="346" bestFit="1" customWidth="1"/>
    <col min="12615" max="12615" width="26.75" style="346" customWidth="1"/>
    <col min="12616" max="12653" width="12.75" style="346" customWidth="1"/>
    <col min="12654" max="12655" width="12.375" style="346" bestFit="1" customWidth="1"/>
    <col min="12656" max="12869" width="8.875" style="346"/>
    <col min="12870" max="12870" width="4" style="346" bestFit="1" customWidth="1"/>
    <col min="12871" max="12871" width="26.75" style="346" customWidth="1"/>
    <col min="12872" max="12909" width="12.75" style="346" customWidth="1"/>
    <col min="12910" max="12911" width="12.375" style="346" bestFit="1" customWidth="1"/>
    <col min="12912" max="13125" width="8.875" style="346"/>
    <col min="13126" max="13126" width="4" style="346" bestFit="1" customWidth="1"/>
    <col min="13127" max="13127" width="26.75" style="346" customWidth="1"/>
    <col min="13128" max="13165" width="12.75" style="346" customWidth="1"/>
    <col min="13166" max="13167" width="12.375" style="346" bestFit="1" customWidth="1"/>
    <col min="13168" max="13381" width="8.875" style="346"/>
    <col min="13382" max="13382" width="4" style="346" bestFit="1" customWidth="1"/>
    <col min="13383" max="13383" width="26.75" style="346" customWidth="1"/>
    <col min="13384" max="13421" width="12.75" style="346" customWidth="1"/>
    <col min="13422" max="13423" width="12.375" style="346" bestFit="1" customWidth="1"/>
    <col min="13424" max="13637" width="8.875" style="346"/>
    <col min="13638" max="13638" width="4" style="346" bestFit="1" customWidth="1"/>
    <col min="13639" max="13639" width="26.75" style="346" customWidth="1"/>
    <col min="13640" max="13677" width="12.75" style="346" customWidth="1"/>
    <col min="13678" max="13679" width="12.375" style="346" bestFit="1" customWidth="1"/>
    <col min="13680" max="13893" width="8.875" style="346"/>
    <col min="13894" max="13894" width="4" style="346" bestFit="1" customWidth="1"/>
    <col min="13895" max="13895" width="26.75" style="346" customWidth="1"/>
    <col min="13896" max="13933" width="12.75" style="346" customWidth="1"/>
    <col min="13934" max="13935" width="12.375" style="346" bestFit="1" customWidth="1"/>
    <col min="13936" max="14149" width="8.875" style="346"/>
    <col min="14150" max="14150" width="4" style="346" bestFit="1" customWidth="1"/>
    <col min="14151" max="14151" width="26.75" style="346" customWidth="1"/>
    <col min="14152" max="14189" width="12.75" style="346" customWidth="1"/>
    <col min="14190" max="14191" width="12.375" style="346" bestFit="1" customWidth="1"/>
    <col min="14192" max="14405" width="8.875" style="346"/>
    <col min="14406" max="14406" width="4" style="346" bestFit="1" customWidth="1"/>
    <col min="14407" max="14407" width="26.75" style="346" customWidth="1"/>
    <col min="14408" max="14445" width="12.75" style="346" customWidth="1"/>
    <col min="14446" max="14447" width="12.375" style="346" bestFit="1" customWidth="1"/>
    <col min="14448" max="14661" width="8.875" style="346"/>
    <col min="14662" max="14662" width="4" style="346" bestFit="1" customWidth="1"/>
    <col min="14663" max="14663" width="26.75" style="346" customWidth="1"/>
    <col min="14664" max="14701" width="12.75" style="346" customWidth="1"/>
    <col min="14702" max="14703" width="12.375" style="346" bestFit="1" customWidth="1"/>
    <col min="14704" max="14917" width="8.875" style="346"/>
    <col min="14918" max="14918" width="4" style="346" bestFit="1" customWidth="1"/>
    <col min="14919" max="14919" width="26.75" style="346" customWidth="1"/>
    <col min="14920" max="14957" width="12.75" style="346" customWidth="1"/>
    <col min="14958" max="14959" width="12.375" style="346" bestFit="1" customWidth="1"/>
    <col min="14960" max="15173" width="8.875" style="346"/>
    <col min="15174" max="15174" width="4" style="346" bestFit="1" customWidth="1"/>
    <col min="15175" max="15175" width="26.75" style="346" customWidth="1"/>
    <col min="15176" max="15213" width="12.75" style="346" customWidth="1"/>
    <col min="15214" max="15215" width="12.375" style="346" bestFit="1" customWidth="1"/>
    <col min="15216" max="15429" width="8.875" style="346"/>
    <col min="15430" max="15430" width="4" style="346" bestFit="1" customWidth="1"/>
    <col min="15431" max="15431" width="26.75" style="346" customWidth="1"/>
    <col min="15432" max="15469" width="12.75" style="346" customWidth="1"/>
    <col min="15470" max="15471" width="12.375" style="346" bestFit="1" customWidth="1"/>
    <col min="15472" max="15685" width="8.875" style="346"/>
    <col min="15686" max="15686" width="4" style="346" bestFit="1" customWidth="1"/>
    <col min="15687" max="15687" width="26.75" style="346" customWidth="1"/>
    <col min="15688" max="15725" width="12.75" style="346" customWidth="1"/>
    <col min="15726" max="15727" width="12.375" style="346" bestFit="1" customWidth="1"/>
    <col min="15728" max="15941" width="8.875" style="346"/>
    <col min="15942" max="15942" width="4" style="346" bestFit="1" customWidth="1"/>
    <col min="15943" max="15943" width="26.75" style="346" customWidth="1"/>
    <col min="15944" max="15981" width="12.75" style="346" customWidth="1"/>
    <col min="15982" max="15983" width="12.375" style="346" bestFit="1" customWidth="1"/>
    <col min="15984" max="16197" width="8.875" style="346"/>
    <col min="16198" max="16198" width="4" style="346" bestFit="1" customWidth="1"/>
    <col min="16199" max="16199" width="26.75" style="346" customWidth="1"/>
    <col min="16200" max="16237" width="12.75" style="346" customWidth="1"/>
    <col min="16238" max="16239" width="12.375" style="346" bestFit="1" customWidth="1"/>
    <col min="16240" max="16384" width="8.875" style="346"/>
  </cols>
  <sheetData>
    <row r="1" spans="1:171" ht="12" customHeight="1" x14ac:dyDescent="0.15"/>
    <row r="2" spans="1:171" ht="31.15" customHeight="1" x14ac:dyDescent="0.15">
      <c r="C2" s="882" t="s">
        <v>971</v>
      </c>
      <c r="D2" s="882"/>
      <c r="E2" s="882"/>
      <c r="F2" s="882"/>
      <c r="G2" s="882"/>
      <c r="H2" s="882" t="s" ph="1">
        <v>972</v>
      </c>
      <c r="I2" s="882" ph="1"/>
      <c r="J2" s="882" ph="1"/>
      <c r="K2" s="882" ph="1"/>
      <c r="L2" s="882" ph="1"/>
      <c r="M2" s="882" ph="1"/>
      <c r="N2" s="882" ph="1"/>
    </row>
    <row r="3" spans="1:171" ht="16.5" customHeight="1" x14ac:dyDescent="0.15"/>
    <row r="4" spans="1:171" s="334" customFormat="1" ht="17.45" customHeight="1" x14ac:dyDescent="0.15">
      <c r="A4" s="329"/>
      <c r="B4" s="330"/>
      <c r="C4" s="331" t="s">
        <v>109</v>
      </c>
      <c r="D4" s="332" t="s">
        <v>111</v>
      </c>
      <c r="E4" s="332" t="s">
        <v>126</v>
      </c>
      <c r="F4" s="332" t="s">
        <v>129</v>
      </c>
      <c r="G4" s="332" t="s">
        <v>137</v>
      </c>
      <c r="H4" s="332" t="s">
        <v>143</v>
      </c>
      <c r="I4" s="332" t="s">
        <v>145</v>
      </c>
      <c r="J4" s="332" t="s">
        <v>151</v>
      </c>
      <c r="K4" s="332" t="s">
        <v>167</v>
      </c>
      <c r="L4" s="332" t="s">
        <v>173</v>
      </c>
      <c r="M4" s="332" t="s">
        <v>176</v>
      </c>
      <c r="N4" s="332" t="s">
        <v>179</v>
      </c>
      <c r="O4" s="332" t="s">
        <v>191</v>
      </c>
      <c r="P4" s="332" t="s">
        <v>199</v>
      </c>
      <c r="Q4" s="332" t="s">
        <v>205</v>
      </c>
      <c r="R4" s="332" t="s">
        <v>208</v>
      </c>
      <c r="S4" s="332" t="s">
        <v>215</v>
      </c>
      <c r="T4" s="332" t="s">
        <v>221</v>
      </c>
      <c r="U4" s="332" t="s">
        <v>224</v>
      </c>
      <c r="V4" s="332" t="s">
        <v>227</v>
      </c>
      <c r="W4" s="332" t="s">
        <v>232</v>
      </c>
      <c r="X4" s="332" t="s">
        <v>234</v>
      </c>
      <c r="Y4" s="332" t="s">
        <v>241</v>
      </c>
      <c r="Z4" s="332" t="s">
        <v>244</v>
      </c>
      <c r="AA4" s="332" t="s">
        <v>247</v>
      </c>
      <c r="AB4" s="332" t="s">
        <v>250</v>
      </c>
      <c r="AC4" s="332" t="s">
        <v>262</v>
      </c>
      <c r="AD4" s="332" t="s">
        <v>265</v>
      </c>
      <c r="AE4" s="332" t="s">
        <v>268</v>
      </c>
      <c r="AF4" s="332" t="s">
        <v>271</v>
      </c>
      <c r="AG4" s="332" t="s">
        <v>277</v>
      </c>
      <c r="AH4" s="332" t="s">
        <v>281</v>
      </c>
      <c r="AI4" s="332" t="s">
        <v>284</v>
      </c>
      <c r="AJ4" s="332" t="s">
        <v>287</v>
      </c>
      <c r="AK4" s="332" t="s">
        <v>290</v>
      </c>
      <c r="AL4" s="332" t="s">
        <v>295</v>
      </c>
      <c r="AM4" s="332" t="s">
        <v>299</v>
      </c>
      <c r="AN4" s="332" t="s">
        <v>306</v>
      </c>
      <c r="AO4" s="332" t="s">
        <v>309</v>
      </c>
      <c r="AP4" s="332" t="s">
        <v>312</v>
      </c>
      <c r="AQ4" s="332" t="s">
        <v>317</v>
      </c>
      <c r="AR4" s="332" t="s">
        <v>323</v>
      </c>
      <c r="AS4" s="332" t="s">
        <v>327</v>
      </c>
      <c r="AT4" s="332" t="s">
        <v>332</v>
      </c>
      <c r="AU4" s="332" t="s">
        <v>344</v>
      </c>
      <c r="AV4" s="332" t="s">
        <v>362</v>
      </c>
      <c r="AW4" s="332" t="s">
        <v>375</v>
      </c>
      <c r="AX4" s="332" t="s">
        <v>378</v>
      </c>
      <c r="AY4" s="332" t="s">
        <v>381</v>
      </c>
      <c r="AZ4" s="332" t="s">
        <v>384</v>
      </c>
      <c r="BA4" s="332" t="s">
        <v>387</v>
      </c>
      <c r="BB4" s="332" t="s">
        <v>393</v>
      </c>
      <c r="BC4" s="332" t="s">
        <v>396</v>
      </c>
      <c r="BD4" s="332" t="s">
        <v>402</v>
      </c>
      <c r="BE4" s="332" t="s">
        <v>405</v>
      </c>
      <c r="BF4" s="332" t="s">
        <v>408</v>
      </c>
      <c r="BG4" s="332" t="s">
        <v>414</v>
      </c>
      <c r="BH4" s="332" t="s">
        <v>417</v>
      </c>
      <c r="BI4" s="332" t="s">
        <v>420</v>
      </c>
      <c r="BJ4" s="332" t="s">
        <v>427</v>
      </c>
      <c r="BK4" s="332" t="s">
        <v>431</v>
      </c>
      <c r="BL4" s="332" t="s">
        <v>434</v>
      </c>
      <c r="BM4" s="332" t="s">
        <v>440</v>
      </c>
      <c r="BN4" s="332" t="s">
        <v>443</v>
      </c>
      <c r="BO4" s="332" t="s">
        <v>446</v>
      </c>
      <c r="BP4" s="332" t="s">
        <v>449</v>
      </c>
      <c r="BQ4" s="332" t="s">
        <v>452</v>
      </c>
      <c r="BR4" s="332" t="s">
        <v>457</v>
      </c>
      <c r="BS4" s="332" t="s">
        <v>459</v>
      </c>
      <c r="BT4" s="332" t="s">
        <v>462</v>
      </c>
      <c r="BU4" s="332" t="s">
        <v>467</v>
      </c>
      <c r="BV4" s="332" t="s">
        <v>472</v>
      </c>
      <c r="BW4" s="332" t="s">
        <v>474</v>
      </c>
      <c r="BX4" s="332" t="s">
        <v>477</v>
      </c>
      <c r="BY4" s="332" t="s">
        <v>481</v>
      </c>
      <c r="BZ4" s="332" t="s">
        <v>487</v>
      </c>
      <c r="CA4" s="332" t="s">
        <v>493</v>
      </c>
      <c r="CB4" s="332" t="s">
        <v>499</v>
      </c>
      <c r="CC4" s="332" t="s">
        <v>507</v>
      </c>
      <c r="CD4" s="332" t="s">
        <v>510</v>
      </c>
      <c r="CE4" s="332" t="s">
        <v>513</v>
      </c>
      <c r="CF4" s="332" t="s">
        <v>516</v>
      </c>
      <c r="CG4" s="332" t="s">
        <v>522</v>
      </c>
      <c r="CH4" s="332" t="s">
        <v>524</v>
      </c>
      <c r="CI4" s="332" t="s">
        <v>528</v>
      </c>
      <c r="CJ4" s="332" t="s">
        <v>531</v>
      </c>
      <c r="CK4" s="332" t="s">
        <v>534</v>
      </c>
      <c r="CL4" s="332" t="s">
        <v>537</v>
      </c>
      <c r="CM4" s="332" t="s">
        <v>541</v>
      </c>
      <c r="CN4" s="332" t="s">
        <v>547</v>
      </c>
      <c r="CO4" s="332" t="s">
        <v>668</v>
      </c>
      <c r="CP4" s="332" t="s">
        <v>558</v>
      </c>
      <c r="CQ4" s="332" t="s">
        <v>561</v>
      </c>
      <c r="CR4" s="332" t="s">
        <v>564</v>
      </c>
      <c r="CS4" s="332" t="s">
        <v>567</v>
      </c>
      <c r="CT4" s="332" t="s">
        <v>569</v>
      </c>
      <c r="CU4" s="332" t="s">
        <v>571</v>
      </c>
      <c r="CV4" s="332" t="s">
        <v>577</v>
      </c>
      <c r="CW4" s="332" t="s">
        <v>580</v>
      </c>
      <c r="CX4" s="332" t="s">
        <v>585</v>
      </c>
      <c r="CY4" s="332" t="s">
        <v>589</v>
      </c>
      <c r="CZ4" s="332" t="s">
        <v>592</v>
      </c>
      <c r="DA4" s="332" t="s">
        <v>595</v>
      </c>
      <c r="DB4" s="332" t="s">
        <v>598</v>
      </c>
      <c r="DC4" s="332" t="s">
        <v>951</v>
      </c>
      <c r="DD4" s="332" t="s">
        <v>601</v>
      </c>
      <c r="DE4" s="332" t="s">
        <v>669</v>
      </c>
      <c r="DF4" s="332" t="s">
        <v>671</v>
      </c>
      <c r="DG4" s="333"/>
    </row>
    <row r="5" spans="1:171" s="339" customFormat="1" ht="35.450000000000003" customHeight="1" x14ac:dyDescent="0.15">
      <c r="A5" s="335" t="s">
        <v>952</v>
      </c>
      <c r="B5" s="336" t="s">
        <v>953</v>
      </c>
      <c r="C5" s="337" t="s">
        <v>110</v>
      </c>
      <c r="D5" s="337" t="s">
        <v>123</v>
      </c>
      <c r="E5" s="337" t="s">
        <v>125</v>
      </c>
      <c r="F5" s="337" t="s">
        <v>130</v>
      </c>
      <c r="G5" s="337" t="s">
        <v>138</v>
      </c>
      <c r="H5" s="337" t="s">
        <v>142</v>
      </c>
      <c r="I5" s="337" t="s">
        <v>146</v>
      </c>
      <c r="J5" s="337" t="s">
        <v>152</v>
      </c>
      <c r="K5" s="337" t="s">
        <v>168</v>
      </c>
      <c r="L5" s="337" t="s">
        <v>172</v>
      </c>
      <c r="M5" s="337" t="s">
        <v>175</v>
      </c>
      <c r="N5" s="337" t="s">
        <v>180</v>
      </c>
      <c r="O5" s="337" t="s">
        <v>192</v>
      </c>
      <c r="P5" s="337" t="s">
        <v>200</v>
      </c>
      <c r="Q5" s="337" t="s">
        <v>204</v>
      </c>
      <c r="R5" s="337" t="s">
        <v>209</v>
      </c>
      <c r="S5" s="337" t="s">
        <v>216</v>
      </c>
      <c r="T5" s="337" t="s">
        <v>220</v>
      </c>
      <c r="U5" s="337" t="s">
        <v>223</v>
      </c>
      <c r="V5" s="337" t="s">
        <v>228</v>
      </c>
      <c r="W5" s="337" t="s">
        <v>661</v>
      </c>
      <c r="X5" s="337" t="s">
        <v>662</v>
      </c>
      <c r="Y5" s="337" t="s">
        <v>240</v>
      </c>
      <c r="Z5" s="337" t="s">
        <v>243</v>
      </c>
      <c r="AA5" s="337" t="s">
        <v>245</v>
      </c>
      <c r="AB5" s="337" t="s">
        <v>251</v>
      </c>
      <c r="AC5" s="337" t="s">
        <v>261</v>
      </c>
      <c r="AD5" s="337" t="s">
        <v>264</v>
      </c>
      <c r="AE5" s="337" t="s">
        <v>267</v>
      </c>
      <c r="AF5" s="337" t="s">
        <v>272</v>
      </c>
      <c r="AG5" s="337" t="s">
        <v>663</v>
      </c>
      <c r="AH5" s="337" t="s">
        <v>280</v>
      </c>
      <c r="AI5" s="337" t="s">
        <v>283</v>
      </c>
      <c r="AJ5" s="337" t="s">
        <v>286</v>
      </c>
      <c r="AK5" s="337" t="s">
        <v>291</v>
      </c>
      <c r="AL5" s="337" t="s">
        <v>294</v>
      </c>
      <c r="AM5" s="337" t="s">
        <v>300</v>
      </c>
      <c r="AN5" s="337" t="s">
        <v>665</v>
      </c>
      <c r="AO5" s="337" t="s">
        <v>308</v>
      </c>
      <c r="AP5" s="337" t="s">
        <v>311</v>
      </c>
      <c r="AQ5" s="337" t="s">
        <v>318</v>
      </c>
      <c r="AR5" s="337" t="s">
        <v>666</v>
      </c>
      <c r="AS5" s="337" t="s">
        <v>328</v>
      </c>
      <c r="AT5" s="337" t="s">
        <v>73</v>
      </c>
      <c r="AU5" s="337" t="s">
        <v>74</v>
      </c>
      <c r="AV5" s="337" t="s">
        <v>75</v>
      </c>
      <c r="AW5" s="337" t="s">
        <v>374</v>
      </c>
      <c r="AX5" s="337" t="s">
        <v>377</v>
      </c>
      <c r="AY5" s="337" t="s">
        <v>380</v>
      </c>
      <c r="AZ5" s="337" t="s">
        <v>383</v>
      </c>
      <c r="BA5" s="337" t="s">
        <v>388</v>
      </c>
      <c r="BB5" s="337" t="s">
        <v>392</v>
      </c>
      <c r="BC5" s="337" t="s">
        <v>397</v>
      </c>
      <c r="BD5" s="337" t="s">
        <v>401</v>
      </c>
      <c r="BE5" s="337" t="s">
        <v>403</v>
      </c>
      <c r="BF5" s="337" t="s">
        <v>409</v>
      </c>
      <c r="BG5" s="337" t="s">
        <v>413</v>
      </c>
      <c r="BH5" s="337" t="s">
        <v>416</v>
      </c>
      <c r="BI5" s="337" t="s">
        <v>421</v>
      </c>
      <c r="BJ5" s="337" t="s">
        <v>80</v>
      </c>
      <c r="BK5" s="337" t="s">
        <v>430</v>
      </c>
      <c r="BL5" s="337" t="s">
        <v>435</v>
      </c>
      <c r="BM5" s="337" t="s">
        <v>439</v>
      </c>
      <c r="BN5" s="337" t="s">
        <v>442</v>
      </c>
      <c r="BO5" s="337" t="s">
        <v>445</v>
      </c>
      <c r="BP5" s="337" t="s">
        <v>954</v>
      </c>
      <c r="BQ5" s="337" t="s">
        <v>453</v>
      </c>
      <c r="BR5" s="337" t="s">
        <v>82</v>
      </c>
      <c r="BS5" s="337" t="s">
        <v>83</v>
      </c>
      <c r="BT5" s="337" t="s">
        <v>84</v>
      </c>
      <c r="BU5" s="337" t="s">
        <v>85</v>
      </c>
      <c r="BV5" s="337" t="s">
        <v>471</v>
      </c>
      <c r="BW5" s="337" t="s">
        <v>475</v>
      </c>
      <c r="BX5" s="337" t="s">
        <v>478</v>
      </c>
      <c r="BY5" s="337" t="s">
        <v>482</v>
      </c>
      <c r="BZ5" s="337" t="s">
        <v>488</v>
      </c>
      <c r="CA5" s="337" t="s">
        <v>494</v>
      </c>
      <c r="CB5" s="337" t="s">
        <v>500</v>
      </c>
      <c r="CC5" s="337" t="s">
        <v>505</v>
      </c>
      <c r="CD5" s="337" t="s">
        <v>509</v>
      </c>
      <c r="CE5" s="337" t="s">
        <v>511</v>
      </c>
      <c r="CF5" s="337" t="s">
        <v>517</v>
      </c>
      <c r="CG5" s="337" t="s">
        <v>521</v>
      </c>
      <c r="CH5" s="337" t="s">
        <v>525</v>
      </c>
      <c r="CI5" s="337" t="s">
        <v>527</v>
      </c>
      <c r="CJ5" s="337" t="s">
        <v>530</v>
      </c>
      <c r="CK5" s="337" t="s">
        <v>533</v>
      </c>
      <c r="CL5" s="337" t="s">
        <v>536</v>
      </c>
      <c r="CM5" s="337" t="s">
        <v>89</v>
      </c>
      <c r="CN5" s="337" t="s">
        <v>548</v>
      </c>
      <c r="CO5" s="337" t="s">
        <v>842</v>
      </c>
      <c r="CP5" s="337" t="s">
        <v>557</v>
      </c>
      <c r="CQ5" s="337" t="s">
        <v>560</v>
      </c>
      <c r="CR5" s="337" t="s">
        <v>563</v>
      </c>
      <c r="CS5" s="337" t="s">
        <v>566</v>
      </c>
      <c r="CT5" s="337" t="s">
        <v>92</v>
      </c>
      <c r="CU5" s="337" t="s">
        <v>572</v>
      </c>
      <c r="CV5" s="337" t="s">
        <v>576</v>
      </c>
      <c r="CW5" s="337" t="s">
        <v>581</v>
      </c>
      <c r="CX5" s="337" t="s">
        <v>586</v>
      </c>
      <c r="CY5" s="337" t="s">
        <v>588</v>
      </c>
      <c r="CZ5" s="337" t="s">
        <v>591</v>
      </c>
      <c r="DA5" s="337" t="s">
        <v>594</v>
      </c>
      <c r="DB5" s="337" t="s">
        <v>597</v>
      </c>
      <c r="DC5" s="337" t="s">
        <v>955</v>
      </c>
      <c r="DD5" s="337" t="s">
        <v>600</v>
      </c>
      <c r="DE5" s="337" t="s">
        <v>95</v>
      </c>
      <c r="DF5" s="337" t="s">
        <v>96</v>
      </c>
      <c r="DG5" s="338"/>
    </row>
    <row r="6" spans="1:171" ht="19.899999999999999" customHeight="1" x14ac:dyDescent="0.15">
      <c r="A6" s="340" t="s">
        <v>109</v>
      </c>
      <c r="B6" s="341" t="s">
        <v>110</v>
      </c>
      <c r="C6" s="342">
        <f>逆行列係数!C6/'逆行列係数（外生化）'!C$116</f>
        <v>1</v>
      </c>
      <c r="D6" s="342">
        <f>逆行列係数!D6/'逆行列係数（外生化）'!D$116</f>
        <v>2.433920773835036E-3</v>
      </c>
      <c r="E6" s="342">
        <f>逆行列係数!E6/'逆行列係数（外生化）'!E$116</f>
        <v>3.464007357656136E-4</v>
      </c>
      <c r="F6" s="342">
        <f>逆行列係数!F6/'逆行列係数（外生化）'!F$116</f>
        <v>5.5707713868626972E-5</v>
      </c>
      <c r="G6" s="342">
        <f>逆行列係数!G6/'逆行列係数（外生化）'!G$116</f>
        <v>3.1891591214049427E-5</v>
      </c>
      <c r="H6" s="342">
        <f>逆行列係数!H6/'逆行列係数（外生化）'!H$116</f>
        <v>0</v>
      </c>
      <c r="I6" s="342">
        <f>逆行列係数!I6/'逆行列係数（外生化）'!I$116</f>
        <v>9.8827068736493123E-7</v>
      </c>
      <c r="J6" s="342">
        <f>逆行列係数!J6/'逆行列係数（外生化）'!J$116</f>
        <v>5.6458805678961449E-3</v>
      </c>
      <c r="K6" s="342">
        <f>逆行列係数!K6/'逆行列係数（外生化）'!K$116</f>
        <v>1.6663106899866835E-3</v>
      </c>
      <c r="L6" s="342">
        <f>逆行列係数!L6/'逆行列係数（外生化）'!L$116</f>
        <v>8.4200034211824922E-3</v>
      </c>
      <c r="M6" s="342">
        <f>逆行列係数!M6/'逆行列係数（外生化）'!M$116</f>
        <v>0</v>
      </c>
      <c r="N6" s="342">
        <f>逆行列係数!N6/'逆行列係数（外生化）'!N$116</f>
        <v>6.3817814915416351E-4</v>
      </c>
      <c r="O6" s="342">
        <f>逆行列係数!O6/'逆行列係数（外生化）'!O$116</f>
        <v>7.919802286102008E-5</v>
      </c>
      <c r="P6" s="342">
        <f>逆行列係数!P6/'逆行列係数（外生化）'!P$116</f>
        <v>5.2927780719681342E-6</v>
      </c>
      <c r="Q6" s="342">
        <f>逆行列係数!Q6/'逆行列係数（外生化）'!Q$116</f>
        <v>1.3637004159420822E-6</v>
      </c>
      <c r="R6" s="342">
        <f>逆行列係数!R6/'逆行列係数（外生化）'!R$116</f>
        <v>7.0503960738744215E-5</v>
      </c>
      <c r="S6" s="342">
        <f>逆行列係数!S6/'逆行列係数（外生化）'!S$116</f>
        <v>4.706570522766378E-6</v>
      </c>
      <c r="T6" s="342">
        <f>逆行列係数!T6/'逆行列係数（外生化）'!T$116</f>
        <v>1.75215205415193E-6</v>
      </c>
      <c r="U6" s="342">
        <f>逆行列係数!U6/'逆行列係数（外生化）'!U$116</f>
        <v>9.717803504737426E-7</v>
      </c>
      <c r="V6" s="342">
        <f>逆行列係数!V6/'逆行列係数（外生化）'!V$116</f>
        <v>1.0842099680739969E-6</v>
      </c>
      <c r="W6" s="342">
        <f>逆行列係数!W6/'逆行列係数（外生化）'!W$116</f>
        <v>3.3135482425974921E-7</v>
      </c>
      <c r="X6" s="342">
        <f>逆行列係数!X6/'逆行列係数（外生化）'!X$116</f>
        <v>4.7579809700930028E-6</v>
      </c>
      <c r="Y6" s="342">
        <f>逆行列係数!Y6/'逆行列係数（外生化）'!Y$116</f>
        <v>9.0111497038043937E-7</v>
      </c>
      <c r="Z6" s="342">
        <f>逆行列係数!Z6/'逆行列係数（外生化）'!Z$116</f>
        <v>3.2561187125321703E-5</v>
      </c>
      <c r="AA6" s="342">
        <f>逆行列係数!AA6/'逆行列係数（外生化）'!AA$116</f>
        <v>1.2456981264402455E-4</v>
      </c>
      <c r="AB6" s="342">
        <f>逆行列係数!AB6/'逆行列係数（外生化）'!AB$116</f>
        <v>4.0660870245051097E-5</v>
      </c>
      <c r="AC6" s="342">
        <f>逆行列係数!AC6/'逆行列係数（外生化）'!AC$116</f>
        <v>7.8186604651329138E-8</v>
      </c>
      <c r="AD6" s="342">
        <f>逆行列係数!AD6/'逆行列係数（外生化）'!AD$116</f>
        <v>3.704879599496784E-7</v>
      </c>
      <c r="AE6" s="342">
        <f>逆行列係数!AE6/'逆行列係数（外生化）'!AE$116</f>
        <v>5.4936594135646111E-7</v>
      </c>
      <c r="AF6" s="342">
        <f>逆行列係数!AF6/'逆行列係数（外生化）'!AF$116</f>
        <v>6.029496069182551E-4</v>
      </c>
      <c r="AG6" s="342">
        <f>逆行列係数!AG6/'逆行列係数（外生化）'!AG$116</f>
        <v>3.1869804241561649E-5</v>
      </c>
      <c r="AH6" s="342">
        <f>逆行列係数!AH6/'逆行列係数（外生化）'!AH$116</f>
        <v>9.7736854466700434E-7</v>
      </c>
      <c r="AI6" s="342">
        <f>逆行列係数!AI6/'逆行列係数（外生化）'!AI$116</f>
        <v>6.7538687082487725E-7</v>
      </c>
      <c r="AJ6" s="342">
        <f>逆行列係数!AJ6/'逆行列係数（外生化）'!AJ$116</f>
        <v>1.3972027967349435E-6</v>
      </c>
      <c r="AK6" s="342">
        <f>逆行列係数!AK6/'逆行列係数（外生化）'!AK$116</f>
        <v>7.8393111576051627E-5</v>
      </c>
      <c r="AL6" s="342">
        <f>逆行列係数!AL6/'逆行列係数（外生化）'!AL$116</f>
        <v>2.1855152119553181E-7</v>
      </c>
      <c r="AM6" s="342">
        <f>逆行列係数!AM6/'逆行列係数（外生化）'!AM$116</f>
        <v>3.8290865843893653E-7</v>
      </c>
      <c r="AN6" s="342">
        <f>逆行列係数!AN6/'逆行列係数（外生化）'!AN$116</f>
        <v>5.2465289585664322E-7</v>
      </c>
      <c r="AO6" s="342">
        <f>逆行列係数!AO6/'逆行列係数（外生化）'!AO$116</f>
        <v>3.2727935807749499E-7</v>
      </c>
      <c r="AP6" s="342">
        <f>逆行列係数!AP6/'逆行列係数（外生化）'!AP$116</f>
        <v>1.3759796974497986E-7</v>
      </c>
      <c r="AQ6" s="342">
        <f>逆行列係数!AQ6/'逆行列係数（外生化）'!AQ$116</f>
        <v>1.1929549267192697E-6</v>
      </c>
      <c r="AR6" s="342">
        <f>逆行列係数!AR6/'逆行列係数（外生化）'!AR$116</f>
        <v>5.7982578776950189E-7</v>
      </c>
      <c r="AS6" s="342">
        <f>逆行列係数!AS6/'逆行列係数（外生化）'!AS$116</f>
        <v>4.3813851316628388E-7</v>
      </c>
      <c r="AT6" s="342">
        <f>逆行列係数!AT6/'逆行列係数（外生化）'!AT$116</f>
        <v>9.0645319547564539E-7</v>
      </c>
      <c r="AU6" s="342">
        <f>逆行列係数!AU6/'逆行列係数（外生化）'!AU$116</f>
        <v>1.0874391116922271E-6</v>
      </c>
      <c r="AV6" s="342">
        <f>逆行列係数!AV6/'逆行列係数（外生化）'!AV$116</f>
        <v>1.4150578982570262E-6</v>
      </c>
      <c r="AW6" s="342">
        <f>逆行列係数!AW6/'逆行列係数（外生化）'!AW$116</f>
        <v>8.0658814653974202E-7</v>
      </c>
      <c r="AX6" s="342">
        <f>逆行列係数!AX6/'逆行列係数（外生化）'!AX$116</f>
        <v>5.9835906004396757E-7</v>
      </c>
      <c r="AY6" s="342">
        <f>逆行列係数!AY6/'逆行列係数（外生化）'!AY$116</f>
        <v>1.1195247953237717E-6</v>
      </c>
      <c r="AZ6" s="342">
        <f>逆行列係数!AZ6/'逆行列係数（外生化）'!AZ$116</f>
        <v>1.2035973130756046E-6</v>
      </c>
      <c r="BA6" s="342">
        <f>逆行列係数!BA6/'逆行列係数（外生化）'!BA$116</f>
        <v>3.8404645124289246E-7</v>
      </c>
      <c r="BB6" s="342">
        <f>逆行列係数!BB6/'逆行列係数（外生化）'!BB$116</f>
        <v>8.3179808721618046E-7</v>
      </c>
      <c r="BC6" s="342">
        <f>逆行列係数!BC6/'逆行列係数（外生化）'!BC$116</f>
        <v>1.1771485913373598E-6</v>
      </c>
      <c r="BD6" s="342">
        <f>逆行列係数!BD6/'逆行列係数（外生化）'!BD$116</f>
        <v>5.1013819085815548E-7</v>
      </c>
      <c r="BE6" s="342">
        <f>逆行列係数!BE6/'逆行列係数（外生化）'!BE$116</f>
        <v>1.4293127477038001E-6</v>
      </c>
      <c r="BF6" s="342">
        <f>逆行列係数!BF6/'逆行列係数（外生化）'!BF$116</f>
        <v>2.1091895275774786E-6</v>
      </c>
      <c r="BG6" s="342">
        <f>逆行列係数!BG6/'逆行列係数（外生化）'!BG$116</f>
        <v>1.7269505705590907E-6</v>
      </c>
      <c r="BH6" s="342">
        <f>逆行列係数!BH6/'逆行列係数（外生化）'!BH$116</f>
        <v>2.3255709957426799E-6</v>
      </c>
      <c r="BI6" s="342">
        <f>逆行列係数!BI6/'逆行列係数（外生化）'!BI$116</f>
        <v>1.2909981500369218E-6</v>
      </c>
      <c r="BJ6" s="342">
        <f>逆行列係数!BJ6/'逆行列係数（外生化）'!BJ$116</f>
        <v>1.0907167528202293E-4</v>
      </c>
      <c r="BK6" s="342">
        <f>逆行列係数!BK6/'逆行列係数（外生化）'!BK$116</f>
        <v>9.2033501191515722E-7</v>
      </c>
      <c r="BL6" s="342">
        <f>逆行列係数!BL6/'逆行列係数（外生化）'!BL$116</f>
        <v>2.6195610383251673E-5</v>
      </c>
      <c r="BM6" s="342">
        <f>逆行列係数!BM6/'逆行列係数（外生化）'!BM$116</f>
        <v>1.4524179889419552E-6</v>
      </c>
      <c r="BN6" s="342">
        <f>逆行列係数!BN6/'逆行列係数（外生化）'!BN$116</f>
        <v>7.2356583046164852E-5</v>
      </c>
      <c r="BO6" s="342">
        <f>逆行列係数!BO6/'逆行列係数（外生化）'!BO$116</f>
        <v>7.4907506068897257E-5</v>
      </c>
      <c r="BP6" s="342">
        <f>逆行列係数!BP6/'逆行列係数（外生化）'!BP$116</f>
        <v>3.3091859510025804E-7</v>
      </c>
      <c r="BQ6" s="342">
        <f>逆行列係数!BQ6/'逆行列係数（外生化）'!BQ$116</f>
        <v>7.3848039049140692E-7</v>
      </c>
      <c r="BR6" s="342">
        <f>逆行列係数!BR6/'逆行列係数（外生化）'!BR$116</f>
        <v>1.1018974476151983E-6</v>
      </c>
      <c r="BS6" s="342">
        <f>逆行列係数!BS6/'逆行列係数（外生化）'!BS$116</f>
        <v>2.4019047387286934E-6</v>
      </c>
      <c r="BT6" s="342">
        <f>逆行列係数!BT6/'逆行列係数（外生化）'!BT$116</f>
        <v>5.8144973224955526E-6</v>
      </c>
      <c r="BU6" s="342">
        <f>逆行列係数!BU6/'逆行列係数（外生化）'!BU$116</f>
        <v>4.4566567407510792E-7</v>
      </c>
      <c r="BV6" s="342">
        <f>逆行列係数!BV6/'逆行列係数（外生化）'!BV$116</f>
        <v>3.5038547752586564E-7</v>
      </c>
      <c r="BW6" s="342">
        <f>逆行列係数!BW6/'逆行列係数（外生化）'!BW$116</f>
        <v>3.4248429340925121E-7</v>
      </c>
      <c r="BX6" s="342">
        <f>逆行列係数!BX6/'逆行列係数（外生化）'!BX$116</f>
        <v>3.4943907647569552E-7</v>
      </c>
      <c r="BY6" s="342">
        <f>逆行列係数!BY6/'逆行列係数（外生化）'!BY$116</f>
        <v>6.7895969431251555E-7</v>
      </c>
      <c r="BZ6" s="342">
        <f>逆行列係数!BZ6/'逆行列係数（外生化）'!BZ$116</f>
        <v>5.4244738110379808E-7</v>
      </c>
      <c r="CA6" s="342">
        <f>逆行列係数!CA6/'逆行列係数（外生化）'!CA$116</f>
        <v>1.7919185887520662E-6</v>
      </c>
      <c r="CB6" s="342">
        <f>逆行列係数!CB6/'逆行列係数（外生化）'!CB$116</f>
        <v>4.0473905747418554E-7</v>
      </c>
      <c r="CC6" s="342">
        <f>逆行列係数!CC6/'逆行列係数（外生化）'!CC$116</f>
        <v>0</v>
      </c>
      <c r="CD6" s="342">
        <f>逆行列係数!CD6/'逆行列係数（外生化）'!CD$116</f>
        <v>4.4720905774951332E-7</v>
      </c>
      <c r="CE6" s="342">
        <f>逆行列係数!CE6/'逆行列係数（外生化）'!CE$116</f>
        <v>6.928529736895304E-7</v>
      </c>
      <c r="CF6" s="342">
        <f>逆行列係数!CF6/'逆行列係数（外生化）'!CF$116</f>
        <v>8.8125344870195298E-7</v>
      </c>
      <c r="CG6" s="342">
        <f>逆行列係数!CG6/'逆行列係数（外生化）'!CG$116</f>
        <v>1.9735720260739764E-7</v>
      </c>
      <c r="CH6" s="342">
        <f>逆行列係数!CH6/'逆行列係数（外生化）'!CH$116</f>
        <v>6.4744313950766553E-7</v>
      </c>
      <c r="CI6" s="342">
        <f>逆行列係数!CI6/'逆行列係数（外生化）'!CI$116</f>
        <v>4.0021616330150734E-6</v>
      </c>
      <c r="CJ6" s="342">
        <f>逆行列係数!CJ6/'逆行列係数（外生化）'!CJ$116</f>
        <v>6.7869100253591767E-7</v>
      </c>
      <c r="CK6" s="342">
        <f>逆行列係数!CK6/'逆行列係数（外生化）'!CK$116</f>
        <v>7.1466168778200914E-7</v>
      </c>
      <c r="CL6" s="342">
        <f>逆行列係数!CL6/'逆行列係数（外生化）'!CL$116</f>
        <v>5.6489488174840766E-6</v>
      </c>
      <c r="CM6" s="342">
        <f>逆行列係数!CM6/'逆行列係数（外生化）'!CM$116</f>
        <v>1.8398164373441251E-6</v>
      </c>
      <c r="CN6" s="342">
        <f>逆行列係数!CN6/'逆行列係数（外生化）'!CN$116</f>
        <v>4.9870246468470072E-5</v>
      </c>
      <c r="CO6" s="342">
        <f>逆行列係数!CO6/'逆行列係数（外生化）'!CO$116</f>
        <v>1.920138847024519E-5</v>
      </c>
      <c r="CP6" s="342">
        <f>逆行列係数!CP6/'逆行列係数（外生化）'!CP$116</f>
        <v>3.2838936042421382E-5</v>
      </c>
      <c r="CQ6" s="342">
        <f>逆行列係数!CQ6/'逆行列係数（外生化）'!CQ$116</f>
        <v>1.1646133122464947E-6</v>
      </c>
      <c r="CR6" s="342">
        <f>逆行列係数!CR6/'逆行列係数（外生化）'!CR$116</f>
        <v>1.208526972885105E-4</v>
      </c>
      <c r="CS6" s="342">
        <f>逆行列係数!CS6/'逆行列係数（外生化）'!CS$116</f>
        <v>1.7331578813740362E-4</v>
      </c>
      <c r="CT6" s="342">
        <f>逆行列係数!CT6/'逆行列係数（外生化）'!CT$116</f>
        <v>8.6419689035825006E-5</v>
      </c>
      <c r="CU6" s="342">
        <f>逆行列係数!CU6/'逆行列係数（外生化）'!CU$116</f>
        <v>2.535371508710234E-6</v>
      </c>
      <c r="CV6" s="342">
        <f>逆行列係数!CV6/'逆行列係数（外生化）'!CV$116</f>
        <v>2.0087201772341463E-6</v>
      </c>
      <c r="CW6" s="342">
        <f>逆行列係数!CW6/'逆行列係数（外生化）'!CW$116</f>
        <v>2.8703938769647907E-6</v>
      </c>
      <c r="CX6" s="342">
        <f>逆行列係数!CX6/'逆行列係数（外生化）'!CX$116</f>
        <v>6.2353978614504291E-7</v>
      </c>
      <c r="CY6" s="342">
        <f>逆行列係数!CY6/'逆行列係数（外生化）'!CY$116</f>
        <v>6.8247242054826857E-4</v>
      </c>
      <c r="CZ6" s="342">
        <f>逆行列係数!CZ6/'逆行列係数（外生化）'!CZ$116</f>
        <v>8.2843193925670933E-4</v>
      </c>
      <c r="DA6" s="342">
        <f>逆行列係数!DA6/'逆行列係数（外生化）'!DA$116</f>
        <v>6.7237863551671099E-6</v>
      </c>
      <c r="DB6" s="342">
        <f>逆行列係数!DB6/'逆行列係数（外生化）'!DB$116</f>
        <v>1.0914821746473331E-4</v>
      </c>
      <c r="DC6" s="342">
        <f>逆行列係数!DC6/'逆行列係数（外生化）'!DC$116</f>
        <v>9.0535029947781044E-5</v>
      </c>
      <c r="DD6" s="342">
        <f>逆行列係数!DD6/'逆行列係数（外生化）'!DD$116</f>
        <v>1.270947701710745E-4</v>
      </c>
      <c r="DE6" s="342">
        <f>逆行列係数!DE6/'逆行列係数（外生化）'!DE$116</f>
        <v>6.0500509789383945E-6</v>
      </c>
      <c r="DF6" s="343">
        <f>逆行列係数!DF6/'逆行列係数（外生化）'!DF$116</f>
        <v>2.4764577320469018E-6</v>
      </c>
      <c r="DG6" s="344"/>
      <c r="DH6" s="345"/>
      <c r="DI6" s="346"/>
      <c r="DJ6" s="346"/>
      <c r="DK6" s="346"/>
      <c r="DL6" s="346"/>
      <c r="DM6" s="346"/>
      <c r="DN6" s="346"/>
      <c r="DO6" s="346"/>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row>
    <row r="7" spans="1:171" ht="19.899999999999999" customHeight="1" x14ac:dyDescent="0.15">
      <c r="A7" s="347" t="s">
        <v>111</v>
      </c>
      <c r="B7" s="348" t="s">
        <v>123</v>
      </c>
      <c r="C7" s="349">
        <f>逆行列係数!C7/'逆行列係数（外生化）'!C$116</f>
        <v>2.8203471852473669E-4</v>
      </c>
      <c r="D7" s="342">
        <f>逆行列係数!D7/'逆行列係数（外生化）'!D$116</f>
        <v>1</v>
      </c>
      <c r="E7" s="342">
        <f>逆行列係数!E7/'逆行列係数（外生化）'!E$116</f>
        <v>2.5597000646316913E-3</v>
      </c>
      <c r="F7" s="342">
        <f>逆行列係数!F7/'逆行列係数（外生化）'!F$116</f>
        <v>2.4328683175188778E-5</v>
      </c>
      <c r="G7" s="342">
        <f>逆行列係数!G7/'逆行列係数（外生化）'!G$116</f>
        <v>1.8193074019882891E-5</v>
      </c>
      <c r="H7" s="342">
        <f>逆行列係数!H7/'逆行列係数（外生化）'!H$116</f>
        <v>0</v>
      </c>
      <c r="I7" s="342">
        <f>逆行列係数!I7/'逆行列係数（外生化）'!I$116</f>
        <v>2.0127051893531549E-7</v>
      </c>
      <c r="J7" s="342">
        <f>逆行列係数!J7/'逆行列係数（外生化）'!J$116</f>
        <v>5.352145849249897E-3</v>
      </c>
      <c r="K7" s="342">
        <f>逆行列係数!K7/'逆行列係数（外生化）'!K$116</f>
        <v>9.2551850583109238E-5</v>
      </c>
      <c r="L7" s="342">
        <f>逆行列係数!L7/'逆行列係数（外生化）'!L$116</f>
        <v>4.5203844548573319E-4</v>
      </c>
      <c r="M7" s="342">
        <f>逆行列係数!M7/'逆行列係数（外生化）'!M$116</f>
        <v>0</v>
      </c>
      <c r="N7" s="342">
        <f>逆行列係数!N7/'逆行列係数（外生化）'!N$116</f>
        <v>7.5666180886770084E-5</v>
      </c>
      <c r="O7" s="342">
        <f>逆行列係数!O7/'逆行列係数（外生化）'!O$116</f>
        <v>2.524291830693045E-5</v>
      </c>
      <c r="P7" s="342">
        <f>逆行列係数!P7/'逆行列係数（外生化）'!P$116</f>
        <v>3.0108231309789256E-6</v>
      </c>
      <c r="Q7" s="342">
        <f>逆行列係数!Q7/'逆行列係数（外生化）'!Q$116</f>
        <v>3.8678821577650472E-7</v>
      </c>
      <c r="R7" s="342">
        <f>逆行列係数!R7/'逆行列係数（外生化）'!R$116</f>
        <v>6.8843290625999933E-6</v>
      </c>
      <c r="S7" s="342">
        <f>逆行列係数!S7/'逆行列係数（外生化）'!S$116</f>
        <v>7.3678702135919376E-7</v>
      </c>
      <c r="T7" s="342">
        <f>逆行列係数!T7/'逆行列係数（外生化）'!T$116</f>
        <v>3.5024919187087802E-7</v>
      </c>
      <c r="U7" s="342">
        <f>逆行列係数!U7/'逆行列係数（外生化）'!U$116</f>
        <v>4.1000365915379432E-5</v>
      </c>
      <c r="V7" s="342">
        <f>逆行列係数!V7/'逆行列係数（外生化）'!V$116</f>
        <v>5.6605334717654521E-7</v>
      </c>
      <c r="W7" s="342">
        <f>逆行列係数!W7/'逆行列係数（外生化）'!W$116</f>
        <v>9.6113209084613601E-8</v>
      </c>
      <c r="X7" s="342">
        <f>逆行列係数!X7/'逆行列係数（外生化）'!X$116</f>
        <v>2.7219831256955606E-6</v>
      </c>
      <c r="Y7" s="342">
        <f>逆行列係数!Y7/'逆行列係数（外生化）'!Y$116</f>
        <v>4.1259529308235437E-7</v>
      </c>
      <c r="Z7" s="342">
        <f>逆行列係数!Z7/'逆行列係数（外生化）'!Z$116</f>
        <v>3.9400412635284263E-7</v>
      </c>
      <c r="AA7" s="342">
        <f>逆行列係数!AA7/'逆行列係数（外生化）'!AA$116</f>
        <v>1.7571975863876786E-5</v>
      </c>
      <c r="AB7" s="342">
        <f>逆行列係数!AB7/'逆行列係数（外生化）'!AB$116</f>
        <v>2.3682986982256812E-5</v>
      </c>
      <c r="AC7" s="342">
        <f>逆行列係数!AC7/'逆行列係数（外生化）'!AC$116</f>
        <v>1.9381889783703141E-8</v>
      </c>
      <c r="AD7" s="342">
        <f>逆行列係数!AD7/'逆行列係数（外生化）'!AD$116</f>
        <v>9.7198837475026149E-8</v>
      </c>
      <c r="AE7" s="342">
        <f>逆行列係数!AE7/'逆行列係数（外生化）'!AE$116</f>
        <v>1.240417611897028E-7</v>
      </c>
      <c r="AF7" s="342">
        <f>逆行列係数!AF7/'逆行列係数（外生化）'!AF$116</f>
        <v>4.7518794667244286E-7</v>
      </c>
      <c r="AG7" s="342">
        <f>逆行列係数!AG7/'逆行列係数（外生化）'!AG$116</f>
        <v>1.4129098085758701E-3</v>
      </c>
      <c r="AH7" s="342">
        <f>逆行列係数!AH7/'逆行列係数（外生化）'!AH$116</f>
        <v>3.0846628596635843E-7</v>
      </c>
      <c r="AI7" s="342">
        <f>逆行列係数!AI7/'逆行列係数（外生化）'!AI$116</f>
        <v>8.3425496124012393E-8</v>
      </c>
      <c r="AJ7" s="342">
        <f>逆行列係数!AJ7/'逆行列係数（外生化）'!AJ$116</f>
        <v>7.9976631223394736E-7</v>
      </c>
      <c r="AK7" s="342">
        <f>逆行列係数!AK7/'逆行列係数（外生化）'!AK$116</f>
        <v>7.9021537865167153E-7</v>
      </c>
      <c r="AL7" s="342">
        <f>逆行列係数!AL7/'逆行列係数（外生化）'!AL$116</f>
        <v>-8.946819283592938E-9</v>
      </c>
      <c r="AM7" s="342">
        <f>逆行列係数!AM7/'逆行列係数（外生化）'!AM$116</f>
        <v>1.5762868406869243E-8</v>
      </c>
      <c r="AN7" s="342">
        <f>逆行列係数!AN7/'逆行列係数（外生化）'!AN$116</f>
        <v>9.1587021351077139E-8</v>
      </c>
      <c r="AO7" s="342">
        <f>逆行列係数!AO7/'逆行列係数（外生化）'!AO$116</f>
        <v>1.5079791780834705E-8</v>
      </c>
      <c r="AP7" s="342">
        <f>逆行列係数!AP7/'逆行列係数（外生化）'!AP$116</f>
        <v>7.6097681594234662E-9</v>
      </c>
      <c r="AQ7" s="342">
        <f>逆行列係数!AQ7/'逆行列係数（外生化）'!AQ$116</f>
        <v>7.6314958571222686E-8</v>
      </c>
      <c r="AR7" s="342">
        <f>逆行列係数!AR7/'逆行列係数（外生化）'!AR$116</f>
        <v>1.0082643368895374E-7</v>
      </c>
      <c r="AS7" s="342">
        <f>逆行列係数!AS7/'逆行列係数（外生化）'!AS$116</f>
        <v>7.0326804987824853E-8</v>
      </c>
      <c r="AT7" s="342">
        <f>逆行列係数!AT7/'逆行列係数（外生化）'!AT$116</f>
        <v>4.0381961000186011E-8</v>
      </c>
      <c r="AU7" s="342">
        <f>逆行列係数!AU7/'逆行列係数（外生化）'!AU$116</f>
        <v>7.9544735727818797E-8</v>
      </c>
      <c r="AV7" s="342">
        <f>逆行列係数!AV7/'逆行列係数（外生化）'!AV$116</f>
        <v>2.2255061910846422E-7</v>
      </c>
      <c r="AW7" s="342">
        <f>逆行列係数!AW7/'逆行列係数（外生化）'!AW$116</f>
        <v>8.4584932716377511E-8</v>
      </c>
      <c r="AX7" s="342">
        <f>逆行列係数!AX7/'逆行列係数（外生化）'!AX$116</f>
        <v>1.2978009900287526E-7</v>
      </c>
      <c r="AY7" s="342">
        <f>逆行列係数!AY7/'逆行列係数（外生化）'!AY$116</f>
        <v>7.9792719439518321E-8</v>
      </c>
      <c r="AZ7" s="342">
        <f>逆行列係数!AZ7/'逆行列係数（外生化）'!AZ$116</f>
        <v>9.9796758283055884E-8</v>
      </c>
      <c r="BA7" s="342">
        <f>逆行列係数!BA7/'逆行列係数（外生化）'!BA$116</f>
        <v>5.5695720899467405E-8</v>
      </c>
      <c r="BB7" s="342">
        <f>逆行列係数!BB7/'逆行列係数（外生化）'!BB$116</f>
        <v>8.6584921492084514E-8</v>
      </c>
      <c r="BC7" s="342">
        <f>逆行列係数!BC7/'逆行列係数（外生化）'!BC$116</f>
        <v>1.3620224013885865E-7</v>
      </c>
      <c r="BD7" s="342">
        <f>逆行列係数!BD7/'逆行列係数（外生化）'!BD$116</f>
        <v>8.6998523106173423E-8</v>
      </c>
      <c r="BE7" s="342">
        <f>逆行列係数!BE7/'逆行列係数（外生化）'!BE$116</f>
        <v>7.7457499745441761E-8</v>
      </c>
      <c r="BF7" s="342">
        <f>逆行列係数!BF7/'逆行列係数（外生化）'!BF$116</f>
        <v>8.734002239110493E-8</v>
      </c>
      <c r="BG7" s="342">
        <f>逆行列係数!BG7/'逆行列係数（外生化）'!BG$116</f>
        <v>1.2904774590120018E-7</v>
      </c>
      <c r="BH7" s="342">
        <f>逆行列係数!BH7/'逆行列係数（外生化）'!BH$116</f>
        <v>2.7924365696498581E-7</v>
      </c>
      <c r="BI7" s="342">
        <f>逆行列係数!BI7/'逆行列係数（外生化）'!BI$116</f>
        <v>9.119115254173413E-8</v>
      </c>
      <c r="BJ7" s="342">
        <f>逆行列係数!BJ7/'逆行列係数（外生化）'!BJ$116</f>
        <v>1.1287339769297428E-5</v>
      </c>
      <c r="BK7" s="342">
        <f>逆行列係数!BK7/'逆行列係数（外生化）'!BK$116</f>
        <v>3.5694519855214781E-8</v>
      </c>
      <c r="BL7" s="342">
        <f>逆行列係数!BL7/'逆行列係数（外生化）'!BL$116</f>
        <v>1.0441429107813955E-7</v>
      </c>
      <c r="BM7" s="342">
        <f>逆行列係数!BM7/'逆行列係数（外生化）'!BM$116</f>
        <v>1.1062889477003006E-7</v>
      </c>
      <c r="BN7" s="342">
        <f>逆行列係数!BN7/'逆行列係数（外生化）'!BN$116</f>
        <v>8.3941873190831177E-8</v>
      </c>
      <c r="BO7" s="342">
        <f>逆行列係数!BO7/'逆行列係数（外生化）'!BO$116</f>
        <v>8.3104758651239188E-8</v>
      </c>
      <c r="BP7" s="342">
        <f>逆行列係数!BP7/'逆行列係数（外生化）'!BP$116</f>
        <v>4.0861042505117925E-8</v>
      </c>
      <c r="BQ7" s="342">
        <f>逆行列係数!BQ7/'逆行列係数（外生化）'!BQ$116</f>
        <v>4.4758497058536167E-7</v>
      </c>
      <c r="BR7" s="342">
        <f>逆行列係数!BR7/'逆行列係数（外生化）'!BR$116</f>
        <v>7.0554951094770923E-8</v>
      </c>
      <c r="BS7" s="342">
        <f>逆行列係数!BS7/'逆行列係数（外生化）'!BS$116</f>
        <v>1.0659749967176049E-7</v>
      </c>
      <c r="BT7" s="342">
        <f>逆行列係数!BT7/'逆行列係数（外生化）'!BT$116</f>
        <v>4.092832154300818E-8</v>
      </c>
      <c r="BU7" s="342">
        <f>逆行列係数!BU7/'逆行列係数（外生化）'!BU$116</f>
        <v>4.0333405763559142E-8</v>
      </c>
      <c r="BV7" s="342">
        <f>逆行列係数!BV7/'逆行列係数（外生化）'!BV$116</f>
        <v>3.3758389368117229E-8</v>
      </c>
      <c r="BW7" s="342">
        <f>逆行列係数!BW7/'逆行列係数（外生化）'!BW$116</f>
        <v>2.9061762783114011E-8</v>
      </c>
      <c r="BX7" s="342">
        <f>逆行列係数!BX7/'逆行列係数（外生化）'!BX$116</f>
        <v>1.0216216347280158E-8</v>
      </c>
      <c r="BY7" s="342">
        <f>逆行列係数!BY7/'逆行列係数（外生化）'!BY$116</f>
        <v>1.4327114567666768E-7</v>
      </c>
      <c r="BZ7" s="342">
        <f>逆行列係数!BZ7/'逆行列係数（外生化）'!BZ$116</f>
        <v>3.2483193376321359E-8</v>
      </c>
      <c r="CA7" s="342">
        <f>逆行列係数!CA7/'逆行列係数（外生化）'!CA$116</f>
        <v>4.9822025230623698E-8</v>
      </c>
      <c r="CB7" s="342">
        <f>逆行列係数!CB7/'逆行列係数（外生化）'!CB$116</f>
        <v>3.1036917533844532E-8</v>
      </c>
      <c r="CC7" s="342">
        <f>逆行列係数!CC7/'逆行列係数（外生化）'!CC$116</f>
        <v>0</v>
      </c>
      <c r="CD7" s="342">
        <f>逆行列係数!CD7/'逆行列係数（外生化）'!CD$116</f>
        <v>3.9762986324152169E-8</v>
      </c>
      <c r="CE7" s="342">
        <f>逆行列係数!CE7/'逆行列係数（外生化）'!CE$116</f>
        <v>5.4178217094388902E-8</v>
      </c>
      <c r="CF7" s="342">
        <f>逆行列係数!CF7/'逆行列係数（外生化）'!CF$116</f>
        <v>8.4889099858558579E-8</v>
      </c>
      <c r="CG7" s="342">
        <f>逆行列係数!CG7/'逆行列係数（外生化）'!CG$116</f>
        <v>4.5521439665960053E-8</v>
      </c>
      <c r="CH7" s="342">
        <f>逆行列係数!CH7/'逆行列係数（外生化）'!CH$116</f>
        <v>1.6594946713350155E-7</v>
      </c>
      <c r="CI7" s="342">
        <f>逆行列係数!CI7/'逆行列係数（外生化）'!CI$116</f>
        <v>1.0310292870072027E-7</v>
      </c>
      <c r="CJ7" s="342">
        <f>逆行列係数!CJ7/'逆行列係数（外生化）'!CJ$116</f>
        <v>1.1845432620688052E-7</v>
      </c>
      <c r="CK7" s="342">
        <f>逆行列係数!CK7/'逆行列係数（外生化）'!CK$116</f>
        <v>1.6546078057355888E-7</v>
      </c>
      <c r="CL7" s="342">
        <f>逆行列係数!CL7/'逆行列係数（外生化）'!CL$116</f>
        <v>1.6546873520567281E-7</v>
      </c>
      <c r="CM7" s="342">
        <f>逆行列係数!CM7/'逆行列係数（外生化）'!CM$116</f>
        <v>1.0479469984962374E-6</v>
      </c>
      <c r="CN7" s="342">
        <f>逆行列係数!CN7/'逆行列係数（外生化）'!CN$116</f>
        <v>1.999702066164846E-5</v>
      </c>
      <c r="CO7" s="342">
        <f>逆行列係数!CO7/'逆行列係数（外生化）'!CO$116</f>
        <v>7.8170805093223647E-5</v>
      </c>
      <c r="CP7" s="342">
        <f>逆行列係数!CP7/'逆行列係数（外生化）'!CP$116</f>
        <v>1.2265308756597949E-5</v>
      </c>
      <c r="CQ7" s="342">
        <f>逆行列係数!CQ7/'逆行列係数（外生化）'!CQ$116</f>
        <v>2.0376344532999117E-7</v>
      </c>
      <c r="CR7" s="342">
        <f>逆行列係数!CR7/'逆行列係数（外生化）'!CR$116</f>
        <v>5.5379339451588311E-5</v>
      </c>
      <c r="CS7" s="342">
        <f>逆行列係数!CS7/'逆行列係数（外生化）'!CS$116</f>
        <v>8.5019532565794721E-5</v>
      </c>
      <c r="CT7" s="342">
        <f>逆行列係数!CT7/'逆行列係数（外生化）'!CT$116</f>
        <v>2.40608130114288E-6</v>
      </c>
      <c r="CU7" s="342">
        <f>逆行列係数!CU7/'逆行列係数（外生化）'!CU$116</f>
        <v>9.6014574750175133E-8</v>
      </c>
      <c r="CV7" s="342">
        <f>逆行列係数!CV7/'逆行列係数（外生化）'!CV$116</f>
        <v>8.001060364437742E-8</v>
      </c>
      <c r="CW7" s="342">
        <f>逆行列係数!CW7/'逆行列係数（外生化）'!CW$116</f>
        <v>6.0605491238066988E-8</v>
      </c>
      <c r="CX7" s="342">
        <f>逆行列係数!CX7/'逆行列係数（外生化）'!CX$116</f>
        <v>9.2141881069046298E-8</v>
      </c>
      <c r="CY7" s="342">
        <f>逆行列係数!CY7/'逆行列係数（外生化）'!CY$116</f>
        <v>2.3696529740101856E-4</v>
      </c>
      <c r="CZ7" s="342">
        <f>逆行列係数!CZ7/'逆行列係数（外生化）'!CZ$116</f>
        <v>5.0099997603524906E-4</v>
      </c>
      <c r="DA7" s="342">
        <f>逆行列係数!DA7/'逆行列係数（外生化）'!DA$116</f>
        <v>3.079702401370198E-7</v>
      </c>
      <c r="DB7" s="342">
        <f>逆行列係数!DB7/'逆行列係数（外生化）'!DB$116</f>
        <v>5.6416767219483375E-7</v>
      </c>
      <c r="DC7" s="342">
        <f>逆行列係数!DC7/'逆行列係数（外生化）'!DC$116</f>
        <v>2.9566808469490597E-7</v>
      </c>
      <c r="DD7" s="342">
        <f>逆行列係数!DD7/'逆行列係数（外生化）'!DD$116</f>
        <v>1.4750901316409761E-5</v>
      </c>
      <c r="DE7" s="342">
        <f>逆行列係数!DE7/'逆行列係数（外生化）'!DE$116</f>
        <v>5.7829227019066124E-7</v>
      </c>
      <c r="DF7" s="343">
        <f>逆行列係数!DF7/'逆行列係数（外生化）'!DF$116</f>
        <v>3.1764759959201448E-7</v>
      </c>
      <c r="DG7" s="344"/>
      <c r="DH7" s="345"/>
      <c r="DI7" s="346"/>
      <c r="DJ7" s="346"/>
      <c r="DK7" s="346"/>
      <c r="DL7" s="346"/>
      <c r="DM7" s="346"/>
      <c r="DN7" s="346"/>
      <c r="DO7" s="346"/>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row>
    <row r="8" spans="1:171" ht="19.899999999999999" customHeight="1" x14ac:dyDescent="0.15">
      <c r="A8" s="347" t="s">
        <v>126</v>
      </c>
      <c r="B8" s="348" t="s">
        <v>125</v>
      </c>
      <c r="C8" s="349">
        <f>逆行列係数!C8/'逆行列係数（外生化）'!C$116</f>
        <v>3.2954462269550399E-3</v>
      </c>
      <c r="D8" s="342">
        <f>逆行列係数!D8/'逆行列係数（外生化）'!D$116</f>
        <v>2.1824299056913922E-3</v>
      </c>
      <c r="E8" s="342">
        <f>逆行列係数!E8/'逆行列係数（外生化）'!E$116</f>
        <v>1</v>
      </c>
      <c r="F8" s="342">
        <f>逆行列係数!F8/'逆行列係数（外生化）'!F$116</f>
        <v>2.3644815740933729E-7</v>
      </c>
      <c r="G8" s="342">
        <f>逆行列係数!G8/'逆行列係数（外生化）'!G$116</f>
        <v>1.4463667808772524E-7</v>
      </c>
      <c r="H8" s="342">
        <f>逆行列係数!H8/'逆行列係数（外生化）'!H$116</f>
        <v>0</v>
      </c>
      <c r="I8" s="342">
        <f>逆行列係数!I8/'逆行列係数（外生化）'!I$116</f>
        <v>3.6938315801565417E-9</v>
      </c>
      <c r="J8" s="342">
        <f>逆行列係数!J8/'逆行列係数（外生化）'!J$116</f>
        <v>3.0239995790549898E-5</v>
      </c>
      <c r="K8" s="342">
        <f>逆行列係数!K8/'逆行列係数（外生化）'!K$116</f>
        <v>5.691461115490029E-6</v>
      </c>
      <c r="L8" s="342">
        <f>逆行列係数!L8/'逆行列係数（外生化）'!L$116</f>
        <v>2.8725422022004843E-5</v>
      </c>
      <c r="M8" s="342">
        <f>逆行列係数!M8/'逆行列係数（外生化）'!M$116</f>
        <v>0</v>
      </c>
      <c r="N8" s="342">
        <f>逆行列係数!N8/'逆行列係数（外生化）'!N$116</f>
        <v>2.2672197465825134E-6</v>
      </c>
      <c r="O8" s="342">
        <f>逆行列係数!O8/'逆行列係数（外生化）'!O$116</f>
        <v>3.1583272440818838E-7</v>
      </c>
      <c r="P8" s="342">
        <f>逆行列係数!P8/'逆行列係数（外生化）'!P$116</f>
        <v>2.3985585242151679E-8</v>
      </c>
      <c r="Q8" s="342">
        <f>逆行列係数!Q8/'逆行列係数（外生化）'!Q$116</f>
        <v>5.3342014629007002E-9</v>
      </c>
      <c r="R8" s="342">
        <f>逆行列係数!R8/'逆行列係数（外生化）'!R$116</f>
        <v>2.4726813189186207E-7</v>
      </c>
      <c r="S8" s="342">
        <f>逆行列係数!S8/'逆行列係数（外生化）'!S$116</f>
        <v>1.7109441190565307E-8</v>
      </c>
      <c r="T8" s="342">
        <f>逆行列係数!T8/'逆行列係数（外生化）'!T$116</f>
        <v>6.5346338880057655E-9</v>
      </c>
      <c r="U8" s="342">
        <f>逆行列係数!U8/'逆行列係数（外生化）'!U$116</f>
        <v>9.2353481861038443E-8</v>
      </c>
      <c r="V8" s="342">
        <f>逆行列係数!V8/'逆行列係数（外生化）'!V$116</f>
        <v>4.8031231128702475E-9</v>
      </c>
      <c r="W8" s="342">
        <f>逆行列係数!W8/'逆行列係数（外生化）'!W$116</f>
        <v>1.3007483741565256E-9</v>
      </c>
      <c r="X8" s="342">
        <f>逆行列係数!X8/'逆行列係数（外生化）'!X$116</f>
        <v>2.1595461367058049E-8</v>
      </c>
      <c r="Y8" s="342">
        <f>逆行列係数!Y8/'逆行列係数（外生化）'!Y$116</f>
        <v>3.8661748674760698E-9</v>
      </c>
      <c r="Z8" s="342">
        <f>逆行列係数!Z8/'逆行列係数（外生化）'!Z$116</f>
        <v>1.0814039953405649E-7</v>
      </c>
      <c r="AA8" s="342">
        <f>逆行列係数!AA8/'逆行列係数（外生化）'!AA$116</f>
        <v>4.4864541506320086E-7</v>
      </c>
      <c r="AB8" s="342">
        <f>逆行列係数!AB8/'逆行列係数（外生化）'!AB$116</f>
        <v>1.854673123690406E-7</v>
      </c>
      <c r="AC8" s="342">
        <f>逆行列係数!AC8/'逆行列係数（外生化）'!AC$116</f>
        <v>2.9975598813137731E-10</v>
      </c>
      <c r="AD8" s="342">
        <f>逆行列係数!AD8/'逆行列係数（外生化）'!AD$116</f>
        <v>1.4320461215749737E-9</v>
      </c>
      <c r="AE8" s="342">
        <f>逆行列係数!AE8/'逆行列係数（外生化）'!AE$116</f>
        <v>2.0797867282455814E-9</v>
      </c>
      <c r="AF8" s="342">
        <f>逆行列係数!AF8/'逆行列係数（外生化）'!AF$116</f>
        <v>1.9876514964109811E-6</v>
      </c>
      <c r="AG8" s="342">
        <f>逆行列係数!AG8/'逆行列係数（外生化）'!AG$116</f>
        <v>3.1772516661670911E-6</v>
      </c>
      <c r="AH8" s="342">
        <f>逆行列係数!AH8/'逆行列係数（外生化）'!AH$116</f>
        <v>3.8909984470047792E-9</v>
      </c>
      <c r="AI8" s="342">
        <f>逆行列係数!AI8/'逆行列係数（外生化）'!AI$116</f>
        <v>2.4066882062892961E-9</v>
      </c>
      <c r="AJ8" s="342">
        <f>逆行列係数!AJ8/'逆行列係数（外生化）'!AJ$116</f>
        <v>6.3425701387159449E-9</v>
      </c>
      <c r="AK8" s="342">
        <f>逆行列係数!AK8/'逆行列係数（外生化）'!AK$116</f>
        <v>2.6001046111134332E-7</v>
      </c>
      <c r="AL8" s="342">
        <f>逆行列係数!AL8/'逆行列係数（外生化）'!AL$116</f>
        <v>7.0063669899462003E-10</v>
      </c>
      <c r="AM8" s="342">
        <f>逆行列係数!AM8/'逆行列係数（外生化）'!AM$116</f>
        <v>1.2958950186946798E-9</v>
      </c>
      <c r="AN8" s="342">
        <f>逆行列係数!AN8/'逆行列係数（外生化）'!AN$116</f>
        <v>1.9277914427160895E-9</v>
      </c>
      <c r="AO8" s="342">
        <f>逆行列係数!AO8/'逆行列係数（外生化）'!AO$116</f>
        <v>1.1111204768767789E-9</v>
      </c>
      <c r="AP8" s="342">
        <f>逆行列係数!AP8/'逆行列係数（外生化）'!AP$116</f>
        <v>4.6990908712070791E-10</v>
      </c>
      <c r="AQ8" s="342">
        <f>逆行列係数!AQ8/'逆行列係数（外生化）'!AQ$116</f>
        <v>4.0965272720498914E-9</v>
      </c>
      <c r="AR8" s="342">
        <f>逆行列係数!AR8/'逆行列係数（外生化）'!AR$116</f>
        <v>2.1296671815145822E-9</v>
      </c>
      <c r="AS8" s="342">
        <f>逆行列係数!AS8/'逆行列係数（外生化）'!AS$116</f>
        <v>1.5965125638358108E-9</v>
      </c>
      <c r="AT8" s="342">
        <f>逆行列係数!AT8/'逆行列係数（外生化）'!AT$116</f>
        <v>3.0744188338779871E-9</v>
      </c>
      <c r="AU8" s="342">
        <f>逆行列係数!AU8/'逆行列係数（外生化）'!AU$116</f>
        <v>3.7558931475879336E-9</v>
      </c>
      <c r="AV8" s="342">
        <f>逆行列係数!AV8/'逆行列係数（外生化）'!AV$116</f>
        <v>5.146295826970727E-9</v>
      </c>
      <c r="AW8" s="342">
        <f>逆行列係数!AW8/'逆行列係数（外生化）'!AW$116</f>
        <v>2.8414955860682635E-9</v>
      </c>
      <c r="AX8" s="342">
        <f>逆行列係数!AX8/'逆行列係数（外生化）'!AX$116</f>
        <v>2.2536883731289946E-9</v>
      </c>
      <c r="AY8" s="342">
        <f>逆行列係数!AY8/'逆行列係数（外生化）'!AY$116</f>
        <v>3.8621493342052829E-9</v>
      </c>
      <c r="AZ8" s="342">
        <f>逆行列係数!AZ8/'逆行列係数（外生化）'!AZ$116</f>
        <v>4.1826512303403568E-9</v>
      </c>
      <c r="BA8" s="342">
        <f>逆行列係数!BA8/'逆行列係数（外生化）'!BA$116</f>
        <v>1.3864742714189047E-9</v>
      </c>
      <c r="BB8" s="342">
        <f>逆行列係数!BB8/'逆行列係数（外生化）'!BB$116</f>
        <v>2.9289069264028378E-9</v>
      </c>
      <c r="BC8" s="342">
        <f>逆行列係数!BC8/'逆行列係数（外生化）'!BC$116</f>
        <v>4.1746675735845646E-9</v>
      </c>
      <c r="BD8" s="342">
        <f>逆行列係数!BD8/'逆行列係数（外生化）'!BD$116</f>
        <v>1.8699906352092197E-9</v>
      </c>
      <c r="BE8" s="342">
        <f>逆行列係数!BE8/'逆行列係数（外生化）'!BE$116</f>
        <v>4.8777711663763412E-9</v>
      </c>
      <c r="BF8" s="342">
        <f>逆行列係数!BF8/'逆行列係数（外生化）'!BF$116</f>
        <v>7.1393402561056992E-9</v>
      </c>
      <c r="BG8" s="342">
        <f>逆行列係数!BG8/'逆行列係数（外生化）'!BG$116</f>
        <v>5.9706164527230301E-9</v>
      </c>
      <c r="BH8" s="342">
        <f>逆行列係数!BH8/'逆行列係数（外生化）'!BH$116</f>
        <v>8.2695583373256239E-9</v>
      </c>
      <c r="BI8" s="342">
        <f>逆行列係数!BI8/'逆行列係数（外生化）'!BI$116</f>
        <v>4.4519102695088772E-9</v>
      </c>
      <c r="BJ8" s="342">
        <f>逆行列係数!BJ8/'逆行列係数（外生化）'!BJ$116</f>
        <v>3.8391626216033477E-7</v>
      </c>
      <c r="BK8" s="342">
        <f>逆行列係数!BK8/'逆行列係数（外生化）'!BK$116</f>
        <v>3.1099646788876518E-9</v>
      </c>
      <c r="BL8" s="342">
        <f>逆行列係数!BL8/'逆行列係数（外生化）'!BL$116</f>
        <v>8.6537200234877234E-8</v>
      </c>
      <c r="BM8" s="342">
        <f>逆行列係数!BM8/'逆行列係数（外生化）'!BM$116</f>
        <v>5.0260273080111709E-9</v>
      </c>
      <c r="BN8" s="342">
        <f>逆行列係数!BN8/'逆行列係数（外生化）'!BN$116</f>
        <v>2.385853793439572E-7</v>
      </c>
      <c r="BO8" s="342">
        <f>逆行列係数!BO8/'逆行列係数（外生化）'!BO$116</f>
        <v>2.4698842438661296E-7</v>
      </c>
      <c r="BP8" s="342">
        <f>逆行列係数!BP8/'逆行列係数（外生化）'!BP$116</f>
        <v>1.1791701783905712E-9</v>
      </c>
      <c r="BQ8" s="342">
        <f>逆行列係数!BQ8/'逆行列係数（外生化）'!BQ$116</f>
        <v>3.4064030156400323E-9</v>
      </c>
      <c r="BR8" s="342">
        <f>逆行列係数!BR8/'逆行列係数（外生化）'!BR$116</f>
        <v>3.7839834669569079E-9</v>
      </c>
      <c r="BS8" s="342">
        <f>逆行列係数!BS8/'逆行列係数（外生化）'!BS$116</f>
        <v>8.1456616455870405E-9</v>
      </c>
      <c r="BT8" s="342">
        <f>逆行列係数!BT8/'逆行列係数（外生化）'!BT$116</f>
        <v>1.9246792442582792E-8</v>
      </c>
      <c r="BU8" s="342">
        <f>逆行列係数!BU8/'逆行列係数（外生化）'!BU$116</f>
        <v>1.5560953382491084E-9</v>
      </c>
      <c r="BV8" s="342">
        <f>逆行列係数!BV8/'逆行列係数（外生化）'!BV$116</f>
        <v>1.2278662205182083E-9</v>
      </c>
      <c r="BW8" s="342">
        <f>逆行列係数!BW8/'逆行列係数（外生化）'!BW$116</f>
        <v>1.1916207442426985E-9</v>
      </c>
      <c r="BX8" s="342">
        <f>逆行列係数!BX8/'逆行列係数（外生化）'!BX$116</f>
        <v>1.1735576379091048E-9</v>
      </c>
      <c r="BY8" s="342">
        <f>逆行列係数!BY8/'逆行列係数（外生化）'!BY$116</f>
        <v>2.5485890742611369E-9</v>
      </c>
      <c r="BZ8" s="342">
        <f>逆行列係数!BZ8/'逆行列係数（外生化）'!BZ$116</f>
        <v>1.8579053126546683E-9</v>
      </c>
      <c r="CA8" s="342">
        <f>逆行列係数!CA8/'逆行列係数（外生化）'!CA$116</f>
        <v>6.0124059785852467E-9</v>
      </c>
      <c r="CB8" s="342">
        <f>逆行列係数!CB8/'逆行列係数（外生化）'!CB$116</f>
        <v>1.4010345905941839E-9</v>
      </c>
      <c r="CC8" s="342">
        <f>逆行列係数!CC8/'逆行列係数（外生化）'!CC$116</f>
        <v>0</v>
      </c>
      <c r="CD8" s="342">
        <f>逆行列係数!CD8/'逆行列係数（外生化）'!CD$116</f>
        <v>1.5599402036181916E-9</v>
      </c>
      <c r="CE8" s="342">
        <f>逆行列係数!CE8/'逆行列係数（外生化）'!CE$116</f>
        <v>2.4006405059403995E-9</v>
      </c>
      <c r="CF8" s="342">
        <f>逆行列係数!CF8/'逆行列係数（外生化）'!CF$116</f>
        <v>3.0881666694156936E-9</v>
      </c>
      <c r="CG8" s="342">
        <f>逆行列係数!CG8/'逆行列係数（外生化）'!CG$116</f>
        <v>7.4924131591700762E-10</v>
      </c>
      <c r="CH8" s="342">
        <f>逆行列係数!CH8/'逆行列係数（外生化）'!CH$116</f>
        <v>2.4940592717418697E-9</v>
      </c>
      <c r="CI8" s="342">
        <f>逆行列係数!CI8/'逆行列係数（外生化）'!CI$116</f>
        <v>1.3410642185690563E-8</v>
      </c>
      <c r="CJ8" s="342">
        <f>逆行列係数!CJ8/'逆行列係数（外生化）'!CJ$116</f>
        <v>2.493741825831548E-9</v>
      </c>
      <c r="CK8" s="342">
        <f>逆行列係数!CK8/'逆行列係数（外生化）'!CK$116</f>
        <v>2.714470555428105E-9</v>
      </c>
      <c r="CL8" s="342">
        <f>逆行列係数!CL8/'逆行列係数（外生化）'!CL$116</f>
        <v>1.897213975905246E-8</v>
      </c>
      <c r="CM8" s="342">
        <f>逆行列係数!CM8/'逆行列係数（外生化）'!CM$116</f>
        <v>8.3405548545925841E-9</v>
      </c>
      <c r="CN8" s="342">
        <f>逆行列係数!CN8/'逆行列係数（外生化）'!CN$116</f>
        <v>2.0779586473209314E-7</v>
      </c>
      <c r="CO8" s="342">
        <f>逆行列係数!CO8/'逆行列係数（外生化）'!CO$116</f>
        <v>2.3324079052896045E-7</v>
      </c>
      <c r="CP8" s="342">
        <f>逆行列係数!CP8/'逆行列係数（外生化）'!CP$116</f>
        <v>1.3486862577340983E-7</v>
      </c>
      <c r="CQ8" s="342">
        <f>逆行列係数!CQ8/'逆行列係数（外生化）'!CQ$116</f>
        <v>4.2802717196614378E-9</v>
      </c>
      <c r="CR8" s="342">
        <f>逆行列係数!CR8/'逆行列係数（外生化）'!CR$116</f>
        <v>5.1860687084407822E-7</v>
      </c>
      <c r="CS8" s="342">
        <f>逆行列係数!CS8/'逆行列係数（外生化）'!CS$116</f>
        <v>7.5591394057243534E-7</v>
      </c>
      <c r="CT8" s="342">
        <f>逆行列係数!CT8/'逆行列係数（外生化）'!CT$116</f>
        <v>2.899702490419177E-7</v>
      </c>
      <c r="CU8" s="342">
        <f>逆行列係数!CU8/'逆行列係数（外生化）'!CU$116</f>
        <v>8.5624007358849705E-9</v>
      </c>
      <c r="CV8" s="342">
        <f>逆行列係数!CV8/'逆行列係数（外生化）'!CV$116</f>
        <v>6.7923733629531112E-9</v>
      </c>
      <c r="CW8" s="342">
        <f>逆行列係数!CW8/'逆行列係数（外生化）'!CW$116</f>
        <v>9.5892495952067142E-9</v>
      </c>
      <c r="CX8" s="342">
        <f>逆行列係数!CX8/'逆行列係数（外生化）'!CX$116</f>
        <v>2.2548137217314011E-9</v>
      </c>
      <c r="CY8" s="342">
        <f>逆行列係数!CY8/'逆行列係数（外生化）'!CY$116</f>
        <v>2.7638924718227386E-6</v>
      </c>
      <c r="CZ8" s="342">
        <f>逆行列係数!CZ8/'逆行列係数（外生化）'!CZ$116</f>
        <v>3.8189244950265447E-6</v>
      </c>
      <c r="DA8" s="342">
        <f>逆行列係数!DA8/'逆行列係数（外生化）'!DA$116</f>
        <v>2.2823406687877431E-8</v>
      </c>
      <c r="DB8" s="342">
        <f>逆行列係数!DB8/'逆行列係数（外生化）'!DB$116</f>
        <v>3.608518774019483E-7</v>
      </c>
      <c r="DC8" s="342">
        <f>逆行列係数!DC8/'逆行列係数（外生化）'!DC$116</f>
        <v>2.9894070520337941E-7</v>
      </c>
      <c r="DD8" s="342">
        <f>逆行列係数!DD8/'逆行列係数（外生化）'!DD$116</f>
        <v>4.5083055412593529E-7</v>
      </c>
      <c r="DE8" s="342">
        <f>逆行列係数!DE8/'逆行列係数（外生化）'!DE$116</f>
        <v>2.1191352231011167E-8</v>
      </c>
      <c r="DF8" s="343">
        <f>逆行列係数!DF8/'逆行列係数（外生化）'!DF$116</f>
        <v>8.8502108682397759E-9</v>
      </c>
      <c r="DG8" s="344"/>
      <c r="DH8" s="345"/>
      <c r="DI8" s="346"/>
      <c r="DJ8" s="346"/>
      <c r="DK8" s="346"/>
      <c r="DL8" s="346"/>
      <c r="DM8" s="346"/>
      <c r="DN8" s="346"/>
      <c r="DO8" s="346"/>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row>
    <row r="9" spans="1:171" ht="19.899999999999999" customHeight="1" x14ac:dyDescent="0.15">
      <c r="A9" s="347" t="s">
        <v>129</v>
      </c>
      <c r="B9" s="348" t="s">
        <v>130</v>
      </c>
      <c r="C9" s="349">
        <f>逆行列係数!C9/'逆行列係数（外生化）'!C$116</f>
        <v>7.1376107503332275E-5</v>
      </c>
      <c r="D9" s="342">
        <f>逆行列係数!D9/'逆行列係数（外生化）'!D$116</f>
        <v>2.7124306957933536E-6</v>
      </c>
      <c r="E9" s="342">
        <f>逆行列係数!E9/'逆行列係数（外生化）'!E$116</f>
        <v>3.0592797170018463E-7</v>
      </c>
      <c r="F9" s="342">
        <f>逆行列係数!F9/'逆行列係数（外生化）'!F$116</f>
        <v>1</v>
      </c>
      <c r="G9" s="342">
        <f>逆行列係数!G9/'逆行列係数（外生化）'!G$116</f>
        <v>6.4180065942790717E-7</v>
      </c>
      <c r="H9" s="342">
        <f>逆行列係数!H9/'逆行列係数（外生化）'!H$116</f>
        <v>0</v>
      </c>
      <c r="I9" s="342">
        <f>逆行列係数!I9/'逆行列係数（外生化）'!I$116</f>
        <v>4.3490442741146571E-7</v>
      </c>
      <c r="J9" s="342">
        <f>逆行列係数!J9/'逆行列係数（外生化）'!J$116</f>
        <v>2.9199368821134535E-5</v>
      </c>
      <c r="K9" s="342">
        <f>逆行列係数!K9/'逆行列係数（外生化）'!K$116</f>
        <v>7.7589785822533852E-7</v>
      </c>
      <c r="L9" s="342">
        <f>逆行列係数!L9/'逆行列係数（外生化）'!L$116</f>
        <v>1.154015308200077E-5</v>
      </c>
      <c r="M9" s="342">
        <f>逆行列係数!M9/'逆行列係数（外生化）'!M$116</f>
        <v>0</v>
      </c>
      <c r="N9" s="342">
        <f>逆行列係数!N9/'逆行列係数（外生化）'!N$116</f>
        <v>4.1568588521487832E-7</v>
      </c>
      <c r="O9" s="342">
        <f>逆行列係数!O9/'逆行列係数（外生化）'!O$116</f>
        <v>3.0985913174637872E-7</v>
      </c>
      <c r="P9" s="342">
        <f>逆行列係数!P9/'逆行列係数（外生化）'!P$116</f>
        <v>3.1113081511049334E-3</v>
      </c>
      <c r="Q9" s="342">
        <f>逆行列係数!Q9/'逆行列係数（外生化）'!Q$116</f>
        <v>3.8706808741176674E-5</v>
      </c>
      <c r="R9" s="342">
        <f>逆行列係数!R9/'逆行列係数（外生化）'!R$116</f>
        <v>3.0173689034101292E-7</v>
      </c>
      <c r="S9" s="342">
        <f>逆行列係数!S9/'逆行列係数（外生化）'!S$116</f>
        <v>1.4951209422414754E-6</v>
      </c>
      <c r="T9" s="342">
        <f>逆行列係数!T9/'逆行列係数（外生化）'!T$116</f>
        <v>3.4053306129787076E-7</v>
      </c>
      <c r="U9" s="342">
        <f>逆行列係数!U9/'逆行列係数（外生化）'!U$116</f>
        <v>4.3253182948659336E-7</v>
      </c>
      <c r="V9" s="342">
        <f>逆行列係数!V9/'逆行列係数（外生化）'!V$116</f>
        <v>1.3073914106775576E-5</v>
      </c>
      <c r="W9" s="342">
        <f>逆行列係数!W9/'逆行列係数（外生化）'!W$116</f>
        <v>1.5367961293640581E-7</v>
      </c>
      <c r="X9" s="342">
        <f>逆行列係数!X9/'逆行列係数（外生化）'!X$116</f>
        <v>3.9672263113962796E-7</v>
      </c>
      <c r="Y9" s="342">
        <f>逆行列係数!Y9/'逆行列係数（外生化）'!Y$116</f>
        <v>2.9499125494454912E-7</v>
      </c>
      <c r="Z9" s="342">
        <f>逆行列係数!Z9/'逆行列係数（外生化）'!Z$116</f>
        <v>4.4938735549343647E-7</v>
      </c>
      <c r="AA9" s="342">
        <f>逆行列係数!AA9/'逆行列係数（外生化）'!AA$116</f>
        <v>4.4628003669894318E-7</v>
      </c>
      <c r="AB9" s="342">
        <f>逆行列係数!AB9/'逆行列係数（外生化）'!AB$116</f>
        <v>2.3756116311228197E-5</v>
      </c>
      <c r="AC9" s="342">
        <f>逆行列係数!AC9/'逆行列係数（外生化）'!AC$116</f>
        <v>3.004227988985457E-8</v>
      </c>
      <c r="AD9" s="342">
        <f>逆行列係数!AD9/'逆行列係数（外生化）'!AD$116</f>
        <v>1.7124000963429167E-7</v>
      </c>
      <c r="AE9" s="342">
        <f>逆行列係数!AE9/'逆行列係数（外生化）'!AE$116</f>
        <v>2.769173573110807E-7</v>
      </c>
      <c r="AF9" s="342">
        <f>逆行列係数!AF9/'逆行列係数（外生化）'!AF$116</f>
        <v>3.9379143253526689E-7</v>
      </c>
      <c r="AG9" s="342">
        <f>逆行列係数!AG9/'逆行列係数（外生化）'!AG$116</f>
        <v>4.5381667548205994E-5</v>
      </c>
      <c r="AH9" s="342">
        <f>逆行列係数!AH9/'逆行列係数（外生化）'!AH$116</f>
        <v>2.137069753918745E-6</v>
      </c>
      <c r="AI9" s="342">
        <f>逆行列係数!AI9/'逆行列係数（外生化）'!AI$116</f>
        <v>2.3865902262508998E-7</v>
      </c>
      <c r="AJ9" s="342">
        <f>逆行列係数!AJ9/'逆行列係数（外生化）'!AJ$116</f>
        <v>5.5647278126657704E-6</v>
      </c>
      <c r="AK9" s="342">
        <f>逆行列係数!AK9/'逆行列係数（外生化）'!AK$116</f>
        <v>5.6113580977292053E-7</v>
      </c>
      <c r="AL9" s="342">
        <f>逆行列係数!AL9/'逆行列係数（外生化）'!AL$116</f>
        <v>1.1728231702053728E-7</v>
      </c>
      <c r="AM9" s="342">
        <f>逆行列係数!AM9/'逆行列係数（外生化）'!AM$116</f>
        <v>2.1965884824792681E-7</v>
      </c>
      <c r="AN9" s="342">
        <f>逆行列係数!AN9/'逆行列係数（外生化）'!AN$116</f>
        <v>4.5895632033613091E-7</v>
      </c>
      <c r="AO9" s="342">
        <f>逆行列係数!AO9/'逆行列係数（外生化）'!AO$116</f>
        <v>1.2364857814179562E-7</v>
      </c>
      <c r="AP9" s="342">
        <f>逆行列係数!AP9/'逆行列係数（外生化）'!AP$116</f>
        <v>1.2345872285727513E-7</v>
      </c>
      <c r="AQ9" s="342">
        <f>逆行列係数!AQ9/'逆行列係数（外生化）'!AQ$116</f>
        <v>5.1654367717455125E-7</v>
      </c>
      <c r="AR9" s="342">
        <f>逆行列係数!AR9/'逆行列係数（外生化）'!AR$116</f>
        <v>7.9021777191315949E-7</v>
      </c>
      <c r="AS9" s="342">
        <f>逆行列係数!AS9/'逆行列係数（外生化）'!AS$116</f>
        <v>2.6122817469787289E-7</v>
      </c>
      <c r="AT9" s="342">
        <f>逆行列係数!AT9/'逆行列係数（外生化）'!AT$116</f>
        <v>1.2558489278367412E-7</v>
      </c>
      <c r="AU9" s="342">
        <f>逆行列係数!AU9/'逆行列係数（外生化）'!AU$116</f>
        <v>1.2150781813762939E-7</v>
      </c>
      <c r="AV9" s="342">
        <f>逆行列係数!AV9/'逆行列係数（外生化）'!AV$116</f>
        <v>4.5654648105405843E-7</v>
      </c>
      <c r="AW9" s="342">
        <f>逆行列係数!AW9/'逆行列係数（外生化）'!AW$116</f>
        <v>1.7149626944376904E-7</v>
      </c>
      <c r="AX9" s="342">
        <f>逆行列係数!AX9/'逆行列係数（外生化）'!AX$116</f>
        <v>2.6628813250581852E-7</v>
      </c>
      <c r="AY9" s="342">
        <f>逆行列係数!AY9/'逆行列係数（外生化）'!AY$116</f>
        <v>1.8020269811439858E-7</v>
      </c>
      <c r="AZ9" s="342">
        <f>逆行列係数!AZ9/'逆行列係数（外生化）'!AZ$116</f>
        <v>2.3772314884932756E-7</v>
      </c>
      <c r="BA9" s="342">
        <f>逆行列係数!BA9/'逆行列係数（外生化）'!BA$116</f>
        <v>9.4942283770930595E-8</v>
      </c>
      <c r="BB9" s="342">
        <f>逆行列係数!BB9/'逆行列係数（外生化）'!BB$116</f>
        <v>3.3097456802490277E-7</v>
      </c>
      <c r="BC9" s="342">
        <f>逆行列係数!BC9/'逆行列係数（外生化）'!BC$116</f>
        <v>1.662226824756634E-7</v>
      </c>
      <c r="BD9" s="342">
        <f>逆行列係数!BD9/'逆行列係数（外生化）'!BD$116</f>
        <v>1.642727832402711E-7</v>
      </c>
      <c r="BE9" s="342">
        <f>逆行列係数!BE9/'逆行列係数（外生化）'!BE$116</f>
        <v>1.2089078000853824E-7</v>
      </c>
      <c r="BF9" s="342">
        <f>逆行列係数!BF9/'逆行列係数（外生化）'!BF$116</f>
        <v>1.8980020611870322E-7</v>
      </c>
      <c r="BG9" s="342">
        <f>逆行列係数!BG9/'逆行列係数（外生化）'!BG$116</f>
        <v>2.2081540438119698E-7</v>
      </c>
      <c r="BH9" s="342">
        <f>逆行列係数!BH9/'逆行列係数（外生化）'!BH$116</f>
        <v>2.402269954814414E-6</v>
      </c>
      <c r="BI9" s="342">
        <f>逆行列係数!BI9/'逆行列係数（外生化）'!BI$116</f>
        <v>7.1668762308661457E-7</v>
      </c>
      <c r="BJ9" s="342">
        <f>逆行列係数!BJ9/'逆行列係数（外生化）'!BJ$116</f>
        <v>1.996666215953608E-5</v>
      </c>
      <c r="BK9" s="342">
        <f>逆行列係数!BK9/'逆行列係数（外生化）'!BK$116</f>
        <v>1.4583085812871157E-7</v>
      </c>
      <c r="BL9" s="342">
        <f>逆行列係数!BL9/'逆行列係数（外生化）'!BL$116</f>
        <v>1.8514312764492388E-5</v>
      </c>
      <c r="BM9" s="342">
        <f>逆行列係数!BM9/'逆行列係数（外生化）'!BM$116</f>
        <v>7.3571868277114689E-6</v>
      </c>
      <c r="BN9" s="342">
        <f>逆行列係数!BN9/'逆行列係数（外生化）'!BN$116</f>
        <v>1.8612068364846372E-6</v>
      </c>
      <c r="BO9" s="342">
        <f>逆行列係数!BO9/'逆行列係数（外生化）'!BO$116</f>
        <v>3.1747512898661135E-6</v>
      </c>
      <c r="BP9" s="342">
        <f>逆行列係数!BP9/'逆行列係数（外生化）'!BP$116</f>
        <v>1.7173317064388999E-6</v>
      </c>
      <c r="BQ9" s="342">
        <f>逆行列係数!BQ9/'逆行列係数（外生化）'!BQ$116</f>
        <v>5.3434277744239098E-7</v>
      </c>
      <c r="BR9" s="342">
        <f>逆行列係数!BR9/'逆行列係数（外生化）'!BR$116</f>
        <v>5.4399460253462433E-7</v>
      </c>
      <c r="BS9" s="342">
        <f>逆行列係数!BS9/'逆行列係数（外生化）'!BS$116</f>
        <v>3.2226606384997114E-7</v>
      </c>
      <c r="BT9" s="342">
        <f>逆行列係数!BT9/'逆行列係数（外生化）'!BT$116</f>
        <v>3.0756045519723426E-7</v>
      </c>
      <c r="BU9" s="342">
        <f>逆行列係数!BU9/'逆行列係数（外生化）'!BU$116</f>
        <v>1.183774125692213E-7</v>
      </c>
      <c r="BV9" s="342">
        <f>逆行列係数!BV9/'逆行列係数（外生化）'!BV$116</f>
        <v>1.0082267670773694E-7</v>
      </c>
      <c r="BW9" s="342">
        <f>逆行列係数!BW9/'逆行列係数（外生化）'!BW$116</f>
        <v>1.8244060358562503E-7</v>
      </c>
      <c r="BX9" s="342">
        <f>逆行列係数!BX9/'逆行列係数（外生化）'!BX$116</f>
        <v>1.2906745678297506E-7</v>
      </c>
      <c r="BY9" s="342">
        <f>逆行列係数!BY9/'逆行列係数（外生化）'!BY$116</f>
        <v>3.1893260563093206E-7</v>
      </c>
      <c r="BZ9" s="342">
        <f>逆行列係数!BZ9/'逆行列係数（外生化）'!BZ$116</f>
        <v>1.3622708432428509E-7</v>
      </c>
      <c r="CA9" s="342">
        <f>逆行列係数!CA9/'逆行列係数（外生化）'!CA$116</f>
        <v>6.7660939635468944E-7</v>
      </c>
      <c r="CB9" s="342">
        <f>逆行列係数!CB9/'逆行列係数（外生化）'!CB$116</f>
        <v>3.2677609444445914E-7</v>
      </c>
      <c r="CC9" s="342">
        <f>逆行列係数!CC9/'逆行列係数（外生化）'!CC$116</f>
        <v>0</v>
      </c>
      <c r="CD9" s="342">
        <f>逆行列係数!CD9/'逆行列係数（外生化）'!CD$116</f>
        <v>2.3748694611390637E-7</v>
      </c>
      <c r="CE9" s="342">
        <f>逆行列係数!CE9/'逆行列係数（外生化）'!CE$116</f>
        <v>5.4566068628355712E-7</v>
      </c>
      <c r="CF9" s="342">
        <f>逆行列係数!CF9/'逆行列係数（外生化）'!CF$116</f>
        <v>5.1335729609663253E-6</v>
      </c>
      <c r="CG9" s="342">
        <f>逆行列係数!CG9/'逆行列係数（外生化）'!CG$116</f>
        <v>6.2253288776569793E-8</v>
      </c>
      <c r="CH9" s="342">
        <f>逆行列係数!CH9/'逆行列係数（外生化）'!CH$116</f>
        <v>1.5351095715311439E-7</v>
      </c>
      <c r="CI9" s="342">
        <f>逆行列係数!CI9/'逆行列係数（外生化）'!CI$116</f>
        <v>2.6430128425400014E-7</v>
      </c>
      <c r="CJ9" s="342">
        <f>逆行列係数!CJ9/'逆行列係数（外生化）'!CJ$116</f>
        <v>1.0655819403789184E-7</v>
      </c>
      <c r="CK9" s="342">
        <f>逆行列係数!CK9/'逆行列係数（外生化）'!CK$116</f>
        <v>1.6277372239349858E-7</v>
      </c>
      <c r="CL9" s="342">
        <f>逆行列係数!CL9/'逆行列係数（外生化）'!CL$116</f>
        <v>2.0680243262508645E-7</v>
      </c>
      <c r="CM9" s="342">
        <f>逆行列係数!CM9/'逆行列係数（外生化）'!CM$116</f>
        <v>2.8078481282053743E-7</v>
      </c>
      <c r="CN9" s="342">
        <f>逆行列係数!CN9/'逆行列係数（外生化）'!CN$116</f>
        <v>3.0282881605600748E-6</v>
      </c>
      <c r="CO9" s="342">
        <f>逆行列係数!CO9/'逆行列係数（外生化）'!CO$116</f>
        <v>3.147205046477204E-6</v>
      </c>
      <c r="CP9" s="342">
        <f>逆行列係数!CP9/'逆行列係数（外生化）'!CP$116</f>
        <v>1.0040826983590445E-6</v>
      </c>
      <c r="CQ9" s="342">
        <f>逆行列係数!CQ9/'逆行列係数（外生化）'!CQ$116</f>
        <v>3.2326982975696769E-7</v>
      </c>
      <c r="CR9" s="342">
        <f>逆行列係数!CR9/'逆行列係数（外生化）'!CR$116</f>
        <v>6.5705863952255853E-6</v>
      </c>
      <c r="CS9" s="342">
        <f>逆行列係数!CS9/'逆行列係数（外生化）'!CS$116</f>
        <v>1.0135702069441156E-5</v>
      </c>
      <c r="CT9" s="342">
        <f>逆行列係数!CT9/'逆行列係数（外生化）'!CT$116</f>
        <v>2.4097825745156381E-7</v>
      </c>
      <c r="CU9" s="342">
        <f>逆行列係数!CU9/'逆行列係数（外生化）'!CU$116</f>
        <v>1.2455080271683357E-7</v>
      </c>
      <c r="CV9" s="342">
        <f>逆行列係数!CV9/'逆行列係数（外生化）'!CV$116</f>
        <v>9.7310679737006905E-8</v>
      </c>
      <c r="CW9" s="342">
        <f>逆行列係数!CW9/'逆行列係数（外生化）'!CW$116</f>
        <v>9.6792483416124949E-8</v>
      </c>
      <c r="CX9" s="342">
        <f>逆行列係数!CX9/'逆行列係数（外生化）'!CX$116</f>
        <v>1.778575777600135E-7</v>
      </c>
      <c r="CY9" s="342">
        <f>逆行列係数!CY9/'逆行列係数（外生化）'!CY$116</f>
        <v>7.2422180994451867E-5</v>
      </c>
      <c r="CZ9" s="342">
        <f>逆行列係数!CZ9/'逆行列係数（外生化）'!CZ$116</f>
        <v>1.0326467819191955E-4</v>
      </c>
      <c r="DA9" s="342">
        <f>逆行列係数!DA9/'逆行列係数（外生化）'!DA$116</f>
        <v>4.4585054495246923E-7</v>
      </c>
      <c r="DB9" s="342">
        <f>逆行列係数!DB9/'逆行列係数（外生化）'!DB$116</f>
        <v>4.2750350900658029E-7</v>
      </c>
      <c r="DC9" s="342">
        <f>逆行列係数!DC9/'逆行列係数（外生化）'!DC$116</f>
        <v>7.3803159644613021E-8</v>
      </c>
      <c r="DD9" s="342">
        <f>逆行列係数!DD9/'逆行列係数（外生化）'!DD$116</f>
        <v>5.1345608074630413E-6</v>
      </c>
      <c r="DE9" s="342">
        <f>逆行列係数!DE9/'逆行列係数（外生化）'!DE$116</f>
        <v>5.556207737915346E-7</v>
      </c>
      <c r="DF9" s="343">
        <f>逆行列係数!DF9/'逆行列係数（外生化）'!DF$116</f>
        <v>2.4394890873334188E-7</v>
      </c>
      <c r="DG9" s="344"/>
      <c r="DH9" s="345"/>
      <c r="DI9" s="346"/>
      <c r="DJ9" s="346"/>
      <c r="DK9" s="346"/>
      <c r="DL9" s="346"/>
      <c r="DM9" s="346"/>
      <c r="DN9" s="346"/>
      <c r="DO9" s="346"/>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row>
    <row r="10" spans="1:171" ht="19.899999999999999" customHeight="1" x14ac:dyDescent="0.15">
      <c r="A10" s="347" t="s">
        <v>137</v>
      </c>
      <c r="B10" s="348" t="s">
        <v>138</v>
      </c>
      <c r="C10" s="349">
        <f>逆行列係数!C10/'逆行列係数（外生化）'!C$116</f>
        <v>1.1065576319685363E-7</v>
      </c>
      <c r="D10" s="342">
        <f>逆行列係数!D10/'逆行列係数（外生化）'!D$116</f>
        <v>2.4171599974986394E-6</v>
      </c>
      <c r="E10" s="342">
        <f>逆行列係数!E10/'逆行列係数（外生化）'!E$116</f>
        <v>1.037172640579278E-7</v>
      </c>
      <c r="F10" s="342">
        <f>逆行列係数!F10/'逆行列係数（外生化）'!F$116</f>
        <v>2.5467681328107871E-6</v>
      </c>
      <c r="G10" s="342">
        <f>逆行列係数!G10/'逆行列係数（外生化）'!G$116</f>
        <v>1</v>
      </c>
      <c r="H10" s="342">
        <f>逆行列係数!H10/'逆行列係数（外生化）'!H$116</f>
        <v>0</v>
      </c>
      <c r="I10" s="342">
        <f>逆行列係数!I10/'逆行列係数（外生化）'!I$116</f>
        <v>3.8410371833812424E-8</v>
      </c>
      <c r="J10" s="342">
        <f>逆行列係数!J10/'逆行列係数（外生化）'!J$116</f>
        <v>5.5712719840676967E-4</v>
      </c>
      <c r="K10" s="342">
        <f>逆行列係数!K10/'逆行列係数（外生化）'!K$116</f>
        <v>9.628498216606471E-6</v>
      </c>
      <c r="L10" s="342">
        <f>逆行列係数!L10/'逆行列係数（外生化）'!L$116</f>
        <v>8.7952669894992452E-5</v>
      </c>
      <c r="M10" s="342">
        <f>逆行列係数!M10/'逆行列係数（外生化）'!M$116</f>
        <v>0</v>
      </c>
      <c r="N10" s="342">
        <f>逆行列係数!N10/'逆行列係数（外生化）'!N$116</f>
        <v>5.7879290609572301E-8</v>
      </c>
      <c r="O10" s="342">
        <f>逆行列係数!O10/'逆行列係数（外生化）'!O$116</f>
        <v>1.1678809064233067E-6</v>
      </c>
      <c r="P10" s="342">
        <f>逆行列係数!P10/'逆行列係数（外生化）'!P$116</f>
        <v>3.4503088836931315E-7</v>
      </c>
      <c r="Q10" s="342">
        <f>逆行列係数!Q10/'逆行列係数（外生化）'!Q$116</f>
        <v>1.8355008138281469E-7</v>
      </c>
      <c r="R10" s="342">
        <f>逆行列係数!R10/'逆行列係数（外生化）'!R$116</f>
        <v>7.3909432807553142E-7</v>
      </c>
      <c r="S10" s="342">
        <f>逆行列係数!S10/'逆行列係数（外生化）'!S$116</f>
        <v>8.9313399426650646E-8</v>
      </c>
      <c r="T10" s="342">
        <f>逆行列係数!T10/'逆行列係数（外生化）'!T$116</f>
        <v>4.5475714045449946E-8</v>
      </c>
      <c r="U10" s="342">
        <f>逆行列係数!U10/'逆行列係数（外生化）'!U$116</f>
        <v>5.6802374048862514E-6</v>
      </c>
      <c r="V10" s="342">
        <f>逆行列係数!V10/'逆行列係数（外生化）'!V$116</f>
        <v>7.4960749443718588E-8</v>
      </c>
      <c r="W10" s="342">
        <f>逆行列係数!W10/'逆行列係数（外生化）'!W$116</f>
        <v>1.3009023416439163E-8</v>
      </c>
      <c r="X10" s="342">
        <f>逆行列係数!X10/'逆行列係数（外生化）'!X$116</f>
        <v>2.9822509590595477E-7</v>
      </c>
      <c r="Y10" s="342">
        <f>逆行列係数!Y10/'逆行列係数（外生化）'!Y$116</f>
        <v>5.1722818047267629E-8</v>
      </c>
      <c r="Z10" s="342">
        <f>逆行列係数!Z10/'逆行列係数（外生化）'!Z$116</f>
        <v>5.9965677108478651E-8</v>
      </c>
      <c r="AA10" s="342">
        <f>逆行列係数!AA10/'逆行列係数（外生化）'!AA$116</f>
        <v>8.8017119222613543E-6</v>
      </c>
      <c r="AB10" s="342">
        <f>逆行列係数!AB10/'逆行列係数（外生化）'!AB$116</f>
        <v>2.4819444475079982E-6</v>
      </c>
      <c r="AC10" s="342">
        <f>逆行列係数!AC10/'逆行列係数（外生化）'!AC$116</f>
        <v>3.3413208079685953E-9</v>
      </c>
      <c r="AD10" s="342">
        <f>逆行列係数!AD10/'逆行列係数（外生化）'!AD$116</f>
        <v>1.4839320304990578E-8</v>
      </c>
      <c r="AE10" s="342">
        <f>逆行列係数!AE10/'逆行列係数（外生化）'!AE$116</f>
        <v>2.2504378114431176E-8</v>
      </c>
      <c r="AF10" s="342">
        <f>逆行列係数!AF10/'逆行列係数（外生化）'!AF$116</f>
        <v>3.7452650828564399E-8</v>
      </c>
      <c r="AG10" s="342">
        <f>逆行列係数!AG10/'逆行列係数（外生化）'!AG$116</f>
        <v>2.4360160521643645E-6</v>
      </c>
      <c r="AH10" s="342">
        <f>逆行列係数!AH10/'逆行列係数（外生化）'!AH$116</f>
        <v>1.0173764535558428E-7</v>
      </c>
      <c r="AI10" s="342">
        <f>逆行列係数!AI10/'逆行列係数（外生化）'!AI$116</f>
        <v>2.4621547828523496E-8</v>
      </c>
      <c r="AJ10" s="342">
        <f>逆行列係数!AJ10/'逆行列係数（外生化）'!AJ$116</f>
        <v>1.6937473879941849E-7</v>
      </c>
      <c r="AK10" s="342">
        <f>逆行列係数!AK10/'逆行列係数（外生化）'!AK$116</f>
        <v>2.0054909701217021E-7</v>
      </c>
      <c r="AL10" s="342">
        <f>逆行列係数!AL10/'逆行列係数（外生化）'!AL$116</f>
        <v>1.5160181068087746E-9</v>
      </c>
      <c r="AM10" s="342">
        <f>逆行列係数!AM10/'逆行列係数（外生化）'!AM$116</f>
        <v>3.8485606687958325E-8</v>
      </c>
      <c r="AN10" s="342">
        <f>逆行列係数!AN10/'逆行列係数（外生化）'!AN$116</f>
        <v>9.2065979342872269E-8</v>
      </c>
      <c r="AO10" s="342">
        <f>逆行列係数!AO10/'逆行列係数（外生化）'!AO$116</f>
        <v>1.6072166707771605E-8</v>
      </c>
      <c r="AP10" s="342">
        <f>逆行列係数!AP10/'逆行列係数（外生化）'!AP$116</f>
        <v>3.6164688711762278E-9</v>
      </c>
      <c r="AQ10" s="342">
        <f>逆行列係数!AQ10/'逆行列係数（外生化）'!AQ$116</f>
        <v>2.4413013071351014E-8</v>
      </c>
      <c r="AR10" s="342">
        <f>逆行列係数!AR10/'逆行列係数（外生化）'!AR$116</f>
        <v>2.1977583564581592E-8</v>
      </c>
      <c r="AS10" s="342">
        <f>逆行列係数!AS10/'逆行列係数（外生化）'!AS$116</f>
        <v>1.6842502128771445E-8</v>
      </c>
      <c r="AT10" s="342">
        <f>逆行列係数!AT10/'逆行列係数（外生化）'!AT$116</f>
        <v>1.5038826573568066E-8</v>
      </c>
      <c r="AU10" s="342">
        <f>逆行列係数!AU10/'逆行列係数（外生化）'!AU$116</f>
        <v>2.9526946145058756E-8</v>
      </c>
      <c r="AV10" s="342">
        <f>逆行列係数!AV10/'逆行列係数（外生化）'!AV$116</f>
        <v>7.0997685594015716E-8</v>
      </c>
      <c r="AW10" s="342">
        <f>逆行列係数!AW10/'逆行列係数（外生化）'!AW$116</f>
        <v>2.1666553550042614E-8</v>
      </c>
      <c r="AX10" s="342">
        <f>逆行列係数!AX10/'逆行列係数（外生化）'!AX$116</f>
        <v>5.665771928948641E-8</v>
      </c>
      <c r="AY10" s="342">
        <f>逆行列係数!AY10/'逆行列係数（外生化）'!AY$116</f>
        <v>9.326118401388865E-8</v>
      </c>
      <c r="AZ10" s="342">
        <f>逆行列係数!AZ10/'逆行列係数（外生化）'!AZ$116</f>
        <v>2.4513634953976825E-8</v>
      </c>
      <c r="BA10" s="342">
        <f>逆行列係数!BA10/'逆行列係数（外生化）'!BA$116</f>
        <v>8.8072698964094873E-8</v>
      </c>
      <c r="BB10" s="342">
        <f>逆行列係数!BB10/'逆行列係数（外生化）'!BB$116</f>
        <v>3.5176802423887912E-8</v>
      </c>
      <c r="BC10" s="342">
        <f>逆行列係数!BC10/'逆行列係数（外生化）'!BC$116</f>
        <v>6.4583599802860119E-8</v>
      </c>
      <c r="BD10" s="342">
        <f>逆行列係数!BD10/'逆行列係数（外生化）'!BD$116</f>
        <v>4.1121671248168451E-8</v>
      </c>
      <c r="BE10" s="342">
        <f>逆行列係数!BE10/'逆行列係数（外生化）'!BE$116</f>
        <v>2.3883979940198754E-8</v>
      </c>
      <c r="BF10" s="342">
        <f>逆行列係数!BF10/'逆行列係数（外生化）'!BF$116</f>
        <v>2.6217647546712512E-8</v>
      </c>
      <c r="BG10" s="342">
        <f>逆行列係数!BG10/'逆行列係数（外生化）'!BG$116</f>
        <v>2.7454877824342527E-8</v>
      </c>
      <c r="BH10" s="342">
        <f>逆行列係数!BH10/'逆行列係数（外生化）'!BH$116</f>
        <v>5.9515704302187262E-8</v>
      </c>
      <c r="BI10" s="342">
        <f>逆行列係数!BI10/'逆行列係数（外生化）'!BI$116</f>
        <v>2.2579453404653231E-8</v>
      </c>
      <c r="BJ10" s="342">
        <f>逆行列係数!BJ10/'逆行列係数（外生化）'!BJ$116</f>
        <v>2.1990326351531203E-4</v>
      </c>
      <c r="BK10" s="342">
        <f>逆行列係数!BK10/'逆行列係数（外生化）'!BK$116</f>
        <v>2.3032849424141389E-8</v>
      </c>
      <c r="BL10" s="342">
        <f>逆行列係数!BL10/'逆行列係数（外生化）'!BL$116</f>
        <v>5.4053017977256821E-8</v>
      </c>
      <c r="BM10" s="342">
        <f>逆行列係数!BM10/'逆行列係数（外生化）'!BM$116</f>
        <v>1.144630375630795E-7</v>
      </c>
      <c r="BN10" s="342">
        <f>逆行列係数!BN10/'逆行列係数（外生化）'!BN$116</f>
        <v>1.001548773937542E-7</v>
      </c>
      <c r="BO10" s="342">
        <f>逆行列係数!BO10/'逆行列係数（外生化）'!BO$116</f>
        <v>9.7980468318609152E-8</v>
      </c>
      <c r="BP10" s="342">
        <f>逆行列係数!BP10/'逆行列係数（外生化）'!BP$116</f>
        <v>1.4126217436170292E-8</v>
      </c>
      <c r="BQ10" s="342">
        <f>逆行列係数!BQ10/'逆行列係数（外生化）'!BQ$116</f>
        <v>2.5709267585428772E-8</v>
      </c>
      <c r="BR10" s="342">
        <f>逆行列係数!BR10/'逆行列係数（外生化）'!BR$116</f>
        <v>4.8408578494980284E-8</v>
      </c>
      <c r="BS10" s="342">
        <f>逆行列係数!BS10/'逆行列係数（外生化）'!BS$116</f>
        <v>4.8063016138535147E-8</v>
      </c>
      <c r="BT10" s="342">
        <f>逆行列係数!BT10/'逆行列係数（外生化）'!BT$116</f>
        <v>2.9266472662615247E-8</v>
      </c>
      <c r="BU10" s="342">
        <f>逆行列係数!BU10/'逆行列係数（外生化）'!BU$116</f>
        <v>3.4615032243906988E-8</v>
      </c>
      <c r="BV10" s="342">
        <f>逆行列係数!BV10/'逆行列係数（外生化）'!BV$116</f>
        <v>2.7328598066842662E-8</v>
      </c>
      <c r="BW10" s="342">
        <f>逆行列係数!BW10/'逆行列係数（外生化）'!BW$116</f>
        <v>2.344235830000935E-8</v>
      </c>
      <c r="BX10" s="342">
        <f>逆行列係数!BX10/'逆行列係数（外生化）'!BX$116</f>
        <v>8.2706360564379524E-9</v>
      </c>
      <c r="BY10" s="342">
        <f>逆行列係数!BY10/'逆行列係数（外生化）'!BY$116</f>
        <v>4.8108603117802676E-8</v>
      </c>
      <c r="BZ10" s="342">
        <f>逆行列係数!BZ10/'逆行列係数（外生化）'!BZ$116</f>
        <v>2.8251993207693397E-8</v>
      </c>
      <c r="CA10" s="342">
        <f>逆行列係数!CA10/'逆行列係数（外生化）'!CA$116</f>
        <v>4.8086361497765837E-8</v>
      </c>
      <c r="CB10" s="342">
        <f>逆行列係数!CB10/'逆行列係数（外生化）'!CB$116</f>
        <v>1.4468027957255359E-8</v>
      </c>
      <c r="CC10" s="342">
        <f>逆行列係数!CC10/'逆行列係数（外生化）'!CC$116</f>
        <v>0</v>
      </c>
      <c r="CD10" s="342">
        <f>逆行列係数!CD10/'逆行列係数（外生化）'!CD$116</f>
        <v>3.2063401774930809E-8</v>
      </c>
      <c r="CE10" s="342">
        <f>逆行列係数!CE10/'逆行列係数（外生化）'!CE$116</f>
        <v>3.3127940983745294E-8</v>
      </c>
      <c r="CF10" s="342">
        <f>逆行列係数!CF10/'逆行列係数（外生化）'!CF$116</f>
        <v>3.8162194779499312E-8</v>
      </c>
      <c r="CG10" s="342">
        <f>逆行列係数!CG10/'逆行列係数（外生化）'!CG$116</f>
        <v>2.0215917540275545E-8</v>
      </c>
      <c r="CH10" s="342">
        <f>逆行列係数!CH10/'逆行列係数（外生化）'!CH$116</f>
        <v>8.2327162210190232E-8</v>
      </c>
      <c r="CI10" s="342">
        <f>逆行列係数!CI10/'逆行列係数（外生化）'!CI$116</f>
        <v>1.2203657530989729E-7</v>
      </c>
      <c r="CJ10" s="342">
        <f>逆行列係数!CJ10/'逆行列係数（外生化）'!CJ$116</f>
        <v>2.975691658019002E-7</v>
      </c>
      <c r="CK10" s="342">
        <f>逆行列係数!CK10/'逆行列係数（外生化）'!CK$116</f>
        <v>8.1214683399277572E-8</v>
      </c>
      <c r="CL10" s="342">
        <f>逆行列係数!CL10/'逆行列係数（外生化）'!CL$116</f>
        <v>2.8118888194570165E-7</v>
      </c>
      <c r="CM10" s="342">
        <f>逆行列係数!CM10/'逆行列係数（外生化）'!CM$116</f>
        <v>3.4993542445114811E-7</v>
      </c>
      <c r="CN10" s="342">
        <f>逆行列係数!CN10/'逆行列係数（外生化）'!CN$116</f>
        <v>4.9879247822554588E-6</v>
      </c>
      <c r="CO10" s="342">
        <f>逆行列係数!CO10/'逆行列係数（外生化）'!CO$116</f>
        <v>9.1236666800174123E-6</v>
      </c>
      <c r="CP10" s="342">
        <f>逆行列係数!CP10/'逆行列係数（外生化）'!CP$116</f>
        <v>6.7944360408204691E-6</v>
      </c>
      <c r="CQ10" s="342">
        <f>逆行列係数!CQ10/'逆行列係数（外生化）'!CQ$116</f>
        <v>6.5355894535093363E-8</v>
      </c>
      <c r="CR10" s="342">
        <f>逆行列係数!CR10/'逆行列係数（外生化）'!CR$116</f>
        <v>2.7349596472732753E-5</v>
      </c>
      <c r="CS10" s="342">
        <f>逆行列係数!CS10/'逆行列係数（外生化）'!CS$116</f>
        <v>4.7767003817804795E-5</v>
      </c>
      <c r="CT10" s="342">
        <f>逆行列係数!CT10/'逆行列係数（外生化）'!CT$116</f>
        <v>3.8446696355057956E-7</v>
      </c>
      <c r="CU10" s="342">
        <f>逆行列係数!CU10/'逆行列係数（外生化）'!CU$116</f>
        <v>1.9675666480692561E-7</v>
      </c>
      <c r="CV10" s="342">
        <f>逆行列係数!CV10/'逆行列係数（外生化）'!CV$116</f>
        <v>9.948205813278863E-8</v>
      </c>
      <c r="CW10" s="342">
        <f>逆行列係数!CW10/'逆行列係数（外生化）'!CW$116</f>
        <v>3.7306774587024232E-8</v>
      </c>
      <c r="CX10" s="342">
        <f>逆行列係数!CX10/'逆行列係数（外生化）'!CX$116</f>
        <v>7.1306164544848467E-8</v>
      </c>
      <c r="CY10" s="342">
        <f>逆行列係数!CY10/'逆行列係数（外生化）'!CY$116</f>
        <v>2.3978926848714039E-4</v>
      </c>
      <c r="CZ10" s="342">
        <f>逆行列係数!CZ10/'逆行列係数（外生化）'!CZ$116</f>
        <v>3.1591286327262646E-4</v>
      </c>
      <c r="DA10" s="342">
        <f>逆行列係数!DA10/'逆行列係数（外生化）'!DA$116</f>
        <v>1.5611583683601414E-7</v>
      </c>
      <c r="DB10" s="342">
        <f>逆行列係数!DB10/'逆行列係数（外生化）'!DB$116</f>
        <v>1.2110607088569283E-6</v>
      </c>
      <c r="DC10" s="342">
        <f>逆行列係数!DC10/'逆行列係数（外生化）'!DC$116</f>
        <v>1.1897028259840469E-7</v>
      </c>
      <c r="DD10" s="342">
        <f>逆行列係数!DD10/'逆行列係数（外生化）'!DD$116</f>
        <v>1.1604980475471069E-5</v>
      </c>
      <c r="DE10" s="342">
        <f>逆行列係数!DE10/'逆行列係数（外生化）'!DE$116</f>
        <v>2.8158195292235555E-6</v>
      </c>
      <c r="DF10" s="343">
        <f>逆行列係数!DF10/'逆行列係数（外生化）'!DF$116</f>
        <v>8.7763492130299794E-8</v>
      </c>
      <c r="DG10" s="344"/>
      <c r="DH10" s="345"/>
      <c r="DI10" s="346"/>
      <c r="DJ10" s="346"/>
      <c r="DK10" s="346"/>
      <c r="DL10" s="346"/>
      <c r="DM10" s="346"/>
      <c r="DN10" s="346"/>
      <c r="DO10" s="346"/>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row>
    <row r="11" spans="1:171" ht="19.899999999999999" customHeight="1" x14ac:dyDescent="0.15">
      <c r="A11" s="347" t="s">
        <v>143</v>
      </c>
      <c r="B11" s="348" t="s">
        <v>142</v>
      </c>
      <c r="C11" s="349">
        <f>逆行列係数!C11/'逆行列係数（外生化）'!C$116</f>
        <v>0</v>
      </c>
      <c r="D11" s="342">
        <f>逆行列係数!D11/'逆行列係数（外生化）'!D$116</f>
        <v>0</v>
      </c>
      <c r="E11" s="342">
        <f>逆行列係数!E11/'逆行列係数（外生化）'!E$116</f>
        <v>0</v>
      </c>
      <c r="F11" s="342">
        <f>逆行列係数!F11/'逆行列係数（外生化）'!F$116</f>
        <v>0</v>
      </c>
      <c r="G11" s="342">
        <f>逆行列係数!G11/'逆行列係数（外生化）'!G$116</f>
        <v>0</v>
      </c>
      <c r="H11" s="342">
        <f>逆行列係数!H11/'逆行列係数（外生化）'!H$116</f>
        <v>1</v>
      </c>
      <c r="I11" s="342">
        <f>逆行列係数!I11/'逆行列係数（外生化）'!I$116</f>
        <v>0</v>
      </c>
      <c r="J11" s="342">
        <f>逆行列係数!J11/'逆行列係数（外生化）'!J$116</f>
        <v>0</v>
      </c>
      <c r="K11" s="342">
        <f>逆行列係数!K11/'逆行列係数（外生化）'!K$116</f>
        <v>0</v>
      </c>
      <c r="L11" s="342">
        <f>逆行列係数!L11/'逆行列係数（外生化）'!L$116</f>
        <v>0</v>
      </c>
      <c r="M11" s="342">
        <f>逆行列係数!M11/'逆行列係数（外生化）'!M$116</f>
        <v>0</v>
      </c>
      <c r="N11" s="342">
        <f>逆行列係数!N11/'逆行列係数（外生化）'!N$116</f>
        <v>0</v>
      </c>
      <c r="O11" s="342">
        <f>逆行列係数!O11/'逆行列係数（外生化）'!O$116</f>
        <v>0</v>
      </c>
      <c r="P11" s="342">
        <f>逆行列係数!P11/'逆行列係数（外生化）'!P$116</f>
        <v>0</v>
      </c>
      <c r="Q11" s="342">
        <f>逆行列係数!Q11/'逆行列係数（外生化）'!Q$116</f>
        <v>0</v>
      </c>
      <c r="R11" s="342">
        <f>逆行列係数!R11/'逆行列係数（外生化）'!R$116</f>
        <v>0</v>
      </c>
      <c r="S11" s="342">
        <f>逆行列係数!S11/'逆行列係数（外生化）'!S$116</f>
        <v>0</v>
      </c>
      <c r="T11" s="342">
        <f>逆行列係数!T11/'逆行列係数（外生化）'!T$116</f>
        <v>0</v>
      </c>
      <c r="U11" s="342">
        <f>逆行列係数!U11/'逆行列係数（外生化）'!U$116</f>
        <v>0</v>
      </c>
      <c r="V11" s="342">
        <f>逆行列係数!V11/'逆行列係数（外生化）'!V$116</f>
        <v>0</v>
      </c>
      <c r="W11" s="342">
        <f>逆行列係数!W11/'逆行列係数（外生化）'!W$116</f>
        <v>0</v>
      </c>
      <c r="X11" s="342">
        <f>逆行列係数!X11/'逆行列係数（外生化）'!X$116</f>
        <v>0</v>
      </c>
      <c r="Y11" s="342">
        <f>逆行列係数!Y11/'逆行列係数（外生化）'!Y$116</f>
        <v>0</v>
      </c>
      <c r="Z11" s="342">
        <f>逆行列係数!Z11/'逆行列係数（外生化）'!Z$116</f>
        <v>0</v>
      </c>
      <c r="AA11" s="342">
        <f>逆行列係数!AA11/'逆行列係数（外生化）'!AA$116</f>
        <v>0</v>
      </c>
      <c r="AB11" s="342">
        <f>逆行列係数!AB11/'逆行列係数（外生化）'!AB$116</f>
        <v>0</v>
      </c>
      <c r="AC11" s="342">
        <f>逆行列係数!AC11/'逆行列係数（外生化）'!AC$116</f>
        <v>0</v>
      </c>
      <c r="AD11" s="342">
        <f>逆行列係数!AD11/'逆行列係数（外生化）'!AD$116</f>
        <v>0</v>
      </c>
      <c r="AE11" s="342">
        <f>逆行列係数!AE11/'逆行列係数（外生化）'!AE$116</f>
        <v>0</v>
      </c>
      <c r="AF11" s="342">
        <f>逆行列係数!AF11/'逆行列係数（外生化）'!AF$116</f>
        <v>0</v>
      </c>
      <c r="AG11" s="342">
        <f>逆行列係数!AG11/'逆行列係数（外生化）'!AG$116</f>
        <v>0</v>
      </c>
      <c r="AH11" s="342">
        <f>逆行列係数!AH11/'逆行列係数（外生化）'!AH$116</f>
        <v>0</v>
      </c>
      <c r="AI11" s="342">
        <f>逆行列係数!AI11/'逆行列係数（外生化）'!AI$116</f>
        <v>0</v>
      </c>
      <c r="AJ11" s="342">
        <f>逆行列係数!AJ11/'逆行列係数（外生化）'!AJ$116</f>
        <v>0</v>
      </c>
      <c r="AK11" s="342">
        <f>逆行列係数!AK11/'逆行列係数（外生化）'!AK$116</f>
        <v>0</v>
      </c>
      <c r="AL11" s="342">
        <f>逆行列係数!AL11/'逆行列係数（外生化）'!AL$116</f>
        <v>0</v>
      </c>
      <c r="AM11" s="342">
        <f>逆行列係数!AM11/'逆行列係数（外生化）'!AM$116</f>
        <v>0</v>
      </c>
      <c r="AN11" s="342">
        <f>逆行列係数!AN11/'逆行列係数（外生化）'!AN$116</f>
        <v>0</v>
      </c>
      <c r="AO11" s="342">
        <f>逆行列係数!AO11/'逆行列係数（外生化）'!AO$116</f>
        <v>0</v>
      </c>
      <c r="AP11" s="342">
        <f>逆行列係数!AP11/'逆行列係数（外生化）'!AP$116</f>
        <v>0</v>
      </c>
      <c r="AQ11" s="342">
        <f>逆行列係数!AQ11/'逆行列係数（外生化）'!AQ$116</f>
        <v>0</v>
      </c>
      <c r="AR11" s="342">
        <f>逆行列係数!AR11/'逆行列係数（外生化）'!AR$116</f>
        <v>0</v>
      </c>
      <c r="AS11" s="342">
        <f>逆行列係数!AS11/'逆行列係数（外生化）'!AS$116</f>
        <v>0</v>
      </c>
      <c r="AT11" s="342">
        <f>逆行列係数!AT11/'逆行列係数（外生化）'!AT$116</f>
        <v>0</v>
      </c>
      <c r="AU11" s="342">
        <f>逆行列係数!AU11/'逆行列係数（外生化）'!AU$116</f>
        <v>0</v>
      </c>
      <c r="AV11" s="342">
        <f>逆行列係数!AV11/'逆行列係数（外生化）'!AV$116</f>
        <v>0</v>
      </c>
      <c r="AW11" s="342">
        <f>逆行列係数!AW11/'逆行列係数（外生化）'!AW$116</f>
        <v>0</v>
      </c>
      <c r="AX11" s="342">
        <f>逆行列係数!AX11/'逆行列係数（外生化）'!AX$116</f>
        <v>0</v>
      </c>
      <c r="AY11" s="342">
        <f>逆行列係数!AY11/'逆行列係数（外生化）'!AY$116</f>
        <v>0</v>
      </c>
      <c r="AZ11" s="342">
        <f>逆行列係数!AZ11/'逆行列係数（外生化）'!AZ$116</f>
        <v>0</v>
      </c>
      <c r="BA11" s="342">
        <f>逆行列係数!BA11/'逆行列係数（外生化）'!BA$116</f>
        <v>0</v>
      </c>
      <c r="BB11" s="342">
        <f>逆行列係数!BB11/'逆行列係数（外生化）'!BB$116</f>
        <v>0</v>
      </c>
      <c r="BC11" s="342">
        <f>逆行列係数!BC11/'逆行列係数（外生化）'!BC$116</f>
        <v>0</v>
      </c>
      <c r="BD11" s="342">
        <f>逆行列係数!BD11/'逆行列係数（外生化）'!BD$116</f>
        <v>0</v>
      </c>
      <c r="BE11" s="342">
        <f>逆行列係数!BE11/'逆行列係数（外生化）'!BE$116</f>
        <v>0</v>
      </c>
      <c r="BF11" s="342">
        <f>逆行列係数!BF11/'逆行列係数（外生化）'!BF$116</f>
        <v>0</v>
      </c>
      <c r="BG11" s="342">
        <f>逆行列係数!BG11/'逆行列係数（外生化）'!BG$116</f>
        <v>0</v>
      </c>
      <c r="BH11" s="342">
        <f>逆行列係数!BH11/'逆行列係数（外生化）'!BH$116</f>
        <v>0</v>
      </c>
      <c r="BI11" s="342">
        <f>逆行列係数!BI11/'逆行列係数（外生化）'!BI$116</f>
        <v>0</v>
      </c>
      <c r="BJ11" s="342">
        <f>逆行列係数!BJ11/'逆行列係数（外生化）'!BJ$116</f>
        <v>0</v>
      </c>
      <c r="BK11" s="342">
        <f>逆行列係数!BK11/'逆行列係数（外生化）'!BK$116</f>
        <v>0</v>
      </c>
      <c r="BL11" s="342">
        <f>逆行列係数!BL11/'逆行列係数（外生化）'!BL$116</f>
        <v>0</v>
      </c>
      <c r="BM11" s="342">
        <f>逆行列係数!BM11/'逆行列係数（外生化）'!BM$116</f>
        <v>0</v>
      </c>
      <c r="BN11" s="342">
        <f>逆行列係数!BN11/'逆行列係数（外生化）'!BN$116</f>
        <v>0</v>
      </c>
      <c r="BO11" s="342">
        <f>逆行列係数!BO11/'逆行列係数（外生化）'!BO$116</f>
        <v>0</v>
      </c>
      <c r="BP11" s="342">
        <f>逆行列係数!BP11/'逆行列係数（外生化）'!BP$116</f>
        <v>0</v>
      </c>
      <c r="BQ11" s="342">
        <f>逆行列係数!BQ11/'逆行列係数（外生化）'!BQ$116</f>
        <v>0</v>
      </c>
      <c r="BR11" s="342">
        <f>逆行列係数!BR11/'逆行列係数（外生化）'!BR$116</f>
        <v>0</v>
      </c>
      <c r="BS11" s="342">
        <f>逆行列係数!BS11/'逆行列係数（外生化）'!BS$116</f>
        <v>0</v>
      </c>
      <c r="BT11" s="342">
        <f>逆行列係数!BT11/'逆行列係数（外生化）'!BT$116</f>
        <v>0</v>
      </c>
      <c r="BU11" s="342">
        <f>逆行列係数!BU11/'逆行列係数（外生化）'!BU$116</f>
        <v>0</v>
      </c>
      <c r="BV11" s="342">
        <f>逆行列係数!BV11/'逆行列係数（外生化）'!BV$116</f>
        <v>0</v>
      </c>
      <c r="BW11" s="342">
        <f>逆行列係数!BW11/'逆行列係数（外生化）'!BW$116</f>
        <v>0</v>
      </c>
      <c r="BX11" s="342">
        <f>逆行列係数!BX11/'逆行列係数（外生化）'!BX$116</f>
        <v>0</v>
      </c>
      <c r="BY11" s="342">
        <f>逆行列係数!BY11/'逆行列係数（外生化）'!BY$116</f>
        <v>0</v>
      </c>
      <c r="BZ11" s="342">
        <f>逆行列係数!BZ11/'逆行列係数（外生化）'!BZ$116</f>
        <v>0</v>
      </c>
      <c r="CA11" s="342">
        <f>逆行列係数!CA11/'逆行列係数（外生化）'!CA$116</f>
        <v>0</v>
      </c>
      <c r="CB11" s="342">
        <f>逆行列係数!CB11/'逆行列係数（外生化）'!CB$116</f>
        <v>0</v>
      </c>
      <c r="CC11" s="342">
        <f>逆行列係数!CC11/'逆行列係数（外生化）'!CC$116</f>
        <v>0</v>
      </c>
      <c r="CD11" s="342">
        <f>逆行列係数!CD11/'逆行列係数（外生化）'!CD$116</f>
        <v>0</v>
      </c>
      <c r="CE11" s="342">
        <f>逆行列係数!CE11/'逆行列係数（外生化）'!CE$116</f>
        <v>0</v>
      </c>
      <c r="CF11" s="342">
        <f>逆行列係数!CF11/'逆行列係数（外生化）'!CF$116</f>
        <v>0</v>
      </c>
      <c r="CG11" s="342">
        <f>逆行列係数!CG11/'逆行列係数（外生化）'!CG$116</f>
        <v>0</v>
      </c>
      <c r="CH11" s="342">
        <f>逆行列係数!CH11/'逆行列係数（外生化）'!CH$116</f>
        <v>0</v>
      </c>
      <c r="CI11" s="342">
        <f>逆行列係数!CI11/'逆行列係数（外生化）'!CI$116</f>
        <v>0</v>
      </c>
      <c r="CJ11" s="342">
        <f>逆行列係数!CJ11/'逆行列係数（外生化）'!CJ$116</f>
        <v>0</v>
      </c>
      <c r="CK11" s="342">
        <f>逆行列係数!CK11/'逆行列係数（外生化）'!CK$116</f>
        <v>0</v>
      </c>
      <c r="CL11" s="342">
        <f>逆行列係数!CL11/'逆行列係数（外生化）'!CL$116</f>
        <v>0</v>
      </c>
      <c r="CM11" s="342">
        <f>逆行列係数!CM11/'逆行列係数（外生化）'!CM$116</f>
        <v>0</v>
      </c>
      <c r="CN11" s="342">
        <f>逆行列係数!CN11/'逆行列係数（外生化）'!CN$116</f>
        <v>0</v>
      </c>
      <c r="CO11" s="342">
        <f>逆行列係数!CO11/'逆行列係数（外生化）'!CO$116</f>
        <v>0</v>
      </c>
      <c r="CP11" s="342">
        <f>逆行列係数!CP11/'逆行列係数（外生化）'!CP$116</f>
        <v>0</v>
      </c>
      <c r="CQ11" s="342">
        <f>逆行列係数!CQ11/'逆行列係数（外生化）'!CQ$116</f>
        <v>0</v>
      </c>
      <c r="CR11" s="342">
        <f>逆行列係数!CR11/'逆行列係数（外生化）'!CR$116</f>
        <v>0</v>
      </c>
      <c r="CS11" s="342">
        <f>逆行列係数!CS11/'逆行列係数（外生化）'!CS$116</f>
        <v>0</v>
      </c>
      <c r="CT11" s="342">
        <f>逆行列係数!CT11/'逆行列係数（外生化）'!CT$116</f>
        <v>0</v>
      </c>
      <c r="CU11" s="342">
        <f>逆行列係数!CU11/'逆行列係数（外生化）'!CU$116</f>
        <v>0</v>
      </c>
      <c r="CV11" s="342">
        <f>逆行列係数!CV11/'逆行列係数（外生化）'!CV$116</f>
        <v>0</v>
      </c>
      <c r="CW11" s="342">
        <f>逆行列係数!CW11/'逆行列係数（外生化）'!CW$116</f>
        <v>0</v>
      </c>
      <c r="CX11" s="342">
        <f>逆行列係数!CX11/'逆行列係数（外生化）'!CX$116</f>
        <v>0</v>
      </c>
      <c r="CY11" s="342">
        <f>逆行列係数!CY11/'逆行列係数（外生化）'!CY$116</f>
        <v>0</v>
      </c>
      <c r="CZ11" s="342">
        <f>逆行列係数!CZ11/'逆行列係数（外生化）'!CZ$116</f>
        <v>0</v>
      </c>
      <c r="DA11" s="342">
        <f>逆行列係数!DA11/'逆行列係数（外生化）'!DA$116</f>
        <v>0</v>
      </c>
      <c r="DB11" s="342">
        <f>逆行列係数!DB11/'逆行列係数（外生化）'!DB$116</f>
        <v>0</v>
      </c>
      <c r="DC11" s="342">
        <f>逆行列係数!DC11/'逆行列係数（外生化）'!DC$116</f>
        <v>0</v>
      </c>
      <c r="DD11" s="342">
        <f>逆行列係数!DD11/'逆行列係数（外生化）'!DD$116</f>
        <v>0</v>
      </c>
      <c r="DE11" s="342">
        <f>逆行列係数!DE11/'逆行列係数（外生化）'!DE$116</f>
        <v>0</v>
      </c>
      <c r="DF11" s="343">
        <f>逆行列係数!DF11/'逆行列係数（外生化）'!DF$116</f>
        <v>0</v>
      </c>
      <c r="DG11" s="344"/>
      <c r="DH11" s="345"/>
      <c r="DI11" s="346"/>
      <c r="DJ11" s="346"/>
      <c r="DK11" s="346"/>
      <c r="DL11" s="346"/>
      <c r="DM11" s="346"/>
      <c r="DN11" s="346"/>
      <c r="DO11" s="346"/>
      <c r="DR11" s="345"/>
      <c r="DS11" s="345"/>
      <c r="DT11" s="345"/>
      <c r="DU11" s="345"/>
      <c r="DV11" s="345"/>
      <c r="DW11" s="345"/>
      <c r="DX11" s="345"/>
      <c r="DY11" s="345"/>
      <c r="DZ11" s="345"/>
      <c r="EA11" s="345"/>
      <c r="EB11" s="345"/>
      <c r="EC11" s="345"/>
      <c r="ED11" s="345"/>
      <c r="EE11" s="345"/>
      <c r="EF11" s="345"/>
      <c r="EG11" s="345"/>
      <c r="EH11" s="345"/>
      <c r="EI11" s="345"/>
      <c r="EJ11" s="345"/>
      <c r="EK11" s="345"/>
      <c r="EL11" s="345"/>
      <c r="EM11" s="345"/>
      <c r="EN11" s="345"/>
      <c r="EO11" s="345"/>
      <c r="EP11" s="345"/>
      <c r="EQ11" s="345"/>
      <c r="ER11" s="345"/>
      <c r="ES11" s="345"/>
      <c r="ET11" s="345"/>
      <c r="EU11" s="345"/>
      <c r="EV11" s="345"/>
      <c r="EW11" s="345"/>
      <c r="EX11" s="345"/>
      <c r="EY11" s="345"/>
      <c r="EZ11" s="345"/>
      <c r="FA11" s="345"/>
      <c r="FB11" s="345"/>
      <c r="FC11" s="345"/>
      <c r="FD11" s="345"/>
      <c r="FE11" s="345"/>
      <c r="FF11" s="345"/>
      <c r="FG11" s="345"/>
      <c r="FH11" s="345"/>
      <c r="FI11" s="345"/>
      <c r="FJ11" s="345"/>
      <c r="FK11" s="345"/>
      <c r="FL11" s="345"/>
      <c r="FM11" s="345"/>
      <c r="FN11" s="345"/>
      <c r="FO11" s="345"/>
    </row>
    <row r="12" spans="1:171" ht="19.899999999999999" customHeight="1" x14ac:dyDescent="0.15">
      <c r="A12" s="347" t="s">
        <v>145</v>
      </c>
      <c r="B12" s="348" t="s">
        <v>146</v>
      </c>
      <c r="C12" s="349">
        <f>逆行列係数!C12/'逆行列係数（外生化）'!C$116</f>
        <v>-2.6232348755603079E-7</v>
      </c>
      <c r="D12" s="342">
        <f>逆行列係数!D12/'逆行列係数（外生化）'!D$116</f>
        <v>-6.313515671975988E-8</v>
      </c>
      <c r="E12" s="342">
        <f>逆行列係数!E12/'逆行列係数（外生化）'!E$116</f>
        <v>-1.4110300701695396E-7</v>
      </c>
      <c r="F12" s="342">
        <f>逆行列係数!F12/'逆行列係数（外生化）'!F$116</f>
        <v>-3.9416748077478529E-9</v>
      </c>
      <c r="G12" s="342">
        <f>逆行列係数!G12/'逆行列係数（外生化）'!G$116</f>
        <v>-1.2414807259667373E-7</v>
      </c>
      <c r="H12" s="342">
        <f>逆行列係数!H12/'逆行列係数（外生化）'!H$116</f>
        <v>0</v>
      </c>
      <c r="I12" s="342">
        <f>逆行列係数!I12/'逆行列係数（外生化）'!I$116</f>
        <v>1</v>
      </c>
      <c r="J12" s="342">
        <f>逆行列係数!J12/'逆行列係数（外生化）'!J$116</f>
        <v>-1.2364315279818666E-7</v>
      </c>
      <c r="K12" s="342">
        <f>逆行列係数!K12/'逆行列係数（外生化）'!K$116</f>
        <v>-5.6039807649119734E-7</v>
      </c>
      <c r="L12" s="342">
        <f>逆行列係数!L12/'逆行列係数（外生化）'!L$116</f>
        <v>-6.5993418237510762E-7</v>
      </c>
      <c r="M12" s="342">
        <f>逆行列係数!M12/'逆行列係数（外生化）'!M$116</f>
        <v>0</v>
      </c>
      <c r="N12" s="342">
        <f>逆行列係数!N12/'逆行列係数（外生化）'!N$116</f>
        <v>-2.6713094565364688E-7</v>
      </c>
      <c r="O12" s="342">
        <f>逆行列係数!O12/'逆行列係数（外生化）'!O$116</f>
        <v>-1.3569253276804114E-7</v>
      </c>
      <c r="P12" s="342">
        <f>逆行列係数!P12/'逆行列係数（外生化）'!P$116</f>
        <v>-1.3277220457371836E-7</v>
      </c>
      <c r="Q12" s="342">
        <f>逆行列係数!Q12/'逆行列係数（外生化）'!Q$116</f>
        <v>-6.1483143043365663E-6</v>
      </c>
      <c r="R12" s="342">
        <f>逆行列係数!R12/'逆行列係数（外生化）'!R$116</f>
        <v>-2.2789252796265344E-6</v>
      </c>
      <c r="S12" s="342">
        <f>逆行列係数!S12/'逆行列係数（外生化）'!S$116</f>
        <v>-2.5424898306646774E-7</v>
      </c>
      <c r="T12" s="342">
        <f>逆行列係数!T12/'逆行列係数（外生化）'!T$116</f>
        <v>-8.5110440371851547E-8</v>
      </c>
      <c r="U12" s="342">
        <f>逆行列係数!U12/'逆行列係数（外生化）'!U$116</f>
        <v>-1.5677407629132257E-5</v>
      </c>
      <c r="V12" s="342">
        <f>逆行列係数!V12/'逆行列係数（外生化）'!V$116</f>
        <v>-7.5206721973363565E-5</v>
      </c>
      <c r="W12" s="342">
        <f>逆行列係数!W12/'逆行列係数（外生化）'!W$116</f>
        <v>1.0540624427624702E-6</v>
      </c>
      <c r="X12" s="342">
        <f>逆行列係数!X12/'逆行列係数（外生化）'!X$116</f>
        <v>-9.3411663236954932E-7</v>
      </c>
      <c r="Y12" s="342">
        <f>逆行列係数!Y12/'逆行列係数（外生化）'!Y$116</f>
        <v>-4.2174676337607843E-7</v>
      </c>
      <c r="Z12" s="342">
        <f>逆行列係数!Z12/'逆行列係数（外生化）'!Z$116</f>
        <v>-7.0794887790946413E-7</v>
      </c>
      <c r="AA12" s="342">
        <f>逆行列係数!AA12/'逆行列係数（外生化）'!AA$116</f>
        <v>-1.474307040884905E-6</v>
      </c>
      <c r="AB12" s="342">
        <f>逆行列係数!AB12/'逆行列係数（外生化）'!AB$116</f>
        <v>-1.0579287721458322E-6</v>
      </c>
      <c r="AC12" s="342">
        <f>逆行列係数!AC12/'逆行列係数（外生化）'!AC$116</f>
        <v>4.0287352157630382E-6</v>
      </c>
      <c r="AD12" s="342">
        <f>逆行列係数!AD12/'逆行列係数（外生化）'!AD$116</f>
        <v>-5.5040086719601865E-5</v>
      </c>
      <c r="AE12" s="342">
        <f>逆行列係数!AE12/'逆行列係数（外生化）'!AE$116</f>
        <v>-4.7924709519115792E-7</v>
      </c>
      <c r="AF12" s="342">
        <f>逆行列係数!AF12/'逆行列係数（外生化）'!AF$116</f>
        <v>-2.5787063065977696E-6</v>
      </c>
      <c r="AG12" s="342">
        <f>逆行列係数!AG12/'逆行列係数（外生化）'!AG$116</f>
        <v>-1.3319730771182097E-7</v>
      </c>
      <c r="AH12" s="342">
        <f>逆行列係数!AH12/'逆行列係数（外生化）'!AH$116</f>
        <v>-1.5508065339487853E-4</v>
      </c>
      <c r="AI12" s="342">
        <f>逆行列係数!AI12/'逆行列係数（外生化）'!AI$116</f>
        <v>-1.2021727896586762E-4</v>
      </c>
      <c r="AJ12" s="342">
        <f>逆行列係数!AJ12/'逆行列係数（外生化）'!AJ$116</f>
        <v>-9.5868314945939321E-5</v>
      </c>
      <c r="AK12" s="342">
        <f>逆行列係数!AK12/'逆行列係数（外生化）'!AK$116</f>
        <v>-6.3288482186398483E-5</v>
      </c>
      <c r="AL12" s="342">
        <f>逆行列係数!AL12/'逆行列係数（外生化）'!AL$116</f>
        <v>-6.0054116511598318E-4</v>
      </c>
      <c r="AM12" s="342">
        <f>逆行列係数!AM12/'逆行列係数（外生化）'!AM$116</f>
        <v>-4.0676108829682699E-4</v>
      </c>
      <c r="AN12" s="342">
        <f>逆行列係数!AN12/'逆行列係数（外生化）'!AN$116</f>
        <v>-1.1977986642074347E-4</v>
      </c>
      <c r="AO12" s="342">
        <f>逆行列係数!AO12/'逆行列係数（外生化）'!AO$116</f>
        <v>-8.974458134390696E-5</v>
      </c>
      <c r="AP12" s="342">
        <f>逆行列係数!AP12/'逆行列係数（外生化）'!AP$116</f>
        <v>-9.7342826252358038E-4</v>
      </c>
      <c r="AQ12" s="342">
        <f>逆行列係数!AQ12/'逆行列係数（外生化）'!AQ$116</f>
        <v>-7.5977084035670009E-7</v>
      </c>
      <c r="AR12" s="342">
        <f>逆行列係数!AR12/'逆行列係数（外生化）'!AR$116</f>
        <v>-2.7933048588979864E-5</v>
      </c>
      <c r="AS12" s="342">
        <f>逆行列係数!AS12/'逆行列係数（外生化）'!AS$116</f>
        <v>-2.4734770179056718E-5</v>
      </c>
      <c r="AT12" s="342">
        <f>逆行列係数!AT12/'逆行列係数（外生化）'!AT$116</f>
        <v>-9.818349829787273E-6</v>
      </c>
      <c r="AU12" s="342">
        <f>逆行列係数!AU12/'逆行列係数（外生化）'!AU$116</f>
        <v>-8.6599544853621481E-6</v>
      </c>
      <c r="AV12" s="342">
        <f>逆行列係数!AV12/'逆行列係数（外生化）'!AV$116</f>
        <v>-2.9400680196986647E-6</v>
      </c>
      <c r="AW12" s="342">
        <f>逆行列係数!AW12/'逆行列係数（外生化）'!AW$116</f>
        <v>-4.181844479709051E-7</v>
      </c>
      <c r="AX12" s="342">
        <f>逆行列係数!AX12/'逆行列係数（外生化）'!AX$116</f>
        <v>-1.4770749493917736E-6</v>
      </c>
      <c r="AY12" s="342">
        <f>逆行列係数!AY12/'逆行列係数（外生化）'!AY$116</f>
        <v>-7.0582551108304352E-6</v>
      </c>
      <c r="AZ12" s="342">
        <f>逆行列係数!AZ12/'逆行列係数（外生化）'!AZ$116</f>
        <v>-5.8124100750395529E-6</v>
      </c>
      <c r="BA12" s="342">
        <f>逆行列係数!BA12/'逆行列係数（外生化）'!BA$116</f>
        <v>-9.3763375581114234E-7</v>
      </c>
      <c r="BB12" s="342">
        <f>逆行列係数!BB12/'逆行列係数（外生化）'!BB$116</f>
        <v>-5.0712402957806916E-6</v>
      </c>
      <c r="BC12" s="342">
        <f>逆行列係数!BC12/'逆行列係数（外生化）'!BC$116</f>
        <v>-1.1871154780509519E-6</v>
      </c>
      <c r="BD12" s="342">
        <f>逆行列係数!BD12/'逆行列係数（外生化）'!BD$116</f>
        <v>-8.1180306983665586E-7</v>
      </c>
      <c r="BE12" s="342">
        <f>逆行列係数!BE12/'逆行列係数（外生化）'!BE$116</f>
        <v>-6.9252932371877494E-6</v>
      </c>
      <c r="BF12" s="342">
        <f>逆行列係数!BF12/'逆行列係数（外生化）'!BF$116</f>
        <v>-9.5647815803187114E-6</v>
      </c>
      <c r="BG12" s="342">
        <f>逆行列係数!BG12/'逆行列係数（外生化）'!BG$116</f>
        <v>-4.3129178877602307E-6</v>
      </c>
      <c r="BH12" s="342">
        <f>逆行列係数!BH12/'逆行列係数（外生化）'!BH$116</f>
        <v>-2.3052637717317811E-5</v>
      </c>
      <c r="BI12" s="342">
        <f>逆行列係数!BI12/'逆行列係数（外生化）'!BI$116</f>
        <v>-5.9064530266868054E-6</v>
      </c>
      <c r="BJ12" s="342">
        <f>逆行列係数!BJ12/'逆行列係数（外生化）'!BJ$116</f>
        <v>-4.1776013121421695E-6</v>
      </c>
      <c r="BK12" s="342">
        <f>逆行列係数!BK12/'逆行列係数（外生化）'!BK$116</f>
        <v>-4.4886063799979757E-8</v>
      </c>
      <c r="BL12" s="342">
        <f>逆行列係数!BL12/'逆行列係数（外生化）'!BL$116</f>
        <v>-8.7671584925920763E-6</v>
      </c>
      <c r="BM12" s="342">
        <f>逆行列係数!BM12/'逆行列係数（外生化）'!BM$116</f>
        <v>-5.2629690015925503E-6</v>
      </c>
      <c r="BN12" s="342">
        <f>逆行列係数!BN12/'逆行列係数（外生化）'!BN$116</f>
        <v>-1.9525136154985534E-5</v>
      </c>
      <c r="BO12" s="342">
        <f>逆行列係数!BO12/'逆行列係数（外生化）'!BO$116</f>
        <v>-2.3107465755201148E-5</v>
      </c>
      <c r="BP12" s="342">
        <f>逆行列係数!BP12/'逆行列係数（外生化）'!BP$116</f>
        <v>-8.2532176076656441E-7</v>
      </c>
      <c r="BQ12" s="342">
        <f>逆行列係数!BQ12/'逆行列係数（外生化）'!BQ$116</f>
        <v>-2.8008073018821247E-7</v>
      </c>
      <c r="BR12" s="342">
        <f>逆行列係数!BR12/'逆行列係数（外生化）'!BR$116</f>
        <v>-4.4147022227746153E-7</v>
      </c>
      <c r="BS12" s="342">
        <f>逆行列係数!BS12/'逆行列係数（外生化）'!BS$116</f>
        <v>-2.6090233515503695E-7</v>
      </c>
      <c r="BT12" s="342">
        <f>逆行列係数!BT12/'逆行列係数（外生化）'!BT$116</f>
        <v>-5.8342376184691519E-8</v>
      </c>
      <c r="BU12" s="342">
        <f>逆行列係数!BU12/'逆行列係数（外生化）'!BU$116</f>
        <v>-4.0431150875470975E-8</v>
      </c>
      <c r="BV12" s="342">
        <f>逆行列係数!BV12/'逆行列係数（外生化）'!BV$116</f>
        <v>-5.4672979352296004E-8</v>
      </c>
      <c r="BW12" s="342">
        <f>逆行列係数!BW12/'逆行列係数（外生化）'!BW$116</f>
        <v>-1.1634018178051704E-7</v>
      </c>
      <c r="BX12" s="342">
        <f>逆行列係数!BX12/'逆行列係数（外生化）'!BX$116</f>
        <v>-9.3848168583340442E-8</v>
      </c>
      <c r="BY12" s="342">
        <f>逆行列係数!BY12/'逆行列係数（外生化）'!BY$116</f>
        <v>-3.4660492841768341E-7</v>
      </c>
      <c r="BZ12" s="342">
        <f>逆行列係数!BZ12/'逆行列係数（外生化）'!BZ$116</f>
        <v>3.0713900686694224E-8</v>
      </c>
      <c r="CA12" s="342">
        <f>逆行列係数!CA12/'逆行列係数（外生化）'!CA$116</f>
        <v>1.8703345492850535E-7</v>
      </c>
      <c r="CB12" s="342">
        <f>逆行列係数!CB12/'逆行列係数（外生化）'!CB$116</f>
        <v>-6.1219411403044494E-9</v>
      </c>
      <c r="CC12" s="342">
        <f>逆行列係数!CC12/'逆行列係数（外生化）'!CC$116</f>
        <v>0</v>
      </c>
      <c r="CD12" s="342">
        <f>逆行列係数!CD12/'逆行列係数（外生化）'!CD$116</f>
        <v>-3.8361015273784061E-8</v>
      </c>
      <c r="CE12" s="342">
        <f>逆行列係数!CE12/'逆行列係数（外生化）'!CE$116</f>
        <v>-1.6405087216682227E-7</v>
      </c>
      <c r="CF12" s="342">
        <f>逆行列係数!CF12/'逆行列係数（外生化）'!CF$116</f>
        <v>-7.8280991970015831E-7</v>
      </c>
      <c r="CG12" s="342">
        <f>逆行列係数!CG12/'逆行列係数（外生化）'!CG$116</f>
        <v>-1.3326574238378638E-8</v>
      </c>
      <c r="CH12" s="342">
        <f>逆行列係数!CH12/'逆行列係数（外生化）'!CH$116</f>
        <v>-6.4785712812299378E-8</v>
      </c>
      <c r="CI12" s="342">
        <f>逆行列係数!CI12/'逆行列係数（外生化）'!CI$116</f>
        <v>-1.2785205698522716E-7</v>
      </c>
      <c r="CJ12" s="342">
        <f>逆行列係数!CJ12/'逆行列係数（外生化）'!CJ$116</f>
        <v>-2.9801733764267686E-8</v>
      </c>
      <c r="CK12" s="342">
        <f>逆行列係数!CK12/'逆行列係数（外生化）'!CK$116</f>
        <v>-7.6588004750692715E-8</v>
      </c>
      <c r="CL12" s="342">
        <f>逆行列係数!CL12/'逆行列係数（外生化）'!CL$116</f>
        <v>-4.8981565185257678E-8</v>
      </c>
      <c r="CM12" s="342">
        <f>逆行列係数!CM12/'逆行列係数（外生化）'!CM$116</f>
        <v>-1.2527455977260853E-7</v>
      </c>
      <c r="CN12" s="342">
        <f>逆行列係数!CN12/'逆行列係数（外生化）'!CN$116</f>
        <v>-1.065418092359431E-7</v>
      </c>
      <c r="CO12" s="342">
        <f>逆行列係数!CO12/'逆行列係数（外生化）'!CO$116</f>
        <v>-2.3494473833344012E-7</v>
      </c>
      <c r="CP12" s="342">
        <f>逆行列係数!CP12/'逆行列係数（外生化）'!CP$116</f>
        <v>-9.141809311411814E-8</v>
      </c>
      <c r="CQ12" s="342">
        <f>逆行列係数!CQ12/'逆行列係数（外生化）'!CQ$116</f>
        <v>-5.3804700748990482E-7</v>
      </c>
      <c r="CR12" s="342">
        <f>逆行列係数!CR12/'逆行列係数（外生化）'!CR$116</f>
        <v>-9.4548549328490362E-8</v>
      </c>
      <c r="CS12" s="342">
        <f>逆行列係数!CS12/'逆行列係数（外生化）'!CS$116</f>
        <v>-5.6975292957101781E-8</v>
      </c>
      <c r="CT12" s="342">
        <f>逆行列係数!CT12/'逆行列係数（外生化）'!CT$116</f>
        <v>-6.796756685986734E-8</v>
      </c>
      <c r="CU12" s="342">
        <f>逆行列係数!CU12/'逆行列係数（外生化）'!CU$116</f>
        <v>-8.6571088258213616E-8</v>
      </c>
      <c r="CV12" s="342">
        <f>逆行列係数!CV12/'逆行列係数（外生化）'!CV$116</f>
        <v>-2.5262790262834765E-8</v>
      </c>
      <c r="CW12" s="342">
        <f>逆行列係数!CW12/'逆行列係数（外生化）'!CW$116</f>
        <v>-5.7109016019772588E-7</v>
      </c>
      <c r="CX12" s="342">
        <f>逆行列係数!CX12/'逆行列係数（外生化）'!CX$116</f>
        <v>-2.5801678843617401E-8</v>
      </c>
      <c r="CY12" s="342">
        <f>逆行列係数!CY12/'逆行列係数（外生化）'!CY$116</f>
        <v>6.5382543362136079E-8</v>
      </c>
      <c r="CZ12" s="342">
        <f>逆行列係数!CZ12/'逆行列係数（外生化）'!CZ$116</f>
        <v>2.0245932177795719E-8</v>
      </c>
      <c r="DA12" s="342">
        <f>逆行列係数!DA12/'逆行列係数（外生化）'!DA$116</f>
        <v>-1.1154880866547873E-7</v>
      </c>
      <c r="DB12" s="342">
        <f>逆行列係数!DB12/'逆行列係数（外生化）'!DB$116</f>
        <v>-1.8525787772872874E-7</v>
      </c>
      <c r="DC12" s="342">
        <f>逆行列係数!DC12/'逆行列係数（外生化）'!DC$116</f>
        <v>-9.5123647970516456E-8</v>
      </c>
      <c r="DD12" s="342">
        <f>逆行列係数!DD12/'逆行列係数（外生化）'!DD$116</f>
        <v>-2.0967391269589352E-7</v>
      </c>
      <c r="DE12" s="342">
        <f>逆行列係数!DE12/'逆行列係数（外生化）'!DE$116</f>
        <v>-1.6901714754377375E-7</v>
      </c>
      <c r="DF12" s="343">
        <f>逆行列係数!DF12/'逆行列係数（外生化）'!DF$116</f>
        <v>-9.4731152981557353E-7</v>
      </c>
      <c r="DG12" s="344"/>
      <c r="DH12" s="345"/>
      <c r="DI12" s="346"/>
      <c r="DJ12" s="346"/>
      <c r="DK12" s="346"/>
      <c r="DL12" s="346"/>
      <c r="DM12" s="346"/>
      <c r="DN12" s="346"/>
      <c r="DO12" s="346"/>
      <c r="DR12" s="345"/>
      <c r="DS12" s="345"/>
      <c r="DT12" s="345"/>
      <c r="DU12" s="345"/>
      <c r="DV12" s="345"/>
      <c r="DW12" s="345"/>
      <c r="DX12" s="345"/>
      <c r="DY12" s="345"/>
      <c r="DZ12" s="345"/>
      <c r="EA12" s="345"/>
      <c r="EB12" s="345"/>
      <c r="EC12" s="345"/>
      <c r="ED12" s="345"/>
      <c r="EE12" s="345"/>
      <c r="EF12" s="345"/>
      <c r="EG12" s="345"/>
      <c r="EH12" s="345"/>
      <c r="EI12" s="345"/>
      <c r="EJ12" s="345"/>
      <c r="EK12" s="345"/>
      <c r="EL12" s="345"/>
      <c r="EM12" s="345"/>
      <c r="EN12" s="345"/>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row>
    <row r="13" spans="1:171" ht="19.899999999999999" customHeight="1" x14ac:dyDescent="0.15">
      <c r="A13" s="347" t="s">
        <v>151</v>
      </c>
      <c r="B13" s="348" t="s">
        <v>152</v>
      </c>
      <c r="C13" s="349">
        <f>逆行列係数!C13/'逆行列係数（外生化）'!C$116</f>
        <v>5.6182692001973944E-5</v>
      </c>
      <c r="D13" s="342">
        <f>逆行列係数!D13/'逆行列係数（外生化）'!D$116</f>
        <v>3.5786121671401981E-3</v>
      </c>
      <c r="E13" s="342">
        <f>逆行列係数!E13/'逆行列係数（外生化）'!E$116</f>
        <v>5.7898887559246951E-5</v>
      </c>
      <c r="F13" s="342">
        <f>逆行列係数!F13/'逆行列係数（外生化）'!F$116</f>
        <v>4.5383404980322353E-3</v>
      </c>
      <c r="G13" s="342">
        <f>逆行列係数!G13/'逆行列係数（外生化）'!G$116</f>
        <v>3.3560977644566596E-3</v>
      </c>
      <c r="H13" s="342">
        <f>逆行列係数!H13/'逆行列係数（外生化）'!H$116</f>
        <v>0</v>
      </c>
      <c r="I13" s="342">
        <f>逆行列係数!I13/'逆行列係数（外生化）'!I$116</f>
        <v>7.1533886794432999E-6</v>
      </c>
      <c r="J13" s="342">
        <f>逆行列係数!J13/'逆行列係数（外生化）'!J$116</f>
        <v>1</v>
      </c>
      <c r="K13" s="342">
        <f>逆行列係数!K13/'逆行列係数（外生化）'!K$116</f>
        <v>1.7208069263828285E-2</v>
      </c>
      <c r="L13" s="342">
        <f>逆行列係数!L13/'逆行列係数（外生化）'!L$116</f>
        <v>5.6958160213021435E-2</v>
      </c>
      <c r="M13" s="342">
        <f>逆行列係数!M13/'逆行列係数（外生化）'!M$116</f>
        <v>0</v>
      </c>
      <c r="N13" s="342">
        <f>逆行列係数!N13/'逆行列係数（外生化）'!N$116</f>
        <v>4.0752432134385999E-5</v>
      </c>
      <c r="O13" s="342">
        <f>逆行列係数!O13/'逆行列係数（外生化）'!O$116</f>
        <v>1.478510258992305E-3</v>
      </c>
      <c r="P13" s="342">
        <f>逆行列係数!P13/'逆行列係数（外生化）'!P$116</f>
        <v>5.5986212766775891E-4</v>
      </c>
      <c r="Q13" s="342">
        <f>逆行列係数!Q13/'逆行列係数（外生化）'!Q$116</f>
        <v>5.5428851878823869E-5</v>
      </c>
      <c r="R13" s="342">
        <f>逆行列係数!R13/'逆行列係数（外生化）'!R$116</f>
        <v>1.2805948363329874E-3</v>
      </c>
      <c r="S13" s="342">
        <f>逆行列係数!S13/'逆行列係数（外生化）'!S$116</f>
        <v>1.3232403974795172E-4</v>
      </c>
      <c r="T13" s="342">
        <f>逆行列係数!T13/'逆行列係数（外生化）'!T$116</f>
        <v>6.3257970321426419E-5</v>
      </c>
      <c r="U13" s="342">
        <f>逆行列係数!U13/'逆行列係数（外生化）'!U$116</f>
        <v>4.4606090868341354E-5</v>
      </c>
      <c r="V13" s="342">
        <f>逆行列係数!V13/'逆行列係数（外生化）'!V$116</f>
        <v>8.4495498110793209E-5</v>
      </c>
      <c r="W13" s="342">
        <f>逆行列係数!W13/'逆行列係数（外生化）'!W$116</f>
        <v>1.7071343023020504E-5</v>
      </c>
      <c r="X13" s="342">
        <f>逆行列係数!X13/'逆行列係数（外生化）'!X$116</f>
        <v>4.9376571821865714E-4</v>
      </c>
      <c r="Y13" s="342">
        <f>逆行列係数!Y13/'逆行列係数（外生化）'!Y$116</f>
        <v>7.0693332398994731E-5</v>
      </c>
      <c r="Z13" s="342">
        <f>逆行列係数!Z13/'逆行列係数（外生化）'!Z$116</f>
        <v>5.5188605230814509E-5</v>
      </c>
      <c r="AA13" s="342">
        <f>逆行列係数!AA13/'逆行列係数（外生化）'!AA$116</f>
        <v>3.009541322465122E-3</v>
      </c>
      <c r="AB13" s="342">
        <f>逆行列係数!AB13/'逆行列係数（外生化）'!AB$116</f>
        <v>4.413613616533649E-3</v>
      </c>
      <c r="AC13" s="342">
        <f>逆行列係数!AC13/'逆行列係数（外生化）'!AC$116</f>
        <v>3.3827405470450567E-6</v>
      </c>
      <c r="AD13" s="342">
        <f>逆行列係数!AD13/'逆行列係数（外生化）'!AD$116</f>
        <v>1.9907555369980159E-5</v>
      </c>
      <c r="AE13" s="342">
        <f>逆行列係数!AE13/'逆行列係数（外生化）'!AE$116</f>
        <v>2.0574224201213367E-5</v>
      </c>
      <c r="AF13" s="342">
        <f>逆行列係数!AF13/'逆行列係数（外生化）'!AF$116</f>
        <v>3.8904401208432917E-5</v>
      </c>
      <c r="AG13" s="342">
        <f>逆行列係数!AG13/'逆行列係数（外生化）'!AG$116</f>
        <v>4.3228567756539273E-3</v>
      </c>
      <c r="AH13" s="342">
        <f>逆行列係数!AH13/'逆行列係数（外生化）'!AH$116</f>
        <v>5.170777199987181E-5</v>
      </c>
      <c r="AI13" s="342">
        <f>逆行列係数!AI13/'逆行列係数（外生化）'!AI$116</f>
        <v>1.2786929068724664E-5</v>
      </c>
      <c r="AJ13" s="342">
        <f>逆行列係数!AJ13/'逆行列係数（外生化）'!AJ$116</f>
        <v>1.3685373013088832E-4</v>
      </c>
      <c r="AK13" s="342">
        <f>逆行列係数!AK13/'逆行列係数（外生化）'!AK$116</f>
        <v>1.3006281996915506E-4</v>
      </c>
      <c r="AL13" s="342">
        <f>逆行列係数!AL13/'逆行列係数（外生化）'!AL$116</f>
        <v>2.1156459554984408E-6</v>
      </c>
      <c r="AM13" s="342">
        <f>逆行列係数!AM13/'逆行列係数（外生化）'!AM$116</f>
        <v>3.6243870549306942E-6</v>
      </c>
      <c r="AN13" s="342">
        <f>逆行列係数!AN13/'逆行列係数（外生化）'!AN$116</f>
        <v>1.1902627544726318E-5</v>
      </c>
      <c r="AO13" s="342">
        <f>逆行列係数!AO13/'逆行列係数（外生化）'!AO$116</f>
        <v>2.1555493025359286E-6</v>
      </c>
      <c r="AP13" s="342">
        <f>逆行列係数!AP13/'逆行列係数（外生化）'!AP$116</f>
        <v>8.5678589692862189E-7</v>
      </c>
      <c r="AQ13" s="342">
        <f>逆行列係数!AQ13/'逆行列係数（外生化）'!AQ$116</f>
        <v>8.261061040534746E-6</v>
      </c>
      <c r="AR13" s="342">
        <f>逆行列係数!AR13/'逆行列係数（外生化）'!AR$116</f>
        <v>1.2030216857268791E-5</v>
      </c>
      <c r="AS13" s="342">
        <f>逆行列係数!AS13/'逆行列係数（外生化）'!AS$116</f>
        <v>1.0870455449554267E-5</v>
      </c>
      <c r="AT13" s="342">
        <f>逆行列係数!AT13/'逆行列係数（外生化）'!AT$116</f>
        <v>5.3610986690036003E-6</v>
      </c>
      <c r="AU13" s="342">
        <f>逆行列係数!AU13/'逆行列係数（外生化）'!AU$116</f>
        <v>6.4637064245141796E-6</v>
      </c>
      <c r="AV13" s="342">
        <f>逆行列係数!AV13/'逆行列係数（外生化）'!AV$116</f>
        <v>2.9406507455273507E-5</v>
      </c>
      <c r="AW13" s="342">
        <f>逆行列係数!AW13/'逆行列係数（外生化）'!AW$116</f>
        <v>6.8795220920298241E-6</v>
      </c>
      <c r="AX13" s="342">
        <f>逆行列係数!AX13/'逆行列係数（外生化）'!AX$116</f>
        <v>1.440560490510539E-5</v>
      </c>
      <c r="AY13" s="342">
        <f>逆行列係数!AY13/'逆行列係数（外生化）'!AY$116</f>
        <v>1.036036769778141E-5</v>
      </c>
      <c r="AZ13" s="342">
        <f>逆行列係数!AZ13/'逆行列係数（外生化）'!AZ$116</f>
        <v>1.0068970581306685E-5</v>
      </c>
      <c r="BA13" s="342">
        <f>逆行列係数!BA13/'逆行列係数（外生化）'!BA$116</f>
        <v>7.1337048098275723E-6</v>
      </c>
      <c r="BB13" s="342">
        <f>逆行列係数!BB13/'逆行列係数（外生化）'!BB$116</f>
        <v>1.2137252937972236E-5</v>
      </c>
      <c r="BC13" s="342">
        <f>逆行列係数!BC13/'逆行列係数（外生化）'!BC$116</f>
        <v>1.328803341429871E-5</v>
      </c>
      <c r="BD13" s="342">
        <f>逆行列係数!BD13/'逆行列係数（外生化）'!BD$116</f>
        <v>1.3992341085003582E-5</v>
      </c>
      <c r="BE13" s="342">
        <f>逆行列係数!BE13/'逆行列係数（外生化）'!BE$116</f>
        <v>1.1037119741354782E-5</v>
      </c>
      <c r="BF13" s="342">
        <f>逆行列係数!BF13/'逆行列係数（外生化）'!BF$116</f>
        <v>1.3715200639108092E-5</v>
      </c>
      <c r="BG13" s="342">
        <f>逆行列係数!BG13/'逆行列係数（外生化）'!BG$116</f>
        <v>2.0622106022000688E-5</v>
      </c>
      <c r="BH13" s="342">
        <f>逆行列係数!BH13/'逆行列係数（外生化）'!BH$116</f>
        <v>4.3065733851832744E-5</v>
      </c>
      <c r="BI13" s="342">
        <f>逆行列係数!BI13/'逆行列係数（外生化）'!BI$116</f>
        <v>1.2727404031442672E-5</v>
      </c>
      <c r="BJ13" s="342">
        <f>逆行列係数!BJ13/'逆行列係数（外生化）'!BJ$116</f>
        <v>9.0013700877760231E-4</v>
      </c>
      <c r="BK13" s="342">
        <f>逆行列係数!BK13/'逆行列係数（外生化）'!BK$116</f>
        <v>3.3996095235505786E-6</v>
      </c>
      <c r="BL13" s="342">
        <f>逆行列係数!BL13/'逆行列係数（外生化）'!BL$116</f>
        <v>1.4957688293853059E-5</v>
      </c>
      <c r="BM13" s="342">
        <f>逆行列係数!BM13/'逆行列係数（外生化）'!BM$116</f>
        <v>1.4203352465861105E-5</v>
      </c>
      <c r="BN13" s="342">
        <f>逆行列係数!BN13/'逆行列係数（外生化）'!BN$116</f>
        <v>7.1146068449960865E-6</v>
      </c>
      <c r="BO13" s="342">
        <f>逆行列係数!BO13/'逆行列係数（外生化）'!BO$116</f>
        <v>7.0551391567986273E-6</v>
      </c>
      <c r="BP13" s="342">
        <f>逆行列係数!BP13/'逆行列係数（外生化）'!BP$116</f>
        <v>3.692967461083905E-6</v>
      </c>
      <c r="BQ13" s="342">
        <f>逆行列係数!BQ13/'逆行列係数（外生化）'!BQ$116</f>
        <v>1.3907638260103504E-5</v>
      </c>
      <c r="BR13" s="342">
        <f>逆行列係数!BR13/'逆行列係数（外生化）'!BR$116</f>
        <v>8.4443130380827355E-6</v>
      </c>
      <c r="BS13" s="342">
        <f>逆行列係数!BS13/'逆行列係数（外生化）'!BS$116</f>
        <v>1.1993337344365709E-5</v>
      </c>
      <c r="BT13" s="342">
        <f>逆行列係数!BT13/'逆行列係数（外生化）'!BT$116</f>
        <v>3.207662920356168E-6</v>
      </c>
      <c r="BU13" s="342">
        <f>逆行列係数!BU13/'逆行列係数（外生化）'!BU$116</f>
        <v>3.9141252080516651E-6</v>
      </c>
      <c r="BV13" s="342">
        <f>逆行列係数!BV13/'逆行列係数（外生化）'!BV$116</f>
        <v>3.015947802496627E-6</v>
      </c>
      <c r="BW13" s="342">
        <f>逆行列係数!BW13/'逆行列係数（外生化）'!BW$116</f>
        <v>2.7686140111313898E-6</v>
      </c>
      <c r="BX13" s="342">
        <f>逆行列係数!BX13/'逆行列係数（外生化）'!BX$116</f>
        <v>9.4509185446259672E-7</v>
      </c>
      <c r="BY13" s="342">
        <f>逆行列係数!BY13/'逆行列係数（外生化）'!BY$116</f>
        <v>1.0817380708227376E-5</v>
      </c>
      <c r="BZ13" s="342">
        <f>逆行列係数!BZ13/'逆行列係数（外生化）'!BZ$116</f>
        <v>3.3850944488229012E-6</v>
      </c>
      <c r="CA13" s="342">
        <f>逆行列係数!CA13/'逆行列係数（外生化）'!CA$116</f>
        <v>5.4772820886431067E-6</v>
      </c>
      <c r="CB13" s="342">
        <f>逆行列係数!CB13/'逆行列係数（外生化）'!CB$116</f>
        <v>2.3162185895570029E-6</v>
      </c>
      <c r="CC13" s="342">
        <f>逆行列係数!CC13/'逆行列係数（外生化）'!CC$116</f>
        <v>0</v>
      </c>
      <c r="CD13" s="342">
        <f>逆行列係数!CD13/'逆行列係数（外生化）'!CD$116</f>
        <v>3.7305951666543731E-6</v>
      </c>
      <c r="CE13" s="342">
        <f>逆行列係数!CE13/'逆行列係数（外生化）'!CE$116</f>
        <v>6.1827055444651108E-6</v>
      </c>
      <c r="CF13" s="342">
        <f>逆行列係数!CF13/'逆行列係数（外生化）'!CF$116</f>
        <v>1.0431296030494864E-5</v>
      </c>
      <c r="CG13" s="342">
        <f>逆行列係数!CG13/'逆行列係数（外生化）'!CG$116</f>
        <v>1.8990430120081545E-6</v>
      </c>
      <c r="CH13" s="342">
        <f>逆行列係数!CH13/'逆行列係数（外生化）'!CH$116</f>
        <v>1.1532748844710242E-5</v>
      </c>
      <c r="CI13" s="342">
        <f>逆行列係数!CI13/'逆行列係数（外生化）'!CI$116</f>
        <v>8.2335904304599106E-6</v>
      </c>
      <c r="CJ13" s="342">
        <f>逆行列係数!CJ13/'逆行列係数（外生化）'!CJ$116</f>
        <v>1.0581854293586441E-5</v>
      </c>
      <c r="CK13" s="342">
        <f>逆行列係数!CK13/'逆行列係数（外生化）'!CK$116</f>
        <v>1.2852816503888993E-5</v>
      </c>
      <c r="CL13" s="342">
        <f>逆行列係数!CL13/'逆行列係数（外生化）'!CL$116</f>
        <v>1.7661145243237416E-5</v>
      </c>
      <c r="CM13" s="342">
        <f>逆行列係数!CM13/'逆行列係数（外生化）'!CM$116</f>
        <v>1.5841675824915938E-4</v>
      </c>
      <c r="CN13" s="342">
        <f>逆行列係数!CN13/'逆行列係数（外生化）'!CN$116</f>
        <v>1.5135862663791984E-3</v>
      </c>
      <c r="CO13" s="342">
        <f>逆行列係数!CO13/'逆行列係数（外生化）'!CO$116</f>
        <v>5.5356884415937993E-4</v>
      </c>
      <c r="CP13" s="342">
        <f>逆行列係数!CP13/'逆行列係数（外生化）'!CP$116</f>
        <v>8.684504411058967E-4</v>
      </c>
      <c r="CQ13" s="342">
        <f>逆行列係数!CQ13/'逆行列係数（外生化）'!CQ$116</f>
        <v>2.9226081017731892E-5</v>
      </c>
      <c r="CR13" s="342">
        <f>逆行列係数!CR13/'逆行列係数（外生化）'!CR$116</f>
        <v>3.3870794526429265E-3</v>
      </c>
      <c r="CS13" s="342">
        <f>逆行列係数!CS13/'逆行列係数（外生化）'!CS$116</f>
        <v>5.1929974964935073E-3</v>
      </c>
      <c r="CT13" s="342">
        <f>逆行列係数!CT13/'逆行列係数（外生化）'!CT$116</f>
        <v>4.2536029072312857E-4</v>
      </c>
      <c r="CU13" s="342">
        <f>逆行列係数!CU13/'逆行列係数（外生化）'!CU$116</f>
        <v>7.7453102385040738E-6</v>
      </c>
      <c r="CV13" s="342">
        <f>逆行列係数!CV13/'逆行列係数（外生化）'!CV$116</f>
        <v>9.209836654625608E-6</v>
      </c>
      <c r="CW13" s="342">
        <f>逆行列係数!CW13/'逆行列係数（外生化）'!CW$116</f>
        <v>8.8684891657859029E-6</v>
      </c>
      <c r="CX13" s="342">
        <f>逆行列係数!CX13/'逆行列係数（外生化）'!CX$116</f>
        <v>1.0858369576338454E-5</v>
      </c>
      <c r="CY13" s="342">
        <f>逆行列係数!CY13/'逆行列係数（外生化）'!CY$116</f>
        <v>1.7277190112124613E-2</v>
      </c>
      <c r="CZ13" s="342">
        <f>逆行列係数!CZ13/'逆行列係数（外生化）'!CZ$116</f>
        <v>3.8245501761414794E-2</v>
      </c>
      <c r="DA13" s="342">
        <f>逆行列係数!DA13/'逆行列係数（外生化）'!DA$116</f>
        <v>4.7883873363136669E-5</v>
      </c>
      <c r="DB13" s="342">
        <f>逆行列係数!DB13/'逆行列係数（外生化）'!DB$116</f>
        <v>2.2791302780442007E-5</v>
      </c>
      <c r="DC13" s="342">
        <f>逆行列係数!DC13/'逆行列係数（外生化）'!DC$116</f>
        <v>3.9675873215134033E-5</v>
      </c>
      <c r="DD13" s="342">
        <f>逆行列係数!DD13/'逆行列係数（外生化）'!DD$116</f>
        <v>1.075164698239739E-3</v>
      </c>
      <c r="DE13" s="342">
        <f>逆行列係数!DE13/'逆行列係数（外生化）'!DE$116</f>
        <v>6.7212380029120511E-5</v>
      </c>
      <c r="DF13" s="343">
        <f>逆行列係数!DF13/'逆行列係数（外生化）'!DF$116</f>
        <v>4.14768108185213E-5</v>
      </c>
      <c r="DG13" s="344"/>
      <c r="DH13" s="345"/>
      <c r="DI13" s="346"/>
      <c r="DJ13" s="346"/>
      <c r="DK13" s="346"/>
      <c r="DL13" s="346"/>
      <c r="DM13" s="346"/>
      <c r="DN13" s="346"/>
      <c r="DO13" s="346"/>
      <c r="DR13" s="345"/>
      <c r="DS13" s="345"/>
      <c r="DT13" s="345"/>
      <c r="DU13" s="345"/>
      <c r="DV13" s="345"/>
      <c r="DW13" s="345"/>
      <c r="DX13" s="345"/>
      <c r="DY13" s="345"/>
      <c r="DZ13" s="345"/>
      <c r="EA13" s="345"/>
      <c r="EB13" s="345"/>
      <c r="EC13" s="345"/>
      <c r="ED13" s="345"/>
      <c r="EE13" s="345"/>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row>
    <row r="14" spans="1:171" ht="19.899999999999999" customHeight="1" x14ac:dyDescent="0.15">
      <c r="A14" s="347" t="s">
        <v>167</v>
      </c>
      <c r="B14" s="348" t="s">
        <v>168</v>
      </c>
      <c r="C14" s="349">
        <f>逆行列係数!C14/'逆行列係数（外生化）'!C$116</f>
        <v>9.1378990171709079E-6</v>
      </c>
      <c r="D14" s="342">
        <f>逆行列係数!D14/'逆行列係数（外生化）'!D$116</f>
        <v>2.1249848050493673E-5</v>
      </c>
      <c r="E14" s="342">
        <f>逆行列係数!E14/'逆行列係数（外生化）'!E$116</f>
        <v>2.9627407827350238E-6</v>
      </c>
      <c r="F14" s="342">
        <f>逆行列係数!F14/'逆行列係数（外生化）'!F$116</f>
        <v>3.4579975537133302E-6</v>
      </c>
      <c r="G14" s="342">
        <f>逆行列係数!G14/'逆行列係数（外生化）'!G$116</f>
        <v>6.0953530810073757E-3</v>
      </c>
      <c r="H14" s="342">
        <f>逆行列係数!H14/'逆行列係数（外生化）'!H$116</f>
        <v>0</v>
      </c>
      <c r="I14" s="342">
        <f>逆行列係数!I14/'逆行列係数（外生化）'!I$116</f>
        <v>5.2121833904967737E-6</v>
      </c>
      <c r="J14" s="342">
        <f>逆行列係数!J14/'逆行列係数（外生化）'!J$116</f>
        <v>4.5774014738934524E-4</v>
      </c>
      <c r="K14" s="342">
        <f>逆行列係数!K14/'逆行列係数（外生化）'!K$116</f>
        <v>1</v>
      </c>
      <c r="L14" s="342">
        <f>逆行列係数!L14/'逆行列係数（外生化）'!L$116</f>
        <v>2.9329356083927335E-5</v>
      </c>
      <c r="M14" s="342">
        <f>逆行列係数!M14/'逆行列係数（外生化）'!M$116</f>
        <v>0</v>
      </c>
      <c r="N14" s="342">
        <f>逆行列係数!N14/'逆行列係数（外生化）'!N$116</f>
        <v>3.3297423320079772E-6</v>
      </c>
      <c r="O14" s="342">
        <f>逆行列係数!O14/'逆行列係数（外生化）'!O$116</f>
        <v>4.435896111286321E-6</v>
      </c>
      <c r="P14" s="342">
        <f>逆行列係数!P14/'逆行列係数（外生化）'!P$116</f>
        <v>7.5755169297782637E-6</v>
      </c>
      <c r="Q14" s="342">
        <f>逆行列係数!Q14/'逆行列係数（外生化）'!Q$116</f>
        <v>3.0555591014367173E-6</v>
      </c>
      <c r="R14" s="342">
        <f>逆行列係数!R14/'逆行列係数（外生化）'!R$116</f>
        <v>3.5137059903985038E-6</v>
      </c>
      <c r="S14" s="342">
        <f>逆行列係数!S14/'逆行列係数（外生化）'!S$116</f>
        <v>3.6869683160919754E-6</v>
      </c>
      <c r="T14" s="342">
        <f>逆行列係数!T14/'逆行列係数（外生化）'!T$116</f>
        <v>2.6314484531655359E-6</v>
      </c>
      <c r="U14" s="342">
        <f>逆行列係数!U14/'逆行列係数（外生化）'!U$116</f>
        <v>1.4828480544205062E-6</v>
      </c>
      <c r="V14" s="342">
        <f>逆行列係数!V14/'逆行列係数（外生化）'!V$116</f>
        <v>3.3836281771845297E-6</v>
      </c>
      <c r="W14" s="342">
        <f>逆行列係数!W14/'逆行列係数（外生化）'!W$116</f>
        <v>6.0767450535646754E-7</v>
      </c>
      <c r="X14" s="342">
        <f>逆行列係数!X14/'逆行列係数（外生化）'!X$116</f>
        <v>1.5536828976424268E-6</v>
      </c>
      <c r="Y14" s="342">
        <f>逆行列係数!Y14/'逆行列係数（外生化）'!Y$116</f>
        <v>1.7697551448343314E-6</v>
      </c>
      <c r="Z14" s="342">
        <f>逆行列係数!Z14/'逆行列係数（外生化）'!Z$116</f>
        <v>6.480761488586134E-6</v>
      </c>
      <c r="AA14" s="342">
        <f>逆行列係数!AA14/'逆行列係数（外生化）'!AA$116</f>
        <v>3.2807581457846667E-5</v>
      </c>
      <c r="AB14" s="342">
        <f>逆行列係数!AB14/'逆行列係数（外生化）'!AB$116</f>
        <v>4.2716952613409763E-6</v>
      </c>
      <c r="AC14" s="342">
        <f>逆行列係数!AC14/'逆行列係数（外生化）'!AC$116</f>
        <v>4.1503181139289817E-7</v>
      </c>
      <c r="AD14" s="342">
        <f>逆行列係数!AD14/'逆行列係数（外生化）'!AD$116</f>
        <v>6.6677210163375703E-6</v>
      </c>
      <c r="AE14" s="342">
        <f>逆行列係数!AE14/'逆行列係数（外生化）'!AE$116</f>
        <v>2.2665284713236689E-6</v>
      </c>
      <c r="AF14" s="342">
        <f>逆行列係数!AF14/'逆行列係数（外生化）'!AF$116</f>
        <v>6.6071908421507579E-6</v>
      </c>
      <c r="AG14" s="342">
        <f>逆行列係数!AG14/'逆行列係数（外生化）'!AG$116</f>
        <v>6.2301368286519672E-6</v>
      </c>
      <c r="AH14" s="342">
        <f>逆行列係数!AH14/'逆行列係数（外生化）'!AH$116</f>
        <v>1.1657550331628462E-5</v>
      </c>
      <c r="AI14" s="342">
        <f>逆行列係数!AI14/'逆行列係数（外生化）'!AI$116</f>
        <v>1.067589512385306E-5</v>
      </c>
      <c r="AJ14" s="342">
        <f>逆行列係数!AJ14/'逆行列係数（外生化）'!AJ$116</f>
        <v>2.1124403419306974E-6</v>
      </c>
      <c r="AK14" s="342">
        <f>逆行列係数!AK14/'逆行列係数（外生化）'!AK$116</f>
        <v>1.3710003573217578E-5</v>
      </c>
      <c r="AL14" s="342">
        <f>逆行列係数!AL14/'逆行列係数（外生化）'!AL$116</f>
        <v>4.0491939848777653E-6</v>
      </c>
      <c r="AM14" s="342">
        <f>逆行列係数!AM14/'逆行列係数（外生化）'!AM$116</f>
        <v>6.3034326987260922E-6</v>
      </c>
      <c r="AN14" s="342">
        <f>逆行列係数!AN14/'逆行列係数（外生化）'!AN$116</f>
        <v>1.40831932559136E-5</v>
      </c>
      <c r="AO14" s="342">
        <f>逆行列係数!AO14/'逆行列係数（外生化）'!AO$116</f>
        <v>9.043992728173076E-6</v>
      </c>
      <c r="AP14" s="342">
        <f>逆行列係数!AP14/'逆行列係数（外生化）'!AP$116</f>
        <v>3.0507603795277244E-6</v>
      </c>
      <c r="AQ14" s="342">
        <f>逆行列係数!AQ14/'逆行列係数（外生化）'!AQ$116</f>
        <v>4.4450176685745568E-6</v>
      </c>
      <c r="AR14" s="342">
        <f>逆行列係数!AR14/'逆行列係数（外生化）'!AR$116</f>
        <v>4.1236397694849733E-6</v>
      </c>
      <c r="AS14" s="342">
        <f>逆行列係数!AS14/'逆行列係数（外生化）'!AS$116</f>
        <v>6.1131789951215445E-6</v>
      </c>
      <c r="AT14" s="342">
        <f>逆行列係数!AT14/'逆行列係数（外生化）'!AT$116</f>
        <v>6.2973003497404187E-6</v>
      </c>
      <c r="AU14" s="342">
        <f>逆行列係数!AU14/'逆行列係数（外生化）'!AU$116</f>
        <v>5.2027877016113424E-6</v>
      </c>
      <c r="AV14" s="342">
        <f>逆行列係数!AV14/'逆行列係数（外生化）'!AV$116</f>
        <v>3.2632430748967776E-6</v>
      </c>
      <c r="AW14" s="342">
        <f>逆行列係数!AW14/'逆行列係数（外生化）'!AW$116</f>
        <v>1.9017941489775329E-6</v>
      </c>
      <c r="AX14" s="342">
        <f>逆行列係数!AX14/'逆行列係数（外生化）'!AX$116</f>
        <v>1.8511196888052452E-6</v>
      </c>
      <c r="AY14" s="342">
        <f>逆行列係数!AY14/'逆行列係数（外生化）'!AY$116</f>
        <v>2.8817902275331902E-6</v>
      </c>
      <c r="AZ14" s="342">
        <f>逆行列係数!AZ14/'逆行列係数（外生化）'!AZ$116</f>
        <v>1.7282208006943043E-6</v>
      </c>
      <c r="BA14" s="342">
        <f>逆行列係数!BA14/'逆行列係数（外生化）'!BA$116</f>
        <v>1.5544164665049787E-6</v>
      </c>
      <c r="BB14" s="342">
        <f>逆行列係数!BB14/'逆行列係数（外生化）'!BB$116</f>
        <v>5.7911642922866819E-6</v>
      </c>
      <c r="BC14" s="342">
        <f>逆行列係数!BC14/'逆行列係数（外生化）'!BC$116</f>
        <v>4.631562156411665E-6</v>
      </c>
      <c r="BD14" s="342">
        <f>逆行列係数!BD14/'逆行列係数（外生化）'!BD$116</f>
        <v>2.1865819082942363E-6</v>
      </c>
      <c r="BE14" s="342">
        <f>逆行列係数!BE14/'逆行列係数（外生化）'!BE$116</f>
        <v>1.1607984995048227E-6</v>
      </c>
      <c r="BF14" s="342">
        <f>逆行列係数!BF14/'逆行列係数（外生化）'!BF$116</f>
        <v>1.3901901048645504E-6</v>
      </c>
      <c r="BG14" s="342">
        <f>逆行列係数!BG14/'逆行列係数（外生化）'!BG$116</f>
        <v>1.5379142359132038E-6</v>
      </c>
      <c r="BH14" s="342">
        <f>逆行列係数!BH14/'逆行列係数（外生化）'!BH$116</f>
        <v>4.4332394509715603E-6</v>
      </c>
      <c r="BI14" s="342">
        <f>逆行列係数!BI14/'逆行列係数（外生化）'!BI$116</f>
        <v>1.1318216347544433E-5</v>
      </c>
      <c r="BJ14" s="342">
        <f>逆行列係数!BJ14/'逆行列係数（外生化）'!BJ$116</f>
        <v>4.4441351483571603E-6</v>
      </c>
      <c r="BK14" s="342">
        <f>逆行列係数!BK14/'逆行列係数（外生化）'!BK$116</f>
        <v>3.2539458575862172E-6</v>
      </c>
      <c r="BL14" s="342">
        <f>逆行列係数!BL14/'逆行列係数（外生化）'!BL$116</f>
        <v>1.2995874509238669E-5</v>
      </c>
      <c r="BM14" s="342">
        <f>逆行列係数!BM14/'逆行列係数（外生化）'!BM$116</f>
        <v>1.5037030371674058E-5</v>
      </c>
      <c r="BN14" s="342">
        <f>逆行列係数!BN14/'逆行列係数（外生化）'!BN$116</f>
        <v>1.2230873195807479E-5</v>
      </c>
      <c r="BO14" s="342">
        <f>逆行列係数!BO14/'逆行列係数（外生化）'!BO$116</f>
        <v>1.2672461579350532E-5</v>
      </c>
      <c r="BP14" s="342">
        <f>逆行列係数!BP14/'逆行列係数（外生化）'!BP$116</f>
        <v>3.7911190363869281E-6</v>
      </c>
      <c r="BQ14" s="342">
        <f>逆行列係数!BQ14/'逆行列係数（外生化）'!BQ$116</f>
        <v>3.6278415105124848E-6</v>
      </c>
      <c r="BR14" s="342">
        <f>逆行列係数!BR14/'逆行列係数（外生化）'!BR$116</f>
        <v>7.5744332651322038E-6</v>
      </c>
      <c r="BS14" s="342">
        <f>逆行列係数!BS14/'逆行列係数（外生化）'!BS$116</f>
        <v>9.2448704847211514E-6</v>
      </c>
      <c r="BT14" s="342">
        <f>逆行列係数!BT14/'逆行列係数（外生化）'!BT$116</f>
        <v>2.365492815458088E-5</v>
      </c>
      <c r="BU14" s="342">
        <f>逆行列係数!BU14/'逆行列係数（外生化）'!BU$116</f>
        <v>8.2404895213155398E-6</v>
      </c>
      <c r="BV14" s="342">
        <f>逆行列係数!BV14/'逆行列係数（外生化）'!BV$116</f>
        <v>9.1384926863998747E-6</v>
      </c>
      <c r="BW14" s="342">
        <f>逆行列係数!BW14/'逆行列係数（外生化）'!BW$116</f>
        <v>7.919504494231709E-6</v>
      </c>
      <c r="BX14" s="342">
        <f>逆行列係数!BX14/'逆行列係数（外生化）'!BX$116</f>
        <v>9.5719975787724596E-7</v>
      </c>
      <c r="BY14" s="342">
        <f>逆行列係数!BY14/'逆行列係数（外生化）'!BY$116</f>
        <v>7.2240260655050881E-6</v>
      </c>
      <c r="BZ14" s="342">
        <f>逆行列係数!BZ14/'逆行列係数（外生化）'!BZ$116</f>
        <v>2.6998968185955847E-6</v>
      </c>
      <c r="CA14" s="342">
        <f>逆行列係数!CA14/'逆行列係数（外生化）'!CA$116</f>
        <v>3.9582948962015235E-6</v>
      </c>
      <c r="CB14" s="342">
        <f>逆行列係数!CB14/'逆行列係数（外生化）'!CB$116</f>
        <v>8.3435222366659632E-6</v>
      </c>
      <c r="CC14" s="342">
        <f>逆行列係数!CC14/'逆行列係数（外生化）'!CC$116</f>
        <v>0</v>
      </c>
      <c r="CD14" s="342">
        <f>逆行列係数!CD14/'逆行列係数（外生化）'!CD$116</f>
        <v>6.4313974936625899E-6</v>
      </c>
      <c r="CE14" s="342">
        <f>逆行列係数!CE14/'逆行列係数（外生化）'!CE$116</f>
        <v>4.2501708901217708E-6</v>
      </c>
      <c r="CF14" s="342">
        <f>逆行列係数!CF14/'逆行列係数（外生化）'!CF$116</f>
        <v>5.1239114832140338E-6</v>
      </c>
      <c r="CG14" s="342">
        <f>逆行列係数!CG14/'逆行列係数（外生化）'!CG$116</f>
        <v>1.4506519331312604E-6</v>
      </c>
      <c r="CH14" s="342">
        <f>逆行列係数!CH14/'逆行列係数（外生化）'!CH$116</f>
        <v>6.5107588049447607E-6</v>
      </c>
      <c r="CI14" s="342">
        <f>逆行列係数!CI14/'逆行列係数（外生化）'!CI$116</f>
        <v>6.991654055350632E-6</v>
      </c>
      <c r="CJ14" s="342">
        <f>逆行列係数!CJ14/'逆行列係数（外生化）'!CJ$116</f>
        <v>2.443738049819594E-6</v>
      </c>
      <c r="CK14" s="342">
        <f>逆行列係数!CK14/'逆行列係数（外生化）'!CK$116</f>
        <v>1.0942323240880988E-5</v>
      </c>
      <c r="CL14" s="342">
        <f>逆行列係数!CL14/'逆行列係数（外生化）'!CL$116</f>
        <v>5.6367321399496006E-6</v>
      </c>
      <c r="CM14" s="342">
        <f>逆行列係数!CM14/'逆行列係数（外生化）'!CM$116</f>
        <v>1.7100078963347904E-5</v>
      </c>
      <c r="CN14" s="342">
        <f>逆行列係数!CN14/'逆行列係数（外生化）'!CN$116</f>
        <v>1.6449070344866942E-4</v>
      </c>
      <c r="CO14" s="342">
        <f>逆行列係数!CO14/'逆行列係数（外生化）'!CO$116</f>
        <v>1.9390774739673286E-5</v>
      </c>
      <c r="CP14" s="342">
        <f>逆行列係数!CP14/'逆行列係数（外生化）'!CP$116</f>
        <v>1.8863530985744218E-4</v>
      </c>
      <c r="CQ14" s="342">
        <f>逆行列係数!CQ14/'逆行列係数（外生化）'!CQ$116</f>
        <v>1.5397769957477792E-5</v>
      </c>
      <c r="CR14" s="342">
        <f>逆行列係数!CR14/'逆行列係数（外生化）'!CR$116</f>
        <v>5.1169041151987598E-4</v>
      </c>
      <c r="CS14" s="342">
        <f>逆行列係数!CS14/'逆行列係数（外生化）'!CS$116</f>
        <v>8.202652283855335E-4</v>
      </c>
      <c r="CT14" s="342">
        <f>逆行列係数!CT14/'逆行列係数（外生化）'!CT$116</f>
        <v>1.1557367901245729E-5</v>
      </c>
      <c r="CU14" s="342">
        <f>逆行列係数!CU14/'逆行列係数（外生化）'!CU$116</f>
        <v>3.9970349763296388E-6</v>
      </c>
      <c r="CV14" s="342">
        <f>逆行列係数!CV14/'逆行列係数（外生化）'!CV$116</f>
        <v>1.7579003877973176E-6</v>
      </c>
      <c r="CW14" s="342">
        <f>逆行列係数!CW14/'逆行列係数（外生化）'!CW$116</f>
        <v>5.5060827016520455E-6</v>
      </c>
      <c r="CX14" s="342">
        <f>逆行列係数!CX14/'逆行列係数（外生化）'!CX$116</f>
        <v>3.9086310612685027E-6</v>
      </c>
      <c r="CY14" s="342">
        <f>逆行列係数!CY14/'逆行列係数（外生化）'!CY$116</f>
        <v>6.0090405858203126E-3</v>
      </c>
      <c r="CZ14" s="342">
        <f>逆行列係数!CZ14/'逆行列係数（外生化）'!CZ$116</f>
        <v>1.7826899051172067E-2</v>
      </c>
      <c r="DA14" s="342">
        <f>逆行列係数!DA14/'逆行列係数（外生化）'!DA$116</f>
        <v>8.8656722429923588E-6</v>
      </c>
      <c r="DB14" s="342">
        <f>逆行列係数!DB14/'逆行列係数（外生化）'!DB$116</f>
        <v>2.9741999778977682E-6</v>
      </c>
      <c r="DC14" s="342">
        <f>逆行列係数!DC14/'逆行列係数（外生化）'!DC$116</f>
        <v>2.598789115760587E-5</v>
      </c>
      <c r="DD14" s="342">
        <f>逆行列係数!DD14/'逆行列係数（外生化）'!DD$116</f>
        <v>2.8939016159872452E-4</v>
      </c>
      <c r="DE14" s="342">
        <f>逆行列係数!DE14/'逆行列係数（外生化）'!DE$116</f>
        <v>3.8915763508339041E-6</v>
      </c>
      <c r="DF14" s="343">
        <f>逆行列係数!DF14/'逆行列係数（外生化）'!DF$116</f>
        <v>1.0820135325321759E-3</v>
      </c>
      <c r="DG14" s="344"/>
      <c r="DH14" s="345"/>
      <c r="DI14" s="346"/>
      <c r="DJ14" s="346"/>
      <c r="DK14" s="346"/>
      <c r="DL14" s="346"/>
      <c r="DM14" s="346"/>
      <c r="DN14" s="346"/>
      <c r="DO14" s="346"/>
      <c r="DR14" s="345"/>
      <c r="DS14" s="345"/>
      <c r="DT14" s="345"/>
      <c r="DU14" s="345"/>
      <c r="DV14" s="345"/>
      <c r="DW14" s="345"/>
      <c r="DX14" s="345"/>
      <c r="DY14" s="345"/>
      <c r="DZ14" s="345"/>
      <c r="EA14" s="345"/>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c r="FO14" s="345"/>
    </row>
    <row r="15" spans="1:171" ht="19.899999999999999" customHeight="1" x14ac:dyDescent="0.15">
      <c r="A15" s="347" t="s">
        <v>173</v>
      </c>
      <c r="B15" s="348" t="s">
        <v>172</v>
      </c>
      <c r="C15" s="349">
        <f>逆行列係数!C15/'逆行列係数（外生化）'!C$116</f>
        <v>1.0887761008874297E-4</v>
      </c>
      <c r="D15" s="342">
        <f>逆行列係数!D15/'逆行列係数（外生化）'!D$116</f>
        <v>7.2331014919458699E-3</v>
      </c>
      <c r="E15" s="342">
        <f>逆行列係数!E15/'逆行列係数（外生化）'!E$116</f>
        <v>6.214456106752727E-4</v>
      </c>
      <c r="F15" s="342">
        <f>逆行列係数!F15/'逆行列係数（外生化）'!F$116</f>
        <v>8.861588638048216E-5</v>
      </c>
      <c r="G15" s="342">
        <f>逆行列係数!G15/'逆行列係数（外生化）'!G$116</f>
        <v>7.5958523042939479E-5</v>
      </c>
      <c r="H15" s="342">
        <f>逆行列係数!H15/'逆行列係数（外生化）'!H$116</f>
        <v>0</v>
      </c>
      <c r="I15" s="342">
        <f>逆行列係数!I15/'逆行列係数（外生化）'!I$116</f>
        <v>2.6781235996087468E-8</v>
      </c>
      <c r="J15" s="342">
        <f>逆行列係数!J15/'逆行列係数（外生化）'!J$116</f>
        <v>3.9277695326263767E-5</v>
      </c>
      <c r="K15" s="342">
        <f>逆行列係数!K15/'逆行列係数（外生化）'!K$116</f>
        <v>8.7841259266600313E-7</v>
      </c>
      <c r="L15" s="342">
        <f>逆行列係数!L15/'逆行列係数（外生化）'!L$116</f>
        <v>1</v>
      </c>
      <c r="M15" s="342">
        <f>逆行列係数!M15/'逆行列係数（外生化）'!M$116</f>
        <v>0</v>
      </c>
      <c r="N15" s="342">
        <f>逆行列係数!N15/'逆行列係数（外生化）'!N$116</f>
        <v>6.6346245411832991E-7</v>
      </c>
      <c r="O15" s="342">
        <f>逆行列係数!O15/'逆行列係数（外生化）'!O$116</f>
        <v>2.4154535117851962E-7</v>
      </c>
      <c r="P15" s="342">
        <f>逆行列係数!P15/'逆行列係数（外生化）'!P$116</f>
        <v>3.2937505893579863E-7</v>
      </c>
      <c r="Q15" s="342">
        <f>逆行列係数!Q15/'逆行列係数（外生化）'!Q$116</f>
        <v>4.9686700753044428E-8</v>
      </c>
      <c r="R15" s="342">
        <f>逆行列係数!R15/'逆行列係数（外生化）'!R$116</f>
        <v>1.2826262157676968E-7</v>
      </c>
      <c r="S15" s="342">
        <f>逆行列係数!S15/'逆行列係数（外生化）'!S$116</f>
        <v>5.8773942773594988E-8</v>
      </c>
      <c r="T15" s="342">
        <f>逆行列係数!T15/'逆行列係数（外生化）'!T$116</f>
        <v>3.3854575332026792E-8</v>
      </c>
      <c r="U15" s="342">
        <f>逆行列係数!U15/'逆行列係数（外生化）'!U$116</f>
        <v>9.1313135180021085E-6</v>
      </c>
      <c r="V15" s="342">
        <f>逆行列係数!V15/'逆行列係数（外生化）'!V$116</f>
        <v>4.7212571326400592E-8</v>
      </c>
      <c r="W15" s="342">
        <f>逆行列係数!W15/'逆行列係数（外生化）'!W$116</f>
        <v>7.2975480909684931E-9</v>
      </c>
      <c r="X15" s="342">
        <f>逆行列係数!X15/'逆行列係数（外生化）'!X$116</f>
        <v>5.617290729510388E-8</v>
      </c>
      <c r="Y15" s="342">
        <f>逆行列係数!Y15/'逆行列係数（外生化）'!Y$116</f>
        <v>2.876645827067788E-8</v>
      </c>
      <c r="Z15" s="342">
        <f>逆行列係数!Z15/'逆行列係数（外生化）'!Z$116</f>
        <v>4.2936712102826263E-8</v>
      </c>
      <c r="AA15" s="342">
        <f>逆行列係数!AA15/'逆行列係数（外生化）'!AA$116</f>
        <v>1.8637688247543536E-7</v>
      </c>
      <c r="AB15" s="342">
        <f>逆行列係数!AB15/'逆行列係数（外生化）'!AB$116</f>
        <v>2.2092594920927792E-7</v>
      </c>
      <c r="AC15" s="342">
        <f>逆行列係数!AC15/'逆行列係数（外生化）'!AC$116</f>
        <v>4.294934224140163E-9</v>
      </c>
      <c r="AD15" s="342">
        <f>逆行列係数!AD15/'逆行列係数（外生化）'!AD$116</f>
        <v>6.9222804301979628E-9</v>
      </c>
      <c r="AE15" s="342">
        <f>逆行列係数!AE15/'逆行列係数（外生化）'!AE$116</f>
        <v>3.8192126378632803E-8</v>
      </c>
      <c r="AF15" s="342">
        <f>逆行列係数!AF15/'逆行列係数（外生化）'!AF$116</f>
        <v>1.0127187728211957E-7</v>
      </c>
      <c r="AG15" s="342">
        <f>逆行列係数!AG15/'逆行列係数（外生化）'!AG$116</f>
        <v>1.0274937017388299E-5</v>
      </c>
      <c r="AH15" s="342">
        <f>逆行列係数!AH15/'逆行列係数（外生化）'!AH$116</f>
        <v>2.9995240408162885E-8</v>
      </c>
      <c r="AI15" s="342">
        <f>逆行列係数!AI15/'逆行列係数（外生化）'!AI$116</f>
        <v>2.8928843243990358E-8</v>
      </c>
      <c r="AJ15" s="342">
        <f>逆行列係数!AJ15/'逆行列係数（外生化）'!AJ$116</f>
        <v>3.250873741562596E-8</v>
      </c>
      <c r="AK15" s="342">
        <f>逆行列係数!AK15/'逆行列係数（外生化）'!AK$116</f>
        <v>5.0987673549402482E-8</v>
      </c>
      <c r="AL15" s="342">
        <f>逆行列係数!AL15/'逆行列係数（外生化）'!AL$116</f>
        <v>4.0598490104360128E-9</v>
      </c>
      <c r="AM15" s="342">
        <f>逆行列係数!AM15/'逆行列係数（外生化）'!AM$116</f>
        <v>1.0632411670247383E-8</v>
      </c>
      <c r="AN15" s="342">
        <f>逆行列係数!AN15/'逆行列係数（外生化）'!AN$116</f>
        <v>2.8297956437925711E-8</v>
      </c>
      <c r="AO15" s="342">
        <f>逆行列係数!AO15/'逆行列係数（外生化）'!AO$116</f>
        <v>2.833240105944387E-8</v>
      </c>
      <c r="AP15" s="342">
        <f>逆行列係数!AP15/'逆行列係数（外生化）'!AP$116</f>
        <v>5.6194911025444166E-9</v>
      </c>
      <c r="AQ15" s="342">
        <f>逆行列係数!AQ15/'逆行列係数（外生化）'!AQ$116</f>
        <v>2.3624045390084214E-8</v>
      </c>
      <c r="AR15" s="342">
        <f>逆行列係数!AR15/'逆行列係数（外生化）'!AR$116</f>
        <v>2.5753858083456718E-8</v>
      </c>
      <c r="AS15" s="342">
        <f>逆行列係数!AS15/'逆行列係数（外生化）'!AS$116</f>
        <v>2.2394989352149232E-8</v>
      </c>
      <c r="AT15" s="342">
        <f>逆行列係数!AT15/'逆行列係数（外生化）'!AT$116</f>
        <v>2.7628958406946311E-8</v>
      </c>
      <c r="AU15" s="342">
        <f>逆行列係数!AU15/'逆行列係数（外生化）'!AU$116</f>
        <v>2.700380507121119E-8</v>
      </c>
      <c r="AV15" s="342">
        <f>逆行列係数!AV15/'逆行列係数（外生化）'!AV$116</f>
        <v>3.9057751317093078E-8</v>
      </c>
      <c r="AW15" s="342">
        <f>逆行列係数!AW15/'逆行列係数（外生化）'!AW$116</f>
        <v>3.6099466350013139E-8</v>
      </c>
      <c r="AX15" s="342">
        <f>逆行列係数!AX15/'逆行列係数（外生化）'!AX$116</f>
        <v>3.584168574776095E-8</v>
      </c>
      <c r="AY15" s="342">
        <f>逆行列係数!AY15/'逆行列係数（外生化）'!AY$116</f>
        <v>3.8008497503036709E-8</v>
      </c>
      <c r="AZ15" s="342">
        <f>逆行列係数!AZ15/'逆行列係数（外生化）'!AZ$116</f>
        <v>4.369133452266093E-8</v>
      </c>
      <c r="BA15" s="342">
        <f>逆行列係数!BA15/'逆行列係数（外生化）'!BA$116</f>
        <v>3.089960451227896E-8</v>
      </c>
      <c r="BB15" s="342">
        <f>逆行列係数!BB15/'逆行列係数（外生化）'!BB$116</f>
        <v>4.1862076146407268E-8</v>
      </c>
      <c r="BC15" s="342">
        <f>逆行列係数!BC15/'逆行列係数（外生化）'!BC$116</f>
        <v>4.4816017331146596E-8</v>
      </c>
      <c r="BD15" s="342">
        <f>逆行列係数!BD15/'逆行列係数（外生化）'!BD$116</f>
        <v>3.2159781604807674E-8</v>
      </c>
      <c r="BE15" s="342">
        <f>逆行列係数!BE15/'逆行列係数（外生化）'!BE$116</f>
        <v>1.9714889959750298E-8</v>
      </c>
      <c r="BF15" s="342">
        <f>逆行列係数!BF15/'逆行列係数（外生化）'!BF$116</f>
        <v>1.5761895354102827E-8</v>
      </c>
      <c r="BG15" s="342">
        <f>逆行列係数!BG15/'逆行列係数（外生化）'!BG$116</f>
        <v>3.6170020372747117E-8</v>
      </c>
      <c r="BH15" s="342">
        <f>逆行列係数!BH15/'逆行列係数（外生化）'!BH$116</f>
        <v>4.4007975560456973E-8</v>
      </c>
      <c r="BI15" s="342">
        <f>逆行列係数!BI15/'逆行列係数（外生化）'!BI$116</f>
        <v>3.403160454563233E-8</v>
      </c>
      <c r="BJ15" s="342">
        <f>逆行列係数!BJ15/'逆行列係数（外生化）'!BJ$116</f>
        <v>1.8662785616508101E-7</v>
      </c>
      <c r="BK15" s="342">
        <f>逆行列係数!BK15/'逆行列係数（外生化）'!BK$116</f>
        <v>1.0694913000629348E-8</v>
      </c>
      <c r="BL15" s="342">
        <f>逆行列係数!BL15/'逆行列係数（外生化）'!BL$116</f>
        <v>4.285120822207945E-8</v>
      </c>
      <c r="BM15" s="342">
        <f>逆行列係数!BM15/'逆行列係数（外生化）'!BM$116</f>
        <v>4.2971667646805515E-8</v>
      </c>
      <c r="BN15" s="342">
        <f>逆行列係数!BN15/'逆行列係数（外生化）'!BN$116</f>
        <v>3.2415072388588474E-7</v>
      </c>
      <c r="BO15" s="342">
        <f>逆行列係数!BO15/'逆行列係数（外生化）'!BO$116</f>
        <v>3.7302314334442846E-8</v>
      </c>
      <c r="BP15" s="342">
        <f>逆行列係数!BP15/'逆行列係数（外生化）'!BP$116</f>
        <v>1.0250412722605167E-8</v>
      </c>
      <c r="BQ15" s="342">
        <f>逆行列係数!BQ15/'逆行列係数（外生化）'!BQ$116</f>
        <v>1.7579084792234768E-8</v>
      </c>
      <c r="BR15" s="342">
        <f>逆行列係数!BR15/'逆行列係数（外生化）'!BR$116</f>
        <v>2.0019178124600812E-8</v>
      </c>
      <c r="BS15" s="342">
        <f>逆行列係数!BS15/'逆行列係数（外生化）'!BS$116</f>
        <v>2.3188589641728623E-8</v>
      </c>
      <c r="BT15" s="342">
        <f>逆行列係数!BT15/'逆行列係数（外生化）'!BT$116</f>
        <v>1.204250468516409E-6</v>
      </c>
      <c r="BU15" s="342">
        <f>逆行列係数!BU15/'逆行列係数（外生化）'!BU$116</f>
        <v>1.1115366062935865E-8</v>
      </c>
      <c r="BV15" s="342">
        <f>逆行列係数!BV15/'逆行列係数（外生化）'!BV$116</f>
        <v>5.3331730610542625E-9</v>
      </c>
      <c r="BW15" s="342">
        <f>逆行列係数!BW15/'逆行列係数（外生化）'!BW$116</f>
        <v>7.0384924800415816E-9</v>
      </c>
      <c r="BX15" s="342">
        <f>逆行列係数!BX15/'逆行列係数（外生化）'!BX$116</f>
        <v>1.8380142767249049E-9</v>
      </c>
      <c r="BY15" s="342">
        <f>逆行列係数!BY15/'逆行列係数（外生化）'!BY$116</f>
        <v>3.532897619536628E-8</v>
      </c>
      <c r="BZ15" s="342">
        <f>逆行列係数!BZ15/'逆行列係数（外生化）'!BZ$116</f>
        <v>1.2388866069001788E-8</v>
      </c>
      <c r="CA15" s="342">
        <f>逆行列係数!CA15/'逆行列係数（外生化）'!CA$116</f>
        <v>6.6337228174623849E-8</v>
      </c>
      <c r="CB15" s="342">
        <f>逆行列係数!CB15/'逆行列係数（外生化）'!CB$116</f>
        <v>5.2236469846949792E-9</v>
      </c>
      <c r="CC15" s="342">
        <f>逆行列係数!CC15/'逆行列係数（外生化）'!CC$116</f>
        <v>0</v>
      </c>
      <c r="CD15" s="342">
        <f>逆行列係数!CD15/'逆行列係数（外生化）'!CD$116</f>
        <v>1.2778226012811864E-8</v>
      </c>
      <c r="CE15" s="342">
        <f>逆行列係数!CE15/'逆行列係数（外生化）'!CE$116</f>
        <v>1.2475889155269836E-8</v>
      </c>
      <c r="CF15" s="342">
        <f>逆行列係数!CF15/'逆行列係数（外生化）'!CF$116</f>
        <v>1.7673918064071594E-8</v>
      </c>
      <c r="CG15" s="342">
        <f>逆行列係数!CG15/'逆行列係数（外生化）'!CG$116</f>
        <v>7.0334098795562295E-9</v>
      </c>
      <c r="CH15" s="342">
        <f>逆行列係数!CH15/'逆行列係数（外生化）'!CH$116</f>
        <v>3.9326365247861247E-8</v>
      </c>
      <c r="CI15" s="342">
        <f>逆行列係数!CI15/'逆行列係数（外生化）'!CI$116</f>
        <v>8.5653156799960055E-7</v>
      </c>
      <c r="CJ15" s="342">
        <f>逆行列係数!CJ15/'逆行列係数（外生化）'!CJ$116</f>
        <v>2.9586946368124507E-8</v>
      </c>
      <c r="CK15" s="342">
        <f>逆行列係数!CK15/'逆行列係数（外生化）'!CK$116</f>
        <v>5.0714750082315609E-8</v>
      </c>
      <c r="CL15" s="342">
        <f>逆行列係数!CL15/'逆行列係数（外生化）'!CL$116</f>
        <v>1.1900209882880322E-6</v>
      </c>
      <c r="CM15" s="342">
        <f>逆行列係数!CM15/'逆行列係数（外生化）'!CM$116</f>
        <v>2.0410940286116639E-8</v>
      </c>
      <c r="CN15" s="342">
        <f>逆行列係数!CN15/'逆行列係数（外生化）'!CN$116</f>
        <v>5.3866954888136295E-6</v>
      </c>
      <c r="CO15" s="342">
        <f>逆行列係数!CO15/'逆行列係数（外生化）'!CO$116</f>
        <v>8.1987007746524531E-5</v>
      </c>
      <c r="CP15" s="342">
        <f>逆行列係数!CP15/'逆行列係数（外生化）'!CP$116</f>
        <v>1.2043291053749432E-6</v>
      </c>
      <c r="CQ15" s="342">
        <f>逆行列係数!CQ15/'逆行列係数（外生化）'!CQ$116</f>
        <v>2.6458085985849662E-8</v>
      </c>
      <c r="CR15" s="342">
        <f>逆行列係数!CR15/'逆行列係数（外生化）'!CR$116</f>
        <v>2.1712550557911169E-6</v>
      </c>
      <c r="CS15" s="342">
        <f>逆行列係数!CS15/'逆行列係数（外生化）'!CS$116</f>
        <v>1.0699392379754705E-6</v>
      </c>
      <c r="CT15" s="342">
        <f>逆行列係数!CT15/'逆行列係数（外生化）'!CT$116</f>
        <v>5.877176015279689E-8</v>
      </c>
      <c r="CU15" s="342">
        <f>逆行列係数!CU15/'逆行列係数（外生化）'!CU$116</f>
        <v>2.0009001071366812E-8</v>
      </c>
      <c r="CV15" s="342">
        <f>逆行列係数!CV15/'逆行列係数（外生化）'!CV$116</f>
        <v>4.1077025958697668E-7</v>
      </c>
      <c r="CW15" s="342">
        <f>逆行列係数!CW15/'逆行列係数（外生化）'!CW$116</f>
        <v>4.5851376412025352E-8</v>
      </c>
      <c r="CX15" s="342">
        <f>逆行列係数!CX15/'逆行列係数（外生化）'!CX$116</f>
        <v>1.4449017337438136E-8</v>
      </c>
      <c r="CY15" s="342">
        <f>逆行列係数!CY15/'逆行列係数（外生化）'!CY$116</f>
        <v>1.8915321966087655E-6</v>
      </c>
      <c r="CZ15" s="342">
        <f>逆行列係数!CZ15/'逆行列係数（外生化）'!CZ$116</f>
        <v>3.8130217592675307E-6</v>
      </c>
      <c r="DA15" s="342">
        <f>逆行列係数!DA15/'逆行列係数（外生化）'!DA$116</f>
        <v>3.8890869312936483E-8</v>
      </c>
      <c r="DB15" s="342">
        <f>逆行列係数!DB15/'逆行列係数（外生化）'!DB$116</f>
        <v>2.7833684644684085E-5</v>
      </c>
      <c r="DC15" s="342">
        <f>逆行列係数!DC15/'逆行列係数（外生化）'!DC$116</f>
        <v>1.5734889941272276E-4</v>
      </c>
      <c r="DD15" s="342">
        <f>逆行列係数!DD15/'逆行列係数（外生化）'!DD$116</f>
        <v>1.6170936206859302E-7</v>
      </c>
      <c r="DE15" s="342">
        <f>逆行列係数!DE15/'逆行列係数（外生化）'!DE$116</f>
        <v>1.5613868142766373E-7</v>
      </c>
      <c r="DF15" s="343">
        <f>逆行列係数!DF15/'逆行列係数（外生化）'!DF$116</f>
        <v>2.9533762228491543E-8</v>
      </c>
      <c r="DG15" s="344"/>
      <c r="DH15" s="345"/>
      <c r="DI15" s="346"/>
      <c r="DJ15" s="346"/>
      <c r="DK15" s="346"/>
      <c r="DL15" s="346"/>
      <c r="DM15" s="346"/>
      <c r="DN15" s="346"/>
      <c r="DO15" s="346"/>
      <c r="DR15" s="345"/>
      <c r="DS15" s="345"/>
      <c r="DT15" s="345"/>
      <c r="DU15" s="345"/>
      <c r="DV15" s="345"/>
      <c r="DW15" s="345"/>
      <c r="DX15" s="345"/>
      <c r="DY15" s="345"/>
      <c r="DZ15" s="345"/>
      <c r="EA15" s="345"/>
      <c r="EB15" s="345"/>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345"/>
      <c r="EZ15" s="345"/>
      <c r="FA15" s="345"/>
      <c r="FB15" s="345"/>
      <c r="FC15" s="345"/>
      <c r="FD15" s="345"/>
      <c r="FE15" s="345"/>
      <c r="FF15" s="345"/>
      <c r="FG15" s="345"/>
      <c r="FH15" s="345"/>
      <c r="FI15" s="345"/>
      <c r="FJ15" s="345"/>
      <c r="FK15" s="345"/>
      <c r="FL15" s="345"/>
      <c r="FM15" s="345"/>
      <c r="FN15" s="345"/>
      <c r="FO15" s="345"/>
    </row>
    <row r="16" spans="1:171" ht="19.899999999999999" customHeight="1" x14ac:dyDescent="0.15">
      <c r="A16" s="347" t="s">
        <v>176</v>
      </c>
      <c r="B16" s="348" t="s">
        <v>175</v>
      </c>
      <c r="C16" s="349">
        <f>逆行列係数!C16/'逆行列係数（外生化）'!C$116</f>
        <v>0</v>
      </c>
      <c r="D16" s="342">
        <f>逆行列係数!D16/'逆行列係数（外生化）'!D$116</f>
        <v>0</v>
      </c>
      <c r="E16" s="342">
        <f>逆行列係数!E16/'逆行列係数（外生化）'!E$116</f>
        <v>0</v>
      </c>
      <c r="F16" s="342">
        <f>逆行列係数!F16/'逆行列係数（外生化）'!F$116</f>
        <v>0</v>
      </c>
      <c r="G16" s="342">
        <f>逆行列係数!G16/'逆行列係数（外生化）'!G$116</f>
        <v>0</v>
      </c>
      <c r="H16" s="342">
        <f>逆行列係数!H16/'逆行列係数（外生化）'!H$116</f>
        <v>0</v>
      </c>
      <c r="I16" s="342">
        <f>逆行列係数!I16/'逆行列係数（外生化）'!I$116</f>
        <v>0</v>
      </c>
      <c r="J16" s="342">
        <f>逆行列係数!J16/'逆行列係数（外生化）'!J$116</f>
        <v>0</v>
      </c>
      <c r="K16" s="342">
        <f>逆行列係数!K16/'逆行列係数（外生化）'!K$116</f>
        <v>0</v>
      </c>
      <c r="L16" s="342">
        <f>逆行列係数!L16/'逆行列係数（外生化）'!L$116</f>
        <v>0</v>
      </c>
      <c r="M16" s="342">
        <f>逆行列係数!M16/'逆行列係数（外生化）'!M$116</f>
        <v>1</v>
      </c>
      <c r="N16" s="342">
        <f>逆行列係数!N16/'逆行列係数（外生化）'!N$116</f>
        <v>0</v>
      </c>
      <c r="O16" s="342">
        <f>逆行列係数!O16/'逆行列係数（外生化）'!O$116</f>
        <v>0</v>
      </c>
      <c r="P16" s="342">
        <f>逆行列係数!P16/'逆行列係数（外生化）'!P$116</f>
        <v>0</v>
      </c>
      <c r="Q16" s="342">
        <f>逆行列係数!Q16/'逆行列係数（外生化）'!Q$116</f>
        <v>0</v>
      </c>
      <c r="R16" s="342">
        <f>逆行列係数!R16/'逆行列係数（外生化）'!R$116</f>
        <v>0</v>
      </c>
      <c r="S16" s="342">
        <f>逆行列係数!S16/'逆行列係数（外生化）'!S$116</f>
        <v>0</v>
      </c>
      <c r="T16" s="342">
        <f>逆行列係数!T16/'逆行列係数（外生化）'!T$116</f>
        <v>0</v>
      </c>
      <c r="U16" s="342">
        <f>逆行列係数!U16/'逆行列係数（外生化）'!U$116</f>
        <v>0</v>
      </c>
      <c r="V16" s="342">
        <f>逆行列係数!V16/'逆行列係数（外生化）'!V$116</f>
        <v>0</v>
      </c>
      <c r="W16" s="342">
        <f>逆行列係数!W16/'逆行列係数（外生化）'!W$116</f>
        <v>0</v>
      </c>
      <c r="X16" s="342">
        <f>逆行列係数!X16/'逆行列係数（外生化）'!X$116</f>
        <v>0</v>
      </c>
      <c r="Y16" s="342">
        <f>逆行列係数!Y16/'逆行列係数（外生化）'!Y$116</f>
        <v>0</v>
      </c>
      <c r="Z16" s="342">
        <f>逆行列係数!Z16/'逆行列係数（外生化）'!Z$116</f>
        <v>0</v>
      </c>
      <c r="AA16" s="342">
        <f>逆行列係数!AA16/'逆行列係数（外生化）'!AA$116</f>
        <v>0</v>
      </c>
      <c r="AB16" s="342">
        <f>逆行列係数!AB16/'逆行列係数（外生化）'!AB$116</f>
        <v>0</v>
      </c>
      <c r="AC16" s="342">
        <f>逆行列係数!AC16/'逆行列係数（外生化）'!AC$116</f>
        <v>0</v>
      </c>
      <c r="AD16" s="342">
        <f>逆行列係数!AD16/'逆行列係数（外生化）'!AD$116</f>
        <v>0</v>
      </c>
      <c r="AE16" s="342">
        <f>逆行列係数!AE16/'逆行列係数（外生化）'!AE$116</f>
        <v>0</v>
      </c>
      <c r="AF16" s="342">
        <f>逆行列係数!AF16/'逆行列係数（外生化）'!AF$116</f>
        <v>0</v>
      </c>
      <c r="AG16" s="342">
        <f>逆行列係数!AG16/'逆行列係数（外生化）'!AG$116</f>
        <v>0</v>
      </c>
      <c r="AH16" s="342">
        <f>逆行列係数!AH16/'逆行列係数（外生化）'!AH$116</f>
        <v>0</v>
      </c>
      <c r="AI16" s="342">
        <f>逆行列係数!AI16/'逆行列係数（外生化）'!AI$116</f>
        <v>0</v>
      </c>
      <c r="AJ16" s="342">
        <f>逆行列係数!AJ16/'逆行列係数（外生化）'!AJ$116</f>
        <v>0</v>
      </c>
      <c r="AK16" s="342">
        <f>逆行列係数!AK16/'逆行列係数（外生化）'!AK$116</f>
        <v>0</v>
      </c>
      <c r="AL16" s="342">
        <f>逆行列係数!AL16/'逆行列係数（外生化）'!AL$116</f>
        <v>0</v>
      </c>
      <c r="AM16" s="342">
        <f>逆行列係数!AM16/'逆行列係数（外生化）'!AM$116</f>
        <v>0</v>
      </c>
      <c r="AN16" s="342">
        <f>逆行列係数!AN16/'逆行列係数（外生化）'!AN$116</f>
        <v>0</v>
      </c>
      <c r="AO16" s="342">
        <f>逆行列係数!AO16/'逆行列係数（外生化）'!AO$116</f>
        <v>0</v>
      </c>
      <c r="AP16" s="342">
        <f>逆行列係数!AP16/'逆行列係数（外生化）'!AP$116</f>
        <v>0</v>
      </c>
      <c r="AQ16" s="342">
        <f>逆行列係数!AQ16/'逆行列係数（外生化）'!AQ$116</f>
        <v>0</v>
      </c>
      <c r="AR16" s="342">
        <f>逆行列係数!AR16/'逆行列係数（外生化）'!AR$116</f>
        <v>0</v>
      </c>
      <c r="AS16" s="342">
        <f>逆行列係数!AS16/'逆行列係数（外生化）'!AS$116</f>
        <v>0</v>
      </c>
      <c r="AT16" s="342">
        <f>逆行列係数!AT16/'逆行列係数（外生化）'!AT$116</f>
        <v>0</v>
      </c>
      <c r="AU16" s="342">
        <f>逆行列係数!AU16/'逆行列係数（外生化）'!AU$116</f>
        <v>0</v>
      </c>
      <c r="AV16" s="342">
        <f>逆行列係数!AV16/'逆行列係数（外生化）'!AV$116</f>
        <v>0</v>
      </c>
      <c r="AW16" s="342">
        <f>逆行列係数!AW16/'逆行列係数（外生化）'!AW$116</f>
        <v>0</v>
      </c>
      <c r="AX16" s="342">
        <f>逆行列係数!AX16/'逆行列係数（外生化）'!AX$116</f>
        <v>0</v>
      </c>
      <c r="AY16" s="342">
        <f>逆行列係数!AY16/'逆行列係数（外生化）'!AY$116</f>
        <v>0</v>
      </c>
      <c r="AZ16" s="342">
        <f>逆行列係数!AZ16/'逆行列係数（外生化）'!AZ$116</f>
        <v>0</v>
      </c>
      <c r="BA16" s="342">
        <f>逆行列係数!BA16/'逆行列係数（外生化）'!BA$116</f>
        <v>0</v>
      </c>
      <c r="BB16" s="342">
        <f>逆行列係数!BB16/'逆行列係数（外生化）'!BB$116</f>
        <v>0</v>
      </c>
      <c r="BC16" s="342">
        <f>逆行列係数!BC16/'逆行列係数（外生化）'!BC$116</f>
        <v>0</v>
      </c>
      <c r="BD16" s="342">
        <f>逆行列係数!BD16/'逆行列係数（外生化）'!BD$116</f>
        <v>0</v>
      </c>
      <c r="BE16" s="342">
        <f>逆行列係数!BE16/'逆行列係数（外生化）'!BE$116</f>
        <v>0</v>
      </c>
      <c r="BF16" s="342">
        <f>逆行列係数!BF16/'逆行列係数（外生化）'!BF$116</f>
        <v>0</v>
      </c>
      <c r="BG16" s="342">
        <f>逆行列係数!BG16/'逆行列係数（外生化）'!BG$116</f>
        <v>0</v>
      </c>
      <c r="BH16" s="342">
        <f>逆行列係数!BH16/'逆行列係数（外生化）'!BH$116</f>
        <v>0</v>
      </c>
      <c r="BI16" s="342">
        <f>逆行列係数!BI16/'逆行列係数（外生化）'!BI$116</f>
        <v>0</v>
      </c>
      <c r="BJ16" s="342">
        <f>逆行列係数!BJ16/'逆行列係数（外生化）'!BJ$116</f>
        <v>0</v>
      </c>
      <c r="BK16" s="342">
        <f>逆行列係数!BK16/'逆行列係数（外生化）'!BK$116</f>
        <v>0</v>
      </c>
      <c r="BL16" s="342">
        <f>逆行列係数!BL16/'逆行列係数（外生化）'!BL$116</f>
        <v>0</v>
      </c>
      <c r="BM16" s="342">
        <f>逆行列係数!BM16/'逆行列係数（外生化）'!BM$116</f>
        <v>0</v>
      </c>
      <c r="BN16" s="342">
        <f>逆行列係数!BN16/'逆行列係数（外生化）'!BN$116</f>
        <v>0</v>
      </c>
      <c r="BO16" s="342">
        <f>逆行列係数!BO16/'逆行列係数（外生化）'!BO$116</f>
        <v>0</v>
      </c>
      <c r="BP16" s="342">
        <f>逆行列係数!BP16/'逆行列係数（外生化）'!BP$116</f>
        <v>0</v>
      </c>
      <c r="BQ16" s="342">
        <f>逆行列係数!BQ16/'逆行列係数（外生化）'!BQ$116</f>
        <v>0</v>
      </c>
      <c r="BR16" s="342">
        <f>逆行列係数!BR16/'逆行列係数（外生化）'!BR$116</f>
        <v>0</v>
      </c>
      <c r="BS16" s="342">
        <f>逆行列係数!BS16/'逆行列係数（外生化）'!BS$116</f>
        <v>0</v>
      </c>
      <c r="BT16" s="342">
        <f>逆行列係数!BT16/'逆行列係数（外生化）'!BT$116</f>
        <v>0</v>
      </c>
      <c r="BU16" s="342">
        <f>逆行列係数!BU16/'逆行列係数（外生化）'!BU$116</f>
        <v>0</v>
      </c>
      <c r="BV16" s="342">
        <f>逆行列係数!BV16/'逆行列係数（外生化）'!BV$116</f>
        <v>0</v>
      </c>
      <c r="BW16" s="342">
        <f>逆行列係数!BW16/'逆行列係数（外生化）'!BW$116</f>
        <v>0</v>
      </c>
      <c r="BX16" s="342">
        <f>逆行列係数!BX16/'逆行列係数（外生化）'!BX$116</f>
        <v>0</v>
      </c>
      <c r="BY16" s="342">
        <f>逆行列係数!BY16/'逆行列係数（外生化）'!BY$116</f>
        <v>0</v>
      </c>
      <c r="BZ16" s="342">
        <f>逆行列係数!BZ16/'逆行列係数（外生化）'!BZ$116</f>
        <v>0</v>
      </c>
      <c r="CA16" s="342">
        <f>逆行列係数!CA16/'逆行列係数（外生化）'!CA$116</f>
        <v>0</v>
      </c>
      <c r="CB16" s="342">
        <f>逆行列係数!CB16/'逆行列係数（外生化）'!CB$116</f>
        <v>0</v>
      </c>
      <c r="CC16" s="342">
        <f>逆行列係数!CC16/'逆行列係数（外生化）'!CC$116</f>
        <v>0</v>
      </c>
      <c r="CD16" s="342">
        <f>逆行列係数!CD16/'逆行列係数（外生化）'!CD$116</f>
        <v>0</v>
      </c>
      <c r="CE16" s="342">
        <f>逆行列係数!CE16/'逆行列係数（外生化）'!CE$116</f>
        <v>0</v>
      </c>
      <c r="CF16" s="342">
        <f>逆行列係数!CF16/'逆行列係数（外生化）'!CF$116</f>
        <v>0</v>
      </c>
      <c r="CG16" s="342">
        <f>逆行列係数!CG16/'逆行列係数（外生化）'!CG$116</f>
        <v>0</v>
      </c>
      <c r="CH16" s="342">
        <f>逆行列係数!CH16/'逆行列係数（外生化）'!CH$116</f>
        <v>0</v>
      </c>
      <c r="CI16" s="342">
        <f>逆行列係数!CI16/'逆行列係数（外生化）'!CI$116</f>
        <v>0</v>
      </c>
      <c r="CJ16" s="342">
        <f>逆行列係数!CJ16/'逆行列係数（外生化）'!CJ$116</f>
        <v>0</v>
      </c>
      <c r="CK16" s="342">
        <f>逆行列係数!CK16/'逆行列係数（外生化）'!CK$116</f>
        <v>0</v>
      </c>
      <c r="CL16" s="342">
        <f>逆行列係数!CL16/'逆行列係数（外生化）'!CL$116</f>
        <v>0</v>
      </c>
      <c r="CM16" s="342">
        <f>逆行列係数!CM16/'逆行列係数（外生化）'!CM$116</f>
        <v>0</v>
      </c>
      <c r="CN16" s="342">
        <f>逆行列係数!CN16/'逆行列係数（外生化）'!CN$116</f>
        <v>0</v>
      </c>
      <c r="CO16" s="342">
        <f>逆行列係数!CO16/'逆行列係数（外生化）'!CO$116</f>
        <v>0</v>
      </c>
      <c r="CP16" s="342">
        <f>逆行列係数!CP16/'逆行列係数（外生化）'!CP$116</f>
        <v>0</v>
      </c>
      <c r="CQ16" s="342">
        <f>逆行列係数!CQ16/'逆行列係数（外生化）'!CQ$116</f>
        <v>0</v>
      </c>
      <c r="CR16" s="342">
        <f>逆行列係数!CR16/'逆行列係数（外生化）'!CR$116</f>
        <v>0</v>
      </c>
      <c r="CS16" s="342">
        <f>逆行列係数!CS16/'逆行列係数（外生化）'!CS$116</f>
        <v>0</v>
      </c>
      <c r="CT16" s="342">
        <f>逆行列係数!CT16/'逆行列係数（外生化）'!CT$116</f>
        <v>0</v>
      </c>
      <c r="CU16" s="342">
        <f>逆行列係数!CU16/'逆行列係数（外生化）'!CU$116</f>
        <v>0</v>
      </c>
      <c r="CV16" s="342">
        <f>逆行列係数!CV16/'逆行列係数（外生化）'!CV$116</f>
        <v>0</v>
      </c>
      <c r="CW16" s="342">
        <f>逆行列係数!CW16/'逆行列係数（外生化）'!CW$116</f>
        <v>0</v>
      </c>
      <c r="CX16" s="342">
        <f>逆行列係数!CX16/'逆行列係数（外生化）'!CX$116</f>
        <v>0</v>
      </c>
      <c r="CY16" s="342">
        <f>逆行列係数!CY16/'逆行列係数（外生化）'!CY$116</f>
        <v>0</v>
      </c>
      <c r="CZ16" s="342">
        <f>逆行列係数!CZ16/'逆行列係数（外生化）'!CZ$116</f>
        <v>0</v>
      </c>
      <c r="DA16" s="342">
        <f>逆行列係数!DA16/'逆行列係数（外生化）'!DA$116</f>
        <v>0</v>
      </c>
      <c r="DB16" s="342">
        <f>逆行列係数!DB16/'逆行列係数（外生化）'!DB$116</f>
        <v>0</v>
      </c>
      <c r="DC16" s="342">
        <f>逆行列係数!DC16/'逆行列係数（外生化）'!DC$116</f>
        <v>0</v>
      </c>
      <c r="DD16" s="342">
        <f>逆行列係数!DD16/'逆行列係数（外生化）'!DD$116</f>
        <v>0</v>
      </c>
      <c r="DE16" s="342">
        <f>逆行列係数!DE16/'逆行列係数（外生化）'!DE$116</f>
        <v>0</v>
      </c>
      <c r="DF16" s="343">
        <f>逆行列係数!DF16/'逆行列係数（外生化）'!DF$116</f>
        <v>0</v>
      </c>
      <c r="DG16" s="344"/>
      <c r="DH16" s="345"/>
      <c r="DI16" s="346"/>
      <c r="DJ16" s="346"/>
      <c r="DK16" s="346"/>
      <c r="DL16" s="346"/>
      <c r="DM16" s="346"/>
      <c r="DN16" s="346"/>
      <c r="DO16" s="346"/>
      <c r="DR16" s="345"/>
      <c r="DS16" s="345"/>
      <c r="DT16" s="345"/>
      <c r="DU16" s="345"/>
      <c r="DV16" s="345"/>
      <c r="DW16" s="345"/>
      <c r="DX16" s="345"/>
      <c r="DY16" s="345"/>
      <c r="DZ16" s="345"/>
      <c r="EA16" s="345"/>
      <c r="EB16" s="345"/>
      <c r="EC16" s="345"/>
      <c r="ED16" s="345"/>
      <c r="EE16" s="345"/>
      <c r="EF16" s="345"/>
      <c r="EG16" s="345"/>
      <c r="EH16" s="345"/>
      <c r="EI16" s="345"/>
      <c r="EJ16" s="345"/>
      <c r="EK16" s="345"/>
      <c r="EL16" s="345"/>
      <c r="EM16" s="345"/>
      <c r="EN16" s="345"/>
      <c r="EO16" s="345"/>
      <c r="EP16" s="345"/>
      <c r="EQ16" s="345"/>
      <c r="ER16" s="345"/>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row>
    <row r="17" spans="1:171" ht="19.899999999999999" customHeight="1" x14ac:dyDescent="0.15">
      <c r="A17" s="347" t="s">
        <v>179</v>
      </c>
      <c r="B17" s="348" t="s">
        <v>180</v>
      </c>
      <c r="C17" s="349">
        <f>逆行列係数!C17/'逆行列係数（外生化）'!C$116</f>
        <v>1.7682290056407706E-5</v>
      </c>
      <c r="D17" s="342">
        <f>逆行列係数!D17/'逆行列係数（外生化）'!D$116</f>
        <v>6.2405850927844454E-6</v>
      </c>
      <c r="E17" s="342">
        <f>逆行列係数!E17/'逆行列係数（外生化）'!E$116</f>
        <v>1.1537445160238363E-5</v>
      </c>
      <c r="F17" s="342">
        <f>逆行列係数!F17/'逆行列係数（外生化）'!F$116</f>
        <v>1.0289123659470805E-4</v>
      </c>
      <c r="G17" s="342">
        <f>逆行列係数!G17/'逆行列係数（外生化）'!G$116</f>
        <v>2.1971729716619378E-3</v>
      </c>
      <c r="H17" s="342">
        <f>逆行列係数!H17/'逆行列係数（外生化）'!H$116</f>
        <v>0</v>
      </c>
      <c r="I17" s="342">
        <f>逆行列係数!I17/'逆行列係数（外生化）'!I$116</f>
        <v>1.3935551149689511E-5</v>
      </c>
      <c r="J17" s="342">
        <f>逆行列係数!J17/'逆行列係数（外生化）'!J$116</f>
        <v>8.8147888356570097E-6</v>
      </c>
      <c r="K17" s="342">
        <f>逆行列係数!K17/'逆行列係数（外生化）'!K$116</f>
        <v>2.4445802473326999E-5</v>
      </c>
      <c r="L17" s="342">
        <f>逆行列係数!L17/'逆行列係数（外生化）'!L$116</f>
        <v>5.6021006452412585E-6</v>
      </c>
      <c r="M17" s="342">
        <f>逆行列係数!M17/'逆行列係数（外生化）'!M$116</f>
        <v>0</v>
      </c>
      <c r="N17" s="342">
        <f>逆行列係数!N17/'逆行列係数（外生化）'!N$116</f>
        <v>1</v>
      </c>
      <c r="O17" s="342">
        <f>逆行列係数!O17/'逆行列係数（外生化）'!O$116</f>
        <v>2.131491907632594E-2</v>
      </c>
      <c r="P17" s="342">
        <f>逆行列係数!P17/'逆行列係数（外生化）'!P$116</f>
        <v>4.1099810243706039E-5</v>
      </c>
      <c r="Q17" s="342">
        <f>逆行列係数!Q17/'逆行列係数（外生化）'!Q$116</f>
        <v>4.9674146395492925E-4</v>
      </c>
      <c r="R17" s="342">
        <f>逆行列係数!R17/'逆行列係数（外生化）'!R$116</f>
        <v>4.314650015808421E-5</v>
      </c>
      <c r="S17" s="342">
        <f>逆行列係数!S17/'逆行列係数（外生化）'!S$116</f>
        <v>1.8483001466226389E-4</v>
      </c>
      <c r="T17" s="342">
        <f>逆行列係数!T17/'逆行列係数（外生化）'!T$116</f>
        <v>3.1033501169976964E-5</v>
      </c>
      <c r="U17" s="342">
        <f>逆行列係数!U17/'逆行列係数（外生化）'!U$116</f>
        <v>1.3542693075821593E-4</v>
      </c>
      <c r="V17" s="342">
        <f>逆行列係数!V17/'逆行列係数（外生化）'!V$116</f>
        <v>8.7051063035279518E-6</v>
      </c>
      <c r="W17" s="342">
        <f>逆行列係数!W17/'逆行列係数（外生化）'!W$116</f>
        <v>3.14256789339083E-6</v>
      </c>
      <c r="X17" s="342">
        <f>逆行列係数!X17/'逆行列係数（外生化）'!X$116</f>
        <v>7.134574577630964E-6</v>
      </c>
      <c r="Y17" s="342">
        <f>逆行列係数!Y17/'逆行列係数（外生化）'!Y$116</f>
        <v>6.8957964177347665E-6</v>
      </c>
      <c r="Z17" s="342">
        <f>逆行列係数!Z17/'逆行列係数（外生化）'!Z$116</f>
        <v>9.2522386503852895E-4</v>
      </c>
      <c r="AA17" s="342">
        <f>逆行列係数!AA17/'逆行列係数（外生化）'!AA$116</f>
        <v>9.6972320227067783E-6</v>
      </c>
      <c r="AB17" s="342">
        <f>逆行列係数!AB17/'逆行列係数（外生化）'!AB$116</f>
        <v>1.2593374112527269E-5</v>
      </c>
      <c r="AC17" s="342">
        <f>逆行列係数!AC17/'逆行列係数（外生化）'!AC$116</f>
        <v>1.4190815144029054E-6</v>
      </c>
      <c r="AD17" s="342">
        <f>逆行列係数!AD17/'逆行列係数（外生化）'!AD$116</f>
        <v>4.3836041921730359E-6</v>
      </c>
      <c r="AE17" s="342">
        <f>逆行列係数!AE17/'逆行列係数（外生化）'!AE$116</f>
        <v>3.7883034638100551E-5</v>
      </c>
      <c r="AF17" s="342">
        <f>逆行列係数!AF17/'逆行列係数（外生化）'!AF$116</f>
        <v>9.8355097822591209E-4</v>
      </c>
      <c r="AG17" s="342">
        <f>逆行列係数!AG17/'逆行列係数（外生化）'!AG$116</f>
        <v>4.5201776081922312E-3</v>
      </c>
      <c r="AH17" s="342">
        <f>逆行列係数!AH17/'逆行列係数（外生化）'!AH$116</f>
        <v>1.9720729710437609E-4</v>
      </c>
      <c r="AI17" s="342">
        <f>逆行列係数!AI17/'逆行列係数（外生化）'!AI$116</f>
        <v>9.6569713863502534E-6</v>
      </c>
      <c r="AJ17" s="342">
        <f>逆行列係数!AJ17/'逆行列係数（外生化）'!AJ$116</f>
        <v>9.3090230551607588E-6</v>
      </c>
      <c r="AK17" s="342">
        <f>逆行列係数!AK17/'逆行列係数（外生化）'!AK$116</f>
        <v>6.580420526792922E-4</v>
      </c>
      <c r="AL17" s="342">
        <f>逆行列係数!AL17/'逆行列係数（外生化）'!AL$116</f>
        <v>3.5361682571150703E-6</v>
      </c>
      <c r="AM17" s="342">
        <f>逆行列係数!AM17/'逆行列係数（外生化）'!AM$116</f>
        <v>6.0726014319706548E-6</v>
      </c>
      <c r="AN17" s="342">
        <f>逆行列係数!AN17/'逆行列係数（外生化）'!AN$116</f>
        <v>1.2808841327632468E-5</v>
      </c>
      <c r="AO17" s="342">
        <f>逆行列係数!AO17/'逆行列係数（外生化）'!AO$116</f>
        <v>6.1362319901695328E-6</v>
      </c>
      <c r="AP17" s="342">
        <f>逆行列係数!AP17/'逆行列係数（外生化）'!AP$116</f>
        <v>3.9865074719513302E-6</v>
      </c>
      <c r="AQ17" s="342">
        <f>逆行列係数!AQ17/'逆行列係数（外生化）'!AQ$116</f>
        <v>3.3858119640675215E-4</v>
      </c>
      <c r="AR17" s="342">
        <f>逆行列係数!AR17/'逆行列係数（外生化）'!AR$116</f>
        <v>2.4799825870728316E-5</v>
      </c>
      <c r="AS17" s="342">
        <f>逆行列係数!AS17/'逆行列係数（外生化）'!AS$116</f>
        <v>3.674547965185607E-5</v>
      </c>
      <c r="AT17" s="342">
        <f>逆行列係数!AT17/'逆行列係数（外生化）'!AT$116</f>
        <v>1.1423225985005496E-5</v>
      </c>
      <c r="AU17" s="342">
        <f>逆行列係数!AU17/'逆行列係数（外生化）'!AU$116</f>
        <v>1.7239526159451248E-4</v>
      </c>
      <c r="AV17" s="342">
        <f>逆行列係数!AV17/'逆行列係数（外生化）'!AV$116</f>
        <v>4.4757308515131206E-5</v>
      </c>
      <c r="AW17" s="342">
        <f>逆行列係数!AW17/'逆行列係数（外生化）'!AW$116</f>
        <v>2.1964255420330573E-4</v>
      </c>
      <c r="AX17" s="342">
        <f>逆行列係数!AX17/'逆行列係数（外生化）'!AX$116</f>
        <v>5.8871272852754848E-5</v>
      </c>
      <c r="AY17" s="342">
        <f>逆行列係数!AY17/'逆行列係数（外生化）'!AY$116</f>
        <v>1.1533932568555935E-5</v>
      </c>
      <c r="AZ17" s="342">
        <f>逆行列係数!AZ17/'逆行列係数（外生化）'!AZ$116</f>
        <v>2.8737489376557421E-4</v>
      </c>
      <c r="BA17" s="342">
        <f>逆行列係数!BA17/'逆行列係数（外生化）'!BA$116</f>
        <v>6.5410277184473178E-6</v>
      </c>
      <c r="BB17" s="342">
        <f>逆行列係数!BB17/'逆行列係数（外生化）'!BB$116</f>
        <v>4.4322746552932429E-5</v>
      </c>
      <c r="BC17" s="342">
        <f>逆行列係数!BC17/'逆行列係数（外生化）'!BC$116</f>
        <v>2.5600868635513689E-5</v>
      </c>
      <c r="BD17" s="342">
        <f>逆行列係数!BD17/'逆行列係数（外生化）'!BD$116</f>
        <v>9.1251002786163381E-6</v>
      </c>
      <c r="BE17" s="342">
        <f>逆行列係数!BE17/'逆行列係数（外生化）'!BE$116</f>
        <v>1.0036252922164197E-4</v>
      </c>
      <c r="BF17" s="342">
        <f>逆行列係数!BF17/'逆行列係数（外生化）'!BF$116</f>
        <v>2.6367695848542697E-5</v>
      </c>
      <c r="BG17" s="342">
        <f>逆行列係数!BG17/'逆行列係数（外生化）'!BG$116</f>
        <v>8.1258304637970896E-5</v>
      </c>
      <c r="BH17" s="342">
        <f>逆行列係数!BH17/'逆行列係数（外生化）'!BH$116</f>
        <v>4.340000799286411E-4</v>
      </c>
      <c r="BI17" s="342">
        <f>逆行列係数!BI17/'逆行列係数（外生化）'!BI$116</f>
        <v>1.0502942777863604E-4</v>
      </c>
      <c r="BJ17" s="342">
        <f>逆行列係数!BJ17/'逆行列係数（外生化）'!BJ$116</f>
        <v>4.2605438237964735E-4</v>
      </c>
      <c r="BK17" s="342">
        <f>逆行列係数!BK17/'逆行列係数（外生化）'!BK$116</f>
        <v>2.0808172713237299E-5</v>
      </c>
      <c r="BL17" s="342">
        <f>逆行列係数!BL17/'逆行列係数（外生化）'!BL$116</f>
        <v>6.2861494154666642E-5</v>
      </c>
      <c r="BM17" s="342">
        <f>逆行列係数!BM17/'逆行列係数（外生化）'!BM$116</f>
        <v>3.0945082540453884E-4</v>
      </c>
      <c r="BN17" s="342">
        <f>逆行列係数!BN17/'逆行列係数（外生化）'!BN$116</f>
        <v>9.0354429053607336E-5</v>
      </c>
      <c r="BO17" s="342">
        <f>逆行列係数!BO17/'逆行列係数（外生化）'!BO$116</f>
        <v>3.5615943512898694E-5</v>
      </c>
      <c r="BP17" s="342">
        <f>逆行列係数!BP17/'逆行列係数（外生化）'!BP$116</f>
        <v>9.8088207581455026E-6</v>
      </c>
      <c r="BQ17" s="342">
        <f>逆行列係数!BQ17/'逆行列係数（外生化）'!BQ$116</f>
        <v>2.328976976325441E-5</v>
      </c>
      <c r="BR17" s="342">
        <f>逆行列係数!BR17/'逆行列係数（外生化）'!BR$116</f>
        <v>3.2680937968473947E-5</v>
      </c>
      <c r="BS17" s="342">
        <f>逆行列係数!BS17/'逆行列係数（外生化）'!BS$116</f>
        <v>2.9581670429759008E-5</v>
      </c>
      <c r="BT17" s="342">
        <f>逆行列係数!BT17/'逆行列係数（外生化）'!BT$116</f>
        <v>4.0475879422826473E-5</v>
      </c>
      <c r="BU17" s="342">
        <f>逆行列係数!BU17/'逆行列係数（外生化）'!BU$116</f>
        <v>1.4295103160992774E-5</v>
      </c>
      <c r="BV17" s="342">
        <f>逆行列係数!BV17/'逆行列係数（外生化）'!BV$116</f>
        <v>7.3823503238952742E-6</v>
      </c>
      <c r="BW17" s="342">
        <f>逆行列係数!BW17/'逆行列係数（外生化）'!BW$116</f>
        <v>9.9630379518534563E-6</v>
      </c>
      <c r="BX17" s="342">
        <f>逆行列係数!BX17/'逆行列係数（外生化）'!BX$116</f>
        <v>5.802474565941754E-6</v>
      </c>
      <c r="BY17" s="342">
        <f>逆行列係数!BY17/'逆行列係数（外生化）'!BY$116</f>
        <v>9.9540357807317059E-5</v>
      </c>
      <c r="BZ17" s="342">
        <f>逆行列係数!BZ17/'逆行列係数（外生化）'!BZ$116</f>
        <v>2.2413086041971254E-5</v>
      </c>
      <c r="CA17" s="342">
        <f>逆行列係数!CA17/'逆行列係数（外生化）'!CA$116</f>
        <v>3.4944148689305717E-5</v>
      </c>
      <c r="CB17" s="342">
        <f>逆行列係数!CB17/'逆行列係数（外生化）'!CB$116</f>
        <v>1.711201580308974E-4</v>
      </c>
      <c r="CC17" s="342">
        <f>逆行列係数!CC17/'逆行列係数（外生化）'!CC$116</f>
        <v>0</v>
      </c>
      <c r="CD17" s="342">
        <f>逆行列係数!CD17/'逆行列係数（外生化）'!CD$116</f>
        <v>7.7447003611408121E-5</v>
      </c>
      <c r="CE17" s="342">
        <f>逆行列係数!CE17/'逆行列係数（外生化）'!CE$116</f>
        <v>7.8664406358629584E-5</v>
      </c>
      <c r="CF17" s="342">
        <f>逆行列係数!CF17/'逆行列係数（外生化）'!CF$116</f>
        <v>1.7073660192949038E-4</v>
      </c>
      <c r="CG17" s="342">
        <f>逆行列係数!CG17/'逆行列係数（外生化）'!CG$116</f>
        <v>1.3141119470783513E-5</v>
      </c>
      <c r="CH17" s="342">
        <f>逆行列係数!CH17/'逆行列係数（外生化）'!CH$116</f>
        <v>1.439088162233145E-5</v>
      </c>
      <c r="CI17" s="342">
        <f>逆行列係数!CI17/'逆行列係数（外生化）'!CI$116</f>
        <v>2.6556105217333908E-5</v>
      </c>
      <c r="CJ17" s="342">
        <f>逆行列係数!CJ17/'逆行列係数（外生化）'!CJ$116</f>
        <v>4.815033497088405E-5</v>
      </c>
      <c r="CK17" s="342">
        <f>逆行列係数!CK17/'逆行列係数（外生化）'!CK$116</f>
        <v>1.5320658621712526E-5</v>
      </c>
      <c r="CL17" s="342">
        <f>逆行列係数!CL17/'逆行列係数（外生化）'!CL$116</f>
        <v>3.5158236848654937E-5</v>
      </c>
      <c r="CM17" s="342">
        <f>逆行列係数!CM17/'逆行列係数（外生化）'!CM$116</f>
        <v>2.1761839429002505E-5</v>
      </c>
      <c r="CN17" s="342">
        <f>逆行列係数!CN17/'逆行列係数（外生化）'!CN$116</f>
        <v>1.2215434883122405E-5</v>
      </c>
      <c r="CO17" s="342">
        <f>逆行列係数!CO17/'逆行列係数（外生化）'!CO$116</f>
        <v>2.3591736246925129E-5</v>
      </c>
      <c r="CP17" s="342">
        <f>逆行列係数!CP17/'逆行列係数（外生化）'!CP$116</f>
        <v>1.7904448428437138E-5</v>
      </c>
      <c r="CQ17" s="342">
        <f>逆行列係数!CQ17/'逆行列係数（外生化）'!CQ$116</f>
        <v>2.8599267513096204E-4</v>
      </c>
      <c r="CR17" s="342">
        <f>逆行列係数!CR17/'逆行列係数（外生化）'!CR$116</f>
        <v>2.8915484572360021E-5</v>
      </c>
      <c r="CS17" s="342">
        <f>逆行列係数!CS17/'逆行列係数（外生化）'!CS$116</f>
        <v>2.1194656907741203E-5</v>
      </c>
      <c r="CT17" s="342">
        <f>逆行列係数!CT17/'逆行列係数（外生化）'!CT$116</f>
        <v>2.6853059879973693E-5</v>
      </c>
      <c r="CU17" s="342">
        <f>逆行列係数!CU17/'逆行列係数（外生化）'!CU$116</f>
        <v>2.1183944904210113E-5</v>
      </c>
      <c r="CV17" s="342">
        <f>逆行列係数!CV17/'逆行列係数（外生化）'!CV$116</f>
        <v>1.1472353563624726E-5</v>
      </c>
      <c r="CW17" s="342">
        <f>逆行列係数!CW17/'逆行列係数（外生化）'!CW$116</f>
        <v>1.7423372326855523E-5</v>
      </c>
      <c r="CX17" s="342">
        <f>逆行列係数!CX17/'逆行列係数（外生化）'!CX$116</f>
        <v>3.7934557671865216E-5</v>
      </c>
      <c r="CY17" s="342">
        <f>逆行列係数!CY17/'逆行列係数（外生化）'!CY$116</f>
        <v>1.2326138141496409E-4</v>
      </c>
      <c r="CZ17" s="342">
        <f>逆行列係数!CZ17/'逆行列係数（外生化）'!CZ$116</f>
        <v>9.522658535213883E-6</v>
      </c>
      <c r="DA17" s="342">
        <f>逆行列係数!DA17/'逆行列係数（外生化）'!DA$116</f>
        <v>2.7097695075674797E-5</v>
      </c>
      <c r="DB17" s="342">
        <f>逆行列係数!DB17/'逆行列係数（外生化）'!DB$116</f>
        <v>3.2478253202772339E-4</v>
      </c>
      <c r="DC17" s="342">
        <f>逆行列係数!DC17/'逆行列係数（外生化）'!DC$116</f>
        <v>1.0020121519434154E-5</v>
      </c>
      <c r="DD17" s="342">
        <f>逆行列係数!DD17/'逆行列係数（外生化）'!DD$116</f>
        <v>4.9204965602449221E-5</v>
      </c>
      <c r="DE17" s="342">
        <f>逆行列係数!DE17/'逆行列係数（外生化）'!DE$116</f>
        <v>1.7344992083052817E-3</v>
      </c>
      <c r="DF17" s="343">
        <f>逆行列係数!DF17/'逆行列係数（外生化）'!DF$116</f>
        <v>2.0389264640412432E-5</v>
      </c>
      <c r="DG17" s="344"/>
      <c r="DH17" s="345"/>
      <c r="DI17" s="346"/>
      <c r="DJ17" s="346"/>
      <c r="DK17" s="346"/>
      <c r="DL17" s="346"/>
      <c r="DM17" s="346"/>
      <c r="DN17" s="346"/>
      <c r="DO17" s="346"/>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c r="FO17" s="345"/>
    </row>
    <row r="18" spans="1:171" ht="19.899999999999999" customHeight="1" x14ac:dyDescent="0.15">
      <c r="A18" s="347" t="s">
        <v>191</v>
      </c>
      <c r="B18" s="348" t="s">
        <v>192</v>
      </c>
      <c r="C18" s="349">
        <f>逆行列係数!C18/'逆行列係数（外生化）'!C$116</f>
        <v>1.0640462693226166E-5</v>
      </c>
      <c r="D18" s="342">
        <f>逆行列係数!D18/'逆行列係数（外生化）'!D$116</f>
        <v>1.4771206195168827E-6</v>
      </c>
      <c r="E18" s="342">
        <f>逆行列係数!E18/'逆行列係数（外生化）'!E$116</f>
        <v>1.9423861366416067E-5</v>
      </c>
      <c r="F18" s="342">
        <f>逆行列係数!F18/'逆行列係数（外生化）'!F$116</f>
        <v>6.8552860570810339E-7</v>
      </c>
      <c r="G18" s="342">
        <f>逆行列係数!G18/'逆行列係数（外生化）'!G$116</f>
        <v>2.8587594890612143E-5</v>
      </c>
      <c r="H18" s="342">
        <f>逆行列係数!H18/'逆行列係数（外生化）'!H$116</f>
        <v>0</v>
      </c>
      <c r="I18" s="342">
        <f>逆行列係数!I18/'逆行列係数（外生化）'!I$116</f>
        <v>1.1228195083559539E-5</v>
      </c>
      <c r="J18" s="342">
        <f>逆行列係数!J18/'逆行列係数（外生化）'!J$116</f>
        <v>4.9512008060243665E-6</v>
      </c>
      <c r="K18" s="342">
        <f>逆行列係数!K18/'逆行列係数（外生化）'!K$116</f>
        <v>2.1842424560285844E-6</v>
      </c>
      <c r="L18" s="342">
        <f>逆行列係数!L18/'逆行列係数（外生化）'!L$116</f>
        <v>1.2163171028845187E-6</v>
      </c>
      <c r="M18" s="342">
        <f>逆行列係数!M18/'逆行列係数（外生化）'!M$116</f>
        <v>0</v>
      </c>
      <c r="N18" s="342">
        <f>逆行列係数!N18/'逆行列係数（外生化）'!N$116</f>
        <v>9.8733896503063393E-6</v>
      </c>
      <c r="O18" s="342">
        <f>逆行列係数!O18/'逆行列係数（外生化）'!O$116</f>
        <v>1</v>
      </c>
      <c r="P18" s="342">
        <f>逆行列係数!P18/'逆行列係数（外生化）'!P$116</f>
        <v>2.8361946855265082E-6</v>
      </c>
      <c r="Q18" s="342">
        <f>逆行列係数!Q18/'逆行列係数（外生化）'!Q$116</f>
        <v>7.3828745182048915E-6</v>
      </c>
      <c r="R18" s="342">
        <f>逆行列係数!R18/'逆行列係数（外生化）'!R$116</f>
        <v>5.478686057907962E-6</v>
      </c>
      <c r="S18" s="342">
        <f>逆行列係数!S18/'逆行列係数（外生化）'!S$116</f>
        <v>7.0399635271542725E-6</v>
      </c>
      <c r="T18" s="342">
        <f>逆行列係数!T18/'逆行列係数（外生化）'!T$116</f>
        <v>3.0689478014740899E-6</v>
      </c>
      <c r="U18" s="342">
        <f>逆行列係数!U18/'逆行列係数（外生化）'!U$116</f>
        <v>2.1910930260695493E-5</v>
      </c>
      <c r="V18" s="342">
        <f>逆行列係数!V18/'逆行列係数（外生化）'!V$116</f>
        <v>4.4190127674624899E-6</v>
      </c>
      <c r="W18" s="342">
        <f>逆行列係数!W18/'逆行列係数（外生化）'!W$116</f>
        <v>7.9468351539172988E-7</v>
      </c>
      <c r="X18" s="342">
        <f>逆行列係数!X18/'逆行列係数（外生化）'!X$116</f>
        <v>2.3023724790842272E-6</v>
      </c>
      <c r="Y18" s="342">
        <f>逆行列係数!Y18/'逆行列係数（外生化）'!Y$116</f>
        <v>2.4623997204059043E-6</v>
      </c>
      <c r="Z18" s="342">
        <f>逆行列係数!Z18/'逆行列係数（外生化）'!Z$116</f>
        <v>5.6805038192442272E-6</v>
      </c>
      <c r="AA18" s="342">
        <f>逆行列係数!AA18/'逆行列係数（外生化）'!AA$116</f>
        <v>7.5776042255118566E-6</v>
      </c>
      <c r="AB18" s="342">
        <f>逆行列係数!AB18/'逆行列係数（外生化）'!AB$116</f>
        <v>3.1938160265652439E-6</v>
      </c>
      <c r="AC18" s="342">
        <f>逆行列係数!AC18/'逆行列係数（外生化）'!AC$116</f>
        <v>2.2903153215393043E-7</v>
      </c>
      <c r="AD18" s="342">
        <f>逆行列係数!AD18/'逆行列係数（外生化）'!AD$116</f>
        <v>1.7584561015490502E-6</v>
      </c>
      <c r="AE18" s="342">
        <f>逆行列係数!AE18/'逆行列係数（外生化）'!AE$116</f>
        <v>3.986287113255347E-6</v>
      </c>
      <c r="AF18" s="342">
        <f>逆行列係数!AF18/'逆行列係数（外生化）'!AF$116</f>
        <v>1.0606394963426044E-5</v>
      </c>
      <c r="AG18" s="342">
        <f>逆行列係数!AG18/'逆行列係数（外生化）'!AG$116</f>
        <v>1.5386576145170365E-5</v>
      </c>
      <c r="AH18" s="342">
        <f>逆行列係数!AH18/'逆行列係数（外生化）'!AH$116</f>
        <v>1.9150763084826482E-5</v>
      </c>
      <c r="AI18" s="342">
        <f>逆行列係数!AI18/'逆行列係数（外生化）'!AI$116</f>
        <v>3.2755297880134626E-6</v>
      </c>
      <c r="AJ18" s="342">
        <f>逆行列係数!AJ18/'逆行列係数（外生化）'!AJ$116</f>
        <v>1.2782169372580982E-5</v>
      </c>
      <c r="AK18" s="342">
        <f>逆行列係数!AK18/'逆行列係数（外生化）'!AK$116</f>
        <v>6.7530942929970127E-6</v>
      </c>
      <c r="AL18" s="342">
        <f>逆行列係数!AL18/'逆行列係数（外生化）'!AL$116</f>
        <v>6.1425524429354959E-7</v>
      </c>
      <c r="AM18" s="342">
        <f>逆行列係数!AM18/'逆行列係数（外生化）'!AM$116</f>
        <v>1.7534938407265039E-6</v>
      </c>
      <c r="AN18" s="342">
        <f>逆行列係数!AN18/'逆行列係数（外生化）'!AN$116</f>
        <v>5.4990430718776408E-6</v>
      </c>
      <c r="AO18" s="342">
        <f>逆行列係数!AO18/'逆行列係数（外生化）'!AO$116</f>
        <v>3.3281751570764542E-6</v>
      </c>
      <c r="AP18" s="342">
        <f>逆行列係数!AP18/'逆行列係数（外生化）'!AP$116</f>
        <v>9.8953884852529649E-7</v>
      </c>
      <c r="AQ18" s="342">
        <f>逆行列係数!AQ18/'逆行列係数（外生化）'!AQ$116</f>
        <v>3.0168496017831623E-6</v>
      </c>
      <c r="AR18" s="342">
        <f>逆行列係数!AR18/'逆行列係数（外生化）'!AR$116</f>
        <v>4.4402406550287356E-6</v>
      </c>
      <c r="AS18" s="342">
        <f>逆行列係数!AS18/'逆行列係数（外生化）'!AS$116</f>
        <v>3.4934912777900184E-6</v>
      </c>
      <c r="AT18" s="342">
        <f>逆行列係数!AT18/'逆行列係数（外生化）'!AT$116</f>
        <v>4.2807049640060166E-6</v>
      </c>
      <c r="AU18" s="342">
        <f>逆行列係数!AU18/'逆行列係数（外生化）'!AU$116</f>
        <v>3.2074175804257956E-6</v>
      </c>
      <c r="AV18" s="342">
        <f>逆行列係数!AV18/'逆行列係数（外生化）'!AV$116</f>
        <v>5.9694838008065887E-6</v>
      </c>
      <c r="AW18" s="342">
        <f>逆行列係数!AW18/'逆行列係数（外生化）'!AW$116</f>
        <v>7.3272770700813119E-6</v>
      </c>
      <c r="AX18" s="342">
        <f>逆行列係数!AX18/'逆行列係数（外生化）'!AX$116</f>
        <v>1.3121338801306754E-5</v>
      </c>
      <c r="AY18" s="342">
        <f>逆行列係数!AY18/'逆行列係数（外生化）'!AY$116</f>
        <v>6.1223742541592897E-6</v>
      </c>
      <c r="AZ18" s="342">
        <f>逆行列係数!AZ18/'逆行列係数（外生化）'!AZ$116</f>
        <v>1.8982027495310369E-5</v>
      </c>
      <c r="BA18" s="342">
        <f>逆行列係数!BA18/'逆行列係数（外生化）'!BA$116</f>
        <v>3.1473171120673202E-6</v>
      </c>
      <c r="BB18" s="342">
        <f>逆行列係数!BB18/'逆行列係数（外生化）'!BB$116</f>
        <v>2.9017196341607783E-6</v>
      </c>
      <c r="BC18" s="342">
        <f>逆行列係数!BC18/'逆行列係数（外生化）'!BC$116</f>
        <v>7.4864222565169301E-6</v>
      </c>
      <c r="BD18" s="342">
        <f>逆行列係数!BD18/'逆行列係数（外生化）'!BD$116</f>
        <v>4.4577972177766423E-6</v>
      </c>
      <c r="BE18" s="342">
        <f>逆行列係数!BE18/'逆行列係数（外生化）'!BE$116</f>
        <v>8.273827427447141E-6</v>
      </c>
      <c r="BF18" s="342">
        <f>逆行列係数!BF18/'逆行列係数（外生化）'!BF$116</f>
        <v>2.6980187412937311E-6</v>
      </c>
      <c r="BG18" s="342">
        <f>逆行列係数!BG18/'逆行列係数（外生化）'!BG$116</f>
        <v>2.7745347298627225E-6</v>
      </c>
      <c r="BH18" s="342">
        <f>逆行列係数!BH18/'逆行列係数（外生化）'!BH$116</f>
        <v>5.8216251848262088E-6</v>
      </c>
      <c r="BI18" s="342">
        <f>逆行列係数!BI18/'逆行列係数（外生化）'!BI$116</f>
        <v>3.345323858609615E-6</v>
      </c>
      <c r="BJ18" s="342">
        <f>逆行列係数!BJ18/'逆行列係数（外生化）'!BJ$116</f>
        <v>1.3768084198929087E-5</v>
      </c>
      <c r="BK18" s="342">
        <f>逆行列係数!BK18/'逆行列係数（外生化）'!BK$116</f>
        <v>8.0225014956688789E-6</v>
      </c>
      <c r="BL18" s="342">
        <f>逆行列係数!BL18/'逆行列係数（外生化）'!BL$116</f>
        <v>1.5772731993389687E-5</v>
      </c>
      <c r="BM18" s="342">
        <f>逆行列係数!BM18/'逆行列係数（外生化）'!BM$116</f>
        <v>7.1984142889356662E-6</v>
      </c>
      <c r="BN18" s="342">
        <f>逆行列係数!BN18/'逆行列係数（外生化）'!BN$116</f>
        <v>7.7312753015947561E-6</v>
      </c>
      <c r="BO18" s="342">
        <f>逆行列係数!BO18/'逆行列係数（外生化）'!BO$116</f>
        <v>7.798508534770472E-6</v>
      </c>
      <c r="BP18" s="342">
        <f>逆行列係数!BP18/'逆行列係数（外生化）'!BP$116</f>
        <v>1.4407315348193037E-6</v>
      </c>
      <c r="BQ18" s="342">
        <f>逆行列係数!BQ18/'逆行列係数（外生化）'!BQ$116</f>
        <v>3.0682829976724819E-6</v>
      </c>
      <c r="BR18" s="342">
        <f>逆行列係数!BR18/'逆行列係数（外生化）'!BR$116</f>
        <v>4.8899396524440035E-6</v>
      </c>
      <c r="BS18" s="342">
        <f>逆行列係数!BS18/'逆行列係数（外生化）'!BS$116</f>
        <v>1.3369807052795055E-5</v>
      </c>
      <c r="BT18" s="342">
        <f>逆行列係数!BT18/'逆行列係数（外生化）'!BT$116</f>
        <v>1.3527188574880471E-5</v>
      </c>
      <c r="BU18" s="342">
        <f>逆行列係数!BU18/'逆行列係数（外生化）'!BU$116</f>
        <v>6.1684208014538805E-6</v>
      </c>
      <c r="BV18" s="342">
        <f>逆行列係数!BV18/'逆行列係数（外生化）'!BV$116</f>
        <v>1.6227870584038103E-6</v>
      </c>
      <c r="BW18" s="342">
        <f>逆行列係数!BW18/'逆行列係数（外生化）'!BW$116</f>
        <v>1.1923879294861901E-6</v>
      </c>
      <c r="BX18" s="342">
        <f>逆行列係数!BX18/'逆行列係数（外生化）'!BX$116</f>
        <v>4.4224921300201079E-7</v>
      </c>
      <c r="BY18" s="342">
        <f>逆行列係数!BY18/'逆行列係数（外生化）'!BY$116</f>
        <v>4.5577708184797963E-6</v>
      </c>
      <c r="BZ18" s="342">
        <f>逆行列係数!BZ18/'逆行列係数（外生化）'!BZ$116</f>
        <v>4.3788648763389857E-6</v>
      </c>
      <c r="CA18" s="342">
        <f>逆行列係数!CA18/'逆行列係数（外生化）'!CA$116</f>
        <v>5.8680870458047746E-6</v>
      </c>
      <c r="CB18" s="342">
        <f>逆行列係数!CB18/'逆行列係数（外生化）'!CB$116</f>
        <v>5.0966668378506436E-6</v>
      </c>
      <c r="CC18" s="342">
        <f>逆行列係数!CC18/'逆行列係数（外生化）'!CC$116</f>
        <v>0</v>
      </c>
      <c r="CD18" s="342">
        <f>逆行列係数!CD18/'逆行列係数（外生化）'!CD$116</f>
        <v>2.5088122082045346E-6</v>
      </c>
      <c r="CE18" s="342">
        <f>逆行列係数!CE18/'逆行列係数（外生化）'!CE$116</f>
        <v>7.6227307118097059E-6</v>
      </c>
      <c r="CF18" s="342">
        <f>逆行列係数!CF18/'逆行列係数（外生化）'!CF$116</f>
        <v>1.0743534100469484E-5</v>
      </c>
      <c r="CG18" s="342">
        <f>逆行列係数!CG18/'逆行列係数（外生化）'!CG$116</f>
        <v>5.6948357330342583E-6</v>
      </c>
      <c r="CH18" s="342">
        <f>逆行列係数!CH18/'逆行列係数（外生化）'!CH$116</f>
        <v>2.834824232396938E-6</v>
      </c>
      <c r="CI18" s="342">
        <f>逆行列係数!CI18/'逆行列係数（外生化）'!CI$116</f>
        <v>3.8603474081492999E-6</v>
      </c>
      <c r="CJ18" s="342">
        <f>逆行列係数!CJ18/'逆行列係数（外生化）'!CJ$116</f>
        <v>4.0087616763220199E-6</v>
      </c>
      <c r="CK18" s="342">
        <f>逆行列係数!CK18/'逆行列係数（外生化）'!CK$116</f>
        <v>4.3312463885870161E-6</v>
      </c>
      <c r="CL18" s="342">
        <f>逆行列係数!CL18/'逆行列係数（外生化）'!CL$116</f>
        <v>7.0849638281445983E-6</v>
      </c>
      <c r="CM18" s="342">
        <f>逆行列係数!CM18/'逆行列係数（外生化）'!CM$116</f>
        <v>1.5994002691856533E-5</v>
      </c>
      <c r="CN18" s="342">
        <f>逆行列係数!CN18/'逆行列係数（外生化）'!CN$116</f>
        <v>1.5751973506166339E-6</v>
      </c>
      <c r="CO18" s="342">
        <f>逆行列係数!CO18/'逆行列係数（外生化）'!CO$116</f>
        <v>4.7787722414209164E-6</v>
      </c>
      <c r="CP18" s="342">
        <f>逆行列係数!CP18/'逆行列係数（外生化）'!CP$116</f>
        <v>1.0432870388820506E-5</v>
      </c>
      <c r="CQ18" s="342">
        <f>逆行列係数!CQ18/'逆行列係数（外生化）'!CQ$116</f>
        <v>4.0755351757657987E-5</v>
      </c>
      <c r="CR18" s="342">
        <f>逆行列係数!CR18/'逆行列係数（外生化）'!CR$116</f>
        <v>2.453145733217617E-5</v>
      </c>
      <c r="CS18" s="342">
        <f>逆行列係数!CS18/'逆行列係数（外生化）'!CS$116</f>
        <v>1.0745155397807686E-5</v>
      </c>
      <c r="CT18" s="342">
        <f>逆行列係数!CT18/'逆行列係数（外生化）'!CT$116</f>
        <v>6.580418287168723E-5</v>
      </c>
      <c r="CU18" s="342">
        <f>逆行列係数!CU18/'逆行列係数（外生化）'!CU$116</f>
        <v>1.0493759854587916E-5</v>
      </c>
      <c r="CV18" s="342">
        <f>逆行列係数!CV18/'逆行列係数（外生化）'!CV$116</f>
        <v>1.659046325846999E-6</v>
      </c>
      <c r="CW18" s="342">
        <f>逆行列係数!CW18/'逆行列係数（外生化）'!CW$116</f>
        <v>4.1193068401472075E-6</v>
      </c>
      <c r="CX18" s="342">
        <f>逆行列係数!CX18/'逆行列係数（外生化）'!CX$116</f>
        <v>8.4357297938822606E-6</v>
      </c>
      <c r="CY18" s="342">
        <f>逆行列係数!CY18/'逆行列係数（外生化）'!CY$116</f>
        <v>2.0892179152621699E-5</v>
      </c>
      <c r="CZ18" s="342">
        <f>逆行列係数!CZ18/'逆行列係数（外生化）'!CZ$116</f>
        <v>5.7242635473431419E-6</v>
      </c>
      <c r="DA18" s="342">
        <f>逆行列係数!DA18/'逆行列係数（外生化）'!DA$116</f>
        <v>3.829323124331186E-5</v>
      </c>
      <c r="DB18" s="342">
        <f>逆行列係数!DB18/'逆行列係数（外生化）'!DB$116</f>
        <v>1.2760602863017424E-5</v>
      </c>
      <c r="DC18" s="342">
        <f>逆行列係数!DC18/'逆行列係数（外生化）'!DC$116</f>
        <v>2.7885536700759367E-5</v>
      </c>
      <c r="DD18" s="342">
        <f>逆行列係数!DD18/'逆行列係数（外生化）'!DD$116</f>
        <v>9.682365750235406E-6</v>
      </c>
      <c r="DE18" s="342">
        <f>逆行列係数!DE18/'逆行列係数（外生化）'!DE$116</f>
        <v>2.189213702541061E-5</v>
      </c>
      <c r="DF18" s="343">
        <f>逆行列係数!DF18/'逆行列係数（外生化）'!DF$116</f>
        <v>3.0879246454134182E-6</v>
      </c>
      <c r="DG18" s="344"/>
      <c r="DH18" s="345"/>
      <c r="DI18" s="346"/>
      <c r="DJ18" s="346"/>
      <c r="DK18" s="346"/>
      <c r="DL18" s="346"/>
      <c r="DM18" s="346"/>
      <c r="DN18" s="346"/>
      <c r="DO18" s="346"/>
      <c r="DR18" s="345"/>
      <c r="DS18" s="345"/>
      <c r="DT18" s="345"/>
      <c r="DU18" s="345"/>
      <c r="DV18" s="345"/>
      <c r="DW18" s="345"/>
      <c r="DX18" s="345"/>
      <c r="DY18" s="345"/>
      <c r="DZ18" s="345"/>
      <c r="EA18" s="345"/>
      <c r="EB18" s="345"/>
      <c r="EC18" s="345"/>
      <c r="ED18" s="345"/>
      <c r="EE18" s="345"/>
      <c r="EF18" s="345"/>
      <c r="EG18" s="345"/>
      <c r="EH18" s="345"/>
      <c r="EI18" s="345"/>
      <c r="EJ18" s="345"/>
      <c r="EK18" s="345"/>
      <c r="EL18" s="345"/>
      <c r="EM18" s="345"/>
      <c r="EN18" s="345"/>
      <c r="EO18" s="345"/>
      <c r="EP18" s="345"/>
      <c r="EQ18" s="345"/>
      <c r="ER18" s="345"/>
      <c r="ES18" s="345"/>
      <c r="ET18" s="345"/>
      <c r="EU18" s="345"/>
      <c r="EV18" s="345"/>
      <c r="EW18" s="345"/>
      <c r="EX18" s="345"/>
      <c r="EY18" s="345"/>
      <c r="EZ18" s="345"/>
      <c r="FA18" s="345"/>
      <c r="FB18" s="345"/>
      <c r="FC18" s="345"/>
      <c r="FD18" s="345"/>
      <c r="FE18" s="345"/>
      <c r="FF18" s="345"/>
      <c r="FG18" s="345"/>
      <c r="FH18" s="345"/>
      <c r="FI18" s="345"/>
      <c r="FJ18" s="345"/>
      <c r="FK18" s="345"/>
      <c r="FL18" s="345"/>
      <c r="FM18" s="345"/>
      <c r="FN18" s="345"/>
      <c r="FO18" s="345"/>
    </row>
    <row r="19" spans="1:171" ht="19.899999999999999" customHeight="1" x14ac:dyDescent="0.15">
      <c r="A19" s="347" t="s">
        <v>199</v>
      </c>
      <c r="B19" s="348" t="s">
        <v>200</v>
      </c>
      <c r="C19" s="349">
        <f>逆行列係数!C19/'逆行列係数（外生化）'!C$116</f>
        <v>7.0303691286808905E-5</v>
      </c>
      <c r="D19" s="342">
        <f>逆行列係数!D19/'逆行列係数（外生化）'!D$116</f>
        <v>7.5301471080146585E-4</v>
      </c>
      <c r="E19" s="342">
        <f>逆行列係数!E19/'逆行列係数（外生化）'!E$116</f>
        <v>6.1372893826669656E-5</v>
      </c>
      <c r="F19" s="342">
        <f>逆行列係数!F19/'逆行列係数（外生化）'!F$116</f>
        <v>2.9076136956637023E-3</v>
      </c>
      <c r="G19" s="342">
        <f>逆行列係数!G19/'逆行列係数（外生化）'!G$116</f>
        <v>1.5814220323577218E-4</v>
      </c>
      <c r="H19" s="342">
        <f>逆行列係数!H19/'逆行列係数（外生化）'!H$116</f>
        <v>0</v>
      </c>
      <c r="I19" s="342">
        <f>逆行列係数!I19/'逆行列係数（外生化）'!I$116</f>
        <v>1.2309579992615118E-4</v>
      </c>
      <c r="J19" s="342">
        <f>逆行列係数!J19/'逆行列係数（外生化）'!J$116</f>
        <v>6.5369688770094687E-5</v>
      </c>
      <c r="K19" s="342">
        <f>逆行列係数!K19/'逆行列係数（外生化）'!K$116</f>
        <v>3.8993232489546235E-5</v>
      </c>
      <c r="L19" s="342">
        <f>逆行列係数!L19/'逆行列係数（外生化）'!L$116</f>
        <v>1.453423397153697E-4</v>
      </c>
      <c r="M19" s="342">
        <f>逆行列係数!M19/'逆行列係数（外生化）'!M$116</f>
        <v>0</v>
      </c>
      <c r="N19" s="342">
        <f>逆行列係数!N19/'逆行列係数（外生化）'!N$116</f>
        <v>6.1997469465746222E-5</v>
      </c>
      <c r="O19" s="342">
        <f>逆行列係数!O19/'逆行列係数（外生化）'!O$116</f>
        <v>4.228189243149296E-5</v>
      </c>
      <c r="P19" s="342">
        <f>逆行列係数!P19/'逆行列係数（外生化）'!P$116</f>
        <v>1</v>
      </c>
      <c r="Q19" s="342">
        <f>逆行列係数!Q19/'逆行列係数（外生化）'!Q$116</f>
        <v>1.2200117008952517E-2</v>
      </c>
      <c r="R19" s="342">
        <f>逆行列係数!R19/'逆行列係数（外生化）'!R$116</f>
        <v>5.1992455709008519E-5</v>
      </c>
      <c r="S19" s="342">
        <f>逆行列係数!S19/'逆行列係数（外生化）'!S$116</f>
        <v>4.1773497587644038E-4</v>
      </c>
      <c r="T19" s="342">
        <f>逆行列係数!T19/'逆行列係数（外生化）'!T$116</f>
        <v>3.2058673736362588E-5</v>
      </c>
      <c r="U19" s="342">
        <f>逆行列係数!U19/'逆行列係数（外生化）'!U$116</f>
        <v>8.313621682320426E-5</v>
      </c>
      <c r="V19" s="342">
        <f>逆行列係数!V19/'逆行列係数（外生化）'!V$116</f>
        <v>1.1074226055977278E-4</v>
      </c>
      <c r="W19" s="342">
        <f>逆行列係数!W19/'逆行列係数（外生化）'!W$116</f>
        <v>1.922900342530024E-5</v>
      </c>
      <c r="X19" s="342">
        <f>逆行列係数!X19/'逆行列係数（外生化）'!X$116</f>
        <v>5.3225440264545916E-5</v>
      </c>
      <c r="Y19" s="342">
        <f>逆行列係数!Y19/'逆行列係数（外生化）'!Y$116</f>
        <v>4.2529610184476777E-5</v>
      </c>
      <c r="Z19" s="342">
        <f>逆行列係数!Z19/'逆行列係数（外生化）'!Z$116</f>
        <v>6.1859089023691053E-5</v>
      </c>
      <c r="AA19" s="342">
        <f>逆行列係数!AA19/'逆行列係数（外生化）'!AA$116</f>
        <v>3.1523948423902568E-5</v>
      </c>
      <c r="AB19" s="342">
        <f>逆行列係数!AB19/'逆行列係数（外生化）'!AB$116</f>
        <v>5.1077981274780377E-5</v>
      </c>
      <c r="AC19" s="342">
        <f>逆行列係数!AC19/'逆行列係数（外生化）'!AC$116</f>
        <v>6.2161035598033408E-6</v>
      </c>
      <c r="AD19" s="342">
        <f>逆行列係数!AD19/'逆行列係数（外生化）'!AD$116</f>
        <v>1.8982951102052559E-5</v>
      </c>
      <c r="AE19" s="342">
        <f>逆行列係数!AE19/'逆行列係数（外生化）'!AE$116</f>
        <v>6.7572945808615789E-5</v>
      </c>
      <c r="AF19" s="342">
        <f>逆行列係数!AF19/'逆行列係数（外生化）'!AF$116</f>
        <v>5.6342741716388494E-5</v>
      </c>
      <c r="AG19" s="342">
        <f>逆行列係数!AG19/'逆行列係数（外生化）'!AG$116</f>
        <v>4.5704642390701317E-5</v>
      </c>
      <c r="AH19" s="342">
        <f>逆行列係数!AH19/'逆行列係数（外生化）'!AH$116</f>
        <v>6.4299103120427688E-4</v>
      </c>
      <c r="AI19" s="342">
        <f>逆行列係数!AI19/'逆行列係数（外生化）'!AI$116</f>
        <v>5.2879475030451877E-5</v>
      </c>
      <c r="AJ19" s="342">
        <f>逆行列係数!AJ19/'逆行列係数（外生化）'!AJ$116</f>
        <v>1.7641166470655154E-3</v>
      </c>
      <c r="AK19" s="342">
        <f>逆行列係数!AK19/'逆行列係数（外生化）'!AK$116</f>
        <v>1.1601746548964948E-4</v>
      </c>
      <c r="AL19" s="342">
        <f>逆行列係数!AL19/'逆行列係数（外生化）'!AL$116</f>
        <v>2.7511937773098051E-5</v>
      </c>
      <c r="AM19" s="342">
        <f>逆行列係数!AM19/'逆行列係数（外生化）'!AM$116</f>
        <v>5.3982916128515679E-5</v>
      </c>
      <c r="AN19" s="342">
        <f>逆行列係数!AN19/'逆行列係数（外生化）'!AN$116</f>
        <v>1.1920092282261179E-4</v>
      </c>
      <c r="AO19" s="342">
        <f>逆行列係数!AO19/'逆行列係数（外生化）'!AO$116</f>
        <v>3.2322689165885953E-5</v>
      </c>
      <c r="AP19" s="342">
        <f>逆行列係数!AP19/'逆行列係数（外生化）'!AP$116</f>
        <v>3.4846440826618764E-5</v>
      </c>
      <c r="AQ19" s="342">
        <f>逆行列係数!AQ19/'逆行列係数（外生化）'!AQ$116</f>
        <v>1.5014059393891278E-4</v>
      </c>
      <c r="AR19" s="342">
        <f>逆行列係数!AR19/'逆行列係数（外生化）'!AR$116</f>
        <v>2.2676680646513763E-4</v>
      </c>
      <c r="AS19" s="342">
        <f>逆行列係数!AS19/'逆行列係数（外生化）'!AS$116</f>
        <v>6.2755905645941586E-5</v>
      </c>
      <c r="AT19" s="342">
        <f>逆行列係数!AT19/'逆行列係数（外生化）'!AT$116</f>
        <v>3.087152195968207E-5</v>
      </c>
      <c r="AU19" s="342">
        <f>逆行列係数!AU19/'逆行列係数（外生化）'!AU$116</f>
        <v>2.6466203347485616E-5</v>
      </c>
      <c r="AV19" s="342">
        <f>逆行列係数!AV19/'逆行列係数（外生化）'!AV$116</f>
        <v>9.5127475019630278E-5</v>
      </c>
      <c r="AW19" s="342">
        <f>逆行列係数!AW19/'逆行列係数（外生化）'!AW$116</f>
        <v>3.9163956800325653E-5</v>
      </c>
      <c r="AX19" s="342">
        <f>逆行列係数!AX19/'逆行列係数（外生化）'!AX$116</f>
        <v>6.0560877914454298E-5</v>
      </c>
      <c r="AY19" s="342">
        <f>逆行列係数!AY19/'逆行列係数（外生化）'!AY$116</f>
        <v>4.1169194668484401E-5</v>
      </c>
      <c r="AZ19" s="342">
        <f>逆行列係数!AZ19/'逆行列係数（外生化）'!AZ$116</f>
        <v>6.2703422086531416E-5</v>
      </c>
      <c r="BA19" s="342">
        <f>逆行列係数!BA19/'逆行列係数（外生化）'!BA$116</f>
        <v>1.7478333690974705E-5</v>
      </c>
      <c r="BB19" s="342">
        <f>逆行列係数!BB19/'逆行列係数（外生化）'!BB$116</f>
        <v>7.9203834115428753E-5</v>
      </c>
      <c r="BC19" s="342">
        <f>逆行列係数!BC19/'逆行列係数（外生化）'!BC$116</f>
        <v>3.0910159293430098E-5</v>
      </c>
      <c r="BD19" s="342">
        <f>逆行列係数!BD19/'逆行列係数（外生化）'!BD$116</f>
        <v>2.6726654002925493E-5</v>
      </c>
      <c r="BE19" s="342">
        <f>逆行列係数!BE19/'逆行列係数（外生化）'!BE$116</f>
        <v>1.9619959323939277E-5</v>
      </c>
      <c r="BF19" s="342">
        <f>逆行列係数!BF19/'逆行列係数（外生化）'!BF$116</f>
        <v>3.6624867497598604E-5</v>
      </c>
      <c r="BG19" s="342">
        <f>逆行列係数!BG19/'逆行列係数（外生化）'!BG$116</f>
        <v>3.5233004155510212E-5</v>
      </c>
      <c r="BH19" s="342">
        <f>逆行列係数!BH19/'逆行列係数（外生化）'!BH$116</f>
        <v>3.7345943016908436E-4</v>
      </c>
      <c r="BI19" s="342">
        <f>逆行列係数!BI19/'逆行列係数（外生化）'!BI$116</f>
        <v>2.0447152536292787E-4</v>
      </c>
      <c r="BJ19" s="342">
        <f>逆行列係数!BJ19/'逆行列係数（外生化）'!BJ$116</f>
        <v>2.764681270982337E-3</v>
      </c>
      <c r="BK19" s="342">
        <f>逆行列係数!BK19/'逆行列係数（外生化）'!BK$116</f>
        <v>4.1147431426937704E-5</v>
      </c>
      <c r="BL19" s="342">
        <f>逆行列係数!BL19/'逆行列係数（外生化）'!BL$116</f>
        <v>5.8115365448489463E-3</v>
      </c>
      <c r="BM19" s="342">
        <f>逆行列係数!BM19/'逆行列係数（外生化）'!BM$116</f>
        <v>1.7226921673172927E-3</v>
      </c>
      <c r="BN19" s="342">
        <f>逆行列係数!BN19/'逆行列係数（外生化）'!BN$116</f>
        <v>1.7138813471712829E-4</v>
      </c>
      <c r="BO19" s="342">
        <f>逆行列係数!BO19/'逆行列係数（外生化）'!BO$116</f>
        <v>4.0674855171623164E-4</v>
      </c>
      <c r="BP19" s="342">
        <f>逆行列係数!BP19/'逆行列係数（外生化）'!BP$116</f>
        <v>5.3635455905312536E-4</v>
      </c>
      <c r="BQ19" s="342">
        <f>逆行列係数!BQ19/'逆行列係数（外生化）'!BQ$116</f>
        <v>1.1693824601063039E-4</v>
      </c>
      <c r="BR19" s="342">
        <f>逆行列係数!BR19/'逆行列係数（外生化）'!BR$116</f>
        <v>1.294844845418001E-4</v>
      </c>
      <c r="BS19" s="342">
        <f>逆行列係数!BS19/'逆行列係数（外生化）'!BS$116</f>
        <v>7.8933615737657325E-5</v>
      </c>
      <c r="BT19" s="342">
        <f>逆行列係数!BT19/'逆行列係数（外生化）'!BT$116</f>
        <v>9.22130006335816E-5</v>
      </c>
      <c r="BU19" s="342">
        <f>逆行列係数!BU19/'逆行列係数（外生化）'!BU$116</f>
        <v>3.1959788683777124E-5</v>
      </c>
      <c r="BV19" s="342">
        <f>逆行列係数!BV19/'逆行列係数（外生化）'!BV$116</f>
        <v>2.4673107595768499E-5</v>
      </c>
      <c r="BW19" s="342">
        <f>逆行列係数!BW19/'逆行列係数（外生化）'!BW$116</f>
        <v>4.3841724128721798E-5</v>
      </c>
      <c r="BX19" s="342">
        <f>逆行列係数!BX19/'逆行列係数（外生化）'!BX$116</f>
        <v>3.0158692731098956E-5</v>
      </c>
      <c r="BY19" s="342">
        <f>逆行列係数!BY19/'逆行列係数（外生化）'!BY$116</f>
        <v>7.928778853341516E-5</v>
      </c>
      <c r="BZ19" s="342">
        <f>逆行列係数!BZ19/'逆行列係数（外生化）'!BZ$116</f>
        <v>3.8940251714582239E-5</v>
      </c>
      <c r="CA19" s="342">
        <f>逆行列係数!CA19/'逆行列係数（外生化）'!CA$116</f>
        <v>1.970763482043683E-4</v>
      </c>
      <c r="CB19" s="342">
        <f>逆行列係数!CB19/'逆行列係数（外生化）'!CB$116</f>
        <v>1.0056822750278121E-4</v>
      </c>
      <c r="CC19" s="342">
        <f>逆行列係数!CC19/'逆行列係数（外生化）'!CC$116</f>
        <v>0</v>
      </c>
      <c r="CD19" s="342">
        <f>逆行列係数!CD19/'逆行列係数（外生化）'!CD$116</f>
        <v>6.9947762091964309E-5</v>
      </c>
      <c r="CE19" s="342">
        <f>逆行列係数!CE19/'逆行列係数（外生化）'!CE$116</f>
        <v>1.601574472638169E-4</v>
      </c>
      <c r="CF19" s="342">
        <f>逆行列係数!CF19/'逆行列係数（外生化）'!CF$116</f>
        <v>1.630953389251757E-3</v>
      </c>
      <c r="CG19" s="342">
        <f>逆行列係数!CG19/'逆行列係数（外生化）'!CG$116</f>
        <v>1.6334706293778613E-5</v>
      </c>
      <c r="CH19" s="342">
        <f>逆行列係数!CH19/'逆行列係数（外生化）'!CH$116</f>
        <v>3.5406448852206745E-5</v>
      </c>
      <c r="CI19" s="342">
        <f>逆行列係数!CI19/'逆行列係数（外生化）'!CI$116</f>
        <v>6.4295343044056005E-5</v>
      </c>
      <c r="CJ19" s="342">
        <f>逆行列係数!CJ19/'逆行列係数（外生化）'!CJ$116</f>
        <v>2.0392978658361284E-5</v>
      </c>
      <c r="CK19" s="342">
        <f>逆行列係数!CK19/'逆行列係数（外生化）'!CK$116</f>
        <v>3.6013605371111986E-5</v>
      </c>
      <c r="CL19" s="342">
        <f>逆行列係数!CL19/'逆行列係数（外生化）'!CL$116</f>
        <v>4.5612218603191826E-5</v>
      </c>
      <c r="CM19" s="342">
        <f>逆行列係数!CM19/'逆行列係数（外生化）'!CM$116</f>
        <v>3.5668286641120343E-5</v>
      </c>
      <c r="CN19" s="342">
        <f>逆行列係数!CN19/'逆行列係数（外生化）'!CN$116</f>
        <v>4.6640220880661391E-5</v>
      </c>
      <c r="CO19" s="342">
        <f>逆行列係数!CO19/'逆行列係数（外生化）'!CO$116</f>
        <v>5.0321147038406321E-5</v>
      </c>
      <c r="CP19" s="342">
        <f>逆行列係数!CP19/'逆行列係数（外生化）'!CP$116</f>
        <v>2.1665149594201962E-5</v>
      </c>
      <c r="CQ19" s="342">
        <f>逆行列係数!CQ19/'逆行列係数（外生化）'!CQ$116</f>
        <v>5.2364561710550369E-5</v>
      </c>
      <c r="CR19" s="342">
        <f>逆行列係数!CR19/'逆行列係数（外生化）'!CR$116</f>
        <v>4.9000479313105677E-5</v>
      </c>
      <c r="CS19" s="342">
        <f>逆行列係数!CS19/'逆行列係数（外生化）'!CS$116</f>
        <v>3.1056895369331942E-5</v>
      </c>
      <c r="CT19" s="342">
        <f>逆行列係数!CT19/'逆行列係数（外生化）'!CT$116</f>
        <v>5.6348280432007399E-5</v>
      </c>
      <c r="CU19" s="342">
        <f>逆行列係数!CU19/'逆行列係数（外生化）'!CU$116</f>
        <v>2.5262332978378292E-5</v>
      </c>
      <c r="CV19" s="342">
        <f>逆行列係数!CV19/'逆行列係数（外生化）'!CV$116</f>
        <v>1.5882541518997383E-5</v>
      </c>
      <c r="CW19" s="342">
        <f>逆行列係数!CW19/'逆行列係数（外生化）'!CW$116</f>
        <v>1.6306856784922316E-5</v>
      </c>
      <c r="CX19" s="342">
        <f>逆行列係数!CX19/'逆行列係数（外生化）'!CX$116</f>
        <v>4.0377651352334844E-5</v>
      </c>
      <c r="CY19" s="342">
        <f>逆行列係数!CY19/'逆行列係数（外生化）'!CY$116</f>
        <v>1.1196943422471139E-4</v>
      </c>
      <c r="CZ19" s="342">
        <f>逆行列係数!CZ19/'逆行列係数（外生化）'!CZ$116</f>
        <v>1.1008811622305014E-4</v>
      </c>
      <c r="DA19" s="342">
        <f>逆行列係数!DA19/'逆行列係数（外生化）'!DA$116</f>
        <v>5.903475081879321E-5</v>
      </c>
      <c r="DB19" s="342">
        <f>逆行列係数!DB19/'逆行列係数（外生化）'!DB$116</f>
        <v>1.1600081825431412E-4</v>
      </c>
      <c r="DC19" s="342">
        <f>逆行列係数!DC19/'逆行列係数（外生化）'!DC$116</f>
        <v>1.1930165887620451E-5</v>
      </c>
      <c r="DD19" s="342">
        <f>逆行列係数!DD19/'逆行列係数（外生化）'!DD$116</f>
        <v>9.5648394366773195E-5</v>
      </c>
      <c r="DE19" s="342">
        <f>逆行列係数!DE19/'逆行列係数（外生化）'!DE$116</f>
        <v>9.9677525251364241E-5</v>
      </c>
      <c r="DF19" s="343">
        <f>逆行列係数!DF19/'逆行列係数（外生化）'!DF$116</f>
        <v>5.5538498015966305E-5</v>
      </c>
      <c r="DG19" s="344"/>
      <c r="DH19" s="345"/>
      <c r="DI19" s="346"/>
      <c r="DJ19" s="346"/>
      <c r="DK19" s="346"/>
      <c r="DL19" s="346"/>
      <c r="DM19" s="346"/>
      <c r="DN19" s="346"/>
      <c r="DO19" s="346"/>
      <c r="DR19" s="345"/>
      <c r="DS19" s="345"/>
      <c r="DT19" s="345"/>
      <c r="DU19" s="345"/>
      <c r="DV19" s="345"/>
      <c r="DW19" s="345"/>
      <c r="DX19" s="345"/>
      <c r="DY19" s="345"/>
      <c r="DZ19" s="345"/>
      <c r="EA19" s="345"/>
      <c r="EB19" s="345"/>
      <c r="EC19" s="345"/>
      <c r="ED19" s="345"/>
      <c r="EE19" s="345"/>
      <c r="EF19" s="345"/>
      <c r="EG19" s="345"/>
      <c r="EH19" s="345"/>
      <c r="EI19" s="345"/>
      <c r="EJ19" s="345"/>
      <c r="EK19" s="345"/>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c r="FO19" s="345"/>
    </row>
    <row r="20" spans="1:171" ht="19.899999999999999" customHeight="1" x14ac:dyDescent="0.15">
      <c r="A20" s="347" t="s">
        <v>205</v>
      </c>
      <c r="B20" s="348" t="s">
        <v>204</v>
      </c>
      <c r="C20" s="349">
        <f>逆行列係数!C20/'逆行列係数（外生化）'!C$116</f>
        <v>5.2447151423549245E-5</v>
      </c>
      <c r="D20" s="342">
        <f>逆行列係数!D20/'逆行列係数（外生化）'!D$116</f>
        <v>3.8665940194649989E-5</v>
      </c>
      <c r="E20" s="342">
        <f>逆行列係数!E20/'逆行列係数（外生化）'!E$116</f>
        <v>6.3018919902270161E-5</v>
      </c>
      <c r="F20" s="342">
        <f>逆行列係数!F20/'逆行列係数（外生化）'!F$116</f>
        <v>1.953228472924302E-5</v>
      </c>
      <c r="G20" s="342">
        <f>逆行列係数!G20/'逆行列係数（外生化）'!G$116</f>
        <v>9.1895380822226455E-5</v>
      </c>
      <c r="H20" s="342">
        <f>逆行列係数!H20/'逆行列係数（外生化）'!H$116</f>
        <v>0</v>
      </c>
      <c r="I20" s="342">
        <f>逆行列係数!I20/'逆行列係数（外生化）'!I$116</f>
        <v>8.4429276797722452E-5</v>
      </c>
      <c r="J20" s="342">
        <f>逆行列係数!J20/'逆行列係数（外生化）'!J$116</f>
        <v>9.2525621792313804E-5</v>
      </c>
      <c r="K20" s="342">
        <f>逆行列係数!K20/'逆行列係数（外生化）'!K$116</f>
        <v>8.3269183173399834E-5</v>
      </c>
      <c r="L20" s="342">
        <f>逆行列係数!L20/'逆行列係数（外生化）'!L$116</f>
        <v>3.241327716062338E-5</v>
      </c>
      <c r="M20" s="342">
        <f>逆行列係数!M20/'逆行列係数（外生化）'!M$116</f>
        <v>0</v>
      </c>
      <c r="N20" s="342">
        <f>逆行列係数!N20/'逆行列係数（外生化）'!N$116</f>
        <v>2.0944532564287323E-4</v>
      </c>
      <c r="O20" s="342">
        <f>逆行列係数!O20/'逆行列係数（外生化）'!O$116</f>
        <v>1.4802691082280449E-4</v>
      </c>
      <c r="P20" s="342">
        <f>逆行列係数!P20/'逆行列係数（外生化）'!P$116</f>
        <v>1.0091519454027121E-4</v>
      </c>
      <c r="Q20" s="342">
        <f>逆行列係数!Q20/'逆行列係数（外生化）'!Q$116</f>
        <v>1</v>
      </c>
      <c r="R20" s="342">
        <f>逆行列係数!R20/'逆行列係数（外生化）'!R$116</f>
        <v>1.8843285694980397E-4</v>
      </c>
      <c r="S20" s="342">
        <f>逆行列係数!S20/'逆行列係数（外生化）'!S$116</f>
        <v>2.3511416565393385E-4</v>
      </c>
      <c r="T20" s="342">
        <f>逆行列係数!T20/'逆行列係数（外生化）'!T$116</f>
        <v>1.1519948297971673E-4</v>
      </c>
      <c r="U20" s="342">
        <f>逆行列係数!U20/'逆行列係数（外生化）'!U$116</f>
        <v>1.7078466708473947E-4</v>
      </c>
      <c r="V20" s="342">
        <f>逆行列係数!V20/'逆行列係数（外生化）'!V$116</f>
        <v>2.0608676535101926E-4</v>
      </c>
      <c r="W20" s="342">
        <f>逆行列係数!W20/'逆行列係数（外生化）'!W$116</f>
        <v>4.4648953315503724E-5</v>
      </c>
      <c r="X20" s="342">
        <f>逆行列係数!X20/'逆行列係数（外生化）'!X$116</f>
        <v>1.3436776703178689E-4</v>
      </c>
      <c r="Y20" s="342">
        <f>逆行列係数!Y20/'逆行列係数（外生化）'!Y$116</f>
        <v>1.0520894915734968E-4</v>
      </c>
      <c r="Z20" s="342">
        <f>逆行列係数!Z20/'逆行列係数（外生化）'!Z$116</f>
        <v>1.3616210692232394E-4</v>
      </c>
      <c r="AA20" s="342">
        <f>逆行列係数!AA20/'逆行列係数（外生化）'!AA$116</f>
        <v>3.1355344918860769E-4</v>
      </c>
      <c r="AB20" s="342">
        <f>逆行列係数!AB20/'逆行列係数（外生化）'!AB$116</f>
        <v>1.0894161003710404E-4</v>
      </c>
      <c r="AC20" s="342">
        <f>逆行列係数!AC20/'逆行列係数（外生化）'!AC$116</f>
        <v>9.9087563167581456E-6</v>
      </c>
      <c r="AD20" s="342">
        <f>逆行列係数!AD20/'逆行列係数（外生化）'!AD$116</f>
        <v>8.3532881049472432E-5</v>
      </c>
      <c r="AE20" s="342">
        <f>逆行列係数!AE20/'逆行列係数（外生化）'!AE$116</f>
        <v>1.4746138364493249E-4</v>
      </c>
      <c r="AF20" s="342">
        <f>逆行列係数!AF20/'逆行列係数（外生化）'!AF$116</f>
        <v>2.638404207742537E-4</v>
      </c>
      <c r="AG20" s="342">
        <f>逆行列係数!AG20/'逆行列係数（外生化）'!AG$116</f>
        <v>2.3773370847856659E-4</v>
      </c>
      <c r="AH20" s="342">
        <f>逆行列係数!AH20/'逆行列係数（外生化）'!AH$116</f>
        <v>1.2098965695008388E-4</v>
      </c>
      <c r="AI20" s="342">
        <f>逆行列係数!AI20/'逆行列係数（外生化）'!AI$116</f>
        <v>1.1503143522954536E-4</v>
      </c>
      <c r="AJ20" s="342">
        <f>逆行列係数!AJ20/'逆行列係数（外生化）'!AJ$116</f>
        <v>4.8319572960670102E-4</v>
      </c>
      <c r="AK20" s="342">
        <f>逆行列係数!AK20/'逆行列係数（外生化）'!AK$116</f>
        <v>1.9087474471856362E-4</v>
      </c>
      <c r="AL20" s="342">
        <f>逆行列係数!AL20/'逆行列係数（外生化）'!AL$116</f>
        <v>4.0057418298323076E-5</v>
      </c>
      <c r="AM20" s="342">
        <f>逆行列係数!AM20/'逆行列係数（外生化）'!AM$116</f>
        <v>8.0780734056958849E-5</v>
      </c>
      <c r="AN20" s="342">
        <f>逆行列係数!AN20/'逆行列係数（外生化）'!AN$116</f>
        <v>2.1069296824310427E-4</v>
      </c>
      <c r="AO20" s="342">
        <f>逆行列係数!AO20/'逆行列係数（外生化）'!AO$116</f>
        <v>5.8928616983103004E-5</v>
      </c>
      <c r="AP20" s="342">
        <f>逆行列係数!AP20/'逆行列係数（外生化）'!AP$116</f>
        <v>3.4854257768026551E-5</v>
      </c>
      <c r="AQ20" s="342">
        <f>逆行列係数!AQ20/'逆行列係数（外生化）'!AQ$116</f>
        <v>6.0987714319103485E-5</v>
      </c>
      <c r="AR20" s="342">
        <f>逆行列係数!AR20/'逆行列係数（外生化）'!AR$116</f>
        <v>9.0342904550787392E-5</v>
      </c>
      <c r="AS20" s="342">
        <f>逆行列係数!AS20/'逆行列係数（外生化）'!AS$116</f>
        <v>9.9547168716104321E-5</v>
      </c>
      <c r="AT20" s="342">
        <f>逆行列係数!AT20/'逆行列係数（外生化）'!AT$116</f>
        <v>8.7311905997856888E-5</v>
      </c>
      <c r="AU20" s="342">
        <f>逆行列係数!AU20/'逆行列係数（外生化）'!AU$116</f>
        <v>1.0226890295908727E-4</v>
      </c>
      <c r="AV20" s="342">
        <f>逆行列係数!AV20/'逆行列係数（外生化）'!AV$116</f>
        <v>1.5456274442264634E-4</v>
      </c>
      <c r="AW20" s="342">
        <f>逆行列係数!AW20/'逆行列係数（外生化）'!AW$116</f>
        <v>1.9363256671142936E-4</v>
      </c>
      <c r="AX20" s="342">
        <f>逆行列係数!AX20/'逆行列係数（外生化）'!AX$116</f>
        <v>2.7576413848947093E-4</v>
      </c>
      <c r="AY20" s="342">
        <f>逆行列係数!AY20/'逆行列係数（外生化）'!AY$116</f>
        <v>1.1253034174581377E-4</v>
      </c>
      <c r="AZ20" s="342">
        <f>逆行列係数!AZ20/'逆行列係数（外生化）'!AZ$116</f>
        <v>1.5120595333321406E-4</v>
      </c>
      <c r="BA20" s="342">
        <f>逆行列係数!BA20/'逆行列係数（外生化）'!BA$116</f>
        <v>1.1952911398439348E-4</v>
      </c>
      <c r="BB20" s="342">
        <f>逆行列係数!BB20/'逆行列係数（外生化）'!BB$116</f>
        <v>1.1642395777436411E-4</v>
      </c>
      <c r="BC20" s="342">
        <f>逆行列係数!BC20/'逆行列係数（外生化）'!BC$116</f>
        <v>2.9064687285050204E-4</v>
      </c>
      <c r="BD20" s="342">
        <f>逆行列係数!BD20/'逆行列係数（外生化）'!BD$116</f>
        <v>2.8136538782678192E-4</v>
      </c>
      <c r="BE20" s="342">
        <f>逆行列係数!BE20/'逆行列係数（外生化）'!BE$116</f>
        <v>8.9915424857279344E-5</v>
      </c>
      <c r="BF20" s="342">
        <f>逆行列係数!BF20/'逆行列係数（外生化）'!BF$116</f>
        <v>1.3271747650577865E-4</v>
      </c>
      <c r="BG20" s="342">
        <f>逆行列係数!BG20/'逆行列係数（外生化）'!BG$116</f>
        <v>1.1506012775180834E-4</v>
      </c>
      <c r="BH20" s="342">
        <f>逆行列係数!BH20/'逆行列係数（外生化）'!BH$116</f>
        <v>6.3546015626290248E-4</v>
      </c>
      <c r="BI20" s="342">
        <f>逆行列係数!BI20/'逆行列係数（外生化）'!BI$116</f>
        <v>2.2566633276985585E-4</v>
      </c>
      <c r="BJ20" s="342">
        <f>逆行列係数!BJ20/'逆行列係数（外生化）'!BJ$116</f>
        <v>3.8893447580861252E-4</v>
      </c>
      <c r="BK20" s="342">
        <f>逆行列係数!BK20/'逆行列係数（外生化）'!BK$116</f>
        <v>8.8728930882666355E-5</v>
      </c>
      <c r="BL20" s="342">
        <f>逆行列係数!BL20/'逆行列係数（外生化）'!BL$116</f>
        <v>1.3022284135569308E-3</v>
      </c>
      <c r="BM20" s="342">
        <f>逆行列係数!BM20/'逆行列係数（外生化）'!BM$116</f>
        <v>2.9765505472780225E-3</v>
      </c>
      <c r="BN20" s="342">
        <f>逆行列係数!BN20/'逆行列係数（外生化）'!BN$116</f>
        <v>7.5877572446331133E-5</v>
      </c>
      <c r="BO20" s="342">
        <f>逆行列係数!BO20/'逆行列係数（外生化）'!BO$116</f>
        <v>7.1796078700742959E-5</v>
      </c>
      <c r="BP20" s="342">
        <f>逆行列係数!BP20/'逆行列係数（外生化）'!BP$116</f>
        <v>1.832481115571819E-4</v>
      </c>
      <c r="BQ20" s="342">
        <f>逆行列係数!BQ20/'逆行列係数（外生化）'!BQ$116</f>
        <v>2.7718026568631802E-4</v>
      </c>
      <c r="BR20" s="342">
        <f>逆行列係数!BR20/'逆行列係数（外生化）'!BR$116</f>
        <v>6.8030299496035199E-4</v>
      </c>
      <c r="BS20" s="342">
        <f>逆行列係数!BS20/'逆行列係数（外生化）'!BS$116</f>
        <v>6.3472155571316644E-4</v>
      </c>
      <c r="BT20" s="342">
        <f>逆行列係数!BT20/'逆行列係数（外生化）'!BT$116</f>
        <v>1.7279266433860055E-4</v>
      </c>
      <c r="BU20" s="342">
        <f>逆行列係数!BU20/'逆行列係数（外生化）'!BU$116</f>
        <v>3.9798093267268613E-4</v>
      </c>
      <c r="BV20" s="342">
        <f>逆行列係数!BV20/'逆行列係数（外生化）'!BV$116</f>
        <v>1.5046526197621155E-4</v>
      </c>
      <c r="BW20" s="342">
        <f>逆行列係数!BW20/'逆行列係数（外生化）'!BW$116</f>
        <v>3.5299249850494462E-4</v>
      </c>
      <c r="BX20" s="342">
        <f>逆行列係数!BX20/'逆行列係数（外生化）'!BX$116</f>
        <v>8.790132384278146E-5</v>
      </c>
      <c r="BY20" s="342">
        <f>逆行列係数!BY20/'逆行列係数（外生化）'!BY$116</f>
        <v>1.8006446765784801E-4</v>
      </c>
      <c r="BZ20" s="342">
        <f>逆行列係数!BZ20/'逆行列係数（外生化）'!BZ$116</f>
        <v>1.030458133819084E-4</v>
      </c>
      <c r="CA20" s="342">
        <f>逆行列係数!CA20/'逆行列係数（外生化）'!CA$116</f>
        <v>1.8174830874693426E-4</v>
      </c>
      <c r="CB20" s="342">
        <f>逆行列係数!CB20/'逆行列係数（外生化）'!CB$116</f>
        <v>1.1379360414520167E-4</v>
      </c>
      <c r="CC20" s="342">
        <f>逆行列係数!CC20/'逆行列係数（外生化）'!CC$116</f>
        <v>0</v>
      </c>
      <c r="CD20" s="342">
        <f>逆行列係数!CD20/'逆行列係数（外生化）'!CD$116</f>
        <v>1.2095043822588256E-4</v>
      </c>
      <c r="CE20" s="342">
        <f>逆行列係数!CE20/'逆行列係数（外生化）'!CE$116</f>
        <v>4.2244402108440946E-4</v>
      </c>
      <c r="CF20" s="342">
        <f>逆行列係数!CF20/'逆行列係数（外生化）'!CF$116</f>
        <v>4.5084360367266424E-4</v>
      </c>
      <c r="CG20" s="342">
        <f>逆行列係数!CG20/'逆行列係数（外生化）'!CG$116</f>
        <v>6.7115608492947771E-5</v>
      </c>
      <c r="CH20" s="342">
        <f>逆行列係数!CH20/'逆行列係数（外生化）'!CH$116</f>
        <v>4.6325525267973313E-4</v>
      </c>
      <c r="CI20" s="342">
        <f>逆行列係数!CI20/'逆行列係数（外生化）'!CI$116</f>
        <v>2.3828669542694527E-4</v>
      </c>
      <c r="CJ20" s="342">
        <f>逆行列係数!CJ20/'逆行列係数（外生化）'!CJ$116</f>
        <v>3.3096192076454442E-4</v>
      </c>
      <c r="CK20" s="342">
        <f>逆行列係数!CK20/'逆行列係数（外生化）'!CK$116</f>
        <v>4.9389577532916291E-4</v>
      </c>
      <c r="CL20" s="342">
        <f>逆行列係数!CL20/'逆行列係数（外生化）'!CL$116</f>
        <v>3.1694180468368806E-4</v>
      </c>
      <c r="CM20" s="342">
        <f>逆行列係数!CM20/'逆行列係数（外生化）'!CM$116</f>
        <v>2.0396920792037596E-4</v>
      </c>
      <c r="CN20" s="342">
        <f>逆行列係数!CN20/'逆行列係数（外生化）'!CN$116</f>
        <v>4.8298654466417972E-4</v>
      </c>
      <c r="CO20" s="342">
        <f>逆行列係数!CO20/'逆行列係数（外生化）'!CO$116</f>
        <v>7.4177173740438886E-4</v>
      </c>
      <c r="CP20" s="342">
        <f>逆行列係数!CP20/'逆行列係数（外生化）'!CP$116</f>
        <v>3.1480112065285898E-4</v>
      </c>
      <c r="CQ20" s="342">
        <f>逆行列係数!CQ20/'逆行列係数（外生化）'!CQ$116</f>
        <v>1.5797438116583033E-4</v>
      </c>
      <c r="CR20" s="342">
        <f>逆行列係数!CR20/'逆行列係数（外生化）'!CR$116</f>
        <v>1.0989247364211138E-3</v>
      </c>
      <c r="CS20" s="342">
        <f>逆行列係数!CS20/'逆行列係数（外生化）'!CS$116</f>
        <v>4.9101010696504506E-4</v>
      </c>
      <c r="CT20" s="342">
        <f>逆行列係数!CT20/'逆行列係数（外生化）'!CT$116</f>
        <v>2.1012825100320334E-3</v>
      </c>
      <c r="CU20" s="342">
        <f>逆行列係数!CU20/'逆行列係数（外生化）'!CU$116</f>
        <v>2.9083617755872721E-4</v>
      </c>
      <c r="CV20" s="342">
        <f>逆行列係数!CV20/'逆行列係数（外生化）'!CV$116</f>
        <v>1.104829625928495E-4</v>
      </c>
      <c r="CW20" s="342">
        <f>逆行列係数!CW20/'逆行列係数（外生化）'!CW$116</f>
        <v>6.8847231653052928E-5</v>
      </c>
      <c r="CX20" s="342">
        <f>逆行列係数!CX20/'逆行列係数（外生化）'!CX$116</f>
        <v>3.0340513281157773E-4</v>
      </c>
      <c r="CY20" s="342">
        <f>逆行列係数!CY20/'逆行列係数（外生化）'!CY$116</f>
        <v>3.5862662117041867E-4</v>
      </c>
      <c r="CZ20" s="342">
        <f>逆行列係数!CZ20/'逆行列係数（外生化）'!CZ$116</f>
        <v>3.8452469152018955E-4</v>
      </c>
      <c r="DA20" s="342">
        <f>逆行列係数!DA20/'逆行列係数（外生化）'!DA$116</f>
        <v>1.3756408748520657E-4</v>
      </c>
      <c r="DB20" s="342">
        <f>逆行列係数!DB20/'逆行列係数（外生化）'!DB$116</f>
        <v>6.2841757764473579E-4</v>
      </c>
      <c r="DC20" s="342">
        <f>逆行列係数!DC20/'逆行列係数（外生化）'!DC$116</f>
        <v>4.2734067986446396E-5</v>
      </c>
      <c r="DD20" s="342">
        <f>逆行列係数!DD20/'逆行列係数（外生化）'!DD$116</f>
        <v>3.5397226375764315E-4</v>
      </c>
      <c r="DE20" s="342">
        <f>逆行列係数!DE20/'逆行列係数（外生化）'!DE$116</f>
        <v>6.5622200608545498E-5</v>
      </c>
      <c r="DF20" s="343">
        <f>逆行列係数!DF20/'逆行列係数（外生化）'!DF$116</f>
        <v>1.1822220732227981E-4</v>
      </c>
      <c r="DG20" s="344"/>
      <c r="DH20" s="345"/>
      <c r="DI20" s="346"/>
      <c r="DJ20" s="346"/>
      <c r="DK20" s="346"/>
      <c r="DL20" s="346"/>
      <c r="DM20" s="346"/>
      <c r="DN20" s="346"/>
      <c r="DO20" s="346"/>
      <c r="DR20" s="345"/>
      <c r="DS20" s="345"/>
      <c r="DT20" s="345"/>
      <c r="DU20" s="345"/>
      <c r="DV20" s="345"/>
      <c r="DW20" s="345"/>
      <c r="DX20" s="345"/>
      <c r="DY20" s="345"/>
      <c r="DZ20" s="345"/>
      <c r="EA20" s="345"/>
      <c r="EB20" s="345"/>
      <c r="EC20" s="345"/>
      <c r="ED20" s="345"/>
      <c r="EE20" s="345"/>
      <c r="EF20" s="345"/>
      <c r="EG20" s="345"/>
      <c r="EH20" s="345"/>
      <c r="EI20" s="345"/>
      <c r="EJ20" s="345"/>
      <c r="EK20" s="345"/>
      <c r="EL20" s="345"/>
      <c r="EM20" s="345"/>
      <c r="EN20" s="345"/>
      <c r="EO20" s="345"/>
      <c r="EP20" s="345"/>
      <c r="EQ20" s="345"/>
      <c r="ER20" s="345"/>
      <c r="ES20" s="345"/>
      <c r="ET20" s="345"/>
      <c r="EU20" s="345"/>
      <c r="EV20" s="345"/>
      <c r="EW20" s="345"/>
      <c r="EX20" s="345"/>
      <c r="EY20" s="345"/>
      <c r="EZ20" s="345"/>
      <c r="FA20" s="345"/>
      <c r="FB20" s="345"/>
      <c r="FC20" s="345"/>
      <c r="FD20" s="345"/>
      <c r="FE20" s="345"/>
      <c r="FF20" s="345"/>
      <c r="FG20" s="345"/>
      <c r="FH20" s="345"/>
      <c r="FI20" s="345"/>
      <c r="FJ20" s="345"/>
      <c r="FK20" s="345"/>
      <c r="FL20" s="345"/>
      <c r="FM20" s="345"/>
      <c r="FN20" s="345"/>
      <c r="FO20" s="345"/>
    </row>
    <row r="21" spans="1:171" ht="19.899999999999999" customHeight="1" x14ac:dyDescent="0.15">
      <c r="A21" s="347" t="s">
        <v>208</v>
      </c>
      <c r="B21" s="348" t="s">
        <v>209</v>
      </c>
      <c r="C21" s="349">
        <f>逆行列係数!C21/'逆行列係数（外生化）'!C$116</f>
        <v>1.3138696740107531E-3</v>
      </c>
      <c r="D21" s="342">
        <f>逆行列係数!D21/'逆行列係数（外生化）'!D$116</f>
        <v>2.1967325647905618E-4</v>
      </c>
      <c r="E21" s="342">
        <f>逆行列係数!E21/'逆行列係数（外生化）'!E$116</f>
        <v>8.5605060929613483E-4</v>
      </c>
      <c r="F21" s="342">
        <f>逆行列係数!F21/'逆行列係数（外生化）'!F$116</f>
        <v>1.9399066675705094E-4</v>
      </c>
      <c r="G21" s="342">
        <f>逆行列係数!G21/'逆行列係数（外生化）'!G$116</f>
        <v>7.7871005268778347E-5</v>
      </c>
      <c r="H21" s="342">
        <f>逆行列係数!H21/'逆行列係数（外生化）'!H$116</f>
        <v>0</v>
      </c>
      <c r="I21" s="342">
        <f>逆行列係数!I21/'逆行列係数（外生化）'!I$116</f>
        <v>1.4497743980308343E-4</v>
      </c>
      <c r="J21" s="342">
        <f>逆行列係数!J21/'逆行列係数（外生化）'!J$116</f>
        <v>3.702393972667499E-4</v>
      </c>
      <c r="K21" s="342">
        <f>逆行列係数!K21/'逆行列係数（外生化）'!K$116</f>
        <v>5.326297008352947E-4</v>
      </c>
      <c r="L21" s="342">
        <f>逆行列係数!L21/'逆行列係数（外生化）'!L$116</f>
        <v>8.0553432286675219E-5</v>
      </c>
      <c r="M21" s="342">
        <f>逆行列係数!M21/'逆行列係数（外生化）'!M$116</f>
        <v>0</v>
      </c>
      <c r="N21" s="342">
        <f>逆行列係数!N21/'逆行列係数（外生化）'!N$116</f>
        <v>5.6726015486093396E-4</v>
      </c>
      <c r="O21" s="342">
        <f>逆行列係数!O21/'逆行列係数（外生化）'!O$116</f>
        <v>4.1010696555447896E-4</v>
      </c>
      <c r="P21" s="342">
        <f>逆行列係数!P21/'逆行列係数（外生化）'!P$116</f>
        <v>1.1701012113488687E-3</v>
      </c>
      <c r="Q21" s="342">
        <f>逆行列係数!Q21/'逆行列係数（外生化）'!Q$116</f>
        <v>1.1510392509492464E-3</v>
      </c>
      <c r="R21" s="342">
        <f>逆行列係数!R21/'逆行列係数（外生化）'!R$116</f>
        <v>1</v>
      </c>
      <c r="S21" s="342">
        <f>逆行列係数!S21/'逆行列係数（外生化）'!S$116</f>
        <v>5.3234097115225941E-2</v>
      </c>
      <c r="T21" s="342">
        <f>逆行列係数!T21/'逆行列係数（外生化）'!T$116</f>
        <v>1.5021666724765204E-2</v>
      </c>
      <c r="U21" s="342">
        <f>逆行列係数!U21/'逆行列係数（外生化）'!U$116</f>
        <v>1.2793037161245693E-4</v>
      </c>
      <c r="V21" s="342">
        <f>逆行列係数!V21/'逆行列係数（外生化）'!V$116</f>
        <v>3.7399263120273181E-4</v>
      </c>
      <c r="W21" s="342">
        <f>逆行列係数!W21/'逆行列係数（外生化）'!W$116</f>
        <v>2.4221408761907424E-5</v>
      </c>
      <c r="X21" s="342">
        <f>逆行列係数!X21/'逆行列係数（外生化）'!X$116</f>
        <v>7.8841422483500712E-5</v>
      </c>
      <c r="Y21" s="342">
        <f>逆行列係数!Y21/'逆行列係数（外生化）'!Y$116</f>
        <v>1.2284500976475111E-4</v>
      </c>
      <c r="Z21" s="342">
        <f>逆行列係数!Z21/'逆行列係数（外生化）'!Z$116</f>
        <v>3.8873907958903637E-3</v>
      </c>
      <c r="AA21" s="342">
        <f>逆行列係数!AA21/'逆行列係数（外生化）'!AA$116</f>
        <v>1.3364618473377431E-3</v>
      </c>
      <c r="AB21" s="342">
        <f>逆行列係数!AB21/'逆行列係数（外生化）'!AB$116</f>
        <v>1.0224870093538329E-3</v>
      </c>
      <c r="AC21" s="342">
        <f>逆行列係数!AC21/'逆行列係数（外生化）'!AC$116</f>
        <v>1.3243652129973162E-5</v>
      </c>
      <c r="AD21" s="342">
        <f>逆行列係数!AD21/'逆行列係数（外生化）'!AD$116</f>
        <v>3.0373307302634903E-5</v>
      </c>
      <c r="AE21" s="342">
        <f>逆行列係数!AE21/'逆行列係数（外生化）'!AE$116</f>
        <v>3.2204303765625278E-4</v>
      </c>
      <c r="AF21" s="342">
        <f>逆行列係数!AF21/'逆行列係数（外生化）'!AF$116</f>
        <v>1.0645843888365621E-3</v>
      </c>
      <c r="AG21" s="342">
        <f>逆行列係数!AG21/'逆行列係数（外生化）'!AG$116</f>
        <v>2.3895131615446892E-4</v>
      </c>
      <c r="AH21" s="342">
        <f>逆行列係数!AH21/'逆行列係数（外生化）'!AH$116</f>
        <v>2.7696435540216524E-3</v>
      </c>
      <c r="AI21" s="342">
        <f>逆行列係数!AI21/'逆行列係数（外生化）'!AI$116</f>
        <v>1.0472902994672248E-4</v>
      </c>
      <c r="AJ21" s="342">
        <f>逆行列係数!AJ21/'逆行列係数（外生化）'!AJ$116</f>
        <v>2.516384234233541E-3</v>
      </c>
      <c r="AK21" s="342">
        <f>逆行列係数!AK21/'逆行列係数（外生化）'!AK$116</f>
        <v>1.7561314827710783E-3</v>
      </c>
      <c r="AL21" s="342">
        <f>逆行列係数!AL21/'逆行列係数（外生化）'!AL$116</f>
        <v>2.1361528265261817E-5</v>
      </c>
      <c r="AM21" s="342">
        <f>逆行列係数!AM21/'逆行列係数（外生化）'!AM$116</f>
        <v>4.7429087088008235E-5</v>
      </c>
      <c r="AN21" s="342">
        <f>逆行列係数!AN21/'逆行列係数（外生化）'!AN$116</f>
        <v>6.546251905189156E-5</v>
      </c>
      <c r="AO21" s="342">
        <f>逆行列係数!AO21/'逆行列係数（外生化）'!AO$116</f>
        <v>1.046725384583798E-4</v>
      </c>
      <c r="AP21" s="342">
        <f>逆行列係数!AP21/'逆行列係数（外生化）'!AP$116</f>
        <v>2.8019191285190006E-5</v>
      </c>
      <c r="AQ21" s="342">
        <f>逆行列係数!AQ21/'逆行列係数（外生化）'!AQ$116</f>
        <v>5.8975493930050484E-4</v>
      </c>
      <c r="AR21" s="342">
        <f>逆行列係数!AR21/'逆行列係数（外生化）'!AR$116</f>
        <v>9.8473241935064515E-5</v>
      </c>
      <c r="AS21" s="342">
        <f>逆行列係数!AS21/'逆行列係数（外生化）'!AS$116</f>
        <v>2.0263921243022389E-4</v>
      </c>
      <c r="AT21" s="342">
        <f>逆行列係数!AT21/'逆行列係数（外生化）'!AT$116</f>
        <v>1.1745543233751364E-4</v>
      </c>
      <c r="AU21" s="342">
        <f>逆行列係数!AU21/'逆行列係数（外生化）'!AU$116</f>
        <v>1.0392977389722948E-4</v>
      </c>
      <c r="AV21" s="342">
        <f>逆行列係数!AV21/'逆行列係数（外生化）'!AV$116</f>
        <v>1.8029190841830974E-4</v>
      </c>
      <c r="AW21" s="342">
        <f>逆行列係数!AW21/'逆行列係数（外生化）'!AW$116</f>
        <v>2.6423446259325972E-4</v>
      </c>
      <c r="AX21" s="342">
        <f>逆行列係数!AX21/'逆行列係数（外生化）'!AX$116</f>
        <v>1.0220685135718559E-3</v>
      </c>
      <c r="AY21" s="342">
        <f>逆行列係数!AY21/'逆行列係数（外生化）'!AY$116</f>
        <v>8.8986494764483877E-4</v>
      </c>
      <c r="AZ21" s="342">
        <f>逆行列係数!AZ21/'逆行列係数（外生化）'!AZ$116</f>
        <v>5.8148118962390632E-4</v>
      </c>
      <c r="BA21" s="342">
        <f>逆行列係数!BA21/'逆行列係数（外生化）'!BA$116</f>
        <v>7.3343256627515468E-5</v>
      </c>
      <c r="BB21" s="342">
        <f>逆行列係数!BB21/'逆行列係数（外生化）'!BB$116</f>
        <v>5.4802626106281965E-4</v>
      </c>
      <c r="BC21" s="342">
        <f>逆行列係数!BC21/'逆行列係数（外生化）'!BC$116</f>
        <v>4.7951272375597841E-4</v>
      </c>
      <c r="BD21" s="342">
        <f>逆行列係数!BD21/'逆行列係数（外生化）'!BD$116</f>
        <v>1.9695616931346725E-4</v>
      </c>
      <c r="BE21" s="342">
        <f>逆行列係数!BE21/'逆行列係数（外生化）'!BE$116</f>
        <v>6.1307108920657556E-5</v>
      </c>
      <c r="BF21" s="342">
        <f>逆行列係数!BF21/'逆行列係数（外生化）'!BF$116</f>
        <v>5.1914910927857028E-5</v>
      </c>
      <c r="BG21" s="342">
        <f>逆行列係数!BG21/'逆行列係数（外生化）'!BG$116</f>
        <v>1.3593789162143942E-4</v>
      </c>
      <c r="BH21" s="342">
        <f>逆行列係数!BH21/'逆行列係数（外生化）'!BH$116</f>
        <v>6.6365636115717371E-5</v>
      </c>
      <c r="BI21" s="342">
        <f>逆行列係数!BI21/'逆行列係数（外生化）'!BI$116</f>
        <v>8.8676379883320089E-5</v>
      </c>
      <c r="BJ21" s="342">
        <f>逆行列係数!BJ21/'逆行列係数（外生化）'!BJ$116</f>
        <v>2.0431559443910875E-3</v>
      </c>
      <c r="BK21" s="342">
        <f>逆行列係数!BK21/'逆行列係数（外生化）'!BK$116</f>
        <v>1.6712427565170236E-4</v>
      </c>
      <c r="BL21" s="342">
        <f>逆行列係数!BL21/'逆行列係数（外生化）'!BL$116</f>
        <v>8.115617052032076E-4</v>
      </c>
      <c r="BM21" s="342">
        <f>逆行列係数!BM21/'逆行列係数（外生化）'!BM$116</f>
        <v>8.2212051216571454E-4</v>
      </c>
      <c r="BN21" s="342">
        <f>逆行列係数!BN21/'逆行列係数（外生化）'!BN$116</f>
        <v>1.4556925730377756E-4</v>
      </c>
      <c r="BO21" s="342">
        <f>逆行列係数!BO21/'逆行列係数（外生化）'!BO$116</f>
        <v>6.9986184863167462E-5</v>
      </c>
      <c r="BP21" s="342">
        <f>逆行列係数!BP21/'逆行列係数（外生化）'!BP$116</f>
        <v>6.2301320387267022E-5</v>
      </c>
      <c r="BQ21" s="342">
        <f>逆行列係数!BQ21/'逆行列係数（外生化）'!BQ$116</f>
        <v>1.1681206646399813E-4</v>
      </c>
      <c r="BR21" s="342">
        <f>逆行列係数!BR21/'逆行列係数（外生化）'!BR$116</f>
        <v>1.5596512857736451E-4</v>
      </c>
      <c r="BS21" s="342">
        <f>逆行列係数!BS21/'逆行列係数（外生化）'!BS$116</f>
        <v>2.719019836596049E-4</v>
      </c>
      <c r="BT21" s="342">
        <f>逆行列係数!BT21/'逆行列係数（外生化）'!BT$116</f>
        <v>1.4835054871337113E-4</v>
      </c>
      <c r="BU21" s="342">
        <f>逆行列係数!BU21/'逆行列係数（外生化）'!BU$116</f>
        <v>2.9659793742589397E-4</v>
      </c>
      <c r="BV21" s="342">
        <f>逆行列係数!BV21/'逆行列係数（外生化）'!BV$116</f>
        <v>8.3571577679780696E-5</v>
      </c>
      <c r="BW21" s="342">
        <f>逆行列係数!BW21/'逆行列係数（外生化）'!BW$116</f>
        <v>7.5924450608652076E-5</v>
      </c>
      <c r="BX21" s="342">
        <f>逆行列係数!BX21/'逆行列係数（外生化）'!BX$116</f>
        <v>4.0282112214384789E-5</v>
      </c>
      <c r="BY21" s="342">
        <f>逆行列係数!BY21/'逆行列係数（外生化）'!BY$116</f>
        <v>1.5943825008788513E-4</v>
      </c>
      <c r="BZ21" s="342">
        <f>逆行列係数!BZ21/'逆行列係数（外生化）'!BZ$116</f>
        <v>1.8510396319193574E-4</v>
      </c>
      <c r="CA21" s="342">
        <f>逆行列係数!CA21/'逆行列係数（外生化）'!CA$116</f>
        <v>4.0351835912682697E-4</v>
      </c>
      <c r="CB21" s="342">
        <f>逆行列係数!CB21/'逆行列係数（外生化）'!CB$116</f>
        <v>2.3322094040439755E-4</v>
      </c>
      <c r="CC21" s="342">
        <f>逆行列係数!CC21/'逆行列係数（外生化）'!CC$116</f>
        <v>0</v>
      </c>
      <c r="CD21" s="342">
        <f>逆行列係数!CD21/'逆行列係数（外生化）'!CD$116</f>
        <v>5.3550970710494175E-4</v>
      </c>
      <c r="CE21" s="342">
        <f>逆行列係数!CE21/'逆行列係数（外生化）'!CE$116</f>
        <v>9.8130323757015451E-4</v>
      </c>
      <c r="CF21" s="342">
        <f>逆行列係数!CF21/'逆行列係数（外生化）'!CF$116</f>
        <v>3.2685380646576036E-3</v>
      </c>
      <c r="CG21" s="342">
        <f>逆行列係数!CG21/'逆行列係数（外生化）'!CG$116</f>
        <v>1.3277040454791464E-4</v>
      </c>
      <c r="CH21" s="342">
        <f>逆行列係数!CH21/'逆行列係数（外生化）'!CH$116</f>
        <v>1.88347987170089E-4</v>
      </c>
      <c r="CI21" s="342">
        <f>逆行列係数!CI21/'逆行列係数（外生化）'!CI$116</f>
        <v>2.9530661007152808E-4</v>
      </c>
      <c r="CJ21" s="342">
        <f>逆行列係数!CJ21/'逆行列係数（外生化）'!CJ$116</f>
        <v>8.4032381871509791E-4</v>
      </c>
      <c r="CK21" s="342">
        <f>逆行列係数!CK21/'逆行列係数（外生化）'!CK$116</f>
        <v>2.1991334964591383E-4</v>
      </c>
      <c r="CL21" s="342">
        <f>逆行列係数!CL21/'逆行列係数（外生化）'!CL$116</f>
        <v>3.4587425799731146E-3</v>
      </c>
      <c r="CM21" s="342">
        <f>逆行列係数!CM21/'逆行列係数（外生化）'!CM$116</f>
        <v>1.8094097638037519E-4</v>
      </c>
      <c r="CN21" s="342">
        <f>逆行列係数!CN21/'逆行列係数（外生化）'!CN$116</f>
        <v>5.3708447425382519E-4</v>
      </c>
      <c r="CO21" s="342">
        <f>逆行列係数!CO21/'逆行列係数（外生化）'!CO$116</f>
        <v>1.2221740464653822E-3</v>
      </c>
      <c r="CP21" s="342">
        <f>逆行列係数!CP21/'逆行列係数（外生化）'!CP$116</f>
        <v>1.3888576093085708E-4</v>
      </c>
      <c r="CQ21" s="342">
        <f>逆行列係数!CQ21/'逆行列係数（外生化）'!CQ$116</f>
        <v>1.13543936333018E-3</v>
      </c>
      <c r="CR21" s="342">
        <f>逆行列係数!CR21/'逆行列係数（外生化）'!CR$116</f>
        <v>5.9416176453635106E-4</v>
      </c>
      <c r="CS21" s="342">
        <f>逆行列係数!CS21/'逆行列係数（外生化）'!CS$116</f>
        <v>4.1520337007034508E-4</v>
      </c>
      <c r="CT21" s="342">
        <f>逆行列係数!CT21/'逆行列係数（外生化）'!CT$116</f>
        <v>5.7302127541945271E-4</v>
      </c>
      <c r="CU21" s="342">
        <f>逆行列係数!CU21/'逆行列係数（外生化）'!CU$116</f>
        <v>1.0607878947869978E-4</v>
      </c>
      <c r="CV21" s="342">
        <f>逆行列係数!CV21/'逆行列係数（外生化）'!CV$116</f>
        <v>3.0476938735235129E-4</v>
      </c>
      <c r="CW21" s="342">
        <f>逆行列係数!CW21/'逆行列係数（外生化）'!CW$116</f>
        <v>1.3875290134214704E-4</v>
      </c>
      <c r="CX21" s="342">
        <f>逆行列係数!CX21/'逆行列係数（外生化）'!CX$116</f>
        <v>4.3657678574781018E-4</v>
      </c>
      <c r="CY21" s="342">
        <f>逆行列係数!CY21/'逆行列係数（外生化）'!CY$116</f>
        <v>3.1367376657776436E-4</v>
      </c>
      <c r="CZ21" s="342">
        <f>逆行列係数!CZ21/'逆行列係数（外生化）'!CZ$116</f>
        <v>1.5412959919038389E-4</v>
      </c>
      <c r="DA21" s="342">
        <f>逆行列係数!DA21/'逆行列係数（外生化）'!DA$116</f>
        <v>2.9487457179660652E-4</v>
      </c>
      <c r="DB21" s="342">
        <f>逆行列係数!DB21/'逆行列係数（外生化）'!DB$116</f>
        <v>2.3820562133773255E-4</v>
      </c>
      <c r="DC21" s="342">
        <f>逆行列係数!DC21/'逆行列係数（外生化）'!DC$116</f>
        <v>1.1644111618082801E-4</v>
      </c>
      <c r="DD21" s="342">
        <f>逆行列係数!DD21/'逆行列係数（外生化）'!DD$116</f>
        <v>1.5513633754044026E-4</v>
      </c>
      <c r="DE21" s="342">
        <f>逆行列係数!DE21/'逆行列係数（外生化）'!DE$116</f>
        <v>2.6652875504540898E-2</v>
      </c>
      <c r="DF21" s="343">
        <f>逆行列係数!DF21/'逆行列係数（外生化）'!DF$116</f>
        <v>1.4937175726223418E-4</v>
      </c>
      <c r="DG21" s="344"/>
      <c r="DH21" s="345"/>
      <c r="DI21" s="346"/>
      <c r="DJ21" s="346"/>
      <c r="DK21" s="346"/>
      <c r="DL21" s="346"/>
      <c r="DM21" s="346"/>
      <c r="DN21" s="346"/>
      <c r="DO21" s="346"/>
      <c r="DR21" s="345"/>
      <c r="DS21" s="345"/>
      <c r="DT21" s="345"/>
      <c r="DU21" s="345"/>
      <c r="DV21" s="345"/>
      <c r="DW21" s="345"/>
      <c r="DX21" s="345"/>
      <c r="DY21" s="345"/>
      <c r="DZ21" s="345"/>
      <c r="EA21" s="345"/>
      <c r="EB21" s="345"/>
      <c r="EC21" s="345"/>
      <c r="ED21" s="345"/>
      <c r="EE21" s="345"/>
      <c r="EF21" s="345"/>
      <c r="EG21" s="345"/>
      <c r="EH21" s="345"/>
      <c r="EI21" s="345"/>
      <c r="EJ21" s="345"/>
      <c r="EK21" s="345"/>
      <c r="EL21" s="345"/>
      <c r="EM21" s="345"/>
      <c r="EN21" s="345"/>
      <c r="EO21" s="345"/>
      <c r="EP21" s="345"/>
      <c r="EQ21" s="345"/>
      <c r="ER21" s="345"/>
      <c r="ES21" s="345"/>
      <c r="ET21" s="345"/>
      <c r="EU21" s="345"/>
      <c r="EV21" s="345"/>
      <c r="EW21" s="345"/>
      <c r="EX21" s="345"/>
      <c r="EY21" s="345"/>
      <c r="EZ21" s="345"/>
      <c r="FA21" s="345"/>
      <c r="FB21" s="345"/>
      <c r="FC21" s="345"/>
      <c r="FD21" s="345"/>
      <c r="FE21" s="345"/>
      <c r="FF21" s="345"/>
      <c r="FG21" s="345"/>
      <c r="FH21" s="345"/>
      <c r="FI21" s="345"/>
      <c r="FJ21" s="345"/>
      <c r="FK21" s="345"/>
      <c r="FL21" s="345"/>
      <c r="FM21" s="345"/>
      <c r="FN21" s="345"/>
      <c r="FO21" s="345"/>
    </row>
    <row r="22" spans="1:171" ht="19.899999999999999" customHeight="1" x14ac:dyDescent="0.15">
      <c r="A22" s="347" t="s">
        <v>215</v>
      </c>
      <c r="B22" s="348" t="s">
        <v>216</v>
      </c>
      <c r="C22" s="349">
        <f>逆行列係数!C22/'逆行列係数（外生化）'!C$116</f>
        <v>2.291419279699787E-2</v>
      </c>
      <c r="D22" s="342">
        <f>逆行列係数!D22/'逆行列係数（外生化）'!D$116</f>
        <v>3.4216405488277767E-3</v>
      </c>
      <c r="E22" s="342">
        <f>逆行列係数!E22/'逆行列係数（外生化）'!E$116</f>
        <v>1.5026253745920641E-2</v>
      </c>
      <c r="F22" s="342">
        <f>逆行列係数!F22/'逆行列係数（外生化）'!F$116</f>
        <v>2.2951950095655262E-3</v>
      </c>
      <c r="G22" s="342">
        <f>逆行列係数!G22/'逆行列係数（外生化）'!G$116</f>
        <v>3.5852769303286724E-4</v>
      </c>
      <c r="H22" s="342">
        <f>逆行列係数!H22/'逆行列係数（外生化）'!H$116</f>
        <v>0</v>
      </c>
      <c r="I22" s="342">
        <f>逆行列係数!I22/'逆行列係数（外生化）'!I$116</f>
        <v>4.4910569577011697E-4</v>
      </c>
      <c r="J22" s="342">
        <f>逆行列係数!J22/'逆行列係数（外生化）'!J$116</f>
        <v>5.178182776475802E-3</v>
      </c>
      <c r="K22" s="342">
        <f>逆行列係数!K22/'逆行列係数（外生化）'!K$116</f>
        <v>7.8921496053708431E-3</v>
      </c>
      <c r="L22" s="342">
        <f>逆行列係数!L22/'逆行列係数（外生化）'!L$116</f>
        <v>6.9509374195264346E-4</v>
      </c>
      <c r="M22" s="342">
        <f>逆行列係数!M22/'逆行列係数（外生化）'!M$116</f>
        <v>0</v>
      </c>
      <c r="N22" s="342">
        <f>逆行列係数!N22/'逆行列係数（外生化）'!N$116</f>
        <v>1.5946629384271085E-3</v>
      </c>
      <c r="O22" s="342">
        <f>逆行列係数!O22/'逆行列係数（外生化）'!O$116</f>
        <v>1.1374828102220921E-3</v>
      </c>
      <c r="P22" s="342">
        <f>逆行列係数!P22/'逆行列係数（外生化）'!P$116</f>
        <v>6.8502427692429058E-4</v>
      </c>
      <c r="Q22" s="342">
        <f>逆行列係数!Q22/'逆行列係数（外生化）'!Q$116</f>
        <v>1.864608435245126E-3</v>
      </c>
      <c r="R22" s="342">
        <f>逆行列係数!R22/'逆行列係数（外生化）'!R$116</f>
        <v>7.498622769815228E-4</v>
      </c>
      <c r="S22" s="342">
        <f>逆行列係数!S22/'逆行列係数（外生化）'!S$116</f>
        <v>1</v>
      </c>
      <c r="T22" s="342">
        <f>逆行列係数!T22/'逆行列係数（外生化）'!T$116</f>
        <v>6.9232719422388943E-4</v>
      </c>
      <c r="U22" s="342">
        <f>逆行列係数!U22/'逆行列係数（外生化）'!U$116</f>
        <v>1.1036838505885428E-3</v>
      </c>
      <c r="V22" s="342">
        <f>逆行列係数!V22/'逆行列係数（外生化）'!V$116</f>
        <v>7.3222125615235347E-4</v>
      </c>
      <c r="W22" s="342">
        <f>逆行列係数!W22/'逆行列係数（外生化）'!W$116</f>
        <v>8.1946855252414792E-5</v>
      </c>
      <c r="X22" s="342">
        <f>逆行列係数!X22/'逆行列係数（外生化）'!X$116</f>
        <v>6.9334497454292513E-4</v>
      </c>
      <c r="Y22" s="342">
        <f>逆行列係数!Y22/'逆行列係数（外生化）'!Y$116</f>
        <v>1.3626912242729911E-3</v>
      </c>
      <c r="Z22" s="342">
        <f>逆行列係数!Z22/'逆行列係数（外生化）'!Z$116</f>
        <v>1.9545797234009434E-3</v>
      </c>
      <c r="AA22" s="342">
        <f>逆行列係数!AA22/'逆行列係数（外生化）'!AA$116</f>
        <v>1.0332707305749341E-2</v>
      </c>
      <c r="AB22" s="342">
        <f>逆行列係数!AB22/'逆行列係数（外生化）'!AB$116</f>
        <v>8.2027267026271097E-3</v>
      </c>
      <c r="AC22" s="342">
        <f>逆行列係数!AC22/'逆行列係数（外生化）'!AC$116</f>
        <v>3.1581935322934441E-5</v>
      </c>
      <c r="AD22" s="342">
        <f>逆行列係数!AD22/'逆行列係数（外生化）'!AD$116</f>
        <v>1.1892447506677618E-4</v>
      </c>
      <c r="AE22" s="342">
        <f>逆行列係数!AE22/'逆行列係数（外生化）'!AE$116</f>
        <v>1.2300391839810596E-3</v>
      </c>
      <c r="AF22" s="342">
        <f>逆行列係数!AF22/'逆行列係数（外生化）'!AF$116</f>
        <v>1.4885972728456744E-3</v>
      </c>
      <c r="AG22" s="342">
        <f>逆行列係数!AG22/'逆行列係数（外生化）'!AG$116</f>
        <v>1.8216257096784511E-3</v>
      </c>
      <c r="AH22" s="342">
        <f>逆行列係数!AH22/'逆行列係数（外生化）'!AH$116</f>
        <v>5.8231847369426548E-3</v>
      </c>
      <c r="AI22" s="342">
        <f>逆行列係数!AI22/'逆行列係数（外生化）'!AI$116</f>
        <v>6.2617143322885786E-4</v>
      </c>
      <c r="AJ22" s="342">
        <f>逆行列係数!AJ22/'逆行列係数（外生化）'!AJ$116</f>
        <v>6.8625699422940811E-3</v>
      </c>
      <c r="AK22" s="342">
        <f>逆行列係数!AK22/'逆行列係数（外生化）'!AK$116</f>
        <v>1.1394301525042153E-3</v>
      </c>
      <c r="AL22" s="342">
        <f>逆行列係数!AL22/'逆行列係数（外生化）'!AL$116</f>
        <v>6.4527809679158356E-5</v>
      </c>
      <c r="AM22" s="342">
        <f>逆行列係数!AM22/'逆行列係数（外生化）'!AM$116</f>
        <v>1.1237544478732662E-4</v>
      </c>
      <c r="AN22" s="342">
        <f>逆行列係数!AN22/'逆行列係数（外生化）'!AN$116</f>
        <v>2.3935476919317638E-4</v>
      </c>
      <c r="AO22" s="342">
        <f>逆行列係数!AO22/'逆行列係数（外生化）'!AO$116</f>
        <v>4.8532336598266303E-4</v>
      </c>
      <c r="AP22" s="342">
        <f>逆行列係数!AP22/'逆行列係数（外生化）'!AP$116</f>
        <v>7.6386293023066542E-5</v>
      </c>
      <c r="AQ22" s="342">
        <f>逆行列係数!AQ22/'逆行列係数（外生化）'!AQ$116</f>
        <v>3.6598055903099675E-4</v>
      </c>
      <c r="AR22" s="342">
        <f>逆行列係数!AR22/'逆行列係数（外生化）'!AR$116</f>
        <v>3.3252864095235864E-4</v>
      </c>
      <c r="AS22" s="342">
        <f>逆行列係数!AS22/'逆行列係数（外生化）'!AS$116</f>
        <v>1.8239234109932707E-3</v>
      </c>
      <c r="AT22" s="342">
        <f>逆行列係数!AT22/'逆行列係数（外生化）'!AT$116</f>
        <v>3.5063418117508926E-4</v>
      </c>
      <c r="AU22" s="342">
        <f>逆行列係数!AU22/'逆行列係数（外生化）'!AU$116</f>
        <v>2.9729588482266722E-4</v>
      </c>
      <c r="AV22" s="342">
        <f>逆行列係数!AV22/'逆行列係数（外生化）'!AV$116</f>
        <v>1.2937284767224229E-3</v>
      </c>
      <c r="AW22" s="342">
        <f>逆行列係数!AW22/'逆行列係数（外生化）'!AW$116</f>
        <v>5.6926505836260349E-4</v>
      </c>
      <c r="AX22" s="342">
        <f>逆行列係数!AX22/'逆行列係数（外生化）'!AX$116</f>
        <v>1.8517322346476273E-3</v>
      </c>
      <c r="AY22" s="342">
        <f>逆行列係数!AY22/'逆行列係数（外生化）'!AY$116</f>
        <v>1.0264004317562913E-3</v>
      </c>
      <c r="AZ22" s="342">
        <f>逆行列係数!AZ22/'逆行列係数（外生化）'!AZ$116</f>
        <v>2.8391956728598651E-3</v>
      </c>
      <c r="BA22" s="342">
        <f>逆行列係数!BA22/'逆行列係数（外生化）'!BA$116</f>
        <v>2.7294074725178378E-4</v>
      </c>
      <c r="BB22" s="342">
        <f>逆行列係数!BB22/'逆行列係数（外生化）'!BB$116</f>
        <v>2.4649150606317629E-3</v>
      </c>
      <c r="BC22" s="342">
        <f>逆行列係数!BC22/'逆行列係数（外生化）'!BC$116</f>
        <v>1.1158123089041732E-3</v>
      </c>
      <c r="BD22" s="342">
        <f>逆行列係数!BD22/'逆行列係数（外生化）'!BD$116</f>
        <v>6.1925272133124087E-4</v>
      </c>
      <c r="BE22" s="342">
        <f>逆行列係数!BE22/'逆行列係数（外生化）'!BE$116</f>
        <v>1.7745899798063679E-4</v>
      </c>
      <c r="BF22" s="342">
        <f>逆行列係数!BF22/'逆行列係数（外生化）'!BF$116</f>
        <v>1.5384885011330277E-4</v>
      </c>
      <c r="BG22" s="342">
        <f>逆行列係数!BG22/'逆行列係数（外生化）'!BG$116</f>
        <v>3.3476708442334882E-4</v>
      </c>
      <c r="BH22" s="342">
        <f>逆行列係数!BH22/'逆行列係数（外生化）'!BH$116</f>
        <v>3.268218148386399E-4</v>
      </c>
      <c r="BI22" s="342">
        <f>逆行列係数!BI22/'逆行列係数（外生化）'!BI$116</f>
        <v>3.9011785964082016E-4</v>
      </c>
      <c r="BJ22" s="342">
        <f>逆行列係数!BJ22/'逆行列係数（外生化）'!BJ$116</f>
        <v>3.2657648259157351E-3</v>
      </c>
      <c r="BK22" s="342">
        <f>逆行列係数!BK22/'逆行列係数（外生化）'!BK$116</f>
        <v>8.3266843565452076E-4</v>
      </c>
      <c r="BL22" s="342">
        <f>逆行列係数!BL22/'逆行列係数（外生化）'!BL$116</f>
        <v>2.7105701186871451E-4</v>
      </c>
      <c r="BM22" s="342">
        <f>逆行列係数!BM22/'逆行列係数（外生化）'!BM$116</f>
        <v>6.0631193064071001E-4</v>
      </c>
      <c r="BN22" s="342">
        <f>逆行列係数!BN22/'逆行列係数（外生化）'!BN$116</f>
        <v>4.8409093738710127E-4</v>
      </c>
      <c r="BO22" s="342">
        <f>逆行列係数!BO22/'逆行列係数（外生化）'!BO$116</f>
        <v>2.1739324884645771E-4</v>
      </c>
      <c r="BP22" s="342">
        <f>逆行列係数!BP22/'逆行列係数（外生化）'!BP$116</f>
        <v>1.076084112547417E-4</v>
      </c>
      <c r="BQ22" s="342">
        <f>逆行列係数!BQ22/'逆行列係数（外生化）'!BQ$116</f>
        <v>1.6968844111197898E-4</v>
      </c>
      <c r="BR22" s="342">
        <f>逆行列係数!BR22/'逆行列係数（外生化）'!BR$116</f>
        <v>3.0170661029493438E-4</v>
      </c>
      <c r="BS22" s="342">
        <f>逆行列係数!BS22/'逆行列係数（外生化）'!BS$116</f>
        <v>1.1667290522408584E-3</v>
      </c>
      <c r="BT22" s="342">
        <f>逆行列係数!BT22/'逆行列係数（外生化）'!BT$116</f>
        <v>2.5067515192072295E-3</v>
      </c>
      <c r="BU22" s="342">
        <f>逆行列係数!BU22/'逆行列係数（外生化）'!BU$116</f>
        <v>1.0818774417516827E-3</v>
      </c>
      <c r="BV22" s="342">
        <f>逆行列係数!BV22/'逆行列係数（外生化）'!BV$116</f>
        <v>2.7287967769252744E-4</v>
      </c>
      <c r="BW22" s="342">
        <f>逆行列係数!BW22/'逆行列係数（外生化）'!BW$116</f>
        <v>1.9946162667190806E-4</v>
      </c>
      <c r="BX22" s="342">
        <f>逆行列係数!BX22/'逆行列係数（外生化）'!BX$116</f>
        <v>6.5878687202870545E-5</v>
      </c>
      <c r="BY22" s="342">
        <f>逆行列係数!BY22/'逆行列係数（外生化）'!BY$116</f>
        <v>6.1616155592220773E-4</v>
      </c>
      <c r="BZ22" s="342">
        <f>逆行列係数!BZ22/'逆行列係数（外生化）'!BZ$116</f>
        <v>5.9687425469291797E-4</v>
      </c>
      <c r="CA22" s="342">
        <f>逆行列係数!CA22/'逆行列係数（外生化）'!CA$116</f>
        <v>1.1303327694833075E-3</v>
      </c>
      <c r="CB22" s="342">
        <f>逆行列係数!CB22/'逆行列係数（外生化）'!CB$116</f>
        <v>7.5349800455401625E-4</v>
      </c>
      <c r="CC22" s="342">
        <f>逆行列係数!CC22/'逆行列係数（外生化）'!CC$116</f>
        <v>0</v>
      </c>
      <c r="CD22" s="342">
        <f>逆行列係数!CD22/'逆行列係数（外生化）'!CD$116</f>
        <v>1.0429190797382074E-3</v>
      </c>
      <c r="CE22" s="342">
        <f>逆行列係数!CE22/'逆行列係数（外生化）'!CE$116</f>
        <v>1.2872217771346306E-3</v>
      </c>
      <c r="CF22" s="342">
        <f>逆行列係数!CF22/'逆行列係数（外生化）'!CF$116</f>
        <v>8.210568933013104E-3</v>
      </c>
      <c r="CG22" s="342">
        <f>逆行列係数!CG22/'逆行列係数（外生化）'!CG$116</f>
        <v>5.8860336041289944E-4</v>
      </c>
      <c r="CH22" s="342">
        <f>逆行列係数!CH22/'逆行列係数（外生化）'!CH$116</f>
        <v>5.3534876114138044E-4</v>
      </c>
      <c r="CI22" s="342">
        <f>逆行列係数!CI22/'逆行列係数（外生化）'!CI$116</f>
        <v>5.7809157077014282E-4</v>
      </c>
      <c r="CJ22" s="342">
        <f>逆行列係数!CJ22/'逆行列係数（外生化）'!CJ$116</f>
        <v>4.8818376118582894E-4</v>
      </c>
      <c r="CK22" s="342">
        <f>逆行列係数!CK22/'逆行列係数（外生化）'!CK$116</f>
        <v>4.9846848446539734E-4</v>
      </c>
      <c r="CL22" s="342">
        <f>逆行列係数!CL22/'逆行列係数（外生化）'!CL$116</f>
        <v>5.5687995189429996E-4</v>
      </c>
      <c r="CM22" s="342">
        <f>逆行列係数!CM22/'逆行列係数（外生化）'!CM$116</f>
        <v>5.176784625538156E-4</v>
      </c>
      <c r="CN22" s="342">
        <f>逆行列係数!CN22/'逆行列係数（外生化）'!CN$116</f>
        <v>6.6035040035828914E-4</v>
      </c>
      <c r="CO22" s="342">
        <f>逆行列係数!CO22/'逆行列係数（外生化）'!CO$116</f>
        <v>1.7004016627972626E-3</v>
      </c>
      <c r="CP22" s="342">
        <f>逆行列係数!CP22/'逆行列係数（外生化）'!CP$116</f>
        <v>1.0261560135944457E-3</v>
      </c>
      <c r="CQ22" s="342">
        <f>逆行列係数!CQ22/'逆行列係数（外生化）'!CQ$116</f>
        <v>2.5712186866850752E-3</v>
      </c>
      <c r="CR22" s="342">
        <f>逆行列係数!CR22/'逆行列係数（外生化）'!CR$116</f>
        <v>3.1273399674447951E-3</v>
      </c>
      <c r="CS22" s="342">
        <f>逆行列係数!CS22/'逆行列係数（外生化）'!CS$116</f>
        <v>2.9697064606836457E-3</v>
      </c>
      <c r="CT22" s="342">
        <f>逆行列係数!CT22/'逆行列係数（外生化）'!CT$116</f>
        <v>1.3319664037511438E-3</v>
      </c>
      <c r="CU22" s="342">
        <f>逆行列係数!CU22/'逆行列係数（外生化）'!CU$116</f>
        <v>3.0001080573530565E-4</v>
      </c>
      <c r="CV22" s="342">
        <f>逆行列係数!CV22/'逆行列係数（外生化）'!CV$116</f>
        <v>4.3151461153557899E-4</v>
      </c>
      <c r="CW22" s="342">
        <f>逆行列係数!CW22/'逆行列係数（外生化）'!CW$116</f>
        <v>3.170868101574754E-4</v>
      </c>
      <c r="CX22" s="342">
        <f>逆行列係数!CX22/'逆行列係数（外生化）'!CX$116</f>
        <v>4.8680650557339007E-4</v>
      </c>
      <c r="CY22" s="342">
        <f>逆行列係数!CY22/'逆行列係数（外生化）'!CY$116</f>
        <v>1.4079717520554071E-3</v>
      </c>
      <c r="CZ22" s="342">
        <f>逆行列係数!CZ22/'逆行列係数（外生化）'!CZ$116</f>
        <v>1.8123764385604331E-3</v>
      </c>
      <c r="DA22" s="342">
        <f>逆行列係数!DA22/'逆行列係数（外生化）'!DA$116</f>
        <v>1.011678177470164E-3</v>
      </c>
      <c r="DB22" s="342">
        <f>逆行列係数!DB22/'逆行列係数（外生化）'!DB$116</f>
        <v>6.4932714724925174E-4</v>
      </c>
      <c r="DC22" s="342">
        <f>逆行列係数!DC22/'逆行列係数（外生化）'!DC$116</f>
        <v>5.4837956530496862E-4</v>
      </c>
      <c r="DD22" s="342">
        <f>逆行列係数!DD22/'逆行列係数（外生化）'!DD$116</f>
        <v>9.0767386858424902E-4</v>
      </c>
      <c r="DE22" s="342">
        <f>逆行列係数!DE22/'逆行列係数（外生化）'!DE$116</f>
        <v>0.11856877433704741</v>
      </c>
      <c r="DF22" s="343">
        <f>逆行列係数!DF22/'逆行列係数（外生化）'!DF$116</f>
        <v>3.5828089885436322E-4</v>
      </c>
      <c r="DG22" s="344"/>
      <c r="DH22" s="345"/>
      <c r="DI22" s="346"/>
      <c r="DJ22" s="346"/>
      <c r="DK22" s="346"/>
      <c r="DL22" s="346"/>
      <c r="DM22" s="346"/>
      <c r="DN22" s="346"/>
      <c r="DO22" s="346"/>
      <c r="DR22" s="345"/>
      <c r="DS22" s="345"/>
      <c r="DT22" s="345"/>
      <c r="DU22" s="345"/>
      <c r="DV22" s="345"/>
      <c r="DW22" s="345"/>
      <c r="DX22" s="345"/>
      <c r="DY22" s="345"/>
      <c r="DZ22" s="345"/>
      <c r="EA22" s="345"/>
      <c r="EB22" s="345"/>
      <c r="EC22" s="345"/>
      <c r="ED22" s="345"/>
      <c r="EE22" s="345"/>
      <c r="EF22" s="345"/>
      <c r="EG22" s="345"/>
      <c r="EH22" s="345"/>
      <c r="EI22" s="345"/>
      <c r="EJ22" s="345"/>
      <c r="EK22" s="345"/>
      <c r="EL22" s="345"/>
      <c r="EM22" s="345"/>
      <c r="EN22" s="345"/>
      <c r="EO22" s="345"/>
      <c r="EP22" s="345"/>
      <c r="EQ22" s="345"/>
      <c r="ER22" s="345"/>
      <c r="ES22" s="345"/>
      <c r="ET22" s="345"/>
      <c r="EU22" s="345"/>
      <c r="EV22" s="345"/>
      <c r="EW22" s="345"/>
      <c r="EX22" s="345"/>
      <c r="EY22" s="345"/>
      <c r="EZ22" s="345"/>
      <c r="FA22" s="345"/>
      <c r="FB22" s="345"/>
      <c r="FC22" s="345"/>
      <c r="FD22" s="345"/>
      <c r="FE22" s="345"/>
      <c r="FF22" s="345"/>
      <c r="FG22" s="345"/>
      <c r="FH22" s="345"/>
      <c r="FI22" s="345"/>
      <c r="FJ22" s="345"/>
      <c r="FK22" s="345"/>
      <c r="FL22" s="345"/>
      <c r="FM22" s="345"/>
      <c r="FN22" s="345"/>
      <c r="FO22" s="345"/>
    </row>
    <row r="23" spans="1:171" ht="19.899999999999999" customHeight="1" x14ac:dyDescent="0.15">
      <c r="A23" s="347" t="s">
        <v>221</v>
      </c>
      <c r="B23" s="348" t="s">
        <v>220</v>
      </c>
      <c r="C23" s="349">
        <f>逆行列係数!C23/'逆行列係数（外生化）'!C$116</f>
        <v>9.801256959822145E-5</v>
      </c>
      <c r="D23" s="342">
        <f>逆行列係数!D23/'逆行列係数（外生化）'!D$116</f>
        <v>4.9677217676441209E-5</v>
      </c>
      <c r="E23" s="342">
        <f>逆行列係数!E23/'逆行列係数（外生化）'!E$116</f>
        <v>7.8982765307930564E-5</v>
      </c>
      <c r="F23" s="342">
        <f>逆行列係数!F23/'逆行列係数（外生化）'!F$116</f>
        <v>4.4149158247434207E-5</v>
      </c>
      <c r="G23" s="342">
        <f>逆行列係数!G23/'逆行列係数（外生化）'!G$116</f>
        <v>9.8694512838676365E-5</v>
      </c>
      <c r="H23" s="342">
        <f>逆行列係数!H23/'逆行列係数（外生化）'!H$116</f>
        <v>0</v>
      </c>
      <c r="I23" s="342">
        <f>逆行列係数!I23/'逆行列係数（外生化）'!I$116</f>
        <v>1.6771875973935511E-4</v>
      </c>
      <c r="J23" s="342">
        <f>逆行列係数!J23/'逆行列係数（外生化）'!J$116</f>
        <v>8.6276741943495092E-4</v>
      </c>
      <c r="K23" s="342">
        <f>逆行列係数!K23/'逆行列係数（外生化）'!K$116</f>
        <v>1.9294727316900722E-4</v>
      </c>
      <c r="L23" s="342">
        <f>逆行列係数!L23/'逆行列係数（外生化）'!L$116</f>
        <v>8.8701302180356641E-5</v>
      </c>
      <c r="M23" s="342">
        <f>逆行列係数!M23/'逆行列係数（外生化）'!M$116</f>
        <v>0</v>
      </c>
      <c r="N23" s="342">
        <f>逆行列係数!N23/'逆行列係数（外生化）'!N$116</f>
        <v>1.0778047141880003E-4</v>
      </c>
      <c r="O23" s="342">
        <f>逆行列係数!O23/'逆行列係数（外生化）'!O$116</f>
        <v>1.1810074341281347E-4</v>
      </c>
      <c r="P23" s="342">
        <f>逆行列係数!P23/'逆行列係数（外生化）'!P$116</f>
        <v>1.014616442837145E-4</v>
      </c>
      <c r="Q23" s="342">
        <f>逆行列係数!Q23/'逆行列係数（外生化）'!Q$116</f>
        <v>1.0784093544762915E-4</v>
      </c>
      <c r="R23" s="342">
        <f>逆行列係数!R23/'逆行列係数（外生化）'!R$116</f>
        <v>1.6712070087172647E-4</v>
      </c>
      <c r="S23" s="342">
        <f>逆行列係数!S23/'逆行列係数（外生化）'!S$116</f>
        <v>4.5814591002315771E-4</v>
      </c>
      <c r="T23" s="342">
        <f>逆行列係数!T23/'逆行列係数（外生化）'!T$116</f>
        <v>1</v>
      </c>
      <c r="U23" s="342">
        <f>逆行列係数!U23/'逆行列係数（外生化）'!U$116</f>
        <v>1.0251422062271145E-4</v>
      </c>
      <c r="V23" s="342">
        <f>逆行列係数!V23/'逆行列係数（外生化）'!V$116</f>
        <v>1.1734148245291693E-4</v>
      </c>
      <c r="W23" s="342">
        <f>逆行列係数!W23/'逆行列係数（外生化）'!W$116</f>
        <v>3.3448842696925752E-5</v>
      </c>
      <c r="X23" s="342">
        <f>逆行列係数!X23/'逆行列係数（外生化）'!X$116</f>
        <v>6.616511362457866E-5</v>
      </c>
      <c r="Y23" s="342">
        <f>逆行列係数!Y23/'逆行列係数（外生化）'!Y$116</f>
        <v>5.5824285350256146E-5</v>
      </c>
      <c r="Z23" s="342">
        <f>逆行列係数!Z23/'逆行列係数（外生化）'!Z$116</f>
        <v>2.6071306906413981E-4</v>
      </c>
      <c r="AA23" s="342">
        <f>逆行列係数!AA23/'逆行列係数（外生化）'!AA$116</f>
        <v>5.6410110037824436E-4</v>
      </c>
      <c r="AB23" s="342">
        <f>逆行列係数!AB23/'逆行列係数（外生化）'!AB$116</f>
        <v>6.4780502775614341E-4</v>
      </c>
      <c r="AC23" s="342">
        <f>逆行列係数!AC23/'逆行列係数（外生化）'!AC$116</f>
        <v>1.3630302143015948E-5</v>
      </c>
      <c r="AD23" s="342">
        <f>逆行列係数!AD23/'逆行列係数（外生化）'!AD$116</f>
        <v>4.7442201513984987E-5</v>
      </c>
      <c r="AE23" s="342">
        <f>逆行列係数!AE23/'逆行列係数（外生化）'!AE$116</f>
        <v>1.197656224836344E-4</v>
      </c>
      <c r="AF23" s="342">
        <f>逆行列係数!AF23/'逆行列係数（外生化）'!AF$116</f>
        <v>8.7805305977296292E-5</v>
      </c>
      <c r="AG23" s="342">
        <f>逆行列係数!AG23/'逆行列係数（外生化）'!AG$116</f>
        <v>9.7353187667778522E-5</v>
      </c>
      <c r="AH23" s="342">
        <f>逆行列係数!AH23/'逆行列係数（外生化）'!AH$116</f>
        <v>5.205863313373784E-4</v>
      </c>
      <c r="AI23" s="342">
        <f>逆行列係数!AI23/'逆行列係数（外生化）'!AI$116</f>
        <v>8.8735073434149654E-5</v>
      </c>
      <c r="AJ23" s="342">
        <f>逆行列係数!AJ23/'逆行列係数（外生化）'!AJ$116</f>
        <v>1.8306038845897568E-4</v>
      </c>
      <c r="AK23" s="342">
        <f>逆行列係数!AK23/'逆行列係数（外生化）'!AK$116</f>
        <v>9.7962335257362977E-5</v>
      </c>
      <c r="AL23" s="342">
        <f>逆行列係数!AL23/'逆行列係数（外生化）'!AL$116</f>
        <v>3.0597009435222804E-5</v>
      </c>
      <c r="AM23" s="342">
        <f>逆行列係数!AM23/'逆行列係数（外生化）'!AM$116</f>
        <v>5.2731086315750663E-5</v>
      </c>
      <c r="AN23" s="342">
        <f>逆行列係数!AN23/'逆行列係数（外生化）'!AN$116</f>
        <v>2.5990305933695356E-4</v>
      </c>
      <c r="AO23" s="342">
        <f>逆行列係数!AO23/'逆行列係数（外生化）'!AO$116</f>
        <v>5.5333487077331763E-5</v>
      </c>
      <c r="AP23" s="342">
        <f>逆行列係数!AP23/'逆行列係数（外生化）'!AP$116</f>
        <v>3.7104240642570211E-5</v>
      </c>
      <c r="AQ23" s="342">
        <f>逆行列係数!AQ23/'逆行列係数（外生化）'!AQ$116</f>
        <v>7.330758563390363E-5</v>
      </c>
      <c r="AR23" s="342">
        <f>逆行列係数!AR23/'逆行列係数（外生化）'!AR$116</f>
        <v>7.9848596067937262E-5</v>
      </c>
      <c r="AS23" s="342">
        <f>逆行列係数!AS23/'逆行列係数（外生化）'!AS$116</f>
        <v>5.2993934710025229E-4</v>
      </c>
      <c r="AT23" s="342">
        <f>逆行列係数!AT23/'逆行列係数（外生化）'!AT$116</f>
        <v>1.352431037961556E-4</v>
      </c>
      <c r="AU23" s="342">
        <f>逆行列係数!AU23/'逆行列係数（外生化）'!AU$116</f>
        <v>1.2739480106303729E-4</v>
      </c>
      <c r="AV23" s="342">
        <f>逆行列係数!AV23/'逆行列係数（外生化）'!AV$116</f>
        <v>4.3868427335952192E-4</v>
      </c>
      <c r="AW23" s="342">
        <f>逆行列係数!AW23/'逆行列係数（外生化）'!AW$116</f>
        <v>3.2085480256349291E-4</v>
      </c>
      <c r="AX23" s="342">
        <f>逆行列係数!AX23/'逆行列係数（外生化）'!AX$116</f>
        <v>2.9361437491959871E-4</v>
      </c>
      <c r="AY23" s="342">
        <f>逆行列係数!AY23/'逆行列係数（外生化）'!AY$116</f>
        <v>1.0775800235840586E-4</v>
      </c>
      <c r="AZ23" s="342">
        <f>逆行列係数!AZ23/'逆行列係数（外生化）'!AZ$116</f>
        <v>9.8912930503774967E-4</v>
      </c>
      <c r="BA23" s="342">
        <f>逆行列係数!BA23/'逆行列係数（外生化）'!BA$116</f>
        <v>9.3309460360384806E-5</v>
      </c>
      <c r="BB23" s="342">
        <f>逆行列係数!BB23/'逆行列係数（外生化）'!BB$116</f>
        <v>7.8174753858799658E-5</v>
      </c>
      <c r="BC23" s="342">
        <f>逆行列係数!BC23/'逆行列係数（外生化）'!BC$116</f>
        <v>4.1708845045776975E-4</v>
      </c>
      <c r="BD23" s="342">
        <f>逆行列係数!BD23/'逆行列係数（外生化）'!BD$116</f>
        <v>1.7921043772839993E-4</v>
      </c>
      <c r="BE23" s="342">
        <f>逆行列係数!BE23/'逆行列係数（外生化）'!BE$116</f>
        <v>1.3463454124049043E-4</v>
      </c>
      <c r="BF23" s="342">
        <f>逆行列係数!BF23/'逆行列係数（外生化）'!BF$116</f>
        <v>9.2111243314470175E-5</v>
      </c>
      <c r="BG23" s="342">
        <f>逆行列係数!BG23/'逆行列係数（外生化）'!BG$116</f>
        <v>7.4597378819889849E-5</v>
      </c>
      <c r="BH23" s="342">
        <f>逆行列係数!BH23/'逆行列係数（外生化）'!BH$116</f>
        <v>1.3888902053104996E-4</v>
      </c>
      <c r="BI23" s="342">
        <f>逆行列係数!BI23/'逆行列係数（外生化）'!BI$116</f>
        <v>3.3658981287716503E-4</v>
      </c>
      <c r="BJ23" s="342">
        <f>逆行列係数!BJ23/'逆行列係数（外生化）'!BJ$116</f>
        <v>5.6732930623799426E-4</v>
      </c>
      <c r="BK23" s="342">
        <f>逆行列係数!BK23/'逆行列係数（外生化）'!BK$116</f>
        <v>4.0211510481610722E-4</v>
      </c>
      <c r="BL23" s="342">
        <f>逆行列係数!BL23/'逆行列係数（外生化）'!BL$116</f>
        <v>1.4118843254915339E-4</v>
      </c>
      <c r="BM23" s="342">
        <f>逆行列係数!BM23/'逆行列係数（外生化）'!BM$116</f>
        <v>1.6451370572416791E-4</v>
      </c>
      <c r="BN23" s="342">
        <f>逆行列係数!BN23/'逆行列係数（外生化）'!BN$116</f>
        <v>1.3820770011866289E-4</v>
      </c>
      <c r="BO23" s="342">
        <f>逆行列係数!BO23/'逆行列係数（外生化）'!BO$116</f>
        <v>1.0640939742934928E-4</v>
      </c>
      <c r="BP23" s="342">
        <f>逆行列係数!BP23/'逆行列係数（外生化）'!BP$116</f>
        <v>2.0903347279369473E-4</v>
      </c>
      <c r="BQ23" s="342">
        <f>逆行列係数!BQ23/'逆行列係数（外生化）'!BQ$116</f>
        <v>6.4765152370542024E-4</v>
      </c>
      <c r="BR23" s="342">
        <f>逆行列係数!BR23/'逆行列係数（外生化）'!BR$116</f>
        <v>4.0484881110752936E-4</v>
      </c>
      <c r="BS23" s="342">
        <f>逆行列係数!BS23/'逆行列係数（外生化）'!BS$116</f>
        <v>7.8707263659686722E-4</v>
      </c>
      <c r="BT23" s="342">
        <f>逆行列係数!BT23/'逆行列係数（外生化）'!BT$116</f>
        <v>6.1395203532170419E-4</v>
      </c>
      <c r="BU23" s="342">
        <f>逆行列係数!BU23/'逆行列係数（外生化）'!BU$116</f>
        <v>1.6256909750428023E-3</v>
      </c>
      <c r="BV23" s="342">
        <f>逆行列係数!BV23/'逆行列係数（外生化）'!BV$116</f>
        <v>1.7394650224004672E-4</v>
      </c>
      <c r="BW23" s="342">
        <f>逆行列係数!BW23/'逆行列係数（外生化）'!BW$116</f>
        <v>1.3879670941053618E-4</v>
      </c>
      <c r="BX23" s="342">
        <f>逆行列係数!BX23/'逆行列係数（外生化）'!BX$116</f>
        <v>7.9311246135927585E-5</v>
      </c>
      <c r="BY23" s="342">
        <f>逆行列係数!BY23/'逆行列係数（外生化）'!BY$116</f>
        <v>2.4906984602685045E-4</v>
      </c>
      <c r="BZ23" s="342">
        <f>逆行列係数!BZ23/'逆行列係数（外生化）'!BZ$116</f>
        <v>1.8058626333529993E-4</v>
      </c>
      <c r="CA23" s="342">
        <f>逆行列係数!CA23/'逆行列係数（外生化）'!CA$116</f>
        <v>1.9312358856954034E-4</v>
      </c>
      <c r="CB23" s="342">
        <f>逆行列係数!CB23/'逆行列係数（外生化）'!CB$116</f>
        <v>1.0667054090900222E-4</v>
      </c>
      <c r="CC23" s="342">
        <f>逆行列係数!CC23/'逆行列係数（外生化）'!CC$116</f>
        <v>0</v>
      </c>
      <c r="CD23" s="342">
        <f>逆行列係数!CD23/'逆行列係数（外生化）'!CD$116</f>
        <v>2.2448216839821036E-4</v>
      </c>
      <c r="CE23" s="342">
        <f>逆行列係数!CE23/'逆行列係数（外生化）'!CE$116</f>
        <v>2.0890819881806921E-4</v>
      </c>
      <c r="CF23" s="342">
        <f>逆行列係数!CF23/'逆行列係数（外生化）'!CF$116</f>
        <v>5.1434499214156554E-4</v>
      </c>
      <c r="CG23" s="342">
        <f>逆行列係数!CG23/'逆行列係数（外生化）'!CG$116</f>
        <v>6.4572969091007616E-4</v>
      </c>
      <c r="CH23" s="342">
        <f>逆行列係数!CH23/'逆行列係数（外生化）'!CH$116</f>
        <v>8.0876083947586193E-4</v>
      </c>
      <c r="CI23" s="342">
        <f>逆行列係数!CI23/'逆行列係数（外生化）'!CI$116</f>
        <v>6.0136643302614683E-4</v>
      </c>
      <c r="CJ23" s="342">
        <f>逆行列係数!CJ23/'逆行列係数（外生化）'!CJ$116</f>
        <v>5.6549357008281703E-4</v>
      </c>
      <c r="CK23" s="342">
        <f>逆行列係数!CK23/'逆行列係数（外生化）'!CK$116</f>
        <v>8.8742343472278623E-4</v>
      </c>
      <c r="CL23" s="342">
        <f>逆行列係数!CL23/'逆行列係数（外生化）'!CL$116</f>
        <v>7.0684436980730471E-3</v>
      </c>
      <c r="CM23" s="342">
        <f>逆行列係数!CM23/'逆行列係数（外生化）'!CM$116</f>
        <v>6.8990757974339339E-4</v>
      </c>
      <c r="CN23" s="342">
        <f>逆行列係数!CN23/'逆行列係数（外生化）'!CN$116</f>
        <v>3.9329571724107675E-4</v>
      </c>
      <c r="CO23" s="342">
        <f>逆行列係数!CO23/'逆行列係数（外生化）'!CO$116</f>
        <v>2.8400422368197787E-3</v>
      </c>
      <c r="CP23" s="342">
        <f>逆行列係数!CP23/'逆行列係数（外生化）'!CP$116</f>
        <v>2.7618541960568491E-4</v>
      </c>
      <c r="CQ23" s="342">
        <f>逆行列係数!CQ23/'逆行列係数（外生化）'!CQ$116</f>
        <v>9.6586869026946229E-4</v>
      </c>
      <c r="CR23" s="342">
        <f>逆行列係数!CR23/'逆行列係数（外生化）'!CR$116</f>
        <v>6.5856651481471264E-4</v>
      </c>
      <c r="CS23" s="342">
        <f>逆行列係数!CS23/'逆行列係数（外生化）'!CS$116</f>
        <v>1.918244254427553E-4</v>
      </c>
      <c r="CT23" s="342">
        <f>逆行列係数!CT23/'逆行列係数（外生化）'!CT$116</f>
        <v>3.9888164339816259E-3</v>
      </c>
      <c r="CU23" s="342">
        <f>逆行列係数!CU23/'逆行列係数（外生化）'!CU$116</f>
        <v>1.3604838780991561E-4</v>
      </c>
      <c r="CV23" s="342">
        <f>逆行列係数!CV23/'逆行列係数（外生化）'!CV$116</f>
        <v>3.3115064956466848E-3</v>
      </c>
      <c r="CW23" s="342">
        <f>逆行列係数!CW23/'逆行列係数（外生化）'!CW$116</f>
        <v>2.0704869198640184E-4</v>
      </c>
      <c r="CX23" s="342">
        <f>逆行列係数!CX23/'逆行列係数（外生化）'!CX$116</f>
        <v>3.3816588842736019E-4</v>
      </c>
      <c r="CY23" s="342">
        <f>逆行列係数!CY23/'逆行列係数（外生化）'!CY$116</f>
        <v>2.3614745623973011E-4</v>
      </c>
      <c r="CZ23" s="342">
        <f>逆行列係数!CZ23/'逆行列係数（外生化）'!CZ$116</f>
        <v>1.7141702128317066E-4</v>
      </c>
      <c r="DA23" s="342">
        <f>逆行列係数!DA23/'逆行列係数（外生化）'!DA$116</f>
        <v>2.4802390110233234E-4</v>
      </c>
      <c r="DB23" s="342">
        <f>逆行列係数!DB23/'逆行列係数（外生化）'!DB$116</f>
        <v>5.902838918424323E-4</v>
      </c>
      <c r="DC23" s="342">
        <f>逆行列係数!DC23/'逆行列係数（外生化）'!DC$116</f>
        <v>7.2531463154215786E-5</v>
      </c>
      <c r="DD23" s="342">
        <f>逆行列係数!DD23/'逆行列係数（外生化）'!DD$116</f>
        <v>2.0086714156566566E-4</v>
      </c>
      <c r="DE23" s="342">
        <f>逆行列係数!DE23/'逆行列係数（外生化）'!DE$116</f>
        <v>1.4866256172534246E-4</v>
      </c>
      <c r="DF23" s="343">
        <f>逆行列係数!DF23/'逆行列係数（外生化）'!DF$116</f>
        <v>1.5889208779907584E-4</v>
      </c>
      <c r="DG23" s="344"/>
      <c r="DH23" s="345"/>
      <c r="DI23" s="346"/>
      <c r="DJ23" s="346"/>
      <c r="DK23" s="346"/>
      <c r="DL23" s="346"/>
      <c r="DM23" s="346"/>
      <c r="DN23" s="346"/>
      <c r="DO23" s="346"/>
      <c r="DR23" s="345"/>
      <c r="DS23" s="345"/>
      <c r="DT23" s="345"/>
      <c r="DU23" s="345"/>
      <c r="DV23" s="345"/>
      <c r="DW23" s="345"/>
      <c r="DX23" s="345"/>
      <c r="DY23" s="345"/>
      <c r="DZ23" s="345"/>
      <c r="EA23" s="345"/>
      <c r="EB23" s="345"/>
      <c r="EC23" s="345"/>
      <c r="ED23" s="345"/>
      <c r="EE23" s="345"/>
      <c r="EF23" s="345"/>
      <c r="EG23" s="345"/>
      <c r="EH23" s="345"/>
      <c r="EI23" s="345"/>
      <c r="EJ23" s="345"/>
      <c r="EK23" s="345"/>
      <c r="EL23" s="345"/>
      <c r="EM23" s="345"/>
      <c r="EN23" s="345"/>
      <c r="EO23" s="345"/>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c r="FO23" s="345"/>
    </row>
    <row r="24" spans="1:171" ht="19.899999999999999" customHeight="1" x14ac:dyDescent="0.15">
      <c r="A24" s="347" t="s">
        <v>224</v>
      </c>
      <c r="B24" s="348" t="s">
        <v>223</v>
      </c>
      <c r="C24" s="349">
        <f>逆行列係数!C24/'逆行列係数（外生化）'!C$116</f>
        <v>1.121315758481182E-2</v>
      </c>
      <c r="D24" s="342">
        <f>逆行列係数!D24/'逆行列係数（外生化）'!D$116</f>
        <v>3.0684556151526416E-5</v>
      </c>
      <c r="E24" s="342">
        <f>逆行列係数!E24/'逆行列係数（外生化）'!E$116</f>
        <v>4.8240189253888268E-4</v>
      </c>
      <c r="F24" s="342">
        <f>逆行列係数!F24/'逆行列係数（外生化）'!F$116</f>
        <v>1.3132297344398391E-6</v>
      </c>
      <c r="G24" s="342">
        <f>逆行列係数!G24/'逆行列係数（外生化）'!G$116</f>
        <v>2.6639232650004477E-6</v>
      </c>
      <c r="H24" s="342">
        <f>逆行列係数!H24/'逆行列係数（外生化）'!H$116</f>
        <v>0</v>
      </c>
      <c r="I24" s="342">
        <f>逆行列係数!I24/'逆行列係数（外生化）'!I$116</f>
        <v>2.1402496410162091E-6</v>
      </c>
      <c r="J24" s="342">
        <f>逆行列係数!J24/'逆行列係数（外生化）'!J$116</f>
        <v>6.9594836124893929E-5</v>
      </c>
      <c r="K24" s="342">
        <f>逆行列係数!K24/'逆行列係数（外生化）'!K$116</f>
        <v>2.52146320046752E-5</v>
      </c>
      <c r="L24" s="342">
        <f>逆行列係数!L24/'逆行列係数（外生化）'!L$116</f>
        <v>9.7207485768651506E-5</v>
      </c>
      <c r="M24" s="342">
        <f>逆行列係数!M24/'逆行列係数（外生化）'!M$116</f>
        <v>0</v>
      </c>
      <c r="N24" s="342">
        <f>逆行列係数!N24/'逆行列係数（外生化）'!N$116</f>
        <v>2.8966258978422397E-5</v>
      </c>
      <c r="O24" s="342">
        <f>逆行列係数!O24/'逆行列係数（外生化）'!O$116</f>
        <v>6.4840590441257738E-6</v>
      </c>
      <c r="P24" s="342">
        <f>逆行列係数!P24/'逆行列係数（外生化）'!P$116</f>
        <v>1.3254380822702524E-5</v>
      </c>
      <c r="Q24" s="342">
        <f>逆行列係数!Q24/'逆行列係数（外生化）'!Q$116</f>
        <v>4.5748602902754642E-6</v>
      </c>
      <c r="R24" s="342">
        <f>逆行列係数!R24/'逆行列係数（外生化）'!R$116</f>
        <v>9.5510156525752516E-6</v>
      </c>
      <c r="S24" s="342">
        <f>逆行列係数!S24/'逆行列係数（外生化）'!S$116</f>
        <v>9.0494326046500252E-6</v>
      </c>
      <c r="T24" s="342">
        <f>逆行列係数!T24/'逆行列係数（外生化）'!T$116</f>
        <v>8.9748891113076519E-6</v>
      </c>
      <c r="U24" s="342">
        <f>逆行列係数!U24/'逆行列係数（外生化）'!U$116</f>
        <v>1</v>
      </c>
      <c r="V24" s="342">
        <f>逆行列係数!V24/'逆行列係数（外生化）'!V$116</f>
        <v>2.4683724042059547E-3</v>
      </c>
      <c r="W24" s="342">
        <f>逆行列係数!W24/'逆行列係数（外生化）'!W$116</f>
        <v>1.8648654684081647E-5</v>
      </c>
      <c r="X24" s="342">
        <f>逆行列係数!X24/'逆行列係数（外生化）'!X$116</f>
        <v>1.7384505740943154E-3</v>
      </c>
      <c r="Y24" s="342">
        <f>逆行列係数!Y24/'逆行列係数（外生化）'!Y$116</f>
        <v>6.3859798697810187E-4</v>
      </c>
      <c r="Z24" s="342">
        <f>逆行列係数!Z24/'逆行列係数（外生化）'!Z$116</f>
        <v>2.6628235912339374E-4</v>
      </c>
      <c r="AA24" s="342">
        <f>逆行列係数!AA24/'逆行列係数（外生化）'!AA$116</f>
        <v>4.4882267776600909E-4</v>
      </c>
      <c r="AB24" s="342">
        <f>逆行列係数!AB24/'逆行列係数（外生化）'!AB$116</f>
        <v>7.3403514041077715E-4</v>
      </c>
      <c r="AC24" s="342">
        <f>逆行列係数!AC24/'逆行列係数（外生化）'!AC$116</f>
        <v>2.2414711920004436E-6</v>
      </c>
      <c r="AD24" s="342">
        <f>逆行列係数!AD24/'逆行列係数（外生化）'!AD$116</f>
        <v>-6.1615182927776376E-4</v>
      </c>
      <c r="AE24" s="342">
        <f>逆行列係数!AE24/'逆行列係数（外生化）'!AE$116</f>
        <v>4.1699156280633042E-5</v>
      </c>
      <c r="AF24" s="342">
        <f>逆行列係数!AF24/'逆行列係数（外生化）'!AF$116</f>
        <v>8.5912630066078562E-5</v>
      </c>
      <c r="AG24" s="342">
        <f>逆行列係数!AG24/'逆行列係数（外生化）'!AG$116</f>
        <v>6.5851848170192407E-6</v>
      </c>
      <c r="AH24" s="342">
        <f>逆行列係数!AH24/'逆行列係数（外生化）'!AH$116</f>
        <v>3.0869482404051403E-5</v>
      </c>
      <c r="AI24" s="342">
        <f>逆行列係数!AI24/'逆行列係数（外生化）'!AI$116</f>
        <v>4.6469358416052434E-6</v>
      </c>
      <c r="AJ24" s="342">
        <f>逆行列係数!AJ24/'逆行列係数（外生化）'!AJ$116</f>
        <v>9.6075502645951907E-6</v>
      </c>
      <c r="AK24" s="342">
        <f>逆行列係数!AK24/'逆行列係数（外生化）'!AK$116</f>
        <v>3.709984607209695E-5</v>
      </c>
      <c r="AL24" s="342">
        <f>逆行列係数!AL24/'逆行列係数（外生化）'!AL$116</f>
        <v>-5.982783011718E-4</v>
      </c>
      <c r="AM24" s="342">
        <f>逆行列係数!AM24/'逆行列係数（外生化）'!AM$116</f>
        <v>-3.5192220214868311E-4</v>
      </c>
      <c r="AN24" s="342">
        <f>逆行列係数!AN24/'逆行列係数（外生化）'!AN$116</f>
        <v>-1.1541657127659274E-4</v>
      </c>
      <c r="AO24" s="342">
        <f>逆行列係数!AO24/'逆行列係数（外生化）'!AO$116</f>
        <v>-7.6272357426702118E-5</v>
      </c>
      <c r="AP24" s="342">
        <f>逆行列係数!AP24/'逆行列係数（外生化）'!AP$116</f>
        <v>1.4311853535474664E-5</v>
      </c>
      <c r="AQ24" s="342">
        <f>逆行列係数!AQ24/'逆行列係数（外生化）'!AQ$116</f>
        <v>1.0957784974133785E-5</v>
      </c>
      <c r="AR24" s="342">
        <f>逆行列係数!AR24/'逆行列係数（外生化）'!AR$116</f>
        <v>-1.8805191517399701E-5</v>
      </c>
      <c r="AS24" s="342">
        <f>逆行列係数!AS24/'逆行列係数（外生化）'!AS$116</f>
        <v>-1.7355126875135841E-5</v>
      </c>
      <c r="AT24" s="342">
        <f>逆行列係数!AT24/'逆行列係数（外生化）'!AT$116</f>
        <v>-5.7679759334869181E-6</v>
      </c>
      <c r="AU24" s="342">
        <f>逆行列係数!AU24/'逆行列係数（外生化）'!AU$116</f>
        <v>-3.106080661148904E-6</v>
      </c>
      <c r="AV24" s="342">
        <f>逆行列係数!AV24/'逆行列係数（外生化）'!AV$116</f>
        <v>4.5587222446605026E-6</v>
      </c>
      <c r="AW24" s="342">
        <f>逆行列係数!AW24/'逆行列係数（外生化）'!AW$116</f>
        <v>8.753455728765022E-6</v>
      </c>
      <c r="AX24" s="342">
        <f>逆行列係数!AX24/'逆行列係数（外生化）'!AX$116</f>
        <v>8.3893749062851298E-6</v>
      </c>
      <c r="AY24" s="342">
        <f>逆行列係数!AY24/'逆行列係数（外生化）'!AY$116</f>
        <v>-2.3668492950646643E-6</v>
      </c>
      <c r="AZ24" s="342">
        <f>逆行列係数!AZ24/'逆行列係数（外生化）'!AZ$116</f>
        <v>3.8871424273800565E-7</v>
      </c>
      <c r="BA24" s="342">
        <f>逆行列係数!BA24/'逆行列係数（外生化）'!BA$116</f>
        <v>1.6314831627600192E-6</v>
      </c>
      <c r="BB24" s="342">
        <f>逆行列係数!BB24/'逆行列係数（外生化）'!BB$116</f>
        <v>6.936579790943706E-5</v>
      </c>
      <c r="BC24" s="342">
        <f>逆行列係数!BC24/'逆行列係数（外生化）'!BC$116</f>
        <v>3.8026932844483708E-6</v>
      </c>
      <c r="BD24" s="342">
        <f>逆行列係数!BD24/'逆行列係数（外生化）'!BD$116</f>
        <v>3.40865123407528E-6</v>
      </c>
      <c r="BE24" s="342">
        <f>逆行列係数!BE24/'逆行列係数（外生化）'!BE$116</f>
        <v>-2.5914733707839818E-6</v>
      </c>
      <c r="BF24" s="342">
        <f>逆行列係数!BF24/'逆行列係数（外生化）'!BF$116</f>
        <v>-4.7968691271535265E-6</v>
      </c>
      <c r="BG24" s="342">
        <f>逆行列係数!BG24/'逆行列係数（外生化）'!BG$116</f>
        <v>1.4245863677907782E-6</v>
      </c>
      <c r="BH24" s="342">
        <f>逆行列係数!BH24/'逆行列係数（外生化）'!BH$116</f>
        <v>-1.0122566537272672E-5</v>
      </c>
      <c r="BI24" s="342">
        <f>逆行列係数!BI24/'逆行列係数（外生化）'!BI$116</f>
        <v>-1.0295801023073393E-7</v>
      </c>
      <c r="BJ24" s="342">
        <f>逆行列係数!BJ24/'逆行列係数（外生化）'!BJ$116</f>
        <v>1.4694977003097526E-5</v>
      </c>
      <c r="BK24" s="342">
        <f>逆行列係数!BK24/'逆行列係数（外生化）'!BK$116</f>
        <v>2.5159729149742284E-6</v>
      </c>
      <c r="BL24" s="342">
        <f>逆行列係数!BL24/'逆行列係数（外生化）'!BL$116</f>
        <v>7.1454822497447003E-7</v>
      </c>
      <c r="BM24" s="342">
        <f>逆行列係数!BM24/'逆行列係数（外生化）'!BM$116</f>
        <v>2.3418535079324147E-6</v>
      </c>
      <c r="BN24" s="342">
        <f>逆行列係数!BN24/'逆行列係数（外生化）'!BN$116</f>
        <v>5.6224156307500691E-5</v>
      </c>
      <c r="BO24" s="342">
        <f>逆行列係数!BO24/'逆行列係数（外生化）'!BO$116</f>
        <v>7.7208281534090267E-5</v>
      </c>
      <c r="BP24" s="342">
        <f>逆行列係数!BP24/'逆行列係数（外生化）'!BP$116</f>
        <v>3.2902443782521789E-5</v>
      </c>
      <c r="BQ24" s="342">
        <f>逆行列係数!BQ24/'逆行列係数（外生化）'!BQ$116</f>
        <v>4.7734672047618958E-5</v>
      </c>
      <c r="BR24" s="342">
        <f>逆行列係数!BR24/'逆行列係数（外生化）'!BR$116</f>
        <v>7.5711076343263904E-6</v>
      </c>
      <c r="BS24" s="342">
        <f>逆行列係数!BS24/'逆行列係数（外生化）'!BS$116</f>
        <v>1.0311401498863712E-5</v>
      </c>
      <c r="BT24" s="342">
        <f>逆行列係数!BT24/'逆行列係数（外生化）'!BT$116</f>
        <v>1.9419984263806975E-6</v>
      </c>
      <c r="BU24" s="342">
        <f>逆行列係数!BU24/'逆行列係数（外生化）'!BU$116</f>
        <v>1.754014553094261E-6</v>
      </c>
      <c r="BV24" s="342">
        <f>逆行列係数!BV24/'逆行列係数（外生化）'!BV$116</f>
        <v>3.7375596668159375E-6</v>
      </c>
      <c r="BW24" s="342">
        <f>逆行列係数!BW24/'逆行列係数（外生化）'!BW$116</f>
        <v>1.9575120422285576E-6</v>
      </c>
      <c r="BX24" s="342">
        <f>逆行列係数!BX24/'逆行列係数（外生化）'!BX$116</f>
        <v>2.4680155846690807E-7</v>
      </c>
      <c r="BY24" s="342">
        <f>逆行列係数!BY24/'逆行列係数（外生化）'!BY$116</f>
        <v>3.0417843882043335E-6</v>
      </c>
      <c r="BZ24" s="342">
        <f>逆行列係数!BZ24/'逆行列係数（外生化）'!BZ$116</f>
        <v>9.9836039976013379E-7</v>
      </c>
      <c r="CA24" s="342">
        <f>逆行列係数!CA24/'逆行列係数（外生化）'!CA$116</f>
        <v>1.7437162606040004E-6</v>
      </c>
      <c r="CB24" s="342">
        <f>逆行列係数!CB24/'逆行列係数（外生化）'!CB$116</f>
        <v>1.5832807340600086E-6</v>
      </c>
      <c r="CC24" s="342">
        <f>逆行列係数!CC24/'逆行列係数（外生化）'!CC$116</f>
        <v>0</v>
      </c>
      <c r="CD24" s="342">
        <f>逆行列係数!CD24/'逆行列係数（外生化）'!CD$116</f>
        <v>1.5600616142694958E-6</v>
      </c>
      <c r="CE24" s="342">
        <f>逆行列係数!CE24/'逆行列係数（外生化）'!CE$116</f>
        <v>5.997883827182908E-6</v>
      </c>
      <c r="CF24" s="342">
        <f>逆行列係数!CF24/'逆行列係数（外生化）'!CF$116</f>
        <v>2.3527685408436596E-6</v>
      </c>
      <c r="CG24" s="342">
        <f>逆行列係数!CG24/'逆行列係数（外生化）'!CG$116</f>
        <v>6.5364939182689325E-7</v>
      </c>
      <c r="CH24" s="342">
        <f>逆行列係数!CH24/'逆行列係数（外生化）'!CH$116</f>
        <v>1.6754237956177404E-6</v>
      </c>
      <c r="CI24" s="342">
        <f>逆行列係数!CI24/'逆行列係数（外生化）'!CI$116</f>
        <v>3.0531469458668382E-6</v>
      </c>
      <c r="CJ24" s="342">
        <f>逆行列係数!CJ24/'逆行列係数（外生化）'!CJ$116</f>
        <v>9.7800172907695339E-7</v>
      </c>
      <c r="CK24" s="342">
        <f>逆行列係数!CK24/'逆行列係数（外生化）'!CK$116</f>
        <v>2.1959764734494428E-6</v>
      </c>
      <c r="CL24" s="342">
        <f>逆行列係数!CL24/'逆行列係数（外生化）'!CL$116</f>
        <v>4.1285318298249522E-6</v>
      </c>
      <c r="CM24" s="342">
        <f>逆行列係数!CM24/'逆行列係数（外生化）'!CM$116</f>
        <v>2.1120915818095212E-6</v>
      </c>
      <c r="CN24" s="342">
        <f>逆行列係数!CN24/'逆行列係数（外生化）'!CN$116</f>
        <v>3.345458454823545E-6</v>
      </c>
      <c r="CO24" s="342">
        <f>逆行列係数!CO24/'逆行列係数（外生化）'!CO$116</f>
        <v>1.1298422654418779E-5</v>
      </c>
      <c r="CP24" s="342">
        <f>逆行列係数!CP24/'逆行列係数（外生化）'!CP$116</f>
        <v>1.27247494628859E-5</v>
      </c>
      <c r="CQ24" s="342">
        <f>逆行列係数!CQ24/'逆行列係数（外生化）'!CQ$116</f>
        <v>1.7066077216628059E-5</v>
      </c>
      <c r="CR24" s="342">
        <f>逆行列係数!CR24/'逆行列係数（外生化）'!CR$116</f>
        <v>5.3481076283621216E-6</v>
      </c>
      <c r="CS24" s="342">
        <f>逆行列係数!CS24/'逆行列係数（外生化）'!CS$116</f>
        <v>4.5911168904770744E-6</v>
      </c>
      <c r="CT24" s="342">
        <f>逆行列係数!CT24/'逆行列係数（外生化）'!CT$116</f>
        <v>3.6541090350571414E-6</v>
      </c>
      <c r="CU24" s="342">
        <f>逆行列係数!CU24/'逆行列係数（外生化）'!CU$116</f>
        <v>1.6482841563546553E-6</v>
      </c>
      <c r="CV24" s="342">
        <f>逆行列係数!CV24/'逆行列係数（外生化）'!CV$116</f>
        <v>2.2137657914825576E-6</v>
      </c>
      <c r="CW24" s="342">
        <f>逆行列係数!CW24/'逆行列係数（外生化）'!CW$116</f>
        <v>2.7185364442528558E-6</v>
      </c>
      <c r="CX24" s="342">
        <f>逆行列係数!CX24/'逆行列係数（外生化）'!CX$116</f>
        <v>2.0213871847029831E-6</v>
      </c>
      <c r="CY24" s="342">
        <f>逆行列係数!CY24/'逆行列係数（外生化）'!CY$116</f>
        <v>1.471725442381132E-5</v>
      </c>
      <c r="CZ24" s="342">
        <f>逆行列係数!CZ24/'逆行列係数（外生化）'!CZ$116</f>
        <v>1.233742460105086E-5</v>
      </c>
      <c r="DA24" s="342">
        <f>逆行列係数!DA24/'逆行列係数（外生化）'!DA$116</f>
        <v>1.0999386644814502E-5</v>
      </c>
      <c r="DB24" s="342">
        <f>逆行列係数!DB24/'逆行列係数（外生化）'!DB$116</f>
        <v>4.1557456807111386E-5</v>
      </c>
      <c r="DC24" s="342">
        <f>逆行列係数!DC24/'逆行列係数（外生化）'!DC$116</f>
        <v>8.3085784805056247E-6</v>
      </c>
      <c r="DD24" s="342">
        <f>逆行列係数!DD24/'逆行列係数（外生化）'!DD$116</f>
        <v>9.721648625557858E-5</v>
      </c>
      <c r="DE24" s="342">
        <f>逆行列係数!DE24/'逆行列係数（外生化）'!DE$116</f>
        <v>4.4407288277520867E-6</v>
      </c>
      <c r="DF24" s="343">
        <f>逆行列係数!DF24/'逆行列係数（外生化）'!DF$116</f>
        <v>1.6284221827477581E-4</v>
      </c>
      <c r="DG24" s="344"/>
      <c r="DH24" s="345"/>
      <c r="DI24" s="346"/>
      <c r="DJ24" s="346"/>
      <c r="DK24" s="346"/>
      <c r="DL24" s="346"/>
      <c r="DM24" s="346"/>
      <c r="DN24" s="346"/>
      <c r="DO24" s="346"/>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c r="FO24" s="345"/>
    </row>
    <row r="25" spans="1:171" ht="19.899999999999999" customHeight="1" x14ac:dyDescent="0.15">
      <c r="A25" s="347" t="s">
        <v>227</v>
      </c>
      <c r="B25" s="348" t="s">
        <v>228</v>
      </c>
      <c r="C25" s="349">
        <f>逆行列係数!C25/'逆行列係数（外生化）'!C$116</f>
        <v>3.9499367503125491E-4</v>
      </c>
      <c r="D25" s="342">
        <f>逆行列係数!D25/'逆行列係数（外生化）'!D$116</f>
        <v>1.7299113359966532E-4</v>
      </c>
      <c r="E25" s="342">
        <f>逆行列係数!E25/'逆行列係数（外生化）'!E$116</f>
        <v>4.1896217766182162E-5</v>
      </c>
      <c r="F25" s="342">
        <f>逆行列係数!F25/'逆行列係数（外生化）'!F$116</f>
        <v>1.0744763999366444E-5</v>
      </c>
      <c r="G25" s="342">
        <f>逆行列係数!G25/'逆行列係数（外生化）'!G$116</f>
        <v>1.289956995193295E-4</v>
      </c>
      <c r="H25" s="342">
        <f>逆行列係数!H25/'逆行列係数（外生化）'!H$116</f>
        <v>0</v>
      </c>
      <c r="I25" s="342">
        <f>逆行列係数!I25/'逆行列係数（外生化）'!I$116</f>
        <v>3.349630603118844E-5</v>
      </c>
      <c r="J25" s="342">
        <f>逆行列係数!J25/'逆行列係数（外生化）'!J$116</f>
        <v>8.4806975761606267E-4</v>
      </c>
      <c r="K25" s="342">
        <f>逆行列係数!K25/'逆行列係数（外生化）'!K$116</f>
        <v>8.6582080657860805E-4</v>
      </c>
      <c r="L25" s="342">
        <f>逆行列係数!L25/'逆行列係数（外生化）'!L$116</f>
        <v>5.0802273306130557E-4</v>
      </c>
      <c r="M25" s="342">
        <f>逆行列係数!M25/'逆行列係数（外生化）'!M$116</f>
        <v>0</v>
      </c>
      <c r="N25" s="342">
        <f>逆行列係数!N25/'逆行列係数（外生化）'!N$116</f>
        <v>1.9408085256380065E-3</v>
      </c>
      <c r="O25" s="342">
        <f>逆行列係数!O25/'逆行列係数（外生化）'!O$116</f>
        <v>2.1924766504482287E-4</v>
      </c>
      <c r="P25" s="342">
        <f>逆行列係数!P25/'逆行列係数（外生化）'!P$116</f>
        <v>1.5230558714596657E-4</v>
      </c>
      <c r="Q25" s="342">
        <f>逆行列係数!Q25/'逆行列係数（外生化）'!Q$116</f>
        <v>2.17947097345817E-4</v>
      </c>
      <c r="R25" s="342">
        <f>逆行列係数!R25/'逆行列係数（外生化）'!R$116</f>
        <v>6.7109218150543024E-4</v>
      </c>
      <c r="S25" s="342">
        <f>逆行列係数!S25/'逆行列係数（外生化）'!S$116</f>
        <v>3.0231364471128855E-4</v>
      </c>
      <c r="T25" s="342">
        <f>逆行列係数!T25/'逆行列係数（外生化）'!T$116</f>
        <v>9.5910275471577415E-5</v>
      </c>
      <c r="U25" s="342">
        <f>逆行列係数!U25/'逆行列係数（外生化）'!U$116</f>
        <v>9.1707354449313012E-3</v>
      </c>
      <c r="V25" s="342">
        <f>逆行列係数!V25/'逆行列係数（外生化）'!V$116</f>
        <v>1</v>
      </c>
      <c r="W25" s="342">
        <f>逆行列係数!W25/'逆行列係数（外生化）'!W$116</f>
        <v>1.3289797284451121E-3</v>
      </c>
      <c r="X25" s="342">
        <f>逆行列係数!X25/'逆行列係数（外生化）'!X$116</f>
        <v>5.5529971716795929E-3</v>
      </c>
      <c r="Y25" s="342">
        <f>逆行列係数!Y25/'逆行列係数（外生化）'!Y$116</f>
        <v>3.8074336884521549E-3</v>
      </c>
      <c r="Z25" s="342">
        <f>逆行列係数!Z25/'逆行列係数（外生化）'!Z$116</f>
        <v>7.5111685091528565E-3</v>
      </c>
      <c r="AA25" s="342">
        <f>逆行列係数!AA25/'逆行列係数（外生化）'!AA$116</f>
        <v>6.8887616473059486E-3</v>
      </c>
      <c r="AB25" s="342">
        <f>逆行列係数!AB25/'逆行列係数（外生化）'!AB$116</f>
        <v>7.4346539971187941E-3</v>
      </c>
      <c r="AC25" s="342">
        <f>逆行列係数!AC25/'逆行列係数（外生化）'!AC$116</f>
        <v>1.7994556088221566E-5</v>
      </c>
      <c r="AD25" s="342">
        <f>逆行列係数!AD25/'逆行列係数（外生化）'!AD$116</f>
        <v>9.4436702823734786E-5</v>
      </c>
      <c r="AE25" s="342">
        <f>逆行列係数!AE25/'逆行列係数（外生化）'!AE$116</f>
        <v>8.9589253402852314E-4</v>
      </c>
      <c r="AF25" s="342">
        <f>逆行列係数!AF25/'逆行列係数（外生化）'!AF$116</f>
        <v>2.7583514384846193E-3</v>
      </c>
      <c r="AG25" s="342">
        <f>逆行列係数!AG25/'逆行列係数（外生化）'!AG$116</f>
        <v>3.6518434467807152E-4</v>
      </c>
      <c r="AH25" s="342">
        <f>逆行列係数!AH25/'逆行列係数（外生化）'!AH$116</f>
        <v>6.3805579350218206E-3</v>
      </c>
      <c r="AI25" s="342">
        <f>逆行列係数!AI25/'逆行列係数（外生化）'!AI$116</f>
        <v>2.1398998505020656E-4</v>
      </c>
      <c r="AJ25" s="342">
        <f>逆行列係数!AJ25/'逆行列係数（外生化）'!AJ$116</f>
        <v>3.0030407998760189E-3</v>
      </c>
      <c r="AK25" s="342">
        <f>逆行列係数!AK25/'逆行列係数（外生化）'!AK$116</f>
        <v>6.8071242568342567E-4</v>
      </c>
      <c r="AL25" s="342">
        <f>逆行列係数!AL25/'逆行列係数（外生化）'!AL$116</f>
        <v>1.0423956467240168E-3</v>
      </c>
      <c r="AM25" s="342">
        <f>逆行列係数!AM25/'逆行列係数（外生化）'!AM$116</f>
        <v>1.4428540483723553E-3</v>
      </c>
      <c r="AN25" s="342">
        <f>逆行列係数!AN25/'逆行列係数（外生化）'!AN$116</f>
        <v>5.937270425711422E-4</v>
      </c>
      <c r="AO25" s="342">
        <f>逆行列係数!AO25/'逆行列係数（外生化）'!AO$116</f>
        <v>3.6946659216988294E-4</v>
      </c>
      <c r="AP25" s="342">
        <f>逆行列係数!AP25/'逆行列係数（外生化）'!AP$116</f>
        <v>3.5245382549905016E-4</v>
      </c>
      <c r="AQ25" s="342">
        <f>逆行列係数!AQ25/'逆行列係数（外生化）'!AQ$116</f>
        <v>9.07831660870385E-4</v>
      </c>
      <c r="AR25" s="342">
        <f>逆行列係数!AR25/'逆行列係数（外生化）'!AR$116</f>
        <v>1.0885285306074133E-3</v>
      </c>
      <c r="AS25" s="342">
        <f>逆行列係数!AS25/'逆行列係数（外生化）'!AS$116</f>
        <v>2.5254802667644139E-4</v>
      </c>
      <c r="AT25" s="342">
        <f>逆行列係数!AT25/'逆行列係数（外生化）'!AT$116</f>
        <v>2.3413256474342229E-4</v>
      </c>
      <c r="AU25" s="342">
        <f>逆行列係数!AU25/'逆行列係数（外生化）'!AU$116</f>
        <v>2.2057041572948519E-4</v>
      </c>
      <c r="AV25" s="342">
        <f>逆行列係数!AV25/'逆行列係数（外生化）'!AV$116</f>
        <v>1.9804212423543338E-4</v>
      </c>
      <c r="AW25" s="342">
        <f>逆行列係数!AW25/'逆行列係数（外生化）'!AW$116</f>
        <v>1.4828663581718095E-3</v>
      </c>
      <c r="AX25" s="342">
        <f>逆行列係数!AX25/'逆行列係数（外生化）'!AX$116</f>
        <v>6.5831473451380179E-4</v>
      </c>
      <c r="AY25" s="342">
        <f>逆行列係数!AY25/'逆行列係数（外生化）'!AY$116</f>
        <v>2.1914174312307673E-4</v>
      </c>
      <c r="AZ25" s="342">
        <f>逆行列係数!AZ25/'逆行列係数（外生化）'!AZ$116</f>
        <v>2.282082463546775E-4</v>
      </c>
      <c r="BA25" s="342">
        <f>逆行列係数!BA25/'逆行列係数（外生化）'!BA$116</f>
        <v>2.3881199234875383E-4</v>
      </c>
      <c r="BB25" s="342">
        <f>逆行列係数!BB25/'逆行列係数（外生化）'!BB$116</f>
        <v>1.9626903689928575E-3</v>
      </c>
      <c r="BC25" s="342">
        <f>逆行列係数!BC25/'逆行列係数（外生化）'!BC$116</f>
        <v>7.259647657945795E-4</v>
      </c>
      <c r="BD25" s="342">
        <f>逆行列係数!BD25/'逆行列係数（外生化）'!BD$116</f>
        <v>3.8342705558022791E-4</v>
      </c>
      <c r="BE25" s="342">
        <f>逆行列係数!BE25/'逆行列係数（外生化）'!BE$116</f>
        <v>1.1226756688606375E-4</v>
      </c>
      <c r="BF25" s="342">
        <f>逆行列係数!BF25/'逆行列係数（外生化）'!BF$116</f>
        <v>8.8301790845077529E-5</v>
      </c>
      <c r="BG25" s="342">
        <f>逆行列係数!BG25/'逆行列係数（外生化）'!BG$116</f>
        <v>1.1061529391533861E-4</v>
      </c>
      <c r="BH25" s="342">
        <f>逆行列係数!BH25/'逆行列係数（外生化）'!BH$116</f>
        <v>7.8912013315935218E-4</v>
      </c>
      <c r="BI25" s="342">
        <f>逆行列係数!BI25/'逆行列係数（外生化）'!BI$116</f>
        <v>4.7682619924941001E-4</v>
      </c>
      <c r="BJ25" s="342">
        <f>逆行列係数!BJ25/'逆行列係数（外生化）'!BJ$116</f>
        <v>6.8770416201313579E-4</v>
      </c>
      <c r="BK25" s="342">
        <f>逆行列係数!BK25/'逆行列係数（外生化）'!BK$116</f>
        <v>1.8590872421348224E-4</v>
      </c>
      <c r="BL25" s="342">
        <f>逆行列係数!BL25/'逆行列係数（外生化）'!BL$116</f>
        <v>8.4762372529501427E-5</v>
      </c>
      <c r="BM25" s="342">
        <f>逆行列係数!BM25/'逆行列係数（外生化）'!BM$116</f>
        <v>1.3328857630711617E-4</v>
      </c>
      <c r="BN25" s="342">
        <f>逆行列係数!BN25/'逆行列係数（外生化）'!BN$116</f>
        <v>1.8375559074408206E-4</v>
      </c>
      <c r="BO25" s="342">
        <f>逆行列係数!BO25/'逆行列係数（外生化）'!BO$116</f>
        <v>2.5167118809401738E-4</v>
      </c>
      <c r="BP25" s="342">
        <f>逆行列係数!BP25/'逆行列係数（外生化）'!BP$116</f>
        <v>3.9686071969858119E-5</v>
      </c>
      <c r="BQ25" s="342">
        <f>逆行列係数!BQ25/'逆行列係数（外生化）'!BQ$116</f>
        <v>4.4353602372769314E-5</v>
      </c>
      <c r="BR25" s="342">
        <f>逆行列係数!BR25/'逆行列係数（外生化）'!BR$116</f>
        <v>1.5097910857503082E-3</v>
      </c>
      <c r="BS25" s="342">
        <f>逆行列係数!BS25/'逆行列係数（外生化）'!BS$116</f>
        <v>1.6679510595141154E-3</v>
      </c>
      <c r="BT25" s="342">
        <f>逆行列係数!BT25/'逆行列係数（外生化）'!BT$116</f>
        <v>1.527834690070818E-5</v>
      </c>
      <c r="BU25" s="342">
        <f>逆行列係数!BU25/'逆行列係数（外生化）'!BU$116</f>
        <v>1.6201684856981011E-5</v>
      </c>
      <c r="BV25" s="342">
        <f>逆行列係数!BV25/'逆行列係数（外生化）'!BV$116</f>
        <v>9.2058712354931351E-6</v>
      </c>
      <c r="BW25" s="342">
        <f>逆行列係数!BW25/'逆行列係数（外生化）'!BW$116</f>
        <v>8.1128995107261529E-6</v>
      </c>
      <c r="BX25" s="342">
        <f>逆行列係数!BX25/'逆行列係数（外生化）'!BX$116</f>
        <v>3.3169900570563755E-6</v>
      </c>
      <c r="BY25" s="342">
        <f>逆行列係数!BY25/'逆行列係数（外生化）'!BY$116</f>
        <v>1.1455572272505519E-4</v>
      </c>
      <c r="BZ25" s="342">
        <f>逆行列係数!BZ25/'逆行列係数（外生化）'!BZ$116</f>
        <v>2.82542753263104E-5</v>
      </c>
      <c r="CA25" s="342">
        <f>逆行列係数!CA25/'逆行列係数（外生化）'!CA$116</f>
        <v>6.952430527057933E-5</v>
      </c>
      <c r="CB25" s="342">
        <f>逆行列係数!CB25/'逆行列係数（外生化）'!CB$116</f>
        <v>2.0298237531324357E-5</v>
      </c>
      <c r="CC25" s="342">
        <f>逆行列係数!CC25/'逆行列係数（外生化）'!CC$116</f>
        <v>0</v>
      </c>
      <c r="CD25" s="342">
        <f>逆行列係数!CD25/'逆行列係数（外生化）'!CD$116</f>
        <v>1.9379664112230698E-5</v>
      </c>
      <c r="CE25" s="342">
        <f>逆行列係数!CE25/'逆行列係数（外生化）'!CE$116</f>
        <v>1.9298986511997687E-4</v>
      </c>
      <c r="CF25" s="342">
        <f>逆行列係数!CF25/'逆行列係数（外生化）'!CF$116</f>
        <v>1.8832548017037352E-4</v>
      </c>
      <c r="CG25" s="342">
        <f>逆行列係数!CG25/'逆行列係数（外生化）'!CG$116</f>
        <v>8.7624823034233634E-6</v>
      </c>
      <c r="CH25" s="342">
        <f>逆行列係数!CH25/'逆行列係数（外生化）'!CH$116</f>
        <v>3.5642668345544322E-5</v>
      </c>
      <c r="CI25" s="342">
        <f>逆行列係数!CI25/'逆行列係数（外生化）'!CI$116</f>
        <v>2.8867214328745696E-5</v>
      </c>
      <c r="CJ25" s="342">
        <f>逆行列係数!CJ25/'逆行列係数（外生化）'!CJ$116</f>
        <v>1.1768188562577653E-5</v>
      </c>
      <c r="CK25" s="342">
        <f>逆行列係数!CK25/'逆行列係数（外生化）'!CK$116</f>
        <v>1.830979168825792E-5</v>
      </c>
      <c r="CL25" s="342">
        <f>逆行列係数!CL25/'逆行列係数（外生化）'!CL$116</f>
        <v>6.8415550259230652E-5</v>
      </c>
      <c r="CM25" s="342">
        <f>逆行列係数!CM25/'逆行列係数（外生化）'!CM$116</f>
        <v>9.118929602224335E-5</v>
      </c>
      <c r="CN25" s="342">
        <f>逆行列係数!CN25/'逆行列係数（外生化）'!CN$116</f>
        <v>4.1175915824142696E-5</v>
      </c>
      <c r="CO25" s="342">
        <f>逆行列係数!CO25/'逆行列係数（外生化）'!CO$116</f>
        <v>1.6341119726722526E-3</v>
      </c>
      <c r="CP25" s="342">
        <f>逆行列係数!CP25/'逆行列係数（外生化）'!CP$116</f>
        <v>2.8028706252925504E-4</v>
      </c>
      <c r="CQ25" s="342">
        <f>逆行列係数!CQ25/'逆行列係数（外生化）'!CQ$116</f>
        <v>3.5481794409829848E-3</v>
      </c>
      <c r="CR25" s="342">
        <f>逆行列係数!CR25/'逆行列係数（外生化）'!CR$116</f>
        <v>1.4798850872381342E-4</v>
      </c>
      <c r="CS25" s="342">
        <f>逆行列係数!CS25/'逆行列係数（外生化）'!CS$116</f>
        <v>1.1515423814375872E-4</v>
      </c>
      <c r="CT25" s="342">
        <f>逆行列係数!CT25/'逆行列係数（外生化）'!CT$116</f>
        <v>2.0491142873841146E-5</v>
      </c>
      <c r="CU25" s="342">
        <f>逆行列係数!CU25/'逆行列係数（外生化）'!CU$116</f>
        <v>2.3347901063612167E-5</v>
      </c>
      <c r="CV25" s="342">
        <f>逆行列係数!CV25/'逆行列係数（外生化）'!CV$116</f>
        <v>5.8541461885680521E-5</v>
      </c>
      <c r="CW25" s="342">
        <f>逆行列係数!CW25/'逆行列係数（外生化）'!CW$116</f>
        <v>1.2145728755072446E-4</v>
      </c>
      <c r="CX25" s="342">
        <f>逆行列係数!CX25/'逆行列係数（外生化）'!CX$116</f>
        <v>1.9676974210117209E-5</v>
      </c>
      <c r="CY25" s="342">
        <f>逆行列係数!CY25/'逆行列係数（外生化）'!CY$116</f>
        <v>1.7297407023667279E-4</v>
      </c>
      <c r="CZ25" s="342">
        <f>逆行列係数!CZ25/'逆行列係数（外生化）'!CZ$116</f>
        <v>1.7265863699470336E-4</v>
      </c>
      <c r="DA25" s="342">
        <f>逆行列係数!DA25/'逆行列係数（外生化）'!DA$116</f>
        <v>4.8601743419167376E-4</v>
      </c>
      <c r="DB25" s="342">
        <f>逆行列係数!DB25/'逆行列係数（外生化）'!DB$116</f>
        <v>2.2177576652916876E-4</v>
      </c>
      <c r="DC25" s="342">
        <f>逆行列係数!DC25/'逆行列係数（外生化）'!DC$116</f>
        <v>8.4664361875328071E-4</v>
      </c>
      <c r="DD25" s="342">
        <f>逆行列係数!DD25/'逆行列係数（外生化）'!DD$116</f>
        <v>6.5673293302379095E-5</v>
      </c>
      <c r="DE25" s="342">
        <f>逆行列係数!DE25/'逆行列係数（外生化）'!DE$116</f>
        <v>9.8692735011491147E-5</v>
      </c>
      <c r="DF25" s="343">
        <f>逆行列係数!DF25/'逆行列係数（外生化）'!DF$116</f>
        <v>1.759673483623452E-4</v>
      </c>
      <c r="DG25" s="344"/>
      <c r="DH25" s="345"/>
      <c r="DI25" s="346"/>
      <c r="DJ25" s="346"/>
      <c r="DK25" s="346"/>
      <c r="DL25" s="346"/>
      <c r="DM25" s="346"/>
      <c r="DN25" s="346"/>
      <c r="DO25" s="346"/>
      <c r="DR25" s="345"/>
      <c r="DS25" s="345"/>
      <c r="DT25" s="345"/>
      <c r="DU25" s="345"/>
      <c r="DV25" s="345"/>
      <c r="DW25" s="345"/>
      <c r="DX25" s="345"/>
      <c r="DY25" s="345"/>
      <c r="DZ25" s="345"/>
      <c r="EA25" s="345"/>
      <c r="EB25" s="345"/>
      <c r="EC25" s="345"/>
      <c r="ED25" s="345"/>
      <c r="EE25" s="345"/>
      <c r="EF25" s="345"/>
      <c r="EG25" s="345"/>
      <c r="EH25" s="345"/>
      <c r="EI25" s="345"/>
      <c r="EJ25" s="345"/>
      <c r="EK25" s="345"/>
      <c r="EL25" s="345"/>
      <c r="EM25" s="345"/>
      <c r="EN25" s="345"/>
      <c r="EO25" s="345"/>
      <c r="EP25" s="345"/>
      <c r="EQ25" s="345"/>
      <c r="ER25" s="345"/>
      <c r="ES25" s="345"/>
      <c r="ET25" s="345"/>
      <c r="EU25" s="345"/>
      <c r="EV25" s="345"/>
      <c r="EW25" s="345"/>
      <c r="EX25" s="345"/>
      <c r="EY25" s="345"/>
      <c r="EZ25" s="345"/>
      <c r="FA25" s="345"/>
      <c r="FB25" s="345"/>
      <c r="FC25" s="345"/>
      <c r="FD25" s="345"/>
      <c r="FE25" s="345"/>
      <c r="FF25" s="345"/>
      <c r="FG25" s="345"/>
      <c r="FH25" s="345"/>
      <c r="FI25" s="345"/>
      <c r="FJ25" s="345"/>
      <c r="FK25" s="345"/>
      <c r="FL25" s="345"/>
      <c r="FM25" s="345"/>
      <c r="FN25" s="345"/>
      <c r="FO25" s="345"/>
    </row>
    <row r="26" spans="1:171" ht="19.899999999999999" customHeight="1" x14ac:dyDescent="0.15">
      <c r="A26" s="347" t="s">
        <v>232</v>
      </c>
      <c r="B26" s="348" t="s">
        <v>661</v>
      </c>
      <c r="C26" s="349">
        <f>逆行列係数!C26/'逆行列係数（外生化）'!C$116</f>
        <v>3.1558178816138273E-4</v>
      </c>
      <c r="D26" s="342">
        <f>逆行列係数!D26/'逆行列係数（外生化）'!D$116</f>
        <v>2.3127529743042032E-5</v>
      </c>
      <c r="E26" s="342">
        <f>逆行列係数!E26/'逆行列係数（外生化）'!E$116</f>
        <v>5.386696041994632E-5</v>
      </c>
      <c r="F26" s="342">
        <f>逆行列係数!F26/'逆行列係数（外生化）'!F$116</f>
        <v>1.6358613844539392E-5</v>
      </c>
      <c r="G26" s="342">
        <f>逆行列係数!G26/'逆行列係数（外生化）'!G$116</f>
        <v>4.9019739185135166E-5</v>
      </c>
      <c r="H26" s="342">
        <f>逆行列係数!H26/'逆行列係数（外生化）'!H$116</f>
        <v>0</v>
      </c>
      <c r="I26" s="342">
        <f>逆行列係数!I26/'逆行列係数（外生化）'!I$116</f>
        <v>4.2011268135682929E-5</v>
      </c>
      <c r="J26" s="342">
        <f>逆行列係数!J26/'逆行列係数（外生化）'!J$116</f>
        <v>1.8302386931614483E-4</v>
      </c>
      <c r="K26" s="342">
        <f>逆行列係数!K26/'逆行列係数（外生化）'!K$116</f>
        <v>2.5676842120219242E-4</v>
      </c>
      <c r="L26" s="342">
        <f>逆行列係数!L26/'逆行列係数（外生化）'!L$116</f>
        <v>7.2649154104467321E-5</v>
      </c>
      <c r="M26" s="342">
        <f>逆行列係数!M26/'逆行列係数（外生化）'!M$116</f>
        <v>0</v>
      </c>
      <c r="N26" s="342">
        <f>逆行列係数!N26/'逆行列係数（外生化）'!N$116</f>
        <v>1.5533074925641892E-3</v>
      </c>
      <c r="O26" s="342">
        <f>逆行列係数!O26/'逆行列係数（外生化）'!O$116</f>
        <v>1.3992377929529376E-4</v>
      </c>
      <c r="P26" s="342">
        <f>逆行列係数!P26/'逆行列係数（外生化）'!P$116</f>
        <v>3.4346189584563252E-4</v>
      </c>
      <c r="Q26" s="342">
        <f>逆行列係数!Q26/'逆行列係数（外生化）'!Q$116</f>
        <v>2.75320435873749E-4</v>
      </c>
      <c r="R26" s="342">
        <f>逆行列係数!R26/'逆行列係数（外生化）'!R$116</f>
        <v>4.4131028255070049E-4</v>
      </c>
      <c r="S26" s="342">
        <f>逆行列係数!S26/'逆行列係数（外生化）'!S$116</f>
        <v>3.5028654581581393E-4</v>
      </c>
      <c r="T26" s="342">
        <f>逆行列係数!T26/'逆行列係数（外生化）'!T$116</f>
        <v>2.3349289114494765E-4</v>
      </c>
      <c r="U26" s="342">
        <f>逆行列係数!U26/'逆行列係数（外生化）'!U$116</f>
        <v>1.2444864049505481E-2</v>
      </c>
      <c r="V26" s="342">
        <f>逆行列係数!V26/'逆行列係数（外生化）'!V$116</f>
        <v>1.0426110716369849E-3</v>
      </c>
      <c r="W26" s="342">
        <f>逆行列係数!W26/'逆行列係数（外生化）'!W$116</f>
        <v>1</v>
      </c>
      <c r="X26" s="342">
        <f>逆行列係数!X26/'逆行列係数（外生化）'!X$116</f>
        <v>0.15579714482906779</v>
      </c>
      <c r="Y26" s="342">
        <f>逆行列係数!Y26/'逆行列係数（外生化）'!Y$116</f>
        <v>0.22358219724773559</v>
      </c>
      <c r="Z26" s="342">
        <f>逆行列係数!Z26/'逆行列係数（外生化）'!Z$116</f>
        <v>1.0653154249899391E-2</v>
      </c>
      <c r="AA26" s="342">
        <f>逆行列係数!AA26/'逆行列係数（外生化）'!AA$116</f>
        <v>4.1724293314776249E-3</v>
      </c>
      <c r="AB26" s="342">
        <f>逆行列係数!AB26/'逆行列係数（外生化）'!AB$116</f>
        <v>1.3860381656455345E-2</v>
      </c>
      <c r="AC26" s="342">
        <f>逆行列係数!AC26/'逆行列係数（外生化）'!AC$116</f>
        <v>1.2888656573353802E-4</v>
      </c>
      <c r="AD26" s="342">
        <f>逆行列係数!AD26/'逆行列係数（外生化）'!AD$116</f>
        <v>1.3269469884344016E-4</v>
      </c>
      <c r="AE26" s="342">
        <f>逆行列係数!AE26/'逆行列係数（外生化）'!AE$116</f>
        <v>8.216748286743597E-3</v>
      </c>
      <c r="AF26" s="342">
        <f>逆行列係数!AF26/'逆行列係数（外生化）'!AF$116</f>
        <v>4.7874984190793696E-3</v>
      </c>
      <c r="AG26" s="342">
        <f>逆行列係数!AG26/'逆行列係数（外生化）'!AG$116</f>
        <v>4.4178889919350821E-4</v>
      </c>
      <c r="AH26" s="342">
        <f>逆行列係数!AH26/'逆行列係数（外生化）'!AH$116</f>
        <v>1.2291251550938535E-3</v>
      </c>
      <c r="AI26" s="342">
        <f>逆行列係数!AI26/'逆行列係数（外生化）'!AI$116</f>
        <v>4.4011324042370691E-5</v>
      </c>
      <c r="AJ26" s="342">
        <f>逆行列係数!AJ26/'逆行列係数（外生化）'!AJ$116</f>
        <v>3.6486491470624806E-5</v>
      </c>
      <c r="AK26" s="342">
        <f>逆行列係数!AK26/'逆行列係数（外生化）'!AK$116</f>
        <v>1.3502239362596102E-3</v>
      </c>
      <c r="AL26" s="342">
        <f>逆行列係数!AL26/'逆行列係数（外生化）'!AL$116</f>
        <v>6.0149613298069342E-6</v>
      </c>
      <c r="AM26" s="342">
        <f>逆行列係数!AM26/'逆行列係数（外生化）'!AM$116</f>
        <v>1.3887252234802465E-5</v>
      </c>
      <c r="AN26" s="342">
        <f>逆行列係数!AN26/'逆行列係数（外生化）'!AN$116</f>
        <v>4.1688815880985457E-5</v>
      </c>
      <c r="AO26" s="342">
        <f>逆行列係数!AO26/'逆行列係数（外生化）'!AO$116</f>
        <v>6.8293547259377029E-6</v>
      </c>
      <c r="AP26" s="342">
        <f>逆行列係数!AP26/'逆行列係数（外生化）'!AP$116</f>
        <v>8.4112756125710276E-6</v>
      </c>
      <c r="AQ26" s="342">
        <f>逆行列係数!AQ26/'逆行列係数（外生化）'!AQ$116</f>
        <v>8.3850976872807792E-4</v>
      </c>
      <c r="AR26" s="342">
        <f>逆行列係数!AR26/'逆行列係数（外生化）'!AR$116</f>
        <v>5.047744536418301E-5</v>
      </c>
      <c r="AS26" s="342">
        <f>逆行列係数!AS26/'逆行列係数（外生化）'!AS$116</f>
        <v>6.935020928410409E-5</v>
      </c>
      <c r="AT26" s="342">
        <f>逆行列係数!AT26/'逆行列係数（外生化）'!AT$116</f>
        <v>5.286897617936939E-5</v>
      </c>
      <c r="AU26" s="342">
        <f>逆行列係数!AU26/'逆行列係数（外生化）'!AU$116</f>
        <v>4.8683147518599517E-5</v>
      </c>
      <c r="AV26" s="342">
        <f>逆行列係数!AV26/'逆行列係数（外生化）'!AV$116</f>
        <v>2.706554488378051E-4</v>
      </c>
      <c r="AW26" s="342">
        <f>逆行列係数!AW26/'逆行列係数（外生化）'!AW$116</f>
        <v>4.0430114378185099E-4</v>
      </c>
      <c r="AX26" s="342">
        <f>逆行列係数!AX26/'逆行列係数（外生化）'!AX$116</f>
        <v>6.2583330708920314E-4</v>
      </c>
      <c r="AY26" s="342">
        <f>逆行列係数!AY26/'逆行列係数（外生化）'!AY$116</f>
        <v>2.676882952226943E-4</v>
      </c>
      <c r="AZ26" s="342">
        <f>逆行列係数!AZ26/'逆行列係数（外生化）'!AZ$116</f>
        <v>5.3999296418312753E-4</v>
      </c>
      <c r="BA26" s="342">
        <f>逆行列係数!BA26/'逆行列係数（外生化）'!BA$116</f>
        <v>7.998940928276272E-5</v>
      </c>
      <c r="BB26" s="342">
        <f>逆行列係数!BB26/'逆行列係数（外生化）'!BB$116</f>
        <v>4.3560987916782778E-4</v>
      </c>
      <c r="BC26" s="342">
        <f>逆行列係数!BC26/'逆行列係数（外生化）'!BC$116</f>
        <v>1.6220301509417559E-4</v>
      </c>
      <c r="BD26" s="342">
        <f>逆行列係数!BD26/'逆行列係数（外生化）'!BD$116</f>
        <v>1.6026982623831355E-4</v>
      </c>
      <c r="BE26" s="342">
        <f>逆行列係数!BE26/'逆行列係数（外生化）'!BE$116</f>
        <v>1.2273015293030708E-4</v>
      </c>
      <c r="BF26" s="342">
        <f>逆行列係数!BF26/'逆行列係数（外生化）'!BF$116</f>
        <v>9.6362058507630202E-5</v>
      </c>
      <c r="BG26" s="342">
        <f>逆行列係数!BG26/'逆行列係数（外生化）'!BG$116</f>
        <v>2.876208419588132E-4</v>
      </c>
      <c r="BH26" s="342">
        <f>逆行列係数!BH26/'逆行列係数（外生化）'!BH$116</f>
        <v>1.9502857601659242E-4</v>
      </c>
      <c r="BI26" s="342">
        <f>逆行列係数!BI26/'逆行列係数（外生化）'!BI$116</f>
        <v>6.0264015729715447E-5</v>
      </c>
      <c r="BJ26" s="342">
        <f>逆行列係数!BJ26/'逆行列係数（外生化）'!BJ$116</f>
        <v>8.6860682296350297E-4</v>
      </c>
      <c r="BK26" s="342">
        <f>逆行列係数!BK26/'逆行列係数（外生化）'!BK$116</f>
        <v>1.6107078873685554E-5</v>
      </c>
      <c r="BL26" s="342">
        <f>逆行列係数!BL26/'逆行列係数（外生化）'!BL$116</f>
        <v>5.4078208124273993E-5</v>
      </c>
      <c r="BM26" s="342">
        <f>逆行列係数!BM26/'逆行列係数（外生化）'!BM$116</f>
        <v>7.048286059161336E-5</v>
      </c>
      <c r="BN26" s="342">
        <f>逆行列係数!BN26/'逆行列係数（外生化）'!BN$116</f>
        <v>3.874010645298364E-5</v>
      </c>
      <c r="BO26" s="342">
        <f>逆行列係数!BO26/'逆行列係数（外生化）'!BO$116</f>
        <v>3.892059445555857E-5</v>
      </c>
      <c r="BP26" s="342">
        <f>逆行列係数!BP26/'逆行列係数（外生化）'!BP$116</f>
        <v>1.4970637065215641E-5</v>
      </c>
      <c r="BQ26" s="342">
        <f>逆行列係数!BQ26/'逆行列係数（外生化）'!BQ$116</f>
        <v>2.6977741408194442E-4</v>
      </c>
      <c r="BR26" s="342">
        <f>逆行列係数!BR26/'逆行列係数（外生化）'!BR$116</f>
        <v>6.8294130614221702E-5</v>
      </c>
      <c r="BS26" s="342">
        <f>逆行列係数!BS26/'逆行列係数（外生化）'!BS$116</f>
        <v>5.0457461779098922E-5</v>
      </c>
      <c r="BT26" s="342">
        <f>逆行列係数!BT26/'逆行列係数（外生化）'!BT$116</f>
        <v>1.4290152282414725E-5</v>
      </c>
      <c r="BU26" s="342">
        <f>逆行列係数!BU26/'逆行列係数（外生化）'!BU$116</f>
        <v>9.636191494769615E-6</v>
      </c>
      <c r="BV26" s="342">
        <f>逆行列係数!BV26/'逆行列係数（外生化）'!BV$116</f>
        <v>5.2701234142820181E-6</v>
      </c>
      <c r="BW26" s="342">
        <f>逆行列係数!BW26/'逆行列係数（外生化）'!BW$116</f>
        <v>7.0584852940174155E-6</v>
      </c>
      <c r="BX26" s="342">
        <f>逆行列係数!BX26/'逆行列係数（外生化）'!BX$116</f>
        <v>2.4622920771406147E-6</v>
      </c>
      <c r="BY26" s="342">
        <f>逆行列係数!BY26/'逆行列係数（外生化）'!BY$116</f>
        <v>1.0936573315044332E-5</v>
      </c>
      <c r="BZ26" s="342">
        <f>逆行列係数!BZ26/'逆行列係数（外生化）'!BZ$116</f>
        <v>1.2230024128662498E-5</v>
      </c>
      <c r="CA26" s="342">
        <f>逆行列係数!CA26/'逆行列係数（外生化）'!CA$116</f>
        <v>4.7726002581377478E-5</v>
      </c>
      <c r="CB26" s="342">
        <f>逆行列係数!CB26/'逆行列係数（外生化）'!CB$116</f>
        <v>1.1660906430319675E-5</v>
      </c>
      <c r="CC26" s="342">
        <f>逆行列係数!CC26/'逆行列係数（外生化）'!CC$116</f>
        <v>0</v>
      </c>
      <c r="CD26" s="342">
        <f>逆行列係数!CD26/'逆行列係数（外生化）'!CD$116</f>
        <v>1.1610616187998865E-5</v>
      </c>
      <c r="CE26" s="342">
        <f>逆行列係数!CE26/'逆行列係数（外生化）'!CE$116</f>
        <v>1.7864856011560721E-5</v>
      </c>
      <c r="CF26" s="342">
        <f>逆行列係数!CF26/'逆行列係数（外生化）'!CF$116</f>
        <v>8.1451902076342243E-5</v>
      </c>
      <c r="CG26" s="342">
        <f>逆行列係数!CG26/'逆行列係数（外生化）'!CG$116</f>
        <v>3.8872589395286183E-6</v>
      </c>
      <c r="CH26" s="342">
        <f>逆行列係数!CH26/'逆行列係数（外生化）'!CH$116</f>
        <v>7.8362713348353026E-6</v>
      </c>
      <c r="CI26" s="342">
        <f>逆行列係数!CI26/'逆行列係数（外生化）'!CI$116</f>
        <v>1.3259815984500024E-5</v>
      </c>
      <c r="CJ26" s="342">
        <f>逆行列係数!CJ26/'逆行列係数（外生化）'!CJ$116</f>
        <v>2.0253933144241572E-5</v>
      </c>
      <c r="CK26" s="342">
        <f>逆行列係数!CK26/'逆行列係数（外生化）'!CK$116</f>
        <v>8.9721120634198449E-6</v>
      </c>
      <c r="CL26" s="342">
        <f>逆行列係数!CL26/'逆行列係数（外生化）'!CL$116</f>
        <v>4.6492658949566931E-5</v>
      </c>
      <c r="CM26" s="342">
        <f>逆行列係数!CM26/'逆行列係数（外生化）'!CM$116</f>
        <v>1.2575076024580508E-5</v>
      </c>
      <c r="CN26" s="342">
        <f>逆行列係数!CN26/'逆行列係数（外生化）'!CN$116</f>
        <v>5.090682508804528E-5</v>
      </c>
      <c r="CO26" s="342">
        <f>逆行列係数!CO26/'逆行列係数（外生化）'!CO$116</f>
        <v>1.2360160016124393E-3</v>
      </c>
      <c r="CP26" s="342">
        <f>逆行列係数!CP26/'逆行列係数（外生化）'!CP$116</f>
        <v>1.9856208986676838E-4</v>
      </c>
      <c r="CQ26" s="342">
        <f>逆行列係数!CQ26/'逆行列係数（外生化）'!CQ$116</f>
        <v>2.2759261677115307E-4</v>
      </c>
      <c r="CR26" s="342">
        <f>逆行列係数!CR26/'逆行列係数（外生化）'!CR$116</f>
        <v>3.8103956776246932E-5</v>
      </c>
      <c r="CS26" s="342">
        <f>逆行列係数!CS26/'逆行列係数（外生化）'!CS$116</f>
        <v>2.9217665846432554E-5</v>
      </c>
      <c r="CT26" s="342">
        <f>逆行列係数!CT26/'逆行列係数（外生化）'!CT$116</f>
        <v>2.3624359129327001E-5</v>
      </c>
      <c r="CU26" s="342">
        <f>逆行列係数!CU26/'逆行列係数（外生化）'!CU$116</f>
        <v>2.2030185542991105E-5</v>
      </c>
      <c r="CV26" s="342">
        <f>逆行列係数!CV26/'逆行列係数（外生化）'!CV$116</f>
        <v>2.5887936022503214E-5</v>
      </c>
      <c r="CW26" s="342">
        <f>逆行列係数!CW26/'逆行列係数（外生化）'!CW$116</f>
        <v>7.8031879222410737E-5</v>
      </c>
      <c r="CX26" s="342">
        <f>逆行列係数!CX26/'逆行列係数（外生化）'!CX$116</f>
        <v>2.7852379242372424E-5</v>
      </c>
      <c r="CY26" s="342">
        <f>逆行列係数!CY26/'逆行列係数（外生化）'!CY$116</f>
        <v>4.3747821413161678E-5</v>
      </c>
      <c r="CZ26" s="342">
        <f>逆行列係数!CZ26/'逆行列係数（外生化）'!CZ$116</f>
        <v>3.3475903023593734E-5</v>
      </c>
      <c r="DA26" s="342">
        <f>逆行列係数!DA26/'逆行列係数（外生化）'!DA$116</f>
        <v>1.6947546300085975E-4</v>
      </c>
      <c r="DB26" s="342">
        <f>逆行列係数!DB26/'逆行列係数（外生化）'!DB$116</f>
        <v>2.7314470579729023E-5</v>
      </c>
      <c r="DC26" s="342">
        <f>逆行列係数!DC26/'逆行列係数（外生化）'!DC$116</f>
        <v>9.4889361529737387E-5</v>
      </c>
      <c r="DD26" s="342">
        <f>逆行列係数!DD26/'逆行列係数（外生化）'!DD$116</f>
        <v>3.6734115218359943E-5</v>
      </c>
      <c r="DE26" s="342">
        <f>逆行列係数!DE26/'逆行列係数（外生化）'!DE$116</f>
        <v>1.6292222879190661E-4</v>
      </c>
      <c r="DF26" s="343">
        <f>逆行列係数!DF26/'逆行列係数（外生化）'!DF$116</f>
        <v>5.4565221172285568E-5</v>
      </c>
      <c r="DG26" s="344"/>
      <c r="DH26" s="345"/>
      <c r="DI26" s="346"/>
      <c r="DJ26" s="346"/>
      <c r="DK26" s="346"/>
      <c r="DL26" s="346"/>
      <c r="DM26" s="346"/>
      <c r="DN26" s="346"/>
      <c r="DO26" s="346"/>
      <c r="DR26" s="345"/>
      <c r="DS26" s="345"/>
      <c r="DT26" s="345"/>
      <c r="DU26" s="345"/>
      <c r="DV26" s="345"/>
      <c r="DW26" s="345"/>
      <c r="DX26" s="345"/>
      <c r="DY26" s="345"/>
      <c r="DZ26" s="345"/>
      <c r="EA26" s="345"/>
      <c r="EB26" s="345"/>
      <c r="EC26" s="345"/>
      <c r="ED26" s="345"/>
      <c r="EE26" s="345"/>
      <c r="EF26" s="345"/>
      <c r="EG26" s="345"/>
      <c r="EH26" s="345"/>
      <c r="EI26" s="345"/>
      <c r="EJ26" s="345"/>
      <c r="EK26" s="345"/>
      <c r="EL26" s="345"/>
      <c r="EM26" s="345"/>
      <c r="EN26" s="345"/>
      <c r="EO26" s="345"/>
      <c r="EP26" s="345"/>
      <c r="EQ26" s="345"/>
      <c r="ER26" s="345"/>
      <c r="ES26" s="345"/>
      <c r="ET26" s="345"/>
      <c r="EU26" s="345"/>
      <c r="EV26" s="345"/>
      <c r="EW26" s="345"/>
      <c r="EX26" s="345"/>
      <c r="EY26" s="345"/>
      <c r="EZ26" s="345"/>
      <c r="FA26" s="345"/>
      <c r="FB26" s="345"/>
      <c r="FC26" s="345"/>
      <c r="FD26" s="345"/>
      <c r="FE26" s="345"/>
      <c r="FF26" s="345"/>
      <c r="FG26" s="345"/>
      <c r="FH26" s="345"/>
      <c r="FI26" s="345"/>
      <c r="FJ26" s="345"/>
      <c r="FK26" s="345"/>
      <c r="FL26" s="345"/>
      <c r="FM26" s="345"/>
      <c r="FN26" s="345"/>
      <c r="FO26" s="345"/>
    </row>
    <row r="27" spans="1:171" ht="19.899999999999999" customHeight="1" x14ac:dyDescent="0.15">
      <c r="A27" s="347" t="s">
        <v>234</v>
      </c>
      <c r="B27" s="348" t="s">
        <v>662</v>
      </c>
      <c r="C27" s="349">
        <f>逆行列係数!C27/'逆行列係数（外生化）'!C$116</f>
        <v>4.7629606383554408E-4</v>
      </c>
      <c r="D27" s="342">
        <f>逆行列係数!D27/'逆行列係数（外生化）'!D$116</f>
        <v>8.6084450597894403E-5</v>
      </c>
      <c r="E27" s="342">
        <f>逆行列係数!E27/'逆行列係数（外生化）'!E$116</f>
        <v>1.3502285845177648E-4</v>
      </c>
      <c r="F27" s="342">
        <f>逆行列係数!F27/'逆行列係数（外生化）'!F$116</f>
        <v>3.6563998535206643E-5</v>
      </c>
      <c r="G27" s="342">
        <f>逆行列係数!G27/'逆行列係数（外生化）'!G$116</f>
        <v>1.111759656883479E-4</v>
      </c>
      <c r="H27" s="342">
        <f>逆行列係数!H27/'逆行列係数（外生化）'!H$116</f>
        <v>0</v>
      </c>
      <c r="I27" s="342">
        <f>逆行列係数!I27/'逆行列係数（外生化）'!I$116</f>
        <v>1.7007063787121836E-4</v>
      </c>
      <c r="J27" s="342">
        <f>逆行列係数!J27/'逆行列係数（外生化）'!J$116</f>
        <v>9.8812304096594313E-4</v>
      </c>
      <c r="K27" s="342">
        <f>逆行列係数!K27/'逆行列係数（外生化）'!K$116</f>
        <v>1.3658902685755481E-3</v>
      </c>
      <c r="L27" s="342">
        <f>逆行列係数!L27/'逆行列係数（外生化）'!L$116</f>
        <v>4.3390553972360229E-4</v>
      </c>
      <c r="M27" s="342">
        <f>逆行列係数!M27/'逆行列係数（外生化）'!M$116</f>
        <v>0</v>
      </c>
      <c r="N27" s="342">
        <f>逆行列係数!N27/'逆行列係数（外生化）'!N$116</f>
        <v>4.9538830515574095E-3</v>
      </c>
      <c r="O27" s="342">
        <f>逆行列係数!O27/'逆行列係数（外生化）'!O$116</f>
        <v>4.7391222486037869E-4</v>
      </c>
      <c r="P27" s="342">
        <f>逆行列係数!P27/'逆行列係数（外生化）'!P$116</f>
        <v>9.8437568269160161E-4</v>
      </c>
      <c r="Q27" s="342">
        <f>逆行列係数!Q27/'逆行列係数（外生化）'!Q$116</f>
        <v>8.1275260815597678E-4</v>
      </c>
      <c r="R27" s="342">
        <f>逆行列係数!R27/'逆行列係数（外生化）'!R$116</f>
        <v>1.7903383974708579E-3</v>
      </c>
      <c r="S27" s="342">
        <f>逆行列係数!S27/'逆行列係数（外生化）'!S$116</f>
        <v>1.1985234004178401E-3</v>
      </c>
      <c r="T27" s="342">
        <f>逆行列係数!T27/'逆行列係数（外生化）'!T$116</f>
        <v>5.9035696350765365E-4</v>
      </c>
      <c r="U27" s="342">
        <f>逆行列係数!U27/'逆行列係数（外生化）'!U$116</f>
        <v>2.4168839904771026E-3</v>
      </c>
      <c r="V27" s="342">
        <f>逆行列係数!V27/'逆行列係数（外生化）'!V$116</f>
        <v>3.134159422429283E-3</v>
      </c>
      <c r="W27" s="342">
        <f>逆行列係数!W27/'逆行列係数（外生化）'!W$116</f>
        <v>7.2874611583448705E-3</v>
      </c>
      <c r="X27" s="342">
        <f>逆行列係数!X27/'逆行列係数（外生化）'!X$116</f>
        <v>1</v>
      </c>
      <c r="Y27" s="342">
        <f>逆行列係数!Y27/'逆行列係数（外生化）'!Y$116</f>
        <v>8.9997671003363117E-2</v>
      </c>
      <c r="Z27" s="342">
        <f>逆行列係数!Z27/'逆行列係数（外生化）'!Z$116</f>
        <v>5.0451745133913449E-2</v>
      </c>
      <c r="AA27" s="342">
        <f>逆行列係数!AA27/'逆行列係数（外生化）'!AA$116</f>
        <v>2.4571833050818132E-2</v>
      </c>
      <c r="AB27" s="342">
        <f>逆行列係数!AB27/'逆行列係数（外生化）'!AB$116</f>
        <v>3.6574783358977576E-2</v>
      </c>
      <c r="AC27" s="342">
        <f>逆行列係数!AC27/'逆行列係数（外生化）'!AC$116</f>
        <v>1.0554140277961832E-4</v>
      </c>
      <c r="AD27" s="342">
        <f>逆行列係数!AD27/'逆行列係数（外生化）'!AD$116</f>
        <v>6.3931220694127548E-4</v>
      </c>
      <c r="AE27" s="342">
        <f>逆行列係数!AE27/'逆行列係数（外生化）'!AE$116</f>
        <v>1.3800927267392842E-2</v>
      </c>
      <c r="AF27" s="342">
        <f>逆行列係数!AF27/'逆行列係数（外生化）'!AF$116</f>
        <v>2.7430711775805083E-2</v>
      </c>
      <c r="AG27" s="342">
        <f>逆行列係数!AG27/'逆行列係数（外生化）'!AG$116</f>
        <v>1.3402518346691224E-3</v>
      </c>
      <c r="AH27" s="342">
        <f>逆行列係数!AH27/'逆行列係数（外生化）'!AH$116</f>
        <v>3.9230602148978199E-3</v>
      </c>
      <c r="AI27" s="342">
        <f>逆行列係数!AI27/'逆行列係数（外生化）'!AI$116</f>
        <v>1.3371537644822875E-4</v>
      </c>
      <c r="AJ27" s="342">
        <f>逆行列係数!AJ27/'逆行列係数（外生化）'!AJ$116</f>
        <v>1.375065696892722E-4</v>
      </c>
      <c r="AK27" s="342">
        <f>逆行列係数!AK27/'逆行列係数（外生化）'!AK$116</f>
        <v>5.5272080415380582E-3</v>
      </c>
      <c r="AL27" s="342">
        <f>逆行列係数!AL27/'逆行列係数（外生化）'!AL$116</f>
        <v>5.7556965181438241E-5</v>
      </c>
      <c r="AM27" s="342">
        <f>逆行列係数!AM27/'逆行列係数（外生化）'!AM$116</f>
        <v>6.4143932003400995E-5</v>
      </c>
      <c r="AN27" s="342">
        <f>逆行列係数!AN27/'逆行列係数（外生化）'!AN$116</f>
        <v>1.194360746338651E-4</v>
      </c>
      <c r="AO27" s="342">
        <f>逆行列係数!AO27/'逆行列係数（外生化）'!AO$116</f>
        <v>2.3321086817318694E-5</v>
      </c>
      <c r="AP27" s="342">
        <f>逆行列係数!AP27/'逆行列係数（外生化）'!AP$116</f>
        <v>4.1273088488261724E-5</v>
      </c>
      <c r="AQ27" s="342">
        <f>逆行列係数!AQ27/'逆行列係数（外生化）'!AQ$116</f>
        <v>1.5977061064856898E-3</v>
      </c>
      <c r="AR27" s="342">
        <f>逆行列係数!AR27/'逆行列係数（外生化）'!AR$116</f>
        <v>1.4796978610893814E-4</v>
      </c>
      <c r="AS27" s="342">
        <f>逆行列係数!AS27/'逆行列係数（外生化）'!AS$116</f>
        <v>2.3412572548622181E-4</v>
      </c>
      <c r="AT27" s="342">
        <f>逆行列係数!AT27/'逆行列係数（外生化）'!AT$116</f>
        <v>1.8372559100359983E-4</v>
      </c>
      <c r="AU27" s="342">
        <f>逆行列係数!AU27/'逆行列係数（外生化）'!AU$116</f>
        <v>1.1700513630396914E-4</v>
      </c>
      <c r="AV27" s="342">
        <f>逆行列係数!AV27/'逆行列係数（外生化）'!AV$116</f>
        <v>5.8646156406168498E-4</v>
      </c>
      <c r="AW27" s="342">
        <f>逆行列係数!AW27/'逆行列係数（外生化）'!AW$116</f>
        <v>1.6854073015471721E-3</v>
      </c>
      <c r="AX27" s="342">
        <f>逆行列係数!AX27/'逆行列係数（外生化）'!AX$116</f>
        <v>1.5699883845048134E-3</v>
      </c>
      <c r="AY27" s="342">
        <f>逆行列係数!AY27/'逆行列係数（外生化）'!AY$116</f>
        <v>6.0396500645697648E-4</v>
      </c>
      <c r="AZ27" s="342">
        <f>逆行列係数!AZ27/'逆行列係数（外生化）'!AZ$116</f>
        <v>1.6981246519644068E-3</v>
      </c>
      <c r="BA27" s="342">
        <f>逆行列係数!BA27/'逆行列係数（外生化）'!BA$116</f>
        <v>3.7840437513041452E-4</v>
      </c>
      <c r="BB27" s="342">
        <f>逆行列係数!BB27/'逆行列係数（外生化）'!BB$116</f>
        <v>9.0577704876481919E-4</v>
      </c>
      <c r="BC27" s="342">
        <f>逆行列係数!BC27/'逆行列係数（外生化）'!BC$116</f>
        <v>3.4952874112354105E-4</v>
      </c>
      <c r="BD27" s="342">
        <f>逆行列係数!BD27/'逆行列係数（外生化）'!BD$116</f>
        <v>2.5503868579540036E-4</v>
      </c>
      <c r="BE27" s="342">
        <f>逆行列係数!BE27/'逆行列係数（外生化）'!BE$116</f>
        <v>2.723226139608254E-4</v>
      </c>
      <c r="BF27" s="342">
        <f>逆行列係数!BF27/'逆行列係数（外生化）'!BF$116</f>
        <v>2.6401373876737514E-4</v>
      </c>
      <c r="BG27" s="342">
        <f>逆行列係数!BG27/'逆行列係数（外生化）'!BG$116</f>
        <v>4.8175894592663096E-4</v>
      </c>
      <c r="BH27" s="342">
        <f>逆行列係数!BH27/'逆行列係数（外生化）'!BH$116</f>
        <v>4.7423593987947881E-4</v>
      </c>
      <c r="BI27" s="342">
        <f>逆行列係数!BI27/'逆行列係数（外生化）'!BI$116</f>
        <v>1.6660919386576054E-4</v>
      </c>
      <c r="BJ27" s="342">
        <f>逆行列係数!BJ27/'逆行列係数（外生化）'!BJ$116</f>
        <v>1.0432861067809563E-3</v>
      </c>
      <c r="BK27" s="342">
        <f>逆行列係数!BK27/'逆行列係数（外生化）'!BK$116</f>
        <v>4.9509995241500049E-5</v>
      </c>
      <c r="BL27" s="342">
        <f>逆行列係数!BL27/'逆行列係数（外生化）'!BL$116</f>
        <v>1.3887047110348587E-4</v>
      </c>
      <c r="BM27" s="342">
        <f>逆行列係数!BM27/'逆行列係数（外生化）'!BM$116</f>
        <v>2.082723910952712E-4</v>
      </c>
      <c r="BN27" s="342">
        <f>逆行列係数!BN27/'逆行列係数（外生化）'!BN$116</f>
        <v>1.0058598440708848E-4</v>
      </c>
      <c r="BO27" s="342">
        <f>逆行列係数!BO27/'逆行列係数（外生化）'!BO$116</f>
        <v>9.6048129912675994E-5</v>
      </c>
      <c r="BP27" s="342">
        <f>逆行列係数!BP27/'逆行列係数（外生化）'!BP$116</f>
        <v>3.4788190315529977E-5</v>
      </c>
      <c r="BQ27" s="342">
        <f>逆行列係数!BQ27/'逆行列係数（外生化）'!BQ$116</f>
        <v>9.2600652539929739E-5</v>
      </c>
      <c r="BR27" s="342">
        <f>逆行列係数!BR27/'逆行列係数（外生化）'!BR$116</f>
        <v>1.4714308288211954E-4</v>
      </c>
      <c r="BS27" s="342">
        <f>逆行列係数!BS27/'逆行列係数（外生化）'!BS$116</f>
        <v>1.8061261492805184E-4</v>
      </c>
      <c r="BT27" s="342">
        <f>逆行列係数!BT27/'逆行列係数（外生化）'!BT$116</f>
        <v>2.9903660048357931E-5</v>
      </c>
      <c r="BU27" s="342">
        <f>逆行列係数!BU27/'逆行列係数（外生化）'!BU$116</f>
        <v>2.1800477460324198E-5</v>
      </c>
      <c r="BV27" s="342">
        <f>逆行列係数!BV27/'逆行列係数（外生化）'!BV$116</f>
        <v>1.1322107155737147E-5</v>
      </c>
      <c r="BW27" s="342">
        <f>逆行列係数!BW27/'逆行列係数（外生化）'!BW$116</f>
        <v>1.5611489986526383E-5</v>
      </c>
      <c r="BX27" s="342">
        <f>逆行列係数!BX27/'逆行列係数（外生化）'!BX$116</f>
        <v>6.1599451719877782E-6</v>
      </c>
      <c r="BY27" s="342">
        <f>逆行列係数!BY27/'逆行列係数（外生化）'!BY$116</f>
        <v>3.1674184899967321E-5</v>
      </c>
      <c r="BZ27" s="342">
        <f>逆行列係数!BZ27/'逆行列係数（外生化）'!BZ$116</f>
        <v>3.6098176674170261E-5</v>
      </c>
      <c r="CA27" s="342">
        <f>逆行列係数!CA27/'逆行列係数（外生化）'!CA$116</f>
        <v>1.4840990259060944E-4</v>
      </c>
      <c r="CB27" s="342">
        <f>逆行列係数!CB27/'逆行列係数（外生化）'!CB$116</f>
        <v>3.6313353730042229E-5</v>
      </c>
      <c r="CC27" s="342">
        <f>逆行列係数!CC27/'逆行列係数（外生化）'!CC$116</f>
        <v>0</v>
      </c>
      <c r="CD27" s="342">
        <f>逆行列係数!CD27/'逆行列係数（外生化）'!CD$116</f>
        <v>3.5538323451434166E-5</v>
      </c>
      <c r="CE27" s="342">
        <f>逆行列係数!CE27/'逆行列係数（外生化）'!CE$116</f>
        <v>4.9320492547847921E-5</v>
      </c>
      <c r="CF27" s="342">
        <f>逆行列係数!CF27/'逆行列係数（外生化）'!CF$116</f>
        <v>4.1463047819301224E-4</v>
      </c>
      <c r="CG27" s="342">
        <f>逆行列係数!CG27/'逆行列係数（外生化）'!CG$116</f>
        <v>1.1606866555204851E-5</v>
      </c>
      <c r="CH27" s="342">
        <f>逆行列係数!CH27/'逆行列係数（外生化）'!CH$116</f>
        <v>2.192220618454267E-5</v>
      </c>
      <c r="CI27" s="342">
        <f>逆行列係数!CI27/'逆行列係数（外生化）'!CI$116</f>
        <v>3.5378534957232313E-5</v>
      </c>
      <c r="CJ27" s="342">
        <f>逆行列係数!CJ27/'逆行列係数（外生化）'!CJ$116</f>
        <v>4.5182322067326871E-5</v>
      </c>
      <c r="CK27" s="342">
        <f>逆行列係数!CK27/'逆行列係数（外生化）'!CK$116</f>
        <v>2.433267125596412E-5</v>
      </c>
      <c r="CL27" s="342">
        <f>逆行列係数!CL27/'逆行列係数（外生化）'!CL$116</f>
        <v>1.424424532120583E-4</v>
      </c>
      <c r="CM27" s="342">
        <f>逆行列係数!CM27/'逆行列係数（外生化）'!CM$116</f>
        <v>3.5502351379226618E-5</v>
      </c>
      <c r="CN27" s="342">
        <f>逆行列係数!CN27/'逆行列係数（外生化）'!CN$116</f>
        <v>2.9586857031885239E-4</v>
      </c>
      <c r="CO27" s="342">
        <f>逆行列係数!CO27/'逆行列係数（外生化）'!CO$116</f>
        <v>2.0260414795579672E-3</v>
      </c>
      <c r="CP27" s="342">
        <f>逆行列係数!CP27/'逆行列係数（外生化）'!CP$116</f>
        <v>7.8506748292658682E-4</v>
      </c>
      <c r="CQ27" s="342">
        <f>逆行列係数!CQ27/'逆行列係数（外生化）'!CQ$116</f>
        <v>7.2232085108095607E-4</v>
      </c>
      <c r="CR27" s="342">
        <f>逆行列係数!CR27/'逆行列係数（外生化）'!CR$116</f>
        <v>1.2190129109157547E-4</v>
      </c>
      <c r="CS27" s="342">
        <f>逆行列係数!CS27/'逆行列係数（外生化）'!CS$116</f>
        <v>9.5384918818580282E-5</v>
      </c>
      <c r="CT27" s="342">
        <f>逆行列係数!CT27/'逆行列係数（外生化）'!CT$116</f>
        <v>6.5971765723017649E-5</v>
      </c>
      <c r="CU27" s="342">
        <f>逆行列係数!CU27/'逆行列係数（外生化）'!CU$116</f>
        <v>6.7406862285461836E-5</v>
      </c>
      <c r="CV27" s="342">
        <f>逆行列係数!CV27/'逆行列係数（外生化）'!CV$116</f>
        <v>6.5201616005465443E-5</v>
      </c>
      <c r="CW27" s="342">
        <f>逆行列係数!CW27/'逆行列係数（外生化）'!CW$116</f>
        <v>3.1278333514237448E-4</v>
      </c>
      <c r="CX27" s="342">
        <f>逆行列係数!CX27/'逆行列係数（外生化）'!CX$116</f>
        <v>7.0378698869818187E-5</v>
      </c>
      <c r="CY27" s="342">
        <f>逆行列係数!CY27/'逆行列係数（外生化）'!CY$116</f>
        <v>1.2246062530195362E-4</v>
      </c>
      <c r="CZ27" s="342">
        <f>逆行列係数!CZ27/'逆行列係数（外生化）'!CZ$116</f>
        <v>1.1174108545585385E-4</v>
      </c>
      <c r="DA27" s="342">
        <f>逆行列係数!DA27/'逆行列係数（外生化）'!DA$116</f>
        <v>5.2970038163734654E-4</v>
      </c>
      <c r="DB27" s="342">
        <f>逆行列係数!DB27/'逆行列係数（外生化）'!DB$116</f>
        <v>6.7616285544507226E-5</v>
      </c>
      <c r="DC27" s="342">
        <f>逆行列係数!DC27/'逆行列係数（外生化）'!DC$116</f>
        <v>5.6253407877910851E-4</v>
      </c>
      <c r="DD27" s="342">
        <f>逆行列係数!DD27/'逆行列係数（外生化）'!DD$116</f>
        <v>1.0177205536061312E-4</v>
      </c>
      <c r="DE27" s="342">
        <f>逆行列係数!DE27/'逆行列係数（外生化）'!DE$116</f>
        <v>4.334141983593633E-4</v>
      </c>
      <c r="DF27" s="343">
        <f>逆行列係数!DF27/'逆行列係数（外生化）'!DF$116</f>
        <v>9.3321939502685809E-5</v>
      </c>
      <c r="DG27" s="344"/>
      <c r="DH27" s="345"/>
      <c r="DI27" s="346"/>
      <c r="DJ27" s="346"/>
      <c r="DK27" s="346"/>
      <c r="DL27" s="346"/>
      <c r="DM27" s="346"/>
      <c r="DN27" s="346"/>
      <c r="DO27" s="346"/>
      <c r="DR27" s="345"/>
      <c r="DS27" s="345"/>
      <c r="DT27" s="345"/>
      <c r="DU27" s="345"/>
      <c r="DV27" s="345"/>
      <c r="DW27" s="345"/>
      <c r="DX27" s="345"/>
      <c r="DY27" s="345"/>
      <c r="DZ27" s="345"/>
      <c r="EA27" s="345"/>
      <c r="EB27" s="345"/>
      <c r="EC27" s="345"/>
      <c r="ED27" s="345"/>
      <c r="EE27" s="345"/>
      <c r="EF27" s="345"/>
      <c r="EG27" s="345"/>
      <c r="EH27" s="345"/>
      <c r="EI27" s="345"/>
      <c r="EJ27" s="345"/>
      <c r="EK27" s="345"/>
      <c r="EL27" s="345"/>
      <c r="EM27" s="345"/>
      <c r="EN27" s="345"/>
      <c r="EO27" s="345"/>
      <c r="EP27" s="345"/>
      <c r="EQ27" s="345"/>
      <c r="ER27" s="345"/>
      <c r="ES27" s="345"/>
      <c r="ET27" s="345"/>
      <c r="EU27" s="345"/>
      <c r="EV27" s="345"/>
      <c r="EW27" s="345"/>
      <c r="EX27" s="345"/>
      <c r="EY27" s="345"/>
      <c r="EZ27" s="345"/>
      <c r="FA27" s="345"/>
      <c r="FB27" s="345"/>
      <c r="FC27" s="345"/>
      <c r="FD27" s="345"/>
      <c r="FE27" s="345"/>
      <c r="FF27" s="345"/>
      <c r="FG27" s="345"/>
      <c r="FH27" s="345"/>
      <c r="FI27" s="345"/>
      <c r="FJ27" s="345"/>
      <c r="FK27" s="345"/>
      <c r="FL27" s="345"/>
      <c r="FM27" s="345"/>
      <c r="FN27" s="345"/>
      <c r="FO27" s="345"/>
    </row>
    <row r="28" spans="1:171" ht="19.899999999999999" customHeight="1" x14ac:dyDescent="0.15">
      <c r="A28" s="347" t="s">
        <v>241</v>
      </c>
      <c r="B28" s="348" t="s">
        <v>240</v>
      </c>
      <c r="C28" s="349">
        <f>逆行列係数!C28/'逆行列係数（外生化）'!C$116</f>
        <v>1.3618889201691482E-4</v>
      </c>
      <c r="D28" s="342">
        <f>逆行列係数!D28/'逆行列係数（外生化）'!D$116</f>
        <v>1.3292890888262029E-5</v>
      </c>
      <c r="E28" s="342">
        <f>逆行列係数!E28/'逆行列係数（外生化）'!E$116</f>
        <v>4.2876781056788481E-5</v>
      </c>
      <c r="F28" s="342">
        <f>逆行列係数!F28/'逆行列係数（外生化）'!F$116</f>
        <v>4.2583311232529117E-5</v>
      </c>
      <c r="G28" s="342">
        <f>逆行列係数!G28/'逆行列係数（外生化）'!G$116</f>
        <v>1.0236549564453418E-4</v>
      </c>
      <c r="H28" s="342">
        <f>逆行列係数!H28/'逆行列係数（外生化）'!H$116</f>
        <v>0</v>
      </c>
      <c r="I28" s="342">
        <f>逆行列係数!I28/'逆行列係数（外生化）'!I$116</f>
        <v>1.2720828036910384E-5</v>
      </c>
      <c r="J28" s="342">
        <f>逆行列係数!J28/'逆行列係数（外生化）'!J$116</f>
        <v>9.1672152348771808E-5</v>
      </c>
      <c r="K28" s="342">
        <f>逆行列係数!K28/'逆行列係数（外生化）'!K$116</f>
        <v>1.5434676077422105E-4</v>
      </c>
      <c r="L28" s="342">
        <f>逆行列係数!L28/'逆行列係数（外生化）'!L$116</f>
        <v>9.0426239341249071E-6</v>
      </c>
      <c r="M28" s="342">
        <f>逆行列係数!M28/'逆行列係数（外生化）'!M$116</f>
        <v>0</v>
      </c>
      <c r="N28" s="342">
        <f>逆行列係数!N28/'逆行列係数（外生化）'!N$116</f>
        <v>3.3393552756343483E-3</v>
      </c>
      <c r="O28" s="342">
        <f>逆行列係数!O28/'逆行列係数（外生化）'!O$116</f>
        <v>1.5660327161714935E-4</v>
      </c>
      <c r="P28" s="342">
        <f>逆行列係数!P28/'逆行列係数（外生化）'!P$116</f>
        <v>3.8120407579704166E-4</v>
      </c>
      <c r="Q28" s="342">
        <f>逆行列係数!Q28/'逆行列係数（外生化）'!Q$116</f>
        <v>3.2718250433768937E-4</v>
      </c>
      <c r="R28" s="342">
        <f>逆行列係数!R28/'逆行列係数（外生化）'!R$116</f>
        <v>4.024484366795337E-4</v>
      </c>
      <c r="S28" s="342">
        <f>逆行列係数!S28/'逆行列係数（外生化）'!S$116</f>
        <v>4.7517461281640057E-4</v>
      </c>
      <c r="T28" s="342">
        <f>逆行列係数!T28/'逆行列係数（外生化）'!T$116</f>
        <v>2.6702191765250969E-4</v>
      </c>
      <c r="U28" s="342">
        <f>逆行列係数!U28/'逆行列係数（外生化）'!U$116</f>
        <v>6.3981305803623333E-5</v>
      </c>
      <c r="V28" s="342">
        <f>逆行列係数!V28/'逆行列係数（外生化）'!V$116</f>
        <v>4.7116946379872669E-5</v>
      </c>
      <c r="W28" s="342">
        <f>逆行列係数!W28/'逆行列係数（外生化）'!W$116</f>
        <v>1.0318088204885372E-5</v>
      </c>
      <c r="X28" s="342">
        <f>逆行列係数!X28/'逆行列係数（外生化）'!X$116</f>
        <v>2.940596764535573E-5</v>
      </c>
      <c r="Y28" s="342">
        <f>逆行列係数!Y28/'逆行列係数（外生化）'!Y$116</f>
        <v>1</v>
      </c>
      <c r="Z28" s="342">
        <f>逆行列係数!Z28/'逆行列係数（外生化）'!Z$116</f>
        <v>1.3107477945909213E-2</v>
      </c>
      <c r="AA28" s="342">
        <f>逆行列係数!AA28/'逆行列係数（外生化）'!AA$116</f>
        <v>3.2133640274032332E-4</v>
      </c>
      <c r="AB28" s="342">
        <f>逆行列係数!AB28/'逆行列係数（外生化）'!AB$116</f>
        <v>2.9035819918671237E-3</v>
      </c>
      <c r="AC28" s="342">
        <f>逆行列係数!AC28/'逆行列係数（外生化）'!AC$116</f>
        <v>2.3535590799094784E-6</v>
      </c>
      <c r="AD28" s="342">
        <f>逆行列係数!AD28/'逆行列係数（外生化）'!AD$116</f>
        <v>1.611747594820129E-5</v>
      </c>
      <c r="AE28" s="342">
        <f>逆行列係数!AE28/'逆行列係数（外生化）'!AE$116</f>
        <v>2.8845504638939937E-2</v>
      </c>
      <c r="AF28" s="342">
        <f>逆行列係数!AF28/'逆行列係数（外生化）'!AF$116</f>
        <v>4.5556517332642516E-4</v>
      </c>
      <c r="AG28" s="342">
        <f>逆行列係数!AG28/'逆行列係数（外生化）'!AG$116</f>
        <v>1.0336537278771369E-3</v>
      </c>
      <c r="AH28" s="342">
        <f>逆行列係数!AH28/'逆行列係数（外生化）'!AH$116</f>
        <v>5.0368171529506099E-4</v>
      </c>
      <c r="AI28" s="342">
        <f>逆行列係数!AI28/'逆行列係数（外生化）'!AI$116</f>
        <v>1.6480074486392346E-5</v>
      </c>
      <c r="AJ28" s="342">
        <f>逆行列係数!AJ28/'逆行列係数（外生化）'!AJ$116</f>
        <v>2.8568764504486601E-5</v>
      </c>
      <c r="AK28" s="342">
        <f>逆行列係数!AK28/'逆行列係数（外生化）'!AK$116</f>
        <v>1.6184673388785144E-3</v>
      </c>
      <c r="AL28" s="342">
        <f>逆行列係数!AL28/'逆行列係数（外生化）'!AL$116</f>
        <v>3.1352930774863626E-6</v>
      </c>
      <c r="AM28" s="342">
        <f>逆行列係数!AM28/'逆行列係数（外生化）'!AM$116</f>
        <v>7.2803046097292366E-6</v>
      </c>
      <c r="AN28" s="342">
        <f>逆行列係数!AN28/'逆行列係数（外生化）'!AN$116</f>
        <v>1.6315766445128544E-5</v>
      </c>
      <c r="AO28" s="342">
        <f>逆行列係数!AO28/'逆行列係数（外生化）'!AO$116</f>
        <v>5.5501275284537542E-6</v>
      </c>
      <c r="AP28" s="342">
        <f>逆行列係数!AP28/'逆行列係数（外生化）'!AP$116</f>
        <v>3.0492711353484136E-6</v>
      </c>
      <c r="AQ28" s="342">
        <f>逆行列係数!AQ28/'逆行列係数（外生化）'!AQ$116</f>
        <v>2.7482704084830041E-3</v>
      </c>
      <c r="AR28" s="342">
        <f>逆行列係数!AR28/'逆行列係数（外生化）'!AR$116</f>
        <v>4.2113985181322096E-5</v>
      </c>
      <c r="AS28" s="342">
        <f>逆行列係数!AS28/'逆行列係数（外生化）'!AS$116</f>
        <v>7.2714794230857848E-5</v>
      </c>
      <c r="AT28" s="342">
        <f>逆行列係数!AT28/'逆行列係数（外生化）'!AT$116</f>
        <v>3.6447665319180491E-5</v>
      </c>
      <c r="AU28" s="342">
        <f>逆行列係数!AU28/'逆行列係数（外生化）'!AU$116</f>
        <v>9.3289105905124792E-5</v>
      </c>
      <c r="AV28" s="342">
        <f>逆行列係数!AV28/'逆行列係数（外生化）'!AV$116</f>
        <v>6.2161169345930484E-4</v>
      </c>
      <c r="AW28" s="342">
        <f>逆行列係数!AW28/'逆行列係数（外生化）'!AW$116</f>
        <v>5.2180143291565473E-4</v>
      </c>
      <c r="AX28" s="342">
        <f>逆行列係数!AX28/'逆行列係数（外生化）'!AX$116</f>
        <v>1.3633940710910388E-3</v>
      </c>
      <c r="AY28" s="342">
        <f>逆行列係数!AY28/'逆行列係数（外生化）'!AY$116</f>
        <v>7.6975056327029177E-4</v>
      </c>
      <c r="AZ28" s="342">
        <f>逆行列係数!AZ28/'逆行列係数（外生化）'!AZ$116</f>
        <v>1.2654961449296402E-3</v>
      </c>
      <c r="BA28" s="342">
        <f>逆行列係数!BA28/'逆行列係数（外生化）'!BA$116</f>
        <v>5.4221172399287081E-5</v>
      </c>
      <c r="BB28" s="342">
        <f>逆行列係数!BB28/'逆行列係数（外生化）'!BB$116</f>
        <v>1.3151083310656481E-3</v>
      </c>
      <c r="BC28" s="342">
        <f>逆行列係数!BC28/'逆行列係数（外生化）'!BC$116</f>
        <v>4.3904162809619781E-4</v>
      </c>
      <c r="BD28" s="342">
        <f>逆行列係数!BD28/'逆行列係数（外生化）'!BD$116</f>
        <v>4.664043431663531E-4</v>
      </c>
      <c r="BE28" s="342">
        <f>逆行列係数!BE28/'逆行列係数（外生化）'!BE$116</f>
        <v>2.8627048108671304E-4</v>
      </c>
      <c r="BF28" s="342">
        <f>逆行列係数!BF28/'逆行列係数（外生化）'!BF$116</f>
        <v>1.4487349143695995E-4</v>
      </c>
      <c r="BG28" s="342">
        <f>逆行列係数!BG28/'逆行列係数（外生化）'!BG$116</f>
        <v>8.4564260096168229E-4</v>
      </c>
      <c r="BH28" s="342">
        <f>逆行列係数!BH28/'逆行列係数（外生化）'!BH$116</f>
        <v>1.9847380540933537E-4</v>
      </c>
      <c r="BI28" s="342">
        <f>逆行列係数!BI28/'逆行列係数（外生化）'!BI$116</f>
        <v>6.0165103559276881E-5</v>
      </c>
      <c r="BJ28" s="342">
        <f>逆行列係数!BJ28/'逆行列係数（外生化）'!BJ$116</f>
        <v>2.0961491090441668E-3</v>
      </c>
      <c r="BK28" s="342">
        <f>逆行列係数!BK28/'逆行列係数（外生化）'!BK$116</f>
        <v>1.7140851251399206E-5</v>
      </c>
      <c r="BL28" s="342">
        <f>逆行列係数!BL28/'逆行列係数（外生化）'!BL$116</f>
        <v>7.4670373388407895E-5</v>
      </c>
      <c r="BM28" s="342">
        <f>逆行列係数!BM28/'逆行列係数（外生化）'!BM$116</f>
        <v>9.210406765226542E-5</v>
      </c>
      <c r="BN28" s="342">
        <f>逆行列係数!BN28/'逆行列係数（外生化）'!BN$116</f>
        <v>6.2546056322233194E-5</v>
      </c>
      <c r="BO28" s="342">
        <f>逆行列係数!BO28/'逆行列係数（外生化）'!BO$116</f>
        <v>6.8350552945165656E-5</v>
      </c>
      <c r="BP28" s="342">
        <f>逆行列係数!BP28/'逆行列係数（外生化）'!BP$116</f>
        <v>7.0011373842988585E-6</v>
      </c>
      <c r="BQ28" s="342">
        <f>逆行列係数!BQ28/'逆行列係数（外生化）'!BQ$116</f>
        <v>1.4422101262193805E-5</v>
      </c>
      <c r="BR28" s="342">
        <f>逆行列係数!BR28/'逆行列係数（外生化）'!BR$116</f>
        <v>1.7536156771889605E-4</v>
      </c>
      <c r="BS28" s="342">
        <f>逆行列係数!BS28/'逆行列係数（外生化）'!BS$116</f>
        <v>2.9181825092990175E-5</v>
      </c>
      <c r="BT28" s="342">
        <f>逆行列係数!BT28/'逆行列係数（外生化）'!BT$116</f>
        <v>3.1469103586591249E-5</v>
      </c>
      <c r="BU28" s="342">
        <f>逆行列係数!BU28/'逆行列係数（外生化）'!BU$116</f>
        <v>1.8668019680943647E-5</v>
      </c>
      <c r="BV28" s="342">
        <f>逆行列係数!BV28/'逆行列係数（外生化）'!BV$116</f>
        <v>8.2359971817799101E-6</v>
      </c>
      <c r="BW28" s="342">
        <f>逆行列係数!BW28/'逆行列係数（外生化）'!BW$116</f>
        <v>1.4671187842445602E-5</v>
      </c>
      <c r="BX28" s="342">
        <f>逆行列係数!BX28/'逆行列係数（外生化）'!BX$116</f>
        <v>4.4116387980740685E-6</v>
      </c>
      <c r="BY28" s="342">
        <f>逆行列係数!BY28/'逆行列係数（外生化）'!BY$116</f>
        <v>1.0668943345972211E-5</v>
      </c>
      <c r="BZ28" s="342">
        <f>逆行列係数!BZ28/'逆行列係数（外生化）'!BZ$116</f>
        <v>7.9457175035288243E-6</v>
      </c>
      <c r="CA28" s="342">
        <f>逆行列係数!CA28/'逆行列係数（外生化）'!CA$116</f>
        <v>2.6396950049469998E-5</v>
      </c>
      <c r="CB28" s="342">
        <f>逆行列係数!CB28/'逆行列係数（外生化）'!CB$116</f>
        <v>7.30962472531527E-6</v>
      </c>
      <c r="CC28" s="342">
        <f>逆行列係数!CC28/'逆行列係数（外生化）'!CC$116</f>
        <v>0</v>
      </c>
      <c r="CD28" s="342">
        <f>逆行列係数!CD28/'逆行列係数（外生化）'!CD$116</f>
        <v>1.4996812289371972E-5</v>
      </c>
      <c r="CE28" s="342">
        <f>逆行列係数!CE28/'逆行列係数（外生化）'!CE$116</f>
        <v>2.5995202898863937E-5</v>
      </c>
      <c r="CF28" s="342">
        <f>逆行列係数!CF28/'逆行列係数（外生化）'!CF$116</f>
        <v>5.5083777577367011E-5</v>
      </c>
      <c r="CG28" s="342">
        <f>逆行列係数!CG28/'逆行列係数（外生化）'!CG$116</f>
        <v>3.1227565713195759E-6</v>
      </c>
      <c r="CH28" s="342">
        <f>逆行列係数!CH28/'逆行列係数（外生化）'!CH$116</f>
        <v>7.7447281008251461E-6</v>
      </c>
      <c r="CI28" s="342">
        <f>逆行列係数!CI28/'逆行列係数（外生化）'!CI$116</f>
        <v>1.3840944153768276E-5</v>
      </c>
      <c r="CJ28" s="342">
        <f>逆行列係数!CJ28/'逆行列係数（外生化）'!CJ$116</f>
        <v>4.1523506937224243E-5</v>
      </c>
      <c r="CK28" s="342">
        <f>逆行列係数!CK28/'逆行列係数（外生化）'!CK$116</f>
        <v>9.2953020874269387E-6</v>
      </c>
      <c r="CL28" s="342">
        <f>逆行列係数!CL28/'逆行列係数（外生化）'!CL$116</f>
        <v>3.2530965015263596E-5</v>
      </c>
      <c r="CM28" s="342">
        <f>逆行列係数!CM28/'逆行列係数（外生化）'!CM$116</f>
        <v>1.1651044234141046E-5</v>
      </c>
      <c r="CN28" s="342">
        <f>逆行列係数!CN28/'逆行列係数（外生化）'!CN$116</f>
        <v>9.2000991380880773E-6</v>
      </c>
      <c r="CO28" s="342">
        <f>逆行列係数!CO28/'逆行列係数（外生化）'!CO$116</f>
        <v>7.355962931576575E-5</v>
      </c>
      <c r="CP28" s="342">
        <f>逆行列係数!CP28/'逆行列係数（外生化）'!CP$116</f>
        <v>6.6440069222310197E-5</v>
      </c>
      <c r="CQ28" s="342">
        <f>逆行列係数!CQ28/'逆行列係数（外生化）'!CQ$116</f>
        <v>1.4424724428804307E-4</v>
      </c>
      <c r="CR28" s="342">
        <f>逆行列係数!CR28/'逆行列係数（外生化）'!CR$116</f>
        <v>1.6373336886322645E-5</v>
      </c>
      <c r="CS28" s="342">
        <f>逆行列係数!CS28/'逆行列係数（外生化）'!CS$116</f>
        <v>1.595116368247081E-5</v>
      </c>
      <c r="CT28" s="342">
        <f>逆行列係数!CT28/'逆行列係数（外生化）'!CT$116</f>
        <v>2.4477681640452087E-5</v>
      </c>
      <c r="CU28" s="342">
        <f>逆行列係数!CU28/'逆行列係数（外生化）'!CU$116</f>
        <v>1.5572548562842079E-5</v>
      </c>
      <c r="CV28" s="342">
        <f>逆行列係数!CV28/'逆行列係数（外生化）'!CV$116</f>
        <v>2.3682396034320861E-5</v>
      </c>
      <c r="CW28" s="342">
        <f>逆行列係数!CW28/'逆行列係数（外生化）'!CW$116</f>
        <v>6.8138160001304608E-5</v>
      </c>
      <c r="CX28" s="342">
        <f>逆行列係数!CX28/'逆行列係数（外生化）'!CX$116</f>
        <v>1.7830093433647223E-5</v>
      </c>
      <c r="CY28" s="342">
        <f>逆行列係数!CY28/'逆行列係数（外生化）'!CY$116</f>
        <v>2.5894439979376134E-5</v>
      </c>
      <c r="CZ28" s="342">
        <f>逆行列係数!CZ28/'逆行列係数（外生化）'!CZ$116</f>
        <v>1.9659351237135862E-5</v>
      </c>
      <c r="DA28" s="342">
        <f>逆行列係数!DA28/'逆行列係数（外生化）'!DA$116</f>
        <v>5.1741641178827945E-5</v>
      </c>
      <c r="DB28" s="342">
        <f>逆行列係数!DB28/'逆行列係数（外生化）'!DB$116</f>
        <v>3.7857143029358214E-5</v>
      </c>
      <c r="DC28" s="342">
        <f>逆行列係数!DC28/'逆行列係数（外生化）'!DC$116</f>
        <v>8.3463246757935605E-6</v>
      </c>
      <c r="DD28" s="342">
        <f>逆行列係数!DD28/'逆行列係数（外生化）'!DD$116</f>
        <v>1.412396280668465E-5</v>
      </c>
      <c r="DE28" s="342">
        <f>逆行列係数!DE28/'逆行列係数（外生化）'!DE$116</f>
        <v>2.7885759732067944E-4</v>
      </c>
      <c r="DF28" s="343">
        <f>逆行列係数!DF28/'逆行列係数（外生化）'!DF$116</f>
        <v>1.6432882470309148E-4</v>
      </c>
      <c r="DG28" s="344"/>
      <c r="DH28" s="345"/>
      <c r="DI28" s="346"/>
      <c r="DJ28" s="346"/>
      <c r="DK28" s="346"/>
      <c r="DL28" s="346"/>
      <c r="DM28" s="346"/>
      <c r="DN28" s="346"/>
      <c r="DO28" s="346"/>
      <c r="DR28" s="345"/>
      <c r="DS28" s="345"/>
      <c r="DT28" s="345"/>
      <c r="DU28" s="345"/>
      <c r="DV28" s="345"/>
      <c r="DW28" s="345"/>
      <c r="DX28" s="345"/>
      <c r="DY28" s="345"/>
      <c r="DZ28" s="345"/>
      <c r="EA28" s="345"/>
      <c r="EB28" s="345"/>
      <c r="EC28" s="345"/>
      <c r="ED28" s="345"/>
      <c r="EE28" s="345"/>
      <c r="EF28" s="345"/>
      <c r="EG28" s="345"/>
      <c r="EH28" s="345"/>
      <c r="EI28" s="345"/>
      <c r="EJ28" s="345"/>
      <c r="EK28" s="345"/>
      <c r="EL28" s="345"/>
      <c r="EM28" s="345"/>
      <c r="EN28" s="345"/>
      <c r="EO28" s="345"/>
      <c r="EP28" s="345"/>
      <c r="EQ28" s="345"/>
      <c r="ER28" s="345"/>
      <c r="ES28" s="345"/>
      <c r="ET28" s="345"/>
      <c r="EU28" s="345"/>
      <c r="EV28" s="345"/>
      <c r="EW28" s="345"/>
      <c r="EX28" s="345"/>
      <c r="EY28" s="345"/>
      <c r="EZ28" s="345"/>
      <c r="FA28" s="345"/>
      <c r="FB28" s="345"/>
      <c r="FC28" s="345"/>
      <c r="FD28" s="345"/>
      <c r="FE28" s="345"/>
      <c r="FF28" s="345"/>
      <c r="FG28" s="345"/>
      <c r="FH28" s="345"/>
      <c r="FI28" s="345"/>
      <c r="FJ28" s="345"/>
      <c r="FK28" s="345"/>
      <c r="FL28" s="345"/>
      <c r="FM28" s="345"/>
      <c r="FN28" s="345"/>
      <c r="FO28" s="345"/>
    </row>
    <row r="29" spans="1:171" ht="19.899999999999999" customHeight="1" x14ac:dyDescent="0.15">
      <c r="A29" s="347" t="s">
        <v>244</v>
      </c>
      <c r="B29" s="348" t="s">
        <v>243</v>
      </c>
      <c r="C29" s="349">
        <f>逆行列係数!C29/'逆行列係数（外生化）'!C$116</f>
        <v>3.6542553218627584E-7</v>
      </c>
      <c r="D29" s="342">
        <f>逆行列係数!D29/'逆行列係数（外生化）'!D$116</f>
        <v>9.6329554740382115E-8</v>
      </c>
      <c r="E29" s="342">
        <f>逆行列係数!E29/'逆行列係数（外生化）'!E$116</f>
        <v>2.8279695445604104E-7</v>
      </c>
      <c r="F29" s="342">
        <f>逆行列係数!F29/'逆行列係数（外生化）'!F$116</f>
        <v>9.564255737347244E-7</v>
      </c>
      <c r="G29" s="342">
        <f>逆行列係数!G29/'逆行列係数（外生化）'!G$116</f>
        <v>1.9386312634775571E-5</v>
      </c>
      <c r="H29" s="342">
        <f>逆行列係数!H29/'逆行列係数（外生化）'!H$116</f>
        <v>0</v>
      </c>
      <c r="I29" s="342">
        <f>逆行列係数!I29/'逆行列係数（外生化）'!I$116</f>
        <v>2.4644671667380289E-7</v>
      </c>
      <c r="J29" s="342">
        <f>逆行列係数!J29/'逆行列係数（外生化）'!J$116</f>
        <v>1.960132647661107E-7</v>
      </c>
      <c r="K29" s="342">
        <f>逆行列係数!K29/'逆行列係数（外生化）'!K$116</f>
        <v>5.1228359102602015E-7</v>
      </c>
      <c r="L29" s="342">
        <f>逆行列係数!L29/'逆行列係数（外生化）'!L$116</f>
        <v>7.555881884736379E-8</v>
      </c>
      <c r="M29" s="342">
        <f>逆行列係数!M29/'逆行列係数（外生化）'!M$116</f>
        <v>0</v>
      </c>
      <c r="N29" s="342">
        <f>逆行列係数!N29/'逆行列係数（外生化）'!N$116</f>
        <v>8.6037967316457808E-3</v>
      </c>
      <c r="O29" s="342">
        <f>逆行列係数!O29/'逆行列係数（外生化）'!O$116</f>
        <v>2.9687897788094903E-3</v>
      </c>
      <c r="P29" s="342">
        <f>逆行列係数!P29/'逆行列係数（外生化）'!P$116</f>
        <v>4.9055277114541521E-6</v>
      </c>
      <c r="Q29" s="342">
        <f>逆行列係数!Q29/'逆行列係数（外生化）'!Q$116</f>
        <v>1.9596104555192808E-5</v>
      </c>
      <c r="R29" s="342">
        <f>逆行列係数!R29/'逆行列係数（外生化）'!R$116</f>
        <v>3.0761710347322832E-5</v>
      </c>
      <c r="S29" s="342">
        <f>逆行列係数!S29/'逆行列係数（外生化）'!S$116</f>
        <v>4.3303491071441898E-6</v>
      </c>
      <c r="T29" s="342">
        <f>逆行列係数!T29/'逆行列係数（外生化）'!T$116</f>
        <v>8.5637341423268194E-7</v>
      </c>
      <c r="U29" s="342">
        <f>逆行列係数!U29/'逆行列係数（外生化）'!U$116</f>
        <v>1.3612633765296221E-6</v>
      </c>
      <c r="V29" s="342">
        <f>逆行列係数!V29/'逆行列係数（外生化）'!V$116</f>
        <v>2.5708042074850566E-7</v>
      </c>
      <c r="W29" s="342">
        <f>逆行列係数!W29/'逆行列係数（外生化）'!W$116</f>
        <v>4.6553151860870043E-8</v>
      </c>
      <c r="X29" s="342">
        <f>逆行列係数!X29/'逆行列係数（外生化）'!X$116</f>
        <v>1.5224879291974362E-7</v>
      </c>
      <c r="Y29" s="342">
        <f>逆行列係数!Y29/'逆行列係数（外生化）'!Y$116</f>
        <v>1.0801712003679876E-7</v>
      </c>
      <c r="Z29" s="342">
        <f>逆行列係数!Z29/'逆行列係数（外生化）'!Z$116</f>
        <v>1</v>
      </c>
      <c r="AA29" s="342">
        <f>逆行列係数!AA29/'逆行列係数（外生化）'!AA$116</f>
        <v>5.764176416802468E-7</v>
      </c>
      <c r="AB29" s="342">
        <f>逆行列係数!AB29/'逆行列係数（外生化）'!AB$116</f>
        <v>3.6172700095116047E-7</v>
      </c>
      <c r="AC29" s="342">
        <f>逆行列係数!AC29/'逆行列係数（外生化）'!AC$116</f>
        <v>1.8551501282751065E-8</v>
      </c>
      <c r="AD29" s="342">
        <f>逆行列係数!AD29/'逆行列係数（外生化）'!AD$116</f>
        <v>1.5765479325558041E-5</v>
      </c>
      <c r="AE29" s="342">
        <f>逆行列係数!AE29/'逆行列係数（外生化）'!AE$116</f>
        <v>1.8494611873954959E-5</v>
      </c>
      <c r="AF29" s="342">
        <f>逆行列係数!AF29/'逆行列係数（外生化）'!AF$116</f>
        <v>1.7384148436612094E-5</v>
      </c>
      <c r="AG29" s="342">
        <f>逆行列係数!AG29/'逆行列係数（外生化）'!AG$116</f>
        <v>3.9207546906752103E-5</v>
      </c>
      <c r="AH29" s="342">
        <f>逆行列係数!AH29/'逆行列係数（外生化）'!AH$116</f>
        <v>7.4944030158556458E-5</v>
      </c>
      <c r="AI29" s="342">
        <f>逆行列係数!AI29/'逆行列係数（外生化）'!AI$116</f>
        <v>2.7118991673543725E-7</v>
      </c>
      <c r="AJ29" s="342">
        <f>逆行列係数!AJ29/'逆行列係数（外生化）'!AJ$116</f>
        <v>3.9510274232256336E-7</v>
      </c>
      <c r="AK29" s="342">
        <f>逆行列係数!AK29/'逆行列係数（外生化）'!AK$116</f>
        <v>2.3322676301275279E-4</v>
      </c>
      <c r="AL29" s="342">
        <f>逆行列係数!AL29/'逆行列係数（外生化）'!AL$116</f>
        <v>8.4516899419191336E-7</v>
      </c>
      <c r="AM29" s="342">
        <f>逆行列係数!AM29/'逆行列係数（外生化）'!AM$116</f>
        <v>7.9682704475134215E-7</v>
      </c>
      <c r="AN29" s="342">
        <f>逆行列係数!AN29/'逆行列係数（外生化）'!AN$116</f>
        <v>7.5473343786001691E-7</v>
      </c>
      <c r="AO29" s="342">
        <f>逆行列係数!AO29/'逆行列係数（外生化）'!AO$116</f>
        <v>2.6392253569775285E-7</v>
      </c>
      <c r="AP29" s="342">
        <f>逆行列係数!AP29/'逆行列係数（外生化）'!AP$116</f>
        <v>8.1457378375868046E-8</v>
      </c>
      <c r="AQ29" s="342">
        <f>逆行列係数!AQ29/'逆行列係数（外生化）'!AQ$116</f>
        <v>3.4787832663261823E-6</v>
      </c>
      <c r="AR29" s="342">
        <f>逆行列係数!AR29/'逆行列係数（外生化）'!AR$116</f>
        <v>3.4319718044012239E-7</v>
      </c>
      <c r="AS29" s="342">
        <f>逆行列係数!AS29/'逆行列係数（外生化）'!AS$116</f>
        <v>4.766505621256756E-7</v>
      </c>
      <c r="AT29" s="342">
        <f>逆行列係数!AT29/'逆行列係数（外生化）'!AT$116</f>
        <v>2.117535750166065E-7</v>
      </c>
      <c r="AU29" s="342">
        <f>逆行列係数!AU29/'逆行列係数（外生化）'!AU$116</f>
        <v>1.6379564593120977E-6</v>
      </c>
      <c r="AV29" s="342">
        <f>逆行列係数!AV29/'逆行列係数（外生化）'!AV$116</f>
        <v>2.2869073890704974E-5</v>
      </c>
      <c r="AW29" s="342">
        <f>逆行列係数!AW29/'逆行列係数（外生化）'!AW$116</f>
        <v>2.1176946357541645E-6</v>
      </c>
      <c r="AX29" s="342">
        <f>逆行列係数!AX29/'逆行列係数（外生化）'!AX$116</f>
        <v>8.191830226739504E-7</v>
      </c>
      <c r="AY29" s="342">
        <f>逆行列係数!AY29/'逆行列係数（外生化）'!AY$116</f>
        <v>3.8181333175359761E-7</v>
      </c>
      <c r="AZ29" s="342">
        <f>逆行列係数!AZ29/'逆行列係数（外生化）'!AZ$116</f>
        <v>2.7277394909903577E-6</v>
      </c>
      <c r="BA29" s="342">
        <f>逆行列係数!BA29/'逆行列係数（外生化）'!BA$116</f>
        <v>2.2673849843587662E-7</v>
      </c>
      <c r="BB29" s="342">
        <f>逆行列係数!BB29/'逆行列係数（外生化）'!BB$116</f>
        <v>8.6856279812761047E-7</v>
      </c>
      <c r="BC29" s="342">
        <f>逆行列係数!BC29/'逆行列係数（外生化）'!BC$116</f>
        <v>4.8031849111060496E-7</v>
      </c>
      <c r="BD29" s="342">
        <f>逆行列係数!BD29/'逆行列係数（外生化）'!BD$116</f>
        <v>2.9709236933477615E-7</v>
      </c>
      <c r="BE29" s="342">
        <f>逆行列係数!BE29/'逆行列係数（外生化）'!BE$116</f>
        <v>1.3019534418538937E-6</v>
      </c>
      <c r="BF29" s="342">
        <f>逆行列係数!BF29/'逆行列係数（外生化）'!BF$116</f>
        <v>4.2222860192642635E-7</v>
      </c>
      <c r="BG29" s="342">
        <f>逆行列係数!BG29/'逆行列係数（外生化）'!BG$116</f>
        <v>8.9332526608357828E-7</v>
      </c>
      <c r="BH29" s="342">
        <f>逆行列係数!BH29/'逆行列係数（外生化）'!BH$116</f>
        <v>3.9152604076420405E-6</v>
      </c>
      <c r="BI29" s="342">
        <f>逆行列係数!BI29/'逆行列係数（外生化）'!BI$116</f>
        <v>1.1744974308445769E-6</v>
      </c>
      <c r="BJ29" s="342">
        <f>逆行列係数!BJ29/'逆行列係数（外生化）'!BJ$116</f>
        <v>3.3299287069024587E-4</v>
      </c>
      <c r="BK29" s="342">
        <f>逆行列係数!BK29/'逆行列係数（外生化）'!BK$116</f>
        <v>2.7372130572472225E-7</v>
      </c>
      <c r="BL29" s="342">
        <f>逆行列係数!BL29/'逆行列係数（外生化）'!BL$116</f>
        <v>8.7406146946438032E-7</v>
      </c>
      <c r="BM29" s="342">
        <f>逆行列係数!BM29/'逆行列係数（外生化）'!BM$116</f>
        <v>3.0765417845587974E-6</v>
      </c>
      <c r="BN29" s="342">
        <f>逆行列係数!BN29/'逆行列係数（外生化）'!BN$116</f>
        <v>1.4191134275605755E-6</v>
      </c>
      <c r="BO29" s="342">
        <f>逆行列係数!BO29/'逆行列係数（外生化）'!BO$116</f>
        <v>7.296418771997877E-7</v>
      </c>
      <c r="BP29" s="342">
        <f>逆行列係数!BP29/'逆行列係数（外生化）'!BP$116</f>
        <v>3.5323071201599043E-7</v>
      </c>
      <c r="BQ29" s="342">
        <f>逆行列係数!BQ29/'逆行列係数（外生化）'!BQ$116</f>
        <v>2.6270346148024195E-7</v>
      </c>
      <c r="BR29" s="342">
        <f>逆行列係数!BR29/'逆行列係数（外生化）'!BR$116</f>
        <v>5.299486447087751E-7</v>
      </c>
      <c r="BS29" s="342">
        <f>逆行列係数!BS29/'逆行列係数（外生化）'!BS$116</f>
        <v>4.5447359878901711E-7</v>
      </c>
      <c r="BT29" s="342">
        <f>逆行列係数!BT29/'逆行列係数（外生化）'!BT$116</f>
        <v>4.6642880515861315E-7</v>
      </c>
      <c r="BU29" s="342">
        <f>逆行列係数!BU29/'逆行列係数（外生化）'!BU$116</f>
        <v>2.3205815699064512E-7</v>
      </c>
      <c r="BV29" s="342">
        <f>逆行列係数!BV29/'逆行列係数（外生化）'!BV$116</f>
        <v>1.2038525764497915E-7</v>
      </c>
      <c r="BW29" s="342">
        <f>逆行列係数!BW29/'逆行列係数（外生化）'!BW$116</f>
        <v>1.4343710369946429E-7</v>
      </c>
      <c r="BX29" s="342">
        <f>逆行列係数!BX29/'逆行列係数（外生化）'!BX$116</f>
        <v>6.4817239115885765E-8</v>
      </c>
      <c r="BY29" s="342">
        <f>逆行列係数!BY29/'逆行列係数（外生化）'!BY$116</f>
        <v>9.4691016281929051E-7</v>
      </c>
      <c r="BZ29" s="342">
        <f>逆行列係数!BZ29/'逆行列係数（外生化）'!BZ$116</f>
        <v>2.620939169640127E-7</v>
      </c>
      <c r="CA29" s="342">
        <f>逆行列係数!CA29/'逆行列係数（外生化）'!CA$116</f>
        <v>4.6109047417162257E-7</v>
      </c>
      <c r="CB29" s="342">
        <f>逆行列係数!CB29/'逆行列係数（外生化）'!CB$116</f>
        <v>1.5395704209493148E-6</v>
      </c>
      <c r="CC29" s="342">
        <f>逆行列係数!CC29/'逆行列係数（外生化）'!CC$116</f>
        <v>0</v>
      </c>
      <c r="CD29" s="342">
        <f>逆行列係数!CD29/'逆行列係数（外生化）'!CD$116</f>
        <v>7.5897805104991889E-7</v>
      </c>
      <c r="CE29" s="342">
        <f>逆行列係数!CE29/'逆行列係数（外生化）'!CE$116</f>
        <v>8.1230142779657978E-7</v>
      </c>
      <c r="CF29" s="342">
        <f>逆行列係数!CF29/'逆行列係数（外生化）'!CF$116</f>
        <v>1.7084496611172235E-6</v>
      </c>
      <c r="CG29" s="342">
        <f>逆行列係数!CG29/'逆行列係数（外生化）'!CG$116</f>
        <v>1.6366836692176048E-7</v>
      </c>
      <c r="CH29" s="342">
        <f>逆行列係数!CH29/'逆行列係数（外生化）'!CH$116</f>
        <v>2.4045273988346018E-7</v>
      </c>
      <c r="CI29" s="342">
        <f>逆行列係数!CI29/'逆行列係数（外生化）'!CI$116</f>
        <v>3.8435906053181013E-7</v>
      </c>
      <c r="CJ29" s="342">
        <f>逆行列係数!CJ29/'逆行列係数（外生化）'!CJ$116</f>
        <v>8.9114628396774509E-7</v>
      </c>
      <c r="CK29" s="342">
        <f>逆行列係数!CK29/'逆行列係数（外生化）'!CK$116</f>
        <v>2.589629262307338E-7</v>
      </c>
      <c r="CL29" s="342">
        <f>逆行列係数!CL29/'逆行列係数（外生化）'!CL$116</f>
        <v>7.5888713400740314E-7</v>
      </c>
      <c r="CM29" s="342">
        <f>逆行列係数!CM29/'逆行列係数（外生化）'!CM$116</f>
        <v>4.0667338271305342E-7</v>
      </c>
      <c r="CN29" s="342">
        <f>逆行列係数!CN29/'逆行列係数（外生化）'!CN$116</f>
        <v>2.8101260320164669E-7</v>
      </c>
      <c r="CO29" s="342">
        <f>逆行列係数!CO29/'逆行列係数（外生化）'!CO$116</f>
        <v>7.3316795331346448E-7</v>
      </c>
      <c r="CP29" s="342">
        <f>逆行列係数!CP29/'逆行列係数（外生化）'!CP$116</f>
        <v>3.135625077309987E-7</v>
      </c>
      <c r="CQ29" s="342">
        <f>逆行列係数!CQ29/'逆行列係数（外生化）'!CQ$116</f>
        <v>2.8456760915991948E-6</v>
      </c>
      <c r="CR29" s="342">
        <f>逆行列係数!CR29/'逆行列係数（外生化）'!CR$116</f>
        <v>5.6271180293395553E-7</v>
      </c>
      <c r="CS29" s="342">
        <f>逆行列係数!CS29/'逆行列係数（外生化）'!CS$116</f>
        <v>3.5293935502903579E-7</v>
      </c>
      <c r="CT29" s="342">
        <f>逆行列係数!CT29/'逆行列係数（外生化）'!CT$116</f>
        <v>7.0272232806497977E-7</v>
      </c>
      <c r="CU29" s="342">
        <f>逆行列係数!CU29/'逆行列係数（外生化）'!CU$116</f>
        <v>5.357466235193817E-7</v>
      </c>
      <c r="CV29" s="342">
        <f>逆行列係数!CV29/'逆行列係数（外生化）'!CV$116</f>
        <v>2.2576376370104007E-7</v>
      </c>
      <c r="CW29" s="342">
        <f>逆行列係数!CW29/'逆行列係数（外生化）'!CW$116</f>
        <v>4.3460463150672227E-7</v>
      </c>
      <c r="CX29" s="342">
        <f>逆行列係数!CX29/'逆行列係数（外生化）'!CX$116</f>
        <v>4.6796495979886447E-7</v>
      </c>
      <c r="CY29" s="342">
        <f>逆行列係数!CY29/'逆行列係数（外生化）'!CY$116</f>
        <v>1.3246404240517803E-6</v>
      </c>
      <c r="CZ29" s="342">
        <f>逆行列係数!CZ29/'逆行列係数（外生化）'!CZ$116</f>
        <v>2.2224359609730456E-7</v>
      </c>
      <c r="DA29" s="342">
        <f>逆行列係数!DA29/'逆行列係数（外生化）'!DA$116</f>
        <v>5.6386021500613602E-7</v>
      </c>
      <c r="DB29" s="342">
        <f>逆行列係数!DB29/'逆行列係数（外生化）'!DB$116</f>
        <v>3.1413121093244412E-6</v>
      </c>
      <c r="DC29" s="342">
        <f>逆行列係数!DC29/'逆行列係数（外生化）'!DC$116</f>
        <v>2.4517910198509804E-7</v>
      </c>
      <c r="DD29" s="342">
        <f>逆行列係数!DD29/'逆行列係数（外生化）'!DD$116</f>
        <v>6.9241883975976227E-7</v>
      </c>
      <c r="DE29" s="342">
        <f>逆行列係数!DE29/'逆行列係数（外生化）'!DE$116</f>
        <v>2.0322900455483986E-5</v>
      </c>
      <c r="DF29" s="343">
        <f>逆行列係数!DF29/'逆行列係数（外生化）'!DF$116</f>
        <v>3.0906676393706467E-6</v>
      </c>
      <c r="DG29" s="344"/>
      <c r="DH29" s="345"/>
      <c r="DI29" s="346"/>
      <c r="DJ29" s="346"/>
      <c r="DK29" s="346"/>
      <c r="DL29" s="346"/>
      <c r="DM29" s="346"/>
      <c r="DN29" s="346"/>
      <c r="DO29" s="346"/>
      <c r="DR29" s="345"/>
      <c r="DS29" s="345"/>
      <c r="DT29" s="345"/>
      <c r="DU29" s="345"/>
      <c r="DV29" s="345"/>
      <c r="DW29" s="345"/>
      <c r="DX29" s="345"/>
      <c r="DY29" s="345"/>
      <c r="DZ29" s="345"/>
      <c r="EA29" s="345"/>
      <c r="EB29" s="345"/>
      <c r="EC29" s="345"/>
      <c r="ED29" s="345"/>
      <c r="EE29" s="345"/>
      <c r="EF29" s="345"/>
      <c r="EG29" s="345"/>
      <c r="EH29" s="345"/>
      <c r="EI29" s="345"/>
      <c r="EJ29" s="345"/>
      <c r="EK29" s="345"/>
      <c r="EL29" s="345"/>
      <c r="EM29" s="345"/>
      <c r="EN29" s="345"/>
      <c r="EO29" s="345"/>
      <c r="EP29" s="345"/>
      <c r="EQ29" s="345"/>
      <c r="ER29" s="345"/>
      <c r="ES29" s="345"/>
      <c r="ET29" s="345"/>
      <c r="EU29" s="345"/>
      <c r="EV29" s="345"/>
      <c r="EW29" s="345"/>
      <c r="EX29" s="345"/>
      <c r="EY29" s="345"/>
      <c r="EZ29" s="345"/>
      <c r="FA29" s="345"/>
      <c r="FB29" s="345"/>
      <c r="FC29" s="345"/>
      <c r="FD29" s="345"/>
      <c r="FE29" s="345"/>
      <c r="FF29" s="345"/>
      <c r="FG29" s="345"/>
      <c r="FH29" s="345"/>
      <c r="FI29" s="345"/>
      <c r="FJ29" s="345"/>
      <c r="FK29" s="345"/>
      <c r="FL29" s="345"/>
      <c r="FM29" s="345"/>
      <c r="FN29" s="345"/>
      <c r="FO29" s="345"/>
    </row>
    <row r="30" spans="1:171" ht="19.899999999999999" customHeight="1" x14ac:dyDescent="0.15">
      <c r="A30" s="347" t="s">
        <v>247</v>
      </c>
      <c r="B30" s="348" t="s">
        <v>245</v>
      </c>
      <c r="C30" s="349">
        <f>逆行列係数!C30/'逆行列係数（外生化）'!C$116</f>
        <v>3.9686177268134631E-6</v>
      </c>
      <c r="D30" s="342">
        <f>逆行列係数!D30/'逆行列係数（外生化）'!D$116</f>
        <v>1.528435717428637E-3</v>
      </c>
      <c r="E30" s="342">
        <f>逆行列係数!E30/'逆行列係数（外生化）'!E$116</f>
        <v>7.501465015164488E-5</v>
      </c>
      <c r="F30" s="342">
        <f>逆行列係数!F30/'逆行列係数（外生化）'!F$116</f>
        <v>5.9811856984980164E-7</v>
      </c>
      <c r="G30" s="342">
        <f>逆行列係数!G30/'逆行列係数（外生化）'!G$116</f>
        <v>3.3567392691654549E-5</v>
      </c>
      <c r="H30" s="342">
        <f>逆行列係数!H30/'逆行列係数（外生化）'!H$116</f>
        <v>0</v>
      </c>
      <c r="I30" s="342">
        <f>逆行列係数!I30/'逆行列係数（外生化）'!I$116</f>
        <v>2.5473071522976798E-6</v>
      </c>
      <c r="J30" s="342">
        <f>逆行列係数!J30/'逆行列係数（外生化）'!J$116</f>
        <v>1.0345068704833476E-5</v>
      </c>
      <c r="K30" s="342">
        <f>逆行列係数!K30/'逆行列係数（外生化）'!K$116</f>
        <v>2.2710196706346804E-6</v>
      </c>
      <c r="L30" s="342">
        <f>逆行列係数!L30/'逆行列係数（外生化）'!L$116</f>
        <v>2.1080521657174685E-6</v>
      </c>
      <c r="M30" s="342">
        <f>逆行列係数!M30/'逆行列係数（外生化）'!M$116</f>
        <v>0</v>
      </c>
      <c r="N30" s="342">
        <f>逆行列係数!N30/'逆行列係数（外生化）'!N$116</f>
        <v>2.3422948335919564E-6</v>
      </c>
      <c r="O30" s="342">
        <f>逆行列係数!O30/'逆行列係数（外生化）'!O$116</f>
        <v>8.6416707469122538E-6</v>
      </c>
      <c r="P30" s="342">
        <f>逆行列係数!P30/'逆行列係数（外生化）'!P$116</f>
        <v>3.7725715285588649E-6</v>
      </c>
      <c r="Q30" s="342">
        <f>逆行列係数!Q30/'逆行列係数（外生化）'!Q$116</f>
        <v>2.6904298725328939E-6</v>
      </c>
      <c r="R30" s="342">
        <f>逆行列係数!R30/'逆行列係数（外生化）'!R$116</f>
        <v>2.7986344536843117E-6</v>
      </c>
      <c r="S30" s="342">
        <f>逆行列係数!S30/'逆行列係数（外生化）'!S$116</f>
        <v>2.8398401763566034E-6</v>
      </c>
      <c r="T30" s="342">
        <f>逆行列係数!T30/'逆行列係数（外生化）'!T$116</f>
        <v>2.9622905321083782E-6</v>
      </c>
      <c r="U30" s="342">
        <f>逆行列係数!U30/'逆行列係数（外生化）'!U$116</f>
        <v>8.2715619572774335E-6</v>
      </c>
      <c r="V30" s="342">
        <f>逆行列係数!V30/'逆行列係数（外生化）'!V$116</f>
        <v>8.7307952790260978E-6</v>
      </c>
      <c r="W30" s="342">
        <f>逆行列係数!W30/'逆行列係数（外生化）'!W$116</f>
        <v>2.2782121767385947E-6</v>
      </c>
      <c r="X30" s="342">
        <f>逆行列係数!X30/'逆行列係数（外生化）'!X$116</f>
        <v>4.9948261280798624E-6</v>
      </c>
      <c r="Y30" s="342">
        <f>逆行列係数!Y30/'逆行列係数（外生化）'!Y$116</f>
        <v>2.6863681423018483E-6</v>
      </c>
      <c r="Z30" s="342">
        <f>逆行列係数!Z30/'逆行列係数（外生化）'!Z$116</f>
        <v>6.8706000833490219E-6</v>
      </c>
      <c r="AA30" s="342">
        <f>逆行列係数!AA30/'逆行列係数（外生化）'!AA$116</f>
        <v>1</v>
      </c>
      <c r="AB30" s="342">
        <f>逆行列係数!AB30/'逆行列係数（外生化）'!AB$116</f>
        <v>1.5983865693195933E-4</v>
      </c>
      <c r="AC30" s="342">
        <f>逆行列係数!AC30/'逆行列係数（外生化）'!AC$116</f>
        <v>4.2673661035651654E-7</v>
      </c>
      <c r="AD30" s="342">
        <f>逆行列係数!AD30/'逆行列係数（外生化）'!AD$116</f>
        <v>2.1244239900383591E-6</v>
      </c>
      <c r="AE30" s="342">
        <f>逆行列係数!AE30/'逆行列係数（外生化）'!AE$116</f>
        <v>1.26984612498104E-6</v>
      </c>
      <c r="AF30" s="342">
        <f>逆行列係数!AF30/'逆行列係数（外生化）'!AF$116</f>
        <v>2.6548060364098749E-6</v>
      </c>
      <c r="AG30" s="342">
        <f>逆行列係数!AG30/'逆行列係数（外生化）'!AG$116</f>
        <v>3.7319564716367081E-6</v>
      </c>
      <c r="AH30" s="342">
        <f>逆行列係数!AH30/'逆行列係数（外生化）'!AH$116</f>
        <v>4.0758526212905554E-6</v>
      </c>
      <c r="AI30" s="342">
        <f>逆行列係数!AI30/'逆行列係数（外生化）'!AI$116</f>
        <v>6.0966139265436547E-6</v>
      </c>
      <c r="AJ30" s="342">
        <f>逆行列係数!AJ30/'逆行列係数（外生化）'!AJ$116</f>
        <v>1.2118915879988264E-6</v>
      </c>
      <c r="AK30" s="342">
        <f>逆行列係数!AK30/'逆行列係数（外生化）'!AK$116</f>
        <v>6.1179900958717636E-6</v>
      </c>
      <c r="AL30" s="342">
        <f>逆行列係数!AL30/'逆行列係数（外生化）'!AL$116</f>
        <v>1.5054661741698881E-6</v>
      </c>
      <c r="AM30" s="342">
        <f>逆行列係数!AM30/'逆行列係数（外生化）'!AM$116</f>
        <v>2.1701272691536957E-6</v>
      </c>
      <c r="AN30" s="342">
        <f>逆行列係数!AN30/'逆行列係数（外生化）'!AN$116</f>
        <v>4.4424354503439255E-6</v>
      </c>
      <c r="AO30" s="342">
        <f>逆行列係数!AO30/'逆行列係数（外生化）'!AO$116</f>
        <v>1.8916944769527051E-6</v>
      </c>
      <c r="AP30" s="342">
        <f>逆行列係数!AP30/'逆行列係数（外生化）'!AP$116</f>
        <v>1.31272031484374E-6</v>
      </c>
      <c r="AQ30" s="342">
        <f>逆行列係数!AQ30/'逆行列係数（外生化）'!AQ$116</f>
        <v>1.760975242055675E-6</v>
      </c>
      <c r="AR30" s="342">
        <f>逆行列係数!AR30/'逆行列係数（外生化）'!AR$116</f>
        <v>1.4635109520175177E-6</v>
      </c>
      <c r="AS30" s="342">
        <f>逆行列係数!AS30/'逆行列係数（外生化）'!AS$116</f>
        <v>1.7539852513579612E-6</v>
      </c>
      <c r="AT30" s="342">
        <f>逆行列係数!AT30/'逆行列係数（外生化）'!AT$116</f>
        <v>1.5230049489426369E-6</v>
      </c>
      <c r="AU30" s="342">
        <f>逆行列係数!AU30/'逆行列係数（外生化）'!AU$116</f>
        <v>1.2339105683853974E-6</v>
      </c>
      <c r="AV30" s="342">
        <f>逆行列係数!AV30/'逆行列係数（外生化）'!AV$116</f>
        <v>2.6447907020713414E-6</v>
      </c>
      <c r="AW30" s="342">
        <f>逆行列係数!AW30/'逆行列係数（外生化）'!AW$116</f>
        <v>1.7817835295582351E-6</v>
      </c>
      <c r="AX30" s="342">
        <f>逆行列係数!AX30/'逆行列係数（外生化）'!AX$116</f>
        <v>2.2652559683034141E-6</v>
      </c>
      <c r="AY30" s="342">
        <f>逆行列係数!AY30/'逆行列係数（外生化）'!AY$116</f>
        <v>1.1562052604305876E-6</v>
      </c>
      <c r="AZ30" s="342">
        <f>逆行列係数!AZ30/'逆行列係数（外生化）'!AZ$116</f>
        <v>7.1954923076664996E-7</v>
      </c>
      <c r="BA30" s="342">
        <f>逆行列係数!BA30/'逆行列係数（外生化）'!BA$116</f>
        <v>7.011131936166052E-7</v>
      </c>
      <c r="BB30" s="342">
        <f>逆行列係数!BB30/'逆行列係数（外生化）'!BB$116</f>
        <v>2.2219913176711116E-6</v>
      </c>
      <c r="BC30" s="342">
        <f>逆行列係数!BC30/'逆行列係数（外生化）'!BC$116</f>
        <v>1.4031708281553584E-6</v>
      </c>
      <c r="BD30" s="342">
        <f>逆行列係数!BD30/'逆行列係数（外生化）'!BD$116</f>
        <v>1.3819518183293876E-6</v>
      </c>
      <c r="BE30" s="342">
        <f>逆行列係数!BE30/'逆行列係数（外生化）'!BE$116</f>
        <v>8.676626356518115E-7</v>
      </c>
      <c r="BF30" s="342">
        <f>逆行列係数!BF30/'逆行列係数（外生化）'!BF$116</f>
        <v>1.0393471960385758E-6</v>
      </c>
      <c r="BG30" s="342">
        <f>逆行列係数!BG30/'逆行列係数（外生化）'!BG$116</f>
        <v>1.2893597189751993E-6</v>
      </c>
      <c r="BH30" s="342">
        <f>逆行列係数!BH30/'逆行列係数（外生化）'!BH$116</f>
        <v>3.541046480670079E-6</v>
      </c>
      <c r="BI30" s="342">
        <f>逆行列係数!BI30/'逆行列係数（外生化）'!BI$116</f>
        <v>8.820834380141519E-6</v>
      </c>
      <c r="BJ30" s="342">
        <f>逆行列係数!BJ30/'逆行列係数（外生化）'!BJ$116</f>
        <v>2.2726543165581042E-6</v>
      </c>
      <c r="BK30" s="342">
        <f>逆行列係数!BK30/'逆行列係数（外生化）'!BK$116</f>
        <v>6.4059203430993584E-6</v>
      </c>
      <c r="BL30" s="342">
        <f>逆行列係数!BL30/'逆行列係数（外生化）'!BL$116</f>
        <v>3.0629942700220101E-6</v>
      </c>
      <c r="BM30" s="342">
        <f>逆行列係数!BM30/'逆行列係数（外生化）'!BM$116</f>
        <v>3.272683773588299E-6</v>
      </c>
      <c r="BN30" s="342">
        <f>逆行列係数!BN30/'逆行列係数（外生化）'!BN$116</f>
        <v>5.577943909418593E-6</v>
      </c>
      <c r="BO30" s="342">
        <f>逆行列係数!BO30/'逆行列係数（外生化）'!BO$116</f>
        <v>6.8497322804524927E-6</v>
      </c>
      <c r="BP30" s="342">
        <f>逆行列係数!BP30/'逆行列係数（外生化）'!BP$116</f>
        <v>1.30997556600367E-5</v>
      </c>
      <c r="BQ30" s="342">
        <f>逆行列係数!BQ30/'逆行列係数（外生化）'!BQ$116</f>
        <v>4.2553894831144503E-6</v>
      </c>
      <c r="BR30" s="342">
        <f>逆行列係数!BR30/'逆行列係数（外生化）'!BR$116</f>
        <v>7.4088670503629765E-6</v>
      </c>
      <c r="BS30" s="342">
        <f>逆行列係数!BS30/'逆行列係数（外生化）'!BS$116</f>
        <v>7.8930841867882919E-4</v>
      </c>
      <c r="BT30" s="342">
        <f>逆行列係数!BT30/'逆行列係数（外生化）'!BT$116</f>
        <v>2.3229592556467856E-6</v>
      </c>
      <c r="BU30" s="342">
        <f>逆行列係数!BU30/'逆行列係数（外生化）'!BU$116</f>
        <v>5.4038524805191935E-6</v>
      </c>
      <c r="BV30" s="342">
        <f>逆行列係数!BV30/'逆行列係数（外生化）'!BV$116</f>
        <v>1.9446548728627467E-6</v>
      </c>
      <c r="BW30" s="342">
        <f>逆行列係数!BW30/'逆行列係数（外生化）'!BW$116</f>
        <v>1.6546241696187886E-6</v>
      </c>
      <c r="BX30" s="342">
        <f>逆行列係数!BX30/'逆行列係数（外生化）'!BX$116</f>
        <v>3.4852726449098443E-7</v>
      </c>
      <c r="BY30" s="342">
        <f>逆行列係数!BY30/'逆行列係数（外生化）'!BY$116</f>
        <v>3.2143092333263655E-5</v>
      </c>
      <c r="BZ30" s="342">
        <f>逆行列係数!BZ30/'逆行列係数（外生化）'!BZ$116</f>
        <v>5.2724990635913768E-6</v>
      </c>
      <c r="CA30" s="342">
        <f>逆行列係数!CA30/'逆行列係数（外生化）'!CA$116</f>
        <v>2.5467590987811062E-6</v>
      </c>
      <c r="CB30" s="342">
        <f>逆行列係数!CB30/'逆行列係数（外生化）'!CB$116</f>
        <v>4.9068224429711936E-6</v>
      </c>
      <c r="CC30" s="342">
        <f>逆行列係数!CC30/'逆行列係数（外生化）'!CC$116</f>
        <v>0</v>
      </c>
      <c r="CD30" s="342">
        <f>逆行列係数!CD30/'逆行列係数（外生化）'!CD$116</f>
        <v>4.1391018913523099E-6</v>
      </c>
      <c r="CE30" s="342">
        <f>逆行列係数!CE30/'逆行列係数（外生化）'!CE$116</f>
        <v>2.4335556360681653E-5</v>
      </c>
      <c r="CF30" s="342">
        <f>逆行列係数!CF30/'逆行列係数（外生化）'!CF$116</f>
        <v>1.316432683284362E-5</v>
      </c>
      <c r="CG30" s="342">
        <f>逆行列係数!CG30/'逆行列係数（外生化）'!CG$116</f>
        <v>8.5781291652693964E-5</v>
      </c>
      <c r="CH30" s="342">
        <f>逆行列係数!CH30/'逆行列係数（外生化）'!CH$116</f>
        <v>1.1558712687794641E-5</v>
      </c>
      <c r="CI30" s="342">
        <f>逆行列係数!CI30/'逆行列係数（外生化）'!CI$116</f>
        <v>6.3283359734454495E-6</v>
      </c>
      <c r="CJ30" s="342">
        <f>逆行列係数!CJ30/'逆行列係数（外生化）'!CJ$116</f>
        <v>1.1320132639888939E-6</v>
      </c>
      <c r="CK30" s="342">
        <f>逆行列係数!CK30/'逆行列係数（外生化）'!CK$116</f>
        <v>5.2130467010667155E-6</v>
      </c>
      <c r="CL30" s="342">
        <f>逆行列係数!CL30/'逆行列係数（外生化）'!CL$116</f>
        <v>4.7352097934859236E-6</v>
      </c>
      <c r="CM30" s="342">
        <f>逆行列係数!CM30/'逆行列係数（外生化）'!CM$116</f>
        <v>5.5136995418964136E-5</v>
      </c>
      <c r="CN30" s="342">
        <f>逆行列係数!CN30/'逆行列係数（外生化）'!CN$116</f>
        <v>9.4154737436349588E-6</v>
      </c>
      <c r="CO30" s="342">
        <f>逆行列係数!CO30/'逆行列係数（外生化）'!CO$116</f>
        <v>7.7361949569092905E-5</v>
      </c>
      <c r="CP30" s="342">
        <f>逆行列係数!CP30/'逆行列係数（外生化）'!CP$116</f>
        <v>2.3219654229090031E-2</v>
      </c>
      <c r="CQ30" s="342">
        <f>逆行列係数!CQ30/'逆行列係数（外生化）'!CQ$116</f>
        <v>2.2833186435359089E-3</v>
      </c>
      <c r="CR30" s="342">
        <f>逆行列係数!CR30/'逆行列係数（外生化）'!CR$116</f>
        <v>1.0406488044827457E-3</v>
      </c>
      <c r="CS30" s="342">
        <f>逆行列係数!CS30/'逆行列係数（外生化）'!CS$116</f>
        <v>4.6426085706216655E-4</v>
      </c>
      <c r="CT30" s="342">
        <f>逆行列係数!CT30/'逆行列係数（外生化）'!CT$116</f>
        <v>2.6296042146382343E-6</v>
      </c>
      <c r="CU30" s="342">
        <f>逆行列係数!CU30/'逆行列係数（外生化）'!CU$116</f>
        <v>1.6837420964425581E-6</v>
      </c>
      <c r="CV30" s="342">
        <f>逆行列係数!CV30/'逆行列係数（外生化）'!CV$116</f>
        <v>1.4942323494833682E-6</v>
      </c>
      <c r="CW30" s="342">
        <f>逆行列係数!CW30/'逆行列係数（外生化）'!CW$116</f>
        <v>2.8729923484772519E-6</v>
      </c>
      <c r="CX30" s="342">
        <f>逆行列係数!CX30/'逆行列係数（外生化）'!CX$116</f>
        <v>1.8780979541831083E-6</v>
      </c>
      <c r="CY30" s="342">
        <f>逆行列係数!CY30/'逆行列係数（外生化）'!CY$116</f>
        <v>4.274986404148807E-5</v>
      </c>
      <c r="CZ30" s="342">
        <f>逆行列係数!CZ30/'逆行列係数（外生化）'!CZ$116</f>
        <v>1.6217088287033596E-5</v>
      </c>
      <c r="DA30" s="342">
        <f>逆行列係数!DA30/'逆行列係数（外生化）'!DA$116</f>
        <v>1.00211822886051E-5</v>
      </c>
      <c r="DB30" s="342">
        <f>逆行列係数!DB30/'逆行列係数（外生化）'!DB$116</f>
        <v>2.0426446512385281E-5</v>
      </c>
      <c r="DC30" s="342">
        <f>逆行列係数!DC30/'逆行列係数（外生化）'!DC$116</f>
        <v>8.655768585842747E-3</v>
      </c>
      <c r="DD30" s="342">
        <f>逆行列係数!DD30/'逆行列係数（外生化）'!DD$116</f>
        <v>1.0265640749617326E-5</v>
      </c>
      <c r="DE30" s="342">
        <f>逆行列係数!DE30/'逆行列係数（外生化）'!DE$116</f>
        <v>1.5657464263460201E-6</v>
      </c>
      <c r="DF30" s="343">
        <f>逆行列係数!DF30/'逆行列係数（外生化）'!DF$116</f>
        <v>1.4224951270765042E-4</v>
      </c>
      <c r="DG30" s="344"/>
      <c r="DH30" s="345"/>
      <c r="DI30" s="346"/>
      <c r="DJ30" s="346"/>
      <c r="DK30" s="346"/>
      <c r="DL30" s="346"/>
      <c r="DM30" s="346"/>
      <c r="DN30" s="346"/>
      <c r="DO30" s="346"/>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c r="EO30" s="345"/>
      <c r="EP30" s="345"/>
      <c r="EQ30" s="345"/>
      <c r="ER30" s="345"/>
      <c r="ES30" s="345"/>
      <c r="ET30" s="345"/>
      <c r="EU30" s="345"/>
      <c r="EV30" s="345"/>
      <c r="EW30" s="345"/>
      <c r="EX30" s="345"/>
      <c r="EY30" s="345"/>
      <c r="EZ30" s="345"/>
      <c r="FA30" s="345"/>
      <c r="FB30" s="345"/>
      <c r="FC30" s="345"/>
      <c r="FD30" s="345"/>
      <c r="FE30" s="345"/>
      <c r="FF30" s="345"/>
      <c r="FG30" s="345"/>
      <c r="FH30" s="345"/>
      <c r="FI30" s="345"/>
      <c r="FJ30" s="345"/>
      <c r="FK30" s="345"/>
      <c r="FL30" s="345"/>
      <c r="FM30" s="345"/>
      <c r="FN30" s="345"/>
      <c r="FO30" s="345"/>
    </row>
    <row r="31" spans="1:171" ht="19.899999999999999" customHeight="1" x14ac:dyDescent="0.15">
      <c r="A31" s="347" t="s">
        <v>250</v>
      </c>
      <c r="B31" s="348" t="s">
        <v>251</v>
      </c>
      <c r="C31" s="349">
        <f>逆行列係数!C31/'逆行列係数（外生化）'!C$116</f>
        <v>1.0039338261172282E-2</v>
      </c>
      <c r="D31" s="342">
        <f>逆行列係数!D31/'逆行列係数（外生化）'!D$116</f>
        <v>7.3497794636959266E-4</v>
      </c>
      <c r="E31" s="342">
        <f>逆行列係数!E31/'逆行列係数（外生化）'!E$116</f>
        <v>2.2322777971482124E-3</v>
      </c>
      <c r="F31" s="342">
        <f>逆行列係数!F31/'逆行列係数（外生化）'!F$116</f>
        <v>1.2006213260905539E-4</v>
      </c>
      <c r="G31" s="342">
        <f>逆行列係数!G31/'逆行列係数（外生化）'!G$116</f>
        <v>8.9558367239299017E-4</v>
      </c>
      <c r="H31" s="342">
        <f>逆行列係数!H31/'逆行列係数（外生化）'!H$116</f>
        <v>0</v>
      </c>
      <c r="I31" s="342">
        <f>逆行列係数!I31/'逆行列係数（外生化）'!I$116</f>
        <v>1.0765298709515185E-3</v>
      </c>
      <c r="J31" s="342">
        <f>逆行列係数!J31/'逆行列係数（外生化）'!J$116</f>
        <v>9.6203882659136872E-4</v>
      </c>
      <c r="K31" s="342">
        <f>逆行列係数!K31/'逆行列係数（外生化）'!K$116</f>
        <v>1.1570333809514722E-3</v>
      </c>
      <c r="L31" s="342">
        <f>逆行列係数!L31/'逆行列係数（外生化）'!L$116</f>
        <v>1.7909097571138213E-4</v>
      </c>
      <c r="M31" s="342">
        <f>逆行列係数!M31/'逆行列係数（外生化）'!M$116</f>
        <v>0</v>
      </c>
      <c r="N31" s="342">
        <f>逆行列係数!N31/'逆行列係数（外生化）'!N$116</f>
        <v>5.6650389398184755E-3</v>
      </c>
      <c r="O31" s="342">
        <f>逆行列係数!O31/'逆行列係数（外生化）'!O$116</f>
        <v>4.0873365690855343E-3</v>
      </c>
      <c r="P31" s="342">
        <f>逆行列係数!P31/'逆行列係数（外生化）'!P$116</f>
        <v>1.4517153584816389E-2</v>
      </c>
      <c r="Q31" s="342">
        <f>逆行列係数!Q31/'逆行列係数（外生化）'!Q$116</f>
        <v>1.040026263522474E-2</v>
      </c>
      <c r="R31" s="342">
        <f>逆行列係数!R31/'逆行列係数（外生化）'!R$116</f>
        <v>3.0003443844348852E-3</v>
      </c>
      <c r="S31" s="342">
        <f>逆行列係数!S31/'逆行列係数（外生化）'!S$116</f>
        <v>7.4072737154371121E-3</v>
      </c>
      <c r="T31" s="342">
        <f>逆行列係数!T31/'逆行列係数（外生化）'!T$116</f>
        <v>9.8315788530577986E-3</v>
      </c>
      <c r="U31" s="342">
        <f>逆行列係数!U31/'逆行列係数（外生化）'!U$116</f>
        <v>1.7925663470865411E-3</v>
      </c>
      <c r="V31" s="342">
        <f>逆行列係数!V31/'逆行列係数（外生化）'!V$116</f>
        <v>3.987957462249201E-3</v>
      </c>
      <c r="W31" s="342">
        <f>逆行列係数!W31/'逆行列係数（外生化）'!W$116</f>
        <v>2.8640781597012942E-3</v>
      </c>
      <c r="X31" s="342">
        <f>逆行列係数!X31/'逆行列係数（外生化）'!X$116</f>
        <v>5.3155940503924262E-3</v>
      </c>
      <c r="Y31" s="342">
        <f>逆行列係数!Y31/'逆行列係数（外生化）'!Y$116</f>
        <v>3.8856292079920253E-3</v>
      </c>
      <c r="Z31" s="342">
        <f>逆行列係数!Z31/'逆行列係数（外生化）'!Z$116</f>
        <v>5.5526486475739678E-3</v>
      </c>
      <c r="AA31" s="342">
        <f>逆行列係数!AA31/'逆行列係数（外生化）'!AA$116</f>
        <v>6.7342998810150682E-3</v>
      </c>
      <c r="AB31" s="342">
        <f>逆行列係数!AB31/'逆行列係数（外生化）'!AB$116</f>
        <v>1</v>
      </c>
      <c r="AC31" s="342">
        <f>逆行列係数!AC31/'逆行列係数（外生化）'!AC$116</f>
        <v>3.7553995298736609E-4</v>
      </c>
      <c r="AD31" s="342">
        <f>逆行列係数!AD31/'逆行列係数（外生化）'!AD$116</f>
        <v>4.2856172463612962E-3</v>
      </c>
      <c r="AE31" s="342">
        <f>逆行列係数!AE31/'逆行列係数（外生化）'!AE$116</f>
        <v>1.7342284883503254E-3</v>
      </c>
      <c r="AF31" s="342">
        <f>逆行列係数!AF31/'逆行列係数（外生化）'!AF$116</f>
        <v>5.3104005416462711E-3</v>
      </c>
      <c r="AG31" s="342">
        <f>逆行列係数!AG31/'逆行列係数（外生化）'!AG$116</f>
        <v>1.9657968493237512E-3</v>
      </c>
      <c r="AH31" s="342">
        <f>逆行列係数!AH31/'逆行列係数（外生化）'!AH$116</f>
        <v>1.4654050032461331E-3</v>
      </c>
      <c r="AI31" s="342">
        <f>逆行列係数!AI31/'逆行列係数（外生化）'!AI$116</f>
        <v>2.3755133325277407E-3</v>
      </c>
      <c r="AJ31" s="342">
        <f>逆行列係数!AJ31/'逆行列係数（外生化）'!AJ$116</f>
        <v>3.8415750681016576E-4</v>
      </c>
      <c r="AK31" s="342">
        <f>逆行列係数!AK31/'逆行列係数（外生化）'!AK$116</f>
        <v>6.5539144527054704E-3</v>
      </c>
      <c r="AL31" s="342">
        <f>逆行列係数!AL31/'逆行列係数（外生化）'!AL$116</f>
        <v>3.0213819882492823E-4</v>
      </c>
      <c r="AM31" s="342">
        <f>逆行列係数!AM31/'逆行列係数（外生化）'!AM$116</f>
        <v>5.0494790990868752E-4</v>
      </c>
      <c r="AN31" s="342">
        <f>逆行列係数!AN31/'逆行列係数（外生化）'!AN$116</f>
        <v>2.1144547789802306E-3</v>
      </c>
      <c r="AO31" s="342">
        <f>逆行列係数!AO31/'逆行列係数（外生化）'!AO$116</f>
        <v>2.3037866061838749E-4</v>
      </c>
      <c r="AP31" s="342">
        <f>逆行列係数!AP31/'逆行列係数（外生化）'!AP$116</f>
        <v>5.6092911018946145E-5</v>
      </c>
      <c r="AQ31" s="342">
        <f>逆行列係数!AQ31/'逆行列係数（外生化）'!AQ$116</f>
        <v>1.1642463237794051E-3</v>
      </c>
      <c r="AR31" s="342">
        <f>逆行列係数!AR31/'逆行列係数（外生化）'!AR$116</f>
        <v>2.2581074995373833E-3</v>
      </c>
      <c r="AS31" s="342">
        <f>逆行列係数!AS31/'逆行列係数（外生化）'!AS$116</f>
        <v>2.1420048499202252E-3</v>
      </c>
      <c r="AT31" s="342">
        <f>逆行列係数!AT31/'逆行列係数（外生化）'!AT$116</f>
        <v>7.4104780643051578E-4</v>
      </c>
      <c r="AU31" s="342">
        <f>逆行列係数!AU31/'逆行列係数（外生化）'!AU$116</f>
        <v>1.1119745699888057E-3</v>
      </c>
      <c r="AV31" s="342">
        <f>逆行列係数!AV31/'逆行列係数（外生化）'!AV$116</f>
        <v>6.1769226564531796E-3</v>
      </c>
      <c r="AW31" s="342">
        <f>逆行列係数!AW31/'逆行列係数（外生化）'!AW$116</f>
        <v>8.5336047143536595E-4</v>
      </c>
      <c r="AX31" s="342">
        <f>逆行列係数!AX31/'逆行列係数（外生化）'!AX$116</f>
        <v>2.0721682429089374E-3</v>
      </c>
      <c r="AY31" s="342">
        <f>逆行列係数!AY31/'逆行列係数（外生化）'!AY$116</f>
        <v>1.4475813262586146E-3</v>
      </c>
      <c r="AZ31" s="342">
        <f>逆行列係数!AZ31/'逆行列係数（外生化）'!AZ$116</f>
        <v>1.2114979365019864E-3</v>
      </c>
      <c r="BA31" s="342">
        <f>逆行列係数!BA31/'逆行列係数（外生化）'!BA$116</f>
        <v>1.109103548478855E-3</v>
      </c>
      <c r="BB31" s="342">
        <f>逆行列係数!BB31/'逆行列係数（外生化）'!BB$116</f>
        <v>2.014969391174383E-3</v>
      </c>
      <c r="BC31" s="342">
        <f>逆行列係数!BC31/'逆行列係数（外生化）'!BC$116</f>
        <v>1.7957420664435899E-3</v>
      </c>
      <c r="BD31" s="342">
        <f>逆行列係数!BD31/'逆行列係数（外生化）'!BD$116</f>
        <v>2.8122796122985712E-3</v>
      </c>
      <c r="BE31" s="342">
        <f>逆行列係数!BE31/'逆行列係数（外生化）'!BE$116</f>
        <v>2.2907503362394376E-3</v>
      </c>
      <c r="BF31" s="342">
        <f>逆行列係数!BF31/'逆行列係数（外生化）'!BF$116</f>
        <v>2.8972837695536266E-3</v>
      </c>
      <c r="BG31" s="342">
        <f>逆行列係数!BG31/'逆行列係数（外生化）'!BG$116</f>
        <v>4.4166904904044272E-3</v>
      </c>
      <c r="BH31" s="342">
        <f>逆行列係数!BH31/'逆行列係数（外生化）'!BH$116</f>
        <v>9.2427793210219742E-3</v>
      </c>
      <c r="BI31" s="342">
        <f>逆行列係数!BI31/'逆行列係数（外生化）'!BI$116</f>
        <v>2.561023741120225E-3</v>
      </c>
      <c r="BJ31" s="342">
        <f>逆行列係数!BJ31/'逆行列係数（外生化）'!BJ$116</f>
        <v>8.1926483080952874E-3</v>
      </c>
      <c r="BK31" s="342">
        <f>逆行列係数!BK31/'逆行列係数（外生化）'!BK$116</f>
        <v>2.9681757247770343E-4</v>
      </c>
      <c r="BL31" s="342">
        <f>逆行列係数!BL31/'逆行列係数（外生化）'!BL$116</f>
        <v>2.0592415088053206E-3</v>
      </c>
      <c r="BM31" s="342">
        <f>逆行列係数!BM31/'逆行列係数（外生化）'!BM$116</f>
        <v>2.3114603947889251E-3</v>
      </c>
      <c r="BN31" s="342">
        <f>逆行列係数!BN31/'逆行列係数（外生化）'!BN$116</f>
        <v>1.0172966814767247E-3</v>
      </c>
      <c r="BO31" s="342">
        <f>逆行列係数!BO31/'逆行列係数（外生化）'!BO$116</f>
        <v>9.8348682823376304E-4</v>
      </c>
      <c r="BP31" s="342">
        <f>逆行列係数!BP31/'逆行列係数（外生化）'!BP$116</f>
        <v>3.7326834316854551E-4</v>
      </c>
      <c r="BQ31" s="342">
        <f>逆行列係数!BQ31/'逆行列係数（外生化）'!BQ$116</f>
        <v>2.0638574682982835E-3</v>
      </c>
      <c r="BR31" s="342">
        <f>逆行列係数!BR31/'逆行列係数（外生化）'!BR$116</f>
        <v>8.1405903752327985E-4</v>
      </c>
      <c r="BS31" s="342">
        <f>逆行列係数!BS31/'逆行列係数（外生化）'!BS$116</f>
        <v>1.4979967085556466E-3</v>
      </c>
      <c r="BT31" s="342">
        <f>逆行列係数!BT31/'逆行列係数（外生化）'!BT$116</f>
        <v>1.8582276458094723E-4</v>
      </c>
      <c r="BU31" s="342">
        <f>逆行列係数!BU31/'逆行列係数（外生化）'!BU$116</f>
        <v>2.2104043312771516E-4</v>
      </c>
      <c r="BV31" s="342">
        <f>逆行列係数!BV31/'逆行列係数（外生化）'!BV$116</f>
        <v>1.3258865510296078E-4</v>
      </c>
      <c r="BW31" s="342">
        <f>逆行列係数!BW31/'逆行列係数（外生化）'!BW$116</f>
        <v>1.4983895221416034E-4</v>
      </c>
      <c r="BX31" s="342">
        <f>逆行列係数!BX31/'逆行列係数（外生化）'!BX$116</f>
        <v>6.6174861485927835E-5</v>
      </c>
      <c r="BY31" s="342">
        <f>逆行列係数!BY31/'逆行列係数（外生化）'!BY$116</f>
        <v>3.5948565326222908E-4</v>
      </c>
      <c r="BZ31" s="342">
        <f>逆行列係数!BZ31/'逆行列係数（外生化）'!BZ$116</f>
        <v>2.7513046423125121E-4</v>
      </c>
      <c r="CA31" s="342">
        <f>逆行列係数!CA31/'逆行列係数（外生化）'!CA$116</f>
        <v>6.1828080442149797E-4</v>
      </c>
      <c r="CB31" s="342">
        <f>逆行列係数!CB31/'逆行列係数（外生化）'!CB$116</f>
        <v>1.6004844367448599E-4</v>
      </c>
      <c r="CC31" s="342">
        <f>逆行列係数!CC31/'逆行列係数（外生化）'!CC$116</f>
        <v>0</v>
      </c>
      <c r="CD31" s="342">
        <f>逆行列係数!CD31/'逆行列係数（外生化）'!CD$116</f>
        <v>2.0173124748230822E-4</v>
      </c>
      <c r="CE31" s="342">
        <f>逆行列係数!CE31/'逆行列係数（外生化）'!CE$116</f>
        <v>4.2922548490667984E-4</v>
      </c>
      <c r="CF31" s="342">
        <f>逆行列係数!CF31/'逆行列係数（外生化）'!CF$116</f>
        <v>5.669051811528214E-4</v>
      </c>
      <c r="CG31" s="342">
        <f>逆行列係数!CG31/'逆行列係数（外生化）'!CG$116</f>
        <v>8.7820975778571533E-5</v>
      </c>
      <c r="CH31" s="342">
        <f>逆行列係数!CH31/'逆行列係数（外生化）'!CH$116</f>
        <v>2.7084849723197567E-4</v>
      </c>
      <c r="CI31" s="342">
        <f>逆行列係数!CI31/'逆行列係数（外生化）'!CI$116</f>
        <v>4.9059771953405859E-4</v>
      </c>
      <c r="CJ31" s="342">
        <f>逆行列係数!CJ31/'逆行列係数（外生化）'!CJ$116</f>
        <v>4.9566435710498766E-4</v>
      </c>
      <c r="CK31" s="342">
        <f>逆行列係数!CK31/'逆行列係数（外生化）'!CK$116</f>
        <v>3.4073853671573868E-4</v>
      </c>
      <c r="CL31" s="342">
        <f>逆行列係数!CL31/'逆行列係数（外生化）'!CL$116</f>
        <v>1.2848690504913267E-3</v>
      </c>
      <c r="CM31" s="342">
        <f>逆行列係数!CM31/'逆行列係数（外生化）'!CM$116</f>
        <v>3.8815514657577192E-4</v>
      </c>
      <c r="CN31" s="342">
        <f>逆行列係数!CN31/'逆行列係数（外生化）'!CN$116</f>
        <v>2.0347914882087764E-4</v>
      </c>
      <c r="CO31" s="342">
        <f>逆行列係数!CO31/'逆行列係数（外生化）'!CO$116</f>
        <v>3.9175942569870236E-3</v>
      </c>
      <c r="CP31" s="342">
        <f>逆行列係数!CP31/'逆行列係数（外生化）'!CP$116</f>
        <v>9.4807357538124505E-4</v>
      </c>
      <c r="CQ31" s="342">
        <f>逆行列係数!CQ31/'逆行列係数（外生化）'!CQ$116</f>
        <v>4.2519079579485496E-3</v>
      </c>
      <c r="CR31" s="342">
        <f>逆行列係数!CR31/'逆行列係数（外生化）'!CR$116</f>
        <v>1.7458233570840883E-3</v>
      </c>
      <c r="CS31" s="342">
        <f>逆行列係数!CS31/'逆行列係数（外生化）'!CS$116</f>
        <v>1.2010527949833641E-3</v>
      </c>
      <c r="CT31" s="342">
        <f>逆行列係数!CT31/'逆行列係数（外生化）'!CT$116</f>
        <v>9.2236673401243307E-4</v>
      </c>
      <c r="CU31" s="342">
        <f>逆行列係数!CU31/'逆行列係数（外生化）'!CU$116</f>
        <v>9.7694855126956152E-4</v>
      </c>
      <c r="CV31" s="342">
        <f>逆行列係数!CV31/'逆行列係数（外生化）'!CV$116</f>
        <v>1.3116470666167264E-3</v>
      </c>
      <c r="CW31" s="342">
        <f>逆行列係数!CW31/'逆行列係数（外生化）'!CW$116</f>
        <v>1.545551075447574E-3</v>
      </c>
      <c r="CX31" s="342">
        <f>逆行列係数!CX31/'逆行列係数（外生化）'!CX$116</f>
        <v>1.6225549489917569E-3</v>
      </c>
      <c r="CY31" s="342">
        <f>逆行列係数!CY31/'逆行列係数（外生化）'!CY$116</f>
        <v>1.7731431653833717E-3</v>
      </c>
      <c r="CZ31" s="342">
        <f>逆行列係数!CZ31/'逆行列係数（外生化）'!CZ$116</f>
        <v>1.05740241210854E-3</v>
      </c>
      <c r="DA31" s="342">
        <f>逆行列係数!DA31/'逆行列係数（外生化）'!DA$116</f>
        <v>9.7123084412370237E-3</v>
      </c>
      <c r="DB31" s="342">
        <f>逆行列係数!DB31/'逆行列係数（外生化）'!DB$116</f>
        <v>8.4877657912152795E-4</v>
      </c>
      <c r="DC31" s="342">
        <f>逆行列係数!DC31/'逆行列係数（外生化）'!DC$116</f>
        <v>2.3752457956291372E-4</v>
      </c>
      <c r="DD31" s="342">
        <f>逆行列係数!DD31/'逆行列係数（外生化）'!DD$116</f>
        <v>2.0313908198628266E-3</v>
      </c>
      <c r="DE31" s="342">
        <f>逆行列係数!DE31/'逆行列係数（外生化）'!DE$116</f>
        <v>4.1337131313676839E-3</v>
      </c>
      <c r="DF31" s="343">
        <f>逆行列係数!DF31/'逆行列係数（外生化）'!DF$116</f>
        <v>3.3451559351951941E-4</v>
      </c>
      <c r="DG31" s="344"/>
      <c r="DH31" s="345"/>
      <c r="DI31" s="346"/>
      <c r="DJ31" s="346"/>
      <c r="DK31" s="346"/>
      <c r="DL31" s="346"/>
      <c r="DM31" s="346"/>
      <c r="DN31" s="346"/>
      <c r="DO31" s="346"/>
      <c r="DR31" s="345"/>
      <c r="DS31" s="345"/>
      <c r="DT31" s="345"/>
      <c r="DU31" s="345"/>
      <c r="DV31" s="345"/>
      <c r="DW31" s="345"/>
      <c r="DX31" s="345"/>
      <c r="DY31" s="345"/>
      <c r="DZ31" s="345"/>
      <c r="EA31" s="345"/>
      <c r="EB31" s="345"/>
      <c r="EC31" s="345"/>
      <c r="ED31" s="345"/>
      <c r="EE31" s="345"/>
      <c r="EF31" s="345"/>
      <c r="EG31" s="345"/>
      <c r="EH31" s="345"/>
      <c r="EI31" s="345"/>
      <c r="EJ31" s="345"/>
      <c r="EK31" s="345"/>
      <c r="EL31" s="345"/>
      <c r="EM31" s="345"/>
      <c r="EN31" s="345"/>
      <c r="EO31" s="345"/>
      <c r="EP31" s="345"/>
      <c r="EQ31" s="345"/>
      <c r="ER31" s="345"/>
      <c r="ES31" s="345"/>
      <c r="ET31" s="345"/>
      <c r="EU31" s="345"/>
      <c r="EV31" s="345"/>
      <c r="EW31" s="345"/>
      <c r="EX31" s="345"/>
      <c r="EY31" s="345"/>
      <c r="EZ31" s="345"/>
      <c r="FA31" s="345"/>
      <c r="FB31" s="345"/>
      <c r="FC31" s="345"/>
      <c r="FD31" s="345"/>
      <c r="FE31" s="345"/>
      <c r="FF31" s="345"/>
      <c r="FG31" s="345"/>
      <c r="FH31" s="345"/>
      <c r="FI31" s="345"/>
      <c r="FJ31" s="345"/>
      <c r="FK31" s="345"/>
      <c r="FL31" s="345"/>
      <c r="FM31" s="345"/>
      <c r="FN31" s="345"/>
      <c r="FO31" s="345"/>
    </row>
    <row r="32" spans="1:171" ht="19.899999999999999" customHeight="1" x14ac:dyDescent="0.15">
      <c r="A32" s="347" t="s">
        <v>262</v>
      </c>
      <c r="B32" s="348" t="s">
        <v>261</v>
      </c>
      <c r="C32" s="349">
        <f>逆行列係数!C32/'逆行列係数（外生化）'!C$116</f>
        <v>1.4162888971264574E-2</v>
      </c>
      <c r="D32" s="342">
        <f>逆行列係数!D32/'逆行列係数（外生化）'!D$116</f>
        <v>3.5385985984475758E-3</v>
      </c>
      <c r="E32" s="342">
        <f>逆行列係数!E32/'逆行列係数（外生化）'!E$116</f>
        <v>4.6787859359917923E-3</v>
      </c>
      <c r="F32" s="342">
        <f>逆行列係数!F32/'逆行列係数（外生化）'!F$116</f>
        <v>6.0026851685778997E-3</v>
      </c>
      <c r="G32" s="342">
        <f>逆行列係数!G32/'逆行列係数（外生化）'!G$116</f>
        <v>2.6107701075720888E-2</v>
      </c>
      <c r="H32" s="342">
        <f>逆行列係数!H32/'逆行列係数（外生化）'!H$116</f>
        <v>0</v>
      </c>
      <c r="I32" s="342">
        <f>逆行列係数!I32/'逆行列係数（外生化）'!I$116</f>
        <v>3.7426544966828269E-2</v>
      </c>
      <c r="J32" s="342">
        <f>逆行列係数!J32/'逆行列係数（外生化）'!J$116</f>
        <v>2.6435541175829631E-3</v>
      </c>
      <c r="K32" s="342">
        <f>逆行列係数!K32/'逆行列係数（外生化）'!K$116</f>
        <v>2.6502050183380569E-3</v>
      </c>
      <c r="L32" s="342">
        <f>逆行列係数!L32/'逆行列係数（外生化）'!L$116</f>
        <v>1.8370830160964096E-3</v>
      </c>
      <c r="M32" s="342">
        <f>逆行列係数!M32/'逆行列係数（外生化）'!M$116</f>
        <v>0</v>
      </c>
      <c r="N32" s="342">
        <f>逆行列係数!N32/'逆行列係数（外生化）'!N$116</f>
        <v>6.9465912038897465E-3</v>
      </c>
      <c r="O32" s="342">
        <f>逆行列係数!O32/'逆行列係数（外生化）'!O$116</f>
        <v>2.1557499274533153E-3</v>
      </c>
      <c r="P32" s="342">
        <f>逆行列係数!P32/'逆行列係数（外生化）'!P$116</f>
        <v>2.5390600761006766E-3</v>
      </c>
      <c r="Q32" s="342">
        <f>逆行列係数!Q32/'逆行列係数（外生化）'!Q$116</f>
        <v>2.4358977055131863E-3</v>
      </c>
      <c r="R32" s="342">
        <f>逆行列係数!R32/'逆行列係数（外生化）'!R$116</f>
        <v>3.3838219573367203E-3</v>
      </c>
      <c r="S32" s="342">
        <f>逆行列係数!S32/'逆行列係数（外生化）'!S$116</f>
        <v>2.4302040355318774E-3</v>
      </c>
      <c r="T32" s="342">
        <f>逆行列係数!T32/'逆行列係数（外生化）'!T$116</f>
        <v>2.3740193344612146E-3</v>
      </c>
      <c r="U32" s="342">
        <f>逆行列係数!U32/'逆行列係数（外生化）'!U$116</f>
        <v>2.5762592505605034E-2</v>
      </c>
      <c r="V32" s="342">
        <f>逆行列係数!V32/'逆行列係数（外生化）'!V$116</f>
        <v>9.0327728977474073E-3</v>
      </c>
      <c r="W32" s="342">
        <f>逆行列係数!W32/'逆行列係数（外生化）'!W$116</f>
        <v>0.27680917904539681</v>
      </c>
      <c r="X32" s="342">
        <f>逆行列係数!X32/'逆行列係数（外生化）'!X$116</f>
        <v>5.2501145933829534E-2</v>
      </c>
      <c r="Y32" s="342">
        <f>逆行列係数!Y32/'逆行列係数（外生化）'!Y$116</f>
        <v>6.4082052365659434E-2</v>
      </c>
      <c r="Z32" s="342">
        <f>逆行列係数!Z32/'逆行列係数（外生化）'!Z$116</f>
        <v>8.3760293718451468E-3</v>
      </c>
      <c r="AA32" s="342">
        <f>逆行列係数!AA32/'逆行列係数（外生化）'!AA$116</f>
        <v>3.2930746807358921E-3</v>
      </c>
      <c r="AB32" s="342">
        <f>逆行列係数!AB32/'逆行列係数（外生化）'!AB$116</f>
        <v>7.0887816947501452E-3</v>
      </c>
      <c r="AC32" s="342">
        <f>逆行列係数!AC32/'逆行列係数（外生化）'!AC$116</f>
        <v>1</v>
      </c>
      <c r="AD32" s="342">
        <f>逆行列係数!AD32/'逆行列係数（外生化）'!AD$116</f>
        <v>4.0824894195109193E-2</v>
      </c>
      <c r="AE32" s="342">
        <f>逆行列係数!AE32/'逆行列係数（外生化）'!AE$116</f>
        <v>3.5576215647640306E-3</v>
      </c>
      <c r="AF32" s="342">
        <f>逆行列係数!AF32/'逆行列係数（外生化）'!AF$116</f>
        <v>4.0652456983727939E-3</v>
      </c>
      <c r="AG32" s="342">
        <f>逆行列係数!AG32/'逆行列係数（外生化）'!AG$116</f>
        <v>2.8039633998945589E-3</v>
      </c>
      <c r="AH32" s="342">
        <f>逆行列係数!AH32/'逆行列係数（外生化）'!AH$116</f>
        <v>1.3784935235789384E-2</v>
      </c>
      <c r="AI32" s="342">
        <f>逆行列係数!AI32/'逆行列係数（外生化）'!AI$116</f>
        <v>9.4520072990021981E-3</v>
      </c>
      <c r="AJ32" s="342">
        <f>逆行列係数!AJ32/'逆行列係数（外生化）'!AJ$116</f>
        <v>1.1979906898424144E-2</v>
      </c>
      <c r="AK32" s="342">
        <f>逆行列係数!AK32/'逆行列係数（外生化）'!AK$116</f>
        <v>8.2481755826508633E-3</v>
      </c>
      <c r="AL32" s="342">
        <f>逆行列係数!AL32/'逆行列係数（外生化）'!AL$116</f>
        <v>3.3457321826343704E-3</v>
      </c>
      <c r="AM32" s="342">
        <f>逆行列係数!AM32/'逆行列係数（外生化）'!AM$116</f>
        <v>4.675644837449075E-3</v>
      </c>
      <c r="AN32" s="342">
        <f>逆行列係数!AN32/'逆行列係数（外生化）'!AN$116</f>
        <v>4.7087089575976373E-3</v>
      </c>
      <c r="AO32" s="342">
        <f>逆行列係数!AO32/'逆行列係数（外生化）'!AO$116</f>
        <v>2.2630231295646813E-3</v>
      </c>
      <c r="AP32" s="342">
        <f>逆行列係数!AP32/'逆行列係数（外生化）'!AP$116</f>
        <v>1.9817732853251841E-3</v>
      </c>
      <c r="AQ32" s="342">
        <f>逆行列係数!AQ32/'逆行列係数（外生化）'!AQ$116</f>
        <v>2.265654625165744E-3</v>
      </c>
      <c r="AR32" s="342">
        <f>逆行列係数!AR32/'逆行列係数（外生化）'!AR$116</f>
        <v>3.3214051819843858E-3</v>
      </c>
      <c r="AS32" s="342">
        <f>逆行列係数!AS32/'逆行列係数（外生化）'!AS$116</f>
        <v>3.1584975231780869E-3</v>
      </c>
      <c r="AT32" s="342">
        <f>逆行列係数!AT32/'逆行列係数（外生化）'!AT$116</f>
        <v>1.6455273184255283E-3</v>
      </c>
      <c r="AU32" s="342">
        <f>逆行列係数!AU32/'逆行列係数（外生化）'!AU$116</f>
        <v>1.4346508798518916E-3</v>
      </c>
      <c r="AV32" s="342">
        <f>逆行列係数!AV32/'逆行列係数（外生化）'!AV$116</f>
        <v>2.215967267451816E-3</v>
      </c>
      <c r="AW32" s="342">
        <f>逆行列係数!AW32/'逆行列係数（外生化）'!AW$116</f>
        <v>1.9407975079130319E-3</v>
      </c>
      <c r="AX32" s="342">
        <f>逆行列係数!AX32/'逆行列係数（外生化）'!AX$116</f>
        <v>1.3872585463431141E-3</v>
      </c>
      <c r="AY32" s="342">
        <f>逆行列係数!AY32/'逆行列係数（外生化）'!AY$116</f>
        <v>1.3205996461430002E-3</v>
      </c>
      <c r="AZ32" s="342">
        <f>逆行列係数!AZ32/'逆行列係数（外生化）'!AZ$116</f>
        <v>1.1825651427689182E-3</v>
      </c>
      <c r="BA32" s="342">
        <f>逆行列係数!BA32/'逆行列係数（外生化）'!BA$116</f>
        <v>7.7103226954779072E-4</v>
      </c>
      <c r="BB32" s="342">
        <f>逆行列係数!BB32/'逆行列係数（外生化）'!BB$116</f>
        <v>1.550544178991069E-3</v>
      </c>
      <c r="BC32" s="342">
        <f>逆行列係数!BC32/'逆行列係数（外生化）'!BC$116</f>
        <v>7.1780469796681819E-4</v>
      </c>
      <c r="BD32" s="342">
        <f>逆行列係数!BD32/'逆行列係数（外生化）'!BD$116</f>
        <v>1.1623982624976833E-3</v>
      </c>
      <c r="BE32" s="342">
        <f>逆行列係数!BE32/'逆行列係数（外生化）'!BE$116</f>
        <v>1.0679795760497666E-3</v>
      </c>
      <c r="BF32" s="342">
        <f>逆行列係数!BF32/'逆行列係数（外生化）'!BF$116</f>
        <v>1.006708748707597E-3</v>
      </c>
      <c r="BG32" s="342">
        <f>逆行列係数!BG32/'逆行列係数（外生化）'!BG$116</f>
        <v>1.6341063579637838E-3</v>
      </c>
      <c r="BH32" s="342">
        <f>逆行列係数!BH32/'逆行列係数（外生化）'!BH$116</f>
        <v>1.6597215664718686E-3</v>
      </c>
      <c r="BI32" s="342">
        <f>逆行列係数!BI32/'逆行列係数（外生化）'!BI$116</f>
        <v>2.6206618224442414E-3</v>
      </c>
      <c r="BJ32" s="342">
        <f>逆行列係数!BJ32/'逆行列係数（外生化）'!BJ$116</f>
        <v>4.8296685193026326E-3</v>
      </c>
      <c r="BK32" s="342">
        <f>逆行列係数!BK32/'逆行列係数（外生化）'!BK$116</f>
        <v>1.1581261170106581E-2</v>
      </c>
      <c r="BL32" s="342">
        <f>逆行列係数!BL32/'逆行列係数（外生化）'!BL$116</f>
        <v>3.934012282743005E-3</v>
      </c>
      <c r="BM32" s="342">
        <f>逆行列係数!BM32/'逆行列係数（外生化）'!BM$116</f>
        <v>4.1167385221675141E-3</v>
      </c>
      <c r="BN32" s="342">
        <f>逆行列係数!BN32/'逆行列係数（外生化）'!BN$116</f>
        <v>8.1605173735432215E-3</v>
      </c>
      <c r="BO32" s="342">
        <f>逆行列係数!BO32/'逆行列係数（外生化）'!BO$116</f>
        <v>4.651995602966732E-3</v>
      </c>
      <c r="BP32" s="342">
        <f>逆行列係数!BP32/'逆行列係数（外生化）'!BP$116</f>
        <v>9.9199404534631233E-3</v>
      </c>
      <c r="BQ32" s="342">
        <f>逆行列係数!BQ32/'逆行列係数（外生化）'!BQ$116</f>
        <v>1.3065491656826585E-2</v>
      </c>
      <c r="BR32" s="342">
        <f>逆行列係数!BR32/'逆行列係数（外生化）'!BR$116</f>
        <v>6.9339763883871138E-3</v>
      </c>
      <c r="BS32" s="342">
        <f>逆行列係数!BS32/'逆行列係数（外生化）'!BS$116</f>
        <v>1.1391537724875537E-2</v>
      </c>
      <c r="BT32" s="342">
        <f>逆行列係数!BT32/'逆行列係数（外生化）'!BT$116</f>
        <v>4.4682954815307872E-3</v>
      </c>
      <c r="BU32" s="342">
        <f>逆行列係数!BU32/'逆行列係数（外生化）'!BU$116</f>
        <v>1.7421562648721057E-3</v>
      </c>
      <c r="BV32" s="342">
        <f>逆行列係数!BV32/'逆行列係数（外生化）'!BV$116</f>
        <v>1.3671116093448455E-3</v>
      </c>
      <c r="BW32" s="342">
        <f>逆行列係数!BW32/'逆行列係数（外生化）'!BW$116</f>
        <v>1.2066950867209102E-3</v>
      </c>
      <c r="BX32" s="342">
        <f>逆行列係数!BX32/'逆行列係数（外生化）'!BX$116</f>
        <v>2.622684483643442E-4</v>
      </c>
      <c r="BY32" s="342">
        <f>逆行列係数!BY32/'逆行列係数（外生化）'!BY$116</f>
        <v>2.7635833081417938E-3</v>
      </c>
      <c r="BZ32" s="342">
        <f>逆行列係数!BZ32/'逆行列係数（外生化）'!BZ$116</f>
        <v>2.2031606600503337E-2</v>
      </c>
      <c r="CA32" s="342">
        <f>逆行列係数!CA32/'逆行列係数（外生化）'!CA$116</f>
        <v>0.12099972169258398</v>
      </c>
      <c r="CB32" s="342">
        <f>逆行列係数!CB32/'逆行列係数（外生化）'!CB$116</f>
        <v>2.7562652798093723E-2</v>
      </c>
      <c r="CC32" s="342">
        <f>逆行列係数!CC32/'逆行列係数（外生化）'!CC$116</f>
        <v>0</v>
      </c>
      <c r="CD32" s="342">
        <f>逆行列係数!CD32/'逆行列係数（外生化）'!CD$116</f>
        <v>9.4207002225398639E-3</v>
      </c>
      <c r="CE32" s="342">
        <f>逆行列係数!CE32/'逆行列係数（外生化）'!CE$116</f>
        <v>2.612378725423132E-3</v>
      </c>
      <c r="CF32" s="342">
        <f>逆行列係数!CF32/'逆行列係数（外生化）'!CF$116</f>
        <v>2.2763404247272303E-3</v>
      </c>
      <c r="CG32" s="342">
        <f>逆行列係数!CG32/'逆行列係数（外生化）'!CG$116</f>
        <v>3.5364616884607913E-3</v>
      </c>
      <c r="CH32" s="342">
        <f>逆行列係数!CH32/'逆行列係数（外生化）'!CH$116</f>
        <v>1.7677504517598745E-3</v>
      </c>
      <c r="CI32" s="342">
        <f>逆行列係数!CI32/'逆行列係数（外生化）'!CI$116</f>
        <v>1.8637988534008787E-3</v>
      </c>
      <c r="CJ32" s="342">
        <f>逆行列係数!CJ32/'逆行列係数（外生化）'!CJ$116</f>
        <v>1.9360351929495006E-3</v>
      </c>
      <c r="CK32" s="342">
        <f>逆行列係数!CK32/'逆行列係数（外生化）'!CK$116</f>
        <v>1.0046140228990685E-3</v>
      </c>
      <c r="CL32" s="342">
        <f>逆行列係数!CL32/'逆行列係数（外生化）'!CL$116</f>
        <v>2.8898828558478217E-3</v>
      </c>
      <c r="CM32" s="342">
        <f>逆行列係数!CM32/'逆行列係数（外生化）'!CM$116</f>
        <v>5.9351543113636092E-3</v>
      </c>
      <c r="CN32" s="342">
        <f>逆行列係数!CN32/'逆行列係数（外生化）'!CN$116</f>
        <v>3.0428731483137157E-3</v>
      </c>
      <c r="CO32" s="342">
        <f>逆行列係数!CO32/'逆行列係数（外生化）'!CO$116</f>
        <v>3.9000084069121125E-3</v>
      </c>
      <c r="CP32" s="342">
        <f>逆行列係数!CP32/'逆行列係数（外生化）'!CP$116</f>
        <v>1.9749905401650171E-3</v>
      </c>
      <c r="CQ32" s="342">
        <f>逆行列係数!CQ32/'逆行列係数（外生化）'!CQ$116</f>
        <v>4.8573764434681043E-3</v>
      </c>
      <c r="CR32" s="342">
        <f>逆行列係数!CR32/'逆行列係数（外生化）'!CR$116</f>
        <v>2.1495674715297296E-3</v>
      </c>
      <c r="CS32" s="342">
        <f>逆行列係数!CS32/'逆行列係数（外生化）'!CS$116</f>
        <v>2.3592879672095024E-3</v>
      </c>
      <c r="CT32" s="342">
        <f>逆行列係数!CT32/'逆行列係数（外生化）'!CT$116</f>
        <v>3.1551736502520539E-3</v>
      </c>
      <c r="CU32" s="342">
        <f>逆行列係数!CU32/'逆行列係数（外生化）'!CU$116</f>
        <v>2.3380140471331661E-3</v>
      </c>
      <c r="CV32" s="342">
        <f>逆行列係数!CV32/'逆行列係数（外生化）'!CV$116</f>
        <v>1.7788395657352355E-3</v>
      </c>
      <c r="CW32" s="342">
        <f>逆行列係数!CW32/'逆行列係数（外生化）'!CW$116</f>
        <v>2.960564970172623E-3</v>
      </c>
      <c r="CX32" s="342">
        <f>逆行列係数!CX32/'逆行列係数（外生化）'!CX$116</f>
        <v>1.8387435532912985E-3</v>
      </c>
      <c r="CY32" s="342">
        <f>逆行列係数!CY32/'逆行列係数（外生化）'!CY$116</f>
        <v>8.5175661068838115E-3</v>
      </c>
      <c r="CZ32" s="342">
        <f>逆行列係数!CZ32/'逆行列係数（外生化）'!CZ$116</f>
        <v>2.9051584599111822E-3</v>
      </c>
      <c r="DA32" s="342">
        <f>逆行列係数!DA32/'逆行列係数（外生化）'!DA$116</f>
        <v>5.4167915009064689E-3</v>
      </c>
      <c r="DB32" s="342">
        <f>逆行列係数!DB32/'逆行列係数（外生化）'!DB$116</f>
        <v>7.1578584784677659E-3</v>
      </c>
      <c r="DC32" s="342">
        <f>逆行列係数!DC32/'逆行列係数（外生化）'!DC$116</f>
        <v>1.6508021996480778E-3</v>
      </c>
      <c r="DD32" s="342">
        <f>逆行列係数!DD32/'逆行列係数（外生化）'!DD$116</f>
        <v>4.3634962246214019E-3</v>
      </c>
      <c r="DE32" s="342">
        <f>逆行列係数!DE32/'逆行列係数（外生化）'!DE$116</f>
        <v>1.5922749753830227E-3</v>
      </c>
      <c r="DF32" s="343">
        <f>逆行列係数!DF32/'逆行列係数（外生化）'!DF$116</f>
        <v>5.92423212935108E-3</v>
      </c>
      <c r="DG32" s="344"/>
      <c r="DH32" s="345"/>
      <c r="DI32" s="346"/>
      <c r="DJ32" s="346"/>
      <c r="DK32" s="346"/>
      <c r="DL32" s="346"/>
      <c r="DM32" s="346"/>
      <c r="DN32" s="346"/>
      <c r="DO32" s="346"/>
      <c r="DR32" s="345"/>
      <c r="DS32" s="345"/>
      <c r="DT32" s="345"/>
      <c r="DU32" s="345"/>
      <c r="DV32" s="345"/>
      <c r="DW32" s="345"/>
      <c r="DX32" s="345"/>
      <c r="DY32" s="345"/>
      <c r="DZ32" s="345"/>
      <c r="EA32" s="345"/>
      <c r="EB32" s="345"/>
      <c r="EC32" s="345"/>
      <c r="ED32" s="345"/>
      <c r="EE32" s="345"/>
      <c r="EF32" s="345"/>
      <c r="EG32" s="345"/>
      <c r="EH32" s="345"/>
      <c r="EI32" s="345"/>
      <c r="EJ32" s="345"/>
      <c r="EK32" s="345"/>
      <c r="EL32" s="345"/>
      <c r="EM32" s="345"/>
      <c r="EN32" s="345"/>
      <c r="EO32" s="345"/>
      <c r="EP32" s="345"/>
      <c r="EQ32" s="345"/>
      <c r="ER32" s="345"/>
      <c r="ES32" s="345"/>
      <c r="ET32" s="345"/>
      <c r="EU32" s="345"/>
      <c r="EV32" s="345"/>
      <c r="EW32" s="345"/>
      <c r="EX32" s="345"/>
      <c r="EY32" s="345"/>
      <c r="EZ32" s="345"/>
      <c r="FA32" s="345"/>
      <c r="FB32" s="345"/>
      <c r="FC32" s="345"/>
      <c r="FD32" s="345"/>
      <c r="FE32" s="345"/>
      <c r="FF32" s="345"/>
      <c r="FG32" s="345"/>
      <c r="FH32" s="345"/>
      <c r="FI32" s="345"/>
      <c r="FJ32" s="345"/>
      <c r="FK32" s="345"/>
      <c r="FL32" s="345"/>
      <c r="FM32" s="345"/>
      <c r="FN32" s="345"/>
      <c r="FO32" s="345"/>
    </row>
    <row r="33" spans="1:171" ht="19.899999999999999" customHeight="1" x14ac:dyDescent="0.15">
      <c r="A33" s="347" t="s">
        <v>265</v>
      </c>
      <c r="B33" s="348" t="s">
        <v>264</v>
      </c>
      <c r="C33" s="349">
        <f>逆行列係数!C33/'逆行列係数（外生化）'!C$116</f>
        <v>2.3796205960900275E-4</v>
      </c>
      <c r="D33" s="342">
        <f>逆行列係数!D33/'逆行列係数（外生化）'!D$116</f>
        <v>2.8491908178357271E-4</v>
      </c>
      <c r="E33" s="342">
        <f>逆行列係数!E33/'逆行列係数（外生化）'!E$116</f>
        <v>8.7949420838051605E-4</v>
      </c>
      <c r="F33" s="342">
        <f>逆行列係数!F33/'逆行列係数（外生化）'!F$116</f>
        <v>1.5066028352805165E-4</v>
      </c>
      <c r="G33" s="342">
        <f>逆行列係数!G33/'逆行列係数（外生化）'!G$116</f>
        <v>7.2047673796481334E-5</v>
      </c>
      <c r="H33" s="342">
        <f>逆行列係数!H33/'逆行列係数（外生化）'!H$116</f>
        <v>0</v>
      </c>
      <c r="I33" s="342">
        <f>逆行列係数!I33/'逆行列係数（外生化）'!I$116</f>
        <v>3.6511631237755825E-4</v>
      </c>
      <c r="J33" s="342">
        <f>逆行列係数!J33/'逆行列係数（外生化）'!J$116</f>
        <v>2.1426892626844835E-4</v>
      </c>
      <c r="K33" s="342">
        <f>逆行列係数!K33/'逆行列係数（外生化）'!K$116</f>
        <v>2.2534159275775244E-4</v>
      </c>
      <c r="L33" s="342">
        <f>逆行列係数!L33/'逆行列係数（外生化）'!L$116</f>
        <v>1.1112351843839867E-4</v>
      </c>
      <c r="M33" s="342">
        <f>逆行列係数!M33/'逆行列係数（外生化）'!M$116</f>
        <v>0</v>
      </c>
      <c r="N33" s="342">
        <f>逆行列係数!N33/'逆行列係数（外生化）'!N$116</f>
        <v>6.0535271740474344E-4</v>
      </c>
      <c r="O33" s="342">
        <f>逆行列係数!O33/'逆行列係数（外生化）'!O$116</f>
        <v>2.535275117857779E-4</v>
      </c>
      <c r="P33" s="342">
        <f>逆行列係数!P33/'逆行列係数（外生化）'!P$116</f>
        <v>2.559710548762404E-4</v>
      </c>
      <c r="Q33" s="342">
        <f>逆行列係数!Q33/'逆行列係数（外生化）'!Q$116</f>
        <v>8.1169369159506002E-4</v>
      </c>
      <c r="R33" s="342">
        <f>逆行列係数!R33/'逆行列係数（外生化）'!R$116</f>
        <v>6.7940156684692427E-4</v>
      </c>
      <c r="S33" s="342">
        <f>逆行列係数!S33/'逆行列係数（外生化）'!S$116</f>
        <v>3.0731714257669284E-4</v>
      </c>
      <c r="T33" s="342">
        <f>逆行列係数!T33/'逆行列係数（外生化）'!T$116</f>
        <v>3.7301870621753874E-4</v>
      </c>
      <c r="U33" s="342">
        <f>逆行列係数!U33/'逆行列係数（外生化）'!U$116</f>
        <v>3.5011810446168991E-3</v>
      </c>
      <c r="V33" s="342">
        <f>逆行列係数!V33/'逆行列係数（外生化）'!V$116</f>
        <v>2.9494607852159631E-3</v>
      </c>
      <c r="W33" s="342">
        <f>逆行列係数!W33/'逆行列係数（外生化）'!W$116</f>
        <v>3.8892353945607064E-4</v>
      </c>
      <c r="X33" s="342">
        <f>逆行列係数!X33/'逆行列係数（外生化）'!X$116</f>
        <v>2.1269629485661549E-3</v>
      </c>
      <c r="Y33" s="342">
        <f>逆行列係数!Y33/'逆行列係数（外生化）'!Y$116</f>
        <v>6.4825996856018094E-4</v>
      </c>
      <c r="Z33" s="342">
        <f>逆行列係数!Z33/'逆行列係数（外生化）'!Z$116</f>
        <v>9.6088840046533604E-4</v>
      </c>
      <c r="AA33" s="342">
        <f>逆行列係数!AA33/'逆行列係数（外生化）'!AA$116</f>
        <v>2.9874233620830258E-4</v>
      </c>
      <c r="AB33" s="342">
        <f>逆行列係数!AB33/'逆行列係数（外生化）'!AB$116</f>
        <v>4.2533813735580906E-4</v>
      </c>
      <c r="AC33" s="342">
        <f>逆行列係数!AC33/'逆行列係数（外生化）'!AC$116</f>
        <v>1.0352897628071995E-4</v>
      </c>
      <c r="AD33" s="342">
        <f>逆行列係数!AD33/'逆行列係数（外生化）'!AD$116</f>
        <v>1</v>
      </c>
      <c r="AE33" s="342">
        <f>逆行列係数!AE33/'逆行列係数（外生化）'!AE$116</f>
        <v>5.2720479550336585E-4</v>
      </c>
      <c r="AF33" s="342">
        <f>逆行列係数!AF33/'逆行列係数（外生化）'!AF$116</f>
        <v>7.5037216343080363E-4</v>
      </c>
      <c r="AG33" s="342">
        <f>逆行列係数!AG33/'逆行列係数（外生化）'!AG$116</f>
        <v>3.3731975693392167E-4</v>
      </c>
      <c r="AH33" s="342">
        <f>逆行列係数!AH33/'逆行列係数（外生化）'!AH$116</f>
        <v>8.8114121703716146E-4</v>
      </c>
      <c r="AI33" s="342">
        <f>逆行列係数!AI33/'逆行列係数（外生化）'!AI$116</f>
        <v>9.0443228327945419E-4</v>
      </c>
      <c r="AJ33" s="342">
        <f>逆行列係数!AJ33/'逆行列係数（外生化）'!AJ$116</f>
        <v>4.5857668744559598E-4</v>
      </c>
      <c r="AK33" s="342">
        <f>逆行列係数!AK33/'逆行列係数（外生化）'!AK$116</f>
        <v>4.6969328035923142E-3</v>
      </c>
      <c r="AL33" s="342">
        <f>逆行列係数!AL33/'逆行列係数（外生化）'!AL$116</f>
        <v>4.9999275390903042E-2</v>
      </c>
      <c r="AM33" s="342">
        <f>逆行列係数!AM33/'逆行列係数（外生化）'!AM$116</f>
        <v>4.144472407625753E-2</v>
      </c>
      <c r="AN33" s="342">
        <f>逆行列係数!AN33/'逆行列係数（外生化）'!AN$116</f>
        <v>2.6845840057726163E-2</v>
      </c>
      <c r="AO33" s="342">
        <f>逆行列係数!AO33/'逆行列係数（外生化）'!AO$116</f>
        <v>9.414268142248083E-3</v>
      </c>
      <c r="AP33" s="342">
        <f>逆行列係数!AP33/'逆行列係数（外生化）'!AP$116</f>
        <v>1.264127331656362E-3</v>
      </c>
      <c r="AQ33" s="342">
        <f>逆行列係数!AQ33/'逆行列係数（外生化）'!AQ$116</f>
        <v>4.3153105085606949E-4</v>
      </c>
      <c r="AR33" s="342">
        <f>逆行列係数!AR33/'逆行列係数（外生化）'!AR$116</f>
        <v>3.0217233053575175E-3</v>
      </c>
      <c r="AS33" s="342">
        <f>逆行列係数!AS33/'逆行列係数（外生化）'!AS$116</f>
        <v>2.8308823013620649E-3</v>
      </c>
      <c r="AT33" s="342">
        <f>逆行列係数!AT33/'逆行列係数（外生化）'!AT$116</f>
        <v>1.2647337768145481E-3</v>
      </c>
      <c r="AU33" s="342">
        <f>逆行列係数!AU33/'逆行列係数（外生化）'!AU$116</f>
        <v>1.1134277153845309E-3</v>
      </c>
      <c r="AV33" s="342">
        <f>逆行列係数!AV33/'逆行列係数（外生化）'!AV$116</f>
        <v>4.8824484684855443E-4</v>
      </c>
      <c r="AW33" s="342">
        <f>逆行列係数!AW33/'逆行列係数（外生化）'!AW$116</f>
        <v>5.0918713493909736E-4</v>
      </c>
      <c r="AX33" s="342">
        <f>逆行列係数!AX33/'逆行列係数（外生化）'!AX$116</f>
        <v>5.5488598258712643E-4</v>
      </c>
      <c r="AY33" s="342">
        <f>逆行列係数!AY33/'逆行列係数（外生化）'!AY$116</f>
        <v>9.3333226060406897E-4</v>
      </c>
      <c r="AZ33" s="342">
        <f>逆行列係数!AZ33/'逆行列係数（外生化）'!AZ$116</f>
        <v>7.1057761820083796E-4</v>
      </c>
      <c r="BA33" s="342">
        <f>逆行列係数!BA33/'逆行列係数（外生化）'!BA$116</f>
        <v>1.8889919665943705E-4</v>
      </c>
      <c r="BB33" s="342">
        <f>逆行列係数!BB33/'逆行列係数（外生化）'!BB$116</f>
        <v>7.3931703078096488E-4</v>
      </c>
      <c r="BC33" s="342">
        <f>逆行列係数!BC33/'逆行列係数（外生化）'!BC$116</f>
        <v>2.3660499623219742E-4</v>
      </c>
      <c r="BD33" s="342">
        <f>逆行列係数!BD33/'逆行列係数（外生化）'!BD$116</f>
        <v>2.0879614574927059E-4</v>
      </c>
      <c r="BE33" s="342">
        <f>逆行列係数!BE33/'逆行列係数（外生化）'!BE$116</f>
        <v>8.0667169325723408E-4</v>
      </c>
      <c r="BF33" s="342">
        <f>逆行列係数!BF33/'逆行列係数（外生化）'!BF$116</f>
        <v>1.0883581285546131E-3</v>
      </c>
      <c r="BG33" s="342">
        <f>逆行列係数!BG33/'逆行列係数（外生化）'!BG$116</f>
        <v>7.4407524673357245E-4</v>
      </c>
      <c r="BH33" s="342">
        <f>逆行列係数!BH33/'逆行列係数（外生化）'!BH$116</f>
        <v>2.6079534801697417E-3</v>
      </c>
      <c r="BI33" s="342">
        <f>逆行列係数!BI33/'逆行列係数（外生化）'!BI$116</f>
        <v>2.1434184195365399E-3</v>
      </c>
      <c r="BJ33" s="342">
        <f>逆行列係数!BJ33/'逆行列係数（外生化）'!BJ$116</f>
        <v>3.2477348779242742E-4</v>
      </c>
      <c r="BK33" s="342">
        <f>逆行列係数!BK33/'逆行列係数（外生化）'!BK$116</f>
        <v>6.8733487707156214E-4</v>
      </c>
      <c r="BL33" s="342">
        <f>逆行列係数!BL33/'逆行列係数（外生化）'!BL$116</f>
        <v>1.0632455186072509E-3</v>
      </c>
      <c r="BM33" s="342">
        <f>逆行列係数!BM33/'逆行列係数（外生化）'!BM$116</f>
        <v>3.7527280560492593E-4</v>
      </c>
      <c r="BN33" s="342">
        <f>逆行列係数!BN33/'逆行列係数（外生化）'!BN$116</f>
        <v>2.3904240240013086E-2</v>
      </c>
      <c r="BO33" s="342">
        <f>逆行列係数!BO33/'逆行列係数（外生化）'!BO$116</f>
        <v>9.2844196182328559E-3</v>
      </c>
      <c r="BP33" s="342">
        <f>逆行列係数!BP33/'逆行列係数（外生化）'!BP$116</f>
        <v>1.4401836831072276E-2</v>
      </c>
      <c r="BQ33" s="342">
        <f>逆行列係数!BQ33/'逆行列係数（外生化）'!BQ$116</f>
        <v>4.2785586479791247E-4</v>
      </c>
      <c r="BR33" s="342">
        <f>逆行列係数!BR33/'逆行列係数（外生化）'!BR$116</f>
        <v>8.8881875997187611E-4</v>
      </c>
      <c r="BS33" s="342">
        <f>逆行列係数!BS33/'逆行列係数（外生化）'!BS$116</f>
        <v>1.5340421761432163E-3</v>
      </c>
      <c r="BT33" s="342">
        <f>逆行列係数!BT33/'逆行列係数（外生化）'!BT$116</f>
        <v>3.8409926741958691E-4</v>
      </c>
      <c r="BU33" s="342">
        <f>逆行列係数!BU33/'逆行列係数（外生化）'!BU$116</f>
        <v>1.0348086380641292E-4</v>
      </c>
      <c r="BV33" s="342">
        <f>逆行列係数!BV33/'逆行列係数（外生化）'!BV$116</f>
        <v>2.3238724994886721E-4</v>
      </c>
      <c r="BW33" s="342">
        <f>逆行列係数!BW33/'逆行列係数（外生化）'!BW$116</f>
        <v>1.4428527160818854E-4</v>
      </c>
      <c r="BX33" s="342">
        <f>逆行列係数!BX33/'逆行列係数（外生化）'!BX$116</f>
        <v>1.5547471041997073E-5</v>
      </c>
      <c r="BY33" s="342">
        <f>逆行列係数!BY33/'逆行列係数（外生化）'!BY$116</f>
        <v>8.1905546320514347E-4</v>
      </c>
      <c r="BZ33" s="342">
        <f>逆行列係数!BZ33/'逆行列係数（外生化）'!BZ$116</f>
        <v>9.7220630889452707E-5</v>
      </c>
      <c r="CA33" s="342">
        <f>逆行列係数!CA33/'逆行列係数（外生化）'!CA$116</f>
        <v>1.539418025618264E-4</v>
      </c>
      <c r="CB33" s="342">
        <f>逆行列係数!CB33/'逆行列係数（外生化）'!CB$116</f>
        <v>4.7587021106266993E-5</v>
      </c>
      <c r="CC33" s="342">
        <f>逆行列係数!CC33/'逆行列係数（外生化）'!CC$116</f>
        <v>0</v>
      </c>
      <c r="CD33" s="342">
        <f>逆行列係数!CD33/'逆行列係数（外生化）'!CD$116</f>
        <v>9.9275760676624541E-5</v>
      </c>
      <c r="CE33" s="342">
        <f>逆行列係数!CE33/'逆行列係数（外生化）'!CE$116</f>
        <v>8.1975213258941686E-4</v>
      </c>
      <c r="CF33" s="342">
        <f>逆行列係数!CF33/'逆行列係数（外生化）'!CF$116</f>
        <v>3.0922609983244511E-4</v>
      </c>
      <c r="CG33" s="342">
        <f>逆行列係数!CG33/'逆行列係数（外生化）'!CG$116</f>
        <v>1.0337496900239058E-4</v>
      </c>
      <c r="CH33" s="342">
        <f>逆行列係数!CH33/'逆行列係数（外生化）'!CH$116</f>
        <v>2.0786532100006589E-4</v>
      </c>
      <c r="CI33" s="342">
        <f>逆行列係数!CI33/'逆行列係数（外生化）'!CI$116</f>
        <v>1.4896936439397462E-4</v>
      </c>
      <c r="CJ33" s="342">
        <f>逆行列係数!CJ33/'逆行列係数（外生化）'!CJ$116</f>
        <v>6.6996617472668814E-5</v>
      </c>
      <c r="CK33" s="342">
        <f>逆行列係数!CK33/'逆行列係数（外生化）'!CK$116</f>
        <v>1.1312019256966551E-4</v>
      </c>
      <c r="CL33" s="342">
        <f>逆行列係数!CL33/'逆行列係数（外生化）'!CL$116</f>
        <v>1.3141048811173459E-4</v>
      </c>
      <c r="CM33" s="342">
        <f>逆行列係数!CM33/'逆行列係数（外生化）'!CM$116</f>
        <v>2.1486217462246581E-4</v>
      </c>
      <c r="CN33" s="342">
        <f>逆行列係数!CN33/'逆行列係数（外生化）'!CN$116</f>
        <v>2.7501697161914815E-4</v>
      </c>
      <c r="CO33" s="342">
        <f>逆行列係数!CO33/'逆行列係数（外生化）'!CO$116</f>
        <v>1.7793177129708099E-4</v>
      </c>
      <c r="CP33" s="342">
        <f>逆行列係数!CP33/'逆行列係数（外生化）'!CP$116</f>
        <v>1.6061236534098611E-4</v>
      </c>
      <c r="CQ33" s="342">
        <f>逆行列係数!CQ33/'逆行列係数（外生化）'!CQ$116</f>
        <v>3.9901234002307802E-4</v>
      </c>
      <c r="CR33" s="342">
        <f>逆行列係数!CR33/'逆行列係数（外生化）'!CR$116</f>
        <v>3.1617993484435718E-4</v>
      </c>
      <c r="CS33" s="342">
        <f>逆行列係数!CS33/'逆行列係数（外生化）'!CS$116</f>
        <v>2.5166317444102641E-4</v>
      </c>
      <c r="CT33" s="342">
        <f>逆行列係数!CT33/'逆行列係数（外生化）'!CT$116</f>
        <v>2.536790444960744E-4</v>
      </c>
      <c r="CU33" s="342">
        <f>逆行列係数!CU33/'逆行列係数（外生化）'!CU$116</f>
        <v>1.0195279630219777E-4</v>
      </c>
      <c r="CV33" s="342">
        <f>逆行列係数!CV33/'逆行列係数（外生化）'!CV$116</f>
        <v>9.0276733995068488E-5</v>
      </c>
      <c r="CW33" s="342">
        <f>逆行列係数!CW33/'逆行列係数（外生化）'!CW$116</f>
        <v>1.4839058940526126E-4</v>
      </c>
      <c r="CX33" s="342">
        <f>逆行列係数!CX33/'逆行列係数（外生化）'!CX$116</f>
        <v>9.2906376574940929E-5</v>
      </c>
      <c r="CY33" s="342">
        <f>逆行列係数!CY33/'逆行列係数（外生化）'!CY$116</f>
        <v>8.0802805092136047E-4</v>
      </c>
      <c r="CZ33" s="342">
        <f>逆行列係数!CZ33/'逆行列係数（外生化）'!CZ$116</f>
        <v>7.0670052285805253E-4</v>
      </c>
      <c r="DA33" s="342">
        <f>逆行列係数!DA33/'逆行列係数（外生化）'!DA$116</f>
        <v>3.8261031041153504E-4</v>
      </c>
      <c r="DB33" s="342">
        <f>逆行列係数!DB33/'逆行列係数（外生化）'!DB$116</f>
        <v>5.3700047357502418E-4</v>
      </c>
      <c r="DC33" s="342">
        <f>逆行列係数!DC33/'逆行列係数（外生化）'!DC$116</f>
        <v>1.1935680782927094E-4</v>
      </c>
      <c r="DD33" s="342">
        <f>逆行列係数!DD33/'逆行列係数（外生化）'!DD$116</f>
        <v>3.2638365607633369E-4</v>
      </c>
      <c r="DE33" s="342">
        <f>逆行列係数!DE33/'逆行列係数（外生化）'!DE$116</f>
        <v>1.1793282303153641E-4</v>
      </c>
      <c r="DF33" s="343">
        <f>逆行列係数!DF33/'逆行列係数（外生化）'!DF$116</f>
        <v>1.5454106802333334E-4</v>
      </c>
      <c r="DG33" s="344"/>
      <c r="DH33" s="345"/>
      <c r="DI33" s="346"/>
      <c r="DJ33" s="346"/>
      <c r="DK33" s="346"/>
      <c r="DL33" s="346"/>
      <c r="DM33" s="346"/>
      <c r="DN33" s="346"/>
      <c r="DO33" s="346"/>
      <c r="DR33" s="345"/>
      <c r="DS33" s="345"/>
      <c r="DT33" s="345"/>
      <c r="DU33" s="345"/>
      <c r="DV33" s="345"/>
      <c r="DW33" s="345"/>
      <c r="DX33" s="345"/>
      <c r="DY33" s="345"/>
      <c r="DZ33" s="345"/>
      <c r="EA33" s="345"/>
      <c r="EB33" s="345"/>
      <c r="EC33" s="345"/>
      <c r="ED33" s="345"/>
      <c r="EE33" s="345"/>
      <c r="EF33" s="345"/>
      <c r="EG33" s="345"/>
      <c r="EH33" s="345"/>
      <c r="EI33" s="345"/>
      <c r="EJ33" s="345"/>
      <c r="EK33" s="345"/>
      <c r="EL33" s="345"/>
      <c r="EM33" s="345"/>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c r="FO33" s="345"/>
    </row>
    <row r="34" spans="1:171" ht="19.899999999999999" customHeight="1" x14ac:dyDescent="0.15">
      <c r="A34" s="347" t="s">
        <v>268</v>
      </c>
      <c r="B34" s="348" t="s">
        <v>267</v>
      </c>
      <c r="C34" s="349">
        <f>逆行列係数!C34/'逆行列係数（外生化）'!C$116</f>
        <v>3.402887190963778E-3</v>
      </c>
      <c r="D34" s="342">
        <f>逆行列係数!D34/'逆行列係数（外生化）'!D$116</f>
        <v>3.1722573590646264E-4</v>
      </c>
      <c r="E34" s="342">
        <f>逆行列係数!E34/'逆行列係数（外生化）'!E$116</f>
        <v>9.9616351847791294E-4</v>
      </c>
      <c r="F34" s="342">
        <f>逆行列係数!F34/'逆行列係数（外生化）'!F$116</f>
        <v>1.370836641631769E-3</v>
      </c>
      <c r="G34" s="342">
        <f>逆行列係数!G34/'逆行列係数（外生化）'!G$116</f>
        <v>3.0588120267064753E-3</v>
      </c>
      <c r="H34" s="342">
        <f>逆行列係数!H34/'逆行列係数（外生化）'!H$116</f>
        <v>0</v>
      </c>
      <c r="I34" s="342">
        <f>逆行列係数!I34/'逆行列係数（外生化）'!I$116</f>
        <v>2.2450393455431436E-4</v>
      </c>
      <c r="J34" s="342">
        <f>逆行列係数!J34/'逆行列係数（外生化）'!J$116</f>
        <v>2.3715499423536922E-3</v>
      </c>
      <c r="K34" s="342">
        <f>逆行列係数!K34/'逆行列係数（外生化）'!K$116</f>
        <v>5.0327079471751022E-3</v>
      </c>
      <c r="L34" s="342">
        <f>逆行列係数!L34/'逆行列係数（外生化）'!L$116</f>
        <v>2.3074834039275125E-4</v>
      </c>
      <c r="M34" s="342">
        <f>逆行列係数!M34/'逆行列係数（外生化）'!M$116</f>
        <v>0</v>
      </c>
      <c r="N34" s="342">
        <f>逆行列係数!N34/'逆行列係数（外生化）'!N$116</f>
        <v>1.3743999862772635E-3</v>
      </c>
      <c r="O34" s="342">
        <f>逆行列係数!O34/'逆行列係数（外生化）'!O$116</f>
        <v>1.207151871597248E-3</v>
      </c>
      <c r="P34" s="342">
        <f>逆行列係数!P34/'逆行列係数（外生化）'!P$116</f>
        <v>1.3893136878306213E-3</v>
      </c>
      <c r="Q34" s="342">
        <f>逆行列係数!Q34/'逆行列係数（外生化）'!Q$116</f>
        <v>7.885391346759479E-3</v>
      </c>
      <c r="R34" s="342">
        <f>逆行列係数!R34/'逆行列係数（外生化）'!R$116</f>
        <v>1.1104025249107812E-3</v>
      </c>
      <c r="S34" s="342">
        <f>逆行列係数!S34/'逆行列係数（外生化）'!S$116</f>
        <v>3.3030573124692578E-3</v>
      </c>
      <c r="T34" s="342">
        <f>逆行列係数!T34/'逆行列係数（外生化）'!T$116</f>
        <v>5.3387588732428451E-3</v>
      </c>
      <c r="U34" s="342">
        <f>逆行列係数!U34/'逆行列係数（外生化）'!U$116</f>
        <v>1.985644931159207E-3</v>
      </c>
      <c r="V34" s="342">
        <f>逆行列係数!V34/'逆行列係数（外生化）'!V$116</f>
        <v>1.1742253273394558E-3</v>
      </c>
      <c r="W34" s="342">
        <f>逆行列係数!W34/'逆行列係数（外生化）'!W$116</f>
        <v>7.2382624027776717E-5</v>
      </c>
      <c r="X34" s="342">
        <f>逆行列係数!X34/'逆行列係数（外生化）'!X$116</f>
        <v>4.6650078085254539E-4</v>
      </c>
      <c r="Y34" s="342">
        <f>逆行列係数!Y34/'逆行列係数（外生化）'!Y$116</f>
        <v>2.9961038782531528E-4</v>
      </c>
      <c r="Z34" s="342">
        <f>逆行列係数!Z34/'逆行列係数（外生化）'!Z$116</f>
        <v>1.1587053361152176E-3</v>
      </c>
      <c r="AA34" s="342">
        <f>逆行列係数!AA34/'逆行列係数（外生化）'!AA$116</f>
        <v>1.0267069609862525E-2</v>
      </c>
      <c r="AB34" s="342">
        <f>逆行列係数!AB34/'逆行列係数（外生化）'!AB$116</f>
        <v>5.6095881769598847E-3</v>
      </c>
      <c r="AC34" s="342">
        <f>逆行列係数!AC34/'逆行列係数（外生化）'!AC$116</f>
        <v>3.9906580009517357E-5</v>
      </c>
      <c r="AD34" s="342">
        <f>逆行列係数!AD34/'逆行列係数（外生化）'!AD$116</f>
        <v>9.1520026619467187E-5</v>
      </c>
      <c r="AE34" s="342">
        <f>逆行列係数!AE34/'逆行列係数（外生化）'!AE$116</f>
        <v>1</v>
      </c>
      <c r="AF34" s="342">
        <f>逆行列係数!AF34/'逆行列係数（外生化）'!AF$116</f>
        <v>7.5924623918971488E-3</v>
      </c>
      <c r="AG34" s="342">
        <f>逆行列係数!AG34/'逆行列係数（外生化）'!AG$116</f>
        <v>1.0666433273094231E-2</v>
      </c>
      <c r="AH34" s="342">
        <f>逆行列係数!AH34/'逆行列係数（外生化）'!AH$116</f>
        <v>3.7565480084826471E-3</v>
      </c>
      <c r="AI34" s="342">
        <f>逆行列係数!AI34/'逆行列係数（外生化）'!AI$116</f>
        <v>2.2632248060712172E-4</v>
      </c>
      <c r="AJ34" s="342">
        <f>逆行列係数!AJ34/'逆行列係数（外生化）'!AJ$116</f>
        <v>7.4866554481878159E-4</v>
      </c>
      <c r="AK34" s="342">
        <f>逆行列係数!AK34/'逆行列係数（外生化）'!AK$116</f>
        <v>1.0474718244663798E-3</v>
      </c>
      <c r="AL34" s="342">
        <f>逆行列係数!AL34/'逆行列係数（外生化）'!AL$116</f>
        <v>4.8154307808009035E-5</v>
      </c>
      <c r="AM34" s="342">
        <f>逆行列係数!AM34/'逆行列係数（外生化）'!AM$116</f>
        <v>1.1379359969249503E-4</v>
      </c>
      <c r="AN34" s="342">
        <f>逆行列係数!AN34/'逆行列係数（外生化）'!AN$116</f>
        <v>2.3364046424554299E-4</v>
      </c>
      <c r="AO34" s="342">
        <f>逆行列係数!AO34/'逆行列係数（外生化）'!AO$116</f>
        <v>1.016449007473332E-4</v>
      </c>
      <c r="AP34" s="342">
        <f>逆行列係数!AP34/'逆行列係数（外生化）'!AP$116</f>
        <v>6.9094066257362579E-5</v>
      </c>
      <c r="AQ34" s="342">
        <f>逆行列係数!AQ34/'逆行列係数（外生化）'!AQ$116</f>
        <v>1.5525730556980718E-3</v>
      </c>
      <c r="AR34" s="342">
        <f>逆行列係数!AR34/'逆行列係数（外生化）'!AR$116</f>
        <v>4.6876660539921976E-4</v>
      </c>
      <c r="AS34" s="342">
        <f>逆行列係数!AS34/'逆行列係数（外生化）'!AS$116</f>
        <v>1.0035120435607507E-3</v>
      </c>
      <c r="AT34" s="342">
        <f>逆行列係数!AT34/'逆行列係数（外生化）'!AT$116</f>
        <v>5.9077725065563688E-4</v>
      </c>
      <c r="AU34" s="342">
        <f>逆行列係数!AU34/'逆行列係数（外生化）'!AU$116</f>
        <v>1.6665927207880279E-3</v>
      </c>
      <c r="AV34" s="342">
        <f>逆行列係数!AV34/'逆行列係数（外生化）'!AV$116</f>
        <v>4.5997232497288045E-3</v>
      </c>
      <c r="AW34" s="342">
        <f>逆行列係数!AW34/'逆行列係数（外生化）'!AW$116</f>
        <v>3.3924385258344834E-3</v>
      </c>
      <c r="AX34" s="342">
        <f>逆行列係数!AX34/'逆行列係数（外生化）'!AX$116</f>
        <v>4.0034793623813514E-3</v>
      </c>
      <c r="AY34" s="342">
        <f>逆行列係数!AY34/'逆行列係数（外生化）'!AY$116</f>
        <v>3.0237703313712055E-3</v>
      </c>
      <c r="AZ34" s="342">
        <f>逆行列係数!AZ34/'逆行列係数（外生化）'!AZ$116</f>
        <v>5.9051327889070842E-3</v>
      </c>
      <c r="BA34" s="342">
        <f>逆行列係数!BA34/'逆行列係数（外生化）'!BA$116</f>
        <v>9.5393709554951163E-4</v>
      </c>
      <c r="BB34" s="342">
        <f>逆行列係数!BB34/'逆行列係数（外生化）'!BB$116</f>
        <v>1.5154054684015306E-2</v>
      </c>
      <c r="BC34" s="342">
        <f>逆行列係数!BC34/'逆行列係数（外生化）'!BC$116</f>
        <v>6.2292833550292486E-3</v>
      </c>
      <c r="BD34" s="342">
        <f>逆行列係数!BD34/'逆行列係数（外生化）'!BD$116</f>
        <v>6.4724546992222104E-3</v>
      </c>
      <c r="BE34" s="342">
        <f>逆行列係数!BE34/'逆行列係数（外生化）'!BE$116</f>
        <v>6.1852920484512545E-3</v>
      </c>
      <c r="BF34" s="342">
        <f>逆行列係数!BF34/'逆行列係数（外生化）'!BF$116</f>
        <v>1.6655294790472661E-3</v>
      </c>
      <c r="BG34" s="342">
        <f>逆行列係数!BG34/'逆行列係数（外生化）'!BG$116</f>
        <v>6.3363057742882051E-3</v>
      </c>
      <c r="BH34" s="342">
        <f>逆行列係数!BH34/'逆行列係数（外生化）'!BH$116</f>
        <v>7.9529212208979353E-4</v>
      </c>
      <c r="BI34" s="342">
        <f>逆行列係数!BI34/'逆行列係数（外生化）'!BI$116</f>
        <v>1.1133773262421744E-3</v>
      </c>
      <c r="BJ34" s="342">
        <f>逆行列係数!BJ34/'逆行列係数（外生化）'!BJ$116</f>
        <v>1.1017795042113754E-2</v>
      </c>
      <c r="BK34" s="342">
        <f>逆行列係数!BK34/'逆行列係数（外生化）'!BK$116</f>
        <v>5.0238445461662313E-4</v>
      </c>
      <c r="BL34" s="342">
        <f>逆行列係数!BL34/'逆行列係数（外生化）'!BL$116</f>
        <v>2.1020874363302713E-3</v>
      </c>
      <c r="BM34" s="342">
        <f>逆行列係数!BM34/'逆行列係数（外生化）'!BM$116</f>
        <v>2.6225978184320499E-3</v>
      </c>
      <c r="BN34" s="342">
        <f>逆行列係数!BN34/'逆行列係数（外生化）'!BN$116</f>
        <v>1.8822794010900199E-3</v>
      </c>
      <c r="BO34" s="342">
        <f>逆行列係数!BO34/'逆行列係数（外生化）'!BO$116</f>
        <v>1.8541676157504045E-3</v>
      </c>
      <c r="BP34" s="342">
        <f>逆行列係数!BP34/'逆行列係数（外生化）'!BP$116</f>
        <v>1.3956237841113964E-4</v>
      </c>
      <c r="BQ34" s="342">
        <f>逆行列係数!BQ34/'逆行列係数（外生化）'!BQ$116</f>
        <v>2.4996512044109936E-4</v>
      </c>
      <c r="BR34" s="342">
        <f>逆行列係数!BR34/'逆行列係数（外生化）'!BR$116</f>
        <v>5.8979997765348036E-3</v>
      </c>
      <c r="BS34" s="342">
        <f>逆行列係数!BS34/'逆行列係数（外生化）'!BS$116</f>
        <v>7.3722523241606533E-4</v>
      </c>
      <c r="BT34" s="342">
        <f>逆行列係数!BT34/'逆行列係数（外生化）'!BT$116</f>
        <v>9.9719265661064828E-4</v>
      </c>
      <c r="BU34" s="342">
        <f>逆行列係数!BU34/'逆行列係数（外生化）'!BU$116</f>
        <v>5.4681632206593739E-4</v>
      </c>
      <c r="BV34" s="342">
        <f>逆行列係数!BV34/'逆行列係数（外生化）'!BV$116</f>
        <v>2.1558199073937895E-4</v>
      </c>
      <c r="BW34" s="342">
        <f>逆行列係数!BW34/'逆行列係数（外生化）'!BW$116</f>
        <v>4.4198043769124416E-4</v>
      </c>
      <c r="BX34" s="342">
        <f>逆行列係数!BX34/'逆行列係数（外生化）'!BX$116</f>
        <v>1.3560389726245244E-4</v>
      </c>
      <c r="BY34" s="342">
        <f>逆行列係数!BY34/'逆行列係数（外生化）'!BY$116</f>
        <v>2.450188615894549E-4</v>
      </c>
      <c r="BZ34" s="342">
        <f>逆行列係数!BZ34/'逆行列係数（外生化）'!BZ$116</f>
        <v>1.8408437932895653E-4</v>
      </c>
      <c r="CA34" s="342">
        <f>逆行列係数!CA34/'逆行列係数（外生化）'!CA$116</f>
        <v>5.9994164618692514E-4</v>
      </c>
      <c r="CB34" s="342">
        <f>逆行列係数!CB34/'逆行列係数（外生化）'!CB$116</f>
        <v>1.4491944481433134E-4</v>
      </c>
      <c r="CC34" s="342">
        <f>逆行列係数!CC34/'逆行列係数（外生化）'!CC$116</f>
        <v>0</v>
      </c>
      <c r="CD34" s="342">
        <f>逆行列係数!CD34/'逆行列係数（外生化）'!CD$116</f>
        <v>4.1875055741420546E-4</v>
      </c>
      <c r="CE34" s="342">
        <f>逆行列係数!CE34/'逆行列係数（外生化）'!CE$116</f>
        <v>7.4074377533896098E-4</v>
      </c>
      <c r="CF34" s="342">
        <f>逆行列係数!CF34/'逆行列係数（外生化）'!CF$116</f>
        <v>1.6264622866380785E-3</v>
      </c>
      <c r="CG34" s="342">
        <f>逆行列係数!CG34/'逆行列係数（外生化）'!CG$116</f>
        <v>6.9369601225260339E-5</v>
      </c>
      <c r="CH34" s="342">
        <f>逆行列係数!CH34/'逆行列係数（外生化）'!CH$116</f>
        <v>1.7257470860504231E-4</v>
      </c>
      <c r="CI34" s="342">
        <f>逆行列係数!CI34/'逆行列係数（外生化）'!CI$116</f>
        <v>3.3284522648552133E-4</v>
      </c>
      <c r="CJ34" s="342">
        <f>逆行列係数!CJ34/'逆行列係数（外生化）'!CJ$116</f>
        <v>1.2650878090399783E-3</v>
      </c>
      <c r="CK34" s="342">
        <f>逆行列係数!CK34/'逆行列係数（外生化）'!CK$116</f>
        <v>2.0144921904516124E-4</v>
      </c>
      <c r="CL34" s="342">
        <f>逆行列係数!CL34/'逆行列係数（外生化）'!CL$116</f>
        <v>6.6360824578731107E-4</v>
      </c>
      <c r="CM34" s="342">
        <f>逆行列係数!CM34/'逆行列係数（外生化）'!CM$116</f>
        <v>2.8687376669664155E-4</v>
      </c>
      <c r="CN34" s="342">
        <f>逆行列係数!CN34/'逆行列係数（外生化）'!CN$116</f>
        <v>2.1163790462211835E-4</v>
      </c>
      <c r="CO34" s="342">
        <f>逆行列係数!CO34/'逆行列係数（外生化）'!CO$116</f>
        <v>2.0082355892648567E-3</v>
      </c>
      <c r="CP34" s="342">
        <f>逆行列係数!CP34/'逆行列係数（外生化）'!CP$116</f>
        <v>5.9545332295849764E-4</v>
      </c>
      <c r="CQ34" s="342">
        <f>逆行列係数!CQ34/'逆行列係数（外生化）'!CQ$116</f>
        <v>2.4978700125016226E-4</v>
      </c>
      <c r="CR34" s="342">
        <f>逆行列係数!CR34/'逆行列係数（外生化）'!CR$116</f>
        <v>2.5123015465190328E-4</v>
      </c>
      <c r="CS34" s="342">
        <f>逆行列係数!CS34/'逆行列係数（外生化）'!CS$116</f>
        <v>2.2555541528642781E-4</v>
      </c>
      <c r="CT34" s="342">
        <f>逆行列係数!CT34/'逆行列係数（外生化）'!CT$116</f>
        <v>6.1205991940878888E-4</v>
      </c>
      <c r="CU34" s="342">
        <f>逆行列係数!CU34/'逆行列係数（外生化）'!CU$116</f>
        <v>2.6343398846406595E-4</v>
      </c>
      <c r="CV34" s="342">
        <f>逆行列係数!CV34/'逆行列係数（外生化）'!CV$116</f>
        <v>6.368466950366342E-4</v>
      </c>
      <c r="CW34" s="342">
        <f>逆行列係数!CW34/'逆行列係数（外生化）'!CW$116</f>
        <v>1.1678701398083653E-3</v>
      </c>
      <c r="CX34" s="342">
        <f>逆行列係数!CX34/'逆行列係数（外生化）'!CX$116</f>
        <v>4.0645958450395182E-4</v>
      </c>
      <c r="CY34" s="342">
        <f>逆行列係数!CY34/'逆行列係数（外生化）'!CY$116</f>
        <v>5.4705903291194641E-4</v>
      </c>
      <c r="CZ34" s="342">
        <f>逆行列係数!CZ34/'逆行列係数（外生化）'!CZ$116</f>
        <v>4.8740635251299678E-4</v>
      </c>
      <c r="DA34" s="342">
        <f>逆行列係数!DA34/'逆行列係数（外生化）'!DA$116</f>
        <v>7.5607395229453837E-4</v>
      </c>
      <c r="DB34" s="342">
        <f>逆行列係数!DB34/'逆行列係数（外生化）'!DB$116</f>
        <v>1.0928367826772572E-3</v>
      </c>
      <c r="DC34" s="342">
        <f>逆行列係数!DC34/'逆行列係数（外生化）'!DC$116</f>
        <v>1.928117711772883E-4</v>
      </c>
      <c r="DD34" s="342">
        <f>逆行列係数!DD34/'逆行列係数（外生化）'!DD$116</f>
        <v>1.9612438086202453E-4</v>
      </c>
      <c r="DE34" s="342">
        <f>逆行列係数!DE34/'逆行列係数（外生化）'!DE$116</f>
        <v>6.3703855253223109E-3</v>
      </c>
      <c r="DF34" s="343">
        <f>逆行列係数!DF34/'逆行列係数（外生化）'!DF$116</f>
        <v>4.5231732011823356E-4</v>
      </c>
      <c r="DG34" s="344"/>
      <c r="DH34" s="345"/>
      <c r="DI34" s="346"/>
      <c r="DJ34" s="346"/>
      <c r="DK34" s="346"/>
      <c r="DL34" s="346"/>
      <c r="DM34" s="346"/>
      <c r="DN34" s="346"/>
      <c r="DO34" s="346"/>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c r="FO34" s="345"/>
    </row>
    <row r="35" spans="1:171" ht="19.899999999999999" customHeight="1" x14ac:dyDescent="0.15">
      <c r="A35" s="347" t="s">
        <v>271</v>
      </c>
      <c r="B35" s="348" t="s">
        <v>272</v>
      </c>
      <c r="C35" s="349">
        <f>逆行列係数!C35/'逆行列係数（外生化）'!C$116</f>
        <v>2.7079775483617645E-4</v>
      </c>
      <c r="D35" s="342">
        <f>逆行列係数!D35/'逆行列係数（外生化）'!D$116</f>
        <v>1.3039289644210816E-4</v>
      </c>
      <c r="E35" s="342">
        <f>逆行列係数!E35/'逆行列係数（外生化）'!E$116</f>
        <v>4.180433318210517E-4</v>
      </c>
      <c r="F35" s="342">
        <f>逆行列係数!F35/'逆行列係数（外生化）'!F$116</f>
        <v>7.2305065789896419E-5</v>
      </c>
      <c r="G35" s="342">
        <f>逆行列係数!G35/'逆行列係数（外生化）'!G$116</f>
        <v>2.6138911056319076E-4</v>
      </c>
      <c r="H35" s="342">
        <f>逆行列係数!H35/'逆行列係数（外生化）'!H$116</f>
        <v>0</v>
      </c>
      <c r="I35" s="342">
        <f>逆行列係数!I35/'逆行列係数（外生化）'!I$116</f>
        <v>8.6783078054460019E-4</v>
      </c>
      <c r="J35" s="342">
        <f>逆行列係数!J35/'逆行列係数（外生化）'!J$116</f>
        <v>7.8675250301171338E-5</v>
      </c>
      <c r="K35" s="342">
        <f>逆行列係数!K35/'逆行列係数（外生化）'!K$116</f>
        <v>7.2868359583922758E-5</v>
      </c>
      <c r="L35" s="342">
        <f>逆行列係数!L35/'逆行列係数（外生化）'!L$116</f>
        <v>3.248095951771285E-5</v>
      </c>
      <c r="M35" s="342">
        <f>逆行列係数!M35/'逆行列係数（外生化）'!M$116</f>
        <v>0</v>
      </c>
      <c r="N35" s="342">
        <f>逆行列係数!N35/'逆行列係数（外生化）'!N$116</f>
        <v>1.3366262593908487E-4</v>
      </c>
      <c r="O35" s="342">
        <f>逆行列係数!O35/'逆行列係数（外生化）'!O$116</f>
        <v>6.2311341867369013E-4</v>
      </c>
      <c r="P35" s="342">
        <f>逆行列係数!P35/'逆行列係数（外生化）'!P$116</f>
        <v>9.5695815647895278E-5</v>
      </c>
      <c r="Q35" s="342">
        <f>逆行列係数!Q35/'逆行列係数（外生化）'!Q$116</f>
        <v>1.8605362846109712E-4</v>
      </c>
      <c r="R35" s="342">
        <f>逆行列係数!R35/'逆行列係数（外生化）'!R$116</f>
        <v>6.9522119779891737E-5</v>
      </c>
      <c r="S35" s="342">
        <f>逆行列係数!S35/'逆行列係数（外生化）'!S$116</f>
        <v>1.0571820433386573E-4</v>
      </c>
      <c r="T35" s="342">
        <f>逆行列係数!T35/'逆行列係数（外生化）'!T$116</f>
        <v>7.3541877131319446E-5</v>
      </c>
      <c r="U35" s="342">
        <f>逆行列係数!U35/'逆行列係数（外生化）'!U$116</f>
        <v>2.7917087860842302E-4</v>
      </c>
      <c r="V35" s="342">
        <f>逆行列係数!V35/'逆行列係数（外生化）'!V$116</f>
        <v>1.6367232863620726E-4</v>
      </c>
      <c r="W35" s="342">
        <f>逆行列係数!W35/'逆行列係数（外生化）'!W$116</f>
        <v>1.2656088411730195E-4</v>
      </c>
      <c r="X35" s="342">
        <f>逆行列係数!X35/'逆行列係数（外生化）'!X$116</f>
        <v>2.8190179817265111E-4</v>
      </c>
      <c r="Y35" s="342">
        <f>逆行列係数!Y35/'逆行列係数（外生化）'!Y$116</f>
        <v>1.5697416450433728E-4</v>
      </c>
      <c r="Z35" s="342">
        <f>逆行列係数!Z35/'逆行列係数（外生化）'!Z$116</f>
        <v>7.700281103217308E-5</v>
      </c>
      <c r="AA35" s="342">
        <f>逆行列係数!AA35/'逆行列係数（外生化）'!AA$116</f>
        <v>4.2423031460651846E-4</v>
      </c>
      <c r="AB35" s="342">
        <f>逆行列係数!AB35/'逆行列係数（外生化）'!AB$116</f>
        <v>1.0372552774221474E-4</v>
      </c>
      <c r="AC35" s="342">
        <f>逆行列係数!AC35/'逆行列係数（外生化）'!AC$116</f>
        <v>1.234419337817393E-5</v>
      </c>
      <c r="AD35" s="342">
        <f>逆行列係数!AD35/'逆行列係数（外生化）'!AD$116</f>
        <v>8.5112607708441547E-5</v>
      </c>
      <c r="AE35" s="342">
        <f>逆行列係数!AE35/'逆行列係数（外生化）'!AE$116</f>
        <v>1.5363590476182606E-4</v>
      </c>
      <c r="AF35" s="342">
        <f>逆行列係数!AF35/'逆行列係数（外生化）'!AF$116</f>
        <v>1</v>
      </c>
      <c r="AG35" s="342">
        <f>逆行列係数!AG35/'逆行列係数（外生化）'!AG$116</f>
        <v>1.5110864552636191E-3</v>
      </c>
      <c r="AH35" s="342">
        <f>逆行列係数!AH35/'逆行列係数（外生化）'!AH$116</f>
        <v>1.0900884288163082E-4</v>
      </c>
      <c r="AI35" s="342">
        <f>逆行列係数!AI35/'逆行列係数（外生化）'!AI$116</f>
        <v>2.5248229590295177E-4</v>
      </c>
      <c r="AJ35" s="342">
        <f>逆行列係数!AJ35/'逆行列係数（外生化）'!AJ$116</f>
        <v>1.235800129336985E-4</v>
      </c>
      <c r="AK35" s="342">
        <f>逆行列係数!AK35/'逆行列係数（外生化）'!AK$116</f>
        <v>2.0688326378220467E-4</v>
      </c>
      <c r="AL35" s="342">
        <f>逆行列係数!AL35/'逆行列係数（外生化）'!AL$116</f>
        <v>9.5395300790133758E-5</v>
      </c>
      <c r="AM35" s="342">
        <f>逆行列係数!AM35/'逆行列係数（外生化）'!AM$116</f>
        <v>2.0454497027876518E-4</v>
      </c>
      <c r="AN35" s="342">
        <f>逆行列係数!AN35/'逆行列係数（外生化）'!AN$116</f>
        <v>1.5979610591156858E-4</v>
      </c>
      <c r="AO35" s="342">
        <f>逆行列係数!AO35/'逆行列係数（外生化）'!AO$116</f>
        <v>8.5214269487742032E-5</v>
      </c>
      <c r="AP35" s="342">
        <f>逆行列係数!AP35/'逆行列係数（外生化）'!AP$116</f>
        <v>4.3040332928873741E-5</v>
      </c>
      <c r="AQ35" s="342">
        <f>逆行列係数!AQ35/'逆行列係数（外生化）'!AQ$116</f>
        <v>7.4464906158184063E-5</v>
      </c>
      <c r="AR35" s="342">
        <f>逆行列係数!AR35/'逆行列係数（外生化）'!AR$116</f>
        <v>3.955929010324585E-4</v>
      </c>
      <c r="AS35" s="342">
        <f>逆行列係数!AS35/'逆行列係数（外生化）'!AS$116</f>
        <v>2.0077940662980597E-4</v>
      </c>
      <c r="AT35" s="342">
        <f>逆行列係数!AT35/'逆行列係数（外生化）'!AT$116</f>
        <v>8.7970310397125534E-4</v>
      </c>
      <c r="AU35" s="342">
        <f>逆行列係数!AU35/'逆行列係数（外生化）'!AU$116</f>
        <v>1.1302200768262347E-3</v>
      </c>
      <c r="AV35" s="342">
        <f>逆行列係数!AV35/'逆行列係数（外生化）'!AV$116</f>
        <v>1.3473691111920655E-3</v>
      </c>
      <c r="AW35" s="342">
        <f>逆行列係数!AW35/'逆行列係数（外生化）'!AW$116</f>
        <v>5.2248732541489075E-4</v>
      </c>
      <c r="AX35" s="342">
        <f>逆行列係数!AX35/'逆行列係数（外生化）'!AX$116</f>
        <v>1.3906522035609216E-4</v>
      </c>
      <c r="AY35" s="342">
        <f>逆行列係数!AY35/'逆行列係数（外生化）'!AY$116</f>
        <v>1.077042876584965E-3</v>
      </c>
      <c r="AZ35" s="342">
        <f>逆行列係数!AZ35/'逆行列係数（外生化）'!AZ$116</f>
        <v>1.0273338729233116E-3</v>
      </c>
      <c r="BA35" s="342">
        <f>逆行列係数!BA35/'逆行列係数（外生化）'!BA$116</f>
        <v>8.6523450320911662E-5</v>
      </c>
      <c r="BB35" s="342">
        <f>逆行列係数!BB35/'逆行列係数（外生化）'!BB$116</f>
        <v>5.8195165754280995E-4</v>
      </c>
      <c r="BC35" s="342">
        <f>逆行列係数!BC35/'逆行列係数（外生化）'!BC$116</f>
        <v>1.1534788330340414E-3</v>
      </c>
      <c r="BD35" s="342">
        <f>逆行列係数!BD35/'逆行列係数（外生化）'!BD$116</f>
        <v>2.4697719984185021E-4</v>
      </c>
      <c r="BE35" s="342">
        <f>逆行列係数!BE35/'逆行列係数（外生化）'!BE$116</f>
        <v>1.8716585125278593E-3</v>
      </c>
      <c r="BF35" s="342">
        <f>逆行列係数!BF35/'逆行列係数（外生化）'!BF$116</f>
        <v>3.0553296049529665E-3</v>
      </c>
      <c r="BG35" s="342">
        <f>逆行列係数!BG35/'逆行列係数（外生化）'!BG$116</f>
        <v>2.1036427642261691E-3</v>
      </c>
      <c r="BH35" s="342">
        <f>逆行列係数!BH35/'逆行列係数（外生化）'!BH$116</f>
        <v>2.1265301611353938E-3</v>
      </c>
      <c r="BI35" s="342">
        <f>逆行列係数!BI35/'逆行列係数（外生化）'!BI$116</f>
        <v>1.4055342137634392E-3</v>
      </c>
      <c r="BJ35" s="342">
        <f>逆行列係数!BJ35/'逆行列係数（外生化）'!BJ$116</f>
        <v>8.9068738419352804E-4</v>
      </c>
      <c r="BK35" s="342">
        <f>逆行列係数!BK35/'逆行列係数（外生化）'!BK$116</f>
        <v>8.2457734725244149E-4</v>
      </c>
      <c r="BL35" s="342">
        <f>逆行列係数!BL35/'逆行列係数（外生化）'!BL$116</f>
        <v>1.1177108962281396E-4</v>
      </c>
      <c r="BM35" s="342">
        <f>逆行列係数!BM35/'逆行列係数（外生化）'!BM$116</f>
        <v>1.2064252163103088E-4</v>
      </c>
      <c r="BN35" s="342">
        <f>逆行列係数!BN35/'逆行列係数（外生化）'!BN$116</f>
        <v>6.0706390157325759E-4</v>
      </c>
      <c r="BO35" s="342">
        <f>逆行列係数!BO35/'逆行列係数（外生化）'!BO$116</f>
        <v>6.4071774715613878E-4</v>
      </c>
      <c r="BP35" s="342">
        <f>逆行列係数!BP35/'逆行列係数（外生化）'!BP$116</f>
        <v>1.636522752069046E-4</v>
      </c>
      <c r="BQ35" s="342">
        <f>逆行列係数!BQ35/'逆行列係数（外生化）'!BQ$116</f>
        <v>5.9153060179125972E-5</v>
      </c>
      <c r="BR35" s="342">
        <f>逆行列係数!BR35/'逆行列係数（外生化）'!BR$116</f>
        <v>3.1397060599085944E-4</v>
      </c>
      <c r="BS35" s="342">
        <f>逆行列係数!BS35/'逆行列係数（外生化）'!BS$116</f>
        <v>3.0060054957963384E-3</v>
      </c>
      <c r="BT35" s="342">
        <f>逆行列係数!BT35/'逆行列係数（外生化）'!BT$116</f>
        <v>8.096359400521866E-5</v>
      </c>
      <c r="BU35" s="342">
        <f>逆行列係数!BU35/'逆行列係数（外生化）'!BU$116</f>
        <v>5.8298322344886382E-5</v>
      </c>
      <c r="BV35" s="342">
        <f>逆行列係数!BV35/'逆行列係数（外生化）'!BV$116</f>
        <v>2.7903473307144719E-5</v>
      </c>
      <c r="BW35" s="342">
        <f>逆行列係数!BW35/'逆行列係数（外生化）'!BW$116</f>
        <v>2.4683954499947072E-5</v>
      </c>
      <c r="BX35" s="342">
        <f>逆行列係数!BX35/'逆行列係数（外生化）'!BX$116</f>
        <v>6.3930106009988491E-6</v>
      </c>
      <c r="BY35" s="342">
        <f>逆行列係数!BY35/'逆行列係数（外生化）'!BY$116</f>
        <v>2.0915524521260487E-4</v>
      </c>
      <c r="BZ35" s="342">
        <f>逆行列係数!BZ35/'逆行列係数（外生化）'!BZ$116</f>
        <v>3.3508393794594819E-4</v>
      </c>
      <c r="CA35" s="342">
        <f>逆行列係数!CA35/'逆行列係数（外生化）'!CA$116</f>
        <v>1.6292528850401858E-3</v>
      </c>
      <c r="CB35" s="342">
        <f>逆行列係数!CB35/'逆行列係数（外生化）'!CB$116</f>
        <v>1.6619412188068419E-4</v>
      </c>
      <c r="CC35" s="342">
        <f>逆行列係数!CC35/'逆行列係数（外生化）'!CC$116</f>
        <v>0</v>
      </c>
      <c r="CD35" s="342">
        <f>逆行列係数!CD35/'逆行列係数（外生化）'!CD$116</f>
        <v>1.7041967246123058E-4</v>
      </c>
      <c r="CE35" s="342">
        <f>逆行列係数!CE35/'逆行列係数（外生化）'!CE$116</f>
        <v>1.5248363775120376E-4</v>
      </c>
      <c r="CF35" s="342">
        <f>逆行列係数!CF35/'逆行列係数（外生化）'!CF$116</f>
        <v>1.3244364152407097E-4</v>
      </c>
      <c r="CG35" s="342">
        <f>逆行列係数!CG35/'逆行列係数（外生化）'!CG$116</f>
        <v>7.9905472460156028E-5</v>
      </c>
      <c r="CH35" s="342">
        <f>逆行列係数!CH35/'逆行列係数（外生化）'!CH$116</f>
        <v>1.1228967321847509E-4</v>
      </c>
      <c r="CI35" s="342">
        <f>逆行列係数!CI35/'逆行列係数（外生化）'!CI$116</f>
        <v>1.061468557604725E-4</v>
      </c>
      <c r="CJ35" s="342">
        <f>逆行列係数!CJ35/'逆行列係数（外生化）'!CJ$116</f>
        <v>8.6508854457993556E-5</v>
      </c>
      <c r="CK35" s="342">
        <f>逆行列係数!CK35/'逆行列係数（外生化）'!CK$116</f>
        <v>9.4067277973990376E-5</v>
      </c>
      <c r="CL35" s="342">
        <f>逆行列係数!CL35/'逆行列係数（外生化）'!CL$116</f>
        <v>7.296004750706769E-5</v>
      </c>
      <c r="CM35" s="342">
        <f>逆行列係数!CM35/'逆行列係数（外生化）'!CM$116</f>
        <v>2.9366608547008667E-4</v>
      </c>
      <c r="CN35" s="342">
        <f>逆行列係数!CN35/'逆行列係数（外生化）'!CN$116</f>
        <v>9.1347991397721666E-5</v>
      </c>
      <c r="CO35" s="342">
        <f>逆行列係数!CO35/'逆行列係数（外生化）'!CO$116</f>
        <v>1.469750220366366E-4</v>
      </c>
      <c r="CP35" s="342">
        <f>逆行列係数!CP35/'逆行列係数（外生化）'!CP$116</f>
        <v>1.9513825622137677E-4</v>
      </c>
      <c r="CQ35" s="342">
        <f>逆行列係数!CQ35/'逆行列係数（外生化）'!CQ$116</f>
        <v>2.036748318778234E-4</v>
      </c>
      <c r="CR35" s="342">
        <f>逆行列係数!CR35/'逆行列係数（外生化）'!CR$116</f>
        <v>3.4459525573877397E-4</v>
      </c>
      <c r="CS35" s="342">
        <f>逆行列係数!CS35/'逆行列係数（外生化）'!CS$116</f>
        <v>2.1594263018545384E-4</v>
      </c>
      <c r="CT35" s="342">
        <f>逆行列係数!CT35/'逆行列係数（外生化）'!CT$116</f>
        <v>5.7942284166298237E-4</v>
      </c>
      <c r="CU35" s="342">
        <f>逆行列係数!CU35/'逆行列係数（外生化）'!CU$116</f>
        <v>4.3900148536635318E-4</v>
      </c>
      <c r="CV35" s="342">
        <f>逆行列係数!CV35/'逆行列係数（外生化）'!CV$116</f>
        <v>4.3005907843627177E-5</v>
      </c>
      <c r="CW35" s="342">
        <f>逆行列係数!CW35/'逆行列係数（外生化）'!CW$116</f>
        <v>3.8844954850959543E-3</v>
      </c>
      <c r="CX35" s="342">
        <f>逆行列係数!CX35/'逆行列係数（外生化）'!CX$116</f>
        <v>5.0588189726959374E-5</v>
      </c>
      <c r="CY35" s="342">
        <f>逆行列係数!CY35/'逆行列係数（外生化）'!CY$116</f>
        <v>3.0147711634309897E-4</v>
      </c>
      <c r="CZ35" s="342">
        <f>逆行列係数!CZ35/'逆行列係数（外生化）'!CZ$116</f>
        <v>1.0170241499086023E-4</v>
      </c>
      <c r="DA35" s="342">
        <f>逆行列係数!DA35/'逆行列係数（外生化）'!DA$116</f>
        <v>1.6273197107060861E-4</v>
      </c>
      <c r="DB35" s="342">
        <f>逆行列係数!DB35/'逆行列係数（外生化）'!DB$116</f>
        <v>3.8742779441997054E-4</v>
      </c>
      <c r="DC35" s="342">
        <f>逆行列係数!DC35/'逆行列係数（外生化）'!DC$116</f>
        <v>1.244439242453957E-3</v>
      </c>
      <c r="DD35" s="342">
        <f>逆行列係数!DD35/'逆行列係数（外生化）'!DD$116</f>
        <v>1.739014881292464E-4</v>
      </c>
      <c r="DE35" s="342">
        <f>逆行列係数!DE35/'逆行列係数（外生化）'!DE$116</f>
        <v>1.3122831813479202E-3</v>
      </c>
      <c r="DF35" s="343">
        <f>逆行列係数!DF35/'逆行列係数（外生化）'!DF$116</f>
        <v>1.06350556564312E-4</v>
      </c>
      <c r="DG35" s="344"/>
      <c r="DH35" s="345"/>
      <c r="DI35" s="346"/>
      <c r="DJ35" s="346"/>
      <c r="DK35" s="346"/>
      <c r="DL35" s="346"/>
      <c r="DM35" s="346"/>
      <c r="DN35" s="346"/>
      <c r="DO35" s="346"/>
      <c r="DR35" s="345"/>
      <c r="DS35" s="345"/>
      <c r="DT35" s="345"/>
      <c r="DU35" s="345"/>
      <c r="DV35" s="345"/>
      <c r="DW35" s="345"/>
      <c r="DX35" s="345"/>
      <c r="DY35" s="345"/>
      <c r="DZ35" s="345"/>
      <c r="EA35" s="345"/>
      <c r="EB35" s="345"/>
      <c r="EC35" s="345"/>
      <c r="ED35" s="345"/>
      <c r="EE35" s="345"/>
      <c r="EF35" s="345"/>
      <c r="EG35" s="345"/>
      <c r="EH35" s="345"/>
      <c r="EI35" s="345"/>
      <c r="EJ35" s="345"/>
      <c r="EK35" s="345"/>
      <c r="EL35" s="345"/>
      <c r="EM35" s="345"/>
      <c r="EN35" s="345"/>
      <c r="EO35" s="345"/>
      <c r="EP35" s="345"/>
      <c r="EQ35" s="345"/>
      <c r="ER35" s="345"/>
      <c r="ES35" s="345"/>
      <c r="ET35" s="345"/>
      <c r="EU35" s="345"/>
      <c r="EV35" s="345"/>
      <c r="EW35" s="345"/>
      <c r="EX35" s="345"/>
      <c r="EY35" s="345"/>
      <c r="EZ35" s="345"/>
      <c r="FA35" s="345"/>
      <c r="FB35" s="345"/>
      <c r="FC35" s="345"/>
      <c r="FD35" s="345"/>
      <c r="FE35" s="345"/>
      <c r="FF35" s="345"/>
      <c r="FG35" s="345"/>
      <c r="FH35" s="345"/>
      <c r="FI35" s="345"/>
      <c r="FJ35" s="345"/>
      <c r="FK35" s="345"/>
      <c r="FL35" s="345"/>
      <c r="FM35" s="345"/>
      <c r="FN35" s="345"/>
      <c r="FO35" s="345"/>
    </row>
    <row r="36" spans="1:171" ht="19.899999999999999" customHeight="1" x14ac:dyDescent="0.15">
      <c r="A36" s="347" t="s">
        <v>277</v>
      </c>
      <c r="B36" s="348" t="s">
        <v>663</v>
      </c>
      <c r="C36" s="349">
        <f>逆行列係数!C36/'逆行列係数（外生化）'!C$116</f>
        <v>3.3074279370769054E-6</v>
      </c>
      <c r="D36" s="342">
        <f>逆行列係数!D36/'逆行列係数（外生化）'!D$116</f>
        <v>7.4424391251396504E-7</v>
      </c>
      <c r="E36" s="342">
        <f>逆行列係数!E36/'逆行列係数（外生化）'!E$116</f>
        <v>1.3924807663833821E-6</v>
      </c>
      <c r="F36" s="342">
        <f>逆行列係数!F36/'逆行列係数（外生化）'!F$116</f>
        <v>6.4982004867296672E-7</v>
      </c>
      <c r="G36" s="342">
        <f>逆行列係数!G36/'逆行列係数（外生化）'!G$116</f>
        <v>2.2763881696383051E-5</v>
      </c>
      <c r="H36" s="342">
        <f>逆行列係数!H36/'逆行列係数（外生化）'!H$116</f>
        <v>0</v>
      </c>
      <c r="I36" s="342">
        <f>逆行列係数!I36/'逆行列係数（外生化）'!I$116</f>
        <v>1.1295938794029829E-4</v>
      </c>
      <c r="J36" s="342">
        <f>逆行列係数!J36/'逆行列係数（外生化）'!J$116</f>
        <v>2.9926211172287131E-6</v>
      </c>
      <c r="K36" s="342">
        <f>逆行列係数!K36/'逆行列係数（外生化）'!K$116</f>
        <v>2.5444024531828596E-6</v>
      </c>
      <c r="L36" s="342">
        <f>逆行列係数!L36/'逆行列係数（外生化）'!L$116</f>
        <v>7.7052415339638413E-7</v>
      </c>
      <c r="M36" s="342">
        <f>逆行列係数!M36/'逆行列係数（外生化）'!M$116</f>
        <v>0</v>
      </c>
      <c r="N36" s="342">
        <f>逆行列係数!N36/'逆行列係数（外生化）'!N$116</f>
        <v>7.603186137617373E-6</v>
      </c>
      <c r="O36" s="342">
        <f>逆行列係数!O36/'逆行列係数（外生化）'!O$116</f>
        <v>1.7666345915584786E-4</v>
      </c>
      <c r="P36" s="342">
        <f>逆行列係数!P36/'逆行列係数（外生化）'!P$116</f>
        <v>4.6062643661655212E-6</v>
      </c>
      <c r="Q36" s="342">
        <f>逆行列係数!Q36/'逆行列係数（外生化）'!Q$116</f>
        <v>3.096574235796461E-5</v>
      </c>
      <c r="R36" s="342">
        <f>逆行列係数!R36/'逆行列係数（外生化）'!R$116</f>
        <v>3.8950839013149998E-6</v>
      </c>
      <c r="S36" s="342">
        <f>逆行列係数!S36/'逆行列係数（外生化）'!S$116</f>
        <v>7.1539618415485703E-6</v>
      </c>
      <c r="T36" s="342">
        <f>逆行列係数!T36/'逆行列係数（外生化）'!T$116</f>
        <v>4.1048604923160819E-6</v>
      </c>
      <c r="U36" s="342">
        <f>逆行列係数!U36/'逆行列係数（外生化）'!U$116</f>
        <v>1.1527783526870482E-5</v>
      </c>
      <c r="V36" s="342">
        <f>逆行列係数!V36/'逆行列係数（外生化）'!V$116</f>
        <v>3.8684681854161189E-6</v>
      </c>
      <c r="W36" s="342">
        <f>逆行列係数!W36/'逆行列係数（外生化）'!W$116</f>
        <v>1.3142282384406998E-6</v>
      </c>
      <c r="X36" s="342">
        <f>逆行列係数!X36/'逆行列係数（外生化）'!X$116</f>
        <v>1.9159698325210496E-6</v>
      </c>
      <c r="Y36" s="342">
        <f>逆行列係数!Y36/'逆行列係数（外生化）'!Y$116</f>
        <v>1.8333633314199216E-6</v>
      </c>
      <c r="Z36" s="342">
        <f>逆行列係数!Z36/'逆行列係数（外生化）'!Z$116</f>
        <v>1.6320019306066778E-6</v>
      </c>
      <c r="AA36" s="342">
        <f>逆行列係数!AA36/'逆行列係数（外生化）'!AA$116</f>
        <v>2.8899292036909716E-6</v>
      </c>
      <c r="AB36" s="342">
        <f>逆行列係数!AB36/'逆行列係数（外生化）'!AB$116</f>
        <v>1.0944519492536388E-5</v>
      </c>
      <c r="AC36" s="342">
        <f>逆行列係数!AC36/'逆行列係数（外生化）'!AC$116</f>
        <v>2.4021343341397609E-7</v>
      </c>
      <c r="AD36" s="342">
        <f>逆行列係数!AD36/'逆行列係数（外生化）'!AD$116</f>
        <v>9.6434817333077624E-6</v>
      </c>
      <c r="AE36" s="342">
        <f>逆行列係数!AE36/'逆行列係数（外生化）'!AE$116</f>
        <v>3.9163102304772964E-6</v>
      </c>
      <c r="AF36" s="342">
        <f>逆行列係数!AF36/'逆行列係数（外生化）'!AF$116</f>
        <v>1.135224614115983E-5</v>
      </c>
      <c r="AG36" s="342">
        <f>逆行列係数!AG36/'逆行列係数（外生化）'!AG$116</f>
        <v>1</v>
      </c>
      <c r="AH36" s="342">
        <f>逆行列係数!AH36/'逆行列係数（外生化）'!AH$116</f>
        <v>6.0624825683101109E-6</v>
      </c>
      <c r="AI36" s="342">
        <f>逆行列係数!AI36/'逆行列係数（外生化）'!AI$116</f>
        <v>4.8812469132367933E-6</v>
      </c>
      <c r="AJ36" s="342">
        <f>逆行列係数!AJ36/'逆行列係数（外生化）'!AJ$116</f>
        <v>2.881408596933709E-5</v>
      </c>
      <c r="AK36" s="342">
        <f>逆行列係数!AK36/'逆行列係数（外生化）'!AK$116</f>
        <v>7.7672851141685063E-6</v>
      </c>
      <c r="AL36" s="342">
        <f>逆行列係数!AL36/'逆行列係数（外生化）'!AL$116</f>
        <v>1.6789393588433693E-6</v>
      </c>
      <c r="AM36" s="342">
        <f>逆行列係数!AM36/'逆行列係数（外生化）'!AM$116</f>
        <v>4.7506132683415501E-6</v>
      </c>
      <c r="AN36" s="342">
        <f>逆行列係数!AN36/'逆行列係数（外生化）'!AN$116</f>
        <v>1.3950118944097293E-5</v>
      </c>
      <c r="AO36" s="342">
        <f>逆行列係数!AO36/'逆行列係数（外生化）'!AO$116</f>
        <v>2.6546010776814075E-6</v>
      </c>
      <c r="AP36" s="342">
        <f>逆行列係数!AP36/'逆行列係数（外生化）'!AP$116</f>
        <v>7.9070621605912237E-7</v>
      </c>
      <c r="AQ36" s="342">
        <f>逆行列係数!AQ36/'逆行列係数（外生化）'!AQ$116</f>
        <v>2.6151389939849478E-6</v>
      </c>
      <c r="AR36" s="342">
        <f>逆行列係数!AR36/'逆行列係数（外生化）'!AR$116</f>
        <v>1.7978176719301149E-5</v>
      </c>
      <c r="AS36" s="342">
        <f>逆行列係数!AS36/'逆行列係数（外生化）'!AS$116</f>
        <v>3.8619300393601411E-6</v>
      </c>
      <c r="AT36" s="342">
        <f>逆行列係数!AT36/'逆行列係数（外生化）'!AT$116</f>
        <v>2.4122513343518211E-6</v>
      </c>
      <c r="AU36" s="342">
        <f>逆行列係数!AU36/'逆行列係数（外生化）'!AU$116</f>
        <v>1.793643249739895E-5</v>
      </c>
      <c r="AV36" s="342">
        <f>逆行列係数!AV36/'逆行列係数（外生化）'!AV$116</f>
        <v>3.8226773763942414E-5</v>
      </c>
      <c r="AW36" s="342">
        <f>逆行列係数!AW36/'逆行列係数（外生化）'!AW$116</f>
        <v>1.3951311702342186E-5</v>
      </c>
      <c r="AX36" s="342">
        <f>逆行列係数!AX36/'逆行列係数（外生化）'!AX$116</f>
        <v>1.941651795033556E-5</v>
      </c>
      <c r="AY36" s="342">
        <f>逆行列係数!AY36/'逆行列係数（外生化）'!AY$116</f>
        <v>4.5157273523402166E-6</v>
      </c>
      <c r="AZ36" s="342">
        <f>逆行列係数!AZ36/'逆行列係数（外生化）'!AZ$116</f>
        <v>8.5043590779598393E-7</v>
      </c>
      <c r="BA36" s="342">
        <f>逆行列係数!BA36/'逆行列係数（外生化）'!BA$116</f>
        <v>2.8309172873289986E-6</v>
      </c>
      <c r="BB36" s="342">
        <f>逆行列係数!BB36/'逆行列係数（外生化）'!BB$116</f>
        <v>3.3715549537988736E-6</v>
      </c>
      <c r="BC36" s="342">
        <f>逆行列係数!BC36/'逆行列係数（外生化）'!BC$116</f>
        <v>2.1647903604521161E-5</v>
      </c>
      <c r="BD36" s="342">
        <f>逆行列係数!BD36/'逆行列係数（外生化）'!BD$116</f>
        <v>2.5749760234665566E-6</v>
      </c>
      <c r="BE36" s="342">
        <f>逆行列係数!BE36/'逆行列係数（外生化）'!BE$116</f>
        <v>4.9788188455436683E-6</v>
      </c>
      <c r="BF36" s="342">
        <f>逆行列係数!BF36/'逆行列係数（外生化）'!BF$116</f>
        <v>5.2418359229539692E-6</v>
      </c>
      <c r="BG36" s="342">
        <f>逆行列係数!BG36/'逆行列係数（外生化）'!BG$116</f>
        <v>5.3323951584355617E-6</v>
      </c>
      <c r="BH36" s="342">
        <f>逆行列係数!BH36/'逆行列係数（外生化）'!BH$116</f>
        <v>3.0883967905723401E-6</v>
      </c>
      <c r="BI36" s="342">
        <f>逆行列係数!BI36/'逆行列係数（外生化）'!BI$116</f>
        <v>8.1314197517388914E-6</v>
      </c>
      <c r="BJ36" s="342">
        <f>逆行列係数!BJ36/'逆行列係数（外生化）'!BJ$116</f>
        <v>5.0160841054010942E-5</v>
      </c>
      <c r="BK36" s="342">
        <f>逆行列係数!BK36/'逆行列係数（外生化）'!BK$116</f>
        <v>7.2102631933993218E-6</v>
      </c>
      <c r="BL36" s="342">
        <f>逆行列係数!BL36/'逆行列係数（外生化）'!BL$116</f>
        <v>2.4371021199010276E-6</v>
      </c>
      <c r="BM36" s="342">
        <f>逆行列係数!BM36/'逆行列係数（外生化）'!BM$116</f>
        <v>2.7215508043473811E-6</v>
      </c>
      <c r="BN36" s="342">
        <f>逆行列係数!BN36/'逆行列係数（外生化）'!BN$116</f>
        <v>3.366215504685472E-6</v>
      </c>
      <c r="BO36" s="342">
        <f>逆行列係数!BO36/'逆行列係数（外生化）'!BO$116</f>
        <v>5.0378184274330527E-6</v>
      </c>
      <c r="BP36" s="342">
        <f>逆行列係数!BP36/'逆行列係数（外生化）'!BP$116</f>
        <v>7.9316642535691761E-6</v>
      </c>
      <c r="BQ36" s="342">
        <f>逆行列係数!BQ36/'逆行列係数（外生化）'!BQ$116</f>
        <v>2.5867089815392131E-4</v>
      </c>
      <c r="BR36" s="342">
        <f>逆行列係数!BR36/'逆行列係数（外生化）'!BR$116</f>
        <v>9.5219194926859597E-6</v>
      </c>
      <c r="BS36" s="342">
        <f>逆行列係数!BS36/'逆行列係数（外生化）'!BS$116</f>
        <v>2.127000183686532E-5</v>
      </c>
      <c r="BT36" s="342">
        <f>逆行列係数!BT36/'逆行列係数（外生化）'!BT$116</f>
        <v>6.6054866498155156E-6</v>
      </c>
      <c r="BU36" s="342">
        <f>逆行列係数!BU36/'逆行列係数（外生化）'!BU$116</f>
        <v>6.64105190905561E-6</v>
      </c>
      <c r="BV36" s="342">
        <f>逆行列係数!BV36/'逆行列係数（外生化）'!BV$116</f>
        <v>1.9287989829732794E-6</v>
      </c>
      <c r="BW36" s="342">
        <f>逆行列係数!BW36/'逆行列係数（外生化）'!BW$116</f>
        <v>1.3834800445389232E-6</v>
      </c>
      <c r="BX36" s="342">
        <f>逆行列係数!BX36/'逆行列係数（外生化）'!BX$116</f>
        <v>4.0641747826521832E-7</v>
      </c>
      <c r="BY36" s="342">
        <f>逆行列係数!BY36/'逆行列係数（外生化）'!BY$116</f>
        <v>9.2216051377932127E-6</v>
      </c>
      <c r="BZ36" s="342">
        <f>逆行列係数!BZ36/'逆行列係数（外生化）'!BZ$116</f>
        <v>2.9196599220236266E-6</v>
      </c>
      <c r="CA36" s="342">
        <f>逆行列係数!CA36/'逆行列係数（外生化）'!CA$116</f>
        <v>4.8949411343589097E-6</v>
      </c>
      <c r="CB36" s="342">
        <f>逆行列係数!CB36/'逆行列係数（外生化）'!CB$116</f>
        <v>1.225582958871811E-6</v>
      </c>
      <c r="CC36" s="342">
        <f>逆行列係数!CC36/'逆行列係数（外生化）'!CC$116</f>
        <v>0</v>
      </c>
      <c r="CD36" s="342">
        <f>逆行列係数!CD36/'逆行列係数（外生化）'!CD$116</f>
        <v>1.5891976569353111E-6</v>
      </c>
      <c r="CE36" s="342">
        <f>逆行列係数!CE36/'逆行列係数（外生化）'!CE$116</f>
        <v>3.0073604990198072E-6</v>
      </c>
      <c r="CF36" s="342">
        <f>逆行列係数!CF36/'逆行列係数（外生化）'!CF$116</f>
        <v>4.0419609250761026E-6</v>
      </c>
      <c r="CG36" s="342">
        <f>逆行列係数!CG36/'逆行列係数（外生化）'!CG$116</f>
        <v>1.9711327806025666E-5</v>
      </c>
      <c r="CH36" s="342">
        <f>逆行列係数!CH36/'逆行列係数（外生化）'!CH$116</f>
        <v>2.1559343327430279E-5</v>
      </c>
      <c r="CI36" s="342">
        <f>逆行列係数!CI36/'逆行列係数（外生化）'!CI$116</f>
        <v>1.1505038600070003E-5</v>
      </c>
      <c r="CJ36" s="342">
        <f>逆行列係数!CJ36/'逆行列係数（外生化）'!CJ$116</f>
        <v>1.950262771789233E-6</v>
      </c>
      <c r="CK36" s="342">
        <f>逆行列係数!CK36/'逆行列係数（外生化）'!CK$116</f>
        <v>1.0195852730444839E-5</v>
      </c>
      <c r="CL36" s="342">
        <f>逆行列係数!CL36/'逆行列係数（外生化）'!CL$116</f>
        <v>2.8591350534273534E-6</v>
      </c>
      <c r="CM36" s="342">
        <f>逆行列係数!CM36/'逆行列係数（外生化）'!CM$116</f>
        <v>1.4066670242343731E-5</v>
      </c>
      <c r="CN36" s="342">
        <f>逆行列係数!CN36/'逆行列係数（外生化）'!CN$116</f>
        <v>6.2986552002371621E-6</v>
      </c>
      <c r="CO36" s="342">
        <f>逆行列係数!CO36/'逆行列係数（外生化）'!CO$116</f>
        <v>2.096724481501919E-5</v>
      </c>
      <c r="CP36" s="342">
        <f>逆行列係数!CP36/'逆行列係数（外生化）'!CP$116</f>
        <v>3.5413941801773557E-6</v>
      </c>
      <c r="CQ36" s="342">
        <f>逆行列係数!CQ36/'逆行列係数（外生化）'!CQ$116</f>
        <v>1.0451861906538832E-5</v>
      </c>
      <c r="CR36" s="342">
        <f>逆行列係数!CR36/'逆行列係数（外生化）'!CR$116</f>
        <v>6.4638692918099674E-6</v>
      </c>
      <c r="CS36" s="342">
        <f>逆行列係数!CS36/'逆行列係数（外生化）'!CS$116</f>
        <v>4.3775820306555743E-6</v>
      </c>
      <c r="CT36" s="342">
        <f>逆行列係数!CT36/'逆行列係数（外生化）'!CT$116</f>
        <v>5.5806219250494402E-5</v>
      </c>
      <c r="CU36" s="342">
        <f>逆行列係数!CU36/'逆行列係数（外生化）'!CU$116</f>
        <v>2.3445773309450458E-5</v>
      </c>
      <c r="CV36" s="342">
        <f>逆行列係数!CV36/'逆行列係数（外生化）'!CV$116</f>
        <v>2.9530582202113688E-6</v>
      </c>
      <c r="CW36" s="342">
        <f>逆行列係数!CW36/'逆行列係数（外生化）'!CW$116</f>
        <v>2.7106790375847532E-6</v>
      </c>
      <c r="CX36" s="342">
        <f>逆行列係数!CX36/'逆行列係数（外生化）'!CX$116</f>
        <v>9.5397550764549573E-6</v>
      </c>
      <c r="CY36" s="342">
        <f>逆行列係数!CY36/'逆行列係数（外生化）'!CY$116</f>
        <v>1.2879091715139987E-5</v>
      </c>
      <c r="CZ36" s="342">
        <f>逆行列係数!CZ36/'逆行列係数（外生化）'!CZ$116</f>
        <v>5.4247799706120263E-6</v>
      </c>
      <c r="DA36" s="342">
        <f>逆行列係数!DA36/'逆行列係数（外生化）'!DA$116</f>
        <v>1.3181508716272574E-5</v>
      </c>
      <c r="DB36" s="342">
        <f>逆行列係数!DB36/'逆行列係数（外生化）'!DB$116</f>
        <v>1.3404114621957536E-5</v>
      </c>
      <c r="DC36" s="342">
        <f>逆行列係数!DC36/'逆行列係数（外生化）'!DC$116</f>
        <v>2.4299258396407656E-6</v>
      </c>
      <c r="DD36" s="342">
        <f>逆行列係数!DD36/'逆行列係数（外生化）'!DD$116</f>
        <v>3.3365194825588608E-5</v>
      </c>
      <c r="DE36" s="342">
        <f>逆行列係数!DE36/'逆行列係数（外生化）'!DE$116</f>
        <v>2.7413883032662658E-6</v>
      </c>
      <c r="DF36" s="343">
        <f>逆行列係数!DF36/'逆行列係数（外生化）'!DF$116</f>
        <v>2.2949151614777885E-5</v>
      </c>
      <c r="DG36" s="344"/>
      <c r="DH36" s="345"/>
      <c r="DI36" s="346"/>
      <c r="DJ36" s="346"/>
      <c r="DK36" s="346"/>
      <c r="DL36" s="346"/>
      <c r="DM36" s="346"/>
      <c r="DN36" s="346"/>
      <c r="DO36" s="346"/>
      <c r="DR36" s="345"/>
      <c r="DS36" s="345"/>
      <c r="DT36" s="345"/>
      <c r="DU36" s="345"/>
      <c r="DV36" s="345"/>
      <c r="DW36" s="345"/>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345"/>
      <c r="FI36" s="345"/>
      <c r="FJ36" s="345"/>
      <c r="FK36" s="345"/>
      <c r="FL36" s="345"/>
      <c r="FM36" s="345"/>
      <c r="FN36" s="345"/>
      <c r="FO36" s="345"/>
    </row>
    <row r="37" spans="1:171" ht="19.899999999999999" customHeight="1" x14ac:dyDescent="0.15">
      <c r="A37" s="347" t="s">
        <v>281</v>
      </c>
      <c r="B37" s="348" t="s">
        <v>280</v>
      </c>
      <c r="C37" s="349">
        <f>逆行列係数!C37/'逆行列係数（外生化）'!C$116</f>
        <v>3.7260689394184045E-5</v>
      </c>
      <c r="D37" s="342">
        <f>逆行列係数!D37/'逆行列係数（外生化）'!D$116</f>
        <v>1.7745600623731893E-5</v>
      </c>
      <c r="E37" s="342">
        <f>逆行列係数!E37/'逆行列係数（外生化）'!E$116</f>
        <v>5.6255331879979508E-5</v>
      </c>
      <c r="F37" s="342">
        <f>逆行列係数!F37/'逆行列係数（外生化）'!F$116</f>
        <v>1.0413101684412377E-5</v>
      </c>
      <c r="G37" s="342">
        <f>逆行列係数!G37/'逆行列係数（外生化）'!G$116</f>
        <v>2.1108238998645251E-5</v>
      </c>
      <c r="H37" s="342">
        <f>逆行列係数!H37/'逆行列係数（外生化）'!H$116</f>
        <v>0</v>
      </c>
      <c r="I37" s="342">
        <f>逆行列係数!I37/'逆行列係数（外生化）'!I$116</f>
        <v>4.8915242281011051E-5</v>
      </c>
      <c r="J37" s="342">
        <f>逆行列係数!J37/'逆行列係数（外生化）'!J$116</f>
        <v>1.3462422656880754E-4</v>
      </c>
      <c r="K37" s="342">
        <f>逆行列係数!K37/'逆行列係数（外生化）'!K$116</f>
        <v>1.386109626259987E-3</v>
      </c>
      <c r="L37" s="342">
        <f>逆行列係数!L37/'逆行列係数（外生化）'!L$116</f>
        <v>1.2697275889866669E-5</v>
      </c>
      <c r="M37" s="342">
        <f>逆行列係数!M37/'逆行列係数（外生化）'!M$116</f>
        <v>0</v>
      </c>
      <c r="N37" s="342">
        <f>逆行列係数!N37/'逆行列係数（外生化）'!N$116</f>
        <v>1.0953918234512696E-4</v>
      </c>
      <c r="O37" s="342">
        <f>逆行列係数!O37/'逆行列係数（外生化）'!O$116</f>
        <v>1.3939243341879102E-4</v>
      </c>
      <c r="P37" s="342">
        <f>逆行列係数!P37/'逆行列係数（外生化）'!P$116</f>
        <v>3.3916999506606013E-5</v>
      </c>
      <c r="Q37" s="342">
        <f>逆行列係数!Q37/'逆行列係数（外生化）'!Q$116</f>
        <v>1.4065013380861063E-3</v>
      </c>
      <c r="R37" s="342">
        <f>逆行列係数!R37/'逆行列係数（外生化）'!R$116</f>
        <v>1.873817071396578E-5</v>
      </c>
      <c r="S37" s="342">
        <f>逆行列係数!S37/'逆行列係数（外生化）'!S$116</f>
        <v>1.8669964617206661E-5</v>
      </c>
      <c r="T37" s="342">
        <f>逆行列係数!T37/'逆行列係数（外生化）'!T$116</f>
        <v>2.2791053983166806E-5</v>
      </c>
      <c r="U37" s="342">
        <f>逆行列係数!U37/'逆行列係数（外生化）'!U$116</f>
        <v>2.0648404441396903E-5</v>
      </c>
      <c r="V37" s="342">
        <f>逆行列係数!V37/'逆行列係数（外生化）'!V$116</f>
        <v>2.5911772738617962E-4</v>
      </c>
      <c r="W37" s="342">
        <f>逆行列係数!W37/'逆行列係数（外生化）'!W$116</f>
        <v>1.9142632935255497E-5</v>
      </c>
      <c r="X37" s="342">
        <f>逆行列係数!X37/'逆行列係数（外生化）'!X$116</f>
        <v>1.4589628546434526E-4</v>
      </c>
      <c r="Y37" s="342">
        <f>逆行列係数!Y37/'逆行列係数（外生化）'!Y$116</f>
        <v>3.1801925351484751E-5</v>
      </c>
      <c r="Z37" s="342">
        <f>逆行列係数!Z37/'逆行列係数（外生化）'!Z$116</f>
        <v>2.7937664381691013E-5</v>
      </c>
      <c r="AA37" s="342">
        <f>逆行列係数!AA37/'逆行列係数（外生化）'!AA$116</f>
        <v>2.6812143569733527E-3</v>
      </c>
      <c r="AB37" s="342">
        <f>逆行列係数!AB37/'逆行列係数（外生化）'!AB$116</f>
        <v>9.7685102395072502E-4</v>
      </c>
      <c r="AC37" s="342">
        <f>逆行列係数!AC37/'逆行列係数（外生化）'!AC$116</f>
        <v>2.715735678665583E-6</v>
      </c>
      <c r="AD37" s="342">
        <f>逆行列係数!AD37/'逆行列係数（外生化）'!AD$116</f>
        <v>1.4861679056456883E-5</v>
      </c>
      <c r="AE37" s="342">
        <f>逆行列係数!AE37/'逆行列係数（外生化）'!AE$116</f>
        <v>5.7343539278240574E-4</v>
      </c>
      <c r="AF37" s="342">
        <f>逆行列係数!AF37/'逆行列係数（外生化）'!AF$116</f>
        <v>2.3804682926786765E-4</v>
      </c>
      <c r="AG37" s="342">
        <f>逆行列係数!AG37/'逆行列係数（外生化）'!AG$116</f>
        <v>2.0417979028243916E-5</v>
      </c>
      <c r="AH37" s="342">
        <f>逆行列係数!AH37/'逆行列係数（外生化）'!AH$116</f>
        <v>1</v>
      </c>
      <c r="AI37" s="342">
        <f>逆行列係数!AI37/'逆行列係数（外生化）'!AI$116</f>
        <v>4.0675397859437662E-5</v>
      </c>
      <c r="AJ37" s="342">
        <f>逆行列係数!AJ37/'逆行列係数（外生化）'!AJ$116</f>
        <v>1.6769669768907228E-5</v>
      </c>
      <c r="AK37" s="342">
        <f>逆行列係数!AK37/'逆行列係数（外生化）'!AK$116</f>
        <v>4.5644625370899689E-3</v>
      </c>
      <c r="AL37" s="342">
        <f>逆行列係数!AL37/'逆行列係数（外生化）'!AL$116</f>
        <v>7.9869675433514099E-6</v>
      </c>
      <c r="AM37" s="342">
        <f>逆行列係数!AM37/'逆行列係数（外生化）'!AM$116</f>
        <v>1.499876104788196E-5</v>
      </c>
      <c r="AN37" s="342">
        <f>逆行列係数!AN37/'逆行列係数（外生化）'!AN$116</f>
        <v>2.4450214772828609E-5</v>
      </c>
      <c r="AO37" s="342">
        <f>逆行列係数!AO37/'逆行列係数（外生化）'!AO$116</f>
        <v>9.3201025252374645E-6</v>
      </c>
      <c r="AP37" s="342">
        <f>逆行列係数!AP37/'逆行列係数（外生化）'!AP$116</f>
        <v>7.3985802195027769E-6</v>
      </c>
      <c r="AQ37" s="342">
        <f>逆行列係数!AQ37/'逆行列係数（外生化）'!AQ$116</f>
        <v>6.3311481818375337E-3</v>
      </c>
      <c r="AR37" s="342">
        <f>逆行列係数!AR37/'逆行列係数（外生化）'!AR$116</f>
        <v>1.2256114204069323E-4</v>
      </c>
      <c r="AS37" s="342">
        <f>逆行列係数!AS37/'逆行列係数（外生化）'!AS$116</f>
        <v>5.5062416563352859E-4</v>
      </c>
      <c r="AT37" s="342">
        <f>逆行列係数!AT37/'逆行列係数（外生化）'!AT$116</f>
        <v>9.1991658286895325E-5</v>
      </c>
      <c r="AU37" s="342">
        <f>逆行列係数!AU37/'逆行列係数（外生化）'!AU$116</f>
        <v>7.8261779381209461E-5</v>
      </c>
      <c r="AV37" s="342">
        <f>逆行列係数!AV37/'逆行列係数（外生化）'!AV$116</f>
        <v>1.3550210696732091E-3</v>
      </c>
      <c r="AW37" s="342">
        <f>逆行列係数!AW37/'逆行列係数（外生化）'!AW$116</f>
        <v>9.0541101406108537E-4</v>
      </c>
      <c r="AX37" s="342">
        <f>逆行列係数!AX37/'逆行列係数（外生化）'!AX$116</f>
        <v>1.1597051721552285E-3</v>
      </c>
      <c r="AY37" s="342">
        <f>逆行列係数!AY37/'逆行列係数（外生化）'!AY$116</f>
        <v>1.1329821697108293E-4</v>
      </c>
      <c r="AZ37" s="342">
        <f>逆行列係数!AZ37/'逆行列係数（外生化）'!AZ$116</f>
        <v>4.1760744609688633E-4</v>
      </c>
      <c r="BA37" s="342">
        <f>逆行列係数!BA37/'逆行列係数（外生化）'!BA$116</f>
        <v>8.4316996447038811E-5</v>
      </c>
      <c r="BB37" s="342">
        <f>逆行列係数!BB37/'逆行列係数（外生化）'!BB$116</f>
        <v>1.4253496734419166E-3</v>
      </c>
      <c r="BC37" s="342">
        <f>逆行列係数!BC37/'逆行列係数（外生化）'!BC$116</f>
        <v>1.3380981191846378E-4</v>
      </c>
      <c r="BD37" s="342">
        <f>逆行列係数!BD37/'逆行列係数（外生化）'!BD$116</f>
        <v>1.8685882859918116E-4</v>
      </c>
      <c r="BE37" s="342">
        <f>逆行列係数!BE37/'逆行列係数（外生化）'!BE$116</f>
        <v>3.2361548429104834E-3</v>
      </c>
      <c r="BF37" s="342">
        <f>逆行列係数!BF37/'逆行列係数（外生化）'!BF$116</f>
        <v>1.0789555861824103E-3</v>
      </c>
      <c r="BG37" s="342">
        <f>逆行列係数!BG37/'逆行列係数（外生化）'!BG$116</f>
        <v>5.440998531445214E-5</v>
      </c>
      <c r="BH37" s="342">
        <f>逆行列係数!BH37/'逆行列係数（外生化）'!BH$116</f>
        <v>2.1747030365819347E-4</v>
      </c>
      <c r="BI37" s="342">
        <f>逆行列係数!BI37/'逆行列係数（外生化）'!BI$116</f>
        <v>1.8265451735602744E-3</v>
      </c>
      <c r="BJ37" s="342">
        <f>逆行列係数!BJ37/'逆行列係数（外生化）'!BJ$116</f>
        <v>1.1350769221551266E-3</v>
      </c>
      <c r="BK37" s="342">
        <f>逆行列係数!BK37/'逆行列係数（外生化）'!BK$116</f>
        <v>2.2459685569703186E-5</v>
      </c>
      <c r="BL37" s="342">
        <f>逆行列係数!BL37/'逆行列係数（外生化）'!BL$116</f>
        <v>6.4921459489969294E-4</v>
      </c>
      <c r="BM37" s="342">
        <f>逆行列係数!BM37/'逆行列係数（外生化）'!BM$116</f>
        <v>4.4335293760259256E-4</v>
      </c>
      <c r="BN37" s="342">
        <f>逆行列係数!BN37/'逆行列係数（外生化）'!BN$116</f>
        <v>2.8082523781088814E-5</v>
      </c>
      <c r="BO37" s="342">
        <f>逆行列係数!BO37/'逆行列係数（外生化）'!BO$116</f>
        <v>4.3102778220751155E-5</v>
      </c>
      <c r="BP37" s="342">
        <f>逆行列係数!BP37/'逆行列係数（外生化）'!BP$116</f>
        <v>3.0144485665615839E-5</v>
      </c>
      <c r="BQ37" s="342">
        <f>逆行列係数!BQ37/'逆行列係数（外生化）'!BQ$116</f>
        <v>3.2788556880027245E-5</v>
      </c>
      <c r="BR37" s="342">
        <f>逆行列係数!BR37/'逆行列係数（外生化）'!BR$116</f>
        <v>4.9865097669772407E-5</v>
      </c>
      <c r="BS37" s="342">
        <f>逆行列係数!BS37/'逆行列係数（外生化）'!BS$116</f>
        <v>6.310556750432523E-5</v>
      </c>
      <c r="BT37" s="342">
        <f>逆行列係数!BT37/'逆行列係数（外生化）'!BT$116</f>
        <v>2.2820676690712645E-5</v>
      </c>
      <c r="BU37" s="342">
        <f>逆行列係数!BU37/'逆行列係数（外生化）'!BU$116</f>
        <v>1.1162530517942079E-5</v>
      </c>
      <c r="BV37" s="342">
        <f>逆行列係数!BV37/'逆行列係数（外生化）'!BV$116</f>
        <v>8.001554252509355E-6</v>
      </c>
      <c r="BW37" s="342">
        <f>逆行列係数!BW37/'逆行列係数（外生化）'!BW$116</f>
        <v>1.2866300412389428E-5</v>
      </c>
      <c r="BX37" s="342">
        <f>逆行列係数!BX37/'逆行列係数（外生化）'!BX$116</f>
        <v>7.9465375142766693E-6</v>
      </c>
      <c r="BY37" s="342">
        <f>逆行列係数!BY37/'逆行列係数（外生化）'!BY$116</f>
        <v>7.2273008823572817E-5</v>
      </c>
      <c r="BZ37" s="342">
        <f>逆行列係数!BZ37/'逆行列係数（外生化）'!BZ$116</f>
        <v>3.1762781490751897E-5</v>
      </c>
      <c r="CA37" s="342">
        <f>逆行列係数!CA37/'逆行列係数（外生化）'!CA$116</f>
        <v>1.4732739129287508E-4</v>
      </c>
      <c r="CB37" s="342">
        <f>逆行列係数!CB37/'逆行列係数（外生化）'!CB$116</f>
        <v>1.4051741748457991E-5</v>
      </c>
      <c r="CC37" s="342">
        <f>逆行列係数!CC37/'逆行列係数（外生化）'!CC$116</f>
        <v>0</v>
      </c>
      <c r="CD37" s="342">
        <f>逆行列係数!CD37/'逆行列係数（外生化）'!CD$116</f>
        <v>1.7178455018536146E-5</v>
      </c>
      <c r="CE37" s="342">
        <f>逆行列係数!CE37/'逆行列係数（外生化）'!CE$116</f>
        <v>3.0051462089363976E-5</v>
      </c>
      <c r="CF37" s="342">
        <f>逆行列係数!CF37/'逆行列係数（外生化）'!CF$116</f>
        <v>2.2836102295952551E-5</v>
      </c>
      <c r="CG37" s="342">
        <f>逆行列係数!CG37/'逆行列係数（外生化）'!CG$116</f>
        <v>6.65128331144036E-6</v>
      </c>
      <c r="CH37" s="342">
        <f>逆行列係数!CH37/'逆行列係数（外生化）'!CH$116</f>
        <v>1.49664451766056E-5</v>
      </c>
      <c r="CI37" s="342">
        <f>逆行列係数!CI37/'逆行列係数（外生化）'!CI$116</f>
        <v>2.7686736374396344E-5</v>
      </c>
      <c r="CJ37" s="342">
        <f>逆行列係数!CJ37/'逆行列係数（外生化）'!CJ$116</f>
        <v>1.7696791246330908E-5</v>
      </c>
      <c r="CK37" s="342">
        <f>逆行列係数!CK37/'逆行列係数（外生化）'!CK$116</f>
        <v>1.545465423913646E-5</v>
      </c>
      <c r="CL37" s="342">
        <f>逆行列係数!CL37/'逆行列係数（外生化）'!CL$116</f>
        <v>1.8946262299832649E-5</v>
      </c>
      <c r="CM37" s="342">
        <f>逆行列係数!CM37/'逆行列係数（外生化）'!CM$116</f>
        <v>4.2370078996022257E-5</v>
      </c>
      <c r="CN37" s="342">
        <f>逆行列係数!CN37/'逆行列係数（外生化）'!CN$116</f>
        <v>9.759729286446626E-5</v>
      </c>
      <c r="CO37" s="342">
        <f>逆行列係数!CO37/'逆行列係数（外生化）'!CO$116</f>
        <v>3.5052947878949333E-4</v>
      </c>
      <c r="CP37" s="342">
        <f>逆行列係数!CP37/'逆行列係数（外生化）'!CP$116</f>
        <v>1.3479697463609366E-4</v>
      </c>
      <c r="CQ37" s="342">
        <f>逆行列係数!CQ37/'逆行列係数（外生化）'!CQ$116</f>
        <v>1.3404249669576223E-3</v>
      </c>
      <c r="CR37" s="342">
        <f>逆行列係数!CR37/'逆行列係数（外生化）'!CR$116</f>
        <v>6.9412042662853643E-5</v>
      </c>
      <c r="CS37" s="342">
        <f>逆行列係数!CS37/'逆行列係数（外生化）'!CS$116</f>
        <v>5.0978815442214646E-5</v>
      </c>
      <c r="CT37" s="342">
        <f>逆行列係数!CT37/'逆行列係数（外生化）'!CT$116</f>
        <v>5.9960277217293373E-5</v>
      </c>
      <c r="CU37" s="342">
        <f>逆行列係数!CU37/'逆行列係数（外生化）'!CU$116</f>
        <v>7.4505928862413572E-5</v>
      </c>
      <c r="CV37" s="342">
        <f>逆行列係数!CV37/'逆行列係数（外生化）'!CV$116</f>
        <v>1.4497396435769922E-5</v>
      </c>
      <c r="CW37" s="342">
        <f>逆行列係数!CW37/'逆行列係数（外生化）'!CW$116</f>
        <v>7.0803459207523841E-4</v>
      </c>
      <c r="CX37" s="342">
        <f>逆行列係数!CX37/'逆行列係数（外生化）'!CX$116</f>
        <v>1.2672059334338458E-5</v>
      </c>
      <c r="CY37" s="342">
        <f>逆行列係数!CY37/'逆行列係数（外生化）'!CY$116</f>
        <v>1.2930866216419437E-4</v>
      </c>
      <c r="CZ37" s="342">
        <f>逆行列係数!CZ37/'逆行列係数（外生化）'!CZ$116</f>
        <v>7.2130285414110954E-5</v>
      </c>
      <c r="DA37" s="342">
        <f>逆行列係数!DA37/'逆行列係数（外生化）'!DA$116</f>
        <v>5.1436016926287432E-5</v>
      </c>
      <c r="DB37" s="342">
        <f>逆行列係数!DB37/'逆行列係数（外生化）'!DB$116</f>
        <v>1.731208815367596E-4</v>
      </c>
      <c r="DC37" s="342">
        <f>逆行列係数!DC37/'逆行列係数（外生化）'!DC$116</f>
        <v>3.4514520407792714E-5</v>
      </c>
      <c r="DD37" s="342">
        <f>逆行列係数!DD37/'逆行列係数（外生化）'!DD$116</f>
        <v>3.2784337961670839E-5</v>
      </c>
      <c r="DE37" s="342">
        <f>逆行列係数!DE37/'逆行列係数（外生化）'!DE$116</f>
        <v>3.7335112575983604E-5</v>
      </c>
      <c r="DF37" s="343">
        <f>逆行列係数!DF37/'逆行列係数（外生化）'!DF$116</f>
        <v>1.4267018252644569E-4</v>
      </c>
      <c r="DG37" s="344"/>
      <c r="DH37" s="345"/>
      <c r="DI37" s="346"/>
      <c r="DJ37" s="346"/>
      <c r="DK37" s="346"/>
      <c r="DL37" s="346"/>
      <c r="DM37" s="346"/>
      <c r="DN37" s="346"/>
      <c r="DO37" s="346"/>
      <c r="DR37" s="345"/>
      <c r="DS37" s="345"/>
      <c r="DT37" s="345"/>
      <c r="DU37" s="345"/>
      <c r="DV37" s="345"/>
      <c r="DW37" s="345"/>
      <c r="DX37" s="345"/>
      <c r="DY37" s="345"/>
      <c r="DZ37" s="345"/>
      <c r="EA37" s="345"/>
      <c r="EB37" s="345"/>
      <c r="EC37" s="345"/>
      <c r="ED37" s="345"/>
      <c r="EE37" s="345"/>
      <c r="EF37" s="345"/>
      <c r="EG37" s="345"/>
      <c r="EH37" s="345"/>
      <c r="EI37" s="345"/>
      <c r="EJ37" s="345"/>
      <c r="EK37" s="345"/>
      <c r="EL37" s="345"/>
      <c r="EM37" s="345"/>
      <c r="EN37" s="345"/>
      <c r="EO37" s="345"/>
      <c r="EP37" s="345"/>
      <c r="EQ37" s="345"/>
      <c r="ER37" s="345"/>
      <c r="ES37" s="345"/>
      <c r="ET37" s="345"/>
      <c r="EU37" s="345"/>
      <c r="EV37" s="345"/>
      <c r="EW37" s="345"/>
      <c r="EX37" s="345"/>
      <c r="EY37" s="345"/>
      <c r="EZ37" s="345"/>
      <c r="FA37" s="345"/>
      <c r="FB37" s="345"/>
      <c r="FC37" s="345"/>
      <c r="FD37" s="345"/>
      <c r="FE37" s="345"/>
      <c r="FF37" s="345"/>
      <c r="FG37" s="345"/>
      <c r="FH37" s="345"/>
      <c r="FI37" s="345"/>
      <c r="FJ37" s="345"/>
      <c r="FK37" s="345"/>
      <c r="FL37" s="345"/>
      <c r="FM37" s="345"/>
      <c r="FN37" s="345"/>
      <c r="FO37" s="345"/>
    </row>
    <row r="38" spans="1:171" ht="19.899999999999999" customHeight="1" x14ac:dyDescent="0.15">
      <c r="A38" s="347" t="s">
        <v>284</v>
      </c>
      <c r="B38" s="348" t="s">
        <v>283</v>
      </c>
      <c r="C38" s="349">
        <f>逆行列係数!C38/'逆行列係数（外生化）'!C$116</f>
        <v>1.1075814601031148E-4</v>
      </c>
      <c r="D38" s="342">
        <f>逆行列係数!D38/'逆行列係数（外生化）'!D$116</f>
        <v>9.6645713435241311E-5</v>
      </c>
      <c r="E38" s="342">
        <f>逆行列係数!E38/'逆行列係数（外生化）'!E$116</f>
        <v>1.7197102658146287E-4</v>
      </c>
      <c r="F38" s="342">
        <f>逆行列係数!F38/'逆行列係数（外生化）'!F$116</f>
        <v>1.6085852335097994E-5</v>
      </c>
      <c r="G38" s="342">
        <f>逆行列係数!G38/'逆行列係数（外生化）'!G$116</f>
        <v>2.2708598568253539E-5</v>
      </c>
      <c r="H38" s="342">
        <f>逆行列係数!H38/'逆行列係数（外生化）'!H$116</f>
        <v>0</v>
      </c>
      <c r="I38" s="342">
        <f>逆行列係数!I38/'逆行列係数（外生化）'!I$116</f>
        <v>1.5994287641290977E-4</v>
      </c>
      <c r="J38" s="342">
        <f>逆行列係数!J38/'逆行列係数（外生化）'!J$116</f>
        <v>3.6297248718683502E-5</v>
      </c>
      <c r="K38" s="342">
        <f>逆行列係数!K38/'逆行列係数（外生化）'!K$116</f>
        <v>3.4974206449039661E-5</v>
      </c>
      <c r="L38" s="342">
        <f>逆行列係数!L38/'逆行列係数（外生化）'!L$116</f>
        <v>2.5196488775729699E-5</v>
      </c>
      <c r="M38" s="342">
        <f>逆行列係数!M38/'逆行列係数（外生化）'!M$116</f>
        <v>0</v>
      </c>
      <c r="N38" s="342">
        <f>逆行列係数!N38/'逆行列係数（外生化）'!N$116</f>
        <v>1.4803776893153426E-4</v>
      </c>
      <c r="O38" s="342">
        <f>逆行列係数!O38/'逆行列係数（外生化）'!O$116</f>
        <v>5.5444046098966597E-5</v>
      </c>
      <c r="P38" s="342">
        <f>逆行列係数!P38/'逆行列係数（外生化）'!P$116</f>
        <v>3.7861694458989238E-5</v>
      </c>
      <c r="Q38" s="342">
        <f>逆行列係数!Q38/'逆行列係数（外生化）'!Q$116</f>
        <v>7.3341487846324198E-5</v>
      </c>
      <c r="R38" s="342">
        <f>逆行列係数!R38/'逆行列係数（外生化）'!R$116</f>
        <v>1.5414010649356785E-4</v>
      </c>
      <c r="S38" s="342">
        <f>逆行列係数!S38/'逆行列係数（外生化）'!S$116</f>
        <v>1.1104043886266724E-4</v>
      </c>
      <c r="T38" s="342">
        <f>逆行列係数!T38/'逆行列係数（外生化）'!T$116</f>
        <v>5.5948169366282053E-5</v>
      </c>
      <c r="U38" s="342">
        <f>逆行列係数!U38/'逆行列係数（外生化）'!U$116</f>
        <v>1.062493286818714E-4</v>
      </c>
      <c r="V38" s="342">
        <f>逆行列係数!V38/'逆行列係数（外生化）'!V$116</f>
        <v>1.4365799269973423E-4</v>
      </c>
      <c r="W38" s="342">
        <f>逆行列係数!W38/'逆行列係数（外生化）'!W$116</f>
        <v>7.8826021171215735E-5</v>
      </c>
      <c r="X38" s="342">
        <f>逆行列係数!X38/'逆行列係数（外生化）'!X$116</f>
        <v>1.8030370130982698E-4</v>
      </c>
      <c r="Y38" s="342">
        <f>逆行列係数!Y38/'逆行列係数（外生化）'!Y$116</f>
        <v>1.7561007827042373E-4</v>
      </c>
      <c r="Z38" s="342">
        <f>逆行列係数!Z38/'逆行列係数（外生化）'!Z$116</f>
        <v>2.2618419095636299E-4</v>
      </c>
      <c r="AA38" s="342">
        <f>逆行列係数!AA38/'逆行列係数（外生化）'!AA$116</f>
        <v>5.977398110625357E-5</v>
      </c>
      <c r="AB38" s="342">
        <f>逆行列係数!AB38/'逆行列係数（外生化）'!AB$116</f>
        <v>8.7698370809462521E-5</v>
      </c>
      <c r="AC38" s="342">
        <f>逆行列係数!AC38/'逆行列係数（外生化）'!AC$116</f>
        <v>1.1600134203913332E-5</v>
      </c>
      <c r="AD38" s="342">
        <f>逆行列係数!AD38/'逆行列係数（外生化）'!AD$116</f>
        <v>1.2123572415987725E-4</v>
      </c>
      <c r="AE38" s="342">
        <f>逆行列係数!AE38/'逆行列係数（外生化）'!AE$116</f>
        <v>1.0997787267753143E-4</v>
      </c>
      <c r="AF38" s="342">
        <f>逆行列係数!AF38/'逆行列係数（外生化）'!AF$116</f>
        <v>1.1798907455468446E-4</v>
      </c>
      <c r="AG38" s="342">
        <f>逆行列係数!AG38/'逆行列係数（外生化）'!AG$116</f>
        <v>4.5220427465632563E-5</v>
      </c>
      <c r="AH38" s="342">
        <f>逆行列係数!AH38/'逆行列係数（外生化）'!AH$116</f>
        <v>1.3145818310447203E-4</v>
      </c>
      <c r="AI38" s="342">
        <f>逆行列係数!AI38/'逆行列係数（外生化）'!AI$116</f>
        <v>1</v>
      </c>
      <c r="AJ38" s="342">
        <f>逆行列係数!AJ38/'逆行列係数（外生化）'!AJ$116</f>
        <v>1.0377998762401216E-4</v>
      </c>
      <c r="AK38" s="342">
        <f>逆行列係数!AK38/'逆行列係数（外生化）'!AK$116</f>
        <v>3.2366271061892591E-4</v>
      </c>
      <c r="AL38" s="342">
        <f>逆行列係数!AL38/'逆行列係数（外生化）'!AL$116</f>
        <v>9.6503312575663372E-5</v>
      </c>
      <c r="AM38" s="342">
        <f>逆行列係数!AM38/'逆行列係数（外生化）'!AM$116</f>
        <v>1.6633986711389118E-4</v>
      </c>
      <c r="AN38" s="342">
        <f>逆行列係数!AN38/'逆行列係数（外生化）'!AN$116</f>
        <v>2.0789270492264832E-4</v>
      </c>
      <c r="AO38" s="342">
        <f>逆行列係数!AO38/'逆行列係数（外生化）'!AO$116</f>
        <v>1.0173856815522928E-4</v>
      </c>
      <c r="AP38" s="342">
        <f>逆行列係数!AP38/'逆行列係数（外生化）'!AP$116</f>
        <v>7.7557912219132361E-5</v>
      </c>
      <c r="AQ38" s="342">
        <f>逆行列係数!AQ38/'逆行列係数（外生化）'!AQ$116</f>
        <v>7.7939467373070869E-5</v>
      </c>
      <c r="AR38" s="342">
        <f>逆行列係数!AR38/'逆行列係数（外生化）'!AR$116</f>
        <v>1.224306200429904E-4</v>
      </c>
      <c r="AS38" s="342">
        <f>逆行列係数!AS38/'逆行列係数（外生化）'!AS$116</f>
        <v>1.0918828866524583E-4</v>
      </c>
      <c r="AT38" s="342">
        <f>逆行列係数!AT38/'逆行列係数（外生化）'!AT$116</f>
        <v>5.814450918064796E-5</v>
      </c>
      <c r="AU38" s="342">
        <f>逆行列係数!AU38/'逆行列係数（外生化）'!AU$116</f>
        <v>5.5167175574526498E-5</v>
      </c>
      <c r="AV38" s="342">
        <f>逆行列係数!AV38/'逆行列係数（外生化）'!AV$116</f>
        <v>5.7438106962454784E-5</v>
      </c>
      <c r="AW38" s="342">
        <f>逆行列係数!AW38/'逆行列係数（外生化）'!AW$116</f>
        <v>5.6994824958169847E-5</v>
      </c>
      <c r="AX38" s="342">
        <f>逆行列係数!AX38/'逆行列係数（外生化）'!AX$116</f>
        <v>1.0902689401165185E-4</v>
      </c>
      <c r="AY38" s="342">
        <f>逆行列係数!AY38/'逆行列係数（外生化）'!AY$116</f>
        <v>6.1288956346117993E-5</v>
      </c>
      <c r="AZ38" s="342">
        <f>逆行列係数!AZ38/'逆行列係数（外生化）'!AZ$116</f>
        <v>4.2194273228947025E-5</v>
      </c>
      <c r="BA38" s="342">
        <f>逆行列係数!BA38/'逆行列係数（外生化）'!BA$116</f>
        <v>3.9105339999674695E-5</v>
      </c>
      <c r="BB38" s="342">
        <f>逆行列係数!BB38/'逆行列係数（外生化）'!BB$116</f>
        <v>7.4654298600391314E-5</v>
      </c>
      <c r="BC38" s="342">
        <f>逆行列係数!BC38/'逆行列係数（外生化）'!BC$116</f>
        <v>6.3976924786621832E-5</v>
      </c>
      <c r="BD38" s="342">
        <f>逆行列係数!BD38/'逆行列係数（外生化）'!BD$116</f>
        <v>5.7627124491284098E-5</v>
      </c>
      <c r="BE38" s="342">
        <f>逆行列係数!BE38/'逆行列係数（外生化）'!BE$116</f>
        <v>2.1840012693341286E-5</v>
      </c>
      <c r="BF38" s="342">
        <f>逆行列係数!BF38/'逆行列係数（外生化）'!BF$116</f>
        <v>3.7020142520387711E-5</v>
      </c>
      <c r="BG38" s="342">
        <f>逆行列係数!BG38/'逆行列係数（外生化）'!BG$116</f>
        <v>3.2716232606474111E-5</v>
      </c>
      <c r="BH38" s="342">
        <f>逆行列係数!BH38/'逆行列係数（外生化）'!BH$116</f>
        <v>5.1626260686778448E-5</v>
      </c>
      <c r="BI38" s="342">
        <f>逆行列係数!BI38/'逆行列係数（外生化）'!BI$116</f>
        <v>1.1027822180814863E-4</v>
      </c>
      <c r="BJ38" s="342">
        <f>逆行列係数!BJ38/'逆行列係数（外生化）'!BJ$116</f>
        <v>2.3880892416297967E-4</v>
      </c>
      <c r="BK38" s="342">
        <f>逆行列係数!BK38/'逆行列係数（外生化）'!BK$116</f>
        <v>4.5832493414441003E-5</v>
      </c>
      <c r="BL38" s="342">
        <f>逆行列係数!BL38/'逆行列係数（外生化）'!BL$116</f>
        <v>1.4463509742886982E-2</v>
      </c>
      <c r="BM38" s="342">
        <f>逆行列係数!BM38/'逆行列係数（外生化）'!BM$116</f>
        <v>1.6974402661771467E-2</v>
      </c>
      <c r="BN38" s="342">
        <f>逆行列係数!BN38/'逆行列係数（外生化）'!BN$116</f>
        <v>2.7120833974653414E-2</v>
      </c>
      <c r="BO38" s="342">
        <f>逆行列係数!BO38/'逆行列係数（外生化）'!BO$116</f>
        <v>1.7862626971899446E-2</v>
      </c>
      <c r="BP38" s="342">
        <f>逆行列係数!BP38/'逆行列係数（外生化）'!BP$116</f>
        <v>3.2295070476639332E-4</v>
      </c>
      <c r="BQ38" s="342">
        <f>逆行列係数!BQ38/'逆行列係数（外生化）'!BQ$116</f>
        <v>9.3885965604910209E-4</v>
      </c>
      <c r="BR38" s="342">
        <f>逆行列係数!BR38/'逆行列係数（外生化）'!BR$116</f>
        <v>8.5358602089092152E-4</v>
      </c>
      <c r="BS38" s="342">
        <f>逆行列係数!BS38/'逆行列係数（外生化）'!BS$116</f>
        <v>2.4515901653416119E-4</v>
      </c>
      <c r="BT38" s="342">
        <f>逆行列係数!BT38/'逆行列係数（外生化）'!BT$116</f>
        <v>9.5251815715701379E-5</v>
      </c>
      <c r="BU38" s="342">
        <f>逆行列係数!BU38/'逆行列係数（外生化）'!BU$116</f>
        <v>7.9432448377256189E-5</v>
      </c>
      <c r="BV38" s="342">
        <f>逆行列係数!BV38/'逆行列係数（外生化）'!BV$116</f>
        <v>1.1720322771380946E-4</v>
      </c>
      <c r="BW38" s="342">
        <f>逆行列係数!BW38/'逆行列係数（外生化）'!BW$116</f>
        <v>3.4345962111286893E-4</v>
      </c>
      <c r="BX38" s="342">
        <f>逆行列係数!BX38/'逆行列係数（外生化）'!BX$116</f>
        <v>3.2215315897670663E-4</v>
      </c>
      <c r="BY38" s="342">
        <f>逆行列係数!BY38/'逆行列係数（外生化）'!BY$116</f>
        <v>3.985865793523E-4</v>
      </c>
      <c r="BZ38" s="342">
        <f>逆行列係数!BZ38/'逆行列係数（外生化）'!BZ$116</f>
        <v>3.3588430398617751E-5</v>
      </c>
      <c r="CA38" s="342">
        <f>逆行列係数!CA38/'逆行列係数（外生化）'!CA$116</f>
        <v>3.7388230031472553E-4</v>
      </c>
      <c r="CB38" s="342">
        <f>逆行列係数!CB38/'逆行列係数（外生化）'!CB$116</f>
        <v>5.0054387124930866E-5</v>
      </c>
      <c r="CC38" s="342">
        <f>逆行列係数!CC38/'逆行列係数（外生化）'!CC$116</f>
        <v>0</v>
      </c>
      <c r="CD38" s="342">
        <f>逆行列係数!CD38/'逆行列係数（外生化）'!CD$116</f>
        <v>8.8178003232096782E-5</v>
      </c>
      <c r="CE38" s="342">
        <f>逆行列係数!CE38/'逆行列係数（外生化）'!CE$116</f>
        <v>2.6158852300322037E-4</v>
      </c>
      <c r="CF38" s="342">
        <f>逆行列係数!CF38/'逆行列係数（外生化）'!CF$116</f>
        <v>3.366038918226326E-4</v>
      </c>
      <c r="CG38" s="342">
        <f>逆行列係数!CG38/'逆行列係数（外生化）'!CG$116</f>
        <v>4.6002754697592585E-5</v>
      </c>
      <c r="CH38" s="342">
        <f>逆行列係数!CH38/'逆行列係数（外生化）'!CH$116</f>
        <v>1.2895935310870408E-4</v>
      </c>
      <c r="CI38" s="342">
        <f>逆行列係数!CI38/'逆行列係数（外生化）'!CI$116</f>
        <v>3.3522950702934531E-4</v>
      </c>
      <c r="CJ38" s="342">
        <f>逆行列係数!CJ38/'逆行列係数（外生化）'!CJ$116</f>
        <v>3.3291882164159874E-5</v>
      </c>
      <c r="CK38" s="342">
        <f>逆行列係数!CK38/'逆行列係数（外生化）'!CK$116</f>
        <v>1.7269701698620371E-4</v>
      </c>
      <c r="CL38" s="342">
        <f>逆行列係数!CL38/'逆行列係数（外生化）'!CL$116</f>
        <v>5.4164245527550309E-5</v>
      </c>
      <c r="CM38" s="342">
        <f>逆行列係数!CM38/'逆行列係数（外生化）'!CM$116</f>
        <v>1.7498232991711304E-4</v>
      </c>
      <c r="CN38" s="342">
        <f>逆行列係数!CN38/'逆行列係数（外生化）'!CN$116</f>
        <v>2.2318303947911367E-4</v>
      </c>
      <c r="CO38" s="342">
        <f>逆行列係数!CO38/'逆行列係数（外生化）'!CO$116</f>
        <v>1.2873247814013824E-4</v>
      </c>
      <c r="CP38" s="342">
        <f>逆行列係数!CP38/'逆行列係数（外生化）'!CP$116</f>
        <v>6.5391825304673802E-5</v>
      </c>
      <c r="CQ38" s="342">
        <f>逆行列係数!CQ38/'逆行列係数（外生化）'!CQ$116</f>
        <v>1.0205853128968277E-4</v>
      </c>
      <c r="CR38" s="342">
        <f>逆行列係数!CR38/'逆行列係数（外生化）'!CR$116</f>
        <v>1.2023198458750131E-4</v>
      </c>
      <c r="CS38" s="342">
        <f>逆行列係数!CS38/'逆行列係数（外生化）'!CS$116</f>
        <v>7.3489156008664809E-5</v>
      </c>
      <c r="CT38" s="342">
        <f>逆行列係数!CT38/'逆行列係数（外生化）'!CT$116</f>
        <v>4.7501860428723989E-5</v>
      </c>
      <c r="CU38" s="342">
        <f>逆行列係数!CU38/'逆行列係数（外生化）'!CU$116</f>
        <v>5.9700276022017994E-5</v>
      </c>
      <c r="CV38" s="342">
        <f>逆行列係数!CV38/'逆行列係数（外生化）'!CV$116</f>
        <v>3.9948429313099818E-5</v>
      </c>
      <c r="CW38" s="342">
        <f>逆行列係数!CW38/'逆行列係数（外生化）'!CW$116</f>
        <v>3.2117478362336597E-5</v>
      </c>
      <c r="CX38" s="342">
        <f>逆行列係数!CX38/'逆行列係数（外生化）'!CX$116</f>
        <v>4.0821894150929494E-5</v>
      </c>
      <c r="CY38" s="342">
        <f>逆行列係数!CY38/'逆行列係数（外生化）'!CY$116</f>
        <v>1.420253746715349E-4</v>
      </c>
      <c r="CZ38" s="342">
        <f>逆行列係数!CZ38/'逆行列係数（外生化）'!CZ$116</f>
        <v>8.0199614873065545E-5</v>
      </c>
      <c r="DA38" s="342">
        <f>逆行列係数!DA38/'逆行列係数（外生化）'!DA$116</f>
        <v>1.0251173579404816E-4</v>
      </c>
      <c r="DB38" s="342">
        <f>逆行列係数!DB38/'逆行列係数（外生化）'!DB$116</f>
        <v>1.4132859931074293E-4</v>
      </c>
      <c r="DC38" s="342">
        <f>逆行列係数!DC38/'逆行列係数（外生化）'!DC$116</f>
        <v>3.1573437397024203E-5</v>
      </c>
      <c r="DD38" s="342">
        <f>逆行列係数!DD38/'逆行列係数（外生化）'!DD$116</f>
        <v>8.2077129542546429E-5</v>
      </c>
      <c r="DE38" s="342">
        <f>逆行列係数!DE38/'逆行列係数（外生化）'!DE$116</f>
        <v>3.5331950641944475E-5</v>
      </c>
      <c r="DF38" s="343">
        <f>逆行列係数!DF38/'逆行列係数（外生化）'!DF$116</f>
        <v>4.8491197574028851E-4</v>
      </c>
      <c r="DG38" s="344"/>
      <c r="DH38" s="345"/>
      <c r="DI38" s="346"/>
      <c r="DJ38" s="346"/>
      <c r="DK38" s="346"/>
      <c r="DL38" s="346"/>
      <c r="DM38" s="346"/>
      <c r="DN38" s="346"/>
      <c r="DO38" s="346"/>
      <c r="DR38" s="345"/>
      <c r="DS38" s="345"/>
      <c r="DT38" s="345"/>
      <c r="DU38" s="345"/>
      <c r="DV38" s="345"/>
      <c r="DW38" s="345"/>
      <c r="DX38" s="345"/>
      <c r="DY38" s="345"/>
      <c r="DZ38" s="345"/>
      <c r="EA38" s="345"/>
      <c r="EB38" s="345"/>
      <c r="EC38" s="345"/>
      <c r="ED38" s="345"/>
      <c r="EE38" s="345"/>
      <c r="EF38" s="345"/>
      <c r="EG38" s="345"/>
      <c r="EH38" s="345"/>
      <c r="EI38" s="345"/>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c r="FO38" s="345"/>
    </row>
    <row r="39" spans="1:171" ht="19.899999999999999" customHeight="1" x14ac:dyDescent="0.15">
      <c r="A39" s="347" t="s">
        <v>287</v>
      </c>
      <c r="B39" s="348" t="s">
        <v>286</v>
      </c>
      <c r="C39" s="349">
        <f>逆行列係数!C39/'逆行列係数（外生化）'!C$116</f>
        <v>3.018983542005881E-6</v>
      </c>
      <c r="D39" s="342">
        <f>逆行列係数!D39/'逆行列係数（外生化）'!D$116</f>
        <v>2.7401283385585597E-7</v>
      </c>
      <c r="E39" s="342">
        <f>逆行列係数!E39/'逆行列係数（外生化）'!E$116</f>
        <v>6.5843600665467142E-7</v>
      </c>
      <c r="F39" s="342">
        <f>逆行列係数!F39/'逆行列係数（外生化）'!F$116</f>
        <v>1.5292998472923581E-7</v>
      </c>
      <c r="G39" s="342">
        <f>逆行列係数!G39/'逆行列係数（外生化）'!G$116</f>
        <v>3.0293983972357618E-7</v>
      </c>
      <c r="H39" s="342">
        <f>逆行列係数!H39/'逆行列係数（外生化）'!H$116</f>
        <v>0</v>
      </c>
      <c r="I39" s="342">
        <f>逆行列係数!I39/'逆行列係数（外生化）'!I$116</f>
        <v>6.5499303993972273E-7</v>
      </c>
      <c r="J39" s="342">
        <f>逆行列係数!J39/'逆行列係数（外生化）'!J$116</f>
        <v>2.617648590754757E-7</v>
      </c>
      <c r="K39" s="342">
        <f>逆行列係数!K39/'逆行列係数（外生化）'!K$116</f>
        <v>2.2708936949629985E-6</v>
      </c>
      <c r="L39" s="342">
        <f>逆行列係数!L39/'逆行列係数（外生化）'!L$116</f>
        <v>2.0146195617822524E-7</v>
      </c>
      <c r="M39" s="342">
        <f>逆行列係数!M39/'逆行列係数（外生化）'!M$116</f>
        <v>0</v>
      </c>
      <c r="N39" s="342">
        <f>逆行列係数!N39/'逆行列係数（外生化）'!N$116</f>
        <v>4.0376709729217081E-7</v>
      </c>
      <c r="O39" s="342">
        <f>逆行列係数!O39/'逆行列係数（外生化）'!O$116</f>
        <v>2.6518652308681642E-7</v>
      </c>
      <c r="P39" s="342">
        <f>逆行列係数!P39/'逆行列係数（外生化）'!P$116</f>
        <v>3.0585644209350637E-7</v>
      </c>
      <c r="Q39" s="342">
        <f>逆行列係数!Q39/'逆行列係数（外生化）'!Q$116</f>
        <v>2.3929146118695137E-5</v>
      </c>
      <c r="R39" s="342">
        <f>逆行列係数!R39/'逆行列係数（外生化）'!R$116</f>
        <v>4.0970601104453314E-7</v>
      </c>
      <c r="S39" s="342">
        <f>逆行列係数!S39/'逆行列係数（外生化）'!S$116</f>
        <v>3.2950392936102793E-7</v>
      </c>
      <c r="T39" s="342">
        <f>逆行列係数!T39/'逆行列係数（外生化）'!T$116</f>
        <v>2.3037428148555445E-7</v>
      </c>
      <c r="U39" s="342">
        <f>逆行列係数!U39/'逆行列係数（外生化）'!U$116</f>
        <v>4.0059458517127522E-7</v>
      </c>
      <c r="V39" s="342">
        <f>逆行列係数!V39/'逆行列係数（外生化）'!V$116</f>
        <v>4.953219734264775E-6</v>
      </c>
      <c r="W39" s="342">
        <f>逆行列係数!W39/'逆行列係数（外生化）'!W$116</f>
        <v>1.7246548152101354E-7</v>
      </c>
      <c r="X39" s="342">
        <f>逆行列係数!X39/'逆行列係数（外生化）'!X$116</f>
        <v>5.1473260194548201E-7</v>
      </c>
      <c r="Y39" s="342">
        <f>逆行列係数!Y39/'逆行列係数（外生化）'!Y$116</f>
        <v>3.5690846619628732E-7</v>
      </c>
      <c r="Z39" s="342">
        <f>逆行列係数!Z39/'逆行列係数（外生化）'!Z$116</f>
        <v>5.3837290039893278E-7</v>
      </c>
      <c r="AA39" s="342">
        <f>逆行列係数!AA39/'逆行列係数（外生化）'!AA$116</f>
        <v>3.4692225577450555E-7</v>
      </c>
      <c r="AB39" s="342">
        <f>逆行列係数!AB39/'逆行列係数（外生化）'!AB$116</f>
        <v>1.4963022950132367E-6</v>
      </c>
      <c r="AC39" s="342">
        <f>逆行列係数!AC39/'逆行列係数（外生化）'!AC$116</f>
        <v>4.5323712762847266E-8</v>
      </c>
      <c r="AD39" s="342">
        <f>逆行列係数!AD39/'逆行列係数（外生化）'!AD$116</f>
        <v>2.9397566162791481E-7</v>
      </c>
      <c r="AE39" s="342">
        <f>逆行列係数!AE39/'逆行列係数（外生化）'!AE$116</f>
        <v>2.0722137551395629E-6</v>
      </c>
      <c r="AF39" s="342">
        <f>逆行列係数!AF39/'逆行列係数（外生化）'!AF$116</f>
        <v>5.217562794969495E-7</v>
      </c>
      <c r="AG39" s="342">
        <f>逆行列係数!AG39/'逆行列係数（外生化）'!AG$116</f>
        <v>2.8796422505915881E-7</v>
      </c>
      <c r="AH39" s="342">
        <f>逆行列係数!AH39/'逆行列係数（外生化）'!AH$116</f>
        <v>5.3003584272957458E-7</v>
      </c>
      <c r="AI39" s="342">
        <f>逆行列係数!AI39/'逆行列係数（外生化）'!AI$116</f>
        <v>5.4144668350793777E-7</v>
      </c>
      <c r="AJ39" s="342">
        <f>逆行列係数!AJ39/'逆行列係数（外生化）'!AJ$116</f>
        <v>1</v>
      </c>
      <c r="AK39" s="342">
        <f>逆行列係数!AK39/'逆行列係数（外生化）'!AK$116</f>
        <v>6.4431001982442357E-7</v>
      </c>
      <c r="AL39" s="342">
        <f>逆行列係数!AL39/'逆行列係数（外生化）'!AL$116</f>
        <v>2.46430264846251E-7</v>
      </c>
      <c r="AM39" s="342">
        <f>逆行列係数!AM39/'逆行列係数（外生化）'!AM$116</f>
        <v>3.9758239835045057E-7</v>
      </c>
      <c r="AN39" s="342">
        <f>逆行列係数!AN39/'逆行列係数（外生化）'!AN$116</f>
        <v>6.4316189008098532E-7</v>
      </c>
      <c r="AO39" s="342">
        <f>逆行列係数!AO39/'逆行列係数（外生化）'!AO$116</f>
        <v>3.4220261769300858E-7</v>
      </c>
      <c r="AP39" s="342">
        <f>逆行列係数!AP39/'逆行列係数（外生化）'!AP$116</f>
        <v>2.4306182516791365E-7</v>
      </c>
      <c r="AQ39" s="342">
        <f>逆行列係数!AQ39/'逆行列係数（外生化）'!AQ$116</f>
        <v>3.3566164431882787E-7</v>
      </c>
      <c r="AR39" s="342">
        <f>逆行列係数!AR39/'逆行列係数（外生化）'!AR$116</f>
        <v>3.9818844413349759E-7</v>
      </c>
      <c r="AS39" s="342">
        <f>逆行列係数!AS39/'逆行列係数（外生化）'!AS$116</f>
        <v>1.0630395571147954E-5</v>
      </c>
      <c r="AT39" s="342">
        <f>逆行列係数!AT39/'逆行列係数（外生化）'!AT$116</f>
        <v>1.7993376311757406E-6</v>
      </c>
      <c r="AU39" s="342">
        <f>逆行列係数!AU39/'逆行列係数（外生化）'!AU$116</f>
        <v>2.0884360725896211E-6</v>
      </c>
      <c r="AV39" s="342">
        <f>逆行列係数!AV39/'逆行列係数（外生化）'!AV$116</f>
        <v>2.1171009305320987E-5</v>
      </c>
      <c r="AW39" s="342">
        <f>逆行列係数!AW39/'逆行列係数（外生化）'!AW$116</f>
        <v>1.2937114956244482E-4</v>
      </c>
      <c r="AX39" s="342">
        <f>逆行列係数!AX39/'逆行列係数（外生化）'!AX$116</f>
        <v>8.6466982997774494E-4</v>
      </c>
      <c r="AY39" s="342">
        <f>逆行列係数!AY39/'逆行列係数（外生化）'!AY$116</f>
        <v>6.9404681203057221E-5</v>
      </c>
      <c r="AZ39" s="342">
        <f>逆行列係数!AZ39/'逆行列係数（外生化）'!AZ$116</f>
        <v>2.078837308562062E-6</v>
      </c>
      <c r="BA39" s="342">
        <f>逆行列係数!BA39/'逆行列係数（外生化）'!BA$116</f>
        <v>1.2192592715871858E-5</v>
      </c>
      <c r="BB39" s="342">
        <f>逆行列係数!BB39/'逆行列係数（外生化）'!BB$116</f>
        <v>1.4819517213045746E-5</v>
      </c>
      <c r="BC39" s="342">
        <f>逆行列係数!BC39/'逆行列係数（外生化）'!BC$116</f>
        <v>5.086596699086973E-5</v>
      </c>
      <c r="BD39" s="342">
        <f>逆行列係数!BD39/'逆行列係数（外生化）'!BD$116</f>
        <v>8.6373520635165325E-6</v>
      </c>
      <c r="BE39" s="342">
        <f>逆行列係数!BE39/'逆行列係数（外生化）'!BE$116</f>
        <v>1.1639993498362456E-6</v>
      </c>
      <c r="BF39" s="342">
        <f>逆行列係数!BF39/'逆行列係数（外生化）'!BF$116</f>
        <v>8.1913395854337361E-7</v>
      </c>
      <c r="BG39" s="342">
        <f>逆行列係数!BG39/'逆行列係数（外生化）'!BG$116</f>
        <v>4.0014984462940587E-6</v>
      </c>
      <c r="BH39" s="342">
        <f>逆行列係数!BH39/'逆行列係数（外生化）'!BH$116</f>
        <v>1.6845838401258138E-6</v>
      </c>
      <c r="BI39" s="342">
        <f>逆行列係数!BI39/'逆行列係数（外生化）'!BI$116</f>
        <v>3.1695967739685883E-6</v>
      </c>
      <c r="BJ39" s="342">
        <f>逆行列係数!BJ39/'逆行列係数（外生化）'!BJ$116</f>
        <v>7.4747432515692782E-6</v>
      </c>
      <c r="BK39" s="342">
        <f>逆行列係数!BK39/'逆行列係数（外生化）'!BK$116</f>
        <v>3.1062671908677929E-6</v>
      </c>
      <c r="BL39" s="342">
        <f>逆行列係数!BL39/'逆行列係数（外生化）'!BL$116</f>
        <v>1.3326107988347274E-4</v>
      </c>
      <c r="BM39" s="342">
        <f>逆行列係数!BM39/'逆行列係数（外生化）'!BM$116</f>
        <v>1.8674574045511647E-5</v>
      </c>
      <c r="BN39" s="342">
        <f>逆行列係数!BN39/'逆行列係数（外生化）'!BN$116</f>
        <v>5.8543022375497205E-6</v>
      </c>
      <c r="BO39" s="342">
        <f>逆行列係数!BO39/'逆行列係数（外生化）'!BO$116</f>
        <v>5.5912146821092872E-6</v>
      </c>
      <c r="BP39" s="342">
        <f>逆行列係数!BP39/'逆行列係数（外生化）'!BP$116</f>
        <v>6.8526508265951711E-7</v>
      </c>
      <c r="BQ39" s="342">
        <f>逆行列係数!BQ39/'逆行列係数（外生化）'!BQ$116</f>
        <v>1.1887366820793073E-6</v>
      </c>
      <c r="BR39" s="342">
        <f>逆行列係数!BR39/'逆行列係数（外生化）'!BR$116</f>
        <v>1.3154612779212432E-6</v>
      </c>
      <c r="BS39" s="342">
        <f>逆行列係数!BS39/'逆行列係数（外生化）'!BS$116</f>
        <v>6.7308266434820255E-6</v>
      </c>
      <c r="BT39" s="342">
        <f>逆行列係数!BT39/'逆行列係数（外生化）'!BT$116</f>
        <v>2.0717569863560489E-6</v>
      </c>
      <c r="BU39" s="342">
        <f>逆行列係数!BU39/'逆行列係数（外生化）'!BU$116</f>
        <v>4.147542016294012E-7</v>
      </c>
      <c r="BV39" s="342">
        <f>逆行列係数!BV39/'逆行列係数（外生化）'!BV$116</f>
        <v>3.1356368547584075E-7</v>
      </c>
      <c r="BW39" s="342">
        <f>逆行列係数!BW39/'逆行列係数（外生化）'!BW$116</f>
        <v>5.1335975405953238E-7</v>
      </c>
      <c r="BX39" s="342">
        <f>逆行列係数!BX39/'逆行列係数（外生化）'!BX$116</f>
        <v>3.2681245121554098E-7</v>
      </c>
      <c r="BY39" s="342">
        <f>逆行列係数!BY39/'逆行列係数（外生化）'!BY$116</f>
        <v>9.3312449435230242E-7</v>
      </c>
      <c r="BZ39" s="342">
        <f>逆行列係数!BZ39/'逆行列係数（外生化）'!BZ$116</f>
        <v>9.8593261044951666E-7</v>
      </c>
      <c r="CA39" s="342">
        <f>逆行列係数!CA39/'逆行列係数（外生化）'!CA$116</f>
        <v>1.633498908631895E-6</v>
      </c>
      <c r="CB39" s="342">
        <f>逆行列係数!CB39/'逆行列係数（外生化）'!CB$116</f>
        <v>2.3921987182134146E-6</v>
      </c>
      <c r="CC39" s="342">
        <f>逆行列係数!CC39/'逆行列係数（外生化）'!CC$116</f>
        <v>0</v>
      </c>
      <c r="CD39" s="342">
        <f>逆行列係数!CD39/'逆行列係数（外生化）'!CD$116</f>
        <v>3.6515745439438984E-6</v>
      </c>
      <c r="CE39" s="342">
        <f>逆行列係数!CE39/'逆行列係数（外生化）'!CE$116</f>
        <v>5.4326567197749724E-7</v>
      </c>
      <c r="CF39" s="342">
        <f>逆行列係数!CF39/'逆行列係数（外生化）'!CF$116</f>
        <v>8.9475259271090053E-7</v>
      </c>
      <c r="CG39" s="342">
        <f>逆行列係数!CG39/'逆行列係数（外生化）'!CG$116</f>
        <v>1.7786124722731085E-7</v>
      </c>
      <c r="CH39" s="342">
        <f>逆行列係数!CH39/'逆行列係数（外生化）'!CH$116</f>
        <v>4.3148794225971042E-7</v>
      </c>
      <c r="CI39" s="342">
        <f>逆行列係数!CI39/'逆行列係数（外生化）'!CI$116</f>
        <v>7.453175747206551E-7</v>
      </c>
      <c r="CJ39" s="342">
        <f>逆行列係数!CJ39/'逆行列係数（外生化）'!CJ$116</f>
        <v>2.6203341868296662E-7</v>
      </c>
      <c r="CK39" s="342">
        <f>逆行列係数!CK39/'逆行列係数（外生化）'!CK$116</f>
        <v>4.9735511732234572E-7</v>
      </c>
      <c r="CL39" s="342">
        <f>逆行列係数!CL39/'逆行列係数（外生化）'!CL$116</f>
        <v>5.5428906506207922E-7</v>
      </c>
      <c r="CM39" s="342">
        <f>逆行列係数!CM39/'逆行列係数（外生化）'!CM$116</f>
        <v>1.9654435591839963E-6</v>
      </c>
      <c r="CN39" s="342">
        <f>逆行列係数!CN39/'逆行列係数（外生化）'!CN$116</f>
        <v>3.7563891991253673E-6</v>
      </c>
      <c r="CO39" s="342">
        <f>逆行列係数!CO39/'逆行列係数（外生化）'!CO$116</f>
        <v>7.6994994030865502E-7</v>
      </c>
      <c r="CP39" s="342">
        <f>逆行列係数!CP39/'逆行列係数（外生化）'!CP$116</f>
        <v>4.4926395171617148E-6</v>
      </c>
      <c r="CQ39" s="342">
        <f>逆行列係数!CQ39/'逆行列係数（外生化）'!CQ$116</f>
        <v>5.3254887040755475E-6</v>
      </c>
      <c r="CR39" s="342">
        <f>逆行列係数!CR39/'逆行列係数（外生化）'!CR$116</f>
        <v>2.1839070100929685E-5</v>
      </c>
      <c r="CS39" s="342">
        <f>逆行列係数!CS39/'逆行列係数（外生化）'!CS$116</f>
        <v>1.2528219614229986E-5</v>
      </c>
      <c r="CT39" s="342">
        <f>逆行列係数!CT39/'逆行列係数（外生化）'!CT$116</f>
        <v>4.6037637011827357E-6</v>
      </c>
      <c r="CU39" s="342">
        <f>逆行列係数!CU39/'逆行列係数（外生化）'!CU$116</f>
        <v>7.1965031472455054E-7</v>
      </c>
      <c r="CV39" s="342">
        <f>逆行列係数!CV39/'逆行列係数（外生化）'!CV$116</f>
        <v>1.6272953545895888E-7</v>
      </c>
      <c r="CW39" s="342">
        <f>逆行列係数!CW39/'逆行列係数（外生化）'!CW$116</f>
        <v>5.5614517071763348E-6</v>
      </c>
      <c r="CX39" s="342">
        <f>逆行列係数!CX39/'逆行列係数（外生化）'!CX$116</f>
        <v>2.8339663092177478E-7</v>
      </c>
      <c r="CY39" s="342">
        <f>逆行列係数!CY39/'逆行列係数（外生化）'!CY$116</f>
        <v>2.506136958038652E-5</v>
      </c>
      <c r="CZ39" s="342">
        <f>逆行列係数!CZ39/'逆行列係数（外生化）'!CZ$116</f>
        <v>2.0715543763101604E-5</v>
      </c>
      <c r="DA39" s="342">
        <f>逆行列係数!DA39/'逆行列係数（外生化）'!DA$116</f>
        <v>4.4578345961598307E-7</v>
      </c>
      <c r="DB39" s="342">
        <f>逆行列係数!DB39/'逆行列係数（外生化）'!DB$116</f>
        <v>8.6915646840233751E-7</v>
      </c>
      <c r="DC39" s="342">
        <f>逆行列係数!DC39/'逆行列係数（外生化）'!DC$116</f>
        <v>1.9957199631409471E-7</v>
      </c>
      <c r="DD39" s="342">
        <f>逆行列係数!DD39/'逆行列係数（外生化）'!DD$116</f>
        <v>4.4726050924992696E-6</v>
      </c>
      <c r="DE39" s="342">
        <f>逆行列係数!DE39/'逆行列係数（外生化）'!DE$116</f>
        <v>2.5932632517679205E-6</v>
      </c>
      <c r="DF39" s="343">
        <f>逆行列係数!DF39/'逆行列係数（外生化）'!DF$116</f>
        <v>1.600273887965888E-5</v>
      </c>
      <c r="DG39" s="344"/>
      <c r="DH39" s="345"/>
      <c r="DI39" s="346"/>
      <c r="DJ39" s="346"/>
      <c r="DK39" s="346"/>
      <c r="DL39" s="346"/>
      <c r="DM39" s="346"/>
      <c r="DN39" s="346"/>
      <c r="DO39" s="346"/>
      <c r="DR39" s="345"/>
      <c r="DS39" s="345"/>
      <c r="DT39" s="345"/>
      <c r="DU39" s="345"/>
      <c r="DV39" s="345"/>
      <c r="DW39" s="345"/>
      <c r="DX39" s="345"/>
      <c r="DY39" s="345"/>
      <c r="DZ39" s="345"/>
      <c r="EA39" s="345"/>
      <c r="EB39" s="345"/>
      <c r="EC39" s="345"/>
      <c r="ED39" s="345"/>
      <c r="EE39" s="345"/>
      <c r="EF39" s="345"/>
      <c r="EG39" s="345"/>
      <c r="EH39" s="345"/>
      <c r="EI39" s="345"/>
      <c r="EJ39" s="345"/>
      <c r="EK39" s="345"/>
      <c r="EL39" s="345"/>
      <c r="EM39" s="345"/>
      <c r="EN39" s="345"/>
      <c r="EO39" s="345"/>
      <c r="EP39" s="345"/>
      <c r="EQ39" s="345"/>
      <c r="ER39" s="345"/>
      <c r="ES39" s="345"/>
      <c r="ET39" s="345"/>
      <c r="EU39" s="345"/>
      <c r="EV39" s="345"/>
      <c r="EW39" s="345"/>
      <c r="EX39" s="345"/>
      <c r="EY39" s="345"/>
      <c r="EZ39" s="345"/>
      <c r="FA39" s="345"/>
      <c r="FB39" s="345"/>
      <c r="FC39" s="345"/>
      <c r="FD39" s="345"/>
      <c r="FE39" s="345"/>
      <c r="FF39" s="345"/>
      <c r="FG39" s="345"/>
      <c r="FH39" s="345"/>
      <c r="FI39" s="345"/>
      <c r="FJ39" s="345"/>
      <c r="FK39" s="345"/>
      <c r="FL39" s="345"/>
      <c r="FM39" s="345"/>
      <c r="FN39" s="345"/>
      <c r="FO39" s="345"/>
    </row>
    <row r="40" spans="1:171" ht="19.899999999999999" customHeight="1" x14ac:dyDescent="0.15">
      <c r="A40" s="347" t="s">
        <v>290</v>
      </c>
      <c r="B40" s="348" t="s">
        <v>291</v>
      </c>
      <c r="C40" s="349">
        <f>逆行列係数!C40/'逆行列係数（外生化）'!C$116</f>
        <v>5.2908207087179303E-5</v>
      </c>
      <c r="D40" s="342">
        <f>逆行列係数!D40/'逆行列係数（外生化）'!D$116</f>
        <v>5.2843956120533406E-6</v>
      </c>
      <c r="E40" s="342">
        <f>逆行列係数!E40/'逆行列係数（外生化）'!E$116</f>
        <v>8.8799439507450821E-5</v>
      </c>
      <c r="F40" s="342">
        <f>逆行列係数!F40/'逆行列係数（外生化）'!F$116</f>
        <v>4.6592931688264512E-7</v>
      </c>
      <c r="G40" s="342">
        <f>逆行列係数!G40/'逆行列係数（外生化）'!G$116</f>
        <v>1.499434359092542E-6</v>
      </c>
      <c r="H40" s="342">
        <f>逆行列係数!H40/'逆行列係数（外生化）'!H$116</f>
        <v>0</v>
      </c>
      <c r="I40" s="342">
        <f>逆行列係数!I40/'逆行列係数（外生化）'!I$116</f>
        <v>2.350797106065697E-6</v>
      </c>
      <c r="J40" s="342">
        <f>逆行列係数!J40/'逆行列係数（外生化）'!J$116</f>
        <v>2.2655622138789479E-6</v>
      </c>
      <c r="K40" s="342">
        <f>逆行列係数!K40/'逆行列係数（外生化）'!K$116</f>
        <v>1.5591013924334937E-6</v>
      </c>
      <c r="L40" s="342">
        <f>逆行列係数!L40/'逆行列係数（外生化）'!L$116</f>
        <v>3.1501712868417514E-6</v>
      </c>
      <c r="M40" s="342">
        <f>逆行列係数!M40/'逆行列係数（外生化）'!M$116</f>
        <v>0</v>
      </c>
      <c r="N40" s="342">
        <f>逆行列係数!N40/'逆行列係数（外生化）'!N$116</f>
        <v>2.4394850536791938E-6</v>
      </c>
      <c r="O40" s="342">
        <f>逆行列係数!O40/'逆行列係数（外生化）'!O$116</f>
        <v>9.863622769117479E-7</v>
      </c>
      <c r="P40" s="342">
        <f>逆行列係数!P40/'逆行列係数（外生化）'!P$116</f>
        <v>2.5364551577204244E-6</v>
      </c>
      <c r="Q40" s="342">
        <f>逆行列係数!Q40/'逆行列係数（外生化）'!Q$116</f>
        <v>2.4788465086616826E-5</v>
      </c>
      <c r="R40" s="342">
        <f>逆行列係数!R40/'逆行列係数（外生化）'!R$116</f>
        <v>8.9891142459014912E-6</v>
      </c>
      <c r="S40" s="342">
        <f>逆行列係数!S40/'逆行列係数（外生化）'!S$116</f>
        <v>2.1411768715031253E-6</v>
      </c>
      <c r="T40" s="342">
        <f>逆行列係数!T40/'逆行列係数（外生化）'!T$116</f>
        <v>1.1817868156664855E-6</v>
      </c>
      <c r="U40" s="342">
        <f>逆行列係数!U40/'逆行列係数（外生化）'!U$116</f>
        <v>7.2775770269107172E-5</v>
      </c>
      <c r="V40" s="342">
        <f>逆行列係数!V40/'逆行列係数（外生化）'!V$116</f>
        <v>1.8689976767137238E-4</v>
      </c>
      <c r="W40" s="342">
        <f>逆行列係数!W40/'逆行列係数（外生化）'!W$116</f>
        <v>1.5502729943601699E-6</v>
      </c>
      <c r="X40" s="342">
        <f>逆行列係数!X40/'逆行列係数（外生化）'!X$116</f>
        <v>1.3421957299176264E-5</v>
      </c>
      <c r="Y40" s="342">
        <f>逆行列係数!Y40/'逆行列係数（外生化）'!Y$116</f>
        <v>7.1769829545308515E-6</v>
      </c>
      <c r="Z40" s="342">
        <f>逆行列係数!Z40/'逆行列係数（外生化）'!Z$116</f>
        <v>4.7749613643330576E-6</v>
      </c>
      <c r="AA40" s="342">
        <f>逆行列係数!AA40/'逆行列係数（外生化）'!AA$116</f>
        <v>2.4759457163401696E-5</v>
      </c>
      <c r="AB40" s="342">
        <f>逆行列係数!AB40/'逆行列係数（外生化）'!AB$116</f>
        <v>8.4678788172076522E-6</v>
      </c>
      <c r="AC40" s="342">
        <f>逆行列係数!AC40/'逆行列係数（外生化）'!AC$116</f>
        <v>4.302644408145153E-7</v>
      </c>
      <c r="AD40" s="342">
        <f>逆行列係数!AD40/'逆行列係数（外生化）'!AD$116</f>
        <v>1.1560888626923855E-4</v>
      </c>
      <c r="AE40" s="342">
        <f>逆行列係数!AE40/'逆行列係数（外生化）'!AE$116</f>
        <v>2.7739910530766981E-6</v>
      </c>
      <c r="AF40" s="342">
        <f>逆行列係数!AF40/'逆行列係数（外生化）'!AF$116</f>
        <v>7.5130848624041114E-6</v>
      </c>
      <c r="AG40" s="342">
        <f>逆行列係数!AG40/'逆行列係数（外生化）'!AG$116</f>
        <v>9.487190511645228E-7</v>
      </c>
      <c r="AH40" s="342">
        <f>逆行列係数!AH40/'逆行列係数（外生化）'!AH$116</f>
        <v>1.7170147231333483E-4</v>
      </c>
      <c r="AI40" s="342">
        <f>逆行列係数!AI40/'逆行列係数（外生化）'!AI$116</f>
        <v>4.4181299022733359E-4</v>
      </c>
      <c r="AJ40" s="342">
        <f>逆行列係数!AJ40/'逆行列係数（外生化）'!AJ$116</f>
        <v>1.7747517582048221E-4</v>
      </c>
      <c r="AK40" s="342">
        <f>逆行列係数!AK40/'逆行列係数（外生化）'!AK$116</f>
        <v>1</v>
      </c>
      <c r="AL40" s="342">
        <f>逆行列係数!AL40/'逆行列係数（外生化）'!AL$116</f>
        <v>4.9772682585873258E-5</v>
      </c>
      <c r="AM40" s="342">
        <f>逆行列係数!AM40/'逆行列係数（外生化）'!AM$116</f>
        <v>4.5611469416986768E-5</v>
      </c>
      <c r="AN40" s="342">
        <f>逆行列係数!AN40/'逆行列係数（外生化）'!AN$116</f>
        <v>1.5901655166549356E-4</v>
      </c>
      <c r="AO40" s="342">
        <f>逆行列係数!AO40/'逆行列係数（外生化）'!AO$116</f>
        <v>1.0836811272276775E-5</v>
      </c>
      <c r="AP40" s="342">
        <f>逆行列係数!AP40/'逆行列係数（外生化）'!AP$116</f>
        <v>3.8655229967411252E-5</v>
      </c>
      <c r="AQ40" s="342">
        <f>逆行列係数!AQ40/'逆行列係数（外生化）'!AQ$116</f>
        <v>7.0249119623723331E-6</v>
      </c>
      <c r="AR40" s="342">
        <f>逆行列係数!AR40/'逆行列係数（外生化）'!AR$116</f>
        <v>7.0693750040337614E-5</v>
      </c>
      <c r="AS40" s="342">
        <f>逆行列係数!AS40/'逆行列係数（外生化）'!AS$116</f>
        <v>3.4830784937132541E-5</v>
      </c>
      <c r="AT40" s="342">
        <f>逆行列係数!AT40/'逆行列係数（外生化）'!AT$116</f>
        <v>6.5494719294069585E-5</v>
      </c>
      <c r="AU40" s="342">
        <f>逆行列係数!AU40/'逆行列係数（外生化）'!AU$116</f>
        <v>5.4963584420881191E-5</v>
      </c>
      <c r="AV40" s="342">
        <f>逆行列係数!AV40/'逆行列係数（外生化）'!AV$116</f>
        <v>2.3406001300927128E-5</v>
      </c>
      <c r="AW40" s="342">
        <f>逆行列係数!AW40/'逆行列係数（外生化）'!AW$116</f>
        <v>1.4230495948199738E-4</v>
      </c>
      <c r="AX40" s="342">
        <f>逆行列係数!AX40/'逆行列係数（外生化）'!AX$116</f>
        <v>3.7532369956540208E-5</v>
      </c>
      <c r="AY40" s="342">
        <f>逆行列係数!AY40/'逆行列係数（外生化）'!AY$116</f>
        <v>6.4932463218306155E-5</v>
      </c>
      <c r="AZ40" s="342">
        <f>逆行列係数!AZ40/'逆行列係数（外生化）'!AZ$116</f>
        <v>2.0572470371052033E-5</v>
      </c>
      <c r="BA40" s="342">
        <f>逆行列係数!BA40/'逆行列係数（外生化）'!BA$116</f>
        <v>2.3170193946851919E-5</v>
      </c>
      <c r="BB40" s="342">
        <f>逆行列係数!BB40/'逆行列係数（外生化）'!BB$116</f>
        <v>6.531512785829392E-5</v>
      </c>
      <c r="BC40" s="342">
        <f>逆行列係数!BC40/'逆行列係数（外生化）'!BC$116</f>
        <v>1.9070882577279274E-5</v>
      </c>
      <c r="BD40" s="342">
        <f>逆行列係数!BD40/'逆行列係数（外生化）'!BD$116</f>
        <v>1.8689734660677748E-5</v>
      </c>
      <c r="BE40" s="342">
        <f>逆行列係数!BE40/'逆行列係数（外生化）'!BE$116</f>
        <v>3.6329498765668405E-5</v>
      </c>
      <c r="BF40" s="342">
        <f>逆行列係数!BF40/'逆行列係数（外生化）'!BF$116</f>
        <v>1.2648283509868542E-5</v>
      </c>
      <c r="BG40" s="342">
        <f>逆行列係数!BG40/'逆行列係数（外生化）'!BG$116</f>
        <v>2.9366662597409248E-5</v>
      </c>
      <c r="BH40" s="342">
        <f>逆行列係数!BH40/'逆行列係数（外生化）'!BH$116</f>
        <v>2.7749025945704926E-5</v>
      </c>
      <c r="BI40" s="342">
        <f>逆行列係数!BI40/'逆行列係数（外生化）'!BI$116</f>
        <v>2.6731180551319106E-5</v>
      </c>
      <c r="BJ40" s="342">
        <f>逆行列係数!BJ40/'逆行列係数（外生化）'!BJ$116</f>
        <v>3.1945861940482903E-5</v>
      </c>
      <c r="BK40" s="342">
        <f>逆行列係数!BK40/'逆行列係数（外生化）'!BK$116</f>
        <v>9.0158734909336339E-7</v>
      </c>
      <c r="BL40" s="342">
        <f>逆行列係数!BL40/'逆行列係数（外生化）'!BL$116</f>
        <v>9.3406643046919973E-5</v>
      </c>
      <c r="BM40" s="342">
        <f>逆行列係数!BM40/'逆行列係数（外生化）'!BM$116</f>
        <v>1.6049353857019365E-4</v>
      </c>
      <c r="BN40" s="342">
        <f>逆行列係数!BN40/'逆行列係数（外生化）'!BN$116</f>
        <v>1.4519313844745319E-4</v>
      </c>
      <c r="BO40" s="342">
        <f>逆行列係数!BO40/'逆行列係数（外生化）'!BO$116</f>
        <v>2.0365699376696182E-4</v>
      </c>
      <c r="BP40" s="342">
        <f>逆行列係数!BP40/'逆行列係数（外生化）'!BP$116</f>
        <v>5.3230720478919018E-6</v>
      </c>
      <c r="BQ40" s="342">
        <f>逆行列係数!BQ40/'逆行列係数（外生化）'!BQ$116</f>
        <v>1.0609315740991605E-5</v>
      </c>
      <c r="BR40" s="342">
        <f>逆行列係数!BR40/'逆行列係数（外生化）'!BR$116</f>
        <v>6.3997650889267117E-5</v>
      </c>
      <c r="BS40" s="342">
        <f>逆行列係数!BS40/'逆行列係数（外生化）'!BS$116</f>
        <v>3.0939036661215976E-6</v>
      </c>
      <c r="BT40" s="342">
        <f>逆行列係数!BT40/'逆行列係数（外生化）'!BT$116</f>
        <v>2.0547339978647977E-6</v>
      </c>
      <c r="BU40" s="342">
        <f>逆行列係数!BU40/'逆行列係数（外生化）'!BU$116</f>
        <v>1.2716208998104929E-6</v>
      </c>
      <c r="BV40" s="342">
        <f>逆行列係数!BV40/'逆行列係数（外生化）'!BV$116</f>
        <v>1.4961336192714133E-6</v>
      </c>
      <c r="BW40" s="342">
        <f>逆行列係数!BW40/'逆行列係数（外生化）'!BW$116</f>
        <v>3.2710346446755096E-6</v>
      </c>
      <c r="BX40" s="342">
        <f>逆行列係数!BX40/'逆行列係数（外生化）'!BX$116</f>
        <v>2.6652542755623401E-6</v>
      </c>
      <c r="BY40" s="342">
        <f>逆行列係数!BY40/'逆行列係数（外生化）'!BY$116</f>
        <v>5.5381078657028091E-6</v>
      </c>
      <c r="BZ40" s="342">
        <f>逆行列係数!BZ40/'逆行列係数（外生化）'!BZ$116</f>
        <v>7.9218052736452751E-7</v>
      </c>
      <c r="CA40" s="342">
        <f>逆行列係数!CA40/'逆行列係数（外生化）'!CA$116</f>
        <v>5.3932395461213404E-6</v>
      </c>
      <c r="CB40" s="342">
        <f>逆行列係数!CB40/'逆行列係数（外生化）'!CB$116</f>
        <v>7.9851471058074311E-7</v>
      </c>
      <c r="CC40" s="342">
        <f>逆行列係数!CC40/'逆行列係数（外生化）'!CC$116</f>
        <v>0</v>
      </c>
      <c r="CD40" s="342">
        <f>逆行列係数!CD40/'逆行列係数（外生化）'!CD$116</f>
        <v>1.4128214094911316E-6</v>
      </c>
      <c r="CE40" s="342">
        <f>逆行列係数!CE40/'逆行列係数（外生化）'!CE$116</f>
        <v>3.1526959185450451E-6</v>
      </c>
      <c r="CF40" s="342">
        <f>逆行列係数!CF40/'逆行列係数（外生化）'!CF$116</f>
        <v>4.0840945487748849E-6</v>
      </c>
      <c r="CG40" s="342">
        <f>逆行列係数!CG40/'逆行列係数（外生化）'!CG$116</f>
        <v>7.7658007209683189E-7</v>
      </c>
      <c r="CH40" s="342">
        <f>逆行列係数!CH40/'逆行列係数（外生化）'!CH$116</f>
        <v>1.9534363223641391E-6</v>
      </c>
      <c r="CI40" s="342">
        <f>逆行列係数!CI40/'逆行列係数（外生化）'!CI$116</f>
        <v>3.9002882314517311E-6</v>
      </c>
      <c r="CJ40" s="342">
        <f>逆行列係数!CJ40/'逆行列係数（外生化）'!CJ$116</f>
        <v>6.3513198578552528E-7</v>
      </c>
      <c r="CK40" s="342">
        <f>逆行列係数!CK40/'逆行列係数（外生化）'!CK$116</f>
        <v>2.1751277893502571E-6</v>
      </c>
      <c r="CL40" s="342">
        <f>逆行列係数!CL40/'逆行列係数（外生化）'!CL$116</f>
        <v>2.3359971310545011E-6</v>
      </c>
      <c r="CM40" s="342">
        <f>逆行列係数!CM40/'逆行列係数（外生化）'!CM$116</f>
        <v>3.0497491412366395E-6</v>
      </c>
      <c r="CN40" s="342">
        <f>逆行列係数!CN40/'逆行列係数（外生化）'!CN$116</f>
        <v>1.6633164159964974E-5</v>
      </c>
      <c r="CO40" s="342">
        <f>逆行列係数!CO40/'逆行列係数（外生化）'!CO$116</f>
        <v>4.1434279148578244E-6</v>
      </c>
      <c r="CP40" s="342">
        <f>逆行列係数!CP40/'逆行列係数（外生化）'!CP$116</f>
        <v>2.1044143476033358E-6</v>
      </c>
      <c r="CQ40" s="342">
        <f>逆行列係数!CQ40/'逆行列係数（外生化）'!CQ$116</f>
        <v>2.8700012379402788E-6</v>
      </c>
      <c r="CR40" s="342">
        <f>逆行列係数!CR40/'逆行列係数（外生化）'!CR$116</f>
        <v>2.1265743173583983E-6</v>
      </c>
      <c r="CS40" s="342">
        <f>逆行列係数!CS40/'逆行列係数（外生化）'!CS$116</f>
        <v>1.801048560992535E-6</v>
      </c>
      <c r="CT40" s="342">
        <f>逆行列係数!CT40/'逆行列係数（外生化）'!CT$116</f>
        <v>1.2338640089419144E-6</v>
      </c>
      <c r="CU40" s="342">
        <f>逆行列係数!CU40/'逆行列係数（外生化）'!CU$116</f>
        <v>1.2714698107938979E-6</v>
      </c>
      <c r="CV40" s="342">
        <f>逆行列係数!CV40/'逆行列係数（外生化）'!CV$116</f>
        <v>7.6880832499380488E-7</v>
      </c>
      <c r="CW40" s="342">
        <f>逆行列係数!CW40/'逆行列係数（外生化）'!CW$116</f>
        <v>4.8748472607793942E-6</v>
      </c>
      <c r="CX40" s="342">
        <f>逆行列係数!CX40/'逆行列係数（外生化）'!CX$116</f>
        <v>7.5400221567379575E-7</v>
      </c>
      <c r="CY40" s="342">
        <f>逆行列係数!CY40/'逆行列係数（外生化）'!CY$116</f>
        <v>3.7106663907914313E-6</v>
      </c>
      <c r="CZ40" s="342">
        <f>逆行列係数!CZ40/'逆行列係数（外生化）'!CZ$116</f>
        <v>2.3465505956703619E-6</v>
      </c>
      <c r="DA40" s="342">
        <f>逆行列係数!DA40/'逆行列係数（外生化）'!DA$116</f>
        <v>3.1434855850163903E-6</v>
      </c>
      <c r="DB40" s="342">
        <f>逆行列係数!DB40/'逆行列係数（外生化）'!DB$116</f>
        <v>8.9010282247172208E-6</v>
      </c>
      <c r="DC40" s="342">
        <f>逆行列係数!DC40/'逆行列係数（外生化）'!DC$116</f>
        <v>1.0795113257181449E-6</v>
      </c>
      <c r="DD40" s="342">
        <f>逆行列係数!DD40/'逆行列係数（外生化）'!DD$116</f>
        <v>9.1559446015552235E-6</v>
      </c>
      <c r="DE40" s="342">
        <f>逆行列係数!DE40/'逆行列係数（外生化）'!DE$116</f>
        <v>6.1717086241247452E-5</v>
      </c>
      <c r="DF40" s="343">
        <f>逆行列係数!DF40/'逆行列係数（外生化）'!DF$116</f>
        <v>1.5724080001172239E-5</v>
      </c>
      <c r="DG40" s="344"/>
      <c r="DH40" s="345"/>
      <c r="DI40" s="346"/>
      <c r="DJ40" s="346"/>
      <c r="DK40" s="346"/>
      <c r="DL40" s="346"/>
      <c r="DM40" s="346"/>
      <c r="DN40" s="346"/>
      <c r="DO40" s="346"/>
      <c r="DR40" s="345"/>
      <c r="DS40" s="345"/>
      <c r="DT40" s="345"/>
      <c r="DU40" s="345"/>
      <c r="DV40" s="345"/>
      <c r="DW40" s="345"/>
      <c r="DX40" s="345"/>
      <c r="DY40" s="345"/>
      <c r="DZ40" s="345"/>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row>
    <row r="41" spans="1:171" ht="19.899999999999999" customHeight="1" x14ac:dyDescent="0.15">
      <c r="A41" s="347" t="s">
        <v>295</v>
      </c>
      <c r="B41" s="348" t="s">
        <v>294</v>
      </c>
      <c r="C41" s="349">
        <f>逆行列係数!C41/'逆行列係数（外生化）'!C$116</f>
        <v>1.2574521876611972E-4</v>
      </c>
      <c r="D41" s="342">
        <f>逆行列係数!D41/'逆行列係数（外生化）'!D$116</f>
        <v>4.3019986526047467E-5</v>
      </c>
      <c r="E41" s="342">
        <f>逆行列係数!E41/'逆行列係数（外生化）'!E$116</f>
        <v>9.9715804091834353E-5</v>
      </c>
      <c r="F41" s="342">
        <f>逆行列係数!F41/'逆行列係数（外生化）'!F$116</f>
        <v>2.3988207268021415E-5</v>
      </c>
      <c r="G41" s="342">
        <f>逆行列係数!G41/'逆行列係数（外生化）'!G$116</f>
        <v>3.3986909256924824E-4</v>
      </c>
      <c r="H41" s="342">
        <f>逆行列係数!H41/'逆行列係数（外生化）'!H$116</f>
        <v>0</v>
      </c>
      <c r="I41" s="342">
        <f>逆行列係数!I41/'逆行列係数（外生化）'!I$116</f>
        <v>9.1540745633892241E-4</v>
      </c>
      <c r="J41" s="342">
        <f>逆行列係数!J41/'逆行列係数（外生化）'!J$116</f>
        <v>4.8559326118176287E-5</v>
      </c>
      <c r="K41" s="342">
        <f>逆行列係数!K41/'逆行列係数（外生化）'!K$116</f>
        <v>4.4994996304998101E-4</v>
      </c>
      <c r="L41" s="342">
        <f>逆行列係数!L41/'逆行列係数（外生化）'!L$116</f>
        <v>1.8341469515680776E-5</v>
      </c>
      <c r="M41" s="342">
        <f>逆行列係数!M41/'逆行列係数（外生化）'!M$116</f>
        <v>0</v>
      </c>
      <c r="N41" s="342">
        <f>逆行列係数!N41/'逆行列係数（外生化）'!N$116</f>
        <v>1.2042800483196308E-4</v>
      </c>
      <c r="O41" s="342">
        <f>逆行列係数!O41/'逆行列係数（外生化）'!O$116</f>
        <v>1.2818598152709659E-4</v>
      </c>
      <c r="P41" s="342">
        <f>逆行列係数!P41/'逆行列係数（外生化）'!P$116</f>
        <v>1.6333201271097629E-4</v>
      </c>
      <c r="Q41" s="342">
        <f>逆行列係数!Q41/'逆行列係数（外生化）'!Q$116</f>
        <v>9.8007422877734035E-3</v>
      </c>
      <c r="R41" s="342">
        <f>逆行列係数!R41/'逆行列係数（外生化）'!R$116</f>
        <v>5.9761639482140898E-5</v>
      </c>
      <c r="S41" s="342">
        <f>逆行列係数!S41/'逆行列係数（外生化）'!S$116</f>
        <v>5.6409478972623948E-5</v>
      </c>
      <c r="T41" s="342">
        <f>逆行列係数!T41/'逆行列係数（外生化）'!T$116</f>
        <v>3.2538676537438666E-5</v>
      </c>
      <c r="U41" s="342">
        <f>逆行列係数!U41/'逆行列係数（外生化）'!U$116</f>
        <v>4.9758503413749604E-5</v>
      </c>
      <c r="V41" s="342">
        <f>逆行列係数!V41/'逆行列係数（外生化）'!V$116</f>
        <v>1.8172470294637962E-4</v>
      </c>
      <c r="W41" s="342">
        <f>逆行列係数!W41/'逆行列係数（外生化）'!W$116</f>
        <v>2.9403867139463153E-5</v>
      </c>
      <c r="X41" s="342">
        <f>逆行列係数!X41/'逆行列係数（外生化）'!X$116</f>
        <v>9.1168844461596507E-5</v>
      </c>
      <c r="Y41" s="342">
        <f>逆行列係数!Y41/'逆行列係数（外生化）'!Y$116</f>
        <v>6.827211050315998E-5</v>
      </c>
      <c r="Z41" s="342">
        <f>逆行列係数!Z41/'逆行列係数（外生化）'!Z$116</f>
        <v>8.0178526703309768E-5</v>
      </c>
      <c r="AA41" s="342">
        <f>逆行列係数!AA41/'逆行列係数（外生化）'!AA$116</f>
        <v>1.9924550821400576E-4</v>
      </c>
      <c r="AB41" s="342">
        <f>逆行列係数!AB41/'逆行列係数（外生化）'!AB$116</f>
        <v>1.3235590784429311E-4</v>
      </c>
      <c r="AC41" s="342">
        <f>逆行列係数!AC41/'逆行列係数（外生化）'!AC$116</f>
        <v>8.6522905888565437E-6</v>
      </c>
      <c r="AD41" s="342">
        <f>逆行列係数!AD41/'逆行列係数（外生化）'!AD$116</f>
        <v>4.2208565894738011E-5</v>
      </c>
      <c r="AE41" s="342">
        <f>逆行列係数!AE41/'逆行列係数（外生化）'!AE$116</f>
        <v>4.6621662638112349E-4</v>
      </c>
      <c r="AF41" s="342">
        <f>逆行列係数!AF41/'逆行列係数（外生化）'!AF$116</f>
        <v>2.3145159062609483E-3</v>
      </c>
      <c r="AG41" s="342">
        <f>逆行列係数!AG41/'逆行列係数（外生化）'!AG$116</f>
        <v>1.4184723543779284E-4</v>
      </c>
      <c r="AH41" s="342">
        <f>逆行列係数!AH41/'逆行列係数（外生化）'!AH$116</f>
        <v>1.4189077237181493E-4</v>
      </c>
      <c r="AI41" s="342">
        <f>逆行列係数!AI41/'逆行列係数（外生化）'!AI$116</f>
        <v>1.9199392769339069E-3</v>
      </c>
      <c r="AJ41" s="342">
        <f>逆行列係数!AJ41/'逆行列係数（外生化）'!AJ$116</f>
        <v>2.5424214675317836E-4</v>
      </c>
      <c r="AK41" s="342">
        <f>逆行列係数!AK41/'逆行列係数（外生化）'!AK$116</f>
        <v>3.4575240155104893E-4</v>
      </c>
      <c r="AL41" s="342">
        <f>逆行列係数!AL41/'逆行列係数（外生化）'!AL$116</f>
        <v>1</v>
      </c>
      <c r="AM41" s="342">
        <f>逆行列係数!AM41/'逆行列係数（外生化）'!AM$116</f>
        <v>0.67653494402487657</v>
      </c>
      <c r="AN41" s="342">
        <f>逆行列係数!AN41/'逆行列係数（外生化）'!AN$116</f>
        <v>0.19645830029573405</v>
      </c>
      <c r="AO41" s="342">
        <f>逆行列係数!AO41/'逆行列係数（外生化）'!AO$116</f>
        <v>0.14921991463823106</v>
      </c>
      <c r="AP41" s="342">
        <f>逆行列係数!AP41/'逆行列係数（外生化）'!AP$116</f>
        <v>1.3616759759668993E-4</v>
      </c>
      <c r="AQ41" s="342">
        <f>逆行列係数!AQ41/'逆行列係数（外生化）'!AQ$116</f>
        <v>4.4820613226137821E-4</v>
      </c>
      <c r="AR41" s="342">
        <f>逆行列係数!AR41/'逆行列係数（外生化）'!AR$116</f>
        <v>4.5968735681857588E-2</v>
      </c>
      <c r="AS41" s="342">
        <f>逆行列係数!AS41/'逆行列係数（外生化）'!AS$116</f>
        <v>4.0834280212311981E-2</v>
      </c>
      <c r="AT41" s="342">
        <f>逆行列係数!AT41/'逆行列係数（外生化）'!AT$116</f>
        <v>1.6200210761885644E-2</v>
      </c>
      <c r="AU41" s="342">
        <f>逆行列係数!AU41/'逆行列係数（外生化）'!AU$116</f>
        <v>1.4078295698204461E-2</v>
      </c>
      <c r="AV41" s="342">
        <f>逆行列係数!AV41/'逆行列係数（外生化）'!AV$116</f>
        <v>4.2750284072224781E-3</v>
      </c>
      <c r="AW41" s="342">
        <f>逆行列係数!AW41/'逆行列係数（外生化）'!AW$116</f>
        <v>2.1534761872149603E-4</v>
      </c>
      <c r="AX41" s="342">
        <f>逆行列係数!AX41/'逆行列係数（外生化）'!AX$116</f>
        <v>1.9203881916546044E-3</v>
      </c>
      <c r="AY41" s="342">
        <f>逆行列係数!AY41/'逆行列係数（外生化）'!AY$116</f>
        <v>1.1666412408711493E-2</v>
      </c>
      <c r="AZ41" s="342">
        <f>逆行列係数!AZ41/'逆行列係数（外生化）'!AZ$116</f>
        <v>9.5178631651225958E-3</v>
      </c>
      <c r="BA41" s="342">
        <f>逆行列係数!BA41/'逆行列係数（外生化）'!BA$116</f>
        <v>1.4931047750960096E-3</v>
      </c>
      <c r="BB41" s="342">
        <f>逆行列係数!BB41/'逆行列係数（外生化）'!BB$116</f>
        <v>7.9082756736984141E-3</v>
      </c>
      <c r="BC41" s="342">
        <f>逆行列係数!BC41/'逆行列係数（外生化）'!BC$116</f>
        <v>1.8194878043855959E-3</v>
      </c>
      <c r="BD41" s="342">
        <f>逆行列係数!BD41/'逆行列係数（外生化）'!BD$116</f>
        <v>1.2309912555257402E-3</v>
      </c>
      <c r="BE41" s="342">
        <f>逆行列係数!BE41/'逆行列係数（外生化）'!BE$116</f>
        <v>1.0659019821687547E-2</v>
      </c>
      <c r="BF41" s="342">
        <f>逆行列係数!BF41/'逆行列係数（外生化）'!BF$116</f>
        <v>1.5604771818385998E-2</v>
      </c>
      <c r="BG41" s="342">
        <f>逆行列係数!BG41/'逆行列係数（外生化）'!BG$116</f>
        <v>7.1309355348038858E-3</v>
      </c>
      <c r="BH41" s="342">
        <f>逆行列係数!BH41/'逆行列係数（外生化）'!BH$116</f>
        <v>3.8164031065765956E-2</v>
      </c>
      <c r="BI41" s="342">
        <f>逆行列係数!BI41/'逆行列係数（外生化）'!BI$116</f>
        <v>9.1342650842335133E-3</v>
      </c>
      <c r="BJ41" s="342">
        <f>逆行列係数!BJ41/'逆行列係数（外生化）'!BJ$116</f>
        <v>1.6608853128301253E-3</v>
      </c>
      <c r="BK41" s="342">
        <f>逆行列係数!BK41/'逆行列係数（外生化）'!BK$116</f>
        <v>4.7766605872984788E-5</v>
      </c>
      <c r="BL41" s="342">
        <f>逆行列係数!BL41/'逆行列係数（外生化）'!BL$116</f>
        <v>6.0484112861084087E-3</v>
      </c>
      <c r="BM41" s="342">
        <f>逆行列係数!BM41/'逆行列係数（外生化）'!BM$116</f>
        <v>4.4376141790691132E-3</v>
      </c>
      <c r="BN41" s="342">
        <f>逆行列係数!BN41/'逆行列係数（外生化）'!BN$116</f>
        <v>5.6781979793882262E-3</v>
      </c>
      <c r="BO41" s="342">
        <f>逆行列係数!BO41/'逆行列係数（外生化）'!BO$116</f>
        <v>9.7994000203944186E-3</v>
      </c>
      <c r="BP41" s="342">
        <f>逆行列係数!BP41/'逆行列係数（外生化）'!BP$116</f>
        <v>1.1149786124330919E-4</v>
      </c>
      <c r="BQ41" s="342">
        <f>逆行列係数!BQ41/'逆行列係数（外生化）'!BQ$116</f>
        <v>2.6799239678083892E-4</v>
      </c>
      <c r="BR41" s="342">
        <f>逆行列係数!BR41/'逆行列係数（外生化）'!BR$116</f>
        <v>2.8189682680431784E-4</v>
      </c>
      <c r="BS41" s="342">
        <f>逆行列係数!BS41/'逆行列係数（外生化）'!BS$116</f>
        <v>8.538020085963227E-5</v>
      </c>
      <c r="BT41" s="342">
        <f>逆行列係数!BT41/'逆行列係数（外生化）'!BT$116</f>
        <v>5.8915432368195575E-5</v>
      </c>
      <c r="BU41" s="342">
        <f>逆行列係数!BU41/'逆行列係数（外生化）'!BU$116</f>
        <v>3.8653353560359203E-5</v>
      </c>
      <c r="BV41" s="342">
        <f>逆行列係数!BV41/'逆行列係数（外生化）'!BV$116</f>
        <v>4.1818160742993038E-5</v>
      </c>
      <c r="BW41" s="342">
        <f>逆行列係数!BW41/'逆行列係数（外生化）'!BW$116</f>
        <v>9.6298480720609524E-5</v>
      </c>
      <c r="BX41" s="342">
        <f>逆行列係数!BX41/'逆行列係数（外生化）'!BX$116</f>
        <v>7.6380684526894908E-5</v>
      </c>
      <c r="BY41" s="342">
        <f>逆行列係数!BY41/'逆行列係数（外生化）'!BY$116</f>
        <v>3.900927550606269E-4</v>
      </c>
      <c r="BZ41" s="342">
        <f>逆行列係数!BZ41/'逆行列係数（外生化）'!BZ$116</f>
        <v>6.545172141115501E-5</v>
      </c>
      <c r="CA41" s="342">
        <f>逆行列係数!CA41/'逆行列係数（外生化）'!CA$116</f>
        <v>3.4447068394483218E-4</v>
      </c>
      <c r="CB41" s="342">
        <f>逆行列係数!CB41/'逆行列係数（外生化）'!CB$116</f>
        <v>1.6678272199553435E-4</v>
      </c>
      <c r="CC41" s="342">
        <f>逆行列係数!CC41/'逆行列係数（外生化）'!CC$116</f>
        <v>0</v>
      </c>
      <c r="CD41" s="342">
        <f>逆行列係数!CD41/'逆行列係数（外生化）'!CD$116</f>
        <v>8.3027579823297465E-5</v>
      </c>
      <c r="CE41" s="342">
        <f>逆行列係数!CE41/'逆行列係数（外生化）'!CE$116</f>
        <v>1.1722632178386436E-4</v>
      </c>
      <c r="CF41" s="342">
        <f>逆行列係数!CF41/'逆行列係数（外生化）'!CF$116</f>
        <v>1.1678257704271933E-3</v>
      </c>
      <c r="CG41" s="342">
        <f>逆行列係数!CG41/'逆行列係数（外生化）'!CG$116</f>
        <v>2.1087892362548533E-5</v>
      </c>
      <c r="CH41" s="342">
        <f>逆行列係数!CH41/'逆行列係数（外生化）'!CH$116</f>
        <v>5.6387039523198537E-5</v>
      </c>
      <c r="CI41" s="342">
        <f>逆行列係数!CI41/'逆行列係数（外生化）'!CI$116</f>
        <v>1.0834813600870331E-4</v>
      </c>
      <c r="CJ41" s="342">
        <f>逆行列係数!CJ41/'逆行列係数（外生化）'!CJ$116</f>
        <v>3.2233279361747244E-5</v>
      </c>
      <c r="CK41" s="342">
        <f>逆行列係数!CK41/'逆行列係数（外生化）'!CK$116</f>
        <v>6.7521113312220006E-5</v>
      </c>
      <c r="CL41" s="342">
        <f>逆行列係数!CL41/'逆行列係数（外生化）'!CL$116</f>
        <v>3.6821853120413579E-5</v>
      </c>
      <c r="CM41" s="342">
        <f>逆行列係数!CM41/'逆行列係数（外生化）'!CM$116</f>
        <v>1.2910588291448891E-4</v>
      </c>
      <c r="CN41" s="342">
        <f>逆行列係数!CN41/'逆行列係数（外生化）'!CN$116</f>
        <v>7.9838717641762561E-5</v>
      </c>
      <c r="CO41" s="342">
        <f>逆行列係数!CO41/'逆行列係数（外生化）'!CO$116</f>
        <v>6.1834487839586562E-5</v>
      </c>
      <c r="CP41" s="342">
        <f>逆行列係数!CP41/'逆行列係数（外生化）'!CP$116</f>
        <v>4.7401830703860187E-5</v>
      </c>
      <c r="CQ41" s="342">
        <f>逆行列係数!CQ41/'逆行列係数（外生化）'!CQ$116</f>
        <v>6.2217969137650885E-5</v>
      </c>
      <c r="CR41" s="342">
        <f>逆行列係数!CR41/'逆行列係数（外生化）'!CR$116</f>
        <v>6.7156323059006134E-5</v>
      </c>
      <c r="CS41" s="342">
        <f>逆行列係数!CS41/'逆行列係数（外生化）'!CS$116</f>
        <v>3.98162456208018E-5</v>
      </c>
      <c r="CT41" s="342">
        <f>逆行列係数!CT41/'逆行列係数（外生化）'!CT$116</f>
        <v>6.8201719041258887E-5</v>
      </c>
      <c r="CU41" s="342">
        <f>逆行列係数!CU41/'逆行列係数（外生化）'!CU$116</f>
        <v>1.0631256514269128E-4</v>
      </c>
      <c r="CV41" s="342">
        <f>逆行列係数!CV41/'逆行列係数（外生化）'!CV$116</f>
        <v>1.9406972376018572E-5</v>
      </c>
      <c r="CW41" s="342">
        <f>逆行列係数!CW41/'逆行列係数（外生化）'!CW$116</f>
        <v>7.4073101372012595E-4</v>
      </c>
      <c r="CX41" s="342">
        <f>逆行列係数!CX41/'逆行列係数（外生化）'!CX$116</f>
        <v>2.616676500764873E-5</v>
      </c>
      <c r="CY41" s="342">
        <f>逆行列係数!CY41/'逆行列係数（外生化）'!CY$116</f>
        <v>1.0002598727536375E-4</v>
      </c>
      <c r="CZ41" s="342">
        <f>逆行列係数!CZ41/'逆行列係数（外生化）'!CZ$116</f>
        <v>6.5224752638049998E-5</v>
      </c>
      <c r="DA41" s="342">
        <f>逆行列係数!DA41/'逆行列係数（外生化）'!DA$116</f>
        <v>7.6914370663231963E-5</v>
      </c>
      <c r="DB41" s="342">
        <f>逆行列係数!DB41/'逆行列係数（外生化）'!DB$116</f>
        <v>6.6870150658624656E-5</v>
      </c>
      <c r="DC41" s="342">
        <f>逆行列係数!DC41/'逆行列係数（外生化）'!DC$116</f>
        <v>2.6373233147466492E-5</v>
      </c>
      <c r="DD41" s="342">
        <f>逆行列係数!DD41/'逆行列係数（外生化）'!DD$116</f>
        <v>1.1917234814455189E-4</v>
      </c>
      <c r="DE41" s="342">
        <f>逆行列係数!DE41/'逆行列係数（外生化）'!DE$116</f>
        <v>7.2065594697738789E-5</v>
      </c>
      <c r="DF41" s="343">
        <f>逆行列係数!DF41/'逆行列係数（外生化）'!DF$116</f>
        <v>7.3779085605903659E-4</v>
      </c>
      <c r="DG41" s="344"/>
      <c r="DH41" s="345"/>
      <c r="DI41" s="346"/>
      <c r="DJ41" s="346"/>
      <c r="DK41" s="346"/>
      <c r="DL41" s="346"/>
      <c r="DM41" s="346"/>
      <c r="DN41" s="346"/>
      <c r="DO41" s="346"/>
      <c r="DR41" s="345"/>
      <c r="DS41" s="345"/>
      <c r="DT41" s="345"/>
      <c r="DU41" s="345"/>
      <c r="DV41" s="345"/>
      <c r="DW41" s="345"/>
      <c r="DX41" s="345"/>
      <c r="DY41" s="345"/>
      <c r="DZ41" s="345"/>
      <c r="EA41" s="345"/>
      <c r="EB41" s="345"/>
      <c r="EC41" s="345"/>
      <c r="ED41" s="345"/>
      <c r="EE41" s="345"/>
      <c r="EF41" s="345"/>
      <c r="EG41" s="345"/>
      <c r="EH41" s="345"/>
      <c r="EI41" s="345"/>
      <c r="EJ41" s="345"/>
      <c r="EK41" s="345"/>
      <c r="EL41" s="345"/>
      <c r="EM41" s="345"/>
      <c r="EN41" s="345"/>
      <c r="EO41" s="345"/>
      <c r="EP41" s="345"/>
      <c r="EQ41" s="345"/>
      <c r="ER41" s="345"/>
      <c r="ES41" s="345"/>
      <c r="ET41" s="345"/>
      <c r="EU41" s="345"/>
      <c r="EV41" s="345"/>
      <c r="EW41" s="345"/>
      <c r="EX41" s="345"/>
      <c r="EY41" s="345"/>
      <c r="EZ41" s="345"/>
      <c r="FA41" s="345"/>
      <c r="FB41" s="345"/>
      <c r="FC41" s="345"/>
      <c r="FD41" s="345"/>
      <c r="FE41" s="345"/>
      <c r="FF41" s="345"/>
      <c r="FG41" s="345"/>
      <c r="FH41" s="345"/>
      <c r="FI41" s="345"/>
      <c r="FJ41" s="345"/>
      <c r="FK41" s="345"/>
      <c r="FL41" s="345"/>
      <c r="FM41" s="345"/>
      <c r="FN41" s="345"/>
      <c r="FO41" s="345"/>
    </row>
    <row r="42" spans="1:171" ht="19.899999999999999" customHeight="1" x14ac:dyDescent="0.15">
      <c r="A42" s="347" t="s">
        <v>299</v>
      </c>
      <c r="B42" s="348" t="s">
        <v>300</v>
      </c>
      <c r="C42" s="349">
        <f>逆行列係数!C42/'逆行列係数（外生化）'!C$116</f>
        <v>1.9012246331915486E-4</v>
      </c>
      <c r="D42" s="342">
        <f>逆行列係数!D42/'逆行列係数（外生化）'!D$116</f>
        <v>6.6457572217117538E-5</v>
      </c>
      <c r="E42" s="342">
        <f>逆行列係数!E42/'逆行列係数（外生化）'!E$116</f>
        <v>1.5193280733033919E-4</v>
      </c>
      <c r="F42" s="342">
        <f>逆行列係数!F42/'逆行列係数（外生化）'!F$116</f>
        <v>3.6182255125201334E-5</v>
      </c>
      <c r="G42" s="342">
        <f>逆行列係数!G42/'逆行列係数（外生化）'!G$116</f>
        <v>4.9275341569450981E-4</v>
      </c>
      <c r="H42" s="342">
        <f>逆行列係数!H42/'逆行列係数（外生化）'!H$116</f>
        <v>0</v>
      </c>
      <c r="I42" s="342">
        <f>逆行列係数!I42/'逆行列係数（外生化）'!I$116</f>
        <v>1.3601707943992427E-3</v>
      </c>
      <c r="J42" s="342">
        <f>逆行列係数!J42/'逆行列係数（外生化）'!J$116</f>
        <v>7.3865205595382649E-5</v>
      </c>
      <c r="K42" s="342">
        <f>逆行列係数!K42/'逆行列係数（外生化）'!K$116</f>
        <v>6.8455722039106979E-4</v>
      </c>
      <c r="L42" s="342">
        <f>逆行列係数!L42/'逆行列係数（外生化）'!L$116</f>
        <v>2.7955897063253215E-5</v>
      </c>
      <c r="M42" s="342">
        <f>逆行列係数!M42/'逆行列係数（外生化）'!M$116</f>
        <v>0</v>
      </c>
      <c r="N42" s="342">
        <f>逆行列係数!N42/'逆行列係数（外生化）'!N$116</f>
        <v>1.8213491534439379E-4</v>
      </c>
      <c r="O42" s="342">
        <f>逆行列係数!O42/'逆行列係数（外生化）'!O$116</f>
        <v>1.915674813323828E-4</v>
      </c>
      <c r="P42" s="342">
        <f>逆行列係数!P42/'逆行列係数（外生化）'!P$116</f>
        <v>2.4437158502134832E-4</v>
      </c>
      <c r="Q42" s="342">
        <f>逆行列係数!Q42/'逆行列係数（外生化）'!Q$116</f>
        <v>1.4263869068132104E-2</v>
      </c>
      <c r="R42" s="342">
        <f>逆行列係数!R42/'逆行列係数（外生化）'!R$116</f>
        <v>9.2839626708794151E-5</v>
      </c>
      <c r="S42" s="342">
        <f>逆行列係数!S42/'逆行列係数（外生化）'!S$116</f>
        <v>8.7082045402417398E-5</v>
      </c>
      <c r="T42" s="342">
        <f>逆行列係数!T42/'逆行列係数（外生化）'!T$116</f>
        <v>4.9826170715776876E-5</v>
      </c>
      <c r="U42" s="342">
        <f>逆行列係数!U42/'逆行列係数（外生化）'!U$116</f>
        <v>7.6115802316992397E-5</v>
      </c>
      <c r="V42" s="342">
        <f>逆行列係数!V42/'逆行列係数（外生化）'!V$116</f>
        <v>2.3521849707519945E-4</v>
      </c>
      <c r="W42" s="342">
        <f>逆行列係数!W42/'逆行列係数（外生化）'!W$116</f>
        <v>4.569408127082768E-5</v>
      </c>
      <c r="X42" s="342">
        <f>逆行列係数!X42/'逆行列係数（外生化）'!X$116</f>
        <v>1.4049503053584892E-4</v>
      </c>
      <c r="Y42" s="342">
        <f>逆行列係数!Y42/'逆行列係数（外生化）'!Y$116</f>
        <v>1.0613410596986816E-4</v>
      </c>
      <c r="Z42" s="342">
        <f>逆行列係数!Z42/'逆行列係数（外生化）'!Z$116</f>
        <v>1.2472745507465541E-4</v>
      </c>
      <c r="AA42" s="342">
        <f>逆行列係数!AA42/'逆行列係数（外生化）'!AA$116</f>
        <v>3.0303427586064849E-4</v>
      </c>
      <c r="AB42" s="342">
        <f>逆行列係数!AB42/'逆行列係数（外生化）'!AB$116</f>
        <v>1.996645238712238E-4</v>
      </c>
      <c r="AC42" s="342">
        <f>逆行列係数!AC42/'逆行列係数（外生化）'!AC$116</f>
        <v>1.3220668128392832E-5</v>
      </c>
      <c r="AD42" s="342">
        <f>逆行列係数!AD42/'逆行列係数（外生化）'!AD$116</f>
        <v>6.483096056534447E-5</v>
      </c>
      <c r="AE42" s="342">
        <f>逆行列係数!AE42/'逆行列係数（外生化）'!AE$116</f>
        <v>6.9261212784519483E-4</v>
      </c>
      <c r="AF42" s="342">
        <f>逆行列係数!AF42/'逆行列係数（外生化）'!AF$116</f>
        <v>3.4370672991459864E-3</v>
      </c>
      <c r="AG42" s="342">
        <f>逆行列係数!AG42/'逆行列係数（外生化）'!AG$116</f>
        <v>2.1009492342321232E-4</v>
      </c>
      <c r="AH42" s="342">
        <f>逆行列係数!AH42/'逆行列係数（外生化）'!AH$116</f>
        <v>2.1545859368755029E-4</v>
      </c>
      <c r="AI42" s="342">
        <f>逆行列係数!AI42/'逆行列係数（外生化）'!AI$116</f>
        <v>2.8332816961196576E-3</v>
      </c>
      <c r="AJ42" s="342">
        <f>逆行列係数!AJ42/'逆行列係数（外生化）'!AJ$116</f>
        <v>3.2657597243051904E-4</v>
      </c>
      <c r="AK42" s="342">
        <f>逆行列係数!AK42/'逆行列係数（外生化）'!AK$116</f>
        <v>4.9753809372512484E-4</v>
      </c>
      <c r="AL42" s="342">
        <f>逆行列係数!AL42/'逆行列係数（外生化）'!AL$116</f>
        <v>5.4284134232071954E-5</v>
      </c>
      <c r="AM42" s="342">
        <f>逆行列係数!AM42/'逆行列係数（外生化）'!AM$116</f>
        <v>1</v>
      </c>
      <c r="AN42" s="342">
        <f>逆行列係数!AN42/'逆行列係数（外生化）'!AN$116</f>
        <v>4.2045869135784598E-2</v>
      </c>
      <c r="AO42" s="342">
        <f>逆行列係数!AO42/'逆行列係数（外生化）'!AO$116</f>
        <v>0.210161054318318</v>
      </c>
      <c r="AP42" s="342">
        <f>逆行列係数!AP42/'逆行列係数（外生化）'!AP$116</f>
        <v>2.0344875886169067E-4</v>
      </c>
      <c r="AQ42" s="342">
        <f>逆行列係数!AQ42/'逆行列係数（外生化）'!AQ$116</f>
        <v>6.6527024118544491E-4</v>
      </c>
      <c r="AR42" s="342">
        <f>逆行列係数!AR42/'逆行列係数（外生化）'!AR$116</f>
        <v>6.7636406574501248E-2</v>
      </c>
      <c r="AS42" s="342">
        <f>逆行列係数!AS42/'逆行列係数（外生化）'!AS$116</f>
        <v>6.2150294547918726E-2</v>
      </c>
      <c r="AT42" s="342">
        <f>逆行列係数!AT42/'逆行列係数（外生化）'!AT$116</f>
        <v>2.3526792408931695E-2</v>
      </c>
      <c r="AU42" s="342">
        <f>逆行列係数!AU42/'逆行列係数（外生化）'!AU$116</f>
        <v>2.1063495850507902E-2</v>
      </c>
      <c r="AV42" s="342">
        <f>逆行列係数!AV42/'逆行列係数（外生化）'!AV$116</f>
        <v>6.796477594621853E-3</v>
      </c>
      <c r="AW42" s="342">
        <f>逆行列係数!AW42/'逆行列係数（外生化）'!AW$116</f>
        <v>3.2209908014292009E-4</v>
      </c>
      <c r="AX42" s="342">
        <f>逆行列係数!AX42/'逆行列係数（外生化）'!AX$116</f>
        <v>2.8173977490017037E-3</v>
      </c>
      <c r="AY42" s="342">
        <f>逆行列係数!AY42/'逆行列係数（外生化）'!AY$116</f>
        <v>1.7302452815145419E-2</v>
      </c>
      <c r="AZ42" s="342">
        <f>逆行列係数!AZ42/'逆行列係数（外生化）'!AZ$116</f>
        <v>1.4638137344267907E-2</v>
      </c>
      <c r="BA42" s="342">
        <f>逆行列係数!BA42/'逆行列係数（外生化）'!BA$116</f>
        <v>2.1459432434561745E-3</v>
      </c>
      <c r="BB42" s="342">
        <f>逆行列係数!BB42/'逆行列係数（外生化）'!BB$116</f>
        <v>1.2317907066292311E-2</v>
      </c>
      <c r="BC42" s="342">
        <f>逆行列係数!BC42/'逆行列係数（外生化）'!BC$116</f>
        <v>3.0408348865343018E-3</v>
      </c>
      <c r="BD42" s="342">
        <f>逆行列係数!BD42/'逆行列係数（外生化）'!BD$116</f>
        <v>1.7949327934806694E-3</v>
      </c>
      <c r="BE42" s="342">
        <f>逆行列係数!BE42/'逆行列係数（外生化）'!BE$116</f>
        <v>1.5858644964532258E-2</v>
      </c>
      <c r="BF42" s="342">
        <f>逆行列係数!BF42/'逆行列係数（外生化）'!BF$116</f>
        <v>2.3937137518882434E-2</v>
      </c>
      <c r="BG42" s="342">
        <f>逆行列係数!BG42/'逆行列係数（外生化）'!BG$116</f>
        <v>1.0093501843016805E-2</v>
      </c>
      <c r="BH42" s="342">
        <f>逆行列係数!BH42/'逆行列係数（外生化）'!BH$116</f>
        <v>5.504711752325861E-2</v>
      </c>
      <c r="BI42" s="342">
        <f>逆行列係数!BI42/'逆行列係数（外生化）'!BI$116</f>
        <v>1.4125496183516427E-2</v>
      </c>
      <c r="BJ42" s="342">
        <f>逆行列係数!BJ42/'逆行列係数（外生化）'!BJ$116</f>
        <v>2.4789869398306099E-3</v>
      </c>
      <c r="BK42" s="342">
        <f>逆行列係数!BK42/'逆行列係数（外生化）'!BK$116</f>
        <v>7.1963295003565537E-5</v>
      </c>
      <c r="BL42" s="342">
        <f>逆行列係数!BL42/'逆行列係数（外生化）'!BL$116</f>
        <v>8.9357643691137557E-3</v>
      </c>
      <c r="BM42" s="342">
        <f>逆行列係数!BM42/'逆行列係数（外生化）'!BM$116</f>
        <v>7.0386332306328191E-3</v>
      </c>
      <c r="BN42" s="342">
        <f>逆行列係数!BN42/'逆行列係数（外生化）'!BN$116</f>
        <v>8.5247339135803759E-3</v>
      </c>
      <c r="BO42" s="342">
        <f>逆行列係数!BO42/'逆行列係数（外生化）'!BO$116</f>
        <v>1.4371193236584543E-2</v>
      </c>
      <c r="BP42" s="342">
        <f>逆行列係数!BP42/'逆行列係数（外生化）'!BP$116</f>
        <v>1.7379551669033437E-4</v>
      </c>
      <c r="BQ42" s="342">
        <f>逆行列係数!BQ42/'逆行列係数（外生化）'!BQ$116</f>
        <v>4.2301676998914516E-4</v>
      </c>
      <c r="BR42" s="342">
        <f>逆行列係数!BR42/'逆行列係数（外生化）'!BR$116</f>
        <v>4.3930301944904718E-4</v>
      </c>
      <c r="BS42" s="342">
        <f>逆行列係数!BS42/'逆行列係数（外生化）'!BS$116</f>
        <v>1.2996002948610118E-4</v>
      </c>
      <c r="BT42" s="342">
        <f>逆行列係数!BT42/'逆行列係数（外生化）'!BT$116</f>
        <v>9.053283596594544E-5</v>
      </c>
      <c r="BU42" s="342">
        <f>逆行列係数!BU42/'逆行列係数（外生化）'!BU$116</f>
        <v>5.9341589680503354E-5</v>
      </c>
      <c r="BV42" s="342">
        <f>逆行列係数!BV42/'逆行列係数（外生化）'!BV$116</f>
        <v>6.5021458905348549E-5</v>
      </c>
      <c r="BW42" s="342">
        <f>逆行列係数!BW42/'逆行列係数（外生化）'!BW$116</f>
        <v>1.5126602602832061E-4</v>
      </c>
      <c r="BX42" s="342">
        <f>逆行列係数!BX42/'逆行列係数（外生化）'!BX$116</f>
        <v>1.2078958540400324E-4</v>
      </c>
      <c r="BY42" s="342">
        <f>逆行列係数!BY42/'逆行列係数（外生化）'!BY$116</f>
        <v>6.0618756982108279E-4</v>
      </c>
      <c r="BZ42" s="342">
        <f>逆行列係数!BZ42/'逆行列係数（外生化）'!BZ$116</f>
        <v>9.7995797934795874E-5</v>
      </c>
      <c r="CA42" s="342">
        <f>逆行列係数!CA42/'逆行列係数（外生化）'!CA$116</f>
        <v>5.1899866681977107E-4</v>
      </c>
      <c r="CB42" s="342">
        <f>逆行列係数!CB42/'逆行列係数（外生化）'!CB$116</f>
        <v>2.4504843906855001E-4</v>
      </c>
      <c r="CC42" s="342">
        <f>逆行列係数!CC42/'逆行列係数（外生化）'!CC$116</f>
        <v>0</v>
      </c>
      <c r="CD42" s="342">
        <f>逆行列係数!CD42/'逆行列係数（外生化）'!CD$116</f>
        <v>1.2563766249350022E-4</v>
      </c>
      <c r="CE42" s="342">
        <f>逆行列係数!CE42/'逆行列係数（外生化）'!CE$116</f>
        <v>1.8141511180537828E-4</v>
      </c>
      <c r="CF42" s="342">
        <f>逆行列係数!CF42/'逆行列係数（外生化）'!CF$116</f>
        <v>1.7377473122265747E-3</v>
      </c>
      <c r="CG42" s="342">
        <f>逆行列係数!CG42/'逆行列係数（外生化）'!CG$116</f>
        <v>3.2474143430310747E-5</v>
      </c>
      <c r="CH42" s="342">
        <f>逆行列係数!CH42/'逆行列係数（外生化）'!CH$116</f>
        <v>8.7014667117284473E-5</v>
      </c>
      <c r="CI42" s="342">
        <f>逆行列係数!CI42/'逆行列係数（外生化）'!CI$116</f>
        <v>1.6956175282388682E-4</v>
      </c>
      <c r="CJ42" s="342">
        <f>逆行列係数!CJ42/'逆行列係数（外生化）'!CJ$116</f>
        <v>4.8548695641603454E-5</v>
      </c>
      <c r="CK42" s="342">
        <f>逆行列係数!CK42/'逆行列係数（外生化）'!CK$116</f>
        <v>1.0461579148520228E-4</v>
      </c>
      <c r="CL42" s="342">
        <f>逆行列係数!CL42/'逆行列係数（外生化）'!CL$116</f>
        <v>5.6178338093138863E-5</v>
      </c>
      <c r="CM42" s="342">
        <f>逆行列係数!CM42/'逆行列係数（外生化）'!CM$116</f>
        <v>1.9828913129564047E-4</v>
      </c>
      <c r="CN42" s="342">
        <f>逆行列係数!CN42/'逆行列係数（外生化）'!CN$116</f>
        <v>1.2416964174757653E-4</v>
      </c>
      <c r="CO42" s="342">
        <f>逆行列係数!CO42/'逆行列係数（外生化）'!CO$116</f>
        <v>9.4462085024783998E-5</v>
      </c>
      <c r="CP42" s="342">
        <f>逆行列係数!CP42/'逆行列係数（外生化）'!CP$116</f>
        <v>7.350836179709722E-5</v>
      </c>
      <c r="CQ42" s="342">
        <f>逆行列係数!CQ42/'逆行列係数（外生化）'!CQ$116</f>
        <v>9.5394714512702763E-5</v>
      </c>
      <c r="CR42" s="342">
        <f>逆行列係数!CR42/'逆行列係数（外生化）'!CR$116</f>
        <v>1.0263609389933004E-4</v>
      </c>
      <c r="CS42" s="342">
        <f>逆行列係数!CS42/'逆行列係数（外生化）'!CS$116</f>
        <v>6.0913584586514061E-5</v>
      </c>
      <c r="CT42" s="342">
        <f>逆行列係数!CT42/'逆行列係数（外生化）'!CT$116</f>
        <v>1.0216260393311303E-4</v>
      </c>
      <c r="CU42" s="342">
        <f>逆行列係数!CU42/'逆行列係数（外生化）'!CU$116</f>
        <v>1.5878358982413454E-4</v>
      </c>
      <c r="CV42" s="342">
        <f>逆行列係数!CV42/'逆行列係数（外生化）'!CV$116</f>
        <v>2.9821146416764331E-5</v>
      </c>
      <c r="CW42" s="342">
        <f>逆行列係数!CW42/'逆行列係数（外生化）'!CW$116</f>
        <v>1.0904586461512103E-3</v>
      </c>
      <c r="CX42" s="342">
        <f>逆行列係数!CX42/'逆行列係数（外生化）'!CX$116</f>
        <v>3.9911871621654916E-5</v>
      </c>
      <c r="CY42" s="342">
        <f>逆行列係数!CY42/'逆行列係数（外生化）'!CY$116</f>
        <v>1.5135783557595038E-4</v>
      </c>
      <c r="CZ42" s="342">
        <f>逆行列係数!CZ42/'逆行列係数（外生化）'!CZ$116</f>
        <v>9.9055967246827696E-5</v>
      </c>
      <c r="DA42" s="342">
        <f>逆行列係数!DA42/'逆行列係数（外生化）'!DA$116</f>
        <v>1.177392105523305E-4</v>
      </c>
      <c r="DB42" s="342">
        <f>逆行列係数!DB42/'逆行列係数（外生化）'!DB$116</f>
        <v>1.0300226277951344E-4</v>
      </c>
      <c r="DC42" s="342">
        <f>逆行列係数!DC42/'逆行列係数（外生化）'!DC$116</f>
        <v>4.0667058899431755E-5</v>
      </c>
      <c r="DD42" s="342">
        <f>逆行列係数!DD42/'逆行列係数（外生化）'!DD$116</f>
        <v>1.715992126638806E-4</v>
      </c>
      <c r="DE42" s="342">
        <f>逆行列係数!DE42/'逆行列係数（外生化）'!DE$116</f>
        <v>1.0940698723908207E-4</v>
      </c>
      <c r="DF42" s="343">
        <f>逆行列係数!DF42/'逆行列係数（外生化）'!DF$116</f>
        <v>1.090362035101697E-3</v>
      </c>
      <c r="DG42" s="344"/>
      <c r="DH42" s="345"/>
      <c r="DI42" s="346"/>
      <c r="DJ42" s="346"/>
      <c r="DK42" s="346"/>
      <c r="DL42" s="346"/>
      <c r="DM42" s="346"/>
      <c r="DN42" s="346"/>
      <c r="DO42" s="346"/>
      <c r="DR42" s="345"/>
      <c r="DS42" s="345"/>
      <c r="DT42" s="345"/>
      <c r="DU42" s="345"/>
      <c r="DV42" s="345"/>
      <c r="DW42" s="345"/>
      <c r="DX42" s="345"/>
      <c r="DY42" s="345"/>
      <c r="DZ42" s="345"/>
      <c r="EA42" s="345"/>
      <c r="EB42" s="345"/>
      <c r="EC42" s="345"/>
      <c r="ED42" s="345"/>
      <c r="EE42" s="345"/>
      <c r="EF42" s="345"/>
      <c r="EG42" s="345"/>
      <c r="EH42" s="345"/>
      <c r="EI42" s="345"/>
      <c r="EJ42" s="345"/>
      <c r="EK42" s="345"/>
      <c r="EL42" s="345"/>
      <c r="EM42" s="345"/>
      <c r="EN42" s="345"/>
      <c r="EO42" s="345"/>
      <c r="EP42" s="345"/>
      <c r="EQ42" s="345"/>
      <c r="ER42" s="345"/>
      <c r="ES42" s="345"/>
      <c r="ET42" s="345"/>
      <c r="EU42" s="345"/>
      <c r="EV42" s="345"/>
      <c r="EW42" s="345"/>
      <c r="EX42" s="345"/>
      <c r="EY42" s="345"/>
      <c r="EZ42" s="345"/>
      <c r="FA42" s="345"/>
      <c r="FB42" s="345"/>
      <c r="FC42" s="345"/>
      <c r="FD42" s="345"/>
      <c r="FE42" s="345"/>
      <c r="FF42" s="345"/>
      <c r="FG42" s="345"/>
      <c r="FH42" s="345"/>
      <c r="FI42" s="345"/>
      <c r="FJ42" s="345"/>
      <c r="FK42" s="345"/>
      <c r="FL42" s="345"/>
      <c r="FM42" s="345"/>
      <c r="FN42" s="345"/>
      <c r="FO42" s="345"/>
    </row>
    <row r="43" spans="1:171" ht="19.899999999999999" customHeight="1" x14ac:dyDescent="0.15">
      <c r="A43" s="347" t="s">
        <v>306</v>
      </c>
      <c r="B43" s="348" t="s">
        <v>665</v>
      </c>
      <c r="C43" s="349">
        <f>逆行列係数!C43/'逆行列係数（外生化）'!C$116</f>
        <v>4.9470304423082085E-6</v>
      </c>
      <c r="D43" s="342">
        <f>逆行列係数!D43/'逆行列係数（外生化）'!D$116</f>
        <v>2.1716083642577118E-6</v>
      </c>
      <c r="E43" s="342">
        <f>逆行列係数!E43/'逆行列係数（外生化）'!E$116</f>
        <v>1.0246832078591973E-5</v>
      </c>
      <c r="F43" s="342">
        <f>逆行列係数!F43/'逆行列係数（外生化）'!F$116</f>
        <v>1.7766825429017651E-6</v>
      </c>
      <c r="G43" s="342">
        <f>逆行列係数!G43/'逆行列係数（外生化）'!G$116</f>
        <v>2.4219500378973275E-5</v>
      </c>
      <c r="H43" s="342">
        <f>逆行列係数!H43/'逆行列係数（外生化）'!H$116</f>
        <v>0</v>
      </c>
      <c r="I43" s="342">
        <f>逆行列係数!I43/'逆行列係数（外生化）'!I$116</f>
        <v>1.1609605513082295E-5</v>
      </c>
      <c r="J43" s="342">
        <f>逆行列係数!J43/'逆行列係数（外生化）'!J$116</f>
        <v>1.5525602663084047E-6</v>
      </c>
      <c r="K43" s="342">
        <f>逆行列係数!K43/'逆行列係数（外生化）'!K$116</f>
        <v>5.1899267488741805E-6</v>
      </c>
      <c r="L43" s="342">
        <f>逆行列係数!L43/'逆行列係数（外生化）'!L$116</f>
        <v>8.3102009699301306E-7</v>
      </c>
      <c r="M43" s="342">
        <f>逆行列係数!M43/'逆行列係数（外生化）'!M$116</f>
        <v>0</v>
      </c>
      <c r="N43" s="342">
        <f>逆行列係数!N43/'逆行列係数（外生化）'!N$116</f>
        <v>2.9501700043585916E-6</v>
      </c>
      <c r="O43" s="342">
        <f>逆行列係数!O43/'逆行列係数（外生化）'!O$116</f>
        <v>1.6277067510240423E-6</v>
      </c>
      <c r="P43" s="342">
        <f>逆行列係数!P43/'逆行列係数（外生化）'!P$116</f>
        <v>2.4088899136700485E-6</v>
      </c>
      <c r="Q43" s="342">
        <f>逆行列係数!Q43/'逆行列係数（外生化）'!Q$116</f>
        <v>8.5308766954276201E-5</v>
      </c>
      <c r="R43" s="342">
        <f>逆行列係数!R43/'逆行列係数（外生化）'!R$116</f>
        <v>1.8834086944384114E-6</v>
      </c>
      <c r="S43" s="342">
        <f>逆行列係数!S43/'逆行列係数（外生化）'!S$116</f>
        <v>1.5493824805354615E-6</v>
      </c>
      <c r="T43" s="342">
        <f>逆行列係数!T43/'逆行列係数（外生化）'!T$116</f>
        <v>1.2644799663745265E-6</v>
      </c>
      <c r="U43" s="342">
        <f>逆行列係数!U43/'逆行列係数（外生化）'!U$116</f>
        <v>2.7057160295943632E-6</v>
      </c>
      <c r="V43" s="342">
        <f>逆行列係数!V43/'逆行列係数（外生化）'!V$116</f>
        <v>5.0723433776025841E-6</v>
      </c>
      <c r="W43" s="342">
        <f>逆行列係数!W43/'逆行列係数（外生化）'!W$116</f>
        <v>1.1824269397262764E-6</v>
      </c>
      <c r="X43" s="342">
        <f>逆行列係数!X43/'逆行列係数（外生化）'!X$116</f>
        <v>4.0196310007396718E-6</v>
      </c>
      <c r="Y43" s="342">
        <f>逆行列係数!Y43/'逆行列係数（外生化）'!Y$116</f>
        <v>2.159104503393397E-6</v>
      </c>
      <c r="Z43" s="342">
        <f>逆行列係数!Z43/'逆行列係数（外生化）'!Z$116</f>
        <v>2.2665957232453807E-6</v>
      </c>
      <c r="AA43" s="342">
        <f>逆行列係数!AA43/'逆行列係数（外生化）'!AA$116</f>
        <v>3.1363791402137376E-6</v>
      </c>
      <c r="AB43" s="342">
        <f>逆行列係数!AB43/'逆行列係数（外生化）'!AB$116</f>
        <v>2.1638748000468619E-6</v>
      </c>
      <c r="AC43" s="342">
        <f>逆行列係数!AC43/'逆行列係数（外生化）'!AC$116</f>
        <v>4.422263903806108E-7</v>
      </c>
      <c r="AD43" s="342">
        <f>逆行列係数!AD43/'逆行列係数（外生化）'!AD$116</f>
        <v>1.9220218485148936E-6</v>
      </c>
      <c r="AE43" s="342">
        <f>逆行列係数!AE43/'逆行列係数（外生化）'!AE$116</f>
        <v>3.4978386068610813E-6</v>
      </c>
      <c r="AF43" s="342">
        <f>逆行列係数!AF43/'逆行列係数（外生化）'!AF$116</f>
        <v>6.189294849936879E-6</v>
      </c>
      <c r="AG43" s="342">
        <f>逆行列係数!AG43/'逆行列係数（外生化）'!AG$116</f>
        <v>2.390172770680633E-5</v>
      </c>
      <c r="AH43" s="342">
        <f>逆行列係数!AH43/'逆行列係数（外生化）'!AH$116</f>
        <v>5.6651590148417273E-6</v>
      </c>
      <c r="AI43" s="342">
        <f>逆行列係数!AI43/'逆行列係数（外生化）'!AI$116</f>
        <v>1.1761005277619905E-5</v>
      </c>
      <c r="AJ43" s="342">
        <f>逆行列係数!AJ43/'逆行列係数（外生化）'!AJ$116</f>
        <v>2.1353694347080201E-4</v>
      </c>
      <c r="AK43" s="342">
        <f>逆行列係数!AK43/'逆行列係数（外生化）'!AK$116</f>
        <v>7.4065247865035005E-5</v>
      </c>
      <c r="AL43" s="342">
        <f>逆行列係数!AL43/'逆行列係数（外生化）'!AL$116</f>
        <v>1.2125782206398159E-6</v>
      </c>
      <c r="AM43" s="342">
        <f>逆行列係数!AM43/'逆行列係数（外生化）'!AM$116</f>
        <v>2.3076643099898863E-6</v>
      </c>
      <c r="AN43" s="342">
        <f>逆行列係数!AN43/'逆行列係数（外生化）'!AN$116</f>
        <v>1</v>
      </c>
      <c r="AO43" s="342">
        <f>逆行列係数!AO43/'逆行列係数（外生化）'!AO$116</f>
        <v>1.6724283869451917E-6</v>
      </c>
      <c r="AP43" s="342">
        <f>逆行列係数!AP43/'逆行列係数（外生化）'!AP$116</f>
        <v>1.1576429139931072E-6</v>
      </c>
      <c r="AQ43" s="342">
        <f>逆行列係数!AQ43/'逆行列係数（外生化）'!AQ$116</f>
        <v>1.8734204829251621E-6</v>
      </c>
      <c r="AR43" s="342">
        <f>逆行列係数!AR43/'逆行列係数（外生化）'!AR$116</f>
        <v>2.0019576454468192E-3</v>
      </c>
      <c r="AS43" s="342">
        <f>逆行列係数!AS43/'逆行列係数（外生化）'!AS$116</f>
        <v>3.3114470620966216E-4</v>
      </c>
      <c r="AT43" s="342">
        <f>逆行列係数!AT43/'逆行列係数（外生化）'!AT$116</f>
        <v>4.0336021601934686E-3</v>
      </c>
      <c r="AU43" s="342">
        <f>逆行列係数!AU43/'逆行列係数（外生化）'!AU$116</f>
        <v>3.2120560869829738E-3</v>
      </c>
      <c r="AV43" s="342">
        <f>逆行列係数!AV43/'逆行列係数（外生化）'!AV$116</f>
        <v>7.0940011054130246E-4</v>
      </c>
      <c r="AW43" s="342">
        <f>逆行列係数!AW43/'逆行列係数（外生化）'!AW$116</f>
        <v>5.4859850812258902E-6</v>
      </c>
      <c r="AX43" s="342">
        <f>逆行列係数!AX43/'逆行列係数（外生化）'!AX$116</f>
        <v>4.9075833971983072E-5</v>
      </c>
      <c r="AY43" s="342">
        <f>逆行列係数!AY43/'逆行列係数（外生化）'!AY$116</f>
        <v>1.6529557341001277E-3</v>
      </c>
      <c r="AZ43" s="342">
        <f>逆行列係数!AZ43/'逆行列係数（外生化）'!AZ$116</f>
        <v>1.6260221079751949E-4</v>
      </c>
      <c r="BA43" s="342">
        <f>逆行列係数!BA43/'逆行列係数（外生化）'!BA$116</f>
        <v>2.8567820711833327E-4</v>
      </c>
      <c r="BB43" s="342">
        <f>逆行列係数!BB43/'逆行列係数（外生化）'!BB$116</f>
        <v>1.6317701253074242E-4</v>
      </c>
      <c r="BC43" s="342">
        <f>逆行列係数!BC43/'逆行列係数（外生化）'!BC$116</f>
        <v>4.8507887750248714E-5</v>
      </c>
      <c r="BD43" s="342">
        <f>逆行列係数!BD43/'逆行列係数（外生化）'!BD$116</f>
        <v>1.9114321326605185E-4</v>
      </c>
      <c r="BE43" s="342">
        <f>逆行列係数!BE43/'逆行列係数（外生化）'!BE$116</f>
        <v>4.9211320870396727E-4</v>
      </c>
      <c r="BF43" s="342">
        <f>逆行列係数!BF43/'逆行列係数（外生化）'!BF$116</f>
        <v>4.4532855819871272E-4</v>
      </c>
      <c r="BG43" s="342">
        <f>逆行列係数!BG43/'逆行列係数（外生化）'!BG$116</f>
        <v>2.9988875173083429E-3</v>
      </c>
      <c r="BH43" s="342">
        <f>逆行列係数!BH43/'逆行列係数（外生化）'!BH$116</f>
        <v>2.8736616397267399E-3</v>
      </c>
      <c r="BI43" s="342">
        <f>逆行列係数!BI43/'逆行列係数（外生化）'!BI$116</f>
        <v>1.2986815138833431E-3</v>
      </c>
      <c r="BJ43" s="342">
        <f>逆行列係数!BJ43/'逆行列係数（外生化）'!BJ$116</f>
        <v>1.1635998796501034E-4</v>
      </c>
      <c r="BK43" s="342">
        <f>逆行列係数!BK43/'逆行列係数（外生化）'!BK$116</f>
        <v>3.3670135575393292E-6</v>
      </c>
      <c r="BL43" s="342">
        <f>逆行列係数!BL43/'逆行列係数（外生化）'!BL$116</f>
        <v>4.6041471291846764E-5</v>
      </c>
      <c r="BM43" s="342">
        <f>逆行列係数!BM43/'逆行列係数（外生化）'!BM$116</f>
        <v>4.6990925401164148E-5</v>
      </c>
      <c r="BN43" s="342">
        <f>逆行列係数!BN43/'逆行列係数（外生化）'!BN$116</f>
        <v>1.1181796988291453E-4</v>
      </c>
      <c r="BO43" s="342">
        <f>逆行列係数!BO43/'逆行列係数（外生化）'!BO$116</f>
        <v>9.9221196003029485E-4</v>
      </c>
      <c r="BP43" s="342">
        <f>逆行列係数!BP43/'逆行列係数（外生化）'!BP$116</f>
        <v>4.9933241474310412E-6</v>
      </c>
      <c r="BQ43" s="342">
        <f>逆行列係数!BQ43/'逆行列係数（外生化）'!BQ$116</f>
        <v>3.8620897065022537E-6</v>
      </c>
      <c r="BR43" s="342">
        <f>逆行列係数!BR43/'逆行列係数（外生化）'!BR$116</f>
        <v>1.4875787456481765E-5</v>
      </c>
      <c r="BS43" s="342">
        <f>逆行列係数!BS43/'逆行列係数（外生化）'!BS$116</f>
        <v>5.6212391865241746E-6</v>
      </c>
      <c r="BT43" s="342">
        <f>逆行列係数!BT43/'逆行列係数（外生化）'!BT$116</f>
        <v>1.9408287729918217E-6</v>
      </c>
      <c r="BU43" s="342">
        <f>逆行列係数!BU43/'逆行列係数（外生化）'!BU$116</f>
        <v>1.7242714572111774E-6</v>
      </c>
      <c r="BV43" s="342">
        <f>逆行列係数!BV43/'逆行列係数（外生化）'!BV$116</f>
        <v>1.2736305112363235E-6</v>
      </c>
      <c r="BW43" s="342">
        <f>逆行列係数!BW43/'逆行列係数（外生化）'!BW$116</f>
        <v>1.6841197605392455E-6</v>
      </c>
      <c r="BX43" s="342">
        <f>逆行列係数!BX43/'逆行列係数（外生化）'!BX$116</f>
        <v>8.9847347294149392E-7</v>
      </c>
      <c r="BY43" s="342">
        <f>逆行列係数!BY43/'逆行列係数（外生化）'!BY$116</f>
        <v>4.0797754012668874E-5</v>
      </c>
      <c r="BZ43" s="342">
        <f>逆行列係数!BZ43/'逆行列係数（外生化）'!BZ$116</f>
        <v>4.9121662442575074E-6</v>
      </c>
      <c r="CA43" s="342">
        <f>逆行列係数!CA43/'逆行列係数（外生化）'!CA$116</f>
        <v>2.8852529487085983E-5</v>
      </c>
      <c r="CB43" s="342">
        <f>逆行列係数!CB43/'逆行列係数（外生化）'!CB$116</f>
        <v>7.6343950508243678E-6</v>
      </c>
      <c r="CC43" s="342">
        <f>逆行列係数!CC43/'逆行列係数（外生化）'!CC$116</f>
        <v>0</v>
      </c>
      <c r="CD43" s="342">
        <f>逆行列係数!CD43/'逆行列係数（外生化）'!CD$116</f>
        <v>2.5210145250335668E-6</v>
      </c>
      <c r="CE43" s="342">
        <f>逆行列係数!CE43/'逆行列係数（外生化）'!CE$116</f>
        <v>2.9012459776119433E-6</v>
      </c>
      <c r="CF43" s="342">
        <f>逆行列係数!CF43/'逆行列係数（外生化）'!CF$116</f>
        <v>4.5328260659678173E-6</v>
      </c>
      <c r="CG43" s="342">
        <f>逆行列係数!CG43/'逆行列係数（外生化）'!CG$116</f>
        <v>1.1287641111313998E-6</v>
      </c>
      <c r="CH43" s="342">
        <f>逆行列係数!CH43/'逆行列係数（外生化）'!CH$116</f>
        <v>2.2790845146077625E-6</v>
      </c>
      <c r="CI43" s="342">
        <f>逆行列係数!CI43/'逆行列係数（外生化）'!CI$116</f>
        <v>3.4916148023768829E-6</v>
      </c>
      <c r="CJ43" s="342">
        <f>逆行列係数!CJ43/'逆行列係数（外生化）'!CJ$116</f>
        <v>2.9347251754227304E-6</v>
      </c>
      <c r="CK43" s="342">
        <f>逆行列係数!CK43/'逆行列係数（外生化）'!CK$116</f>
        <v>2.3580944628682138E-6</v>
      </c>
      <c r="CL43" s="342">
        <f>逆行列係数!CL43/'逆行列係数（外生化）'!CL$116</f>
        <v>1.8887232680982977E-6</v>
      </c>
      <c r="CM43" s="342">
        <f>逆行列係数!CM43/'逆行列係数（外生化）'!CM$116</f>
        <v>8.005865592823745E-6</v>
      </c>
      <c r="CN43" s="342">
        <f>逆行列係数!CN43/'逆行列係数（外生化）'!CN$116</f>
        <v>2.4137165261995121E-6</v>
      </c>
      <c r="CO43" s="342">
        <f>逆行列係数!CO43/'逆行列係数（外生化）'!CO$116</f>
        <v>3.687788774506044E-6</v>
      </c>
      <c r="CP43" s="342">
        <f>逆行列係数!CP43/'逆行列係数（外生化）'!CP$116</f>
        <v>3.3953780871161646E-6</v>
      </c>
      <c r="CQ43" s="342">
        <f>逆行列係数!CQ43/'逆行列係数（外生化）'!CQ$116</f>
        <v>4.5600610855676848E-6</v>
      </c>
      <c r="CR43" s="342">
        <f>逆行列係数!CR43/'逆行列係数（外生化）'!CR$116</f>
        <v>4.1845832312581718E-6</v>
      </c>
      <c r="CS43" s="342">
        <f>逆行列係数!CS43/'逆行列係数（外生化）'!CS$116</f>
        <v>2.8660474859458397E-6</v>
      </c>
      <c r="CT43" s="342">
        <f>逆行列係数!CT43/'逆行列係数（外生化）'!CT$116</f>
        <v>3.04576730803972E-6</v>
      </c>
      <c r="CU43" s="342">
        <f>逆行列係数!CU43/'逆行列係数（外生化）'!CU$116</f>
        <v>1.4800919473258141E-5</v>
      </c>
      <c r="CV43" s="342">
        <f>逆行列係数!CV43/'逆行列係数（外生化）'!CV$116</f>
        <v>1.0480576587791588E-6</v>
      </c>
      <c r="CW43" s="342">
        <f>逆行列係数!CW43/'逆行列係数（外生化）'!CW$116</f>
        <v>1.4265334257003684E-4</v>
      </c>
      <c r="CX43" s="342">
        <f>逆行列係数!CX43/'逆行列係数（外生化）'!CX$116</f>
        <v>1.5235365396172975E-6</v>
      </c>
      <c r="CY43" s="342">
        <f>逆行列係数!CY43/'逆行列係数（外生化）'!CY$116</f>
        <v>6.3023318016963164E-6</v>
      </c>
      <c r="CZ43" s="342">
        <f>逆行列係数!CZ43/'逆行列係数（外生化）'!CZ$116</f>
        <v>4.5457303655956432E-6</v>
      </c>
      <c r="DA43" s="342">
        <f>逆行列係数!DA43/'逆行列係数（外生化）'!DA$116</f>
        <v>2.7416182643977882E-6</v>
      </c>
      <c r="DB43" s="342">
        <f>逆行列係数!DB43/'逆行列係数（外生化）'!DB$116</f>
        <v>3.4906228903662078E-6</v>
      </c>
      <c r="DC43" s="342">
        <f>逆行列係数!DC43/'逆行列係数（外生化）'!DC$116</f>
        <v>2.0285100926642868E-6</v>
      </c>
      <c r="DD43" s="342">
        <f>逆行列係数!DD43/'逆行列係数（外生化）'!DD$116</f>
        <v>5.9844331752354409E-6</v>
      </c>
      <c r="DE43" s="342">
        <f>逆行列係数!DE43/'逆行列係数（外生化）'!DE$116</f>
        <v>8.3054035106102444E-6</v>
      </c>
      <c r="DF43" s="343">
        <f>逆行列係数!DF43/'逆行列係数（外生化）'!DF$116</f>
        <v>3.2250207436385714E-5</v>
      </c>
      <c r="DG43" s="344"/>
      <c r="DH43" s="345"/>
      <c r="DI43" s="346"/>
      <c r="DJ43" s="346"/>
      <c r="DK43" s="346"/>
      <c r="DL43" s="346"/>
      <c r="DM43" s="346"/>
      <c r="DN43" s="346"/>
      <c r="DO43" s="346"/>
      <c r="DR43" s="345"/>
      <c r="DS43" s="345"/>
      <c r="DT43" s="345"/>
      <c r="DU43" s="345"/>
      <c r="DV43" s="345"/>
      <c r="DW43" s="345"/>
      <c r="DX43" s="345"/>
      <c r="DY43" s="345"/>
      <c r="DZ43" s="345"/>
      <c r="EA43" s="345"/>
      <c r="EB43" s="345"/>
      <c r="EC43" s="345"/>
      <c r="ED43" s="345"/>
      <c r="EE43" s="345"/>
      <c r="EF43" s="345"/>
      <c r="EG43" s="345"/>
      <c r="EH43" s="345"/>
      <c r="EI43" s="345"/>
      <c r="EJ43" s="345"/>
      <c r="EK43" s="345"/>
      <c r="EL43" s="345"/>
      <c r="EM43" s="345"/>
      <c r="EN43" s="345"/>
      <c r="EO43" s="345"/>
      <c r="EP43" s="345"/>
      <c r="EQ43" s="345"/>
      <c r="ER43" s="345"/>
      <c r="ES43" s="345"/>
      <c r="ET43" s="345"/>
      <c r="EU43" s="345"/>
      <c r="EV43" s="345"/>
      <c r="EW43" s="345"/>
      <c r="EX43" s="345"/>
      <c r="EY43" s="345"/>
      <c r="EZ43" s="345"/>
      <c r="FA43" s="345"/>
      <c r="FB43" s="345"/>
      <c r="FC43" s="345"/>
      <c r="FD43" s="345"/>
      <c r="FE43" s="345"/>
      <c r="FF43" s="345"/>
      <c r="FG43" s="345"/>
      <c r="FH43" s="345"/>
      <c r="FI43" s="345"/>
      <c r="FJ43" s="345"/>
      <c r="FK43" s="345"/>
      <c r="FL43" s="345"/>
      <c r="FM43" s="345"/>
      <c r="FN43" s="345"/>
      <c r="FO43" s="345"/>
    </row>
    <row r="44" spans="1:171" ht="19.899999999999999" customHeight="1" x14ac:dyDescent="0.15">
      <c r="A44" s="347" t="s">
        <v>309</v>
      </c>
      <c r="B44" s="348" t="s">
        <v>308</v>
      </c>
      <c r="C44" s="349">
        <f>逆行列係数!C44/'逆行列係数（外生化）'!C$116</f>
        <v>5.2618457837879205E-5</v>
      </c>
      <c r="D44" s="342">
        <f>逆行列係数!D44/'逆行列係数（外生化）'!D$116</f>
        <v>1.8889602795530496E-5</v>
      </c>
      <c r="E44" s="342">
        <f>逆行列係数!E44/'逆行列係数（外生化）'!E$116</f>
        <v>6.0254632805040589E-5</v>
      </c>
      <c r="F44" s="342">
        <f>逆行列係数!F44/'逆行列係数（外生化）'!F$116</f>
        <v>1.5202086425951725E-5</v>
      </c>
      <c r="G44" s="342">
        <f>逆行列係数!G44/'逆行列係数（外生化）'!G$116</f>
        <v>1.7515547341197433E-4</v>
      </c>
      <c r="H44" s="342">
        <f>逆行列係数!H44/'逆行列係数（外生化）'!H$116</f>
        <v>0</v>
      </c>
      <c r="I44" s="342">
        <f>逆行列係数!I44/'逆行列係数（外生化）'!I$116</f>
        <v>1.1049325525098647E-4</v>
      </c>
      <c r="J44" s="342">
        <f>逆行列係数!J44/'逆行列係数（外生化）'!J$116</f>
        <v>2.9960741079292331E-5</v>
      </c>
      <c r="K44" s="342">
        <f>逆行列係数!K44/'逆行列係数（外生化）'!K$116</f>
        <v>3.1530411576075924E-4</v>
      </c>
      <c r="L44" s="342">
        <f>逆行列係数!L44/'逆行列係数（外生化）'!L$116</f>
        <v>9.2591248977730717E-6</v>
      </c>
      <c r="M44" s="342">
        <f>逆行列係数!M44/'逆行列係数（外生化）'!M$116</f>
        <v>0</v>
      </c>
      <c r="N44" s="342">
        <f>逆行列係数!N44/'逆行列係数（外生化）'!N$116</f>
        <v>2.8097893726106842E-5</v>
      </c>
      <c r="O44" s="342">
        <f>逆行列係数!O44/'逆行列係数（外生化）'!O$116</f>
        <v>2.4057806323367748E-5</v>
      </c>
      <c r="P44" s="342">
        <f>逆行列係数!P44/'逆行列係数（外生化）'!P$116</f>
        <v>7.1321750566917446E-5</v>
      </c>
      <c r="Q44" s="342">
        <f>逆行列係数!Q44/'逆行列係数（外生化）'!Q$116</f>
        <v>2.1971282891677244E-2</v>
      </c>
      <c r="R44" s="342">
        <f>逆行列係数!R44/'逆行列係数（外生化）'!R$116</f>
        <v>2.3765925906071158E-5</v>
      </c>
      <c r="S44" s="342">
        <f>逆行列係数!S44/'逆行列係数（外生化）'!S$116</f>
        <v>2.8131231829412142E-5</v>
      </c>
      <c r="T44" s="342">
        <f>逆行列係数!T44/'逆行列係数（外生化）'!T$116</f>
        <v>1.5160907676299294E-5</v>
      </c>
      <c r="U44" s="342">
        <f>逆行列係数!U44/'逆行列係数（外生化）'!U$116</f>
        <v>2.3150199273864117E-5</v>
      </c>
      <c r="V44" s="342">
        <f>逆行列係数!V44/'逆行列係数（外生化）'!V$116</f>
        <v>1.1511380543955292E-4</v>
      </c>
      <c r="W44" s="342">
        <f>逆行列係数!W44/'逆行列係数（外生化）'!W$116</f>
        <v>1.1773261276936705E-5</v>
      </c>
      <c r="X44" s="342">
        <f>逆行列係数!X44/'逆行列係数（外生化）'!X$116</f>
        <v>4.6105710320057276E-5</v>
      </c>
      <c r="Y44" s="342">
        <f>逆行列係数!Y44/'逆行列係数（外生化）'!Y$116</f>
        <v>2.7751371933802173E-5</v>
      </c>
      <c r="Z44" s="342">
        <f>逆行列係数!Z44/'逆行列係数（外生化）'!Z$116</f>
        <v>2.8027747042456071E-5</v>
      </c>
      <c r="AA44" s="342">
        <f>逆行列係数!AA44/'逆行列係数（外生化）'!AA$116</f>
        <v>1.3661967225373211E-4</v>
      </c>
      <c r="AB44" s="342">
        <f>逆行列係数!AB44/'逆行列係数（外生化）'!AB$116</f>
        <v>9.3412463933054157E-5</v>
      </c>
      <c r="AC44" s="342">
        <f>逆行列係数!AC44/'逆行列係数（外生化）'!AC$116</f>
        <v>5.0529226064768122E-6</v>
      </c>
      <c r="AD44" s="342">
        <f>逆行列係数!AD44/'逆行列係数（外生化）'!AD$116</f>
        <v>2.0661941225352043E-5</v>
      </c>
      <c r="AE44" s="342">
        <f>逆行列係数!AE44/'逆行列係数（外生化）'!AE$116</f>
        <v>6.2267374567521753E-5</v>
      </c>
      <c r="AF44" s="342">
        <f>逆行列係数!AF44/'逆行列係数（外生化）'!AF$116</f>
        <v>2.4060682061133649E-4</v>
      </c>
      <c r="AG44" s="342">
        <f>逆行列係数!AG44/'逆行列係数（外生化）'!AG$116</f>
        <v>9.0318759649660855E-5</v>
      </c>
      <c r="AH44" s="342">
        <f>逆行列係数!AH44/'逆行列係数（外生化）'!AH$116</f>
        <v>9.5360105388338784E-5</v>
      </c>
      <c r="AI44" s="342">
        <f>逆行列係数!AI44/'逆行列係数（外生化）'!AI$116</f>
        <v>7.3581022737996744E-4</v>
      </c>
      <c r="AJ44" s="342">
        <f>逆行列係数!AJ44/'逆行列係数（外生化）'!AJ$116</f>
        <v>5.1291649812658987E-4</v>
      </c>
      <c r="AK44" s="342">
        <f>逆行列係数!AK44/'逆行列係数（外生化）'!AK$116</f>
        <v>3.794841650317518E-4</v>
      </c>
      <c r="AL44" s="342">
        <f>逆行列係数!AL44/'逆行列係数（外生化）'!AL$116</f>
        <v>2.604092252055227E-5</v>
      </c>
      <c r="AM44" s="342">
        <f>逆行列係数!AM44/'逆行列係数（外生化）'!AM$116</f>
        <v>3.2539992036454572E-5</v>
      </c>
      <c r="AN44" s="342">
        <f>逆行列係数!AN44/'逆行列係数（外生化）'!AN$116</f>
        <v>5.3621172464944893E-4</v>
      </c>
      <c r="AO44" s="342">
        <f>逆行列係数!AO44/'逆行列係数（外生化）'!AO$116</f>
        <v>1</v>
      </c>
      <c r="AP44" s="342">
        <f>逆行列係数!AP44/'逆行列係数（外生化）'!AP$116</f>
        <v>1.1016398797362708E-5</v>
      </c>
      <c r="AQ44" s="342">
        <f>逆行列係数!AQ44/'逆行列係数（外生化）'!AQ$116</f>
        <v>1.0786712379464449E-4</v>
      </c>
      <c r="AR44" s="342">
        <f>逆行列係数!AR44/'逆行列係数（外生化）'!AR$116</f>
        <v>4.4293421223251923E-2</v>
      </c>
      <c r="AS44" s="342">
        <f>逆行列係数!AS44/'逆行列係数（外生化）'!AS$116</f>
        <v>2.9052578094864365E-2</v>
      </c>
      <c r="AT44" s="342">
        <f>逆行列係数!AT44/'逆行列係数（外生化）'!AT$116</f>
        <v>1.0871809437833436E-2</v>
      </c>
      <c r="AU44" s="342">
        <f>逆行列係数!AU44/'逆行列係数（外生化）'!AU$116</f>
        <v>6.7406752848682945E-3</v>
      </c>
      <c r="AV44" s="342">
        <f>逆行列係数!AV44/'逆行列係数（外生化）'!AV$116</f>
        <v>3.0639566314644147E-3</v>
      </c>
      <c r="AW44" s="342">
        <f>逆行列係数!AW44/'逆行列係数（外生化）'!AW$116</f>
        <v>2.2903029515767824E-4</v>
      </c>
      <c r="AX44" s="342">
        <f>逆行列係数!AX44/'逆行列係数（外生化）'!AX$116</f>
        <v>2.4194611184327058E-3</v>
      </c>
      <c r="AY44" s="342">
        <f>逆行列係数!AY44/'逆行列係数（外生化）'!AY$116</f>
        <v>7.4303400657132965E-3</v>
      </c>
      <c r="AZ44" s="342">
        <f>逆行列係数!AZ44/'逆行列係数（外生化）'!AZ$116</f>
        <v>1.1675729967899397E-2</v>
      </c>
      <c r="BA44" s="342">
        <f>逆行列係数!BA44/'逆行列係数（外生化）'!BA$116</f>
        <v>1.8759248810497938E-4</v>
      </c>
      <c r="BB44" s="342">
        <f>逆行列係数!BB44/'逆行列係数（外生化）'!BB$116</f>
        <v>4.4804446784356073E-3</v>
      </c>
      <c r="BC44" s="342">
        <f>逆行列係数!BC44/'逆行列係数（外生化）'!BC$116</f>
        <v>2.8514393617208745E-3</v>
      </c>
      <c r="BD44" s="342">
        <f>逆行列係数!BD44/'逆行列係数（外生化）'!BD$116</f>
        <v>7.6067766555342245E-4</v>
      </c>
      <c r="BE44" s="342">
        <f>逆行列係数!BE44/'逆行列係数（外生化）'!BE$116</f>
        <v>3.269138525454904E-3</v>
      </c>
      <c r="BF44" s="342">
        <f>逆行列係数!BF44/'逆行列係数（外生化）'!BF$116</f>
        <v>3.0330405724591355E-3</v>
      </c>
      <c r="BG44" s="342">
        <f>逆行列係数!BG44/'逆行列係数（外生化）'!BG$116</f>
        <v>4.8676073161215269E-3</v>
      </c>
      <c r="BH44" s="342">
        <f>逆行列係数!BH44/'逆行列係数（外生化）'!BH$116</f>
        <v>1.9548364619811649E-2</v>
      </c>
      <c r="BI44" s="342">
        <f>逆行列係数!BI44/'逆行列係数（外生化）'!BI$116</f>
        <v>1.3429191091092158E-2</v>
      </c>
      <c r="BJ44" s="342">
        <f>逆行列係数!BJ44/'逆行列係数（外生化）'!BJ$116</f>
        <v>1.2347818765608444E-3</v>
      </c>
      <c r="BK44" s="342">
        <f>逆行列係数!BK44/'逆行列係数（外生化）'!BK$116</f>
        <v>2.5516271510807023E-5</v>
      </c>
      <c r="BL44" s="342">
        <f>逆行列係数!BL44/'逆行列係数（外生化）'!BL$116</f>
        <v>4.0270270159990665E-4</v>
      </c>
      <c r="BM44" s="342">
        <f>逆行列係数!BM44/'逆行列係数（外生化）'!BM$116</f>
        <v>9.4157492802554425E-4</v>
      </c>
      <c r="BN44" s="342">
        <f>逆行列係数!BN44/'逆行列係数（外生化）'!BN$116</f>
        <v>3.3711343529882297E-4</v>
      </c>
      <c r="BO44" s="342">
        <f>逆行列係数!BO44/'逆行列係数（外生化）'!BO$116</f>
        <v>2.2266386020349847E-4</v>
      </c>
      <c r="BP44" s="342">
        <f>逆行列係数!BP44/'逆行列係数（外生化）'!BP$116</f>
        <v>4.3607902723041349E-5</v>
      </c>
      <c r="BQ44" s="342">
        <f>逆行列係数!BQ44/'逆行列係数（外生化）'!BQ$116</f>
        <v>7.0703963568467804E-5</v>
      </c>
      <c r="BR44" s="342">
        <f>逆行列係数!BR44/'逆行列係数（外生化）'!BR$116</f>
        <v>9.7163913562723034E-5</v>
      </c>
      <c r="BS44" s="342">
        <f>逆行列係数!BS44/'逆行列係数（外生化）'!BS$116</f>
        <v>5.2845489052004554E-5</v>
      </c>
      <c r="BT44" s="342">
        <f>逆行列係数!BT44/'逆行列係数（外生化）'!BT$116</f>
        <v>2.9487348273384525E-5</v>
      </c>
      <c r="BU44" s="342">
        <f>逆行列係数!BU44/'逆行列係数（外生化）'!BU$116</f>
        <v>2.3005582118354256E-5</v>
      </c>
      <c r="BV44" s="342">
        <f>逆行列係数!BV44/'逆行列係数（外生化）'!BV$116</f>
        <v>1.5320184162462511E-5</v>
      </c>
      <c r="BW44" s="342">
        <f>逆行列係数!BW44/'逆行列係数（外生化）'!BW$116</f>
        <v>3.0353629330298776E-5</v>
      </c>
      <c r="BX44" s="342">
        <f>逆行列係数!BX44/'逆行列係数（外生化）'!BX$116</f>
        <v>1.8864977038416448E-5</v>
      </c>
      <c r="BY44" s="342">
        <f>逆行列係数!BY44/'逆行列係数（外生化）'!BY$116</f>
        <v>4.3091165059368832E-4</v>
      </c>
      <c r="BZ44" s="342">
        <f>逆行列係数!BZ44/'逆行列係数（外生化）'!BZ$116</f>
        <v>3.633432644982533E-5</v>
      </c>
      <c r="CA44" s="342">
        <f>逆行列係数!CA44/'逆行列係数（外生化）'!CA$116</f>
        <v>1.6802079985316938E-4</v>
      </c>
      <c r="CB44" s="342">
        <f>逆行列係数!CB44/'逆行列係数（外生化）'!CB$116</f>
        <v>5.9053401201701674E-5</v>
      </c>
      <c r="CC44" s="342">
        <f>逆行列係数!CC44/'逆行列係数（外生化）'!CC$116</f>
        <v>0</v>
      </c>
      <c r="CD44" s="342">
        <f>逆行列係数!CD44/'逆行列係数（外生化）'!CD$116</f>
        <v>2.6912088628659983E-5</v>
      </c>
      <c r="CE44" s="342">
        <f>逆行列係数!CE44/'逆行列係数（外生化）'!CE$116</f>
        <v>4.7931636854905257E-5</v>
      </c>
      <c r="CF44" s="342">
        <f>逆行列係数!CF44/'逆行列係数（外生化）'!CF$116</f>
        <v>8.7260733438007716E-5</v>
      </c>
      <c r="CG44" s="342">
        <f>逆行列係数!CG44/'逆行列係数（外生化）'!CG$116</f>
        <v>9.7141258117420403E-6</v>
      </c>
      <c r="CH44" s="342">
        <f>逆行列係数!CH44/'逆行列係数（外生化）'!CH$116</f>
        <v>3.0671346620860119E-5</v>
      </c>
      <c r="CI44" s="342">
        <f>逆行列係数!CI44/'逆行列係数（外生化）'!CI$116</f>
        <v>3.7562116083898533E-5</v>
      </c>
      <c r="CJ44" s="342">
        <f>逆行列係数!CJ44/'逆行列係数（外生化）'!CJ$116</f>
        <v>2.5867451935849128E-5</v>
      </c>
      <c r="CK44" s="342">
        <f>逆行列係数!CK44/'逆行列係数（外生化）'!CK$116</f>
        <v>3.2385049302419158E-5</v>
      </c>
      <c r="CL44" s="342">
        <f>逆行列係数!CL44/'逆行列係数（外生化）'!CL$116</f>
        <v>2.2757084498757362E-5</v>
      </c>
      <c r="CM44" s="342">
        <f>逆行列係数!CM44/'逆行列係数（外生化）'!CM$116</f>
        <v>9.8937707286234278E-5</v>
      </c>
      <c r="CN44" s="342">
        <f>逆行列係数!CN44/'逆行列係数（外生化）'!CN$116</f>
        <v>3.3748837517495442E-5</v>
      </c>
      <c r="CO44" s="342">
        <f>逆行列係数!CO44/'逆行列係数（外生化）'!CO$116</f>
        <v>4.3561558137361292E-5</v>
      </c>
      <c r="CP44" s="342">
        <f>逆行列係数!CP44/'逆行列係数（外生化）'!CP$116</f>
        <v>2.9825602939051015E-5</v>
      </c>
      <c r="CQ44" s="342">
        <f>逆行列係数!CQ44/'逆行列係数（外生化）'!CQ$116</f>
        <v>3.3340401079427302E-5</v>
      </c>
      <c r="CR44" s="342">
        <f>逆行列係数!CR44/'逆行列係数（外生化）'!CR$116</f>
        <v>4.8392296476196519E-5</v>
      </c>
      <c r="CS44" s="342">
        <f>逆行列係数!CS44/'逆行列係数（外生化）'!CS$116</f>
        <v>2.5565265191128859E-5</v>
      </c>
      <c r="CT44" s="342">
        <f>逆行列係数!CT44/'逆行列係数（外生化）'!CT$116</f>
        <v>7.242379167858332E-5</v>
      </c>
      <c r="CU44" s="342">
        <f>逆行列係数!CU44/'逆行列係数（外生化）'!CU$116</f>
        <v>8.8887498428928493E-5</v>
      </c>
      <c r="CV44" s="342">
        <f>逆行列係数!CV44/'逆行列係数（外生化）'!CV$116</f>
        <v>1.028031824642493E-5</v>
      </c>
      <c r="CW44" s="342">
        <f>逆行列係数!CW44/'逆行列係数（外生化）'!CW$116</f>
        <v>7.1810264331348308E-4</v>
      </c>
      <c r="CX44" s="342">
        <f>逆行列係数!CX44/'逆行列係数（外生化）'!CX$116</f>
        <v>1.843672676819661E-5</v>
      </c>
      <c r="CY44" s="342">
        <f>逆行列係数!CY44/'逆行列係数（外生化）'!CY$116</f>
        <v>4.2862512965433467E-5</v>
      </c>
      <c r="CZ44" s="342">
        <f>逆行列係数!CZ44/'逆行列係数（外生化）'!CZ$116</f>
        <v>3.963657550132401E-5</v>
      </c>
      <c r="DA44" s="342">
        <f>逆行列係数!DA44/'逆行列係数（外生化）'!DA$116</f>
        <v>4.2673989977990626E-5</v>
      </c>
      <c r="DB44" s="342">
        <f>逆行列係数!DB44/'逆行列係数（外生化）'!DB$116</f>
        <v>3.6982748484024305E-5</v>
      </c>
      <c r="DC44" s="342">
        <f>逆行列係数!DC44/'逆行列係数（外生化）'!DC$116</f>
        <v>1.3342276600883396E-5</v>
      </c>
      <c r="DD44" s="342">
        <f>逆行列係数!DD44/'逆行列係数（外生化）'!DD$116</f>
        <v>4.9944113573708721E-5</v>
      </c>
      <c r="DE44" s="342">
        <f>逆行列係数!DE44/'逆行列係数（外生化）'!DE$116</f>
        <v>4.6885313032054361E-5</v>
      </c>
      <c r="DF44" s="343">
        <f>逆行列係数!DF44/'逆行列係数（外生化）'!DF$116</f>
        <v>2.3764433520472464E-4</v>
      </c>
      <c r="DG44" s="344"/>
      <c r="DH44" s="345"/>
      <c r="DI44" s="346"/>
      <c r="DJ44" s="346"/>
      <c r="DK44" s="346"/>
      <c r="DL44" s="346"/>
      <c r="DM44" s="346"/>
      <c r="DN44" s="346"/>
      <c r="DO44" s="346"/>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45"/>
      <c r="EO44" s="345"/>
      <c r="EP44" s="345"/>
      <c r="EQ44" s="345"/>
      <c r="ER44" s="345"/>
      <c r="ES44" s="345"/>
      <c r="ET44" s="345"/>
      <c r="EU44" s="345"/>
      <c r="EV44" s="345"/>
      <c r="EW44" s="345"/>
      <c r="EX44" s="345"/>
      <c r="EY44" s="345"/>
      <c r="EZ44" s="345"/>
      <c r="FA44" s="345"/>
      <c r="FB44" s="345"/>
      <c r="FC44" s="345"/>
      <c r="FD44" s="345"/>
      <c r="FE44" s="345"/>
      <c r="FF44" s="345"/>
      <c r="FG44" s="345"/>
      <c r="FH44" s="345"/>
      <c r="FI44" s="345"/>
      <c r="FJ44" s="345"/>
      <c r="FK44" s="345"/>
      <c r="FL44" s="345"/>
      <c r="FM44" s="345"/>
      <c r="FN44" s="345"/>
      <c r="FO44" s="345"/>
    </row>
    <row r="45" spans="1:171" ht="19.899999999999999" customHeight="1" x14ac:dyDescent="0.15">
      <c r="A45" s="347" t="s">
        <v>312</v>
      </c>
      <c r="B45" s="348" t="s">
        <v>311</v>
      </c>
      <c r="C45" s="349">
        <f>逆行列係数!C45/'逆行列係数（外生化）'!C$116</f>
        <v>-1.5604312779214564E-7</v>
      </c>
      <c r="D45" s="342">
        <f>逆行列係数!D45/'逆行列係数（外生化）'!D$116</f>
        <v>-3.7491072918925177E-8</v>
      </c>
      <c r="E45" s="342">
        <f>逆行列係数!E45/'逆行列係数（外生化）'!E$116</f>
        <v>-1.0972701329866478E-7</v>
      </c>
      <c r="F45" s="342">
        <f>逆行列係数!F45/'逆行列係数（外生化）'!F$116</f>
        <v>-2.2361412935951657E-8</v>
      </c>
      <c r="G45" s="342">
        <f>逆行列係数!G45/'逆行列係数（外生化）'!G$116</f>
        <v>-1.1714056585278455E-7</v>
      </c>
      <c r="H45" s="342">
        <f>逆行列係数!H45/'逆行列係数（外生化）'!H$116</f>
        <v>0</v>
      </c>
      <c r="I45" s="342">
        <f>逆行列係数!I45/'逆行列係数（外生化）'!I$116</f>
        <v>-1.3646233504986506E-7</v>
      </c>
      <c r="J45" s="342">
        <f>逆行列係数!J45/'逆行列係数（外生化）'!J$116</f>
        <v>-1.9712967711744608E-7</v>
      </c>
      <c r="K45" s="342">
        <f>逆行列係数!K45/'逆行列係数（外生化）'!K$116</f>
        <v>-3.675955768496249E-7</v>
      </c>
      <c r="L45" s="342">
        <f>逆行列係数!L45/'逆行列係数（外生化）'!L$116</f>
        <v>-4.2165255135194174E-8</v>
      </c>
      <c r="M45" s="342">
        <f>逆行列係数!M45/'逆行列係数（外生化）'!M$116</f>
        <v>0</v>
      </c>
      <c r="N45" s="342">
        <f>逆行列係数!N45/'逆行列係数（外生化）'!N$116</f>
        <v>-1.6528990529900236E-7</v>
      </c>
      <c r="O45" s="342">
        <f>逆行列係数!O45/'逆行列係数（外生化）'!O$116</f>
        <v>-9.4707045011083023E-8</v>
      </c>
      <c r="P45" s="342">
        <f>逆行列係数!P45/'逆行列係数（外生化）'!P$116</f>
        <v>-2.100861754891716E-7</v>
      </c>
      <c r="Q45" s="342">
        <f>逆行列係数!Q45/'逆行列係数（外生化）'!Q$116</f>
        <v>-1.8085819158140657E-6</v>
      </c>
      <c r="R45" s="342">
        <f>逆行列係数!R45/'逆行列係数（外生化）'!R$116</f>
        <v>-7.901108163079218E-8</v>
      </c>
      <c r="S45" s="342">
        <f>逆行列係数!S45/'逆行列係数（外生化）'!S$116</f>
        <v>-1.0478305892637422E-7</v>
      </c>
      <c r="T45" s="342">
        <f>逆行列係数!T45/'逆行列係数（外生化）'!T$116</f>
        <v>9.7672676421995137E-7</v>
      </c>
      <c r="U45" s="342">
        <f>逆行列係数!U45/'逆行列係数（外生化）'!U$116</f>
        <v>-4.2291598789063157E-7</v>
      </c>
      <c r="V45" s="342">
        <f>逆行列係数!V45/'逆行列係数（外生化）'!V$116</f>
        <v>-4.105402398414379E-5</v>
      </c>
      <c r="W45" s="342">
        <f>逆行列係数!W45/'逆行列係数（外生化）'!W$116</f>
        <v>-9.0716651214666639E-8</v>
      </c>
      <c r="X45" s="342">
        <f>逆行列係数!X45/'逆行列係数（外生化）'!X$116</f>
        <v>-4.8118201642746622E-7</v>
      </c>
      <c r="Y45" s="342">
        <f>逆行列係数!Y45/'逆行列係数（外生化）'!Y$116</f>
        <v>-2.2970642029902909E-7</v>
      </c>
      <c r="Z45" s="342">
        <f>逆行列係数!Z45/'逆行列係数（外生化）'!Z$116</f>
        <v>-3.969151923919787E-7</v>
      </c>
      <c r="AA45" s="342">
        <f>逆行列係数!AA45/'逆行列係数（外生化）'!AA$116</f>
        <v>-6.3794666381250983E-7</v>
      </c>
      <c r="AB45" s="342">
        <f>逆行列係数!AB45/'逆行列係数（外生化）'!AB$116</f>
        <v>-7.372923928021129E-6</v>
      </c>
      <c r="AC45" s="342">
        <f>逆行列係数!AC45/'逆行列係数（外生化）'!AC$116</f>
        <v>-1.0726941351266628E-8</v>
      </c>
      <c r="AD45" s="342">
        <f>逆行列係数!AD45/'逆行列係数（外生化）'!AD$116</f>
        <v>-6.7588448953316808E-8</v>
      </c>
      <c r="AE45" s="342">
        <f>逆行列係数!AE45/'逆行列係数（外生化）'!AE$116</f>
        <v>-1.1524155196966569E-6</v>
      </c>
      <c r="AF45" s="342">
        <f>逆行列係数!AF45/'逆行列係数（外生化）'!AF$116</f>
        <v>-3.6239973844859057E-7</v>
      </c>
      <c r="AG45" s="342">
        <f>逆行列係数!AG45/'逆行列係数（外生化）'!AG$116</f>
        <v>-2.4294546257837823E-7</v>
      </c>
      <c r="AH45" s="342">
        <f>逆行列係数!AH45/'逆行列係数（外生化）'!AH$116</f>
        <v>-9.509295776142812E-6</v>
      </c>
      <c r="AI45" s="342">
        <f>逆行列係数!AI45/'逆行列係数（外生化）'!AI$116</f>
        <v>-1.5862282767155206E-7</v>
      </c>
      <c r="AJ45" s="342">
        <f>逆行列係数!AJ45/'逆行列係数（外生化）'!AJ$116</f>
        <v>-3.3110480715998698E-5</v>
      </c>
      <c r="AK45" s="342">
        <f>逆行列係数!AK45/'逆行列係数（外生化）'!AK$116</f>
        <v>-3.5302758390352236E-5</v>
      </c>
      <c r="AL45" s="342">
        <f>逆行列係数!AL45/'逆行列係数（外生化）'!AL$116</f>
        <v>-6.5942763322977548E-6</v>
      </c>
      <c r="AM45" s="342">
        <f>逆行列係数!AM45/'逆行列係数（外生化）'!AM$116</f>
        <v>-1.4520956171012525E-5</v>
      </c>
      <c r="AN45" s="342">
        <f>逆行列係数!AN45/'逆行列係数（外生化）'!AN$116</f>
        <v>-5.518939128899717E-6</v>
      </c>
      <c r="AO45" s="342">
        <f>逆行列係数!AO45/'逆行列係数（外生化）'!AO$116</f>
        <v>-2.651526255697845E-6</v>
      </c>
      <c r="AP45" s="342">
        <f>逆行列係数!AP45/'逆行列係数（外生化）'!AP$116</f>
        <v>1</v>
      </c>
      <c r="AQ45" s="342">
        <f>逆行列係数!AQ45/'逆行列係数（外生化）'!AQ$116</f>
        <v>-6.3626043313992045E-4</v>
      </c>
      <c r="AR45" s="342">
        <f>逆行列係数!AR45/'逆行列係数（外生化）'!AR$116</f>
        <v>-4.6070171966758715E-6</v>
      </c>
      <c r="AS45" s="342">
        <f>逆行列係数!AS45/'逆行列係数（外生化）'!AS$116</f>
        <v>-1.5898883245591316E-5</v>
      </c>
      <c r="AT45" s="342">
        <f>逆行列係数!AT45/'逆行列係数（外生化）'!AT$116</f>
        <v>-3.316822938360383E-6</v>
      </c>
      <c r="AU45" s="342">
        <f>逆行列係数!AU45/'逆行列係数（外生化）'!AU$116</f>
        <v>-4.344765241201299E-6</v>
      </c>
      <c r="AV45" s="342">
        <f>逆行列係数!AV45/'逆行列係数（外生化）'!AV$116</f>
        <v>-2.2353049400468306E-5</v>
      </c>
      <c r="AW45" s="342">
        <f>逆行列係数!AW45/'逆行列係数（外生化）'!AW$116</f>
        <v>-1.3169143125611564E-5</v>
      </c>
      <c r="AX45" s="342">
        <f>逆行列係数!AX45/'逆行列係数（外生化）'!AX$116</f>
        <v>-3.0268779530259962E-5</v>
      </c>
      <c r="AY45" s="342">
        <f>逆行列係数!AY45/'逆行列係数（外生化）'!AY$116</f>
        <v>-2.2469959460750546E-5</v>
      </c>
      <c r="AZ45" s="342">
        <f>逆行列係数!AZ45/'逆行列係数（外生化）'!AZ$116</f>
        <v>-4.8918668002255127E-6</v>
      </c>
      <c r="BA45" s="342">
        <f>逆行列係数!BA45/'逆行列係数（外生化）'!BA$116</f>
        <v>-4.0955433410980538E-6</v>
      </c>
      <c r="BB45" s="342">
        <f>逆行列係数!BB45/'逆行列係数（外生化）'!BB$116</f>
        <v>-8.205357414753676E-5</v>
      </c>
      <c r="BC45" s="342">
        <f>逆行列係数!BC45/'逆行列係数（外生化）'!BC$116</f>
        <v>-6.5357087013557607E-6</v>
      </c>
      <c r="BD45" s="342">
        <f>逆行列係数!BD45/'逆行列係数（外生化）'!BD$116</f>
        <v>-2.0074377230690706E-6</v>
      </c>
      <c r="BE45" s="342">
        <f>逆行列係数!BE45/'逆行列係数（外生化）'!BE$116</f>
        <v>-3.0323479662746029E-6</v>
      </c>
      <c r="BF45" s="342">
        <f>逆行列係数!BF45/'逆行列係数（外生化）'!BF$116</f>
        <v>-2.4561383172739246E-6</v>
      </c>
      <c r="BG45" s="342">
        <f>逆行列係数!BG45/'逆行列係数（外生化）'!BG$116</f>
        <v>-1.4083857408420442E-5</v>
      </c>
      <c r="BH45" s="342">
        <f>逆行列係数!BH45/'逆行列係数（外生化）'!BH$116</f>
        <v>-6.6841848469086129E-6</v>
      </c>
      <c r="BI45" s="342">
        <f>逆行列係数!BI45/'逆行列係数（外生化）'!BI$116</f>
        <v>-3.8792787449884411E-6</v>
      </c>
      <c r="BJ45" s="342">
        <f>逆行列係数!BJ45/'逆行列係数（外生化）'!BJ$116</f>
        <v>-1.9302179617224542E-5</v>
      </c>
      <c r="BK45" s="342">
        <f>逆行列係数!BK45/'逆行列係数（外生化）'!BK$116</f>
        <v>-4.5199026691197985E-8</v>
      </c>
      <c r="BL45" s="342">
        <f>逆行列係数!BL45/'逆行列係数（外生化）'!BL$116</f>
        <v>-9.9350133733392726E-7</v>
      </c>
      <c r="BM45" s="342">
        <f>逆行列係数!BM45/'逆行列係数（外生化）'!BM$116</f>
        <v>-1.1675101837625726E-6</v>
      </c>
      <c r="BN45" s="342">
        <f>逆行列係数!BN45/'逆行列係数（外生化）'!BN$116</f>
        <v>-5.4665343504673076E-7</v>
      </c>
      <c r="BO45" s="342">
        <f>逆行列係数!BO45/'逆行列係数（外生化）'!BO$116</f>
        <v>-2.1808707792590038E-6</v>
      </c>
      <c r="BP45" s="342">
        <f>逆行列係数!BP45/'逆行列係数（外生化）'!BP$116</f>
        <v>-1.0240940421068253E-7</v>
      </c>
      <c r="BQ45" s="342">
        <f>逆行列係数!BQ45/'逆行列係数（外生化）'!BQ$116</f>
        <v>-9.8084944210133538E-8</v>
      </c>
      <c r="BR45" s="342">
        <f>逆行列係数!BR45/'逆行列係数（外生化）'!BR$116</f>
        <v>-2.2015609851314041E-7</v>
      </c>
      <c r="BS45" s="342">
        <f>逆行列係数!BS45/'逆行列係数（外生化）'!BS$116</f>
        <v>-1.4533230059476279E-7</v>
      </c>
      <c r="BT45" s="342">
        <f>逆行列係数!BT45/'逆行列係数（外生化）'!BT$116</f>
        <v>-3.8999579012128473E-8</v>
      </c>
      <c r="BU45" s="342">
        <f>逆行列係数!BU45/'逆行列係数（外生化）'!BU$116</f>
        <v>-3.1619092123364178E-8</v>
      </c>
      <c r="BV45" s="342">
        <f>逆行列係数!BV45/'逆行列係数（外生化）'!BV$116</f>
        <v>-2.9948843886035882E-8</v>
      </c>
      <c r="BW45" s="342">
        <f>逆行列係数!BW45/'逆行列係数（外生化）'!BW$116</f>
        <v>-4.1056275051477566E-8</v>
      </c>
      <c r="BX45" s="342">
        <f>逆行列係数!BX45/'逆行列係数（外生化）'!BX$116</f>
        <v>-2.2148970741207178E-8</v>
      </c>
      <c r="BY45" s="342">
        <f>逆行列係数!BY45/'逆行列係数（外生化）'!BY$116</f>
        <v>-1.7123098147673629E-7</v>
      </c>
      <c r="BZ45" s="342">
        <f>逆行列係数!BZ45/'逆行列係数（外生化）'!BZ$116</f>
        <v>-4.9597604133641713E-8</v>
      </c>
      <c r="CA45" s="342">
        <f>逆行列係数!CA45/'逆行列係数（外生化）'!CA$116</f>
        <v>-2.4280915015016431E-7</v>
      </c>
      <c r="CB45" s="342">
        <f>逆行列係数!CB45/'逆行列係数（外生化）'!CB$116</f>
        <v>-5.1166016602643879E-8</v>
      </c>
      <c r="CC45" s="342">
        <f>逆行列係数!CC45/'逆行列係数（外生化）'!CC$116</f>
        <v>0</v>
      </c>
      <c r="CD45" s="342">
        <f>逆行列係数!CD45/'逆行列係数（外生化）'!CD$116</f>
        <v>-4.1479013949808793E-8</v>
      </c>
      <c r="CE45" s="342">
        <f>逆行列係数!CE45/'逆行列係数（外生化）'!CE$116</f>
        <v>-6.3191462651705225E-8</v>
      </c>
      <c r="CF45" s="342">
        <f>逆行列係数!CF45/'逆行列係数（外生化）'!CF$116</f>
        <v>-1.1226067885008195E-7</v>
      </c>
      <c r="CG45" s="342">
        <f>逆行列係数!CG45/'逆行列係数（外生化）'!CG$116</f>
        <v>-1.4883820246374741E-8</v>
      </c>
      <c r="CH45" s="342">
        <f>逆行列係数!CH45/'逆行列係数（外生化）'!CH$116</f>
        <v>-4.0558434839173842E-8</v>
      </c>
      <c r="CI45" s="342">
        <f>逆行列係数!CI45/'逆行列係数（外生化）'!CI$116</f>
        <v>-7.3564462910517462E-8</v>
      </c>
      <c r="CJ45" s="342">
        <f>逆行列係数!CJ45/'逆行列係数（外生化）'!CJ$116</f>
        <v>-5.5545671039088656E-8</v>
      </c>
      <c r="CK45" s="342">
        <f>逆行列係数!CK45/'逆行列係数（外生化）'!CK$116</f>
        <v>-4.8102024160254065E-8</v>
      </c>
      <c r="CL45" s="342">
        <f>逆行列係数!CL45/'逆行列係数（外生化）'!CL$116</f>
        <v>-2.0676630396913404E-7</v>
      </c>
      <c r="CM45" s="342">
        <f>逆行列係数!CM45/'逆行列係数（外生化）'!CM$116</f>
        <v>-1.1203142254304564E-7</v>
      </c>
      <c r="CN45" s="342">
        <f>逆行列係数!CN45/'逆行列係数（外生化）'!CN$116</f>
        <v>-5.2711500541479598E-8</v>
      </c>
      <c r="CO45" s="342">
        <f>逆行列係数!CO45/'逆行列係数（外生化）'!CO$116</f>
        <v>-3.2855891291508172E-7</v>
      </c>
      <c r="CP45" s="342">
        <f>逆行列係数!CP45/'逆行列係数（外生化）'!CP$116</f>
        <v>-3.2850685183330761E-7</v>
      </c>
      <c r="CQ45" s="342">
        <f>逆行列係数!CQ45/'逆行列係数（外生化）'!CQ$116</f>
        <v>-2.7920203811747875E-7</v>
      </c>
      <c r="CR45" s="342">
        <f>逆行列係数!CR45/'逆行列係数（外生化）'!CR$116</f>
        <v>-9.9852296026172605E-8</v>
      </c>
      <c r="CS45" s="342">
        <f>逆行列係数!CS45/'逆行列係数（外生化）'!CS$116</f>
        <v>-8.8733980605854966E-8</v>
      </c>
      <c r="CT45" s="342">
        <f>逆行列係数!CT45/'逆行列係数（外生化）'!CT$116</f>
        <v>-7.6655011340584081E-8</v>
      </c>
      <c r="CU45" s="342">
        <f>逆行列係数!CU45/'逆行列係数（外生化）'!CU$116</f>
        <v>-1.4570120988955432E-7</v>
      </c>
      <c r="CV45" s="342">
        <f>逆行列係数!CV45/'逆行列係数（外生化）'!CV$116</f>
        <v>-3.5419580769589262E-8</v>
      </c>
      <c r="CW45" s="342">
        <f>逆行列係数!CW45/'逆行列係数（外生化）'!CW$116</f>
        <v>-1.034945873951043E-6</v>
      </c>
      <c r="CX45" s="342">
        <f>逆行列係数!CX45/'逆行列係数（外生化）'!CX$116</f>
        <v>-4.2959106610238231E-8</v>
      </c>
      <c r="CY45" s="342">
        <f>逆行列係数!CY45/'逆行列係数（外生化）'!CY$116</f>
        <v>-1.6180325234352482E-7</v>
      </c>
      <c r="CZ45" s="342">
        <f>逆行列係数!CZ45/'逆行列係数（外生化）'!CZ$116</f>
        <v>-8.7130533140391093E-8</v>
      </c>
      <c r="DA45" s="342">
        <f>逆行列係数!DA45/'逆行列係数（外生化）'!DA$116</f>
        <v>-2.1617923260620619E-7</v>
      </c>
      <c r="DB45" s="342">
        <f>逆行列係数!DB45/'逆行列係数（外生化）'!DB$116</f>
        <v>-8.1790042325255252E-8</v>
      </c>
      <c r="DC45" s="342">
        <f>逆行列係数!DC45/'逆行列係数（外生化）'!DC$116</f>
        <v>-8.7454355059026948E-8</v>
      </c>
      <c r="DD45" s="342">
        <f>逆行列係数!DD45/'逆行列係数（外生化）'!DD$116</f>
        <v>-1.1747425830318916E-7</v>
      </c>
      <c r="DE45" s="342">
        <f>逆行列係数!DE45/'逆行列係数（外生化）'!DE$116</f>
        <v>-5.5977258362573965E-7</v>
      </c>
      <c r="DF45" s="343">
        <f>逆行列係数!DF45/'逆行列係数（外生化）'!DF$116</f>
        <v>-1.6432779786777284E-6</v>
      </c>
      <c r="DG45" s="344"/>
      <c r="DH45" s="345"/>
      <c r="DI45" s="346"/>
      <c r="DJ45" s="346"/>
      <c r="DK45" s="346"/>
      <c r="DL45" s="346"/>
      <c r="DM45" s="346"/>
      <c r="DN45" s="346"/>
      <c r="DO45" s="346"/>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row>
    <row r="46" spans="1:171" ht="19.899999999999999" customHeight="1" x14ac:dyDescent="0.15">
      <c r="A46" s="347" t="s">
        <v>317</v>
      </c>
      <c r="B46" s="348" t="s">
        <v>318</v>
      </c>
      <c r="C46" s="349">
        <f>逆行列係数!C46/'逆行列係数（外生化）'!C$116</f>
        <v>3.8082317508592943E-5</v>
      </c>
      <c r="D46" s="342">
        <f>逆行列係数!D46/'逆行列係数（外生化）'!D$116</f>
        <v>1.940165936854829E-5</v>
      </c>
      <c r="E46" s="342">
        <f>逆行列係数!E46/'逆行列係数（外生化）'!E$116</f>
        <v>6.1219854413470487E-5</v>
      </c>
      <c r="F46" s="342">
        <f>逆行列係数!F46/'逆行列係数（外生化）'!F$116</f>
        <v>1.2331989809076222E-5</v>
      </c>
      <c r="G46" s="342">
        <f>逆行列係数!G46/'逆行列係数（外生化）'!G$116</f>
        <v>4.2716877160312235E-5</v>
      </c>
      <c r="H46" s="342">
        <f>逆行列係数!H46/'逆行列係数（外生化）'!H$116</f>
        <v>0</v>
      </c>
      <c r="I46" s="342">
        <f>逆行列係数!I46/'逆行列係数（外生化）'!I$116</f>
        <v>6.5456253260117513E-5</v>
      </c>
      <c r="J46" s="342">
        <f>逆行列係数!J46/'逆行列係数（外生化）'!J$116</f>
        <v>2.1012049873505055E-4</v>
      </c>
      <c r="K46" s="342">
        <f>逆行列係数!K46/'逆行列係数（外生化）'!K$116</f>
        <v>2.6073435804005419E-4</v>
      </c>
      <c r="L46" s="342">
        <f>逆行列係数!L46/'逆行列係数（外生化）'!L$116</f>
        <v>1.7904763373099206E-5</v>
      </c>
      <c r="M46" s="342">
        <f>逆行列係数!M46/'逆行列係数（外生化）'!M$116</f>
        <v>0</v>
      </c>
      <c r="N46" s="342">
        <f>逆行列係数!N46/'逆行列係数（外生化）'!N$116</f>
        <v>3.5659339288224847E-5</v>
      </c>
      <c r="O46" s="342">
        <f>逆行列係数!O46/'逆行列係数（外生化）'!O$116</f>
        <v>1.8124298719394277E-5</v>
      </c>
      <c r="P46" s="342">
        <f>逆行列係数!P46/'逆行列係数（外生化）'!P$116</f>
        <v>1.050236671359431E-4</v>
      </c>
      <c r="Q46" s="342">
        <f>逆行列係数!Q46/'逆行列係数（外生化）'!Q$116</f>
        <v>2.1949147045536152E-3</v>
      </c>
      <c r="R46" s="342">
        <f>逆行列係数!R46/'逆行列係数（外生化）'!R$116</f>
        <v>2.398280409634905E-5</v>
      </c>
      <c r="S46" s="342">
        <f>逆行列係数!S46/'逆行列係数（外生化）'!S$116</f>
        <v>3.6763231008815721E-5</v>
      </c>
      <c r="T46" s="342">
        <f>逆行列係数!T46/'逆行列係数（外生化）'!T$116</f>
        <v>2.9690220884954371E-4</v>
      </c>
      <c r="U46" s="342">
        <f>逆行列係数!U46/'逆行列係数（外生化）'!U$116</f>
        <v>2.4990435590823305E-5</v>
      </c>
      <c r="V46" s="342">
        <f>逆行列係数!V46/'逆行列係数（外生化）'!V$116</f>
        <v>7.77146280481879E-5</v>
      </c>
      <c r="W46" s="342">
        <f>逆行列係数!W46/'逆行列係数（外生化）'!W$116</f>
        <v>1.3449832567010017E-5</v>
      </c>
      <c r="X46" s="342">
        <f>逆行列係数!X46/'逆行列係数（外生化）'!X$116</f>
        <v>3.8001334550747725E-5</v>
      </c>
      <c r="Y46" s="342">
        <f>逆行列係数!Y46/'逆行列係数（外生化）'!Y$116</f>
        <v>2.6249174167632992E-5</v>
      </c>
      <c r="Z46" s="342">
        <f>逆行列係数!Z46/'逆行列係数（外生化）'!Z$116</f>
        <v>3.2213209081258842E-5</v>
      </c>
      <c r="AA46" s="342">
        <f>逆行列係数!AA46/'逆行列係数（外生化）'!AA$116</f>
        <v>3.3656038512316282E-4</v>
      </c>
      <c r="AB46" s="342">
        <f>逆行列係数!AB46/'逆行列係数（外生化）'!AB$116</f>
        <v>3.0770588788269415E-4</v>
      </c>
      <c r="AC46" s="342">
        <f>逆行列係数!AC46/'逆行列係数（外生化）'!AC$116</f>
        <v>6.4843121266047909E-6</v>
      </c>
      <c r="AD46" s="342">
        <f>逆行列係数!AD46/'逆行列係数（外生化）'!AD$116</f>
        <v>1.7230053057640339E-5</v>
      </c>
      <c r="AE46" s="342">
        <f>逆行列係数!AE46/'逆行列係数（外生化）'!AE$116</f>
        <v>3.0953596980431064E-4</v>
      </c>
      <c r="AF46" s="342">
        <f>逆行列係数!AF46/'逆行列係数（外生化）'!AF$116</f>
        <v>1.7552267950046707E-4</v>
      </c>
      <c r="AG46" s="342">
        <f>逆行列係数!AG46/'逆行列係数（外生化）'!AG$116</f>
        <v>2.5288418297763043E-4</v>
      </c>
      <c r="AH46" s="342">
        <f>逆行列係数!AH46/'逆行列係数（外生化）'!AH$116</f>
        <v>2.3466943011544612E-4</v>
      </c>
      <c r="AI46" s="342">
        <f>逆行列係数!AI46/'逆行列係数（外生化）'!AI$116</f>
        <v>5.796928562083246E-5</v>
      </c>
      <c r="AJ46" s="342">
        <f>逆行列係数!AJ46/'逆行列係数（外生化）'!AJ$116</f>
        <v>2.3339126073565497E-4</v>
      </c>
      <c r="AK46" s="342">
        <f>逆行列係数!AK46/'逆行列係数（外生化）'!AK$116</f>
        <v>3.758903436612205E-4</v>
      </c>
      <c r="AL46" s="342">
        <f>逆行列係数!AL46/'逆行列係数（外生化）'!AL$116</f>
        <v>1.398346129031909E-5</v>
      </c>
      <c r="AM46" s="342">
        <f>逆行列係数!AM46/'逆行列係数（外生化）'!AM$116</f>
        <v>1.1657948048498785E-4</v>
      </c>
      <c r="AN46" s="342">
        <f>逆行列係数!AN46/'逆行列係数（外生化）'!AN$116</f>
        <v>7.9931176591223202E-5</v>
      </c>
      <c r="AO46" s="342">
        <f>逆行列係数!AO46/'逆行列係数（外生化）'!AO$116</f>
        <v>3.5508410099888523E-5</v>
      </c>
      <c r="AP46" s="342">
        <f>逆行列係数!AP46/'逆行列係数（外生化）'!AP$116</f>
        <v>6.53001128324346E-5</v>
      </c>
      <c r="AQ46" s="342">
        <f>逆行列係数!AQ46/'逆行列係数（外生化）'!AQ$116</f>
        <v>1</v>
      </c>
      <c r="AR46" s="342">
        <f>逆行列係数!AR46/'逆行列係数（外生化）'!AR$116</f>
        <v>6.3291596723491035E-3</v>
      </c>
      <c r="AS46" s="342">
        <f>逆行列係数!AS46/'逆行列係数（外生化）'!AS$116</f>
        <v>6.2640489075258977E-3</v>
      </c>
      <c r="AT46" s="342">
        <f>逆行列係数!AT46/'逆行列係数（外生化）'!AT$116</f>
        <v>4.807896975120551E-3</v>
      </c>
      <c r="AU46" s="342">
        <f>逆行列係数!AU46/'逆行列係数（外生化）'!AU$116</f>
        <v>2.7768548204311094E-3</v>
      </c>
      <c r="AV46" s="342">
        <f>逆行列係数!AV46/'逆行列係数（外生化）'!AV$116</f>
        <v>4.7845957945718319E-3</v>
      </c>
      <c r="AW46" s="342">
        <f>逆行列係数!AW46/'逆行列係数（外生化）'!AW$116</f>
        <v>2.2201441092243078E-3</v>
      </c>
      <c r="AX46" s="342">
        <f>逆行列係数!AX46/'逆行列係数（外生化）'!AX$116</f>
        <v>6.4182708834180664E-3</v>
      </c>
      <c r="AY46" s="342">
        <f>逆行列係数!AY46/'逆行列係数（外生化）'!AY$116</f>
        <v>9.8307022363069065E-3</v>
      </c>
      <c r="AZ46" s="342">
        <f>逆行列係数!AZ46/'逆行列係数（外生化）'!AZ$116</f>
        <v>4.9361609121835641E-3</v>
      </c>
      <c r="BA46" s="342">
        <f>逆行列係数!BA46/'逆行列係数（外生化）'!BA$116</f>
        <v>3.3042006325409564E-3</v>
      </c>
      <c r="BB46" s="342">
        <f>逆行列係数!BB46/'逆行列係数（外生化）'!BB$116</f>
        <v>5.9123001817895666E-3</v>
      </c>
      <c r="BC46" s="342">
        <f>逆行列係数!BC46/'逆行列係数（外生化）'!BC$116</f>
        <v>7.5402657817236042E-3</v>
      </c>
      <c r="BD46" s="342">
        <f>逆行列係数!BD46/'逆行列係数（外生化）'!BD$116</f>
        <v>2.6776046097982402E-3</v>
      </c>
      <c r="BE46" s="342">
        <f>逆行列係数!BE46/'逆行列係数（外生化）'!BE$116</f>
        <v>1.6765459016368743E-3</v>
      </c>
      <c r="BF46" s="342">
        <f>逆行列係数!BF46/'逆行列係数（外生化）'!BF$116</f>
        <v>2.0555411533923602E-3</v>
      </c>
      <c r="BG46" s="342">
        <f>逆行列係数!BG46/'逆行列係数（外生化）'!BG$116</f>
        <v>5.0591542880768061E-3</v>
      </c>
      <c r="BH46" s="342">
        <f>逆行列係数!BH46/'逆行列係数（外生化）'!BH$116</f>
        <v>3.4099943998184912E-3</v>
      </c>
      <c r="BI46" s="342">
        <f>逆行列係数!BI46/'逆行列係数（外生化）'!BI$116</f>
        <v>2.7583815001570697E-3</v>
      </c>
      <c r="BJ46" s="342">
        <f>逆行列係数!BJ46/'逆行列係数（外生化）'!BJ$116</f>
        <v>1.646846713778059E-3</v>
      </c>
      <c r="BK46" s="342">
        <f>逆行列係数!BK46/'逆行列係数（外生化）'!BK$116</f>
        <v>2.177768019429885E-5</v>
      </c>
      <c r="BL46" s="342">
        <f>逆行列係数!BL46/'逆行列係数（外生化）'!BL$116</f>
        <v>9.5511664319498999E-4</v>
      </c>
      <c r="BM46" s="342">
        <f>逆行列係数!BM46/'逆行列係数（外生化）'!BM$116</f>
        <v>1.3141086680997817E-3</v>
      </c>
      <c r="BN46" s="342">
        <f>逆行列係数!BN46/'逆行列係数（外生化）'!BN$116</f>
        <v>5.5579419823983608E-4</v>
      </c>
      <c r="BO46" s="342">
        <f>逆行列係数!BO46/'逆行列係数（外生化）'!BO$116</f>
        <v>2.9886034369571487E-3</v>
      </c>
      <c r="BP46" s="342">
        <f>逆行列係数!BP46/'逆行列係数（外生化）'!BP$116</f>
        <v>1.0869698643648038E-4</v>
      </c>
      <c r="BQ46" s="342">
        <f>逆行列係数!BQ46/'逆行列係数（外生化）'!BQ$116</f>
        <v>8.2885297483612888E-5</v>
      </c>
      <c r="BR46" s="342">
        <f>逆行列係数!BR46/'逆行列係数（外生化）'!BR$116</f>
        <v>1.2918295856517129E-4</v>
      </c>
      <c r="BS46" s="342">
        <f>逆行列係数!BS46/'逆行列係数（外生化）'!BS$116</f>
        <v>4.3661370405711976E-5</v>
      </c>
      <c r="BT46" s="342">
        <f>逆行列係数!BT46/'逆行列係数（外生化）'!BT$116</f>
        <v>2.2275344415216046E-5</v>
      </c>
      <c r="BU46" s="342">
        <f>逆行列係数!BU46/'逆行列係数（外生化）'!BU$116</f>
        <v>1.6150686296606824E-5</v>
      </c>
      <c r="BV46" s="342">
        <f>逆行列係数!BV46/'逆行列係数（外生化）'!BV$116</f>
        <v>1.5979929971619983E-5</v>
      </c>
      <c r="BW46" s="342">
        <f>逆行列係数!BW46/'逆行列係数（外生化）'!BW$116</f>
        <v>3.0767172027983044E-5</v>
      </c>
      <c r="BX46" s="342">
        <f>逆行列係数!BX46/'逆行列係数（外生化）'!BX$116</f>
        <v>2.2547690793997813E-5</v>
      </c>
      <c r="BY46" s="342">
        <f>逆行列係数!BY46/'逆行列係数（外生化）'!BY$116</f>
        <v>1.2312144041948315E-4</v>
      </c>
      <c r="BZ46" s="342">
        <f>逆行列係数!BZ46/'逆行列係数（外生化）'!BZ$116</f>
        <v>2.6463236087444225E-5</v>
      </c>
      <c r="CA46" s="342">
        <f>逆行列係数!CA46/'逆行列係数（外生化）'!CA$116</f>
        <v>1.5175342951159133E-4</v>
      </c>
      <c r="CB46" s="342">
        <f>逆行列係数!CB46/'逆行列係数（外生化）'!CB$116</f>
        <v>3.2093314924227422E-5</v>
      </c>
      <c r="CC46" s="342">
        <f>逆行列係数!CC46/'逆行列係数（外生化）'!CC$116</f>
        <v>0</v>
      </c>
      <c r="CD46" s="342">
        <f>逆行列係数!CD46/'逆行列係数（外生化）'!CD$116</f>
        <v>2.0516789905072522E-5</v>
      </c>
      <c r="CE46" s="342">
        <f>逆行列係数!CE46/'逆行列係数（外生化）'!CE$116</f>
        <v>3.8849895538347743E-5</v>
      </c>
      <c r="CF46" s="342">
        <f>逆行列係数!CF46/'逆行列係数（外生化）'!CF$116</f>
        <v>5.724289492074493E-5</v>
      </c>
      <c r="CG46" s="342">
        <f>逆行列係数!CG46/'逆行列係数（外生化）'!CG$116</f>
        <v>9.5566950845458287E-6</v>
      </c>
      <c r="CH46" s="342">
        <f>逆行列係数!CH46/'逆行列係数（外生化）'!CH$116</f>
        <v>2.3011999409122917E-5</v>
      </c>
      <c r="CI46" s="342">
        <f>逆行列係数!CI46/'逆行列係数（外生化）'!CI$116</f>
        <v>4.3137906982267059E-5</v>
      </c>
      <c r="CJ46" s="342">
        <f>逆行列係数!CJ46/'逆行列係数（外生化）'!CJ$116</f>
        <v>1.9845137303661947E-5</v>
      </c>
      <c r="CK46" s="342">
        <f>逆行列係数!CK46/'逆行列係数（外生化）'!CK$116</f>
        <v>2.6161868943337626E-5</v>
      </c>
      <c r="CL46" s="342">
        <f>逆行列係数!CL46/'逆行列係数（外生化）'!CL$116</f>
        <v>5.8832445870363751E-5</v>
      </c>
      <c r="CM46" s="342">
        <f>逆行列係数!CM46/'逆行列係数（外生化）'!CM$116</f>
        <v>7.4944549136047757E-5</v>
      </c>
      <c r="CN46" s="342">
        <f>逆行列係数!CN46/'逆行列係数（外生化）'!CN$116</f>
        <v>2.9307550858980862E-5</v>
      </c>
      <c r="CO46" s="342">
        <f>逆行列係数!CO46/'逆行列係数（外生化）'!CO$116</f>
        <v>5.8795460024449342E-5</v>
      </c>
      <c r="CP46" s="342">
        <f>逆行列係数!CP46/'逆行列係数（外生化）'!CP$116</f>
        <v>3.7837273747155732E-4</v>
      </c>
      <c r="CQ46" s="342">
        <f>逆行列係数!CQ46/'逆行列係数（外生化）'!CQ$116</f>
        <v>3.6895480620051805E-5</v>
      </c>
      <c r="CR46" s="342">
        <f>逆行列係数!CR46/'逆行列係数（外生化）'!CR$116</f>
        <v>5.9715797942300139E-5</v>
      </c>
      <c r="CS46" s="342">
        <f>逆行列係数!CS46/'逆行列係数（外生化）'!CS$116</f>
        <v>7.7563165681563401E-5</v>
      </c>
      <c r="CT46" s="342">
        <f>逆行列係数!CT46/'逆行列係数（外生化）'!CT$116</f>
        <v>5.3492537816088487E-5</v>
      </c>
      <c r="CU46" s="342">
        <f>逆行列係数!CU46/'逆行列係数（外生化）'!CU$116</f>
        <v>7.2227750306742407E-5</v>
      </c>
      <c r="CV46" s="342">
        <f>逆行列係数!CV46/'逆行列係数（外生化）'!CV$116</f>
        <v>1.2984877748361803E-5</v>
      </c>
      <c r="CW46" s="342">
        <f>逆行列係数!CW46/'逆行列係数（外生化）'!CW$116</f>
        <v>6.1453437894655287E-4</v>
      </c>
      <c r="CX46" s="342">
        <f>逆行列係数!CX46/'逆行列係数（外生化）'!CX$116</f>
        <v>2.2035302036155026E-5</v>
      </c>
      <c r="CY46" s="342">
        <f>逆行列係数!CY46/'逆行列係数（外生化）'!CY$116</f>
        <v>1.4439387818722727E-4</v>
      </c>
      <c r="CZ46" s="342">
        <f>逆行列係数!CZ46/'逆行列係数（外生化）'!CZ$116</f>
        <v>7.6339497173150809E-5</v>
      </c>
      <c r="DA46" s="342">
        <f>逆行列係数!DA46/'逆行列係数（外生化）'!DA$116</f>
        <v>1.4053039672649577E-4</v>
      </c>
      <c r="DB46" s="342">
        <f>逆行列係数!DB46/'逆行列係数（外生化）'!DB$116</f>
        <v>3.1238205225972712E-5</v>
      </c>
      <c r="DC46" s="342">
        <f>逆行列係数!DC46/'逆行列係数（外生化）'!DC$116</f>
        <v>1.8269716190649545E-5</v>
      </c>
      <c r="DD46" s="342">
        <f>逆行列係数!DD46/'逆行列係数（外生化）'!DD$116</f>
        <v>8.2344390255922992E-5</v>
      </c>
      <c r="DE46" s="342">
        <f>逆行列係数!DE46/'逆行列係数（外生化）'!DE$116</f>
        <v>2.1227835923937354E-4</v>
      </c>
      <c r="DF46" s="343">
        <f>逆行列係数!DF46/'逆行列係数（外生化）'!DF$116</f>
        <v>2.082688009457517E-4</v>
      </c>
      <c r="DG46" s="344"/>
      <c r="DH46" s="345"/>
      <c r="DI46" s="346"/>
      <c r="DJ46" s="346"/>
      <c r="DK46" s="346"/>
      <c r="DL46" s="346"/>
      <c r="DM46" s="346"/>
      <c r="DN46" s="346"/>
      <c r="DO46" s="346"/>
      <c r="DR46" s="345"/>
      <c r="DS46" s="345"/>
      <c r="DT46" s="345"/>
      <c r="DU46" s="345"/>
      <c r="DV46" s="345"/>
      <c r="DW46" s="345"/>
      <c r="DX46" s="345"/>
      <c r="DY46" s="345"/>
      <c r="DZ46" s="345"/>
      <c r="EA46" s="345"/>
      <c r="EB46" s="345"/>
      <c r="EC46" s="345"/>
      <c r="ED46" s="345"/>
      <c r="EE46" s="345"/>
      <c r="EF46" s="345"/>
      <c r="EG46" s="345"/>
      <c r="EH46" s="345"/>
      <c r="EI46" s="345"/>
      <c r="EJ46" s="345"/>
      <c r="EK46" s="345"/>
      <c r="EL46" s="345"/>
      <c r="EM46" s="345"/>
      <c r="EN46" s="345"/>
      <c r="EO46" s="345"/>
      <c r="EP46" s="345"/>
      <c r="EQ46" s="345"/>
      <c r="ER46" s="345"/>
      <c r="ES46" s="345"/>
      <c r="ET46" s="345"/>
      <c r="EU46" s="345"/>
      <c r="EV46" s="345"/>
      <c r="EW46" s="345"/>
      <c r="EX46" s="345"/>
      <c r="EY46" s="345"/>
      <c r="EZ46" s="345"/>
      <c r="FA46" s="345"/>
      <c r="FB46" s="345"/>
      <c r="FC46" s="345"/>
      <c r="FD46" s="345"/>
      <c r="FE46" s="345"/>
      <c r="FF46" s="345"/>
      <c r="FG46" s="345"/>
      <c r="FH46" s="345"/>
      <c r="FI46" s="345"/>
      <c r="FJ46" s="345"/>
      <c r="FK46" s="345"/>
      <c r="FL46" s="345"/>
      <c r="FM46" s="345"/>
      <c r="FN46" s="345"/>
      <c r="FO46" s="345"/>
    </row>
    <row r="47" spans="1:171" ht="19.899999999999999" customHeight="1" x14ac:dyDescent="0.15">
      <c r="A47" s="347" t="s">
        <v>323</v>
      </c>
      <c r="B47" s="348" t="s">
        <v>666</v>
      </c>
      <c r="C47" s="349">
        <f>逆行列係数!C47/'逆行列係数（外生化）'!C$116</f>
        <v>2.3794835910220877E-5</v>
      </c>
      <c r="D47" s="342">
        <f>逆行列係数!D47/'逆行列係数（外生化）'!D$116</f>
        <v>2.0869250438858819E-5</v>
      </c>
      <c r="E47" s="342">
        <f>逆行列係数!E47/'逆行列係数（外生化）'!E$116</f>
        <v>3.7297781687364975E-5</v>
      </c>
      <c r="F47" s="342">
        <f>逆行列係数!F47/'逆行列係数（外生化）'!F$116</f>
        <v>3.5560898706369603E-6</v>
      </c>
      <c r="G47" s="342">
        <f>逆行列係数!G47/'逆行列係数（外生化）'!G$116</f>
        <v>2.231478508112366E-5</v>
      </c>
      <c r="H47" s="342">
        <f>逆行列係数!H47/'逆行列係数（外生化）'!H$116</f>
        <v>0</v>
      </c>
      <c r="I47" s="342">
        <f>逆行列係数!I47/'逆行列係数（外生化）'!I$116</f>
        <v>3.479813724551587E-5</v>
      </c>
      <c r="J47" s="342">
        <f>逆行列係数!J47/'逆行列係数（外生化）'!J$116</f>
        <v>7.7673768720759207E-6</v>
      </c>
      <c r="K47" s="342">
        <f>逆行列係数!K47/'逆行列係数（外生化）'!K$116</f>
        <v>7.775331040332329E-6</v>
      </c>
      <c r="L47" s="342">
        <f>逆行列係数!L47/'逆行列係数（外生化）'!L$116</f>
        <v>5.3901009164720733E-6</v>
      </c>
      <c r="M47" s="342">
        <f>逆行列係数!M47/'逆行列係数（外生化）'!M$116</f>
        <v>0</v>
      </c>
      <c r="N47" s="342">
        <f>逆行列係数!N47/'逆行列係数（外生化）'!N$116</f>
        <v>3.1911425093371832E-5</v>
      </c>
      <c r="O47" s="342">
        <f>逆行列係数!O47/'逆行列係数（外生化）'!O$116</f>
        <v>1.2182846764985469E-5</v>
      </c>
      <c r="P47" s="342">
        <f>逆行列係数!P47/'逆行列係数（外生化）'!P$116</f>
        <v>1.5530595175932785E-5</v>
      </c>
      <c r="Q47" s="342">
        <f>逆行列係数!Q47/'逆行列係数（外生化）'!Q$116</f>
        <v>6.9461631854768544E-5</v>
      </c>
      <c r="R47" s="342">
        <f>逆行列係数!R47/'逆行列係数（外生化）'!R$116</f>
        <v>3.3195543765441016E-5</v>
      </c>
      <c r="S47" s="342">
        <f>逆行列係数!S47/'逆行列係数（外生化）'!S$116</f>
        <v>2.3885834111445108E-5</v>
      </c>
      <c r="T47" s="342">
        <f>逆行列係数!T47/'逆行列係数（外生化）'!T$116</f>
        <v>1.2028280091045198E-5</v>
      </c>
      <c r="U47" s="342">
        <f>逆行列係数!U47/'逆行列係数（外生化）'!U$116</f>
        <v>2.2687285590232837E-5</v>
      </c>
      <c r="V47" s="342">
        <f>逆行列係数!V47/'逆行列係数（外生化）'!V$116</f>
        <v>3.0838394899997616E-5</v>
      </c>
      <c r="W47" s="342">
        <f>逆行列係数!W47/'逆行列係数（外生化）'!W$116</f>
        <v>1.6924172247762256E-5</v>
      </c>
      <c r="X47" s="342">
        <f>逆行列係数!X47/'逆行列係数（外生化）'!X$116</f>
        <v>3.8817988752645132E-5</v>
      </c>
      <c r="Y47" s="342">
        <f>逆行列係数!Y47/'逆行列係数（外生化）'!Y$116</f>
        <v>3.7795626669969897E-5</v>
      </c>
      <c r="Z47" s="342">
        <f>逆行列係数!Z47/'逆行列係数（外生化）'!Z$116</f>
        <v>4.8461983634806611E-5</v>
      </c>
      <c r="AA47" s="342">
        <f>逆行列係数!AA47/'逆行列係数（外生化）'!AA$116</f>
        <v>1.2966574608953644E-5</v>
      </c>
      <c r="AB47" s="342">
        <f>逆行列係数!AB47/'逆行列係数（外生化）'!AB$116</f>
        <v>1.806945575333973E-5</v>
      </c>
      <c r="AC47" s="342">
        <f>逆行列係数!AC47/'逆行列係数（外生化）'!AC$116</f>
        <v>2.3813826426758845E-6</v>
      </c>
      <c r="AD47" s="342">
        <f>逆行列係数!AD47/'逆行列係数（外生化）'!AD$116</f>
        <v>1.6923111597133895E-5</v>
      </c>
      <c r="AE47" s="342">
        <f>逆行列係数!AE47/'逆行列係数（外生化）'!AE$116</f>
        <v>2.3708707352410248E-5</v>
      </c>
      <c r="AF47" s="342">
        <f>逆行列係数!AF47/'逆行列係数（外生化）'!AF$116</f>
        <v>2.5586073787573669E-5</v>
      </c>
      <c r="AG47" s="342">
        <f>逆行列係数!AG47/'逆行列係数（外生化）'!AG$116</f>
        <v>9.7872045890840872E-6</v>
      </c>
      <c r="AH47" s="342">
        <f>逆行列係数!AH47/'逆行列係数（外生化）'!AH$116</f>
        <v>2.8103323428426004E-5</v>
      </c>
      <c r="AI47" s="342">
        <f>逆行列係数!AI47/'逆行列係数（外生化）'!AI$116</f>
        <v>2.7210040509754946E-5</v>
      </c>
      <c r="AJ47" s="342">
        <f>逆行列係数!AJ47/'逆行列係数（外生化）'!AJ$116</f>
        <v>2.2516780852487792E-5</v>
      </c>
      <c r="AK47" s="342">
        <f>逆行列係数!AK47/'逆行列係数（外生化）'!AK$116</f>
        <v>3.8287800387797246E-5</v>
      </c>
      <c r="AL47" s="342">
        <f>逆行列係数!AL47/'逆行列係数（外生化）'!AL$116</f>
        <v>2.0238849695152541E-5</v>
      </c>
      <c r="AM47" s="342">
        <f>逆行列係数!AM47/'逆行列係数（外生化）'!AM$116</f>
        <v>3.5337832846101069E-5</v>
      </c>
      <c r="AN47" s="342">
        <f>逆行列係数!AN47/'逆行列係数（外生化）'!AN$116</f>
        <v>4.5580052994556267E-5</v>
      </c>
      <c r="AO47" s="342">
        <f>逆行列係数!AO47/'逆行列係数（外生化）'!AO$116</f>
        <v>2.1616757193392897E-5</v>
      </c>
      <c r="AP47" s="342">
        <f>逆行列係数!AP47/'逆行列係数（外生化）'!AP$116</f>
        <v>1.6652260035749707E-5</v>
      </c>
      <c r="AQ47" s="342">
        <f>逆行列係数!AQ47/'逆行列係数（外生化）'!AQ$116</f>
        <v>1.6732597842241161E-5</v>
      </c>
      <c r="AR47" s="342">
        <f>逆行列係数!AR47/'逆行列係数（外生化）'!AR$116</f>
        <v>1</v>
      </c>
      <c r="AS47" s="342">
        <f>逆行列係数!AS47/'逆行列係数（外生化）'!AS$116</f>
        <v>5.5937814560337424E-5</v>
      </c>
      <c r="AT47" s="342">
        <f>逆行列係数!AT47/'逆行列係数（外生化）'!AT$116</f>
        <v>2.2985474018781388E-5</v>
      </c>
      <c r="AU47" s="342">
        <f>逆行列係数!AU47/'逆行列係数（外生化）'!AU$116</f>
        <v>1.7878554624344939E-5</v>
      </c>
      <c r="AV47" s="342">
        <f>逆行列係数!AV47/'逆行列係数（外生化）'!AV$116</f>
        <v>1.2588288591636879E-5</v>
      </c>
      <c r="AW47" s="342">
        <f>逆行列係数!AW47/'逆行列係数（外生化）'!AW$116</f>
        <v>1.2374978542194943E-5</v>
      </c>
      <c r="AX47" s="342">
        <f>逆行列係数!AX47/'逆行列係数（外生化）'!AX$116</f>
        <v>2.4934678416087409E-5</v>
      </c>
      <c r="AY47" s="342">
        <f>逆行列係数!AY47/'逆行列係数（外生化）'!AY$116</f>
        <v>1.3469949122570725E-5</v>
      </c>
      <c r="AZ47" s="342">
        <f>逆行列係数!AZ47/'逆行列係数（外生化）'!AZ$116</f>
        <v>9.2789300599718493E-6</v>
      </c>
      <c r="BA47" s="342">
        <f>逆行列係数!BA47/'逆行列係数（外生化）'!BA$116</f>
        <v>8.6696001274962454E-6</v>
      </c>
      <c r="BB47" s="342">
        <f>逆行列係数!BB47/'逆行列係数（外生化）'!BB$116</f>
        <v>1.561304925970937E-5</v>
      </c>
      <c r="BC47" s="342">
        <f>逆行列係数!BC47/'逆行列係数（外生化）'!BC$116</f>
        <v>1.9356562688357679E-5</v>
      </c>
      <c r="BD47" s="342">
        <f>逆行列係数!BD47/'逆行列係数（外生化）'!BD$116</f>
        <v>1.2712315402741704E-5</v>
      </c>
      <c r="BE47" s="342">
        <f>逆行列係数!BE47/'逆行列係数（外生化）'!BE$116</f>
        <v>4.7720273788959815E-6</v>
      </c>
      <c r="BF47" s="342">
        <f>逆行列係数!BF47/'逆行列係数（外生化）'!BF$116</f>
        <v>8.0396342496635623E-6</v>
      </c>
      <c r="BG47" s="342">
        <f>逆行列係数!BG47/'逆行列係数（外生化）'!BG$116</f>
        <v>7.1422414079936069E-6</v>
      </c>
      <c r="BH47" s="342">
        <f>逆行列係数!BH47/'逆行列係数（外生化）'!BH$116</f>
        <v>6.1251729339021699E-4</v>
      </c>
      <c r="BI47" s="342">
        <f>逆行列係数!BI47/'逆行列係数（外生化）'!BI$116</f>
        <v>3.4288410543503961E-4</v>
      </c>
      <c r="BJ47" s="342">
        <f>逆行列係数!BJ47/'逆行列係数（外生化）'!BJ$116</f>
        <v>2.3324441265628015E-4</v>
      </c>
      <c r="BK47" s="342">
        <f>逆行列係数!BK47/'逆行列係数（外生化）'!BK$116</f>
        <v>1.0227203080214334E-5</v>
      </c>
      <c r="BL47" s="342">
        <f>逆行列係数!BL47/'逆行列係数（外生化）'!BL$116</f>
        <v>2.9922551312843264E-3</v>
      </c>
      <c r="BM47" s="342">
        <f>逆行列係数!BM47/'逆行列係数（外生化）'!BM$116</f>
        <v>3.654708245138649E-3</v>
      </c>
      <c r="BN47" s="342">
        <f>逆行列係数!BN47/'逆行列係数（外生化）'!BN$116</f>
        <v>1.3193202146098966E-3</v>
      </c>
      <c r="BO47" s="342">
        <f>逆行列係数!BO47/'逆行列係数（外生化）'!BO$116</f>
        <v>2.3122009727646756E-3</v>
      </c>
      <c r="BP47" s="342">
        <f>逆行列係数!BP47/'逆行列係数（外生化）'!BP$116</f>
        <v>6.9103196303154862E-5</v>
      </c>
      <c r="BQ47" s="342">
        <f>逆行列係数!BQ47/'逆行列係数（外生化）'!BQ$116</f>
        <v>2.0076775748139309E-4</v>
      </c>
      <c r="BR47" s="342">
        <f>逆行列係数!BR47/'逆行列係数（外生化）'!BR$116</f>
        <v>1.837410851215257E-4</v>
      </c>
      <c r="BS47" s="342">
        <f>逆行列係数!BS47/'逆行列係数（外生化）'!BS$116</f>
        <v>2.9102903242523365E-5</v>
      </c>
      <c r="BT47" s="342">
        <f>逆行列係数!BT47/'逆行列係数（外生化）'!BT$116</f>
        <v>2.0484179279039475E-5</v>
      </c>
      <c r="BU47" s="342">
        <f>逆行列係数!BU47/'逆行列係数（外生化）'!BU$116</f>
        <v>1.6920139293176474E-5</v>
      </c>
      <c r="BV47" s="342">
        <f>逆行列係数!BV47/'逆行列係数（外生化）'!BV$116</f>
        <v>2.5008370742681911E-5</v>
      </c>
      <c r="BW47" s="342">
        <f>逆行列係数!BW47/'逆行列係数（外生化）'!BW$116</f>
        <v>7.176552256507246E-5</v>
      </c>
      <c r="BX47" s="342">
        <f>逆行列係数!BX47/'逆行列係数（外生化）'!BX$116</f>
        <v>5.9564951047095305E-5</v>
      </c>
      <c r="BY47" s="342">
        <f>逆行列係数!BY47/'逆行列係数（外生化）'!BY$116</f>
        <v>9.6670111909728793E-5</v>
      </c>
      <c r="BZ47" s="342">
        <f>逆行列係数!BZ47/'逆行列係数（外生化）'!BZ$116</f>
        <v>7.3227159982435618E-6</v>
      </c>
      <c r="CA47" s="342">
        <f>逆行列係数!CA47/'逆行列係数（外生化）'!CA$116</f>
        <v>8.1860501102327959E-5</v>
      </c>
      <c r="CB47" s="342">
        <f>逆行列係数!CB47/'逆行列係数（外生化）'!CB$116</f>
        <v>1.8660455882886868E-5</v>
      </c>
      <c r="CC47" s="342">
        <f>逆行列係数!CC47/'逆行列係数（外生化）'!CC$116</f>
        <v>0</v>
      </c>
      <c r="CD47" s="342">
        <f>逆行列係数!CD47/'逆行列係数（外生化）'!CD$116</f>
        <v>1.8898913188258936E-5</v>
      </c>
      <c r="CE47" s="342">
        <f>逆行列係数!CE47/'逆行列係数（外生化）'!CE$116</f>
        <v>5.6263126411234805E-5</v>
      </c>
      <c r="CF47" s="342">
        <f>逆行列係数!CF47/'逆行列係数（外生化）'!CF$116</f>
        <v>7.2976108957546342E-5</v>
      </c>
      <c r="CG47" s="342">
        <f>逆行列係数!CG47/'逆行列係数（外生化）'!CG$116</f>
        <v>9.88270310050993E-6</v>
      </c>
      <c r="CH47" s="342">
        <f>逆行列係数!CH47/'逆行列係数（外生化）'!CH$116</f>
        <v>2.7479194448857117E-5</v>
      </c>
      <c r="CI47" s="342">
        <f>逆行列係数!CI47/'逆行列係数（外生化）'!CI$116</f>
        <v>7.2071861002213829E-5</v>
      </c>
      <c r="CJ47" s="342">
        <f>逆行列係数!CJ47/'逆行列係数（外生化）'!CJ$116</f>
        <v>7.4652970602573373E-6</v>
      </c>
      <c r="CK47" s="342">
        <f>逆行列係数!CK47/'逆行列係数（外生化）'!CK$116</f>
        <v>3.6995786959904185E-5</v>
      </c>
      <c r="CL47" s="342">
        <f>逆行列係数!CL47/'逆行列係数（外生化）'!CL$116</f>
        <v>1.1712238033397999E-5</v>
      </c>
      <c r="CM47" s="342">
        <f>逆行列係数!CM47/'逆行列係数（外生化）'!CM$116</f>
        <v>3.7815854126243165E-5</v>
      </c>
      <c r="CN47" s="342">
        <f>逆行列係数!CN47/'逆行列係数（外生化）'!CN$116</f>
        <v>4.7854642255263844E-5</v>
      </c>
      <c r="CO47" s="342">
        <f>逆行列係数!CO47/'逆行列係数（外生化）'!CO$116</f>
        <v>2.4409701596914693E-5</v>
      </c>
      <c r="CP47" s="342">
        <f>逆行列係数!CP47/'逆行列係数（外生化）'!CP$116</f>
        <v>1.4013242230995671E-5</v>
      </c>
      <c r="CQ47" s="342">
        <f>逆行列係数!CQ47/'逆行列係数（外生化）'!CQ$116</f>
        <v>2.1319833389296403E-5</v>
      </c>
      <c r="CR47" s="342">
        <f>逆行列係数!CR47/'逆行列係数（外生化）'!CR$116</f>
        <v>2.5815813328248239E-5</v>
      </c>
      <c r="CS47" s="342">
        <f>逆行列係数!CS47/'逆行列係数（外生化）'!CS$116</f>
        <v>1.5752656551250589E-5</v>
      </c>
      <c r="CT47" s="342">
        <f>逆行列係数!CT47/'逆行列係数（外生化）'!CT$116</f>
        <v>1.0228340136528146E-5</v>
      </c>
      <c r="CU47" s="342">
        <f>逆行列係数!CU47/'逆行列係数（外生化）'!CU$116</f>
        <v>1.607280447949247E-5</v>
      </c>
      <c r="CV47" s="342">
        <f>逆行列係数!CV47/'逆行列係数（外生化）'!CV$116</f>
        <v>8.6452198308635509E-6</v>
      </c>
      <c r="CW47" s="342">
        <f>逆行列係数!CW47/'逆行列係数（外生化）'!CW$116</f>
        <v>1.1960021409555316E-5</v>
      </c>
      <c r="CX47" s="342">
        <f>逆行列係数!CX47/'逆行列係数（外生化）'!CX$116</f>
        <v>8.807583197048807E-6</v>
      </c>
      <c r="CY47" s="342">
        <f>逆行列係数!CY47/'逆行列係数（外生化）'!CY$116</f>
        <v>2.9183623368884599E-5</v>
      </c>
      <c r="CZ47" s="342">
        <f>逆行列係数!CZ47/'逆行列係数（外生化）'!CZ$116</f>
        <v>1.6895746732584275E-5</v>
      </c>
      <c r="DA47" s="342">
        <f>逆行列係数!DA47/'逆行列係数（外生化）'!DA$116</f>
        <v>2.1810595333911542E-5</v>
      </c>
      <c r="DB47" s="342">
        <f>逆行列係数!DB47/'逆行列係数（外生化）'!DB$116</f>
        <v>3.0270632277548325E-5</v>
      </c>
      <c r="DC47" s="342">
        <f>逆行列係数!DC47/'逆行列係数（外生化）'!DC$116</f>
        <v>6.7784526021272406E-6</v>
      </c>
      <c r="DD47" s="342">
        <f>逆行列係数!DD47/'逆行列係数（外生化）'!DD$116</f>
        <v>1.7547527847368387E-5</v>
      </c>
      <c r="DE47" s="342">
        <f>逆行列係数!DE47/'逆行列係数（外生化）'!DE$116</f>
        <v>9.9026656339888434E-6</v>
      </c>
      <c r="DF47" s="343">
        <f>逆行列係数!DF47/'逆行列係数（外生化）'!DF$116</f>
        <v>7.1488606641425588E-5</v>
      </c>
      <c r="DG47" s="344"/>
      <c r="DH47" s="345"/>
      <c r="DI47" s="346"/>
      <c r="DJ47" s="346"/>
      <c r="DK47" s="346"/>
      <c r="DL47" s="346"/>
      <c r="DM47" s="346"/>
      <c r="DN47" s="346"/>
      <c r="DO47" s="346"/>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row>
    <row r="48" spans="1:171" ht="19.899999999999999" customHeight="1" x14ac:dyDescent="0.15">
      <c r="A48" s="347" t="s">
        <v>327</v>
      </c>
      <c r="B48" s="348" t="s">
        <v>328</v>
      </c>
      <c r="C48" s="349">
        <f>逆行列係数!C48/'逆行列係数（外生化）'!C$116</f>
        <v>9.239621242303792E-4</v>
      </c>
      <c r="D48" s="342">
        <f>逆行列係数!D48/'逆行列係数（外生化）'!D$116</f>
        <v>2.1567925830366208E-4</v>
      </c>
      <c r="E48" s="342">
        <f>逆行列係数!E48/'逆行列係数（外生化）'!E$116</f>
        <v>2.592951836870817E-4</v>
      </c>
      <c r="F48" s="342">
        <f>逆行列係数!F48/'逆行列係数（外生化）'!F$116</f>
        <v>2.0545245079436067E-4</v>
      </c>
      <c r="G48" s="342">
        <f>逆行列係数!G48/'逆行列係数（外生化）'!G$116</f>
        <v>4.2792127753234568E-4</v>
      </c>
      <c r="H48" s="342">
        <f>逆行列係数!H48/'逆行列係数（外生化）'!H$116</f>
        <v>0</v>
      </c>
      <c r="I48" s="342">
        <f>逆行列係数!I48/'逆行列係数（外生化）'!I$116</f>
        <v>1.9630281414241722E-3</v>
      </c>
      <c r="J48" s="342">
        <f>逆行列係数!J48/'逆行列係数（外生化）'!J$116</f>
        <v>7.1132579089148334E-4</v>
      </c>
      <c r="K48" s="342">
        <f>逆行列係数!K48/'逆行列係数（外生化）'!K$116</f>
        <v>1.0470881307977202E-2</v>
      </c>
      <c r="L48" s="342">
        <f>逆行列係数!L48/'逆行列係数（外生化）'!L$116</f>
        <v>1.4385452424375722E-4</v>
      </c>
      <c r="M48" s="342">
        <f>逆行列係数!M48/'逆行列係数（外生化）'!M$116</f>
        <v>0</v>
      </c>
      <c r="N48" s="342">
        <f>逆行列係数!N48/'逆行列係数（外生化）'!N$116</f>
        <v>2.3561465443233662E-4</v>
      </c>
      <c r="O48" s="342">
        <f>逆行列係数!O48/'逆行列係数（外生化）'!O$116</f>
        <v>3.9765452412128944E-4</v>
      </c>
      <c r="P48" s="342">
        <f>逆行列係数!P48/'逆行列係数（外生化）'!P$116</f>
        <v>1.3211076463270166E-3</v>
      </c>
      <c r="Q48" s="342">
        <f>逆行列係数!Q48/'逆行列係数（外生化）'!Q$116</f>
        <v>1.1332361755724375E-2</v>
      </c>
      <c r="R48" s="342">
        <f>逆行列係数!R48/'逆行列係数（外生化）'!R$116</f>
        <v>2.6713892986481155E-4</v>
      </c>
      <c r="S48" s="342">
        <f>逆行列係数!S48/'逆行列係数（外生化）'!S$116</f>
        <v>4.7784507200265483E-4</v>
      </c>
      <c r="T48" s="342">
        <f>逆行列係数!T48/'逆行列係数（外生化）'!T$116</f>
        <v>1.81035669871894E-4</v>
      </c>
      <c r="U48" s="342">
        <f>逆行列係数!U48/'逆行列係数（外生化）'!U$116</f>
        <v>1.6313028882206104E-4</v>
      </c>
      <c r="V48" s="342">
        <f>逆行列係数!V48/'逆行列係数（外生化）'!V$116</f>
        <v>2.2977863494968009E-3</v>
      </c>
      <c r="W48" s="342">
        <f>逆行列係数!W48/'逆行列係数（外生化）'!W$116</f>
        <v>1.3115894498104641E-4</v>
      </c>
      <c r="X48" s="342">
        <f>逆行列係数!X48/'逆行列係数（外生化）'!X$116</f>
        <v>7.5121461239961739E-4</v>
      </c>
      <c r="Y48" s="342">
        <f>逆行列係数!Y48/'逆行列係数（外生化）'!Y$116</f>
        <v>4.287137670424737E-4</v>
      </c>
      <c r="Z48" s="342">
        <f>逆行列係数!Z48/'逆行列係数（外生化）'!Z$116</f>
        <v>3.5122236017425717E-4</v>
      </c>
      <c r="AA48" s="342">
        <f>逆行列係数!AA48/'逆行列係数（外生化）'!AA$116</f>
        <v>4.1209633858006961E-3</v>
      </c>
      <c r="AB48" s="342">
        <f>逆行列係数!AB48/'逆行列係数（外生化）'!AB$116</f>
        <v>2.4033171626461612E-3</v>
      </c>
      <c r="AC48" s="342">
        <f>逆行列係数!AC48/'逆行列係数（外生化）'!AC$116</f>
        <v>9.1729890457921878E-5</v>
      </c>
      <c r="AD48" s="342">
        <f>逆行列係数!AD48/'逆行列係数（外生化）'!AD$116</f>
        <v>2.8913678677565743E-4</v>
      </c>
      <c r="AE48" s="342">
        <f>逆行列係数!AE48/'逆行列係数（外生化）'!AE$116</f>
        <v>5.0080943326291151E-4</v>
      </c>
      <c r="AF48" s="342">
        <f>逆行列係数!AF48/'逆行列係数（外生化）'!AF$116</f>
        <v>7.3758970007544965E-3</v>
      </c>
      <c r="AG48" s="342">
        <f>逆行列係数!AG48/'逆行列係数（外生化）'!AG$116</f>
        <v>2.6496660513495654E-3</v>
      </c>
      <c r="AH48" s="342">
        <f>逆行列係数!AH48/'逆行列係数（外生化）'!AH$116</f>
        <v>1.7605547298309887E-3</v>
      </c>
      <c r="AI48" s="342">
        <f>逆行列係数!AI48/'逆行列係数（外生化）'!AI$116</f>
        <v>9.099240988635237E-4</v>
      </c>
      <c r="AJ48" s="342">
        <f>逆行列係数!AJ48/'逆行列係数（外生化）'!AJ$116</f>
        <v>2.4364373242965085E-3</v>
      </c>
      <c r="AK48" s="342">
        <f>逆行列係数!AK48/'逆行列係数（外生化）'!AK$116</f>
        <v>1.2717644821058412E-3</v>
      </c>
      <c r="AL48" s="342">
        <f>逆行列係数!AL48/'逆行列係数（外生化）'!AL$116</f>
        <v>1.0799322164481719E-4</v>
      </c>
      <c r="AM48" s="342">
        <f>逆行列係数!AM48/'逆行列係数（外生化）'!AM$116</f>
        <v>2.4345905717484463E-4</v>
      </c>
      <c r="AN48" s="342">
        <f>逆行列係数!AN48/'逆行列係数（外生化）'!AN$116</f>
        <v>2.7540792473715521E-3</v>
      </c>
      <c r="AO48" s="342">
        <f>逆行列係数!AO48/'逆行列係数（外生化）'!AO$116</f>
        <v>1.7327998691881201E-4</v>
      </c>
      <c r="AP48" s="342">
        <f>逆行列係数!AP48/'逆行列係数（外生化）'!AP$116</f>
        <v>1.1362685731068663E-4</v>
      </c>
      <c r="AQ48" s="342">
        <f>逆行列係数!AQ48/'逆行列係数（外生化）'!AQ$116</f>
        <v>8.7401579276891823E-4</v>
      </c>
      <c r="AR48" s="342">
        <f>逆行列係数!AR48/'逆行列係数（外生化）'!AR$116</f>
        <v>8.0366220745874059E-3</v>
      </c>
      <c r="AS48" s="342">
        <f>逆行列係数!AS48/'逆行列係数（外生化）'!AS$116</f>
        <v>1</v>
      </c>
      <c r="AT48" s="342">
        <f>逆行列係数!AT48/'逆行列係数（外生化）'!AT$116</f>
        <v>6.209755966778494E-3</v>
      </c>
      <c r="AU48" s="342">
        <f>逆行列係数!AU48/'逆行列係数（外生化）'!AU$116</f>
        <v>5.6184915279134775E-3</v>
      </c>
      <c r="AV48" s="342">
        <f>逆行列係数!AV48/'逆行列係数（外生化）'!AV$116</f>
        <v>6.1032043367259597E-3</v>
      </c>
      <c r="AW48" s="342">
        <f>逆行列係数!AW48/'逆行列係数（外生化）'!AW$116</f>
        <v>2.0544155220264724E-3</v>
      </c>
      <c r="AX48" s="342">
        <f>逆行列係数!AX48/'逆行列係数（外生化）'!AX$116</f>
        <v>5.5388199150354818E-3</v>
      </c>
      <c r="AY48" s="342">
        <f>逆行列係数!AY48/'逆行列係数（外生化）'!AY$116</f>
        <v>5.8864015022263962E-3</v>
      </c>
      <c r="AZ48" s="342">
        <f>逆行列係数!AZ48/'逆行列係数（外生化）'!AZ$116</f>
        <v>4.9168648778746835E-3</v>
      </c>
      <c r="BA48" s="342">
        <f>逆行列係数!BA48/'逆行列係数（外生化）'!BA$116</f>
        <v>4.2518313870460161E-3</v>
      </c>
      <c r="BB48" s="342">
        <f>逆行列係数!BB48/'逆行列係数（外生化）'!BB$116</f>
        <v>4.0789140644661133E-3</v>
      </c>
      <c r="BC48" s="342">
        <f>逆行列係数!BC48/'逆行列係数（外生化）'!BC$116</f>
        <v>5.8774603613902417E-3</v>
      </c>
      <c r="BD48" s="342">
        <f>逆行列係数!BD48/'逆行列係数（外生化）'!BD$116</f>
        <v>7.9695477439500877E-3</v>
      </c>
      <c r="BE48" s="342">
        <f>逆行列係数!BE48/'逆行列係数（外生化）'!BE$116</f>
        <v>1.0760147453695616E-3</v>
      </c>
      <c r="BF48" s="342">
        <f>逆行列係数!BF48/'逆行列係数（外生化）'!BF$116</f>
        <v>1.6961951621610942E-3</v>
      </c>
      <c r="BG48" s="342">
        <f>逆行列係数!BG48/'逆行列係数（外生化）'!BG$116</f>
        <v>2.1286290043903669E-3</v>
      </c>
      <c r="BH48" s="342">
        <f>逆行列係数!BH48/'逆行列係数（外生化）'!BH$116</f>
        <v>8.6204119251289991E-3</v>
      </c>
      <c r="BI48" s="342">
        <f>逆行列係数!BI48/'逆行列係数（外生化）'!BI$116</f>
        <v>2.4922201475449488E-3</v>
      </c>
      <c r="BJ48" s="342">
        <f>逆行列係数!BJ48/'逆行列係数（外生化）'!BJ$116</f>
        <v>3.9580239913049866E-3</v>
      </c>
      <c r="BK48" s="342">
        <f>逆行列係数!BK48/'逆行列係数（外生化）'!BK$116</f>
        <v>2.1520600513094581E-4</v>
      </c>
      <c r="BL48" s="342">
        <f>逆行列係数!BL48/'逆行列係数（外生化）'!BL$116</f>
        <v>3.0126014395497778E-3</v>
      </c>
      <c r="BM48" s="342">
        <f>逆行列係数!BM48/'逆行列係数（外生化）'!BM$116</f>
        <v>1.2603265778134556E-2</v>
      </c>
      <c r="BN48" s="342">
        <f>逆行列係数!BN48/'逆行列係数（外生化）'!BN$116</f>
        <v>1.3866047865599093E-3</v>
      </c>
      <c r="BO48" s="342">
        <f>逆行列係数!BO48/'逆行列係数（外生化）'!BO$116</f>
        <v>1.2686371634258876E-3</v>
      </c>
      <c r="BP48" s="342">
        <f>逆行列係数!BP48/'逆行列係数（外生化）'!BP$116</f>
        <v>3.5716552419171792E-4</v>
      </c>
      <c r="BQ48" s="342">
        <f>逆行列係数!BQ48/'逆行列係数（外生化）'!BQ$116</f>
        <v>1.0677309428648828E-3</v>
      </c>
      <c r="BR48" s="342">
        <f>逆行列係数!BR48/'逆行列係数（外生化）'!BR$116</f>
        <v>8.555809237309203E-4</v>
      </c>
      <c r="BS48" s="342">
        <f>逆行列係数!BS48/'逆行列係数（外生化）'!BS$116</f>
        <v>2.5710264226363441E-4</v>
      </c>
      <c r="BT48" s="342">
        <f>逆行列係数!BT48/'逆行列係数（外生化）'!BT$116</f>
        <v>5.1359193505929126E-4</v>
      </c>
      <c r="BU48" s="342">
        <f>逆行列係数!BU48/'逆行列係数（外生化）'!BU$116</f>
        <v>1.1616965619190645E-4</v>
      </c>
      <c r="BV48" s="342">
        <f>逆行列係数!BV48/'逆行列係数（外生化）'!BV$116</f>
        <v>1.1934896070553445E-4</v>
      </c>
      <c r="BW48" s="342">
        <f>逆行列係数!BW48/'逆行列係数（外生化）'!BW$116</f>
        <v>3.0663001858213768E-4</v>
      </c>
      <c r="BX48" s="342">
        <f>逆行列係数!BX48/'逆行列係数（外生化）'!BX$116</f>
        <v>2.7618000910073899E-4</v>
      </c>
      <c r="BY48" s="342">
        <f>逆行列係数!BY48/'逆行列係数（外生化）'!BY$116</f>
        <v>4.9185561525674055E-4</v>
      </c>
      <c r="BZ48" s="342">
        <f>逆行列係数!BZ48/'逆行列係数（外生化）'!BZ$116</f>
        <v>3.5762154046554138E-4</v>
      </c>
      <c r="CA48" s="342">
        <f>逆行列係数!CA48/'逆行列係数（外生化）'!CA$116</f>
        <v>7.5304655190066997E-4</v>
      </c>
      <c r="CB48" s="342">
        <f>逆行列係数!CB48/'逆行列係数（外生化）'!CB$116</f>
        <v>2.7143282862279673E-4</v>
      </c>
      <c r="CC48" s="342">
        <f>逆行列係数!CC48/'逆行列係数（外生化）'!CC$116</f>
        <v>0</v>
      </c>
      <c r="CD48" s="342">
        <f>逆行列係数!CD48/'逆行列係数（外生化）'!CD$116</f>
        <v>3.5042897372218303E-4</v>
      </c>
      <c r="CE48" s="342">
        <f>逆行列係数!CE48/'逆行列係数（外生化）'!CE$116</f>
        <v>7.3392439389485093E-4</v>
      </c>
      <c r="CF48" s="342">
        <f>逆行列係数!CF48/'逆行列係数（外生化）'!CF$116</f>
        <v>1.7402832387057197E-3</v>
      </c>
      <c r="CG48" s="342">
        <f>逆行列係数!CG48/'逆行列係数（外生化）'!CG$116</f>
        <v>7.041809170351665E-5</v>
      </c>
      <c r="CH48" s="342">
        <f>逆行列係数!CH48/'逆行列係数（外生化）'!CH$116</f>
        <v>2.6139067616351544E-4</v>
      </c>
      <c r="CI48" s="342">
        <f>逆行列係数!CI48/'逆行列係数（外生化）'!CI$116</f>
        <v>3.1500944668786719E-4</v>
      </c>
      <c r="CJ48" s="342">
        <f>逆行列係数!CJ48/'逆行列係数（外生化）'!CJ$116</f>
        <v>1.1651109045410818E-4</v>
      </c>
      <c r="CK48" s="342">
        <f>逆行列係数!CK48/'逆行列係数（外生化）'!CK$116</f>
        <v>2.4391160251349282E-4</v>
      </c>
      <c r="CL48" s="342">
        <f>逆行列係数!CL48/'逆行列係数（外生化）'!CL$116</f>
        <v>1.5912713338670336E-4</v>
      </c>
      <c r="CM48" s="342">
        <f>逆行列係数!CM48/'逆行列係数（外生化）'!CM$116</f>
        <v>8.6011658059975172E-4</v>
      </c>
      <c r="CN48" s="342">
        <f>逆行列係数!CN48/'逆行列係数（外生化）'!CN$116</f>
        <v>2.4706414557902731E-4</v>
      </c>
      <c r="CO48" s="342">
        <f>逆行列係数!CO48/'逆行列係数（外生化）'!CO$116</f>
        <v>2.2381893213372029E-4</v>
      </c>
      <c r="CP48" s="342">
        <f>逆行列係数!CP48/'逆行列係数（外生化）'!CP$116</f>
        <v>2.6898156429530558E-4</v>
      </c>
      <c r="CQ48" s="342">
        <f>逆行列係数!CQ48/'逆行列係数（外生化）'!CQ$116</f>
        <v>2.0642192629280617E-4</v>
      </c>
      <c r="CR48" s="342">
        <f>逆行列係数!CR48/'逆行列係数（外生化）'!CR$116</f>
        <v>3.1181447486197482E-4</v>
      </c>
      <c r="CS48" s="342">
        <f>逆行列係数!CS48/'逆行列係数（外生化）'!CS$116</f>
        <v>2.0929928949474166E-4</v>
      </c>
      <c r="CT48" s="342">
        <f>逆行列係数!CT48/'逆行列係数（外生化）'!CT$116</f>
        <v>4.95070121164039E-4</v>
      </c>
      <c r="CU48" s="342">
        <f>逆行列係数!CU48/'逆行列係数（外生化）'!CU$116</f>
        <v>3.9469159159259145E-4</v>
      </c>
      <c r="CV48" s="342">
        <f>逆行列係数!CV48/'逆行列係数（外生化）'!CV$116</f>
        <v>6.4254925354992527E-5</v>
      </c>
      <c r="CW48" s="342">
        <f>逆行列係数!CW48/'逆行列係数（外生化）'!CW$116</f>
        <v>1.4383712136319766E-3</v>
      </c>
      <c r="CX48" s="342">
        <f>逆行列係数!CX48/'逆行列係数（外生化）'!CX$116</f>
        <v>1.2396342066474904E-4</v>
      </c>
      <c r="CY48" s="342">
        <f>逆行列係数!CY48/'逆行列係数（外生化）'!CY$116</f>
        <v>5.0691805024717803E-4</v>
      </c>
      <c r="CZ48" s="342">
        <f>逆行列係数!CZ48/'逆行列係数（外生化）'!CZ$116</f>
        <v>8.0425014709072421E-4</v>
      </c>
      <c r="DA48" s="342">
        <f>逆行列係数!DA48/'逆行列係数（外生化）'!DA$116</f>
        <v>8.8716394009780142E-4</v>
      </c>
      <c r="DB48" s="342">
        <f>逆行列係数!DB48/'逆行列係数（外生化）'!DB$116</f>
        <v>2.0008182151502935E-4</v>
      </c>
      <c r="DC48" s="342">
        <f>逆行列係数!DC48/'逆行列係数（外生化）'!DC$116</f>
        <v>1.0423244473260914E-4</v>
      </c>
      <c r="DD48" s="342">
        <f>逆行列係数!DD48/'逆行列係数（外生化）'!DD$116</f>
        <v>1.0508755876358728E-3</v>
      </c>
      <c r="DE48" s="342">
        <f>逆行列係数!DE48/'逆行列係数（外生化）'!DE$116</f>
        <v>3.1756561968658429E-4</v>
      </c>
      <c r="DF48" s="343">
        <f>逆行列係数!DF48/'逆行列係数（外生化）'!DF$116</f>
        <v>8.4523434193436325E-4</v>
      </c>
      <c r="DG48" s="344"/>
      <c r="DH48" s="345"/>
      <c r="DI48" s="346"/>
      <c r="DJ48" s="346"/>
      <c r="DK48" s="346"/>
      <c r="DL48" s="346"/>
      <c r="DM48" s="346"/>
      <c r="DN48" s="346"/>
      <c r="DO48" s="346"/>
      <c r="DR48" s="345"/>
      <c r="DS48" s="345"/>
      <c r="DT48" s="345"/>
      <c r="DU48" s="345"/>
      <c r="DV48" s="345"/>
      <c r="DW48" s="345"/>
      <c r="DX48" s="345"/>
      <c r="DY48" s="345"/>
      <c r="DZ48" s="345"/>
      <c r="EA48" s="345"/>
      <c r="EB48" s="345"/>
      <c r="EC48" s="345"/>
      <c r="ED48" s="345"/>
      <c r="EE48" s="345"/>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345"/>
      <c r="FH48" s="345"/>
      <c r="FI48" s="345"/>
      <c r="FJ48" s="345"/>
      <c r="FK48" s="345"/>
      <c r="FL48" s="345"/>
      <c r="FM48" s="345"/>
      <c r="FN48" s="345"/>
      <c r="FO48" s="345"/>
    </row>
    <row r="49" spans="1:171" ht="19.899999999999999" customHeight="1" x14ac:dyDescent="0.15">
      <c r="A49" s="347" t="s">
        <v>332</v>
      </c>
      <c r="B49" s="348" t="s">
        <v>73</v>
      </c>
      <c r="C49" s="349">
        <f>逆行列係数!C49/'逆行列係数（外生化）'!C$116</f>
        <v>1.5180202956154455E-4</v>
      </c>
      <c r="D49" s="342">
        <f>逆行列係数!D49/'逆行列係数（外生化）'!D$116</f>
        <v>6.8242815501881954E-5</v>
      </c>
      <c r="E49" s="342">
        <f>逆行列係数!E49/'逆行列係数（外生化）'!E$116</f>
        <v>3.5413878679200209E-4</v>
      </c>
      <c r="F49" s="342">
        <f>逆行列係数!F49/'逆行列係数（外生化）'!F$116</f>
        <v>5.7532408931972463E-5</v>
      </c>
      <c r="G49" s="342">
        <f>逆行列係数!G49/'逆行列係数（外生化）'!G$116</f>
        <v>5.932051455332489E-5</v>
      </c>
      <c r="H49" s="342">
        <f>逆行列係数!H49/'逆行列係数（外生化）'!H$116</f>
        <v>0</v>
      </c>
      <c r="I49" s="342">
        <f>逆行列係数!I49/'逆行列係数（外生化）'!I$116</f>
        <v>7.0857996416792181E-4</v>
      </c>
      <c r="J49" s="342">
        <f>逆行列係数!J49/'逆行列係数（外生化）'!J$116</f>
        <v>4.0907075385934487E-5</v>
      </c>
      <c r="K49" s="342">
        <f>逆行列係数!K49/'逆行列係数（外生化）'!K$116</f>
        <v>5.7221338452185101E-5</v>
      </c>
      <c r="L49" s="342">
        <f>逆行列係数!L49/'逆行列係数（外生化）'!L$116</f>
        <v>2.3447637946611781E-5</v>
      </c>
      <c r="M49" s="342">
        <f>逆行列係数!M49/'逆行列係数（外生化）'!M$116</f>
        <v>0</v>
      </c>
      <c r="N49" s="342">
        <f>逆行列係数!N49/'逆行列係数（外生化）'!N$116</f>
        <v>8.9799246468415567E-5</v>
      </c>
      <c r="O49" s="342">
        <f>逆行列係数!O49/'逆行列係数（外生化）'!O$116</f>
        <v>3.9710778336869502E-5</v>
      </c>
      <c r="P49" s="342">
        <f>逆行列係数!P49/'逆行列係数（外生化）'!P$116</f>
        <v>6.0989096488091295E-5</v>
      </c>
      <c r="Q49" s="342">
        <f>逆行列係数!Q49/'逆行列係数（外生化）'!Q$116</f>
        <v>8.0863349323438151E-5</v>
      </c>
      <c r="R49" s="342">
        <f>逆行列係数!R49/'逆行列係数（外生化）'!R$116</f>
        <v>4.8604399260406953E-5</v>
      </c>
      <c r="S49" s="342">
        <f>逆行列係数!S49/'逆行列係数（外生化）'!S$116</f>
        <v>3.7103660605205507E-5</v>
      </c>
      <c r="T49" s="342">
        <f>逆行列係数!T49/'逆行列係数（外生化）'!T$116</f>
        <v>3.5308445792555168E-5</v>
      </c>
      <c r="U49" s="342">
        <f>逆行列係数!U49/'逆行列係数（外生化）'!U$116</f>
        <v>9.0393020193118214E-5</v>
      </c>
      <c r="V49" s="342">
        <f>逆行列係数!V49/'逆行列係数（外生化）'!V$116</f>
        <v>1.4385607352502869E-4</v>
      </c>
      <c r="W49" s="342">
        <f>逆行列係数!W49/'逆行列係数（外生化）'!W$116</f>
        <v>3.4739210284054622E-5</v>
      </c>
      <c r="X49" s="342">
        <f>逆行列係数!X49/'逆行列係数（外生化）'!X$116</f>
        <v>1.2472700488079324E-4</v>
      </c>
      <c r="Y49" s="342">
        <f>逆行列係数!Y49/'逆行列係数（外生化）'!Y$116</f>
        <v>5.9281662595546834E-5</v>
      </c>
      <c r="Z49" s="342">
        <f>逆行列係数!Z49/'逆行列係数（外生化）'!Z$116</f>
        <v>5.5671877045251775E-5</v>
      </c>
      <c r="AA49" s="342">
        <f>逆行列係数!AA49/'逆行列係数（外生化）'!AA$116</f>
        <v>6.1199523324076275E-5</v>
      </c>
      <c r="AB49" s="342">
        <f>逆行列係数!AB49/'逆行列係数（外生化）'!AB$116</f>
        <v>4.6420816043943824E-5</v>
      </c>
      <c r="AC49" s="342">
        <f>逆行列係数!AC49/'逆行列係数（外生化）'!AC$116</f>
        <v>1.378977590620324E-5</v>
      </c>
      <c r="AD49" s="342">
        <f>逆行列係数!AD49/'逆行列係数（外生化）'!AD$116</f>
        <v>5.3294118620026048E-5</v>
      </c>
      <c r="AE49" s="342">
        <f>逆行列係数!AE49/'逆行列係数（外生化）'!AE$116</f>
        <v>9.0045556735016618E-5</v>
      </c>
      <c r="AF49" s="342">
        <f>逆行列係数!AF49/'逆行列係数（外生化）'!AF$116</f>
        <v>1.2118422668413442E-4</v>
      </c>
      <c r="AG49" s="342">
        <f>逆行列係数!AG49/'逆行列係数（外生化）'!AG$116</f>
        <v>4.3269419163128884E-5</v>
      </c>
      <c r="AH49" s="342">
        <f>逆行列係数!AH49/'逆行列係数（外生化）'!AH$116</f>
        <v>6.4316578905711306E-4</v>
      </c>
      <c r="AI49" s="342">
        <f>逆行列係数!AI49/'逆行列係数（外生化）'!AI$116</f>
        <v>1.4407452750238656E-4</v>
      </c>
      <c r="AJ49" s="342">
        <f>逆行列係数!AJ49/'逆行列係数（外生化）'!AJ$116</f>
        <v>3.426762911257911E-4</v>
      </c>
      <c r="AK49" s="342">
        <f>逆行列係数!AK49/'逆行列係数（外生化）'!AK$116</f>
        <v>1.811722905485855E-4</v>
      </c>
      <c r="AL49" s="342">
        <f>逆行列係数!AL49/'逆行列係数（外生化）'!AL$116</f>
        <v>3.0265100087502257E-5</v>
      </c>
      <c r="AM49" s="342">
        <f>逆行列係数!AM49/'逆行列係数（外生化）'!AM$116</f>
        <v>6.3036039179837445E-5</v>
      </c>
      <c r="AN49" s="342">
        <f>逆行列係数!AN49/'逆行列係数（外生化）'!AN$116</f>
        <v>2.5309928015489853E-4</v>
      </c>
      <c r="AO49" s="342">
        <f>逆行列係数!AO49/'逆行列係数（外生化）'!AO$116</f>
        <v>3.594590041303473E-5</v>
      </c>
      <c r="AP49" s="342">
        <f>逆行列係数!AP49/'逆行列係数（外生化）'!AP$116</f>
        <v>3.0293633659506078E-5</v>
      </c>
      <c r="AQ49" s="342">
        <f>逆行列係数!AQ49/'逆行列係数（外生化）'!AQ$116</f>
        <v>4.7158160018053819E-5</v>
      </c>
      <c r="AR49" s="342">
        <f>逆行列係数!AR49/'逆行列係数（外生化）'!AR$116</f>
        <v>1.5565853926793169E-4</v>
      </c>
      <c r="AS49" s="342">
        <f>逆行列係数!AS49/'逆行列係数（外生化）'!AS$116</f>
        <v>1.479696270340098E-4</v>
      </c>
      <c r="AT49" s="342">
        <f>逆行列係数!AT49/'逆行列係数（外生化）'!AT$116</f>
        <v>1</v>
      </c>
      <c r="AU49" s="342">
        <f>逆行列係数!AU49/'逆行列係数（外生化）'!AU$116</f>
        <v>3.0897659743566184E-3</v>
      </c>
      <c r="AV49" s="342">
        <f>逆行列係数!AV49/'逆行列係数（外生化）'!AV$116</f>
        <v>1.0825574091364624E-3</v>
      </c>
      <c r="AW49" s="342">
        <f>逆行列係数!AW49/'逆行列係数（外生化）'!AW$116</f>
        <v>2.0221227500471242E-4</v>
      </c>
      <c r="AX49" s="342">
        <f>逆行列係数!AX49/'逆行列係数（外生化）'!AX$116</f>
        <v>2.5243793551212322E-4</v>
      </c>
      <c r="AY49" s="342">
        <f>逆行列係数!AY49/'逆行列係数（外生化）'!AY$116</f>
        <v>1.1068970029950976E-3</v>
      </c>
      <c r="AZ49" s="342">
        <f>逆行列係数!AZ49/'逆行列係数（外生化）'!AZ$116</f>
        <v>1.7659394832957617E-3</v>
      </c>
      <c r="BA49" s="342">
        <f>逆行列係数!BA49/'逆行列係数（外生化）'!BA$116</f>
        <v>2.5685365284450423E-4</v>
      </c>
      <c r="BB49" s="342">
        <f>逆行列係数!BB49/'逆行列係数（外生化）'!BB$116</f>
        <v>6.117711138107678E-5</v>
      </c>
      <c r="BC49" s="342">
        <f>逆行列係数!BC49/'逆行列係数（外生化）'!BC$116</f>
        <v>2.2337535483233828E-4</v>
      </c>
      <c r="BD49" s="342">
        <f>逆行列係数!BD49/'逆行列係数（外生化）'!BD$116</f>
        <v>1.2667806979870682E-4</v>
      </c>
      <c r="BE49" s="342">
        <f>逆行列係数!BE49/'逆行列係数（外生化）'!BE$116</f>
        <v>2.0378852848208957E-4</v>
      </c>
      <c r="BF49" s="342">
        <f>逆行列係数!BF49/'逆行列係数（外生化）'!BF$116</f>
        <v>2.5222838047708659E-4</v>
      </c>
      <c r="BG49" s="342">
        <f>逆行列係数!BG49/'逆行列係数（外生化）'!BG$116</f>
        <v>9.7764724711547814E-4</v>
      </c>
      <c r="BH49" s="342">
        <f>逆行列係数!BH49/'逆行列係数（外生化）'!BH$116</f>
        <v>3.4711839692077905E-3</v>
      </c>
      <c r="BI49" s="342">
        <f>逆行列係数!BI49/'逆行列係数（外生化）'!BI$116</f>
        <v>1.0602658096857136E-3</v>
      </c>
      <c r="BJ49" s="342">
        <f>逆行列係数!BJ49/'逆行列係数（外生化）'!BJ$116</f>
        <v>7.1835706668698675E-5</v>
      </c>
      <c r="BK49" s="342">
        <f>逆行列係数!BK49/'逆行列係数（外生化）'!BK$116</f>
        <v>1.0459274219695551E-4</v>
      </c>
      <c r="BL49" s="342">
        <f>逆行列係数!BL49/'逆行列係数（外生化）'!BL$116</f>
        <v>9.7855652155211573E-4</v>
      </c>
      <c r="BM49" s="342">
        <f>逆行列係数!BM49/'逆行列係数（外生化）'!BM$116</f>
        <v>1.3841486143455737E-4</v>
      </c>
      <c r="BN49" s="342">
        <f>逆行列係数!BN49/'逆行列係数（外生化）'!BN$116</f>
        <v>4.7256667652637876E-4</v>
      </c>
      <c r="BO49" s="342">
        <f>逆行列係数!BO49/'逆行列係数（外生化）'!BO$116</f>
        <v>7.0955189232439341E-4</v>
      </c>
      <c r="BP49" s="342">
        <f>逆行列係数!BP49/'逆行列係数（外生化）'!BP$116</f>
        <v>1.4692743458271921E-4</v>
      </c>
      <c r="BQ49" s="342">
        <f>逆行列係数!BQ49/'逆行列係数（外生化）'!BQ$116</f>
        <v>4.7263554167917621E-5</v>
      </c>
      <c r="BR49" s="342">
        <f>逆行列係数!BR49/'逆行列係数（外生化）'!BR$116</f>
        <v>1.1133891655701481E-3</v>
      </c>
      <c r="BS49" s="342">
        <f>逆行列係数!BS49/'逆行列係数（外生化）'!BS$116</f>
        <v>1.6875296066066152E-4</v>
      </c>
      <c r="BT49" s="342">
        <f>逆行列係数!BT49/'逆行列係数（外生化）'!BT$116</f>
        <v>4.7826063831475288E-5</v>
      </c>
      <c r="BU49" s="342">
        <f>逆行列係数!BU49/'逆行列係数（外生化）'!BU$116</f>
        <v>3.796521174945361E-5</v>
      </c>
      <c r="BV49" s="342">
        <f>逆行列係数!BV49/'逆行列係数（外生化）'!BV$116</f>
        <v>2.5961813102178667E-5</v>
      </c>
      <c r="BW49" s="342">
        <f>逆行列係数!BW49/'逆行列係数（外生化）'!BW$116</f>
        <v>2.232395875229466E-5</v>
      </c>
      <c r="BX49" s="342">
        <f>逆行列係数!BX49/'逆行列係数（外生化）'!BX$116</f>
        <v>5.2183255994544043E-6</v>
      </c>
      <c r="BY49" s="342">
        <f>逆行列係数!BY49/'逆行列係数（外生化）'!BY$116</f>
        <v>9.3291172434206709E-5</v>
      </c>
      <c r="BZ49" s="342">
        <f>逆行列係数!BZ49/'逆行列係数（外生化）'!BZ$116</f>
        <v>1.6903793595830443E-4</v>
      </c>
      <c r="CA49" s="342">
        <f>逆行列係数!CA49/'逆行列係数（外生化）'!CA$116</f>
        <v>1.0134053748659566E-3</v>
      </c>
      <c r="CB49" s="342">
        <f>逆行列係数!CB49/'逆行列係数（外生化）'!CB$116</f>
        <v>2.4032633742728678E-5</v>
      </c>
      <c r="CC49" s="342">
        <f>逆行列係数!CC49/'逆行列係数（外生化）'!CC$116</f>
        <v>0</v>
      </c>
      <c r="CD49" s="342">
        <f>逆行列係数!CD49/'逆行列係数（外生化）'!CD$116</f>
        <v>6.9950436308485116E-5</v>
      </c>
      <c r="CE49" s="342">
        <f>逆行列係数!CE49/'逆行列係数（外生化）'!CE$116</f>
        <v>7.411788271756504E-5</v>
      </c>
      <c r="CF49" s="342">
        <f>逆行列係数!CF49/'逆行列係数（外生化）'!CF$116</f>
        <v>1.0399145120673375E-4</v>
      </c>
      <c r="CG49" s="342">
        <f>逆行列係数!CG49/'逆行列係数（外生化）'!CG$116</f>
        <v>3.6100103191553999E-5</v>
      </c>
      <c r="CH49" s="342">
        <f>逆行列係数!CH49/'逆行列係数（外生化）'!CH$116</f>
        <v>6.4022734934876348E-5</v>
      </c>
      <c r="CI49" s="342">
        <f>逆行列係数!CI49/'逆行列係数（外生化）'!CI$116</f>
        <v>8.53236467938775E-5</v>
      </c>
      <c r="CJ49" s="342">
        <f>逆行列係数!CJ49/'逆行列係数（外生化）'!CJ$116</f>
        <v>9.5876524337606443E-5</v>
      </c>
      <c r="CK49" s="342">
        <f>逆行列係数!CK49/'逆行列係数（外生化）'!CK$116</f>
        <v>5.5999460562470645E-5</v>
      </c>
      <c r="CL49" s="342">
        <f>逆行列係数!CL49/'逆行列係数（外生化）'!CL$116</f>
        <v>4.6155495919519982E-5</v>
      </c>
      <c r="CM49" s="342">
        <f>逆行列係数!CM49/'逆行列係数（外生化）'!CM$116</f>
        <v>1.2358751781691202E-4</v>
      </c>
      <c r="CN49" s="342">
        <f>逆行列係数!CN49/'逆行列係数（外生化）'!CN$116</f>
        <v>5.2806253666641656E-5</v>
      </c>
      <c r="CO49" s="342">
        <f>逆行列係数!CO49/'逆行列係数（外生化）'!CO$116</f>
        <v>1.1236835357971037E-4</v>
      </c>
      <c r="CP49" s="342">
        <f>逆行列係数!CP49/'逆行列係数（外生化）'!CP$116</f>
        <v>3.6114537973645124E-5</v>
      </c>
      <c r="CQ49" s="342">
        <f>逆行列係数!CQ49/'逆行列係数（外生化）'!CQ$116</f>
        <v>9.5144712583759491E-5</v>
      </c>
      <c r="CR49" s="342">
        <f>逆行列係数!CR49/'逆行列係数（外生化）'!CR$116</f>
        <v>6.6593466226224759E-5</v>
      </c>
      <c r="CS49" s="342">
        <f>逆行列係数!CS49/'逆行列係数（外生化）'!CS$116</f>
        <v>4.1588720052542746E-5</v>
      </c>
      <c r="CT49" s="342">
        <f>逆行列係数!CT49/'逆行列係数（外生化）'!CT$116</f>
        <v>5.9499034750463487E-5</v>
      </c>
      <c r="CU49" s="342">
        <f>逆行列係数!CU49/'逆行列係数（外生化）'!CU$116</f>
        <v>5.1196663623966478E-4</v>
      </c>
      <c r="CV49" s="342">
        <f>逆行列係数!CV49/'逆行列係数（外生化）'!CV$116</f>
        <v>3.032622387225021E-5</v>
      </c>
      <c r="CW49" s="342">
        <f>逆行列係数!CW49/'逆行列係数（外生化）'!CW$116</f>
        <v>5.1992881180258693E-3</v>
      </c>
      <c r="CX49" s="342">
        <f>逆行列係数!CX49/'逆行列係数（外生化）'!CX$116</f>
        <v>5.7125047263966042E-5</v>
      </c>
      <c r="CY49" s="342">
        <f>逆行列係数!CY49/'逆行列係数（外生化）'!CY$116</f>
        <v>1.0923145272023309E-4</v>
      </c>
      <c r="CZ49" s="342">
        <f>逆行列係数!CZ49/'逆行列係数（外生化）'!CZ$116</f>
        <v>4.2322556570427698E-5</v>
      </c>
      <c r="DA49" s="342">
        <f>逆行列係数!DA49/'逆行列係数（外生化）'!DA$116</f>
        <v>7.9059355791443457E-5</v>
      </c>
      <c r="DB49" s="342">
        <f>逆行列係数!DB49/'逆行列係数（外生化）'!DB$116</f>
        <v>7.7945783095086132E-5</v>
      </c>
      <c r="DC49" s="342">
        <f>逆行列係数!DC49/'逆行列係数（外生化）'!DC$116</f>
        <v>2.8450475117740486E-5</v>
      </c>
      <c r="DD49" s="342">
        <f>逆行列係数!DD49/'逆行列係数（外生化）'!DD$116</f>
        <v>5.4283573268051717E-5</v>
      </c>
      <c r="DE49" s="342">
        <f>逆行列係数!DE49/'逆行列係数（外生化）'!DE$116</f>
        <v>2.2978235142522457E-5</v>
      </c>
      <c r="DF49" s="343">
        <f>逆行列係数!DF49/'逆行列係数（外生化）'!DF$116</f>
        <v>3.6893892094485123E-5</v>
      </c>
      <c r="DG49" s="344"/>
      <c r="DH49" s="345"/>
      <c r="DI49" s="346"/>
      <c r="DJ49" s="346"/>
      <c r="DK49" s="346"/>
      <c r="DL49" s="346"/>
      <c r="DM49" s="346"/>
      <c r="DN49" s="346"/>
      <c r="DO49" s="346"/>
      <c r="DR49" s="345"/>
      <c r="DS49" s="345"/>
      <c r="DT49" s="345"/>
      <c r="DU49" s="345"/>
      <c r="DV49" s="345"/>
      <c r="DW49" s="345"/>
      <c r="DX49" s="345"/>
      <c r="DY49" s="345"/>
      <c r="DZ49" s="345"/>
      <c r="EA49" s="345"/>
      <c r="EB49" s="345"/>
      <c r="EC49" s="345"/>
      <c r="ED49" s="345"/>
      <c r="EE49" s="345"/>
      <c r="EF49" s="345"/>
      <c r="EG49" s="345"/>
      <c r="EH49" s="345"/>
      <c r="EI49" s="345"/>
      <c r="EJ49" s="345"/>
      <c r="EK49" s="345"/>
      <c r="EL49" s="345"/>
      <c r="EM49" s="345"/>
      <c r="EN49" s="345"/>
      <c r="EO49" s="345"/>
      <c r="EP49" s="345"/>
      <c r="EQ49" s="345"/>
      <c r="ER49" s="345"/>
      <c r="ES49" s="345"/>
      <c r="ET49" s="345"/>
      <c r="EU49" s="345"/>
      <c r="EV49" s="345"/>
      <c r="EW49" s="345"/>
      <c r="EX49" s="345"/>
      <c r="EY49" s="345"/>
      <c r="EZ49" s="345"/>
      <c r="FA49" s="345"/>
      <c r="FB49" s="345"/>
      <c r="FC49" s="345"/>
      <c r="FD49" s="345"/>
      <c r="FE49" s="345"/>
      <c r="FF49" s="345"/>
      <c r="FG49" s="345"/>
      <c r="FH49" s="345"/>
      <c r="FI49" s="345"/>
      <c r="FJ49" s="345"/>
      <c r="FK49" s="345"/>
      <c r="FL49" s="345"/>
      <c r="FM49" s="345"/>
      <c r="FN49" s="345"/>
      <c r="FO49" s="345"/>
    </row>
    <row r="50" spans="1:171" ht="19.899999999999999" customHeight="1" x14ac:dyDescent="0.15">
      <c r="A50" s="347" t="s">
        <v>344</v>
      </c>
      <c r="B50" s="348" t="s">
        <v>74</v>
      </c>
      <c r="C50" s="349">
        <f>逆行列係数!C50/'逆行列係数（外生化）'!C$116</f>
        <v>3.6666910083185201E-4</v>
      </c>
      <c r="D50" s="342">
        <f>逆行列係数!D50/'逆行列係数（外生化）'!D$116</f>
        <v>1.6099265199044058E-4</v>
      </c>
      <c r="E50" s="342">
        <f>逆行列係数!E50/'逆行列係数（外生化）'!E$116</f>
        <v>8.5852678800930741E-4</v>
      </c>
      <c r="F50" s="342">
        <f>逆行列係数!F50/'逆行列係数（外生化）'!F$116</f>
        <v>1.3931793096378305E-4</v>
      </c>
      <c r="G50" s="342">
        <f>逆行列係数!G50/'逆行列係数（外生化）'!G$116</f>
        <v>8.4143813510426785E-5</v>
      </c>
      <c r="H50" s="342">
        <f>逆行列係数!H50/'逆行列係数（外生化）'!H$116</f>
        <v>0</v>
      </c>
      <c r="I50" s="342">
        <f>逆行列係数!I50/'逆行列係数（外生化）'!I$116</f>
        <v>8.1533624492292781E-4</v>
      </c>
      <c r="J50" s="342">
        <f>逆行列係数!J50/'逆行列係数（外生化）'!J$116</f>
        <v>9.3700038845791873E-5</v>
      </c>
      <c r="K50" s="342">
        <f>逆行列係数!K50/'逆行列係数（外生化）'!K$116</f>
        <v>1.3033738017771332E-4</v>
      </c>
      <c r="L50" s="342">
        <f>逆行列係数!L50/'逆行列係数（外生化）'!L$116</f>
        <v>5.5412205259800053E-5</v>
      </c>
      <c r="M50" s="342">
        <f>逆行列係数!M50/'逆行列係数（外生化）'!M$116</f>
        <v>0</v>
      </c>
      <c r="N50" s="342">
        <f>逆行列係数!N50/'逆行列係数（外生化）'!N$116</f>
        <v>2.0788913466353708E-4</v>
      </c>
      <c r="O50" s="342">
        <f>逆行列係数!O50/'逆行列係数（外生化）'!O$116</f>
        <v>9.1748292566829991E-5</v>
      </c>
      <c r="P50" s="342">
        <f>逆行列係数!P50/'逆行列係数（外生化）'!P$116</f>
        <v>1.5910856333108171E-4</v>
      </c>
      <c r="Q50" s="342">
        <f>逆行列係数!Q50/'逆行列係数（外生化）'!Q$116</f>
        <v>1.3938198322238974E-4</v>
      </c>
      <c r="R50" s="342">
        <f>逆行列係数!R50/'逆行列係数（外生化）'!R$116</f>
        <v>1.0816610727173393E-4</v>
      </c>
      <c r="S50" s="342">
        <f>逆行列係数!S50/'逆行列係数（外生化）'!S$116</f>
        <v>8.409649142328942E-5</v>
      </c>
      <c r="T50" s="342">
        <f>逆行列係数!T50/'逆行列係数（外生化）'!T$116</f>
        <v>8.4292135089913728E-5</v>
      </c>
      <c r="U50" s="342">
        <f>逆行列係数!U50/'逆行列係数（外生化）'!U$116</f>
        <v>1.9976314600241512E-4</v>
      </c>
      <c r="V50" s="342">
        <f>逆行列係数!V50/'逆行列係数（外生化）'!V$116</f>
        <v>3.3610808971554597E-4</v>
      </c>
      <c r="W50" s="342">
        <f>逆行列係数!W50/'逆行列係数（外生化）'!W$116</f>
        <v>7.9377793888153929E-5</v>
      </c>
      <c r="X50" s="342">
        <f>逆行列係数!X50/'逆行列係数（外生化）'!X$116</f>
        <v>2.8693876895085295E-4</v>
      </c>
      <c r="Y50" s="342">
        <f>逆行列係数!Y50/'逆行列係数（外生化）'!Y$116</f>
        <v>1.3066229707819771E-4</v>
      </c>
      <c r="Z50" s="342">
        <f>逆行列係数!Z50/'逆行列係数（外生化）'!Z$116</f>
        <v>1.1946575630218608E-4</v>
      </c>
      <c r="AA50" s="342">
        <f>逆行列係数!AA50/'逆行列係数（外生化）'!AA$116</f>
        <v>1.346604427698363E-4</v>
      </c>
      <c r="AB50" s="342">
        <f>逆行列係数!AB50/'逆行列係数（外生化）'!AB$116</f>
        <v>9.3678943581017947E-5</v>
      </c>
      <c r="AC50" s="342">
        <f>逆行列係数!AC50/'逆行列係数（外生化）'!AC$116</f>
        <v>3.2986199293199896E-5</v>
      </c>
      <c r="AD50" s="342">
        <f>逆行列係数!AD50/'逆行列係数（外生化）'!AD$116</f>
        <v>1.2613321850062965E-4</v>
      </c>
      <c r="AE50" s="342">
        <f>逆行列係数!AE50/'逆行列係数（外生化）'!AE$116</f>
        <v>5.6697025836943845E-4</v>
      </c>
      <c r="AF50" s="342">
        <f>逆行列係数!AF50/'逆行列係数（外生化）'!AF$116</f>
        <v>2.9126116812394734E-4</v>
      </c>
      <c r="AG50" s="342">
        <f>逆行列係数!AG50/'逆行列係数（外生化）'!AG$116</f>
        <v>1.0531691827389894E-4</v>
      </c>
      <c r="AH50" s="342">
        <f>逆行列係数!AH50/'逆行列係数（外生化）'!AH$116</f>
        <v>2.1457060545146284E-4</v>
      </c>
      <c r="AI50" s="342">
        <f>逆行列係数!AI50/'逆行列係数（外生化）'!AI$116</f>
        <v>3.5167459510800851E-4</v>
      </c>
      <c r="AJ50" s="342">
        <f>逆行列係数!AJ50/'逆行列係数（外生化）'!AJ$116</f>
        <v>5.7947061076692868E-4</v>
      </c>
      <c r="AK50" s="342">
        <f>逆行列係数!AK50/'逆行列係数（外生化）'!AK$116</f>
        <v>5.1449847461780334E-4</v>
      </c>
      <c r="AL50" s="342">
        <f>逆行列係数!AL50/'逆行列係数（外生化）'!AL$116</f>
        <v>7.1714541554159303E-5</v>
      </c>
      <c r="AM50" s="342">
        <f>逆行列係数!AM50/'逆行列係数（外生化）'!AM$116</f>
        <v>1.3911937024844464E-4</v>
      </c>
      <c r="AN50" s="342">
        <f>逆行列係数!AN50/'逆行列係数（外生化）'!AN$116</f>
        <v>4.7302527094743963E-4</v>
      </c>
      <c r="AO50" s="342">
        <f>逆行列係数!AO50/'逆行列係数（外生化）'!AO$116</f>
        <v>1.3357690768919437E-4</v>
      </c>
      <c r="AP50" s="342">
        <f>逆行列係数!AP50/'逆行列係数（外生化）'!AP$116</f>
        <v>7.1200118254481697E-5</v>
      </c>
      <c r="AQ50" s="342">
        <f>逆行列係数!AQ50/'逆行列係数（外生化）'!AQ$116</f>
        <v>1.1889294908572025E-4</v>
      </c>
      <c r="AR50" s="342">
        <f>逆行列係数!AR50/'逆行列係数（外生化）'!AR$116</f>
        <v>1.7904774984620284E-4</v>
      </c>
      <c r="AS50" s="342">
        <f>逆行列係数!AS50/'逆行列係数（外生化）'!AS$116</f>
        <v>2.2477318265807654E-4</v>
      </c>
      <c r="AT50" s="342">
        <f>逆行列係数!AT50/'逆行列係数（外生化）'!AT$116</f>
        <v>6.1683000379642657E-4</v>
      </c>
      <c r="AU50" s="342">
        <f>逆行列係数!AU50/'逆行列係数（外生化）'!AU$116</f>
        <v>1</v>
      </c>
      <c r="AV50" s="342">
        <f>逆行列係数!AV50/'逆行列係数（外生化）'!AV$116</f>
        <v>4.1181487559909235E-4</v>
      </c>
      <c r="AW50" s="342">
        <f>逆行列係数!AW50/'逆行列係数（外生化）'!AW$116</f>
        <v>6.5552842849668383E-4</v>
      </c>
      <c r="AX50" s="342">
        <f>逆行列係数!AX50/'逆行列係数（外生化）'!AX$116</f>
        <v>4.0707902816593071E-4</v>
      </c>
      <c r="AY50" s="342">
        <f>逆行列係数!AY50/'逆行列係数（外生化）'!AY$116</f>
        <v>6.4312444701193931E-4</v>
      </c>
      <c r="AZ50" s="342">
        <f>逆行列係数!AZ50/'逆行列係数（外生化）'!AZ$116</f>
        <v>2.3004466204852616E-4</v>
      </c>
      <c r="BA50" s="342">
        <f>逆行列係数!BA50/'逆行列係数（外生化）'!BA$116</f>
        <v>4.5454871722176666E-4</v>
      </c>
      <c r="BB50" s="342">
        <f>逆行列係数!BB50/'逆行列係数（外生化）'!BB$116</f>
        <v>1.3249427611955258E-4</v>
      </c>
      <c r="BC50" s="342">
        <f>逆行列係数!BC50/'逆行列係数（外生化）'!BC$116</f>
        <v>1.8870089572789976E-4</v>
      </c>
      <c r="BD50" s="342">
        <f>逆行列係数!BD50/'逆行列係数（外生化）'!BD$116</f>
        <v>2.2664952694156302E-4</v>
      </c>
      <c r="BE50" s="342">
        <f>逆行列係数!BE50/'逆行列係数（外生化）'!BE$116</f>
        <v>1.2516590854188807E-4</v>
      </c>
      <c r="BF50" s="342">
        <f>逆行列係数!BF50/'逆行列係数（外生化）'!BF$116</f>
        <v>1.35317593402437E-4</v>
      </c>
      <c r="BG50" s="342">
        <f>逆行列係数!BG50/'逆行列係数（外生化）'!BG$116</f>
        <v>2.2706456142958101E-4</v>
      </c>
      <c r="BH50" s="342">
        <f>逆行列係数!BH50/'逆行列係数（外生化）'!BH$116</f>
        <v>9.9871723374271582E-4</v>
      </c>
      <c r="BI50" s="342">
        <f>逆行列係数!BI50/'逆行列係数（外生化）'!BI$116</f>
        <v>1.8156556848771455E-4</v>
      </c>
      <c r="BJ50" s="342">
        <f>逆行列係数!BJ50/'逆行列係数（外生化）'!BJ$116</f>
        <v>1.4963679678634329E-4</v>
      </c>
      <c r="BK50" s="342">
        <f>逆行列係数!BK50/'逆行列係数（外生化）'!BK$116</f>
        <v>2.4856133317040902E-4</v>
      </c>
      <c r="BL50" s="342">
        <f>逆行列係数!BL50/'逆行列係数（外生化）'!BL$116</f>
        <v>1.3563993826093361E-4</v>
      </c>
      <c r="BM50" s="342">
        <f>逆行列係数!BM50/'逆行列係数（外生化）'!BM$116</f>
        <v>1.9143907724255562E-4</v>
      </c>
      <c r="BN50" s="342">
        <f>逆行列係数!BN50/'逆行列係数（外生化）'!BN$116</f>
        <v>2.2272380021743089E-4</v>
      </c>
      <c r="BO50" s="342">
        <f>逆行列係数!BO50/'逆行列係数（外生化）'!BO$116</f>
        <v>1.9137662844020991E-4</v>
      </c>
      <c r="BP50" s="342">
        <f>逆行列係数!BP50/'逆行列係数（外生化）'!BP$116</f>
        <v>3.5264936522819986E-4</v>
      </c>
      <c r="BQ50" s="342">
        <f>逆行列係数!BQ50/'逆行列係数（外生化）'!BQ$116</f>
        <v>1.0330293735462374E-4</v>
      </c>
      <c r="BR50" s="342">
        <f>逆行列係数!BR50/'逆行列係数（外生化）'!BR$116</f>
        <v>4.0872833187991712E-4</v>
      </c>
      <c r="BS50" s="342">
        <f>逆行列係数!BS50/'逆行列係数（外生化）'!BS$116</f>
        <v>3.7911462099859749E-4</v>
      </c>
      <c r="BT50" s="342">
        <f>逆行列係数!BT50/'逆行列係数（外生化）'!BT$116</f>
        <v>1.0469502651031685E-4</v>
      </c>
      <c r="BU50" s="342">
        <f>逆行列係数!BU50/'逆行列係数（外生化）'!BU$116</f>
        <v>8.4238417201874775E-5</v>
      </c>
      <c r="BV50" s="342">
        <f>逆行列係数!BV50/'逆行列係数（外生化）'!BV$116</f>
        <v>5.510228308639529E-5</v>
      </c>
      <c r="BW50" s="342">
        <f>逆行列係数!BW50/'逆行列係数（外生化）'!BW$116</f>
        <v>4.7929665130579514E-5</v>
      </c>
      <c r="BX50" s="342">
        <f>逆行列係数!BX50/'逆行列係数（外生化）'!BX$116</f>
        <v>9.8067094192033328E-6</v>
      </c>
      <c r="BY50" s="342">
        <f>逆行列係数!BY50/'逆行列係数（外生化）'!BY$116</f>
        <v>9.0701690510062335E-5</v>
      </c>
      <c r="BZ50" s="342">
        <f>逆行列係数!BZ50/'逆行列係数（外生化）'!BZ$116</f>
        <v>4.060247594007749E-4</v>
      </c>
      <c r="CA50" s="342">
        <f>逆行列係数!CA50/'逆行列係数（外生化）'!CA$116</f>
        <v>2.4362063542417919E-3</v>
      </c>
      <c r="CB50" s="342">
        <f>逆行列係数!CB50/'逆行列係数（外生化）'!CB$116</f>
        <v>4.1378358021081439E-5</v>
      </c>
      <c r="CC50" s="342">
        <f>逆行列係数!CC50/'逆行列係数（外生化）'!CC$116</f>
        <v>0</v>
      </c>
      <c r="CD50" s="342">
        <f>逆行列係数!CD50/'逆行列係数（外生化）'!CD$116</f>
        <v>1.5676941405456151E-4</v>
      </c>
      <c r="CE50" s="342">
        <f>逆行列係数!CE50/'逆行列係数（外生化）'!CE$116</f>
        <v>1.6244497413010097E-4</v>
      </c>
      <c r="CF50" s="342">
        <f>逆行列係数!CF50/'逆行列係数（外生化）'!CF$116</f>
        <v>1.8087906659234687E-4</v>
      </c>
      <c r="CG50" s="342">
        <f>逆行列係数!CG50/'逆行列係数（外生化）'!CG$116</f>
        <v>7.9600158548013582E-5</v>
      </c>
      <c r="CH50" s="342">
        <f>逆行列係数!CH50/'逆行列係数（外生化）'!CH$116</f>
        <v>1.3871443576045139E-4</v>
      </c>
      <c r="CI50" s="342">
        <f>逆行列係数!CI50/'逆行列係数（外生化）'!CI$116</f>
        <v>1.9531689830564833E-4</v>
      </c>
      <c r="CJ50" s="342">
        <f>逆行列係数!CJ50/'逆行列係数（外生化）'!CJ$116</f>
        <v>2.2827723407110924E-4</v>
      </c>
      <c r="CK50" s="342">
        <f>逆行列係数!CK50/'逆行列係数（外生化）'!CK$116</f>
        <v>1.2759126064629538E-4</v>
      </c>
      <c r="CL50" s="342">
        <f>逆行列係数!CL50/'逆行列係数（外生化）'!CL$116</f>
        <v>9.5510903924081242E-5</v>
      </c>
      <c r="CM50" s="342">
        <f>逆行列係数!CM50/'逆行列係数（外生化）'!CM$116</f>
        <v>2.153967302224559E-4</v>
      </c>
      <c r="CN50" s="342">
        <f>逆行列係数!CN50/'逆行列係数（外生化）'!CN$116</f>
        <v>1.0340541979818305E-4</v>
      </c>
      <c r="CO50" s="342">
        <f>逆行列係数!CO50/'逆行列係数（外生化）'!CO$116</f>
        <v>2.450657133324577E-4</v>
      </c>
      <c r="CP50" s="342">
        <f>逆行列係数!CP50/'逆行列係数（外生化）'!CP$116</f>
        <v>6.944076017515107E-5</v>
      </c>
      <c r="CQ50" s="342">
        <f>逆行列係数!CQ50/'逆行列係数（外生化）'!CQ$116</f>
        <v>2.1122772644854965E-4</v>
      </c>
      <c r="CR50" s="342">
        <f>逆行列係数!CR50/'逆行列係数（外生化）'!CR$116</f>
        <v>1.45010661444896E-4</v>
      </c>
      <c r="CS50" s="342">
        <f>逆行列係数!CS50/'逆行列係数（外生化）'!CS$116</f>
        <v>7.7286275046318463E-5</v>
      </c>
      <c r="CT50" s="342">
        <f>逆行列係数!CT50/'逆行列係数（外生化）'!CT$116</f>
        <v>1.3526806619371833E-4</v>
      </c>
      <c r="CU50" s="342">
        <f>逆行列係数!CU50/'逆行列係数（外生化）'!CU$116</f>
        <v>1.2606916208097818E-3</v>
      </c>
      <c r="CV50" s="342">
        <f>逆行列係数!CV50/'逆行列係数（外生化）'!CV$116</f>
        <v>6.9562258769311259E-5</v>
      </c>
      <c r="CW50" s="342">
        <f>逆行列係数!CW50/'逆行列係数（外生化）'!CW$116</f>
        <v>1.2691783315400844E-2</v>
      </c>
      <c r="CX50" s="342">
        <f>逆行列係数!CX50/'逆行列係数（外生化）'!CX$116</f>
        <v>9.6251710574103407E-5</v>
      </c>
      <c r="CY50" s="342">
        <f>逆行列係数!CY50/'逆行列係数（外生化）'!CY$116</f>
        <v>2.2737551692773229E-4</v>
      </c>
      <c r="CZ50" s="342">
        <f>逆行列係数!CZ50/'逆行列係数（外生化）'!CZ$116</f>
        <v>7.7935230726862778E-5</v>
      </c>
      <c r="DA50" s="342">
        <f>逆行列係数!DA50/'逆行列係数（外生化）'!DA$116</f>
        <v>1.5422637208852697E-4</v>
      </c>
      <c r="DB50" s="342">
        <f>逆行列係数!DB50/'逆行列係数（外生化）'!DB$116</f>
        <v>1.7097176223546497E-4</v>
      </c>
      <c r="DC50" s="342">
        <f>逆行列係数!DC50/'逆行列係数（外生化）'!DC$116</f>
        <v>6.0152260859883081E-5</v>
      </c>
      <c r="DD50" s="342">
        <f>逆行列係数!DD50/'逆行列係数（外生化）'!DD$116</f>
        <v>1.0102722343862454E-4</v>
      </c>
      <c r="DE50" s="342">
        <f>逆行列係数!DE50/'逆行列係数（外生化）'!DE$116</f>
        <v>4.442702720046205E-5</v>
      </c>
      <c r="DF50" s="343">
        <f>逆行列係数!DF50/'逆行列係数（外生化）'!DF$116</f>
        <v>7.3836763324739181E-5</v>
      </c>
      <c r="DG50" s="344"/>
      <c r="DH50" s="345"/>
      <c r="DI50" s="346"/>
      <c r="DJ50" s="346"/>
      <c r="DK50" s="346"/>
      <c r="DL50" s="346"/>
      <c r="DM50" s="346"/>
      <c r="DN50" s="346"/>
      <c r="DO50" s="346"/>
      <c r="DR50" s="345"/>
      <c r="DS50" s="345"/>
      <c r="DT50" s="345"/>
      <c r="DU50" s="345"/>
      <c r="DV50" s="345"/>
      <c r="DW50" s="345"/>
      <c r="DX50" s="345"/>
      <c r="DY50" s="345"/>
      <c r="DZ50" s="345"/>
      <c r="EA50" s="345"/>
      <c r="EB50" s="345"/>
      <c r="EC50" s="345"/>
      <c r="ED50" s="345"/>
      <c r="EE50" s="345"/>
      <c r="EF50" s="345"/>
      <c r="EG50" s="345"/>
      <c r="EH50" s="345"/>
      <c r="EI50" s="345"/>
      <c r="EJ50" s="345"/>
      <c r="EK50" s="345"/>
      <c r="EL50" s="345"/>
      <c r="EM50" s="345"/>
      <c r="EN50" s="345"/>
      <c r="EO50" s="345"/>
      <c r="EP50" s="345"/>
      <c r="EQ50" s="345"/>
      <c r="ER50" s="345"/>
      <c r="ES50" s="345"/>
      <c r="ET50" s="345"/>
      <c r="EU50" s="345"/>
      <c r="EV50" s="345"/>
      <c r="EW50" s="345"/>
      <c r="EX50" s="345"/>
      <c r="EY50" s="345"/>
      <c r="EZ50" s="345"/>
      <c r="FA50" s="345"/>
      <c r="FB50" s="345"/>
      <c r="FC50" s="345"/>
      <c r="FD50" s="345"/>
      <c r="FE50" s="345"/>
      <c r="FF50" s="345"/>
      <c r="FG50" s="345"/>
      <c r="FH50" s="345"/>
      <c r="FI50" s="345"/>
      <c r="FJ50" s="345"/>
      <c r="FK50" s="345"/>
      <c r="FL50" s="345"/>
      <c r="FM50" s="345"/>
      <c r="FN50" s="345"/>
      <c r="FO50" s="345"/>
    </row>
    <row r="51" spans="1:171" ht="19.899999999999999" customHeight="1" x14ac:dyDescent="0.15">
      <c r="A51" s="347" t="s">
        <v>362</v>
      </c>
      <c r="B51" s="348" t="s">
        <v>75</v>
      </c>
      <c r="C51" s="349">
        <f>逆行列係数!C51/'逆行列係数（外生化）'!C$116</f>
        <v>1.5238864567794757E-4</v>
      </c>
      <c r="D51" s="342">
        <f>逆行列係数!D51/'逆行列係数（外生化）'!D$116</f>
        <v>7.4841923657159028E-5</v>
      </c>
      <c r="E51" s="342">
        <f>逆行列係数!E51/'逆行列係数（外生化）'!E$116</f>
        <v>4.0382071191042649E-4</v>
      </c>
      <c r="F51" s="342">
        <f>逆行列係数!F51/'逆行列係数（外生化）'!F$116</f>
        <v>6.9784030512574463E-5</v>
      </c>
      <c r="G51" s="342">
        <f>逆行列係数!G51/'逆行列係数（外生化）'!G$116</f>
        <v>4.1975945162437299E-5</v>
      </c>
      <c r="H51" s="342">
        <f>逆行列係数!H51/'逆行列係数（外生化）'!H$116</f>
        <v>0</v>
      </c>
      <c r="I51" s="342">
        <f>逆行列係数!I51/'逆行列係数（外生化）'!I$116</f>
        <v>3.0666642798837747E-4</v>
      </c>
      <c r="J51" s="342">
        <f>逆行列係数!J51/'逆行列係数（外生化）'!J$116</f>
        <v>4.7958231967283751E-5</v>
      </c>
      <c r="K51" s="342">
        <f>逆行列係数!K51/'逆行列係数（外生化）'!K$116</f>
        <v>5.6820684107631317E-5</v>
      </c>
      <c r="L51" s="342">
        <f>逆行列係数!L51/'逆行列係数（外生化）'!L$116</f>
        <v>2.8821314055024212E-5</v>
      </c>
      <c r="M51" s="342">
        <f>逆行列係数!M51/'逆行列係数（外生化）'!M$116</f>
        <v>0</v>
      </c>
      <c r="N51" s="342">
        <f>逆行列係数!N51/'逆行列係数（外生化）'!N$116</f>
        <v>9.2569028919001689E-5</v>
      </c>
      <c r="O51" s="342">
        <f>逆行列係数!O51/'逆行列係数（外生化）'!O$116</f>
        <v>4.9463154416323739E-5</v>
      </c>
      <c r="P51" s="342">
        <f>逆行列係数!P51/'逆行列係数（外生化）'!P$116</f>
        <v>6.2353921570408355E-5</v>
      </c>
      <c r="Q51" s="342">
        <f>逆行列係数!Q51/'逆行列係数（外生化）'!Q$116</f>
        <v>4.5185462929686171E-5</v>
      </c>
      <c r="R51" s="342">
        <f>逆行列係数!R51/'逆行列係数（外生化）'!R$116</f>
        <v>5.3934962060256041E-5</v>
      </c>
      <c r="S51" s="342">
        <f>逆行列係数!S51/'逆行列係数（外生化）'!S$116</f>
        <v>4.3663617033368368E-5</v>
      </c>
      <c r="T51" s="342">
        <f>逆行列係数!T51/'逆行列係数（外生化）'!T$116</f>
        <v>4.3473536925234764E-5</v>
      </c>
      <c r="U51" s="342">
        <f>逆行列係数!U51/'逆行列係数（外生化）'!U$116</f>
        <v>8.5576205683277371E-5</v>
      </c>
      <c r="V51" s="342">
        <f>逆行列係数!V51/'逆行列係数（外生化）'!V$116</f>
        <v>1.4162888781938727E-4</v>
      </c>
      <c r="W51" s="342">
        <f>逆行列係数!W51/'逆行列係数（外生化）'!W$116</f>
        <v>3.2591772987440719E-5</v>
      </c>
      <c r="X51" s="342">
        <f>逆行列係数!X51/'逆行列係数（外生化）'!X$116</f>
        <v>1.1516482284282315E-4</v>
      </c>
      <c r="Y51" s="342">
        <f>逆行列係数!Y51/'逆行列係数（外生化）'!Y$116</f>
        <v>5.5828844938459654E-5</v>
      </c>
      <c r="Z51" s="342">
        <f>逆行列係数!Z51/'逆行列係数（外生化）'!Z$116</f>
        <v>5.4101348922165808E-5</v>
      </c>
      <c r="AA51" s="342">
        <f>逆行列係数!AA51/'逆行列係数（外生化）'!AA$116</f>
        <v>6.0822636057968788E-5</v>
      </c>
      <c r="AB51" s="342">
        <f>逆行列係数!AB51/'逆行列係数（外生化）'!AB$116</f>
        <v>4.4143631333383102E-5</v>
      </c>
      <c r="AC51" s="342">
        <f>逆行列係数!AC51/'逆行列係数（外生化）'!AC$116</f>
        <v>1.319130448377438E-5</v>
      </c>
      <c r="AD51" s="342">
        <f>逆行列係数!AD51/'逆行列係数（外生化）'!AD$116</f>
        <v>5.1257354286479068E-5</v>
      </c>
      <c r="AE51" s="342">
        <f>逆行列係数!AE51/'逆行列係数（外生化）'!AE$116</f>
        <v>5.4279844502434474E-5</v>
      </c>
      <c r="AF51" s="342">
        <f>逆行列係数!AF51/'逆行列係数（外生化）'!AF$116</f>
        <v>1.2003280412890587E-4</v>
      </c>
      <c r="AG51" s="342">
        <f>逆行列係数!AG51/'逆行列係数（外生化）'!AG$116</f>
        <v>5.2796791040139276E-5</v>
      </c>
      <c r="AH51" s="342">
        <f>逆行列係数!AH51/'逆行列係数（外生化）'!AH$116</f>
        <v>8.0282779649425777E-5</v>
      </c>
      <c r="AI51" s="342">
        <f>逆行列係数!AI51/'逆行列係数（外生化）'!AI$116</f>
        <v>1.3794155355173482E-4</v>
      </c>
      <c r="AJ51" s="342">
        <f>逆行列係数!AJ51/'逆行列係数（外生化）'!AJ$116</f>
        <v>6.1346670696625101E-5</v>
      </c>
      <c r="AK51" s="342">
        <f>逆行列係数!AK51/'逆行列係数（外生化）'!AK$116</f>
        <v>1.3384942783333575E-4</v>
      </c>
      <c r="AL51" s="342">
        <f>逆行列係数!AL51/'逆行列係数（外生化）'!AL$116</f>
        <v>3.040962138378689E-5</v>
      </c>
      <c r="AM51" s="342">
        <f>逆行列係数!AM51/'逆行列係数（外生化）'!AM$116</f>
        <v>5.7703856276203114E-5</v>
      </c>
      <c r="AN51" s="342">
        <f>逆行列係数!AN51/'逆行列係数（外生化）'!AN$116</f>
        <v>8.8663327843902946E-5</v>
      </c>
      <c r="AO51" s="342">
        <f>逆行列係数!AO51/'逆行列係数（外生化）'!AO$116</f>
        <v>4.0493653869423362E-5</v>
      </c>
      <c r="AP51" s="342">
        <f>逆行列係数!AP51/'逆行列係数（外生化）'!AP$116</f>
        <v>3.0204663159874844E-5</v>
      </c>
      <c r="AQ51" s="342">
        <f>逆行列係数!AQ51/'逆行列係数（外生化）'!AQ$116</f>
        <v>4.7337491888639491E-5</v>
      </c>
      <c r="AR51" s="342">
        <f>逆行列係数!AR51/'逆行列係数（外生化）'!AR$116</f>
        <v>7.0966795888536822E-5</v>
      </c>
      <c r="AS51" s="342">
        <f>逆行列係数!AS51/'逆行列係数（外生化）'!AS$116</f>
        <v>5.9938847061688825E-5</v>
      </c>
      <c r="AT51" s="342">
        <f>逆行列係数!AT51/'逆行列係数（外生化）'!AT$116</f>
        <v>3.9991087983568576E-4</v>
      </c>
      <c r="AU51" s="342">
        <f>逆行列係数!AU51/'逆行列係数（外生化）'!AU$116</f>
        <v>8.8531435806249491E-4</v>
      </c>
      <c r="AV51" s="342">
        <f>逆行列係数!AV51/'逆行列係数（外生化）'!AV$116</f>
        <v>1</v>
      </c>
      <c r="AW51" s="342">
        <f>逆行列係数!AW51/'逆行列係数（外生化）'!AW$116</f>
        <v>6.901374893265981E-5</v>
      </c>
      <c r="AX51" s="342">
        <f>逆行列係数!AX51/'逆行列係数（外生化）'!AX$116</f>
        <v>6.9526680845252231E-5</v>
      </c>
      <c r="AY51" s="342">
        <f>逆行列係数!AY51/'逆行列係数（外生化）'!AY$116</f>
        <v>3.1319193346799419E-4</v>
      </c>
      <c r="AZ51" s="342">
        <f>逆行列係数!AZ51/'逆行列係数（外生化）'!AZ$116</f>
        <v>3.1615232575918913E-5</v>
      </c>
      <c r="BA51" s="342">
        <f>逆行列係数!BA51/'逆行列係数（外生化）'!BA$116</f>
        <v>1.4465351596449393E-4</v>
      </c>
      <c r="BB51" s="342">
        <f>逆行列係数!BB51/'逆行列係数（外生化）'!BB$116</f>
        <v>4.9722936746952552E-5</v>
      </c>
      <c r="BC51" s="342">
        <f>逆行列係数!BC51/'逆行列係数（外生化）'!BC$116</f>
        <v>9.106958634963759E-5</v>
      </c>
      <c r="BD51" s="342">
        <f>逆行列係数!BD51/'逆行列係数（外生化）'!BD$116</f>
        <v>2.6360046018074817E-4</v>
      </c>
      <c r="BE51" s="342">
        <f>逆行列係数!BE51/'逆行列係数（外生化）'!BE$116</f>
        <v>6.466871233004041E-5</v>
      </c>
      <c r="BF51" s="342">
        <f>逆行列係数!BF51/'逆行列係数（外生化）'!BF$116</f>
        <v>7.5987118311944147E-5</v>
      </c>
      <c r="BG51" s="342">
        <f>逆行列係数!BG51/'逆行列係数（外生化）'!BG$116</f>
        <v>1.0009545493039541E-4</v>
      </c>
      <c r="BH51" s="342">
        <f>逆行列係数!BH51/'逆行列係数（外生化）'!BH$116</f>
        <v>3.1600240573698049E-4</v>
      </c>
      <c r="BI51" s="342">
        <f>逆行列係数!BI51/'逆行列係数（外生化）'!BI$116</f>
        <v>6.5370530794011249E-5</v>
      </c>
      <c r="BJ51" s="342">
        <f>逆行列係数!BJ51/'逆行列係数（外生化）'!BJ$116</f>
        <v>1.019523802317506E-4</v>
      </c>
      <c r="BK51" s="342">
        <f>逆行列係数!BK51/'逆行列係数（外生化）'!BK$116</f>
        <v>1.2688512170004674E-4</v>
      </c>
      <c r="BL51" s="342">
        <f>逆行列係数!BL51/'逆行列係数（外生化）'!BL$116</f>
        <v>1.4278156850462104E-4</v>
      </c>
      <c r="BM51" s="342">
        <f>逆行列係数!BM51/'逆行列係数（外生化）'!BM$116</f>
        <v>7.9573504358442196E-5</v>
      </c>
      <c r="BN51" s="342">
        <f>逆行列係数!BN51/'逆行列係数（外生化）'!BN$116</f>
        <v>1.1701897761897381E-4</v>
      </c>
      <c r="BO51" s="342">
        <f>逆行列係数!BO51/'逆行列係数（外生化）'!BO$116</f>
        <v>9.9073629472174097E-5</v>
      </c>
      <c r="BP51" s="342">
        <f>逆行列係数!BP51/'逆行列係数（外生化）'!BP$116</f>
        <v>1.3982498703718656E-4</v>
      </c>
      <c r="BQ51" s="342">
        <f>逆行列係数!BQ51/'逆行列係数（外生化）'!BQ$116</f>
        <v>4.4701875081439648E-5</v>
      </c>
      <c r="BR51" s="342">
        <f>逆行列係数!BR51/'逆行列係数（外生化）'!BR$116</f>
        <v>1.7435794283607395E-4</v>
      </c>
      <c r="BS51" s="342">
        <f>逆行列係数!BS51/'逆行列係数（外生化）'!BS$116</f>
        <v>1.7689751067283578E-4</v>
      </c>
      <c r="BT51" s="342">
        <f>逆行列係数!BT51/'逆行列係数（外生化）'!BT$116</f>
        <v>1.81935136264484E-4</v>
      </c>
      <c r="BU51" s="342">
        <f>逆行列係数!BU51/'逆行列係数（外生化）'!BU$116</f>
        <v>5.9233862102023538E-5</v>
      </c>
      <c r="BV51" s="342">
        <f>逆行列係数!BV51/'逆行列係数（外生化）'!BV$116</f>
        <v>3.2680810851209078E-5</v>
      </c>
      <c r="BW51" s="342">
        <f>逆行列係数!BW51/'逆行列係数（外生化）'!BW$116</f>
        <v>2.7432844566176632E-5</v>
      </c>
      <c r="BX51" s="342">
        <f>逆行列係数!BX51/'逆行列係数（外生化）'!BX$116</f>
        <v>5.4604850532981882E-6</v>
      </c>
      <c r="BY51" s="342">
        <f>逆行列係数!BY51/'逆行列係数（外生化）'!BY$116</f>
        <v>5.1896461981069054E-5</v>
      </c>
      <c r="BZ51" s="342">
        <f>逆行列係数!BZ51/'逆行列係数（外生化）'!BZ$116</f>
        <v>1.6781307730464904E-4</v>
      </c>
      <c r="CA51" s="342">
        <f>逆行列係数!CA51/'逆行列係数（外生化）'!CA$116</f>
        <v>9.9612070084579923E-4</v>
      </c>
      <c r="CB51" s="342">
        <f>逆行列係数!CB51/'逆行列係数（外生化）'!CB$116</f>
        <v>2.3023747643131103E-5</v>
      </c>
      <c r="CC51" s="342">
        <f>逆行列係数!CC51/'逆行列係数（外生化）'!CC$116</f>
        <v>0</v>
      </c>
      <c r="CD51" s="342">
        <f>逆行列係数!CD51/'逆行列係数（外生化）'!CD$116</f>
        <v>1.6130542367164577E-4</v>
      </c>
      <c r="CE51" s="342">
        <f>逆行列係数!CE51/'逆行列係数（外生化）'!CE$116</f>
        <v>1.1174517556608196E-4</v>
      </c>
      <c r="CF51" s="342">
        <f>逆行列係数!CF51/'逆行列係数（外生化）'!CF$116</f>
        <v>9.0492639038635051E-5</v>
      </c>
      <c r="CG51" s="342">
        <f>逆行列係数!CG51/'逆行列係数（外生化）'!CG$116</f>
        <v>5.5205532189524394E-5</v>
      </c>
      <c r="CH51" s="342">
        <f>逆行列係数!CH51/'逆行列係数（外生化）'!CH$116</f>
        <v>7.9951696584810078E-5</v>
      </c>
      <c r="CI51" s="342">
        <f>逆行列係数!CI51/'逆行列係数（外生化）'!CI$116</f>
        <v>1.4031696282068383E-4</v>
      </c>
      <c r="CJ51" s="342">
        <f>逆行列係数!CJ51/'逆行列係数（外生化）'!CJ$116</f>
        <v>1.0071545599948775E-4</v>
      </c>
      <c r="CK51" s="342">
        <f>逆行列係数!CK51/'逆行列係数（外生化）'!CK$116</f>
        <v>1.0443278062797032E-4</v>
      </c>
      <c r="CL51" s="342">
        <f>逆行列係数!CL51/'逆行列係数（外生化）'!CL$116</f>
        <v>4.0305069657362892E-4</v>
      </c>
      <c r="CM51" s="342">
        <f>逆行列係数!CM51/'逆行列係数（外生化）'!CM$116</f>
        <v>7.5390330044377727E-4</v>
      </c>
      <c r="CN51" s="342">
        <f>逆行列係数!CN51/'逆行列係数（外生化）'!CN$116</f>
        <v>5.4740248499021993E-5</v>
      </c>
      <c r="CO51" s="342">
        <f>逆行列係数!CO51/'逆行列係数（外生化）'!CO$116</f>
        <v>1.3978886015994385E-4</v>
      </c>
      <c r="CP51" s="342">
        <f>逆行列係数!CP51/'逆行列係数（外生化）'!CP$116</f>
        <v>2.9854409289013276E-3</v>
      </c>
      <c r="CQ51" s="342">
        <f>逆行列係数!CQ51/'逆行列係数（外生化）'!CQ$116</f>
        <v>1.819511806378513E-3</v>
      </c>
      <c r="CR51" s="342">
        <f>逆行列係数!CR51/'逆行列係数（外生化）'!CR$116</f>
        <v>7.6258420398051723E-4</v>
      </c>
      <c r="CS51" s="342">
        <f>逆行列係数!CS51/'逆行列係数（外生化）'!CS$116</f>
        <v>5.1781158109773099E-4</v>
      </c>
      <c r="CT51" s="342">
        <f>逆行列係数!CT51/'逆行列係数（外生化）'!CT$116</f>
        <v>8.2729220558258669E-5</v>
      </c>
      <c r="CU51" s="342">
        <f>逆行列係数!CU51/'逆行列係数（外生化）'!CU$116</f>
        <v>8.7084803002990404E-4</v>
      </c>
      <c r="CV51" s="342">
        <f>逆行列係数!CV51/'逆行列係数（外生化）'!CV$116</f>
        <v>6.7073202345804039E-5</v>
      </c>
      <c r="CW51" s="342">
        <f>逆行列係数!CW51/'逆行列係数（外生化）'!CW$116</f>
        <v>4.8389831479911062E-3</v>
      </c>
      <c r="CX51" s="342">
        <f>逆行列係数!CX51/'逆行列係数（外生化）'!CX$116</f>
        <v>1.0869161546545642E-4</v>
      </c>
      <c r="CY51" s="342">
        <f>逆行列係数!CY51/'逆行列係数（外生化）'!CY$116</f>
        <v>1.2256469751477513E-4</v>
      </c>
      <c r="CZ51" s="342">
        <f>逆行列係数!CZ51/'逆行列係数（外生化）'!CZ$116</f>
        <v>4.5247584698036585E-5</v>
      </c>
      <c r="DA51" s="342">
        <f>逆行列係数!DA51/'逆行列係数（外生化）'!DA$116</f>
        <v>8.7086340709483602E-5</v>
      </c>
      <c r="DB51" s="342">
        <f>逆行列係数!DB51/'逆行列係数（外生化）'!DB$116</f>
        <v>8.7099307034568991E-4</v>
      </c>
      <c r="DC51" s="342">
        <f>逆行列係数!DC51/'逆行列係数（外生化）'!DC$116</f>
        <v>1.6493726224999373E-3</v>
      </c>
      <c r="DD51" s="342">
        <f>逆行列係数!DD51/'逆行列係数（外生化）'!DD$116</f>
        <v>1.0733355837540456E-4</v>
      </c>
      <c r="DE51" s="342">
        <f>逆行列係数!DE51/'逆行列係数（外生化）'!DE$116</f>
        <v>4.4856112069135909E-3</v>
      </c>
      <c r="DF51" s="343">
        <f>逆行列係数!DF51/'逆行列係数（外生化）'!DF$116</f>
        <v>1.0185398675262068E-4</v>
      </c>
      <c r="DG51" s="344"/>
      <c r="DH51" s="345"/>
      <c r="DI51" s="346"/>
      <c r="DJ51" s="346"/>
      <c r="DK51" s="346"/>
      <c r="DL51" s="346"/>
      <c r="DM51" s="346"/>
      <c r="DN51" s="346"/>
      <c r="DO51" s="346"/>
      <c r="DR51" s="345"/>
      <c r="DS51" s="345"/>
      <c r="DT51" s="345"/>
      <c r="DU51" s="345"/>
      <c r="DV51" s="345"/>
      <c r="DW51" s="345"/>
      <c r="DX51" s="345"/>
      <c r="DY51" s="345"/>
      <c r="DZ51" s="345"/>
      <c r="EA51" s="345"/>
      <c r="EB51" s="345"/>
      <c r="EC51" s="345"/>
      <c r="ED51" s="345"/>
      <c r="EE51" s="345"/>
      <c r="EF51" s="345"/>
      <c r="EG51" s="345"/>
      <c r="EH51" s="345"/>
      <c r="EI51" s="345"/>
      <c r="EJ51" s="345"/>
      <c r="EK51" s="345"/>
      <c r="EL51" s="345"/>
      <c r="EM51" s="345"/>
      <c r="EN51" s="345"/>
      <c r="EO51" s="345"/>
      <c r="EP51" s="345"/>
      <c r="EQ51" s="345"/>
      <c r="ER51" s="345"/>
      <c r="ES51" s="345"/>
      <c r="ET51" s="345"/>
      <c r="EU51" s="345"/>
      <c r="EV51" s="345"/>
      <c r="EW51" s="345"/>
      <c r="EX51" s="345"/>
      <c r="EY51" s="345"/>
      <c r="EZ51" s="345"/>
      <c r="FA51" s="345"/>
      <c r="FB51" s="345"/>
      <c r="FC51" s="345"/>
      <c r="FD51" s="345"/>
      <c r="FE51" s="345"/>
      <c r="FF51" s="345"/>
      <c r="FG51" s="345"/>
      <c r="FH51" s="345"/>
      <c r="FI51" s="345"/>
      <c r="FJ51" s="345"/>
      <c r="FK51" s="345"/>
      <c r="FL51" s="345"/>
      <c r="FM51" s="345"/>
      <c r="FN51" s="345"/>
      <c r="FO51" s="345"/>
    </row>
    <row r="52" spans="1:171" ht="19.899999999999999" customHeight="1" x14ac:dyDescent="0.15">
      <c r="A52" s="347" t="s">
        <v>375</v>
      </c>
      <c r="B52" s="348" t="s">
        <v>374</v>
      </c>
      <c r="C52" s="349">
        <f>逆行列係数!C52/'逆行列係数（外生化）'!C$116</f>
        <v>2.1815085037169414E-7</v>
      </c>
      <c r="D52" s="342">
        <f>逆行列係数!D52/'逆行列係数（外生化）'!D$116</f>
        <v>9.6310553868176545E-8</v>
      </c>
      <c r="E52" s="342">
        <f>逆行列係数!E52/'逆行列係数（外生化）'!E$116</f>
        <v>5.1342377378179106E-7</v>
      </c>
      <c r="F52" s="342">
        <f>逆行列係数!F52/'逆行列係数（外生化）'!F$116</f>
        <v>8.3382441251751807E-8</v>
      </c>
      <c r="G52" s="342">
        <f>逆行列係数!G52/'逆行列係数（外生化）'!G$116</f>
        <v>5.4063013508016196E-8</v>
      </c>
      <c r="H52" s="342">
        <f>逆行列係数!H52/'逆行列係数（外生化）'!H$116</f>
        <v>0</v>
      </c>
      <c r="I52" s="342">
        <f>逆行列係数!I52/'逆行列係数（外生化）'!I$116</f>
        <v>4.4316325856467861E-7</v>
      </c>
      <c r="J52" s="342">
        <f>逆行列係数!J52/'逆行列係数（外生化）'!J$116</f>
        <v>5.6181918180424741E-8</v>
      </c>
      <c r="K52" s="342">
        <f>逆行列係数!K52/'逆行列係数（外生化）'!K$116</f>
        <v>8.0461361906773844E-8</v>
      </c>
      <c r="L52" s="342">
        <f>逆行列係数!L52/'逆行列係数（外生化）'!L$116</f>
        <v>3.3202251036741701E-8</v>
      </c>
      <c r="M52" s="342">
        <f>逆行列係数!M52/'逆行列係数（外生化）'!M$116</f>
        <v>0</v>
      </c>
      <c r="N52" s="342">
        <f>逆行列係数!N52/'逆行列係数（外生化）'!N$116</f>
        <v>1.2443206638288577E-7</v>
      </c>
      <c r="O52" s="342">
        <f>逆行列係数!O52/'逆行列係数（外生化）'!O$116</f>
        <v>5.9186924582106864E-8</v>
      </c>
      <c r="P52" s="342">
        <f>逆行列係数!P52/'逆行列係数（外生化）'!P$116</f>
        <v>8.2780397449966323E-8</v>
      </c>
      <c r="Q52" s="342">
        <f>逆行列係数!Q52/'逆行列係数（外生化）'!Q$116</f>
        <v>5.5072814204700302E-8</v>
      </c>
      <c r="R52" s="342">
        <f>逆行列係数!R52/'逆行列係数（外生化）'!R$116</f>
        <v>6.5047730101951309E-8</v>
      </c>
      <c r="S52" s="342">
        <f>逆行列係数!S52/'逆行列係数（外生化）'!S$116</f>
        <v>5.0104579364227601E-8</v>
      </c>
      <c r="T52" s="342">
        <f>逆行列係数!T52/'逆行列係数（外生化）'!T$116</f>
        <v>5.0173946824371387E-8</v>
      </c>
      <c r="U52" s="342">
        <f>逆行列係数!U52/'逆行列係数（外生化）'!U$116</f>
        <v>1.1874224661448567E-7</v>
      </c>
      <c r="V52" s="342">
        <f>逆行列係数!V52/'逆行列係数（外生化）'!V$116</f>
        <v>2.0115631312229007E-7</v>
      </c>
      <c r="W52" s="342">
        <f>逆行列係数!W52/'逆行列係数（外生化）'!W$116</f>
        <v>4.7169339100232998E-8</v>
      </c>
      <c r="X52" s="342">
        <f>逆行列係数!X52/'逆行列係数（外生化）'!X$116</f>
        <v>1.7131201449977352E-7</v>
      </c>
      <c r="Y52" s="342">
        <f>逆行列係数!Y52/'逆行列係数（外生化）'!Y$116</f>
        <v>7.8265372215866472E-8</v>
      </c>
      <c r="Z52" s="342">
        <f>逆行列係数!Z52/'逆行列係数（外生化）'!Z$116</f>
        <v>7.1652873966314009E-8</v>
      </c>
      <c r="AA52" s="342">
        <f>逆行列係数!AA52/'逆行列係数（外生化）'!AA$116</f>
        <v>8.020445222358641E-8</v>
      </c>
      <c r="AB52" s="342">
        <f>逆行列係数!AB52/'逆行列係数（外生化）'!AB$116</f>
        <v>5.5658924479943484E-8</v>
      </c>
      <c r="AC52" s="342">
        <f>逆行列係数!AC52/'逆行列係数（外生化）'!AC$116</f>
        <v>1.866448328369871E-8</v>
      </c>
      <c r="AD52" s="342">
        <f>逆行列係数!AD52/'逆行列係数（外生化）'!AD$116</f>
        <v>7.2646556421567655E-8</v>
      </c>
      <c r="AE52" s="342">
        <f>逆行列係数!AE52/'逆行列係数（外生化）'!AE$116</f>
        <v>7.3120750007618376E-8</v>
      </c>
      <c r="AF52" s="342">
        <f>逆行列係数!AF52/'逆行列係数（外生化）'!AF$116</f>
        <v>1.7431872695264607E-7</v>
      </c>
      <c r="AG52" s="342">
        <f>逆行列係数!AG52/'逆行列係数（外生化）'!AG$116</f>
        <v>6.1686145911473027E-8</v>
      </c>
      <c r="AH52" s="342">
        <f>逆行列係数!AH52/'逆行列係数（外生化）'!AH$116</f>
        <v>1.0247599004111204E-7</v>
      </c>
      <c r="AI52" s="342">
        <f>逆行列係数!AI52/'逆行列係数（外生化）'!AI$116</f>
        <v>1.9512688384263348E-7</v>
      </c>
      <c r="AJ52" s="342">
        <f>逆行列係数!AJ52/'逆行列係数（外生化）'!AJ$116</f>
        <v>8.2621660704163272E-8</v>
      </c>
      <c r="AK52" s="342">
        <f>逆行列係数!AK52/'逆行列係数（外生化）'!AK$116</f>
        <v>1.8186127854984457E-7</v>
      </c>
      <c r="AL52" s="342">
        <f>逆行列係数!AL52/'逆行列係数（外生化）'!AL$116</f>
        <v>4.2810980043874327E-8</v>
      </c>
      <c r="AM52" s="342">
        <f>逆行列係数!AM52/'逆行列係数（外生化）'!AM$116</f>
        <v>8.3384254816549365E-8</v>
      </c>
      <c r="AN52" s="342">
        <f>逆行列係数!AN52/'逆行列係数（外生化）'!AN$116</f>
        <v>1.2670368149069625E-7</v>
      </c>
      <c r="AO52" s="342">
        <f>逆行列係数!AO52/'逆行列係数（外生化）'!AO$116</f>
        <v>4.877183966836797E-8</v>
      </c>
      <c r="AP52" s="342">
        <f>逆行列係数!AP52/'逆行列係数（外生化）'!AP$116</f>
        <v>4.260267644084388E-8</v>
      </c>
      <c r="AQ52" s="342">
        <f>逆行列係数!AQ52/'逆行列係数（外生化）'!AQ$116</f>
        <v>6.3061322102669712E-8</v>
      </c>
      <c r="AR52" s="342">
        <f>逆行列係数!AR52/'逆行列係数（外生化）'!AR$116</f>
        <v>9.268843878405478E-8</v>
      </c>
      <c r="AS52" s="342">
        <f>逆行列係数!AS52/'逆行列係数（外生化）'!AS$116</f>
        <v>4.3162991486483807E-7</v>
      </c>
      <c r="AT52" s="342">
        <f>逆行列係数!AT52/'逆行列係数（外生化）'!AT$116</f>
        <v>4.4807116872829176E-7</v>
      </c>
      <c r="AU52" s="342">
        <f>逆行列係数!AU52/'逆行列係数（外生化）'!AU$116</f>
        <v>6.7466902899073914E-7</v>
      </c>
      <c r="AV52" s="342">
        <f>逆行列係数!AV52/'逆行列係数（外生化）'!AV$116</f>
        <v>3.1768479671898533E-5</v>
      </c>
      <c r="AW52" s="342">
        <f>逆行列係数!AW52/'逆行列係数（外生化）'!AW$116</f>
        <v>1</v>
      </c>
      <c r="AX52" s="342">
        <f>逆行列係数!AX52/'逆行列係数（外生化）'!AX$116</f>
        <v>1.9757074095511262E-5</v>
      </c>
      <c r="AY52" s="342">
        <f>逆行列係数!AY52/'逆行列係数（外生化）'!AY$116</f>
        <v>2.184220739652166E-5</v>
      </c>
      <c r="AZ52" s="342">
        <f>逆行列係数!AZ52/'逆行列係数（外生化）'!AZ$116</f>
        <v>5.2272152743283371E-5</v>
      </c>
      <c r="BA52" s="342">
        <f>逆行列係数!BA52/'逆行列係数（外生化）'!BA$116</f>
        <v>8.1481213084114076E-5</v>
      </c>
      <c r="BB52" s="342">
        <f>逆行列係数!BB52/'逆行列係数（外生化）'!BB$116</f>
        <v>3.1680638203796832E-5</v>
      </c>
      <c r="BC52" s="342">
        <f>逆行列係数!BC52/'逆行列係数（外生化）'!BC$116</f>
        <v>5.5345842280576685E-5</v>
      </c>
      <c r="BD52" s="342">
        <f>逆行列係数!BD52/'逆行列係数（外生化）'!BD$116</f>
        <v>8.9355448132075028E-5</v>
      </c>
      <c r="BE52" s="342">
        <f>逆行列係数!BE52/'逆行列係数（外生化）'!BE$116</f>
        <v>9.2315325991877703E-7</v>
      </c>
      <c r="BF52" s="342">
        <f>逆行列係数!BF52/'逆行列係数（外生化）'!BF$116</f>
        <v>7.0194999252115786E-7</v>
      </c>
      <c r="BG52" s="342">
        <f>逆行列係数!BG52/'逆行列係数（外生化）'!BG$116</f>
        <v>4.3732986353776475E-6</v>
      </c>
      <c r="BH52" s="342">
        <f>逆行列係数!BH52/'逆行列係数（外生化）'!BH$116</f>
        <v>2.3940150996024579E-7</v>
      </c>
      <c r="BI52" s="342">
        <f>逆行列係数!BI52/'逆行列係数（外生化）'!BI$116</f>
        <v>7.177265408687306E-7</v>
      </c>
      <c r="BJ52" s="342">
        <f>逆行列係数!BJ52/'逆行列係数（外生化）'!BJ$116</f>
        <v>2.6018596601175803E-6</v>
      </c>
      <c r="BK52" s="342">
        <f>逆行列係数!BK52/'逆行列係数（外生化）'!BK$116</f>
        <v>1.4952774923437844E-7</v>
      </c>
      <c r="BL52" s="342">
        <f>逆行列係数!BL52/'逆行列係数（外生化）'!BL$116</f>
        <v>1.1796370534900189E-7</v>
      </c>
      <c r="BM52" s="342">
        <f>逆行列係数!BM52/'逆行列係数（外生化）'!BM$116</f>
        <v>1.3100465007987741E-7</v>
      </c>
      <c r="BN52" s="342">
        <f>逆行列係数!BN52/'逆行列係数（外生化）'!BN$116</f>
        <v>1.5503371913585029E-7</v>
      </c>
      <c r="BO52" s="342">
        <f>逆行列係数!BO52/'逆行列係数（外生化）'!BO$116</f>
        <v>1.7145763793579669E-7</v>
      </c>
      <c r="BP52" s="342">
        <f>逆行列係数!BP52/'逆行列係数（外生化）'!BP$116</f>
        <v>2.1067141721897546E-7</v>
      </c>
      <c r="BQ52" s="342">
        <f>逆行列係数!BQ52/'逆行列係数（外生化）'!BQ$116</f>
        <v>5.9205898978632845E-8</v>
      </c>
      <c r="BR52" s="342">
        <f>逆行列係数!BR52/'逆行列係数（外生化）'!BR$116</f>
        <v>2.2139832247984383E-7</v>
      </c>
      <c r="BS52" s="342">
        <f>逆行列係数!BS52/'逆行列係数（外生化）'!BS$116</f>
        <v>2.2783184672630727E-7</v>
      </c>
      <c r="BT52" s="342">
        <f>逆行列係数!BT52/'逆行列係数（外生化）'!BT$116</f>
        <v>6.9273982481945405E-8</v>
      </c>
      <c r="BU52" s="342">
        <f>逆行列係数!BU52/'逆行列係数（外生化）'!BU$116</f>
        <v>5.325141306618879E-8</v>
      </c>
      <c r="BV52" s="342">
        <f>逆行列係数!BV52/'逆行列係数（外生化）'!BV$116</f>
        <v>3.5794186926073922E-8</v>
      </c>
      <c r="BW52" s="342">
        <f>逆行列係数!BW52/'逆行列係数（外生化）'!BW$116</f>
        <v>3.0643528623238175E-8</v>
      </c>
      <c r="BX52" s="342">
        <f>逆行列係数!BX52/'逆行列係数（外生化）'!BX$116</f>
        <v>6.319517255421434E-9</v>
      </c>
      <c r="BY52" s="342">
        <f>逆行列係数!BY52/'逆行列係数（外生化）'!BY$116</f>
        <v>7.2383213434594512E-8</v>
      </c>
      <c r="BZ52" s="342">
        <f>逆行列係数!BZ52/'逆行列係数（外生化）'!BZ$116</f>
        <v>2.4270472321426138E-7</v>
      </c>
      <c r="CA52" s="342">
        <f>逆行列係数!CA52/'逆行列係数（外生化）'!CA$116</f>
        <v>1.4509725079202973E-6</v>
      </c>
      <c r="CB52" s="342">
        <f>逆行列係数!CB52/'逆行列係数（外生化）'!CB$116</f>
        <v>2.0396003808948811E-8</v>
      </c>
      <c r="CC52" s="342">
        <f>逆行列係数!CC52/'逆行列係数（外生化）'!CC$116</f>
        <v>0</v>
      </c>
      <c r="CD52" s="342">
        <f>逆行列係数!CD52/'逆行列係数（外生化）'!CD$116</f>
        <v>9.3349945611818209E-8</v>
      </c>
      <c r="CE52" s="342">
        <f>逆行列係数!CE52/'逆行列係数（外生化）'!CE$116</f>
        <v>9.3709578660142659E-8</v>
      </c>
      <c r="CF52" s="342">
        <f>逆行列係数!CF52/'逆行列係数（外生化）'!CF$116</f>
        <v>9.7627813575464499E-8</v>
      </c>
      <c r="CG52" s="342">
        <f>逆行列係数!CG52/'逆行列係数（外生化）'!CG$116</f>
        <v>4.6003348159848587E-8</v>
      </c>
      <c r="CH52" s="342">
        <f>逆行列係数!CH52/'逆行列係数（外生化）'!CH$116</f>
        <v>8.5128590485963795E-8</v>
      </c>
      <c r="CI52" s="342">
        <f>逆行列係数!CI52/'逆行列係数（外生化）'!CI$116</f>
        <v>1.2507735564482495E-7</v>
      </c>
      <c r="CJ52" s="342">
        <f>逆行列係数!CJ52/'逆行列係数（外生化）'!CJ$116</f>
        <v>1.4322100308581531E-7</v>
      </c>
      <c r="CK52" s="342">
        <f>逆行列係数!CK52/'逆行列係数（外生化）'!CK$116</f>
        <v>7.8650694303077053E-8</v>
      </c>
      <c r="CL52" s="342">
        <f>逆行列係数!CL52/'逆行列係数（外生化）'!CL$116</f>
        <v>8.1884132517464931E-8</v>
      </c>
      <c r="CM52" s="342">
        <f>逆行列係数!CM52/'逆行列係数（外生化）'!CM$116</f>
        <v>1.8255519064108878E-7</v>
      </c>
      <c r="CN52" s="342">
        <f>逆行列係数!CN52/'逆行列係数（外生化）'!CN$116</f>
        <v>6.5179640952473881E-8</v>
      </c>
      <c r="CO52" s="342">
        <f>逆行列係数!CO52/'逆行列係数（外生化）'!CO$116</f>
        <v>1.7913737822175703E-7</v>
      </c>
      <c r="CP52" s="342">
        <f>逆行列係数!CP52/'逆行列係数（外生化）'!CP$116</f>
        <v>1.3650480190189078E-7</v>
      </c>
      <c r="CQ52" s="342">
        <f>逆行列係数!CQ52/'逆行列係数（外生化）'!CQ$116</f>
        <v>1.8179235623967084E-7</v>
      </c>
      <c r="CR52" s="342">
        <f>逆行列係数!CR52/'逆行列係数（外生化）'!CR$116</f>
        <v>1.1057238616821494E-7</v>
      </c>
      <c r="CS52" s="342">
        <f>逆行列係数!CS52/'逆行列係数（外生化）'!CS$116</f>
        <v>6.2378391366948788E-8</v>
      </c>
      <c r="CT52" s="342">
        <f>逆行列係数!CT52/'逆行列係数（外生化）'!CT$116</f>
        <v>8.4139438514528904E-8</v>
      </c>
      <c r="CU52" s="342">
        <f>逆行列係数!CU52/'逆行列係数（外生化）'!CU$116</f>
        <v>7.6087569047143991E-7</v>
      </c>
      <c r="CV52" s="342">
        <f>逆行列係数!CV52/'逆行列係数（外生化）'!CV$116</f>
        <v>4.6529296778343605E-8</v>
      </c>
      <c r="CW52" s="342">
        <f>逆行列係数!CW52/'逆行列係数（外生化）'!CW$116</f>
        <v>7.5509334651813317E-6</v>
      </c>
      <c r="CX52" s="342">
        <f>逆行列係数!CX52/'逆行列係数（外生化）'!CX$116</f>
        <v>6.8739971772758196E-8</v>
      </c>
      <c r="CY52" s="342">
        <f>逆行列係数!CY52/'逆行列係数（外生化）'!CY$116</f>
        <v>1.3749644553791E-7</v>
      </c>
      <c r="CZ52" s="342">
        <f>逆行列係数!CZ52/'逆行列係数（外生化）'!CZ$116</f>
        <v>4.8548561034513379E-8</v>
      </c>
      <c r="DA52" s="342">
        <f>逆行列係数!DA52/'逆行列係数（外生化）'!DA$116</f>
        <v>9.4456873683109757E-8</v>
      </c>
      <c r="DB52" s="342">
        <f>逆行列係数!DB52/'逆行列係数（外生化）'!DB$116</f>
        <v>1.3196212223802263E-7</v>
      </c>
      <c r="DC52" s="342">
        <f>逆行列係数!DC52/'逆行列係数（外生化）'!DC$116</f>
        <v>8.8065394755522447E-8</v>
      </c>
      <c r="DD52" s="342">
        <f>逆行列係数!DD52/'逆行列係数（外生化）'!DD$116</f>
        <v>6.1565858601879852E-8</v>
      </c>
      <c r="DE52" s="342">
        <f>逆行列係数!DE52/'逆行列係数（外生化）'!DE$116</f>
        <v>2.4424235595350376E-7</v>
      </c>
      <c r="DF52" s="343">
        <f>逆行列係数!DF52/'逆行列係数（外生化）'!DF$116</f>
        <v>5.0703700532421901E-8</v>
      </c>
      <c r="DG52" s="344"/>
      <c r="DH52" s="345"/>
      <c r="DI52" s="346"/>
      <c r="DJ52" s="346"/>
      <c r="DK52" s="346"/>
      <c r="DL52" s="346"/>
      <c r="DM52" s="346"/>
      <c r="DN52" s="346"/>
      <c r="DO52" s="346"/>
      <c r="DR52" s="345"/>
      <c r="DS52" s="345"/>
      <c r="DT52" s="345"/>
      <c r="DU52" s="345"/>
      <c r="DV52" s="345"/>
      <c r="DW52" s="345"/>
      <c r="DX52" s="345"/>
      <c r="DY52" s="345"/>
      <c r="DZ52" s="345"/>
      <c r="EA52" s="345"/>
      <c r="EB52" s="345"/>
      <c r="EC52" s="345"/>
      <c r="ED52" s="345"/>
      <c r="EE52" s="345"/>
      <c r="EF52" s="345"/>
      <c r="EG52" s="345"/>
      <c r="EH52" s="345"/>
      <c r="EI52" s="345"/>
      <c r="EJ52" s="345"/>
      <c r="EK52" s="345"/>
      <c r="EL52" s="345"/>
      <c r="EM52" s="345"/>
      <c r="EN52" s="345"/>
      <c r="EO52" s="345"/>
      <c r="EP52" s="345"/>
      <c r="EQ52" s="345"/>
      <c r="ER52" s="345"/>
      <c r="ES52" s="345"/>
      <c r="ET52" s="345"/>
      <c r="EU52" s="345"/>
      <c r="EV52" s="345"/>
      <c r="EW52" s="345"/>
      <c r="EX52" s="345"/>
      <c r="EY52" s="345"/>
      <c r="EZ52" s="345"/>
      <c r="FA52" s="345"/>
      <c r="FB52" s="345"/>
      <c r="FC52" s="345"/>
      <c r="FD52" s="345"/>
      <c r="FE52" s="345"/>
      <c r="FF52" s="345"/>
      <c r="FG52" s="345"/>
      <c r="FH52" s="345"/>
      <c r="FI52" s="345"/>
      <c r="FJ52" s="345"/>
      <c r="FK52" s="345"/>
      <c r="FL52" s="345"/>
      <c r="FM52" s="345"/>
      <c r="FN52" s="345"/>
      <c r="FO52" s="345"/>
    </row>
    <row r="53" spans="1:171" ht="19.899999999999999" customHeight="1" x14ac:dyDescent="0.15">
      <c r="A53" s="347" t="s">
        <v>378</v>
      </c>
      <c r="B53" s="348" t="s">
        <v>377</v>
      </c>
      <c r="C53" s="349">
        <f>逆行列係数!C53/'逆行列係数（外生化）'!C$116</f>
        <v>1.6779024992502796E-4</v>
      </c>
      <c r="D53" s="342">
        <f>逆行列係数!D53/'逆行列係数（外生化）'!D$116</f>
        <v>7.4684620795603568E-5</v>
      </c>
      <c r="E53" s="342">
        <f>逆行列係数!E53/'逆行列係数（外生化）'!E$116</f>
        <v>3.9215307125054752E-4</v>
      </c>
      <c r="F53" s="342">
        <f>逆行列係数!F53/'逆行列係数（外生化）'!F$116</f>
        <v>6.9413720048373378E-5</v>
      </c>
      <c r="G53" s="342">
        <f>逆行列係数!G53/'逆行列係数（外生化）'!G$116</f>
        <v>4.061520295874721E-5</v>
      </c>
      <c r="H53" s="342">
        <f>逆行列係数!H53/'逆行列係数（外生化）'!H$116</f>
        <v>0</v>
      </c>
      <c r="I53" s="342">
        <f>逆行列係数!I53/'逆行列係数（外生化）'!I$116</f>
        <v>3.4091662410116997E-4</v>
      </c>
      <c r="J53" s="342">
        <f>逆行列係数!J53/'逆行列係数（外生化）'!J$116</f>
        <v>4.5449690684715792E-5</v>
      </c>
      <c r="K53" s="342">
        <f>逆行列係数!K53/'逆行列係数（外生化）'!K$116</f>
        <v>6.5088943331526714E-5</v>
      </c>
      <c r="L53" s="342">
        <f>逆行列係数!L53/'逆行列係数（外生化）'!L$116</f>
        <v>2.5996264179539836E-5</v>
      </c>
      <c r="M53" s="342">
        <f>逆行列係数!M53/'逆行列係数（外生化）'!M$116</f>
        <v>0</v>
      </c>
      <c r="N53" s="342">
        <f>逆行列係数!N53/'逆行列係数（外生化）'!N$116</f>
        <v>9.7389745062857424E-5</v>
      </c>
      <c r="O53" s="342">
        <f>逆行列係数!O53/'逆行列係数（外生化）'!O$116</f>
        <v>4.5529510178680969E-5</v>
      </c>
      <c r="P53" s="342">
        <f>逆行列係数!P53/'逆行列係数（外生化）'!P$116</f>
        <v>6.5126202405888124E-5</v>
      </c>
      <c r="Q53" s="342">
        <f>逆行列係数!Q53/'逆行列係数（外生化）'!Q$116</f>
        <v>4.899144671619111E-5</v>
      </c>
      <c r="R53" s="342">
        <f>逆行列係数!R53/'逆行列係数（外生化）'!R$116</f>
        <v>5.104425336032148E-5</v>
      </c>
      <c r="S53" s="342">
        <f>逆行列係数!S53/'逆行列係数（外生化）'!S$116</f>
        <v>4.0455547068010018E-5</v>
      </c>
      <c r="T53" s="342">
        <f>逆行列係数!T53/'逆行列係数（外生化）'!T$116</f>
        <v>5.0648846440473221E-5</v>
      </c>
      <c r="U53" s="342">
        <f>逆行列係数!U53/'逆行列係数（外生化）'!U$116</f>
        <v>9.3668117313848955E-5</v>
      </c>
      <c r="V53" s="342">
        <f>逆行列係数!V53/'逆行列係数（外生化）'!V$116</f>
        <v>1.5681480404562104E-4</v>
      </c>
      <c r="W53" s="342">
        <f>逆行列係数!W53/'逆行列係数（外生化）'!W$116</f>
        <v>3.6430840246921806E-5</v>
      </c>
      <c r="X53" s="342">
        <f>逆行列係数!X53/'逆行列係数（外生化）'!X$116</f>
        <v>1.3167765908484334E-4</v>
      </c>
      <c r="Y53" s="342">
        <f>逆行列係数!Y53/'逆行列係数（外生化）'!Y$116</f>
        <v>6.1060337310727975E-5</v>
      </c>
      <c r="Z53" s="342">
        <f>逆行列係数!Z53/'逆行列係数（外生化）'!Z$116</f>
        <v>5.6059973650699006E-5</v>
      </c>
      <c r="AA53" s="342">
        <f>逆行列係数!AA53/'逆行列係数（外生化）'!AA$116</f>
        <v>6.5402405423902303E-5</v>
      </c>
      <c r="AB53" s="342">
        <f>逆行列係数!AB53/'逆行列係数（外生化）'!AB$116</f>
        <v>4.5330766446934607E-5</v>
      </c>
      <c r="AC53" s="342">
        <f>逆行列係数!AC53/'逆行列係数（外生化）'!AC$116</f>
        <v>1.4436888061609342E-5</v>
      </c>
      <c r="AD53" s="342">
        <f>逆行列係数!AD53/'逆行列係数（外生化）'!AD$116</f>
        <v>5.5743903345493648E-5</v>
      </c>
      <c r="AE53" s="342">
        <f>逆行列係数!AE53/'逆行列係数（外生化）'!AE$116</f>
        <v>5.649071913624818E-5</v>
      </c>
      <c r="AF53" s="342">
        <f>逆行列係数!AF53/'逆行列係数（外生化）'!AF$116</f>
        <v>1.3633346480289993E-4</v>
      </c>
      <c r="AG53" s="342">
        <f>逆行列係数!AG53/'逆行列係数（外生化）'!AG$116</f>
        <v>5.1150782402999976E-5</v>
      </c>
      <c r="AH53" s="342">
        <f>逆行列係数!AH53/'逆行列係数（外生化）'!AH$116</f>
        <v>8.2015280614202617E-5</v>
      </c>
      <c r="AI53" s="342">
        <f>逆行列係数!AI53/'逆行列係数（外生化）'!AI$116</f>
        <v>1.5081839242390475E-4</v>
      </c>
      <c r="AJ53" s="342">
        <f>逆行列係数!AJ53/'逆行列係数（外生化）'!AJ$116</f>
        <v>6.6068916930921211E-5</v>
      </c>
      <c r="AK53" s="342">
        <f>逆行列係数!AK53/'逆行列係数（外生化）'!AK$116</f>
        <v>1.4229074399814577E-4</v>
      </c>
      <c r="AL53" s="342">
        <f>逆行列係数!AL53/'逆行列係数（外生化）'!AL$116</f>
        <v>3.315165666583718E-5</v>
      </c>
      <c r="AM53" s="342">
        <f>逆行列係数!AM53/'逆行列係数（外生化）'!AM$116</f>
        <v>6.4062669221658311E-5</v>
      </c>
      <c r="AN53" s="342">
        <f>逆行列係数!AN53/'逆行列係数（外生化）'!AN$116</f>
        <v>9.7936708075633099E-5</v>
      </c>
      <c r="AO53" s="342">
        <f>逆行列係数!AO53/'逆行列係数（外生化）'!AO$116</f>
        <v>3.9195059620882809E-5</v>
      </c>
      <c r="AP53" s="342">
        <f>逆行列係数!AP53/'逆行列係数（外生化）'!AP$116</f>
        <v>3.3019523078068764E-5</v>
      </c>
      <c r="AQ53" s="342">
        <f>逆行列係数!AQ53/'逆行列係数（外生化）'!AQ$116</f>
        <v>9.1797788333538452E-5</v>
      </c>
      <c r="AR53" s="342">
        <f>逆行列係数!AR53/'逆行列係数（外生化）'!AR$116</f>
        <v>7.4616843508934892E-5</v>
      </c>
      <c r="AS53" s="342">
        <f>逆行列係数!AS53/'逆行列係数（外生化）'!AS$116</f>
        <v>6.0865502641966164E-4</v>
      </c>
      <c r="AT53" s="342">
        <f>逆行列係数!AT53/'逆行列係数（外生化）'!AT$116</f>
        <v>3.0099583888608302E-4</v>
      </c>
      <c r="AU53" s="342">
        <f>逆行列係数!AU53/'逆行列係数（外生化）'!AU$116</f>
        <v>6.0225809165347826E-4</v>
      </c>
      <c r="AV53" s="342">
        <f>逆行列係数!AV53/'逆行列係数（外生化）'!AV$116</f>
        <v>3.6567950310722503E-3</v>
      </c>
      <c r="AW53" s="342">
        <f>逆行列係数!AW53/'逆行列係数（外生化）'!AW$116</f>
        <v>1.3519053429818989E-2</v>
      </c>
      <c r="AX53" s="342">
        <f>逆行列係数!AX53/'逆行列係数（外生化）'!AX$116</f>
        <v>1</v>
      </c>
      <c r="AY53" s="342">
        <f>逆行列係数!AY53/'逆行列係数（外生化）'!AY$116</f>
        <v>3.1165219126220644E-3</v>
      </c>
      <c r="AZ53" s="342">
        <f>逆行列係数!AZ53/'逆行列係数（外生化）'!AZ$116</f>
        <v>2.0583824144586832E-3</v>
      </c>
      <c r="BA53" s="342">
        <f>逆行列係数!BA53/'逆行列係数（外生化）'!BA$116</f>
        <v>1.0385342757628958E-2</v>
      </c>
      <c r="BB53" s="342">
        <f>逆行列係数!BB53/'逆行列係数（外生化）'!BB$116</f>
        <v>2.64459473147586E-3</v>
      </c>
      <c r="BC53" s="342">
        <f>逆行列係数!BC53/'逆行列係数（外生化）'!BC$116</f>
        <v>1.064084551428795E-2</v>
      </c>
      <c r="BD53" s="342">
        <f>逆行列係数!BD53/'逆行列係数（外生化）'!BD$116</f>
        <v>9.6017076359556138E-3</v>
      </c>
      <c r="BE53" s="342">
        <f>逆行列係数!BE53/'逆行列係数（外生化）'!BE$116</f>
        <v>2.337425167160565E-4</v>
      </c>
      <c r="BF53" s="342">
        <f>逆行列係数!BF53/'逆行列係数（外生化）'!BF$116</f>
        <v>1.9472004521655487E-4</v>
      </c>
      <c r="BG53" s="342">
        <f>逆行列係数!BG53/'逆行列係数（外生化）'!BG$116</f>
        <v>8.146265441187115E-4</v>
      </c>
      <c r="BH53" s="342">
        <f>逆行列係数!BH53/'逆行列係数（外生化）'!BH$116</f>
        <v>3.2939362778905174E-4</v>
      </c>
      <c r="BI53" s="342">
        <f>逆行列係数!BI53/'逆行列係数（外生化）'!BI$116</f>
        <v>1.0050089520812848E-4</v>
      </c>
      <c r="BJ53" s="342">
        <f>逆行列係数!BJ53/'逆行列係数（外生化）'!BJ$116</f>
        <v>1.5775312420595914E-4</v>
      </c>
      <c r="BK53" s="342">
        <f>逆行列係数!BK53/'逆行列係数（外生化）'!BK$116</f>
        <v>1.1521903032041355E-4</v>
      </c>
      <c r="BL53" s="342">
        <f>逆行列係数!BL53/'逆行列係数（外生化）'!BL$116</f>
        <v>1.1633915084852292E-4</v>
      </c>
      <c r="BM53" s="342">
        <f>逆行列係数!BM53/'逆行列係数（外生化）'!BM$116</f>
        <v>1.0534036445497768E-4</v>
      </c>
      <c r="BN53" s="342">
        <f>逆行列係数!BN53/'逆行列係数（外生化）'!BN$116</f>
        <v>1.0722669224865882E-4</v>
      </c>
      <c r="BO53" s="342">
        <f>逆行列係数!BO53/'逆行列係数（外生化）'!BO$116</f>
        <v>9.7926307340433184E-5</v>
      </c>
      <c r="BP53" s="342">
        <f>逆行列係数!BP53/'逆行列係数（外生化）'!BP$116</f>
        <v>1.6163962210623774E-4</v>
      </c>
      <c r="BQ53" s="342">
        <f>逆行列係数!BQ53/'逆行列係数（外生化）'!BQ$116</f>
        <v>4.6808582504141645E-5</v>
      </c>
      <c r="BR53" s="342">
        <f>逆行列係数!BR53/'逆行列係数（外生化）'!BR$116</f>
        <v>1.7334945312925541E-4</v>
      </c>
      <c r="BS53" s="342">
        <f>逆行列係数!BS53/'逆行列係数（外生化）'!BS$116</f>
        <v>1.8244872564143828E-4</v>
      </c>
      <c r="BT53" s="342">
        <f>逆行列係数!BT53/'逆行列係数（外生化）'!BT$116</f>
        <v>5.6174739456061576E-5</v>
      </c>
      <c r="BU53" s="342">
        <f>逆行列係数!BU53/'逆行列係数（外生化）'!BU$116</f>
        <v>5.2759750245155451E-5</v>
      </c>
      <c r="BV53" s="342">
        <f>逆行列係数!BV53/'逆行列係数（外生化）'!BV$116</f>
        <v>3.0048719050193588E-5</v>
      </c>
      <c r="BW53" s="342">
        <f>逆行列係数!BW53/'逆行列係数（外生化）'!BW$116</f>
        <v>2.5544122375581756E-5</v>
      </c>
      <c r="BX53" s="342">
        <f>逆行列係数!BX53/'逆行列係数（外生化）'!BX$116</f>
        <v>5.5251981081199055E-6</v>
      </c>
      <c r="BY53" s="342">
        <f>逆行列係数!BY53/'逆行列係数（外生化）'!BY$116</f>
        <v>5.0368608060815102E-5</v>
      </c>
      <c r="BZ53" s="342">
        <f>逆行列係数!BZ53/'逆行列係数（外生化）'!BZ$116</f>
        <v>1.8879484663280672E-4</v>
      </c>
      <c r="CA53" s="342">
        <f>逆行列係数!CA53/'逆行列係数（外生化）'!CA$116</f>
        <v>1.1072451498837458E-3</v>
      </c>
      <c r="CB53" s="342">
        <f>逆行列係数!CB53/'逆行列係数（外生化）'!CB$116</f>
        <v>1.910275520094128E-5</v>
      </c>
      <c r="CC53" s="342">
        <f>逆行列係数!CC53/'逆行列係数（外生化）'!CC$116</f>
        <v>0</v>
      </c>
      <c r="CD53" s="342">
        <f>逆行列係数!CD53/'逆行列係数（外生化）'!CD$116</f>
        <v>8.0861021878987565E-5</v>
      </c>
      <c r="CE53" s="342">
        <f>逆行列係数!CE53/'逆行列係数（外生化）'!CE$116</f>
        <v>7.9233255672063834E-5</v>
      </c>
      <c r="CF53" s="342">
        <f>逆行列係数!CF53/'逆行列係数（外生化）'!CF$116</f>
        <v>8.0687551449523572E-5</v>
      </c>
      <c r="CG53" s="342">
        <f>逆行列係数!CG53/'逆行列係数（外生化）'!CG$116</f>
        <v>4.3704347285341699E-5</v>
      </c>
      <c r="CH53" s="342">
        <f>逆行列係数!CH53/'逆行列係数（外生化）'!CH$116</f>
        <v>8.6500194273953372E-5</v>
      </c>
      <c r="CI53" s="342">
        <f>逆行列係数!CI53/'逆行列係数（外生化）'!CI$116</f>
        <v>2.1699701158678795E-4</v>
      </c>
      <c r="CJ53" s="342">
        <f>逆行列係数!CJ53/'逆行列係数（外生化）'!CJ$116</f>
        <v>1.4743781587810942E-4</v>
      </c>
      <c r="CK53" s="342">
        <f>逆行列係数!CK53/'逆行列係数（外生化）'!CK$116</f>
        <v>8.5572018186542035E-5</v>
      </c>
      <c r="CL53" s="342">
        <f>逆行列係数!CL53/'逆行列係数（外生化）'!CL$116</f>
        <v>3.630144664052954E-4</v>
      </c>
      <c r="CM53" s="342">
        <f>逆行列係数!CM53/'逆行列係数（外生化）'!CM$116</f>
        <v>2.3886675023703028E-4</v>
      </c>
      <c r="CN53" s="342">
        <f>逆行列係数!CN53/'逆行列係数（外生化）'!CN$116</f>
        <v>5.4418969501429976E-5</v>
      </c>
      <c r="CO53" s="342">
        <f>逆行列係数!CO53/'逆行列係数（外生化）'!CO$116</f>
        <v>3.4719174992375727E-4</v>
      </c>
      <c r="CP53" s="342">
        <f>逆行列係数!CP53/'逆行列係数（外生化）'!CP$116</f>
        <v>4.6355159459808191E-5</v>
      </c>
      <c r="CQ53" s="342">
        <f>逆行列係数!CQ53/'逆行列係数（外生化）'!CQ$116</f>
        <v>1.1569700323418924E-4</v>
      </c>
      <c r="CR53" s="342">
        <f>逆行列係数!CR53/'逆行列係数（外生化）'!CR$116</f>
        <v>8.3080966688159179E-5</v>
      </c>
      <c r="CS53" s="342">
        <f>逆行列係数!CS53/'逆行列係数（外生化）'!CS$116</f>
        <v>4.9550030161682964E-5</v>
      </c>
      <c r="CT53" s="342">
        <f>逆行列係数!CT53/'逆行列係数（外生化）'!CT$116</f>
        <v>7.6124011535169797E-5</v>
      </c>
      <c r="CU53" s="342">
        <f>逆行列係数!CU53/'逆行列係数（外生化）'!CU$116</f>
        <v>5.7045375405878423E-4</v>
      </c>
      <c r="CV53" s="342">
        <f>逆行列係数!CV53/'逆行列係数（外生化）'!CV$116</f>
        <v>5.9849619257359701E-5</v>
      </c>
      <c r="CW53" s="342">
        <f>逆行列係数!CW53/'逆行列係数（外生化）'!CW$116</f>
        <v>5.7522284185205705E-3</v>
      </c>
      <c r="CX53" s="342">
        <f>逆行列係数!CX53/'逆行列係数（外生化）'!CX$116</f>
        <v>5.321202674914947E-5</v>
      </c>
      <c r="CY53" s="342">
        <f>逆行列係数!CY53/'逆行列係数（外生化）'!CY$116</f>
        <v>1.1153767132610998E-4</v>
      </c>
      <c r="CZ53" s="342">
        <f>逆行列係数!CZ53/'逆行列係数（外生化）'!CZ$116</f>
        <v>3.9111182796920015E-5</v>
      </c>
      <c r="DA53" s="342">
        <f>逆行列係数!DA53/'逆行列係数（外生化）'!DA$116</f>
        <v>8.1309331589517132E-5</v>
      </c>
      <c r="DB53" s="342">
        <f>逆行列係数!DB53/'逆行列係数（外生化）'!DB$116</f>
        <v>8.9007644843107822E-5</v>
      </c>
      <c r="DC53" s="342">
        <f>逆行列係数!DC53/'逆行列係数（外生化）'!DC$116</f>
        <v>4.0502544487292397E-5</v>
      </c>
      <c r="DD53" s="342">
        <f>逆行列係数!DD53/'逆行列係数（外生化）'!DD$116</f>
        <v>5.8613462690123692E-5</v>
      </c>
      <c r="DE53" s="342">
        <f>逆行列係数!DE53/'逆行列係数（外生化）'!DE$116</f>
        <v>2.4134905889306823E-3</v>
      </c>
      <c r="DF53" s="343">
        <f>逆行列係数!DF53/'逆行列係数（外生化）'!DF$116</f>
        <v>5.0040152211775595E-5</v>
      </c>
      <c r="DG53" s="344"/>
      <c r="DH53" s="345"/>
      <c r="DI53" s="346"/>
      <c r="DJ53" s="346"/>
      <c r="DK53" s="346"/>
      <c r="DL53" s="346"/>
      <c r="DM53" s="346"/>
      <c r="DN53" s="346"/>
      <c r="DO53" s="346"/>
      <c r="DR53" s="345"/>
      <c r="DS53" s="345"/>
      <c r="DT53" s="345"/>
      <c r="DU53" s="345"/>
      <c r="DV53" s="345"/>
      <c r="DW53" s="345"/>
      <c r="DX53" s="345"/>
      <c r="DY53" s="345"/>
      <c r="DZ53" s="345"/>
      <c r="EA53" s="345"/>
      <c r="EB53" s="345"/>
      <c r="EC53" s="345"/>
      <c r="ED53" s="345"/>
      <c r="EE53" s="345"/>
      <c r="EF53" s="345"/>
      <c r="EG53" s="345"/>
      <c r="EH53" s="345"/>
      <c r="EI53" s="345"/>
      <c r="EJ53" s="345"/>
      <c r="EK53" s="345"/>
      <c r="EL53" s="345"/>
      <c r="EM53" s="345"/>
      <c r="EN53" s="345"/>
      <c r="EO53" s="345"/>
      <c r="EP53" s="345"/>
      <c r="EQ53" s="345"/>
      <c r="ER53" s="345"/>
      <c r="ES53" s="345"/>
      <c r="ET53" s="345"/>
      <c r="EU53" s="345"/>
      <c r="EV53" s="345"/>
      <c r="EW53" s="345"/>
      <c r="EX53" s="345"/>
      <c r="EY53" s="345"/>
      <c r="EZ53" s="345"/>
      <c r="FA53" s="345"/>
      <c r="FB53" s="345"/>
      <c r="FC53" s="345"/>
      <c r="FD53" s="345"/>
      <c r="FE53" s="345"/>
      <c r="FF53" s="345"/>
      <c r="FG53" s="345"/>
      <c r="FH53" s="345"/>
      <c r="FI53" s="345"/>
      <c r="FJ53" s="345"/>
      <c r="FK53" s="345"/>
      <c r="FL53" s="345"/>
      <c r="FM53" s="345"/>
      <c r="FN53" s="345"/>
      <c r="FO53" s="345"/>
    </row>
    <row r="54" spans="1:171" ht="19.899999999999999" customHeight="1" x14ac:dyDescent="0.15">
      <c r="A54" s="347" t="s">
        <v>381</v>
      </c>
      <c r="B54" s="348" t="s">
        <v>380</v>
      </c>
      <c r="C54" s="349">
        <f>逆行列係数!C54/'逆行列係数（外生化）'!C$116</f>
        <v>7.7472227035669893E-5</v>
      </c>
      <c r="D54" s="342">
        <f>逆行列係数!D54/'逆行列係数（外生化）'!D$116</f>
        <v>3.5310876532006123E-5</v>
      </c>
      <c r="E54" s="342">
        <f>逆行列係数!E54/'逆行列係数（外生化）'!E$116</f>
        <v>1.7972319443219995E-4</v>
      </c>
      <c r="F54" s="342">
        <f>逆行列係数!F54/'逆行列係数（外生化）'!F$116</f>
        <v>2.8794049023725684E-5</v>
      </c>
      <c r="G54" s="342">
        <f>逆行列係数!G54/'逆行列係数（外生化）'!G$116</f>
        <v>1.570146793482579E-4</v>
      </c>
      <c r="H54" s="342">
        <f>逆行列係数!H54/'逆行列係数（外生化）'!H$116</f>
        <v>0</v>
      </c>
      <c r="I54" s="342">
        <f>逆行列係数!I54/'逆行列係数（外生化）'!I$116</f>
        <v>1.570176490302993E-4</v>
      </c>
      <c r="J54" s="342">
        <f>逆行列係数!J54/'逆行列係数（外生化）'!J$116</f>
        <v>1.9930089266228179E-5</v>
      </c>
      <c r="K54" s="342">
        <f>逆行列係数!K54/'逆行列係数（外生化）'!K$116</f>
        <v>2.7168477388898802E-5</v>
      </c>
      <c r="L54" s="342">
        <f>逆行列係数!L54/'逆行列係数（外生化）'!L$116</f>
        <v>1.1931686126572922E-5</v>
      </c>
      <c r="M54" s="342">
        <f>逆行列係数!M54/'逆行列係数（外生化）'!M$116</f>
        <v>0</v>
      </c>
      <c r="N54" s="342">
        <f>逆行列係数!N54/'逆行列係数（外生化）'!N$116</f>
        <v>4.6119209113439343E-5</v>
      </c>
      <c r="O54" s="342">
        <f>逆行列係数!O54/'逆行列係数（外生化）'!O$116</f>
        <v>2.0068870052042261E-5</v>
      </c>
      <c r="P54" s="342">
        <f>逆行列係数!P54/'逆行列係数（外生化）'!P$116</f>
        <v>2.9017002977330449E-5</v>
      </c>
      <c r="Q54" s="342">
        <f>逆行列係数!Q54/'逆行列係数（外生化）'!Q$116</f>
        <v>3.5559585742482291E-5</v>
      </c>
      <c r="R54" s="342">
        <f>逆行列係数!R54/'逆行列係数（外生化）'!R$116</f>
        <v>2.5959178144579675E-5</v>
      </c>
      <c r="S54" s="342">
        <f>逆行列係数!S54/'逆行列係数（外生化）'!S$116</f>
        <v>1.9740864979469738E-5</v>
      </c>
      <c r="T54" s="342">
        <f>逆行列係数!T54/'逆行列係数（外生化）'!T$116</f>
        <v>1.8198309316077577E-5</v>
      </c>
      <c r="U54" s="342">
        <f>逆行列係数!U54/'逆行列係数（外生化）'!U$116</f>
        <v>4.3230474339056895E-5</v>
      </c>
      <c r="V54" s="342">
        <f>逆行列係数!V54/'逆行列係数（外生化）'!V$116</f>
        <v>7.2176232593925099E-5</v>
      </c>
      <c r="W54" s="342">
        <f>逆行列係数!W54/'逆行列係数（外生化）'!W$116</f>
        <v>1.8111523182913659E-5</v>
      </c>
      <c r="X54" s="342">
        <f>逆行列係数!X54/'逆行列係数（外生化）'!X$116</f>
        <v>6.3111649159255985E-5</v>
      </c>
      <c r="Y54" s="342">
        <f>逆行列係数!Y54/'逆行列係数（外生化）'!Y$116</f>
        <v>3.1099223501730634E-5</v>
      </c>
      <c r="Z54" s="342">
        <f>逆行列係数!Z54/'逆行列係数（外生化）'!Z$116</f>
        <v>3.0011698434822311E-5</v>
      </c>
      <c r="AA54" s="342">
        <f>逆行列係数!AA54/'逆行列係数（外生化）'!AA$116</f>
        <v>2.8144408025111281E-5</v>
      </c>
      <c r="AB54" s="342">
        <f>逆行列係数!AB54/'逆行列係数（外生化）'!AB$116</f>
        <v>2.0800061009131518E-5</v>
      </c>
      <c r="AC54" s="342">
        <f>逆行列係数!AC54/'逆行列係数（外生化）'!AC$116</f>
        <v>6.6456611211997732E-6</v>
      </c>
      <c r="AD54" s="342">
        <f>逆行列係数!AD54/'逆行列係数（外生化）'!AD$116</f>
        <v>2.6684619724017147E-5</v>
      </c>
      <c r="AE54" s="342">
        <f>逆行列係数!AE54/'逆行列係数（外生化）'!AE$116</f>
        <v>2.8761246292843597E-5</v>
      </c>
      <c r="AF54" s="342">
        <f>逆行列係数!AF54/'逆行列係数（外生化）'!AF$116</f>
        <v>6.1896275207097147E-5</v>
      </c>
      <c r="AG54" s="342">
        <f>逆行列係数!AG54/'逆行列係数（外生化）'!AG$116</f>
        <v>2.1767503935899208E-5</v>
      </c>
      <c r="AH54" s="342">
        <f>逆行列係数!AH54/'逆行列係数（外生化）'!AH$116</f>
        <v>3.8809207324975412E-5</v>
      </c>
      <c r="AI54" s="342">
        <f>逆行列係数!AI54/'逆行列係数（外生化）'!AI$116</f>
        <v>6.9376517869920105E-5</v>
      </c>
      <c r="AJ54" s="342">
        <f>逆行列係数!AJ54/'逆行列係数（外生化）'!AJ$116</f>
        <v>3.1486466185215088E-5</v>
      </c>
      <c r="AK54" s="342">
        <f>逆行列係数!AK54/'逆行列係数（外生化）'!AK$116</f>
        <v>6.632044275715764E-5</v>
      </c>
      <c r="AL54" s="342">
        <f>逆行列係数!AL54/'逆行列係数（外生化）'!AL$116</f>
        <v>1.7003302625699619E-5</v>
      </c>
      <c r="AM54" s="342">
        <f>逆行列係数!AM54/'逆行列係数（外生化）'!AM$116</f>
        <v>3.2521071382292407E-5</v>
      </c>
      <c r="AN54" s="342">
        <f>逆行列係数!AN54/'逆行列係数（外生化）'!AN$116</f>
        <v>4.8647746064824188E-5</v>
      </c>
      <c r="AO54" s="342">
        <f>逆行列係数!AO54/'逆行列係数（外生化）'!AO$116</f>
        <v>1.9118748820654303E-5</v>
      </c>
      <c r="AP54" s="342">
        <f>逆行列係数!AP54/'逆行列係数（外生化）'!AP$116</f>
        <v>1.6522783173831063E-5</v>
      </c>
      <c r="AQ54" s="342">
        <f>逆行列係数!AQ54/'逆行列係数（外生化）'!AQ$116</f>
        <v>2.7353114571373836E-5</v>
      </c>
      <c r="AR54" s="342">
        <f>逆行列係数!AR54/'逆行列係数（外生化）'!AR$116</f>
        <v>8.1396471301572033E-5</v>
      </c>
      <c r="AS54" s="342">
        <f>逆行列係数!AS54/'逆行列係数（外生化）'!AS$116</f>
        <v>6.091604848269074E-5</v>
      </c>
      <c r="AT54" s="342">
        <f>逆行列係数!AT54/'逆行列係数（外生化）'!AT$116</f>
        <v>2.525509167067922E-3</v>
      </c>
      <c r="AU54" s="342">
        <f>逆行列係数!AU54/'逆行列係数（外生化）'!AU$116</f>
        <v>1.351098801964149E-3</v>
      </c>
      <c r="AV54" s="342">
        <f>逆行列係数!AV54/'逆行列係数（外生化）'!AV$116</f>
        <v>1.1107437271777856E-3</v>
      </c>
      <c r="AW54" s="342">
        <f>逆行列係数!AW54/'逆行列係数（外生化）'!AW$116</f>
        <v>3.4438913412922479E-5</v>
      </c>
      <c r="AX54" s="342">
        <f>逆行列係数!AX54/'逆行列係数（外生化）'!AX$116</f>
        <v>1.3267743130632295E-4</v>
      </c>
      <c r="AY54" s="342">
        <f>逆行列係数!AY54/'逆行列係数（外生化）'!AY$116</f>
        <v>1</v>
      </c>
      <c r="AZ54" s="342">
        <f>逆行列係数!AZ54/'逆行列係数（外生化）'!AZ$116</f>
        <v>1.4032180867916513E-3</v>
      </c>
      <c r="BA54" s="342">
        <f>逆行列係数!BA54/'逆行列係数（外生化）'!BA$116</f>
        <v>8.7051231953935878E-4</v>
      </c>
      <c r="BB54" s="342">
        <f>逆行列係数!BB54/'逆行列係数（外生化）'!BB$116</f>
        <v>6.5561358384415974E-4</v>
      </c>
      <c r="BC54" s="342">
        <f>逆行列係数!BC54/'逆行列係数（外生化）'!BC$116</f>
        <v>1.0584765811093761E-3</v>
      </c>
      <c r="BD54" s="342">
        <f>逆行列係数!BD54/'逆行列係数（外生化）'!BD$116</f>
        <v>1.0730254438968379E-3</v>
      </c>
      <c r="BE54" s="342">
        <f>逆行列係数!BE54/'逆行列係数（外生化）'!BE$116</f>
        <v>5.2603068194250506E-3</v>
      </c>
      <c r="BF54" s="342">
        <f>逆行列係数!BF54/'逆行列係数（外生化）'!BF$116</f>
        <v>1.8637126815894941E-3</v>
      </c>
      <c r="BG54" s="342">
        <f>逆行列係数!BG54/'逆行列係数（外生化）'!BG$116</f>
        <v>6.4409154075763617E-3</v>
      </c>
      <c r="BH54" s="342">
        <f>逆行列係数!BH54/'逆行列係数（外生化）'!BH$116</f>
        <v>2.8356378146805216E-3</v>
      </c>
      <c r="BI54" s="342">
        <f>逆行列係数!BI54/'逆行列係数（外生化）'!BI$116</f>
        <v>9.1515029936563015E-4</v>
      </c>
      <c r="BJ54" s="342">
        <f>逆行列係数!BJ54/'逆行列係数（外生化）'!BJ$116</f>
        <v>3.1582159784337369E-5</v>
      </c>
      <c r="BK54" s="342">
        <f>逆行列係数!BK54/'逆行列係数（外生化）'!BK$116</f>
        <v>5.1825566089437363E-5</v>
      </c>
      <c r="BL54" s="342">
        <f>逆行列係数!BL54/'逆行列係数（外生化）'!BL$116</f>
        <v>2.7672921865141959E-4</v>
      </c>
      <c r="BM54" s="342">
        <f>逆行列係数!BM54/'逆行列係数（外生化）'!BM$116</f>
        <v>4.695102205582949E-4</v>
      </c>
      <c r="BN54" s="342">
        <f>逆行列係数!BN54/'逆行列係数（外生化）'!BN$116</f>
        <v>1.9243898767557893E-4</v>
      </c>
      <c r="BO54" s="342">
        <f>逆行列係数!BO54/'逆行列係数（外生化）'!BO$116</f>
        <v>5.0184642714099707E-4</v>
      </c>
      <c r="BP54" s="342">
        <f>逆行列係数!BP54/'逆行列係数（外生化）'!BP$116</f>
        <v>8.0146715987006555E-5</v>
      </c>
      <c r="BQ54" s="342">
        <f>逆行列係数!BQ54/'逆行列係数（外生化）'!BQ$116</f>
        <v>4.3406366910465814E-5</v>
      </c>
      <c r="BR54" s="342">
        <f>逆行列係数!BR54/'逆行列係数（外生化）'!BR$116</f>
        <v>9.8722086014778329E-5</v>
      </c>
      <c r="BS54" s="342">
        <f>逆行列係数!BS54/'逆行列係数（外生化）'!BS$116</f>
        <v>8.1279676449179893E-5</v>
      </c>
      <c r="BT54" s="342">
        <f>逆行列係数!BT54/'逆行列係数（外生化）'!BT$116</f>
        <v>2.3904260625103859E-5</v>
      </c>
      <c r="BU54" s="342">
        <f>逆行列係数!BU54/'逆行列係数（外生化）'!BU$116</f>
        <v>1.9425342085428504E-5</v>
      </c>
      <c r="BV54" s="342">
        <f>逆行列係数!BV54/'逆行列係数（外生化）'!BV$116</f>
        <v>1.4280273831909012E-5</v>
      </c>
      <c r="BW54" s="342">
        <f>逆行列係数!BW54/'逆行列係数（外生化）'!BW$116</f>
        <v>1.7870459052366777E-5</v>
      </c>
      <c r="BX54" s="342">
        <f>逆行列係数!BX54/'逆行列係数（外生化）'!BX$116</f>
        <v>8.9969427176357779E-6</v>
      </c>
      <c r="BY54" s="342">
        <f>逆行列係数!BY54/'逆行列係数（外生化）'!BY$116</f>
        <v>6.7934467368593944E-5</v>
      </c>
      <c r="BZ54" s="342">
        <f>逆行列係数!BZ54/'逆行列係数（外生化）'!BZ$116</f>
        <v>8.3342789958479194E-5</v>
      </c>
      <c r="CA54" s="342">
        <f>逆行列係数!CA54/'逆行列係数（外生化）'!CA$116</f>
        <v>5.0787122805580527E-4</v>
      </c>
      <c r="CB54" s="342">
        <f>逆行列係数!CB54/'逆行列係数（外生化）'!CB$116</f>
        <v>1.4030340328902607E-5</v>
      </c>
      <c r="CC54" s="342">
        <f>逆行列係数!CC54/'逆行列係数（外生化）'!CC$116</f>
        <v>0</v>
      </c>
      <c r="CD54" s="342">
        <f>逆行列係数!CD54/'逆行列係数（外生化）'!CD$116</f>
        <v>3.2520012084723827E-5</v>
      </c>
      <c r="CE54" s="342">
        <f>逆行列係数!CE54/'逆行列係数（外生化）'!CE$116</f>
        <v>3.8914596920578532E-5</v>
      </c>
      <c r="CF54" s="342">
        <f>逆行列係数!CF54/'逆行列係数（外生化）'!CF$116</f>
        <v>4.1147859266663801E-5</v>
      </c>
      <c r="CG54" s="342">
        <f>逆行列係数!CG54/'逆行列係数（外生化）'!CG$116</f>
        <v>1.6534300275237957E-5</v>
      </c>
      <c r="CH54" s="342">
        <f>逆行列係数!CH54/'逆行列係数（外生化）'!CH$116</f>
        <v>3.1593142671539683E-5</v>
      </c>
      <c r="CI54" s="342">
        <f>逆行列係数!CI54/'逆行列係数（外生化）'!CI$116</f>
        <v>4.850972572203829E-5</v>
      </c>
      <c r="CJ54" s="342">
        <f>逆行列係数!CJ54/'逆行列係数（外生化）'!CJ$116</f>
        <v>4.7426308490466648E-5</v>
      </c>
      <c r="CK54" s="342">
        <f>逆行列係数!CK54/'逆行列係数（外生化）'!CK$116</f>
        <v>2.9851102839348446E-5</v>
      </c>
      <c r="CL54" s="342">
        <f>逆行列係数!CL54/'逆行列係数（外生化）'!CL$116</f>
        <v>2.1332472427753481E-5</v>
      </c>
      <c r="CM54" s="342">
        <f>逆行列係数!CM54/'逆行列係数（外生化）'!CM$116</f>
        <v>5.1997199164766734E-5</v>
      </c>
      <c r="CN54" s="342">
        <f>逆行列係数!CN54/'逆行列係数（外生化）'!CN$116</f>
        <v>2.6985321969037193E-5</v>
      </c>
      <c r="CO54" s="342">
        <f>逆行列係数!CO54/'逆行列係数（外生化）'!CO$116</f>
        <v>5.294183492773011E-5</v>
      </c>
      <c r="CP54" s="342">
        <f>逆行列係数!CP54/'逆行列係数（外生化）'!CP$116</f>
        <v>1.8838014238923739E-5</v>
      </c>
      <c r="CQ54" s="342">
        <f>逆行列係数!CQ54/'逆行列係数（外生化）'!CQ$116</f>
        <v>4.7551164119719089E-5</v>
      </c>
      <c r="CR54" s="342">
        <f>逆行列係数!CR54/'逆行列係数（外生化）'!CR$116</f>
        <v>3.3368361689061523E-5</v>
      </c>
      <c r="CS54" s="342">
        <f>逆行列係数!CS54/'逆行列係数（外生化）'!CS$116</f>
        <v>1.8054808394321034E-5</v>
      </c>
      <c r="CT54" s="342">
        <f>逆行列係数!CT54/'逆行列係数（外生化）'!CT$116</f>
        <v>2.8942215952604735E-5</v>
      </c>
      <c r="CU54" s="342">
        <f>逆行列係数!CU54/'逆行列係数（外生化）'!CU$116</f>
        <v>2.5591745527374035E-4</v>
      </c>
      <c r="CV54" s="342">
        <f>逆行列係数!CV54/'逆行列係数（外生化）'!CV$116</f>
        <v>1.5259295149682642E-5</v>
      </c>
      <c r="CW54" s="342">
        <f>逆行列係数!CW54/'逆行列係数（外生化）'!CW$116</f>
        <v>2.5933866976864603E-3</v>
      </c>
      <c r="CX54" s="342">
        <f>逆行列係数!CX54/'逆行列係数（外生化）'!CX$116</f>
        <v>2.0617849265412568E-5</v>
      </c>
      <c r="CY54" s="342">
        <f>逆行列係数!CY54/'逆行列係数（外生化）'!CY$116</f>
        <v>4.9810704195497473E-5</v>
      </c>
      <c r="CZ54" s="342">
        <f>逆行列係数!CZ54/'逆行列係数（外生化）'!CZ$116</f>
        <v>1.7892661987917592E-5</v>
      </c>
      <c r="DA54" s="342">
        <f>逆行列係数!DA54/'逆行列係数（外生化）'!DA$116</f>
        <v>3.3987456072133277E-5</v>
      </c>
      <c r="DB54" s="342">
        <f>逆行列係数!DB54/'逆行列係数（外生化）'!DB$116</f>
        <v>3.9160045578896666E-5</v>
      </c>
      <c r="DC54" s="342">
        <f>逆行列係数!DC54/'逆行列係数（外生化）'!DC$116</f>
        <v>1.4750360149663987E-5</v>
      </c>
      <c r="DD54" s="342">
        <f>逆行列係数!DD54/'逆行列係数（外生化）'!DD$116</f>
        <v>2.4952518756776004E-5</v>
      </c>
      <c r="DE54" s="342">
        <f>逆行列係数!DE54/'逆行列係数（外生化）'!DE$116</f>
        <v>1.4055671136661728E-5</v>
      </c>
      <c r="DF54" s="343">
        <f>逆行列係数!DF54/'逆行列係数（外生化）'!DF$116</f>
        <v>2.7559227034857336E-5</v>
      </c>
      <c r="DG54" s="344"/>
      <c r="DH54" s="345"/>
      <c r="DI54" s="346"/>
      <c r="DJ54" s="346"/>
      <c r="DK54" s="346"/>
      <c r="DL54" s="346"/>
      <c r="DM54" s="346"/>
      <c r="DN54" s="346"/>
      <c r="DO54" s="346"/>
      <c r="DR54" s="345"/>
      <c r="DS54" s="345"/>
      <c r="DT54" s="345"/>
      <c r="DU54" s="345"/>
      <c r="DV54" s="345"/>
      <c r="DW54" s="345"/>
      <c r="DX54" s="345"/>
      <c r="DY54" s="345"/>
      <c r="DZ54" s="345"/>
      <c r="EA54" s="345"/>
      <c r="EB54" s="345"/>
      <c r="EC54" s="345"/>
      <c r="ED54" s="345"/>
      <c r="EE54" s="345"/>
      <c r="EF54" s="345"/>
      <c r="EG54" s="345"/>
      <c r="EH54" s="345"/>
      <c r="EI54" s="345"/>
      <c r="EJ54" s="345"/>
      <c r="EK54" s="345"/>
      <c r="EL54" s="345"/>
      <c r="EM54" s="345"/>
      <c r="EN54" s="345"/>
      <c r="EO54" s="345"/>
      <c r="EP54" s="345"/>
      <c r="EQ54" s="345"/>
      <c r="ER54" s="345"/>
      <c r="ES54" s="345"/>
      <c r="ET54" s="345"/>
      <c r="EU54" s="345"/>
      <c r="EV54" s="345"/>
      <c r="EW54" s="345"/>
      <c r="EX54" s="345"/>
      <c r="EY54" s="345"/>
      <c r="EZ54" s="345"/>
      <c r="FA54" s="345"/>
      <c r="FB54" s="345"/>
      <c r="FC54" s="345"/>
      <c r="FD54" s="345"/>
      <c r="FE54" s="345"/>
      <c r="FF54" s="345"/>
      <c r="FG54" s="345"/>
      <c r="FH54" s="345"/>
      <c r="FI54" s="345"/>
      <c r="FJ54" s="345"/>
      <c r="FK54" s="345"/>
      <c r="FL54" s="345"/>
      <c r="FM54" s="345"/>
      <c r="FN54" s="345"/>
      <c r="FO54" s="345"/>
    </row>
    <row r="55" spans="1:171" ht="19.899999999999999" customHeight="1" x14ac:dyDescent="0.15">
      <c r="A55" s="347" t="s">
        <v>384</v>
      </c>
      <c r="B55" s="348" t="s">
        <v>383</v>
      </c>
      <c r="C55" s="349">
        <f>逆行列係数!C55/'逆行列係数（外生化）'!C$116</f>
        <v>7.1620457184010763E-6</v>
      </c>
      <c r="D55" s="342">
        <f>逆行列係数!D55/'逆行列係数（外生化）'!D$116</f>
        <v>3.1768000400328763E-6</v>
      </c>
      <c r="E55" s="342">
        <f>逆行列係数!E55/'逆行列係数（外生化）'!E$116</f>
        <v>1.6763821966952664E-5</v>
      </c>
      <c r="F55" s="342">
        <f>逆行列係数!F55/'逆行列係数（外生化）'!F$116</f>
        <v>2.7544335855545601E-6</v>
      </c>
      <c r="G55" s="342">
        <f>逆行列係数!G55/'逆行列係数（外生化）'!G$116</f>
        <v>1.5441784851502437E-6</v>
      </c>
      <c r="H55" s="342">
        <f>逆行列係数!H55/'逆行列係数（外生化）'!H$116</f>
        <v>0</v>
      </c>
      <c r="I55" s="342">
        <f>逆行列係数!I55/'逆行列係数（外生化）'!I$116</f>
        <v>1.4563428687123561E-5</v>
      </c>
      <c r="J55" s="342">
        <f>逆行列係数!J55/'逆行列係数（外生化）'!J$116</f>
        <v>1.8415448608914172E-6</v>
      </c>
      <c r="K55" s="342">
        <f>逆行列係数!K55/'逆行列係数（外生化）'!K$116</f>
        <v>2.5134420747762713E-6</v>
      </c>
      <c r="L55" s="342">
        <f>逆行列係数!L55/'逆行列係数（外生化）'!L$116</f>
        <v>1.1037791033451065E-6</v>
      </c>
      <c r="M55" s="342">
        <f>逆行列係数!M55/'逆行列係数（外生化）'!M$116</f>
        <v>0</v>
      </c>
      <c r="N55" s="342">
        <f>逆行列係数!N55/'逆行列係数（外生化）'!N$116</f>
        <v>4.0689262794960253E-6</v>
      </c>
      <c r="O55" s="342">
        <f>逆行列係数!O55/'逆行列係数（外生化）'!O$116</f>
        <v>1.810618095545281E-6</v>
      </c>
      <c r="P55" s="342">
        <f>逆行列係数!P55/'逆行列係数（外生化）'!P$116</f>
        <v>2.7093318404478161E-6</v>
      </c>
      <c r="Q55" s="342">
        <f>逆行列係数!Q55/'逆行列係数（外生化）'!Q$116</f>
        <v>1.5929513982079054E-6</v>
      </c>
      <c r="R55" s="342">
        <f>逆行列係数!R55/'逆行列係数（外生化）'!R$116</f>
        <v>2.1384695570380072E-6</v>
      </c>
      <c r="S55" s="342">
        <f>逆行列係数!S55/'逆行列係数（外生化）'!S$116</f>
        <v>1.6474983252598658E-6</v>
      </c>
      <c r="T55" s="342">
        <f>逆行列係数!T55/'逆行列係数（外生化）'!T$116</f>
        <v>1.6401676505751309E-6</v>
      </c>
      <c r="U55" s="342">
        <f>逆行列係数!U55/'逆行列係数（外生化）'!U$116</f>
        <v>3.9134005517027956E-6</v>
      </c>
      <c r="V55" s="342">
        <f>逆行列係数!V55/'逆行列係数（外生化）'!V$116</f>
        <v>6.5715199265745155E-6</v>
      </c>
      <c r="W55" s="342">
        <f>逆行列係数!W55/'逆行列係数（外生化）'!W$116</f>
        <v>1.5462779164113684E-6</v>
      </c>
      <c r="X55" s="342">
        <f>逆行列係数!X55/'逆行列係数（外生化）'!X$116</f>
        <v>5.6034744314864882E-6</v>
      </c>
      <c r="Y55" s="342">
        <f>逆行列係数!Y55/'逆行列係数（外生化）'!Y$116</f>
        <v>2.5567326260972237E-6</v>
      </c>
      <c r="Z55" s="342">
        <f>逆行列係数!Z55/'逆行列係数（外生化）'!Z$116</f>
        <v>2.3400456802046916E-6</v>
      </c>
      <c r="AA55" s="342">
        <f>逆行列係数!AA55/'逆行列係数（外生化）'!AA$116</f>
        <v>2.5618674488078001E-6</v>
      </c>
      <c r="AB55" s="342">
        <f>逆行列係数!AB55/'逆行列係数（外生化）'!AB$116</f>
        <v>1.8036366827394041E-6</v>
      </c>
      <c r="AC55" s="342">
        <f>逆行列係数!AC55/'逆行列係数（外生化）'!AC$116</f>
        <v>6.0946467573629231E-7</v>
      </c>
      <c r="AD55" s="342">
        <f>逆行列係数!AD55/'逆行列係数（外生化）'!AD$116</f>
        <v>2.3926572306374089E-6</v>
      </c>
      <c r="AE55" s="342">
        <f>逆行列係数!AE55/'逆行列係数（外生化）'!AE$116</f>
        <v>2.4981756638662292E-6</v>
      </c>
      <c r="AF55" s="342">
        <f>逆行列係数!AF55/'逆行列係数（外生化）'!AF$116</f>
        <v>5.6442447958289336E-6</v>
      </c>
      <c r="AG55" s="342">
        <f>逆行列係数!AG55/'逆行列係数（外生化）'!AG$116</f>
        <v>1.9864566925041375E-6</v>
      </c>
      <c r="AH55" s="342">
        <f>逆行列係数!AH55/'逆行列係数（外生化）'!AH$116</f>
        <v>3.2848073495979279E-6</v>
      </c>
      <c r="AI55" s="342">
        <f>逆行列係数!AI55/'逆行列係数（外生化）'!AI$116</f>
        <v>6.4245093766822547E-6</v>
      </c>
      <c r="AJ55" s="342">
        <f>逆行列係数!AJ55/'逆行列係数（外生化）'!AJ$116</f>
        <v>2.6468615117720556E-6</v>
      </c>
      <c r="AK55" s="342">
        <f>逆行列係数!AK55/'逆行列係数（外生化）'!AK$116</f>
        <v>5.9156691049557273E-6</v>
      </c>
      <c r="AL55" s="342">
        <f>逆行列係数!AL55/'逆行列係数（外生化）'!AL$116</f>
        <v>1.413219917318269E-6</v>
      </c>
      <c r="AM55" s="342">
        <f>逆行列係数!AM55/'逆行列係数（外生化）'!AM$116</f>
        <v>2.728178890001655E-6</v>
      </c>
      <c r="AN55" s="342">
        <f>逆行列係数!AN55/'逆行列係数（外生化）'!AN$116</f>
        <v>4.1195000824468126E-6</v>
      </c>
      <c r="AO55" s="342">
        <f>逆行列係数!AO55/'逆行列係数（外生化）'!AO$116</f>
        <v>1.6095709027633223E-6</v>
      </c>
      <c r="AP55" s="342">
        <f>逆行列係数!AP55/'逆行列係数（外生化）'!AP$116</f>
        <v>1.4073726833425418E-6</v>
      </c>
      <c r="AQ55" s="342">
        <f>逆行列係数!AQ55/'逆行列係数（外生化）'!AQ$116</f>
        <v>2.0114661987874735E-6</v>
      </c>
      <c r="AR55" s="342">
        <f>逆行列係数!AR55/'逆行列係数（外生化）'!AR$116</f>
        <v>2.8866287316000129E-6</v>
      </c>
      <c r="AS55" s="342">
        <f>逆行列係数!AS55/'逆行列係数（外生化）'!AS$116</f>
        <v>2.5767997378093038E-6</v>
      </c>
      <c r="AT55" s="342">
        <f>逆行列係数!AT55/'逆行列係数（外生化）'!AT$116</f>
        <v>2.1098405527019115E-6</v>
      </c>
      <c r="AU55" s="342">
        <f>逆行列係数!AU55/'逆行列係数（外生化）'!AU$116</f>
        <v>2.3057140500208308E-6</v>
      </c>
      <c r="AV55" s="342">
        <f>逆行列係数!AV55/'逆行列係数（外生化）'!AV$116</f>
        <v>2.3376392795508799E-6</v>
      </c>
      <c r="AW55" s="342">
        <f>逆行列係数!AW55/'逆行列係数（外生化）'!AW$116</f>
        <v>2.9127091425999284E-6</v>
      </c>
      <c r="AX55" s="342">
        <f>逆行列係数!AX55/'逆行列係数（外生化）'!AX$116</f>
        <v>2.7438007144231647E-6</v>
      </c>
      <c r="AY55" s="342">
        <f>逆行列係数!AY55/'逆行列係数（外生化）'!AY$116</f>
        <v>2.1597899202364212E-6</v>
      </c>
      <c r="AZ55" s="342">
        <f>逆行列係数!AZ55/'逆行列係数（外生化）'!AZ$116</f>
        <v>1</v>
      </c>
      <c r="BA55" s="342">
        <f>逆行列係数!BA55/'逆行列係数（外生化）'!BA$116</f>
        <v>1.9438550547790623E-6</v>
      </c>
      <c r="BB55" s="342">
        <f>逆行列係数!BB55/'逆行列係数（外生化）'!BB$116</f>
        <v>1.8705757167575083E-6</v>
      </c>
      <c r="BC55" s="342">
        <f>逆行列係数!BC55/'逆行列係数（外生化）'!BC$116</f>
        <v>1.3270666315738338E-6</v>
      </c>
      <c r="BD55" s="342">
        <f>逆行列係数!BD55/'逆行列係数（外生化）'!BD$116</f>
        <v>1.779791473111216E-6</v>
      </c>
      <c r="BE55" s="342">
        <f>逆行列係数!BE55/'逆行列係数（外生化）'!BE$116</f>
        <v>1.2661661525400418E-6</v>
      </c>
      <c r="BF55" s="342">
        <f>逆行列係数!BF55/'逆行列係数（外生化）'!BF$116</f>
        <v>1.3539849682608023E-6</v>
      </c>
      <c r="BG55" s="342">
        <f>逆行列係数!BG55/'逆行列係数（外生化）'!BG$116</f>
        <v>1.6875891282515471E-6</v>
      </c>
      <c r="BH55" s="342">
        <f>逆行列係数!BH55/'逆行列係数（外生化）'!BH$116</f>
        <v>7.1618915866177654E-6</v>
      </c>
      <c r="BI55" s="342">
        <f>逆行列係数!BI55/'逆行列係数（外生化）'!BI$116</f>
        <v>5.2531290064348384E-5</v>
      </c>
      <c r="BJ55" s="342">
        <f>逆行列係数!BJ55/'逆行列係数（外生化）'!BJ$116</f>
        <v>2.6325706613839251E-6</v>
      </c>
      <c r="BK55" s="342">
        <f>逆行列係数!BK55/'逆行列係数（外生化）'!BK$116</f>
        <v>5.3287149560962932E-6</v>
      </c>
      <c r="BL55" s="342">
        <f>逆行列係数!BL55/'逆行列係数（外生化）'!BL$116</f>
        <v>9.4230402949283665E-5</v>
      </c>
      <c r="BM55" s="342">
        <f>逆行列係数!BM55/'逆行列係数（外生化）'!BM$116</f>
        <v>3.4534115283483454E-6</v>
      </c>
      <c r="BN55" s="342">
        <f>逆行列係数!BN55/'逆行列係数（外生化）'!BN$116</f>
        <v>4.0250631008948482E-6</v>
      </c>
      <c r="BO55" s="342">
        <f>逆行列係数!BO55/'逆行列係数（外生化）'!BO$116</f>
        <v>3.8146542851061546E-6</v>
      </c>
      <c r="BP55" s="342">
        <f>逆行列係数!BP55/'逆行列係数（外生化）'!BP$116</f>
        <v>6.8961382804953007E-6</v>
      </c>
      <c r="BQ55" s="342">
        <f>逆行列係数!BQ55/'逆行列係数（外生化）'!BQ$116</f>
        <v>1.9105598669131302E-6</v>
      </c>
      <c r="BR55" s="342">
        <f>逆行列係数!BR55/'逆行列係数（外生化）'!BR$116</f>
        <v>7.1666143616145724E-6</v>
      </c>
      <c r="BS55" s="342">
        <f>逆行列係数!BS55/'逆行列係数（外生化）'!BS$116</f>
        <v>7.4797961725971921E-6</v>
      </c>
      <c r="BT55" s="342">
        <f>逆行列係数!BT55/'逆行列係数（外生化）'!BT$116</f>
        <v>2.0794103429921254E-6</v>
      </c>
      <c r="BU55" s="342">
        <f>逆行列係数!BU55/'逆行列係数（外生化）'!BU$116</f>
        <v>1.7118194779781023E-6</v>
      </c>
      <c r="BV55" s="342">
        <f>逆行列係数!BV55/'逆行列係数（外生化）'!BV$116</f>
        <v>1.1103010240461615E-6</v>
      </c>
      <c r="BW55" s="342">
        <f>逆行列係数!BW55/'逆行列係数（外生化）'!BW$116</f>
        <v>9.6075638503800515E-7</v>
      </c>
      <c r="BX55" s="342">
        <f>逆行列係数!BX55/'逆行列係数（外生化）'!BX$116</f>
        <v>1.9058001959511282E-7</v>
      </c>
      <c r="BY55" s="342">
        <f>逆行列係数!BY55/'逆行列係数（外生化）'!BY$116</f>
        <v>3.1320355155840601E-6</v>
      </c>
      <c r="BZ55" s="342">
        <f>逆行列係数!BZ55/'逆行列係数（外生化）'!BZ$116</f>
        <v>9.3402690654705133E-6</v>
      </c>
      <c r="CA55" s="342">
        <f>逆行列係数!CA55/'逆行列係数（外生化）'!CA$116</f>
        <v>4.780509037305105E-5</v>
      </c>
      <c r="CB55" s="342">
        <f>逆行列係数!CB55/'逆行列係数（外生化）'!CB$116</f>
        <v>6.4604869900552042E-7</v>
      </c>
      <c r="CC55" s="342">
        <f>逆行列係数!CC55/'逆行列係数（外生化）'!CC$116</f>
        <v>0</v>
      </c>
      <c r="CD55" s="342">
        <f>逆行列係数!CD55/'逆行列係数（外生化）'!CD$116</f>
        <v>2.9249293554307972E-6</v>
      </c>
      <c r="CE55" s="342">
        <f>逆行列係数!CE55/'逆行列係数（外生化）'!CE$116</f>
        <v>3.0068634779481656E-6</v>
      </c>
      <c r="CF55" s="342">
        <f>逆行列係数!CF55/'逆行列係数（外生化）'!CF$116</f>
        <v>3.0738050091701964E-6</v>
      </c>
      <c r="CG55" s="342">
        <f>逆行列係数!CG55/'逆行列係数（外生化）'!CG$116</f>
        <v>1.5443300047240024E-6</v>
      </c>
      <c r="CH55" s="342">
        <f>逆行列係数!CH55/'逆行列係数（外生化）'!CH$116</f>
        <v>2.7675962018383865E-6</v>
      </c>
      <c r="CI55" s="342">
        <f>逆行列係数!CI55/'逆行列係数（外生化）'!CI$116</f>
        <v>4.6922183583241862E-6</v>
      </c>
      <c r="CJ55" s="342">
        <f>逆行列係数!CJ55/'逆行列係数（外生化）'!CJ$116</f>
        <v>4.5157765983865529E-6</v>
      </c>
      <c r="CK55" s="342">
        <f>逆行列係数!CK55/'逆行列係数（外生化）'!CK$116</f>
        <v>2.5928961749659145E-6</v>
      </c>
      <c r="CL55" s="342">
        <f>逆行列係数!CL55/'逆行列係数（外生化）'!CL$116</f>
        <v>1.9570933341280311E-5</v>
      </c>
      <c r="CM55" s="342">
        <f>逆行列係数!CM55/'逆行列係数（外生化）'!CM$116</f>
        <v>1.6654868628134956E-5</v>
      </c>
      <c r="CN55" s="342">
        <f>逆行列係数!CN55/'逆行列係数（外生化）'!CN$116</f>
        <v>2.0557313489734834E-6</v>
      </c>
      <c r="CO55" s="342">
        <f>逆行列係数!CO55/'逆行列係数（外生化）'!CO$116</f>
        <v>4.8919582622666116E-6</v>
      </c>
      <c r="CP55" s="342">
        <f>逆行列係数!CP55/'逆行列係数（外生化）'!CP$116</f>
        <v>1.3801610021034927E-6</v>
      </c>
      <c r="CQ55" s="342">
        <f>逆行列係数!CQ55/'逆行列係数（外生化）'!CQ$116</f>
        <v>4.1968118337727255E-6</v>
      </c>
      <c r="CR55" s="342">
        <f>逆行列係数!CR55/'逆行列係数（外生化）'!CR$116</f>
        <v>2.9054658908521178E-6</v>
      </c>
      <c r="CS55" s="342">
        <f>逆行列係数!CS55/'逆行列係数（外生化）'!CS$116</f>
        <v>1.5451446463588639E-6</v>
      </c>
      <c r="CT55" s="342">
        <f>逆行列係数!CT55/'逆行列係数（外生化）'!CT$116</f>
        <v>2.7843125359401392E-6</v>
      </c>
      <c r="CU55" s="342">
        <f>逆行列係数!CU55/'逆行列係数（外生化）'!CU$116</f>
        <v>2.718804499550726E-5</v>
      </c>
      <c r="CV55" s="342">
        <f>逆行列係数!CV55/'逆行列係数（外生化）'!CV$116</f>
        <v>2.3666004768695267E-6</v>
      </c>
      <c r="CW55" s="342">
        <f>逆行列係数!CW55/'逆行列係数（外生化）'!CW$116</f>
        <v>2.4746469254196613E-4</v>
      </c>
      <c r="CX55" s="342">
        <f>逆行列係数!CX55/'逆行列係数（外生化）'!CX$116</f>
        <v>2.2244453124449658E-6</v>
      </c>
      <c r="CY55" s="342">
        <f>逆行列係数!CY55/'逆行列係数（外生化）'!CY$116</f>
        <v>4.5095418777808059E-6</v>
      </c>
      <c r="CZ55" s="342">
        <f>逆行列係数!CZ55/'逆行列係数（外生化）'!CZ$116</f>
        <v>1.5453319844628633E-6</v>
      </c>
      <c r="DA55" s="342">
        <f>逆行列係数!DA55/'逆行列係数（外生化）'!DA$116</f>
        <v>3.0516651310342186E-6</v>
      </c>
      <c r="DB55" s="342">
        <f>逆行列係数!DB55/'逆行列係数（外生化）'!DB$116</f>
        <v>7.9394382920121246E-6</v>
      </c>
      <c r="DC55" s="342">
        <f>逆行列係数!DC55/'逆行列係数（外生化）'!DC$116</f>
        <v>1.1942025588699146E-6</v>
      </c>
      <c r="DD55" s="342">
        <f>逆行列係数!DD55/'逆行列係数（外生化）'!DD$116</f>
        <v>2.0727629241953356E-6</v>
      </c>
      <c r="DE55" s="342">
        <f>逆行列係数!DE55/'逆行列係数（外生化）'!DE$116</f>
        <v>8.158095042658136E-7</v>
      </c>
      <c r="DF55" s="343">
        <f>逆行列係数!DF55/'逆行列係数（外生化）'!DF$116</f>
        <v>2.7254831901108353E-6</v>
      </c>
      <c r="DG55" s="344"/>
      <c r="DH55" s="345"/>
      <c r="DI55" s="346"/>
      <c r="DJ55" s="346"/>
      <c r="DK55" s="346"/>
      <c r="DL55" s="346"/>
      <c r="DM55" s="346"/>
      <c r="DN55" s="346"/>
      <c r="DO55" s="346"/>
      <c r="DR55" s="345"/>
      <c r="DS55" s="345"/>
      <c r="DT55" s="345"/>
      <c r="DU55" s="345"/>
      <c r="DV55" s="345"/>
      <c r="DW55" s="345"/>
      <c r="DX55" s="345"/>
      <c r="DY55" s="345"/>
      <c r="DZ55" s="345"/>
      <c r="EA55" s="345"/>
      <c r="EB55" s="345"/>
      <c r="EC55" s="345"/>
      <c r="ED55" s="345"/>
      <c r="EE55" s="345"/>
      <c r="EF55" s="345"/>
      <c r="EG55" s="345"/>
      <c r="EH55" s="345"/>
      <c r="EI55" s="345"/>
      <c r="EJ55" s="345"/>
      <c r="EK55" s="345"/>
      <c r="EL55" s="345"/>
      <c r="EM55" s="345"/>
      <c r="EN55" s="345"/>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c r="FO55" s="345"/>
    </row>
    <row r="56" spans="1:171" ht="19.899999999999999" customHeight="1" x14ac:dyDescent="0.15">
      <c r="A56" s="347" t="s">
        <v>387</v>
      </c>
      <c r="B56" s="348" t="s">
        <v>388</v>
      </c>
      <c r="C56" s="349">
        <f>逆行列係数!C56/'逆行列係数（外生化）'!C$116</f>
        <v>2.2418003041841814E-5</v>
      </c>
      <c r="D56" s="342">
        <f>逆行列係数!D56/'逆行列係数（外生化）'!D$116</f>
        <v>9.9213628658282888E-6</v>
      </c>
      <c r="E56" s="342">
        <f>逆行列係数!E56/'逆行列係数（外生化）'!E$116</f>
        <v>5.2582962803597678E-5</v>
      </c>
      <c r="F56" s="342">
        <f>逆行列係数!F56/'逆行列係数（外生化）'!F$116</f>
        <v>8.5634825989160526E-6</v>
      </c>
      <c r="G56" s="342">
        <f>逆行列係数!G56/'逆行列係数（外生化）'!G$116</f>
        <v>1.1743267405462854E-5</v>
      </c>
      <c r="H56" s="342">
        <f>逆行列係数!H56/'逆行列係数（外生化）'!H$116</f>
        <v>0</v>
      </c>
      <c r="I56" s="342">
        <f>逆行列係数!I56/'逆行列係数（外生化）'!I$116</f>
        <v>4.565057490158101E-5</v>
      </c>
      <c r="J56" s="342">
        <f>逆行列係数!J56/'逆行列係数（外生化）'!J$116</f>
        <v>6.2156865204057693E-6</v>
      </c>
      <c r="K56" s="342">
        <f>逆行列係数!K56/'逆行列係数（外生化）'!K$116</f>
        <v>8.1610277196680529E-6</v>
      </c>
      <c r="L56" s="342">
        <f>逆行列係数!L56/'逆行列係数（外生化）'!L$116</f>
        <v>3.6049912016458736E-6</v>
      </c>
      <c r="M56" s="342">
        <f>逆行列係数!M56/'逆行列係数（外生化）'!M$116</f>
        <v>0</v>
      </c>
      <c r="N56" s="342">
        <f>逆行列係数!N56/'逆行列係数（外生化）'!N$116</f>
        <v>1.3038598472214423E-5</v>
      </c>
      <c r="O56" s="342">
        <f>逆行列係数!O56/'逆行列係数（外生化）'!O$116</f>
        <v>6.3261199503197152E-6</v>
      </c>
      <c r="P56" s="342">
        <f>逆行列係数!P56/'逆行列係数（外生化）'!P$116</f>
        <v>8.6901890465739611E-6</v>
      </c>
      <c r="Q56" s="342">
        <f>逆行列係数!Q56/'逆行列係数（外生化）'!Q$116</f>
        <v>5.6665044437878279E-6</v>
      </c>
      <c r="R56" s="342">
        <f>逆行列係数!R56/'逆行列係数（外生化）'!R$116</f>
        <v>6.9575663737197518E-6</v>
      </c>
      <c r="S56" s="342">
        <f>逆行列係数!S56/'逆行列係数（外生化）'!S$116</f>
        <v>5.4727702837008988E-6</v>
      </c>
      <c r="T56" s="342">
        <f>逆行列係数!T56/'逆行列係数（外生化）'!T$116</f>
        <v>5.6949250248123813E-6</v>
      </c>
      <c r="U56" s="342">
        <f>逆行列係数!U56/'逆行列係数（外生化）'!U$116</f>
        <v>1.2496623206043806E-5</v>
      </c>
      <c r="V56" s="342">
        <f>逆行列係数!V56/'逆行列係数（外生化）'!V$116</f>
        <v>2.1107970890210086E-5</v>
      </c>
      <c r="W56" s="342">
        <f>逆行列係数!W56/'逆行列係数（外生化）'!W$116</f>
        <v>4.9557746622425511E-6</v>
      </c>
      <c r="X56" s="342">
        <f>逆行列係数!X56/'逆行列係数（外生化）'!X$116</f>
        <v>1.7869548689144058E-5</v>
      </c>
      <c r="Y56" s="342">
        <f>逆行列係数!Y56/'逆行列係数（外生化）'!Y$116</f>
        <v>8.3516542752934709E-6</v>
      </c>
      <c r="Z56" s="342">
        <f>逆行列係数!Z56/'逆行列係数（外生化）'!Z$116</f>
        <v>7.783711091435697E-6</v>
      </c>
      <c r="AA56" s="342">
        <f>逆行列係数!AA56/'逆行列係数（外生化）'!AA$116</f>
        <v>8.424875230142358E-6</v>
      </c>
      <c r="AB56" s="342">
        <f>逆行列係数!AB56/'逆行列係数（外生化）'!AB$116</f>
        <v>6.0393954694475372E-6</v>
      </c>
      <c r="AC56" s="342">
        <f>逆行列係数!AC56/'逆行列係数（外生化）'!AC$116</f>
        <v>1.9770820197894158E-6</v>
      </c>
      <c r="AD56" s="342">
        <f>逆行列係数!AD56/'逆行列係数（外生化）'!AD$116</f>
        <v>7.629527540163174E-6</v>
      </c>
      <c r="AE56" s="342">
        <f>逆行列係数!AE56/'逆行列係数（外生化）'!AE$116</f>
        <v>8.3695229892425999E-6</v>
      </c>
      <c r="AF56" s="342">
        <f>逆行列係数!AF56/'逆行列係数（外生化）'!AF$116</f>
        <v>1.8281798877004218E-5</v>
      </c>
      <c r="AG56" s="342">
        <f>逆行列係数!AG56/'逆行列係数（外生化）'!AG$116</f>
        <v>6.6328587379243749E-6</v>
      </c>
      <c r="AH56" s="342">
        <f>逆行列係数!AH56/'逆行列係数（外生化）'!AH$116</f>
        <v>1.1549843432892683E-5</v>
      </c>
      <c r="AI56" s="342">
        <f>逆行列係数!AI56/'逆行列係数（外生化）'!AI$116</f>
        <v>2.0887781261392712E-5</v>
      </c>
      <c r="AJ56" s="342">
        <f>逆行列係数!AJ56/'逆行列係数（外生化）'!AJ$116</f>
        <v>9.0024049927951554E-6</v>
      </c>
      <c r="AK56" s="342">
        <f>逆行列係数!AK56/'逆行列係数（外生化）'!AK$116</f>
        <v>1.9602703861680925E-5</v>
      </c>
      <c r="AL56" s="342">
        <f>逆行列係数!AL56/'逆行列係数（外生化）'!AL$116</f>
        <v>4.5630154391038835E-6</v>
      </c>
      <c r="AM56" s="342">
        <f>逆行列係数!AM56/'逆行列係数（外生化）'!AM$116</f>
        <v>8.7962375763739147E-6</v>
      </c>
      <c r="AN56" s="342">
        <f>逆行列係数!AN56/'逆行列係数（外生化）'!AN$116</f>
        <v>1.3725330910023878E-5</v>
      </c>
      <c r="AO56" s="342">
        <f>逆行列係数!AO56/'逆行列係数（外生化）'!AO$116</f>
        <v>5.4382264613690455E-6</v>
      </c>
      <c r="AP56" s="342">
        <f>逆行列係数!AP56/'逆行列係数（外生化）'!AP$116</f>
        <v>4.5704889500203979E-6</v>
      </c>
      <c r="AQ56" s="342">
        <f>逆行列係数!AQ56/'逆行列係数（外生化）'!AQ$116</f>
        <v>6.6168807640415209E-6</v>
      </c>
      <c r="AR56" s="342">
        <f>逆行列係数!AR56/'逆行列係数（外生化）'!AR$116</f>
        <v>9.5100762540408815E-6</v>
      </c>
      <c r="AS56" s="342">
        <f>逆行列係数!AS56/'逆行列係数（外生化）'!AS$116</f>
        <v>8.6257718889190741E-6</v>
      </c>
      <c r="AT56" s="342">
        <f>逆行列係数!AT56/'逆行列係数（外生化）'!AT$116</f>
        <v>3.2215823085272009E-4</v>
      </c>
      <c r="AU56" s="342">
        <f>逆行列係数!AU56/'逆行列係数（外生化）'!AU$116</f>
        <v>7.6579139101670343E-4</v>
      </c>
      <c r="AV56" s="342">
        <f>逆行列係数!AV56/'逆行列係数（外生化）'!AV$116</f>
        <v>1.3305241731140336E-3</v>
      </c>
      <c r="AW56" s="342">
        <f>逆行列係数!AW56/'逆行列係数（外生化）'!AW$116</f>
        <v>1.0181361457018457E-5</v>
      </c>
      <c r="AX56" s="342">
        <f>逆行列係数!AX56/'逆行列係数（外生化）'!AX$116</f>
        <v>9.6218961104465175E-6</v>
      </c>
      <c r="AY56" s="342">
        <f>逆行列係数!AY56/'逆行列係数（外生化）'!AY$116</f>
        <v>9.4208719828423602E-4</v>
      </c>
      <c r="AZ56" s="342">
        <f>逆行列係数!AZ56/'逆行列係数（外生化）'!AZ$116</f>
        <v>5.9601963225095175E-6</v>
      </c>
      <c r="BA56" s="342">
        <f>逆行列係数!BA56/'逆行列係数（外生化）'!BA$116</f>
        <v>1</v>
      </c>
      <c r="BB56" s="342">
        <f>逆行列係数!BB56/'逆行列係数（外生化）'!BB$116</f>
        <v>6.9711676886149467E-6</v>
      </c>
      <c r="BC56" s="342">
        <f>逆行列係数!BC56/'逆行列係数（外生化）'!BC$116</f>
        <v>1.2090279610418612E-4</v>
      </c>
      <c r="BD56" s="342">
        <f>逆行列係数!BD56/'逆行列係数（外生化）'!BD$116</f>
        <v>4.8343951292379188E-5</v>
      </c>
      <c r="BE56" s="342">
        <f>逆行列係数!BE56/'逆行列係数（外生化）'!BE$116</f>
        <v>1.2917030756661893E-5</v>
      </c>
      <c r="BF56" s="342">
        <f>逆行列係数!BF56/'逆行列係数（外生化）'!BF$116</f>
        <v>6.7040646709577942E-6</v>
      </c>
      <c r="BG56" s="342">
        <f>逆行列係数!BG56/'逆行列係数（外生化）'!BG$116</f>
        <v>1.2736602227723852E-5</v>
      </c>
      <c r="BH56" s="342">
        <f>逆行列係数!BH56/'逆行列係数（外生化）'!BH$116</f>
        <v>8.5136320528324727E-4</v>
      </c>
      <c r="BI56" s="342">
        <f>逆行列係数!BI56/'逆行列係数（外生化）'!BI$116</f>
        <v>7.2651155425798377E-5</v>
      </c>
      <c r="BJ56" s="342">
        <f>逆行列係数!BJ56/'逆行列係数（外生化）'!BJ$116</f>
        <v>8.5606252023685046E-6</v>
      </c>
      <c r="BK56" s="342">
        <f>逆行列係数!BK56/'逆行列係数（外生化）'!BK$116</f>
        <v>1.5840002630723578E-5</v>
      </c>
      <c r="BL56" s="342">
        <f>逆行列係数!BL56/'逆行列係数（外生化）'!BL$116</f>
        <v>4.9322626796512262E-5</v>
      </c>
      <c r="BM56" s="342">
        <f>逆行列係数!BM56/'逆行列係数（外生化）'!BM$116</f>
        <v>2.3085242924429131E-5</v>
      </c>
      <c r="BN56" s="342">
        <f>逆行列係数!BN56/'逆行列係数（外生化）'!BN$116</f>
        <v>9.6211967124234691E-5</v>
      </c>
      <c r="BO56" s="342">
        <f>逆行列係数!BO56/'逆行列係数（外生化）'!BO$116</f>
        <v>1.833552933806945E-4</v>
      </c>
      <c r="BP56" s="342">
        <f>逆行列係数!BP56/'逆行列係数（外生化）'!BP$116</f>
        <v>2.2337673226565349E-5</v>
      </c>
      <c r="BQ56" s="342">
        <f>逆行列係数!BQ56/'逆行列係数（外生化）'!BQ$116</f>
        <v>7.3602248486028086E-6</v>
      </c>
      <c r="BR56" s="342">
        <f>逆行列係数!BR56/'逆行列係数（外生化）'!BR$116</f>
        <v>2.5547352238577229E-5</v>
      </c>
      <c r="BS56" s="342">
        <f>逆行列係数!BS56/'逆行列係数（外生化）'!BS$116</f>
        <v>2.4466823403390965E-5</v>
      </c>
      <c r="BT56" s="342">
        <f>逆行列係数!BT56/'逆行列係数（外生化）'!BT$116</f>
        <v>7.8556089078914124E-6</v>
      </c>
      <c r="BU56" s="342">
        <f>逆行列係数!BU56/'逆行列係数（外生化）'!BU$116</f>
        <v>7.0735154222741875E-6</v>
      </c>
      <c r="BV56" s="342">
        <f>逆行列係数!BV56/'逆行列係数（外生化）'!BV$116</f>
        <v>4.6053860678471062E-6</v>
      </c>
      <c r="BW56" s="342">
        <f>逆行列係数!BW56/'逆行列係数（外生化）'!BW$116</f>
        <v>4.2161247734762986E-6</v>
      </c>
      <c r="BX56" s="342">
        <f>逆行列係数!BX56/'逆行列係数（外生化）'!BX$116</f>
        <v>9.1317351719705201E-7</v>
      </c>
      <c r="BY56" s="342">
        <f>逆行列係数!BY56/'逆行列係数（外生化）'!BY$116</f>
        <v>1.1719355479103934E-5</v>
      </c>
      <c r="BZ56" s="342">
        <f>逆行列係数!BZ56/'逆行列係数（外生化）'!BZ$116</f>
        <v>2.4983467604026712E-5</v>
      </c>
      <c r="CA56" s="342">
        <f>逆行列係数!CA56/'逆行列係数（外生化）'!CA$116</f>
        <v>1.4794916162593063E-4</v>
      </c>
      <c r="CB56" s="342">
        <f>逆行列係数!CB56/'逆行列係数（外生化）'!CB$116</f>
        <v>4.2872008507484439E-6</v>
      </c>
      <c r="CC56" s="342">
        <f>逆行列係数!CC56/'逆行列係数（外生化）'!CC$116</f>
        <v>0</v>
      </c>
      <c r="CD56" s="342">
        <f>逆行列係数!CD56/'逆行列係数（外生化）'!CD$116</f>
        <v>1.0606214332613281E-5</v>
      </c>
      <c r="CE56" s="342">
        <f>逆行列係数!CE56/'逆行列係数（外生化）'!CE$116</f>
        <v>1.2173675841245366E-5</v>
      </c>
      <c r="CF56" s="342">
        <f>逆行列係数!CF56/'逆行列係数（外生化）'!CF$116</f>
        <v>1.2467858382102634E-5</v>
      </c>
      <c r="CG56" s="342">
        <f>逆行列係数!CG56/'逆行列係数（外生化）'!CG$116</f>
        <v>4.9735001693289054E-6</v>
      </c>
      <c r="CH56" s="342">
        <f>逆行列係数!CH56/'逆行列係数（外生化）'!CH$116</f>
        <v>1.0953872545102609E-5</v>
      </c>
      <c r="CI56" s="342">
        <f>逆行列係数!CI56/'逆行列係数（外生化）'!CI$116</f>
        <v>1.4459572619860598E-5</v>
      </c>
      <c r="CJ56" s="342">
        <f>逆行列係数!CJ56/'逆行列係数（外生化）'!CJ$116</f>
        <v>1.8016698448393053E-5</v>
      </c>
      <c r="CK56" s="342">
        <f>逆行列係数!CK56/'逆行列係数（外生化）'!CK$116</f>
        <v>1.1186842971190646E-5</v>
      </c>
      <c r="CL56" s="342">
        <f>逆行列係数!CL56/'逆行列係数（外生化）'!CL$116</f>
        <v>7.3783321352838326E-6</v>
      </c>
      <c r="CM56" s="342">
        <f>逆行列係数!CM56/'逆行列係数（外生化）'!CM$116</f>
        <v>1.6799693967808966E-4</v>
      </c>
      <c r="CN56" s="342">
        <f>逆行列係数!CN56/'逆行列係数（外生化）'!CN$116</f>
        <v>7.5766447006565873E-6</v>
      </c>
      <c r="CO56" s="342">
        <f>逆行列係数!CO56/'逆行列係数（外生化）'!CO$116</f>
        <v>1.7623287967325055E-5</v>
      </c>
      <c r="CP56" s="342">
        <f>逆行列係数!CP56/'逆行列係数（外生化）'!CP$116</f>
        <v>2.322094756798799E-5</v>
      </c>
      <c r="CQ56" s="342">
        <f>逆行列係数!CQ56/'逆行列係数（外生化）'!CQ$116</f>
        <v>1.6914582770142837E-5</v>
      </c>
      <c r="CR56" s="342">
        <f>逆行列係数!CR56/'逆行列係数（外生化）'!CR$116</f>
        <v>1.0810803118746406E-5</v>
      </c>
      <c r="CS56" s="342">
        <f>逆行列係数!CS56/'逆行列係数（外生化）'!CS$116</f>
        <v>6.0227769547623909E-6</v>
      </c>
      <c r="CT56" s="342">
        <f>逆行列係数!CT56/'逆行列係数（外生化）'!CT$116</f>
        <v>9.7307314961670465E-6</v>
      </c>
      <c r="CU56" s="342">
        <f>逆行列係数!CU56/'逆行列係数（外生化）'!CU$116</f>
        <v>7.7305679417755393E-5</v>
      </c>
      <c r="CV56" s="342">
        <f>逆行列係数!CV56/'逆行列係数（外生化）'!CV$116</f>
        <v>5.4449892046075079E-6</v>
      </c>
      <c r="CW56" s="342">
        <f>逆行列係数!CW56/'逆行列係数（外生化）'!CW$116</f>
        <v>7.6715062309903729E-4</v>
      </c>
      <c r="CX56" s="342">
        <f>逆行列係数!CX56/'逆行列係数（外生化）'!CX$116</f>
        <v>2.9114255376572282E-5</v>
      </c>
      <c r="CY56" s="342">
        <f>逆行列係数!CY56/'逆行列係数（外生化）'!CY$116</f>
        <v>1.4986799138874015E-5</v>
      </c>
      <c r="CZ56" s="342">
        <f>逆行列係数!CZ56/'逆行列係数（外生化）'!CZ$116</f>
        <v>5.3275381771659229E-6</v>
      </c>
      <c r="DA56" s="342">
        <f>逆行列係数!DA56/'逆行列係数（外生化）'!DA$116</f>
        <v>1.0368679934780123E-5</v>
      </c>
      <c r="DB56" s="342">
        <f>逆行列係数!DB56/'逆行列係数（外生化）'!DB$116</f>
        <v>1.2185485860094905E-5</v>
      </c>
      <c r="DC56" s="342">
        <f>逆行列係数!DC56/'逆行列係数（外生化）'!DC$116</f>
        <v>6.2115336716125323E-6</v>
      </c>
      <c r="DD56" s="342">
        <f>逆行列係数!DD56/'逆行列係数（外生化）'!DD$116</f>
        <v>6.4138930162014191E-6</v>
      </c>
      <c r="DE56" s="342">
        <f>逆行列係数!DE56/'逆行列係数（外生化）'!DE$116</f>
        <v>8.582111421293614E-6</v>
      </c>
      <c r="DF56" s="343">
        <f>逆行列係数!DF56/'逆行列係数（外生化）'!DF$116</f>
        <v>2.0981592609252355E-5</v>
      </c>
      <c r="DG56" s="344"/>
      <c r="DH56" s="345"/>
      <c r="DI56" s="346"/>
      <c r="DJ56" s="346"/>
      <c r="DK56" s="346"/>
      <c r="DL56" s="346"/>
      <c r="DM56" s="346"/>
      <c r="DN56" s="346"/>
      <c r="DO56" s="346"/>
      <c r="DR56" s="345"/>
      <c r="DS56" s="345"/>
      <c r="DT56" s="345"/>
      <c r="DU56" s="345"/>
      <c r="DV56" s="345"/>
      <c r="DW56" s="345"/>
      <c r="DX56" s="345"/>
      <c r="DY56" s="345"/>
      <c r="DZ56" s="345"/>
      <c r="EA56" s="345"/>
      <c r="EB56" s="345"/>
      <c r="EC56" s="345"/>
      <c r="ED56" s="345"/>
      <c r="EE56" s="345"/>
      <c r="EF56" s="345"/>
      <c r="EG56" s="345"/>
      <c r="EH56" s="345"/>
      <c r="EI56" s="345"/>
      <c r="EJ56" s="345"/>
      <c r="EK56" s="345"/>
      <c r="EL56" s="345"/>
      <c r="EM56" s="345"/>
      <c r="EN56" s="345"/>
      <c r="EO56" s="345"/>
      <c r="EP56" s="345"/>
      <c r="EQ56" s="345"/>
      <c r="ER56" s="345"/>
      <c r="ES56" s="345"/>
      <c r="ET56" s="345"/>
      <c r="EU56" s="345"/>
      <c r="EV56" s="345"/>
      <c r="EW56" s="345"/>
      <c r="EX56" s="345"/>
      <c r="EY56" s="345"/>
      <c r="EZ56" s="345"/>
      <c r="FA56" s="345"/>
      <c r="FB56" s="345"/>
      <c r="FC56" s="345"/>
      <c r="FD56" s="345"/>
      <c r="FE56" s="345"/>
      <c r="FF56" s="345"/>
      <c r="FG56" s="345"/>
      <c r="FH56" s="345"/>
      <c r="FI56" s="345"/>
      <c r="FJ56" s="345"/>
      <c r="FK56" s="345"/>
      <c r="FL56" s="345"/>
      <c r="FM56" s="345"/>
      <c r="FN56" s="345"/>
      <c r="FO56" s="345"/>
    </row>
    <row r="57" spans="1:171" ht="19.899999999999999" customHeight="1" x14ac:dyDescent="0.15">
      <c r="A57" s="347" t="s">
        <v>393</v>
      </c>
      <c r="B57" s="348" t="s">
        <v>392</v>
      </c>
      <c r="C57" s="349">
        <f>逆行列係数!C57/'逆行列係数（外生化）'!C$116</f>
        <v>1.2764823015392777E-5</v>
      </c>
      <c r="D57" s="342">
        <f>逆行列係数!D57/'逆行列係数（外生化）'!D$116</f>
        <v>6.3288692282152864E-6</v>
      </c>
      <c r="E57" s="342">
        <f>逆行列係数!E57/'逆行列係数（外生化）'!E$116</f>
        <v>2.6384488006221103E-5</v>
      </c>
      <c r="F57" s="342">
        <f>逆行列係数!F57/'逆行列係数（外生化）'!F$116</f>
        <v>4.5379399154322336E-6</v>
      </c>
      <c r="G57" s="342">
        <f>逆行列係数!G57/'逆行列係数（外生化）'!G$116</f>
        <v>5.0438500520117859E-5</v>
      </c>
      <c r="H57" s="342">
        <f>逆行列係数!H57/'逆行列係数（外生化）'!H$116</f>
        <v>0</v>
      </c>
      <c r="I57" s="342">
        <f>逆行列係数!I57/'逆行列係数（外生化）'!I$116</f>
        <v>2.5049402734270534E-5</v>
      </c>
      <c r="J57" s="342">
        <f>逆行列係数!J57/'逆行列係数（外生化）'!J$116</f>
        <v>3.9164315658870353E-6</v>
      </c>
      <c r="K57" s="342">
        <f>逆行列係数!K57/'逆行列係数（外生化）'!K$116</f>
        <v>4.9276290881129829E-6</v>
      </c>
      <c r="L57" s="342">
        <f>逆行列係数!L57/'逆行列係数（外生化）'!L$116</f>
        <v>2.5524031921615026E-6</v>
      </c>
      <c r="M57" s="342">
        <f>逆行列係数!M57/'逆行列係数（外生化）'!M$116</f>
        <v>0</v>
      </c>
      <c r="N57" s="342">
        <f>逆行列係数!N57/'逆行列係数（外生化）'!N$116</f>
        <v>8.6576369675038735E-6</v>
      </c>
      <c r="O57" s="342">
        <f>逆行列係数!O57/'逆行列係数（外生化）'!O$116</f>
        <v>4.2625583288862109E-6</v>
      </c>
      <c r="P57" s="342">
        <f>逆行列係数!P57/'逆行列係数（外生化）'!P$116</f>
        <v>4.937028426338631E-6</v>
      </c>
      <c r="Q57" s="342">
        <f>逆行列係数!Q57/'逆行列係数（外生化）'!Q$116</f>
        <v>2.4251822185663609E-5</v>
      </c>
      <c r="R57" s="342">
        <f>逆行列係数!R57/'逆行列係数（外生化）'!R$116</f>
        <v>6.2063788362398385E-6</v>
      </c>
      <c r="S57" s="342">
        <f>逆行列係数!S57/'逆行列係数（外生化）'!S$116</f>
        <v>4.6874581802342215E-6</v>
      </c>
      <c r="T57" s="342">
        <f>逆行列係数!T57/'逆行列係数（外生化）'!T$116</f>
        <v>1.5388904937643689E-5</v>
      </c>
      <c r="U57" s="342">
        <f>逆行列係数!U57/'逆行列係数（外生化）'!U$116</f>
        <v>7.5822631431978043E-6</v>
      </c>
      <c r="V57" s="342">
        <f>逆行列係数!V57/'逆行列係数（外生化）'!V$116</f>
        <v>1.286089630817505E-5</v>
      </c>
      <c r="W57" s="342">
        <f>逆行列係数!W57/'逆行列係数（外生化）'!W$116</f>
        <v>3.5067882891829962E-6</v>
      </c>
      <c r="X57" s="342">
        <f>逆行列係数!X57/'逆行列係数（外生化）'!X$116</f>
        <v>1.0942918003755694E-5</v>
      </c>
      <c r="Y57" s="342">
        <f>逆行列係数!Y57/'逆行列係数（外生化）'!Y$116</f>
        <v>6.5765840421716446E-6</v>
      </c>
      <c r="Z57" s="342">
        <f>逆行列係数!Z57/'逆行列係数（外生化）'!Z$116</f>
        <v>7.2253986195426428E-6</v>
      </c>
      <c r="AA57" s="342">
        <f>逆行列係数!AA57/'逆行列係数（外生化）'!AA$116</f>
        <v>5.7452187148931865E-6</v>
      </c>
      <c r="AB57" s="342">
        <f>逆行列係数!AB57/'逆行列係数（外生化）'!AB$116</f>
        <v>4.5703947730989037E-6</v>
      </c>
      <c r="AC57" s="342">
        <f>逆行列係数!AC57/'逆行列係数（外生化）'!AC$116</f>
        <v>1.137836212764914E-6</v>
      </c>
      <c r="AD57" s="342">
        <f>逆行列係数!AD57/'逆行列係数（外生化）'!AD$116</f>
        <v>4.8140113405004949E-6</v>
      </c>
      <c r="AE57" s="342">
        <f>逆行列係数!AE57/'逆行列係数（外生化）'!AE$116</f>
        <v>7.0816981309367626E-6</v>
      </c>
      <c r="AF57" s="342">
        <f>逆行列係数!AF57/'逆行列係数（外生化）'!AF$116</f>
        <v>1.0477881081950702E-5</v>
      </c>
      <c r="AG57" s="342">
        <f>逆行列係数!AG57/'逆行列係数（外生化）'!AG$116</f>
        <v>4.2915465209797618E-6</v>
      </c>
      <c r="AH57" s="342">
        <f>逆行列係数!AH57/'逆行列係数（外生化）'!AH$116</f>
        <v>7.5418964635326458E-6</v>
      </c>
      <c r="AI57" s="342">
        <f>逆行列係数!AI57/'逆行列係数（外生化）'!AI$116</f>
        <v>1.1711531108207423E-5</v>
      </c>
      <c r="AJ57" s="342">
        <f>逆行列係数!AJ57/'逆行列係数（外生化）'!AJ$116</f>
        <v>5.8481052905893565E-6</v>
      </c>
      <c r="AK57" s="342">
        <f>逆行列係数!AK57/'逆行列係数（外生化）'!AK$116</f>
        <v>1.301309765256992E-5</v>
      </c>
      <c r="AL57" s="342">
        <f>逆行列係数!AL57/'逆行列係数（外生化）'!AL$116</f>
        <v>3.570640317768791E-6</v>
      </c>
      <c r="AM57" s="342">
        <f>逆行列係数!AM57/'逆行列係数（外生化）'!AM$116</f>
        <v>6.6604053074402628E-6</v>
      </c>
      <c r="AN57" s="342">
        <f>逆行列係数!AN57/'逆行列係数（外生化）'!AN$116</f>
        <v>9.6103468855951565E-6</v>
      </c>
      <c r="AO57" s="342">
        <f>逆行列係数!AO57/'逆行列係数（外生化）'!AO$116</f>
        <v>4.2896542323678628E-6</v>
      </c>
      <c r="AP57" s="342">
        <f>逆行列係数!AP57/'逆行列係数（外生化）'!AP$116</f>
        <v>3.3217077894588912E-6</v>
      </c>
      <c r="AQ57" s="342">
        <f>逆行列係数!AQ57/'逆行列係数（外生化）'!AQ$116</f>
        <v>2.2395849991849561E-5</v>
      </c>
      <c r="AR57" s="342">
        <f>逆行列係数!AR57/'逆行列係数（外生化）'!AR$116</f>
        <v>6.750948822792176E-6</v>
      </c>
      <c r="AS57" s="342">
        <f>逆行列係数!AS57/'逆行列係数（外生化）'!AS$116</f>
        <v>3.4462989861349595E-5</v>
      </c>
      <c r="AT57" s="342">
        <f>逆行列係数!AT57/'逆行列係数（外生化）'!AT$116</f>
        <v>6.9984249268061703E-5</v>
      </c>
      <c r="AU57" s="342">
        <f>逆行列係数!AU57/'逆行列係数（外生化）'!AU$116</f>
        <v>7.74505212692241E-5</v>
      </c>
      <c r="AV57" s="342">
        <f>逆行列係数!AV57/'逆行列係数（外生化）'!AV$116</f>
        <v>2.7569021866345452E-4</v>
      </c>
      <c r="AW57" s="342">
        <f>逆行列係数!AW57/'逆行列係数（外生化）'!AW$116</f>
        <v>6.4937060150917116E-4</v>
      </c>
      <c r="AX57" s="342">
        <f>逆行列係数!AX57/'逆行列係数（外生化）'!AX$116</f>
        <v>3.6242616756598534E-4</v>
      </c>
      <c r="AY57" s="342">
        <f>逆行列係数!AY57/'逆行列係数（外生化）'!AY$116</f>
        <v>7.5043089183780994E-4</v>
      </c>
      <c r="AZ57" s="342">
        <f>逆行列係数!AZ57/'逆行列係数（外生化）'!AZ$116</f>
        <v>5.0840471515538224E-4</v>
      </c>
      <c r="BA57" s="342">
        <f>逆行列係数!BA57/'逆行列係数（外生化）'!BA$116</f>
        <v>2.2690786694316815E-4</v>
      </c>
      <c r="BB57" s="342">
        <f>逆行列係数!BB57/'逆行列係数（外生化）'!BB$116</f>
        <v>1</v>
      </c>
      <c r="BC57" s="342">
        <f>逆行列係数!BC57/'逆行列係数（外生化）'!BC$116</f>
        <v>6.7978992494143516E-4</v>
      </c>
      <c r="BD57" s="342">
        <f>逆行列係数!BD57/'逆行列係数（外生化）'!BD$116</f>
        <v>1.2282932998078833E-4</v>
      </c>
      <c r="BE57" s="342">
        <f>逆行列係数!BE57/'逆行列係数（外生化）'!BE$116</f>
        <v>9.2131653017576043E-4</v>
      </c>
      <c r="BF57" s="342">
        <f>逆行列係数!BF57/'逆行列係数（外生化）'!BF$116</f>
        <v>3.9094043777931204E-4</v>
      </c>
      <c r="BG57" s="342">
        <f>逆行列係数!BG57/'逆行列係数（外生化）'!BG$116</f>
        <v>1.8316270063901472E-4</v>
      </c>
      <c r="BH57" s="342">
        <f>逆行列係数!BH57/'逆行列係数（外生化）'!BH$116</f>
        <v>6.8318415267260078E-5</v>
      </c>
      <c r="BI57" s="342">
        <f>逆行列係数!BI57/'逆行列係数（外生化）'!BI$116</f>
        <v>1.2825898154458261E-4</v>
      </c>
      <c r="BJ57" s="342">
        <f>逆行列係数!BJ57/'逆行列係数（外生化）'!BJ$116</f>
        <v>6.1417435135427173E-5</v>
      </c>
      <c r="BK57" s="342">
        <f>逆行列係数!BK57/'逆行列係数（外生化）'!BK$116</f>
        <v>8.9236686771716482E-6</v>
      </c>
      <c r="BL57" s="342">
        <f>逆行列係数!BL57/'逆行列係数（外生化）'!BL$116</f>
        <v>2.7591846030782744E-4</v>
      </c>
      <c r="BM57" s="342">
        <f>逆行列係数!BM57/'逆行列係数（外生化）'!BM$116</f>
        <v>2.516674988016782E-4</v>
      </c>
      <c r="BN57" s="342">
        <f>逆行列係数!BN57/'逆行列係数（外生化）'!BN$116</f>
        <v>8.2325144996052405E-5</v>
      </c>
      <c r="BO57" s="342">
        <f>逆行列係数!BO57/'逆行列係数（外生化）'!BO$116</f>
        <v>1.0086924434516403E-4</v>
      </c>
      <c r="BP57" s="342">
        <f>逆行列係数!BP57/'逆行列係数（外生化）'!BP$116</f>
        <v>1.49770822304791E-5</v>
      </c>
      <c r="BQ57" s="342">
        <f>逆行列係数!BQ57/'逆行列係数（外生化）'!BQ$116</f>
        <v>1.6942907888364644E-5</v>
      </c>
      <c r="BR57" s="342">
        <f>逆行列係数!BR57/'逆行列係数（外生化）'!BR$116</f>
        <v>3.7301602164769817E-5</v>
      </c>
      <c r="BS57" s="342">
        <f>逆行列係数!BS57/'逆行列係数（外生化）'!BS$116</f>
        <v>1.3798881150024752E-5</v>
      </c>
      <c r="BT57" s="342">
        <f>逆行列係数!BT57/'逆行列係数（外生化）'!BT$116</f>
        <v>1.5254141744826629E-5</v>
      </c>
      <c r="BU57" s="342">
        <f>逆行列係数!BU57/'逆行列係数（外生化）'!BU$116</f>
        <v>4.8452951411262529E-6</v>
      </c>
      <c r="BV57" s="342">
        <f>逆行列係数!BV57/'逆行列係数（外生化）'!BV$116</f>
        <v>7.8811035431431076E-6</v>
      </c>
      <c r="BW57" s="342">
        <f>逆行列係数!BW57/'逆行列係数（外生化）'!BW$116</f>
        <v>8.8062817246802819E-6</v>
      </c>
      <c r="BX57" s="342">
        <f>逆行列係数!BX57/'逆行列係数（外生化）'!BX$116</f>
        <v>4.4377163437046556E-6</v>
      </c>
      <c r="BY57" s="342">
        <f>逆行列係数!BY57/'逆行列係数（外生化）'!BY$116</f>
        <v>3.4344652603379663E-5</v>
      </c>
      <c r="BZ57" s="342">
        <f>逆行列係数!BZ57/'逆行列係数（外生化）'!BZ$116</f>
        <v>1.4197270521502561E-5</v>
      </c>
      <c r="CA57" s="342">
        <f>逆行列係数!CA57/'逆行列係数（外生化）'!CA$116</f>
        <v>8.0843484714356609E-5</v>
      </c>
      <c r="CB57" s="342">
        <f>逆行列係数!CB57/'逆行列係数（外生化）'!CB$116</f>
        <v>6.5533798565914573E-6</v>
      </c>
      <c r="CC57" s="342">
        <f>逆行列係数!CC57/'逆行列係数（外生化）'!CC$116</f>
        <v>0</v>
      </c>
      <c r="CD57" s="342">
        <f>逆行列係数!CD57/'逆行列係数（外生化）'!CD$116</f>
        <v>1.0784857774195905E-5</v>
      </c>
      <c r="CE57" s="342">
        <f>逆行列係数!CE57/'逆行列係数（外生化）'!CE$116</f>
        <v>1.2886695770656381E-5</v>
      </c>
      <c r="CF57" s="342">
        <f>逆行列係数!CF57/'逆行列係数（外生化）'!CF$116</f>
        <v>2.1698210960550645E-5</v>
      </c>
      <c r="CG57" s="342">
        <f>逆行列係数!CG57/'逆行列係数（外生化）'!CG$116</f>
        <v>3.2425296233842085E-6</v>
      </c>
      <c r="CH57" s="342">
        <f>逆行列係数!CH57/'逆行列係数（外生化）'!CH$116</f>
        <v>7.1476273758845809E-6</v>
      </c>
      <c r="CI57" s="342">
        <f>逆行列係数!CI57/'逆行列係数（外生化）'!CI$116</f>
        <v>4.9590037873351432E-5</v>
      </c>
      <c r="CJ57" s="342">
        <f>逆行列係数!CJ57/'逆行列係数（外生化）'!CJ$116</f>
        <v>9.9117520771486749E-6</v>
      </c>
      <c r="CK57" s="342">
        <f>逆行列係数!CK57/'逆行列係数（外生化）'!CK$116</f>
        <v>8.0775025948271667E-6</v>
      </c>
      <c r="CL57" s="342">
        <f>逆行列係数!CL57/'逆行列係数（外生化）'!CL$116</f>
        <v>5.4372250561713888E-5</v>
      </c>
      <c r="CM57" s="342">
        <f>逆行列係数!CM57/'逆行列係数（外生化）'!CM$116</f>
        <v>3.8032147842296603E-5</v>
      </c>
      <c r="CN57" s="342">
        <f>逆行列係数!CN57/'逆行列係数（外生化）'!CN$116</f>
        <v>5.5769976391888789E-5</v>
      </c>
      <c r="CO57" s="342">
        <f>逆行列係数!CO57/'逆行列係数（外生化）'!CO$116</f>
        <v>2.232473379296535E-5</v>
      </c>
      <c r="CP57" s="342">
        <f>逆行列係数!CP57/'逆行列係数（外生化）'!CP$116</f>
        <v>6.0813389982954586E-6</v>
      </c>
      <c r="CQ57" s="342">
        <f>逆行列係数!CQ57/'逆行列係数（外生化）'!CQ$116</f>
        <v>1.1541652163983333E-5</v>
      </c>
      <c r="CR57" s="342">
        <f>逆行列係数!CR57/'逆行列係数（外生化）'!CR$116</f>
        <v>7.0610873402209039E-6</v>
      </c>
      <c r="CS57" s="342">
        <f>逆行列係数!CS57/'逆行列係数（外生化）'!CS$116</f>
        <v>4.292063745267914E-6</v>
      </c>
      <c r="CT57" s="342">
        <f>逆行列係数!CT57/'逆行列係数（外生化）'!CT$116</f>
        <v>5.9109582805146946E-6</v>
      </c>
      <c r="CU57" s="342">
        <f>逆行列係数!CU57/'逆行列係数（外生化）'!CU$116</f>
        <v>3.8340302282284106E-5</v>
      </c>
      <c r="CV57" s="342">
        <f>逆行列係数!CV57/'逆行列係数（外生化）'!CV$116</f>
        <v>8.3862953768778004E-6</v>
      </c>
      <c r="CW57" s="342">
        <f>逆行列係数!CW57/'逆行列係数（外生化）'!CW$116</f>
        <v>3.4359415159293869E-4</v>
      </c>
      <c r="CX57" s="342">
        <f>逆行列係数!CX57/'逆行列係数（外生化）'!CX$116</f>
        <v>1.1053277991045215E-5</v>
      </c>
      <c r="CY57" s="342">
        <f>逆行列係数!CY57/'逆行列係数（外生化）'!CY$116</f>
        <v>1.3969230243392306E-5</v>
      </c>
      <c r="CZ57" s="342">
        <f>逆行列係数!CZ57/'逆行列係数（外生化）'!CZ$116</f>
        <v>6.1497621067788319E-6</v>
      </c>
      <c r="DA57" s="342">
        <f>逆行列係数!DA57/'逆行列係数（外生化）'!DA$116</f>
        <v>7.8510060106653303E-6</v>
      </c>
      <c r="DB57" s="342">
        <f>逆行列係数!DB57/'逆行列係数（外生化）'!DB$116</f>
        <v>3.0651298183079385E-5</v>
      </c>
      <c r="DC57" s="342">
        <f>逆行列係数!DC57/'逆行列係数（外生化）'!DC$116</f>
        <v>3.1954744164775518E-6</v>
      </c>
      <c r="DD57" s="342">
        <f>逆行列係数!DD57/'逆行列係数（外生化）'!DD$116</f>
        <v>7.9826711053336949E-6</v>
      </c>
      <c r="DE57" s="342">
        <f>逆行列係数!DE57/'逆行列係数（外生化）'!DE$116</f>
        <v>5.8908729465825178E-6</v>
      </c>
      <c r="DF57" s="343">
        <f>逆行列係数!DF57/'逆行列係数（外生化）'!DF$116</f>
        <v>2.1200839294714186E-5</v>
      </c>
      <c r="DG57" s="344"/>
      <c r="DH57" s="345"/>
      <c r="DI57" s="346"/>
      <c r="DJ57" s="346"/>
      <c r="DK57" s="346"/>
      <c r="DL57" s="346"/>
      <c r="DM57" s="346"/>
      <c r="DN57" s="346"/>
      <c r="DO57" s="346"/>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row>
    <row r="58" spans="1:171" ht="19.899999999999999" customHeight="1" x14ac:dyDescent="0.15">
      <c r="A58" s="347" t="s">
        <v>396</v>
      </c>
      <c r="B58" s="348" t="s">
        <v>397</v>
      </c>
      <c r="C58" s="349">
        <f>逆行列係数!C58/'逆行列係数（外生化）'!C$116</f>
        <v>1.2098880954874821E-5</v>
      </c>
      <c r="D58" s="342">
        <f>逆行列係数!D58/'逆行列係数（外生化）'!D$116</f>
        <v>6.5237386207442419E-6</v>
      </c>
      <c r="E58" s="342">
        <f>逆行列係数!E58/'逆行列係数（外生化）'!E$116</f>
        <v>2.4405806313125467E-5</v>
      </c>
      <c r="F58" s="342">
        <f>逆行列係数!F58/'逆行列係数（外生化）'!F$116</f>
        <v>5.4642482014008863E-6</v>
      </c>
      <c r="G58" s="342">
        <f>逆行列係数!G58/'逆行列係数（外生化）'!G$116</f>
        <v>2.293950531263737E-5</v>
      </c>
      <c r="H58" s="342">
        <f>逆行列係数!H58/'逆行列係数（外生化）'!H$116</f>
        <v>0</v>
      </c>
      <c r="I58" s="342">
        <f>逆行列係数!I58/'逆行列係数（外生化）'!I$116</f>
        <v>2.3752707475513129E-5</v>
      </c>
      <c r="J58" s="342">
        <f>逆行列係数!J58/'逆行列係数（外生化）'!J$116</f>
        <v>9.0355158080006436E-6</v>
      </c>
      <c r="K58" s="342">
        <f>逆行列係数!K58/'逆行列係数（外生化）'!K$116</f>
        <v>1.2739237842389239E-5</v>
      </c>
      <c r="L58" s="342">
        <f>逆行列係数!L58/'逆行列係数（外生化）'!L$116</f>
        <v>4.6915047391600209E-6</v>
      </c>
      <c r="M58" s="342">
        <f>逆行列係数!M58/'逆行列係数（外生化）'!M$116</f>
        <v>0</v>
      </c>
      <c r="N58" s="342">
        <f>逆行列係数!N58/'逆行列係数（外生化）'!N$116</f>
        <v>9.6561756130990448E-6</v>
      </c>
      <c r="O58" s="342">
        <f>逆行列係数!O58/'逆行列係数（外生化）'!O$116</f>
        <v>8.5774883912120915E-6</v>
      </c>
      <c r="P58" s="342">
        <f>逆行列係数!P58/'逆行列係数（外生化）'!P$116</f>
        <v>6.5011969044293867E-6</v>
      </c>
      <c r="Q58" s="342">
        <f>逆行列係数!Q58/'逆行列係数（外生化）'!Q$116</f>
        <v>9.9349362615352415E-6</v>
      </c>
      <c r="R58" s="342">
        <f>逆行列係数!R58/'逆行列係数（外生化）'!R$116</f>
        <v>8.0365960830840296E-6</v>
      </c>
      <c r="S58" s="342">
        <f>逆行列係数!S58/'逆行列係数（外生化）'!S$116</f>
        <v>6.6976512481431007E-6</v>
      </c>
      <c r="T58" s="342">
        <f>逆行列係数!T58/'逆行列係数（外生化）'!T$116</f>
        <v>7.6538062434207206E-6</v>
      </c>
      <c r="U58" s="342">
        <f>逆行列係数!U58/'逆行列係数（外生化）'!U$116</f>
        <v>9.0590611487902338E-6</v>
      </c>
      <c r="V58" s="342">
        <f>逆行列係数!V58/'逆行列係数（外生化）'!V$116</f>
        <v>1.3961696354137771E-5</v>
      </c>
      <c r="W58" s="342">
        <f>逆行列係数!W58/'逆行列係数（外生化）'!W$116</f>
        <v>4.4896928542668587E-6</v>
      </c>
      <c r="X58" s="342">
        <f>逆行列係数!X58/'逆行列係数（外生化）'!X$116</f>
        <v>1.2333270372491155E-5</v>
      </c>
      <c r="Y58" s="342">
        <f>逆行列係数!Y58/'逆行列係数（外生化）'!Y$116</f>
        <v>8.7650132837153193E-6</v>
      </c>
      <c r="Z58" s="342">
        <f>逆行列係数!Z58/'逆行列係数（外生化）'!Z$116</f>
        <v>7.5888636610998089E-6</v>
      </c>
      <c r="AA58" s="342">
        <f>逆行列係数!AA58/'逆行列係数（外生化）'!AA$116</f>
        <v>2.4738862437161396E-5</v>
      </c>
      <c r="AB58" s="342">
        <f>逆行列係数!AB58/'逆行列係数（外生化）'!AB$116</f>
        <v>7.4630901660839247E-6</v>
      </c>
      <c r="AC58" s="342">
        <f>逆行列係数!AC58/'逆行列係数（外生化）'!AC$116</f>
        <v>2.8048133162600965E-6</v>
      </c>
      <c r="AD58" s="342">
        <f>逆行列係数!AD58/'逆行列係数（外生化）'!AD$116</f>
        <v>1.3080957033933298E-5</v>
      </c>
      <c r="AE58" s="342">
        <f>逆行列係数!AE58/'逆行列係数（外生化）'!AE$116</f>
        <v>8.3950856600629663E-6</v>
      </c>
      <c r="AF58" s="342">
        <f>逆行列係数!AF58/'逆行列係数（外生化）'!AF$116</f>
        <v>1.3140710767223994E-5</v>
      </c>
      <c r="AG58" s="342">
        <f>逆行列係数!AG58/'逆行列係数（外生化）'!AG$116</f>
        <v>7.2130191730769515E-6</v>
      </c>
      <c r="AH58" s="342">
        <f>逆行列係数!AH58/'逆行列係数（外生化）'!AH$116</f>
        <v>3.1397484827392667E-5</v>
      </c>
      <c r="AI58" s="342">
        <f>逆行列係数!AI58/'逆行列係数（外生化）'!AI$116</f>
        <v>2.1816377879891138E-5</v>
      </c>
      <c r="AJ58" s="342">
        <f>逆行列係数!AJ58/'逆行列係数（外生化）'!AJ$116</f>
        <v>7.1397650227223745E-6</v>
      </c>
      <c r="AK58" s="342">
        <f>逆行列係数!AK58/'逆行列係数（外生化）'!AK$116</f>
        <v>1.8499378274450755E-5</v>
      </c>
      <c r="AL58" s="342">
        <f>逆行列係数!AL58/'逆行列係数（外生化）'!AL$116</f>
        <v>3.9874419352690739E-6</v>
      </c>
      <c r="AM58" s="342">
        <f>逆行列係数!AM58/'逆行列係数（外生化）'!AM$116</f>
        <v>7.5351402724573788E-6</v>
      </c>
      <c r="AN58" s="342">
        <f>逆行列係数!AN58/'逆行列係数（外生化）'!AN$116</f>
        <v>1.1501375823374056E-5</v>
      </c>
      <c r="AO58" s="342">
        <f>逆行列係数!AO58/'逆行列係数（外生化）'!AO$116</f>
        <v>6.1472339303893635E-6</v>
      </c>
      <c r="AP58" s="342">
        <f>逆行列係数!AP58/'逆行列係数（外生化）'!AP$116</f>
        <v>3.9721394436738601E-6</v>
      </c>
      <c r="AQ58" s="342">
        <f>逆行列係数!AQ58/'逆行列係数（外生化）'!AQ$116</f>
        <v>6.7628515326826544E-6</v>
      </c>
      <c r="AR58" s="342">
        <f>逆行列係数!AR58/'逆行列係数（外生化）'!AR$116</f>
        <v>1.9222548314312272E-5</v>
      </c>
      <c r="AS58" s="342">
        <f>逆行列係数!AS58/'逆行列係数（外生化）'!AS$116</f>
        <v>8.5297360505589621E-6</v>
      </c>
      <c r="AT58" s="342">
        <f>逆行列係数!AT58/'逆行列係数（外生化）'!AT$116</f>
        <v>7.121254364491604E-5</v>
      </c>
      <c r="AU58" s="342">
        <f>逆行列係数!AU58/'逆行列係数（外生化）'!AU$116</f>
        <v>2.1152588576376724E-5</v>
      </c>
      <c r="AV58" s="342">
        <f>逆行列係数!AV58/'逆行列係数（外生化）'!AV$116</f>
        <v>1.5306455627776551E-5</v>
      </c>
      <c r="AW58" s="342">
        <f>逆行列係数!AW58/'逆行列係数（外生化）'!AW$116</f>
        <v>2.0673540834983955E-5</v>
      </c>
      <c r="AX58" s="342">
        <f>逆行列係数!AX58/'逆行列係数（外生化）'!AX$116</f>
        <v>1.2659625101975409E-5</v>
      </c>
      <c r="AY58" s="342">
        <f>逆行列係数!AY58/'逆行列係数（外生化）'!AY$116</f>
        <v>1.3726668105680732E-5</v>
      </c>
      <c r="AZ58" s="342">
        <f>逆行列係数!AZ58/'逆行列係数（外生化）'!AZ$116</f>
        <v>6.0066657928912828E-6</v>
      </c>
      <c r="BA58" s="342">
        <f>逆行列係数!BA58/'逆行列係数（外生化）'!BA$116</f>
        <v>1.5016980970414376E-5</v>
      </c>
      <c r="BB58" s="342">
        <f>逆行列係数!BB58/'逆行列係数（外生化）'!BB$116</f>
        <v>1.1190024801470695E-5</v>
      </c>
      <c r="BC58" s="342">
        <f>逆行列係数!BC58/'逆行列係数（外生化）'!BC$116</f>
        <v>1</v>
      </c>
      <c r="BD58" s="342">
        <f>逆行列係数!BD58/'逆行列係数（外生化）'!BD$116</f>
        <v>2.1201701732370477E-5</v>
      </c>
      <c r="BE58" s="342">
        <f>逆行列係数!BE58/'逆行列係数（外生化）'!BE$116</f>
        <v>2.648551859858623E-3</v>
      </c>
      <c r="BF58" s="342">
        <f>逆行列係数!BF58/'逆行列係数（外生化）'!BF$116</f>
        <v>1.4294829854034957E-3</v>
      </c>
      <c r="BG58" s="342">
        <f>逆行列係数!BG58/'逆行列係数（外生化）'!BG$116</f>
        <v>8.5556963417665024E-6</v>
      </c>
      <c r="BH58" s="342">
        <f>逆行列係数!BH58/'逆行列係数（外生化）'!BH$116</f>
        <v>9.7483621534429348E-4</v>
      </c>
      <c r="BI58" s="342">
        <f>逆行列係数!BI58/'逆行列係数（外生化）'!BI$116</f>
        <v>3.3385725750227716E-4</v>
      </c>
      <c r="BJ58" s="342">
        <f>逆行列係数!BJ58/'逆行列係数（外生化）'!BJ$116</f>
        <v>8.0958071079777616E-6</v>
      </c>
      <c r="BK58" s="342">
        <f>逆行列係数!BK58/'逆行列係数（外生化）'!BK$116</f>
        <v>2.9548405835846986E-5</v>
      </c>
      <c r="BL58" s="342">
        <f>逆行列係数!BL58/'逆行列係数（外生化）'!BL$116</f>
        <v>2.4271535905068671E-4</v>
      </c>
      <c r="BM58" s="342">
        <f>逆行列係数!BM58/'逆行列係数（外生化）'!BM$116</f>
        <v>7.0453984041245608E-5</v>
      </c>
      <c r="BN58" s="342">
        <f>逆行列係数!BN58/'逆行列係数（外生化）'!BN$116</f>
        <v>3.9160597224281805E-4</v>
      </c>
      <c r="BO58" s="342">
        <f>逆行列係数!BO58/'逆行列係数（外生化）'!BO$116</f>
        <v>5.6457397436718998E-4</v>
      </c>
      <c r="BP58" s="342">
        <f>逆行列係数!BP58/'逆行列係数（外生化）'!BP$116</f>
        <v>1.7093296045866119E-5</v>
      </c>
      <c r="BQ58" s="342">
        <f>逆行列係数!BQ58/'逆行列係数（外生化）'!BQ$116</f>
        <v>1.4477704872036197E-5</v>
      </c>
      <c r="BR58" s="342">
        <f>逆行列係数!BR58/'逆行列係数（外生化）'!BR$116</f>
        <v>2.873915126878783E-5</v>
      </c>
      <c r="BS58" s="342">
        <f>逆行列係数!BS58/'逆行列係数（外生化）'!BS$116</f>
        <v>2.4850809938482291E-5</v>
      </c>
      <c r="BT58" s="342">
        <f>逆行列係数!BT58/'逆行列係数（外生化）'!BT$116</f>
        <v>4.1429358899043703E-5</v>
      </c>
      <c r="BU58" s="342">
        <f>逆行列係数!BU58/'逆行列係数（外生化）'!BU$116</f>
        <v>3.2125476501357558E-5</v>
      </c>
      <c r="BV58" s="342">
        <f>逆行列係数!BV58/'逆行列係数（外生化）'!BV$116</f>
        <v>4.255264840521027E-5</v>
      </c>
      <c r="BW58" s="342">
        <f>逆行列係数!BW58/'逆行列係数（外生化）'!BW$116</f>
        <v>2.7090216347758498E-5</v>
      </c>
      <c r="BX58" s="342">
        <f>逆行列係数!BX58/'逆行列係数（外生化）'!BX$116</f>
        <v>3.5454575734672644E-6</v>
      </c>
      <c r="BY58" s="342">
        <f>逆行列係数!BY58/'逆行列係数（外生化）'!BY$116</f>
        <v>3.5507653846475807E-5</v>
      </c>
      <c r="BZ58" s="342">
        <f>逆行列係数!BZ58/'逆行列係数（外生化）'!BZ$116</f>
        <v>4.0173738243549974E-5</v>
      </c>
      <c r="CA58" s="342">
        <f>逆行列係数!CA58/'逆行列係数（外生化）'!CA$116</f>
        <v>6.839039095243125E-5</v>
      </c>
      <c r="CB58" s="342">
        <f>逆行列係数!CB58/'逆行列係数（外生化）'!CB$116</f>
        <v>1.3818760774693753E-5</v>
      </c>
      <c r="CC58" s="342">
        <f>逆行列係数!CC58/'逆行列係数（外生化）'!CC$116</f>
        <v>0</v>
      </c>
      <c r="CD58" s="342">
        <f>逆行列係数!CD58/'逆行列係数（外生化）'!CD$116</f>
        <v>3.7504202202578261E-5</v>
      </c>
      <c r="CE58" s="342">
        <f>逆行列係数!CE58/'逆行列係数（外生化）'!CE$116</f>
        <v>2.6983486124539744E-5</v>
      </c>
      <c r="CF58" s="342">
        <f>逆行列係数!CF58/'逆行列係数（外生化）'!CF$116</f>
        <v>5.947297146395331E-5</v>
      </c>
      <c r="CG58" s="342">
        <f>逆行列係数!CG58/'逆行列係数（外生化）'!CG$116</f>
        <v>6.1626022814335752E-6</v>
      </c>
      <c r="CH58" s="342">
        <f>逆行列係数!CH58/'逆行列係数（外生化）'!CH$116</f>
        <v>2.0018293784510242E-5</v>
      </c>
      <c r="CI58" s="342">
        <f>逆行列係数!CI58/'逆行列係数（外生化）'!CI$116</f>
        <v>4.0394041918723294E-5</v>
      </c>
      <c r="CJ58" s="342">
        <f>逆行列係数!CJ58/'逆行列係数（外生化）'!CJ$116</f>
        <v>6.0733734201813674E-5</v>
      </c>
      <c r="CK58" s="342">
        <f>逆行列係数!CK58/'逆行列係数（外生化）'!CK$116</f>
        <v>2.9267054850901571E-5</v>
      </c>
      <c r="CL58" s="342">
        <f>逆行列係数!CL58/'逆行列係数（外生化）'!CL$116</f>
        <v>5.2394174839470498E-5</v>
      </c>
      <c r="CM58" s="342">
        <f>逆行列係数!CM58/'逆行列係数（外生化）'!CM$116</f>
        <v>2.9733564501000767E-4</v>
      </c>
      <c r="CN58" s="342">
        <f>逆行列係数!CN58/'逆行列係数（外生化）'!CN$116</f>
        <v>1.5528459020089368E-5</v>
      </c>
      <c r="CO58" s="342">
        <f>逆行列係数!CO58/'逆行列係数（外生化）'!CO$116</f>
        <v>6.0572214135957632E-5</v>
      </c>
      <c r="CP58" s="342">
        <f>逆行列係数!CP58/'逆行列係数（外生化）'!CP$116</f>
        <v>1.1978170919656171E-5</v>
      </c>
      <c r="CQ58" s="342">
        <f>逆行列係数!CQ58/'逆行列係数（外生化）'!CQ$116</f>
        <v>1.697927863763874E-5</v>
      </c>
      <c r="CR58" s="342">
        <f>逆行列係数!CR58/'逆行列係数（外生化）'!CR$116</f>
        <v>1.3851167105798844E-5</v>
      </c>
      <c r="CS58" s="342">
        <f>逆行列係数!CS58/'逆行列係数（外生化）'!CS$116</f>
        <v>7.9241215520305418E-6</v>
      </c>
      <c r="CT58" s="342">
        <f>逆行列係数!CT58/'逆行列係数（外生化）'!CT$116</f>
        <v>2.1782544342750165E-5</v>
      </c>
      <c r="CU58" s="342">
        <f>逆行列係数!CU58/'逆行列係数（外生化）'!CU$116</f>
        <v>5.044566794076455E-5</v>
      </c>
      <c r="CV58" s="342">
        <f>逆行列係数!CV58/'逆行列係数（外生化）'!CV$116</f>
        <v>4.746779154464382E-5</v>
      </c>
      <c r="CW58" s="342">
        <f>逆行列係数!CW58/'逆行列係数（外生化）'!CW$116</f>
        <v>2.8542277232738479E-4</v>
      </c>
      <c r="CX58" s="342">
        <f>逆行列係数!CX58/'逆行列係数（外生化）'!CX$116</f>
        <v>1.3553830854472857E-4</v>
      </c>
      <c r="CY58" s="342">
        <f>逆行列係数!CY58/'逆行列係数（外生化）'!CY$116</f>
        <v>1.6977275743124518E-5</v>
      </c>
      <c r="CZ58" s="342">
        <f>逆行列係数!CZ58/'逆行列係数（外生化）'!CZ$116</f>
        <v>2.3085472510304528E-5</v>
      </c>
      <c r="DA58" s="342">
        <f>逆行列係数!DA58/'逆行列係数（外生化）'!DA$116</f>
        <v>1.3950359062344089E-5</v>
      </c>
      <c r="DB58" s="342">
        <f>逆行列係数!DB58/'逆行列係数（外生化）'!DB$116</f>
        <v>5.3791344399430646E-5</v>
      </c>
      <c r="DC58" s="342">
        <f>逆行列係数!DC58/'逆行列係数（外生化）'!DC$116</f>
        <v>1.5783547849696995E-5</v>
      </c>
      <c r="DD58" s="342">
        <f>逆行列係数!DD58/'逆行列係数（外生化）'!DD$116</f>
        <v>1.0962241322775437E-5</v>
      </c>
      <c r="DE58" s="342">
        <f>逆行列係数!DE58/'逆行列係数（外生化）'!DE$116</f>
        <v>7.3562105841649531E-6</v>
      </c>
      <c r="DF58" s="343">
        <f>逆行列係数!DF58/'逆行列係数（外生化）'!DF$116</f>
        <v>3.8352548124802838E-5</v>
      </c>
      <c r="DG58" s="344"/>
      <c r="DH58" s="345"/>
      <c r="DI58" s="346"/>
      <c r="DJ58" s="346"/>
      <c r="DK58" s="346"/>
      <c r="DL58" s="346"/>
      <c r="DM58" s="346"/>
      <c r="DN58" s="346"/>
      <c r="DO58" s="346"/>
      <c r="DR58" s="345"/>
      <c r="DS58" s="345"/>
      <c r="DT58" s="345"/>
      <c r="DU58" s="345"/>
      <c r="DV58" s="345"/>
      <c r="DW58" s="345"/>
      <c r="DX58" s="345"/>
      <c r="DY58" s="345"/>
      <c r="DZ58" s="345"/>
      <c r="EA58" s="345"/>
      <c r="EB58" s="345"/>
      <c r="EC58" s="345"/>
      <c r="ED58" s="345"/>
      <c r="EE58" s="345"/>
      <c r="EF58" s="345"/>
      <c r="EG58" s="345"/>
      <c r="EH58" s="345"/>
      <c r="EI58" s="345"/>
      <c r="EJ58" s="345"/>
      <c r="EK58" s="345"/>
      <c r="EL58" s="345"/>
      <c r="EM58" s="345"/>
      <c r="EN58" s="345"/>
      <c r="EO58" s="345"/>
      <c r="EP58" s="345"/>
      <c r="EQ58" s="345"/>
      <c r="ER58" s="345"/>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345"/>
    </row>
    <row r="59" spans="1:171" ht="19.899999999999999" customHeight="1" x14ac:dyDescent="0.15">
      <c r="A59" s="347" t="s">
        <v>402</v>
      </c>
      <c r="B59" s="348" t="s">
        <v>401</v>
      </c>
      <c r="C59" s="349">
        <f>逆行列係数!C59/'逆行列係数（外生化）'!C$116</f>
        <v>2.0930843942987543E-6</v>
      </c>
      <c r="D59" s="342">
        <f>逆行列係数!D59/'逆行列係数（外生化）'!D$116</f>
        <v>9.2897065350255436E-7</v>
      </c>
      <c r="E59" s="342">
        <f>逆行列係数!E59/'逆行列係数（外生化）'!E$116</f>
        <v>3.7811640122190006E-6</v>
      </c>
      <c r="F59" s="342">
        <f>逆行列係数!F59/'逆行列係数（外生化）'!F$116</f>
        <v>1.0240332200839569E-6</v>
      </c>
      <c r="G59" s="342">
        <f>逆行列係数!G59/'逆行列係数（外生化）'!G$116</f>
        <v>5.514258357330881E-7</v>
      </c>
      <c r="H59" s="342">
        <f>逆行列係数!H59/'逆行列係数（外生化）'!H$116</f>
        <v>0</v>
      </c>
      <c r="I59" s="342">
        <f>逆行列係数!I59/'逆行列係数（外生化）'!I$116</f>
        <v>5.1299325284564271E-6</v>
      </c>
      <c r="J59" s="342">
        <f>逆行列係数!J59/'逆行列係数（外生化）'!J$116</f>
        <v>5.5241533565109944E-7</v>
      </c>
      <c r="K59" s="342">
        <f>逆行列係数!K59/'逆行列係数（外生化）'!K$116</f>
        <v>7.3866579830461278E-7</v>
      </c>
      <c r="L59" s="342">
        <f>逆行列係数!L59/'逆行列係数（外生化）'!L$116</f>
        <v>3.1713015033461634E-7</v>
      </c>
      <c r="M59" s="342">
        <f>逆行列係数!M59/'逆行列係数（外生化）'!M$116</f>
        <v>0</v>
      </c>
      <c r="N59" s="342">
        <f>逆行列係数!N59/'逆行列係数（外生化）'!N$116</f>
        <v>1.1549380406001962E-6</v>
      </c>
      <c r="O59" s="342">
        <f>逆行列係数!O59/'逆行列係数（外生化）'!O$116</f>
        <v>5.3787626625390655E-7</v>
      </c>
      <c r="P59" s="342">
        <f>逆行列係数!P59/'逆行列係数（外生化）'!P$116</f>
        <v>8.5641750152364384E-7</v>
      </c>
      <c r="Q59" s="342">
        <f>逆行列係数!Q59/'逆行列係数（外生化）'!Q$116</f>
        <v>5.8428449501904346E-7</v>
      </c>
      <c r="R59" s="342">
        <f>逆行列係数!R59/'逆行列係数（外生化）'!R$116</f>
        <v>6.0598403472192226E-7</v>
      </c>
      <c r="S59" s="342">
        <f>逆行列係数!S59/'逆行列係数（外生化）'!S$116</f>
        <v>5.0198532834953974E-7</v>
      </c>
      <c r="T59" s="342">
        <f>逆行列係数!T59/'逆行列係数（外生化）'!T$116</f>
        <v>7.0372854367198663E-7</v>
      </c>
      <c r="U59" s="342">
        <f>逆行列係数!U59/'逆行列係数（外生化）'!U$116</f>
        <v>9.4501914974004036E-7</v>
      </c>
      <c r="V59" s="342">
        <f>逆行列係数!V59/'逆行列係数（外生化）'!V$116</f>
        <v>1.7039264070377625E-6</v>
      </c>
      <c r="W59" s="342">
        <f>逆行列係数!W59/'逆行列係数（外生化）'!W$116</f>
        <v>4.0137411627110656E-7</v>
      </c>
      <c r="X59" s="342">
        <f>逆行列係数!X59/'逆行列係数（外生化）'!X$116</f>
        <v>1.3031497267977109E-6</v>
      </c>
      <c r="Y59" s="342">
        <f>逆行列係数!Y59/'逆行列係数（外生化）'!Y$116</f>
        <v>6.2275438723866521E-7</v>
      </c>
      <c r="Z59" s="342">
        <f>逆行列係数!Z59/'逆行列係数（外生化）'!Z$116</f>
        <v>6.3229713422701917E-7</v>
      </c>
      <c r="AA59" s="342">
        <f>逆行列係数!AA59/'逆行列係数（外生化）'!AA$116</f>
        <v>6.3458394594449332E-7</v>
      </c>
      <c r="AB59" s="342">
        <f>逆行列係数!AB59/'逆行列係数（外生化）'!AB$116</f>
        <v>4.9895382754527261E-7</v>
      </c>
      <c r="AC59" s="342">
        <f>逆行列係数!AC59/'逆行列係数（外生化）'!AC$116</f>
        <v>1.4247984123688107E-7</v>
      </c>
      <c r="AD59" s="342">
        <f>逆行列係数!AD59/'逆行列係数（外生化）'!AD$116</f>
        <v>7.8787597518007031E-7</v>
      </c>
      <c r="AE59" s="342">
        <f>逆行列係数!AE59/'逆行列係数（外生化）'!AE$116</f>
        <v>6.3901329107143651E-7</v>
      </c>
      <c r="AF59" s="342">
        <f>逆行列係数!AF59/'逆行列係数（外生化）'!AF$116</f>
        <v>1.484073373901844E-6</v>
      </c>
      <c r="AG59" s="342">
        <f>逆行列係数!AG59/'逆行列係数（外生化）'!AG$116</f>
        <v>5.7699775748613779E-7</v>
      </c>
      <c r="AH59" s="342">
        <f>逆行列係数!AH59/'逆行列係数（外生化）'!AH$116</f>
        <v>8.9309511481922997E-7</v>
      </c>
      <c r="AI59" s="342">
        <f>逆行列係数!AI59/'逆行列係数（外生化）'!AI$116</f>
        <v>1.8539709557360792E-6</v>
      </c>
      <c r="AJ59" s="342">
        <f>逆行列係数!AJ59/'逆行列係数（外生化）'!AJ$116</f>
        <v>6.488353508225043E-7</v>
      </c>
      <c r="AK59" s="342">
        <f>逆行列係数!AK59/'逆行列係数（外生化）'!AK$116</f>
        <v>1.7549405132591051E-6</v>
      </c>
      <c r="AL59" s="342">
        <f>逆行列係数!AL59/'逆行列係数（外生化）'!AL$116</f>
        <v>3.9233255336369839E-7</v>
      </c>
      <c r="AM59" s="342">
        <f>逆行列係数!AM59/'逆行列係数（外生化）'!AM$116</f>
        <v>7.2998095408262324E-7</v>
      </c>
      <c r="AN59" s="342">
        <f>逆行列係数!AN59/'逆行列係数（外生化）'!AN$116</f>
        <v>1.1211227655499353E-6</v>
      </c>
      <c r="AO59" s="342">
        <f>逆行列係数!AO59/'逆行列係数（外生化）'!AO$116</f>
        <v>5.3776811216926324E-7</v>
      </c>
      <c r="AP59" s="342">
        <f>逆行列係数!AP59/'逆行列係数（外生化）'!AP$116</f>
        <v>3.9097064075998703E-7</v>
      </c>
      <c r="AQ59" s="342">
        <f>逆行列係数!AQ59/'逆行列係数（外生化）'!AQ$116</f>
        <v>5.8530278684449627E-7</v>
      </c>
      <c r="AR59" s="342">
        <f>逆行列係数!AR59/'逆行列係数（外生化）'!AR$116</f>
        <v>7.711137921735496E-7</v>
      </c>
      <c r="AS59" s="342">
        <f>逆行列係数!AS59/'逆行列係数（外生化）'!AS$116</f>
        <v>7.4014196473284993E-7</v>
      </c>
      <c r="AT59" s="342">
        <f>逆行列係数!AT59/'逆行列係数（外生化）'!AT$116</f>
        <v>6.903716214477943E-7</v>
      </c>
      <c r="AU59" s="342">
        <f>逆行列係数!AU59/'逆行列係数（外生化）'!AU$116</f>
        <v>2.05574361259918E-6</v>
      </c>
      <c r="AV59" s="342">
        <f>逆行列係数!AV59/'逆行列係数（外生化）'!AV$116</f>
        <v>6.9485061746385051E-7</v>
      </c>
      <c r="AW59" s="342">
        <f>逆行列係数!AW59/'逆行列係数（外生化）'!AW$116</f>
        <v>9.5294462800666998E-7</v>
      </c>
      <c r="AX59" s="342">
        <f>逆行列係数!AX59/'逆行列係数（外生化）'!AX$116</f>
        <v>7.5309041957862622E-7</v>
      </c>
      <c r="AY59" s="342">
        <f>逆行列係数!AY59/'逆行列係数（外生化）'!AY$116</f>
        <v>9.5272821675838721E-7</v>
      </c>
      <c r="AZ59" s="342">
        <f>逆行列係数!AZ59/'逆行列係数（外生化）'!AZ$116</f>
        <v>3.7498170170067774E-7</v>
      </c>
      <c r="BA59" s="342">
        <f>逆行列係数!BA59/'逆行列係数（外生化）'!BA$116</f>
        <v>5.6098913519504202E-7</v>
      </c>
      <c r="BB59" s="342">
        <f>逆行列係数!BB59/'逆行列係数（外生化）'!BB$116</f>
        <v>8.277249890138322E-7</v>
      </c>
      <c r="BC59" s="342">
        <f>逆行列係数!BC59/'逆行列係数（外生化）'!BC$116</f>
        <v>2.8444400974041269E-6</v>
      </c>
      <c r="BD59" s="342">
        <f>逆行列係数!BD59/'逆行列係数（外生化）'!BD$116</f>
        <v>1</v>
      </c>
      <c r="BE59" s="342">
        <f>逆行列係数!BE59/'逆行列係数（外生化）'!BE$116</f>
        <v>4.1481845648947701E-7</v>
      </c>
      <c r="BF59" s="342">
        <f>逆行列係数!BF59/'逆行列係数（外生化）'!BF$116</f>
        <v>4.1001587192593774E-7</v>
      </c>
      <c r="BG59" s="342">
        <f>逆行列係数!BG59/'逆行列係数（外生化）'!BG$116</f>
        <v>4.9736370195887934E-7</v>
      </c>
      <c r="BH59" s="342">
        <f>逆行列係数!BH59/'逆行列係数（外生化）'!BH$116</f>
        <v>5.9996472902257283E-7</v>
      </c>
      <c r="BI59" s="342">
        <f>逆行列係数!BI59/'逆行列係数（外生化）'!BI$116</f>
        <v>5.5285212046474876E-7</v>
      </c>
      <c r="BJ59" s="342">
        <f>逆行列係数!BJ59/'逆行列係数（外生化）'!BJ$116</f>
        <v>1.0047267611384898E-6</v>
      </c>
      <c r="BK59" s="342">
        <f>逆行列係数!BK59/'逆行列係数（外生化）'!BK$116</f>
        <v>3.6664728515345174E-6</v>
      </c>
      <c r="BL59" s="342">
        <f>逆行列係数!BL59/'逆行列係数（外生化）'!BL$116</f>
        <v>1.7274269161017924E-6</v>
      </c>
      <c r="BM59" s="342">
        <f>逆行列係数!BM59/'逆行列係数（外生化）'!BM$116</f>
        <v>1.4560304419556993E-6</v>
      </c>
      <c r="BN59" s="342">
        <f>逆行列係数!BN59/'逆行列係数（外生化）'!BN$116</f>
        <v>2.5626483713479637E-6</v>
      </c>
      <c r="BO59" s="342">
        <f>逆行列係数!BO59/'逆行列係数（外生化）'!BO$116</f>
        <v>3.369094462669605E-6</v>
      </c>
      <c r="BP59" s="342">
        <f>逆行列係数!BP59/'逆行列係数（外生化）'!BP$116</f>
        <v>1.628683400188001E-6</v>
      </c>
      <c r="BQ59" s="342">
        <f>逆行列係数!BQ59/'逆行列係数（外生化）'!BQ$116</f>
        <v>6.8161255085958572E-7</v>
      </c>
      <c r="BR59" s="342">
        <f>逆行列係数!BR59/'逆行列係数（外生化）'!BR$116</f>
        <v>1.7108701923342213E-6</v>
      </c>
      <c r="BS59" s="342">
        <f>逆行列係数!BS59/'逆行列係数（外生化）'!BS$116</f>
        <v>2.0109690801567366E-6</v>
      </c>
      <c r="BT59" s="342">
        <f>逆行列係数!BT59/'逆行列係数（外生化）'!BT$116</f>
        <v>9.0597927651723038E-7</v>
      </c>
      <c r="BU59" s="342">
        <f>逆行列係数!BU59/'逆行列係数（外生化）'!BU$116</f>
        <v>6.036475683337836E-7</v>
      </c>
      <c r="BV59" s="342">
        <f>逆行列係数!BV59/'逆行列係数（外生化）'!BV$116</f>
        <v>3.5910999944240927E-7</v>
      </c>
      <c r="BW59" s="342">
        <f>逆行列係数!BW59/'逆行列係数（外生化）'!BW$116</f>
        <v>3.0877529252276783E-7</v>
      </c>
      <c r="BX59" s="342">
        <f>逆行列係数!BX59/'逆行列係数（外生化）'!BX$116</f>
        <v>7.1231045392805629E-8</v>
      </c>
      <c r="BY59" s="342">
        <f>逆行列係数!BY59/'逆行列係数（外生化）'!BY$116</f>
        <v>5.010790193026279E-7</v>
      </c>
      <c r="BZ59" s="342">
        <f>逆行列係数!BZ59/'逆行列係数（外生化）'!BZ$116</f>
        <v>1.9070130007222678E-6</v>
      </c>
      <c r="CA59" s="342">
        <f>逆行列係数!CA59/'逆行列係数（外生化）'!CA$116</f>
        <v>1.8121287544755904E-5</v>
      </c>
      <c r="CB59" s="342">
        <f>逆行列係数!CB59/'逆行列係数（外生化）'!CB$116</f>
        <v>2.6042734788251825E-7</v>
      </c>
      <c r="CC59" s="342">
        <f>逆行列係数!CC59/'逆行列係数（外生化）'!CC$116</f>
        <v>0</v>
      </c>
      <c r="CD59" s="342">
        <f>逆行列係数!CD59/'逆行列係数（外生化）'!CD$116</f>
        <v>9.5105351236904179E-7</v>
      </c>
      <c r="CE59" s="342">
        <f>逆行列係数!CE59/'逆行列係数（外生化）'!CE$116</f>
        <v>9.5345705011739496E-7</v>
      </c>
      <c r="CF59" s="342">
        <f>逆行列係数!CF59/'逆行列係数（外生化）'!CF$116</f>
        <v>9.3978684274572389E-7</v>
      </c>
      <c r="CG59" s="342">
        <f>逆行列係数!CG59/'逆行列係数（外生化）'!CG$116</f>
        <v>4.0718897849224825E-7</v>
      </c>
      <c r="CH59" s="342">
        <f>逆行列係数!CH59/'逆行列係数（外生化）'!CH$116</f>
        <v>1.9020402015613723E-6</v>
      </c>
      <c r="CI59" s="342">
        <f>逆行列係数!CI59/'逆行列係数（外生化）'!CI$116</f>
        <v>2.8508182234676651E-6</v>
      </c>
      <c r="CJ59" s="342">
        <f>逆行列係数!CJ59/'逆行列係数（外生化）'!CJ$116</f>
        <v>1.2193826727924274E-6</v>
      </c>
      <c r="CK59" s="342">
        <f>逆行列係数!CK59/'逆行列係数（外生化）'!CK$116</f>
        <v>2.065456983070758E-6</v>
      </c>
      <c r="CL59" s="342">
        <f>逆行列係数!CL59/'逆行列係数（外生化）'!CL$116</f>
        <v>7.0980123215720136E-7</v>
      </c>
      <c r="CM59" s="342">
        <f>逆行列係数!CM59/'逆行列係数（外生化）'!CM$116</f>
        <v>1.2537358796467668E-6</v>
      </c>
      <c r="CN59" s="342">
        <f>逆行列係数!CN59/'逆行列係数（外生化）'!CN$116</f>
        <v>6.1673349876530838E-7</v>
      </c>
      <c r="CO59" s="342">
        <f>逆行列係数!CO59/'逆行列係数（外生化）'!CO$116</f>
        <v>1.2252432314084818E-6</v>
      </c>
      <c r="CP59" s="342">
        <f>逆行列係数!CP59/'逆行列係数（外生化）'!CP$116</f>
        <v>6.7690203268020249E-7</v>
      </c>
      <c r="CQ59" s="342">
        <f>逆行列係数!CQ59/'逆行列係数（外生化）'!CQ$116</f>
        <v>1.3674477319917261E-6</v>
      </c>
      <c r="CR59" s="342">
        <f>逆行列係数!CR59/'逆行列係数（外生化）'!CR$116</f>
        <v>8.9254521739160043E-7</v>
      </c>
      <c r="CS59" s="342">
        <f>逆行列係数!CS59/'逆行列係数（外生化）'!CS$116</f>
        <v>9.2369471237467764E-7</v>
      </c>
      <c r="CT59" s="342">
        <f>逆行列係数!CT59/'逆行列係数（外生化）'!CT$116</f>
        <v>7.8431646116020236E-7</v>
      </c>
      <c r="CU59" s="342">
        <f>逆行列係数!CU59/'逆行列係数（外生化）'!CU$116</f>
        <v>6.3413287204425726E-5</v>
      </c>
      <c r="CV59" s="342">
        <f>逆行列係数!CV59/'逆行列係数（外生化）'!CV$116</f>
        <v>5.7729727476310471E-7</v>
      </c>
      <c r="CW59" s="342">
        <f>逆行列係数!CW59/'逆行列係数（外生化）'!CW$116</f>
        <v>5.2429594068081947E-5</v>
      </c>
      <c r="CX59" s="342">
        <f>逆行列係数!CX59/'逆行列係数（外生化）'!CX$116</f>
        <v>7.8658951046343605E-7</v>
      </c>
      <c r="CY59" s="342">
        <f>逆行列係数!CY59/'逆行列係数（外生化）'!CY$116</f>
        <v>1.8087427864031573E-6</v>
      </c>
      <c r="CZ59" s="342">
        <f>逆行列係数!CZ59/'逆行列係数（外生化）'!CZ$116</f>
        <v>4.9240115773860892E-7</v>
      </c>
      <c r="DA59" s="342">
        <f>逆行列係数!DA59/'逆行列係数（外生化）'!DA$116</f>
        <v>9.3737140560011283E-7</v>
      </c>
      <c r="DB59" s="342">
        <f>逆行列係数!DB59/'逆行列係数（外生化）'!DB$116</f>
        <v>1.09028073942105E-6</v>
      </c>
      <c r="DC59" s="342">
        <f>逆行列係数!DC59/'逆行列係数（外生化）'!DC$116</f>
        <v>4.2102158041610759E-7</v>
      </c>
      <c r="DD59" s="342">
        <f>逆行列係数!DD59/'逆行列係数（外生化）'!DD$116</f>
        <v>6.7959637330591632E-7</v>
      </c>
      <c r="DE59" s="342">
        <f>逆行列係数!DE59/'逆行列係数（外生化）'!DE$116</f>
        <v>2.5836158647215329E-7</v>
      </c>
      <c r="DF59" s="343">
        <f>逆行列係数!DF59/'逆行列係数（外生化）'!DF$116</f>
        <v>4.7424655783662371E-7</v>
      </c>
      <c r="DG59" s="344"/>
      <c r="DH59" s="345"/>
      <c r="DI59" s="346"/>
      <c r="DJ59" s="346"/>
      <c r="DK59" s="346"/>
      <c r="DL59" s="346"/>
      <c r="DM59" s="346"/>
      <c r="DN59" s="346"/>
      <c r="DO59" s="346"/>
      <c r="DR59" s="345"/>
      <c r="DS59" s="345"/>
      <c r="DT59" s="345"/>
      <c r="DU59" s="345"/>
      <c r="DV59" s="345"/>
      <c r="DW59" s="345"/>
      <c r="DX59" s="345"/>
      <c r="DY59" s="345"/>
      <c r="DZ59" s="345"/>
      <c r="EA59" s="345"/>
      <c r="EB59" s="345"/>
      <c r="EC59" s="345"/>
      <c r="ED59" s="345"/>
      <c r="EE59" s="345"/>
      <c r="EF59" s="345"/>
      <c r="EG59" s="345"/>
      <c r="EH59" s="345"/>
      <c r="EI59" s="345"/>
      <c r="EJ59" s="345"/>
      <c r="EK59" s="345"/>
      <c r="EL59" s="345"/>
      <c r="EM59" s="345"/>
      <c r="EN59" s="345"/>
      <c r="EO59" s="345"/>
      <c r="EP59" s="345"/>
      <c r="EQ59" s="345"/>
      <c r="ER59" s="345"/>
      <c r="ES59" s="345"/>
      <c r="ET59" s="345"/>
      <c r="EU59" s="345"/>
      <c r="EV59" s="345"/>
      <c r="EW59" s="345"/>
      <c r="EX59" s="345"/>
      <c r="EY59" s="345"/>
      <c r="EZ59" s="345"/>
      <c r="FA59" s="345"/>
      <c r="FB59" s="345"/>
      <c r="FC59" s="345"/>
      <c r="FD59" s="345"/>
      <c r="FE59" s="345"/>
      <c r="FF59" s="345"/>
      <c r="FG59" s="345"/>
      <c r="FH59" s="345"/>
      <c r="FI59" s="345"/>
      <c r="FJ59" s="345"/>
      <c r="FK59" s="345"/>
      <c r="FL59" s="345"/>
      <c r="FM59" s="345"/>
      <c r="FN59" s="345"/>
      <c r="FO59" s="345"/>
    </row>
    <row r="60" spans="1:171" ht="19.899999999999999" customHeight="1" x14ac:dyDescent="0.15">
      <c r="A60" s="347" t="s">
        <v>405</v>
      </c>
      <c r="B60" s="348" t="s">
        <v>403</v>
      </c>
      <c r="C60" s="349">
        <f>逆行列係数!C60/'逆行列係数（外生化）'!C$116</f>
        <v>0</v>
      </c>
      <c r="D60" s="342">
        <f>逆行列係数!D60/'逆行列係数（外生化）'!D$116</f>
        <v>0</v>
      </c>
      <c r="E60" s="342">
        <f>逆行列係数!E60/'逆行列係数（外生化）'!E$116</f>
        <v>0</v>
      </c>
      <c r="F60" s="342">
        <f>逆行列係数!F60/'逆行列係数（外生化）'!F$116</f>
        <v>0</v>
      </c>
      <c r="G60" s="342">
        <f>逆行列係数!G60/'逆行列係数（外生化）'!G$116</f>
        <v>0</v>
      </c>
      <c r="H60" s="342">
        <f>逆行列係数!H60/'逆行列係数（外生化）'!H$116</f>
        <v>0</v>
      </c>
      <c r="I60" s="342">
        <f>逆行列係数!I60/'逆行列係数（外生化）'!I$116</f>
        <v>0</v>
      </c>
      <c r="J60" s="342">
        <f>逆行列係数!J60/'逆行列係数（外生化）'!J$116</f>
        <v>0</v>
      </c>
      <c r="K60" s="342">
        <f>逆行列係数!K60/'逆行列係数（外生化）'!K$116</f>
        <v>0</v>
      </c>
      <c r="L60" s="342">
        <f>逆行列係数!L60/'逆行列係数（外生化）'!L$116</f>
        <v>0</v>
      </c>
      <c r="M60" s="342">
        <f>逆行列係数!M60/'逆行列係数（外生化）'!M$116</f>
        <v>0</v>
      </c>
      <c r="N60" s="342">
        <f>逆行列係数!N60/'逆行列係数（外生化）'!N$116</f>
        <v>0</v>
      </c>
      <c r="O60" s="342">
        <f>逆行列係数!O60/'逆行列係数（外生化）'!O$116</f>
        <v>0</v>
      </c>
      <c r="P60" s="342">
        <f>逆行列係数!P60/'逆行列係数（外生化）'!P$116</f>
        <v>0</v>
      </c>
      <c r="Q60" s="342">
        <f>逆行列係数!Q60/'逆行列係数（外生化）'!Q$116</f>
        <v>0</v>
      </c>
      <c r="R60" s="342">
        <f>逆行列係数!R60/'逆行列係数（外生化）'!R$116</f>
        <v>0</v>
      </c>
      <c r="S60" s="342">
        <f>逆行列係数!S60/'逆行列係数（外生化）'!S$116</f>
        <v>0</v>
      </c>
      <c r="T60" s="342">
        <f>逆行列係数!T60/'逆行列係数（外生化）'!T$116</f>
        <v>0</v>
      </c>
      <c r="U60" s="342">
        <f>逆行列係数!U60/'逆行列係数（外生化）'!U$116</f>
        <v>0</v>
      </c>
      <c r="V60" s="342">
        <f>逆行列係数!V60/'逆行列係数（外生化）'!V$116</f>
        <v>0</v>
      </c>
      <c r="W60" s="342">
        <f>逆行列係数!W60/'逆行列係数（外生化）'!W$116</f>
        <v>0</v>
      </c>
      <c r="X60" s="342">
        <f>逆行列係数!X60/'逆行列係数（外生化）'!X$116</f>
        <v>0</v>
      </c>
      <c r="Y60" s="342">
        <f>逆行列係数!Y60/'逆行列係数（外生化）'!Y$116</f>
        <v>0</v>
      </c>
      <c r="Z60" s="342">
        <f>逆行列係数!Z60/'逆行列係数（外生化）'!Z$116</f>
        <v>0</v>
      </c>
      <c r="AA60" s="342">
        <f>逆行列係数!AA60/'逆行列係数（外生化）'!AA$116</f>
        <v>0</v>
      </c>
      <c r="AB60" s="342">
        <f>逆行列係数!AB60/'逆行列係数（外生化）'!AB$116</f>
        <v>0</v>
      </c>
      <c r="AC60" s="342">
        <f>逆行列係数!AC60/'逆行列係数（外生化）'!AC$116</f>
        <v>0</v>
      </c>
      <c r="AD60" s="342">
        <f>逆行列係数!AD60/'逆行列係数（外生化）'!AD$116</f>
        <v>0</v>
      </c>
      <c r="AE60" s="342">
        <f>逆行列係数!AE60/'逆行列係数（外生化）'!AE$116</f>
        <v>0</v>
      </c>
      <c r="AF60" s="342">
        <f>逆行列係数!AF60/'逆行列係数（外生化）'!AF$116</f>
        <v>0</v>
      </c>
      <c r="AG60" s="342">
        <f>逆行列係数!AG60/'逆行列係数（外生化）'!AG$116</f>
        <v>0</v>
      </c>
      <c r="AH60" s="342">
        <f>逆行列係数!AH60/'逆行列係数（外生化）'!AH$116</f>
        <v>0</v>
      </c>
      <c r="AI60" s="342">
        <f>逆行列係数!AI60/'逆行列係数（外生化）'!AI$116</f>
        <v>0</v>
      </c>
      <c r="AJ60" s="342">
        <f>逆行列係数!AJ60/'逆行列係数（外生化）'!AJ$116</f>
        <v>0</v>
      </c>
      <c r="AK60" s="342">
        <f>逆行列係数!AK60/'逆行列係数（外生化）'!AK$116</f>
        <v>0</v>
      </c>
      <c r="AL60" s="342">
        <f>逆行列係数!AL60/'逆行列係数（外生化）'!AL$116</f>
        <v>0</v>
      </c>
      <c r="AM60" s="342">
        <f>逆行列係数!AM60/'逆行列係数（外生化）'!AM$116</f>
        <v>0</v>
      </c>
      <c r="AN60" s="342">
        <f>逆行列係数!AN60/'逆行列係数（外生化）'!AN$116</f>
        <v>0</v>
      </c>
      <c r="AO60" s="342">
        <f>逆行列係数!AO60/'逆行列係数（外生化）'!AO$116</f>
        <v>0</v>
      </c>
      <c r="AP60" s="342">
        <f>逆行列係数!AP60/'逆行列係数（外生化）'!AP$116</f>
        <v>0</v>
      </c>
      <c r="AQ60" s="342">
        <f>逆行列係数!AQ60/'逆行列係数（外生化）'!AQ$116</f>
        <v>0</v>
      </c>
      <c r="AR60" s="342">
        <f>逆行列係数!AR60/'逆行列係数（外生化）'!AR$116</f>
        <v>0</v>
      </c>
      <c r="AS60" s="342">
        <f>逆行列係数!AS60/'逆行列係数（外生化）'!AS$116</f>
        <v>0</v>
      </c>
      <c r="AT60" s="342">
        <f>逆行列係数!AT60/'逆行列係数（外生化）'!AT$116</f>
        <v>0</v>
      </c>
      <c r="AU60" s="342">
        <f>逆行列係数!AU60/'逆行列係数（外生化）'!AU$116</f>
        <v>0</v>
      </c>
      <c r="AV60" s="342">
        <f>逆行列係数!AV60/'逆行列係数（外生化）'!AV$116</f>
        <v>0</v>
      </c>
      <c r="AW60" s="342">
        <f>逆行列係数!AW60/'逆行列係数（外生化）'!AW$116</f>
        <v>0</v>
      </c>
      <c r="AX60" s="342">
        <f>逆行列係数!AX60/'逆行列係数（外生化）'!AX$116</f>
        <v>0</v>
      </c>
      <c r="AY60" s="342">
        <f>逆行列係数!AY60/'逆行列係数（外生化）'!AY$116</f>
        <v>0</v>
      </c>
      <c r="AZ60" s="342">
        <f>逆行列係数!AZ60/'逆行列係数（外生化）'!AZ$116</f>
        <v>0</v>
      </c>
      <c r="BA60" s="342">
        <f>逆行列係数!BA60/'逆行列係数（外生化）'!BA$116</f>
        <v>0</v>
      </c>
      <c r="BB60" s="342">
        <f>逆行列係数!BB60/'逆行列係数（外生化）'!BB$116</f>
        <v>0</v>
      </c>
      <c r="BC60" s="342">
        <f>逆行列係数!BC60/'逆行列係数（外生化）'!BC$116</f>
        <v>0</v>
      </c>
      <c r="BD60" s="342">
        <f>逆行列係数!BD60/'逆行列係数（外生化）'!BD$116</f>
        <v>0</v>
      </c>
      <c r="BE60" s="342">
        <f>逆行列係数!BE60/'逆行列係数（外生化）'!BE$116</f>
        <v>1</v>
      </c>
      <c r="BF60" s="342">
        <f>逆行列係数!BF60/'逆行列係数（外生化）'!BF$116</f>
        <v>0</v>
      </c>
      <c r="BG60" s="342">
        <f>逆行列係数!BG60/'逆行列係数（外生化）'!BG$116</f>
        <v>0</v>
      </c>
      <c r="BH60" s="342">
        <f>逆行列係数!BH60/'逆行列係数（外生化）'!BH$116</f>
        <v>0</v>
      </c>
      <c r="BI60" s="342">
        <f>逆行列係数!BI60/'逆行列係数（外生化）'!BI$116</f>
        <v>0</v>
      </c>
      <c r="BJ60" s="342">
        <f>逆行列係数!BJ60/'逆行列係数（外生化）'!BJ$116</f>
        <v>0</v>
      </c>
      <c r="BK60" s="342">
        <f>逆行列係数!BK60/'逆行列係数（外生化）'!BK$116</f>
        <v>0</v>
      </c>
      <c r="BL60" s="342">
        <f>逆行列係数!BL60/'逆行列係数（外生化）'!BL$116</f>
        <v>0</v>
      </c>
      <c r="BM60" s="342">
        <f>逆行列係数!BM60/'逆行列係数（外生化）'!BM$116</f>
        <v>0</v>
      </c>
      <c r="BN60" s="342">
        <f>逆行列係数!BN60/'逆行列係数（外生化）'!BN$116</f>
        <v>0</v>
      </c>
      <c r="BO60" s="342">
        <f>逆行列係数!BO60/'逆行列係数（外生化）'!BO$116</f>
        <v>0</v>
      </c>
      <c r="BP60" s="342">
        <f>逆行列係数!BP60/'逆行列係数（外生化）'!BP$116</f>
        <v>0</v>
      </c>
      <c r="BQ60" s="342">
        <f>逆行列係数!BQ60/'逆行列係数（外生化）'!BQ$116</f>
        <v>0</v>
      </c>
      <c r="BR60" s="342">
        <f>逆行列係数!BR60/'逆行列係数（外生化）'!BR$116</f>
        <v>0</v>
      </c>
      <c r="BS60" s="342">
        <f>逆行列係数!BS60/'逆行列係数（外生化）'!BS$116</f>
        <v>0</v>
      </c>
      <c r="BT60" s="342">
        <f>逆行列係数!BT60/'逆行列係数（外生化）'!BT$116</f>
        <v>0</v>
      </c>
      <c r="BU60" s="342">
        <f>逆行列係数!BU60/'逆行列係数（外生化）'!BU$116</f>
        <v>0</v>
      </c>
      <c r="BV60" s="342">
        <f>逆行列係数!BV60/'逆行列係数（外生化）'!BV$116</f>
        <v>0</v>
      </c>
      <c r="BW60" s="342">
        <f>逆行列係数!BW60/'逆行列係数（外生化）'!BW$116</f>
        <v>0</v>
      </c>
      <c r="BX60" s="342">
        <f>逆行列係数!BX60/'逆行列係数（外生化）'!BX$116</f>
        <v>0</v>
      </c>
      <c r="BY60" s="342">
        <f>逆行列係数!BY60/'逆行列係数（外生化）'!BY$116</f>
        <v>0</v>
      </c>
      <c r="BZ60" s="342">
        <f>逆行列係数!BZ60/'逆行列係数（外生化）'!BZ$116</f>
        <v>0</v>
      </c>
      <c r="CA60" s="342">
        <f>逆行列係数!CA60/'逆行列係数（外生化）'!CA$116</f>
        <v>0</v>
      </c>
      <c r="CB60" s="342">
        <f>逆行列係数!CB60/'逆行列係数（外生化）'!CB$116</f>
        <v>0</v>
      </c>
      <c r="CC60" s="342">
        <f>逆行列係数!CC60/'逆行列係数（外生化）'!CC$116</f>
        <v>0</v>
      </c>
      <c r="CD60" s="342">
        <f>逆行列係数!CD60/'逆行列係数（外生化）'!CD$116</f>
        <v>0</v>
      </c>
      <c r="CE60" s="342">
        <f>逆行列係数!CE60/'逆行列係数（外生化）'!CE$116</f>
        <v>0</v>
      </c>
      <c r="CF60" s="342">
        <f>逆行列係数!CF60/'逆行列係数（外生化）'!CF$116</f>
        <v>0</v>
      </c>
      <c r="CG60" s="342">
        <f>逆行列係数!CG60/'逆行列係数（外生化）'!CG$116</f>
        <v>0</v>
      </c>
      <c r="CH60" s="342">
        <f>逆行列係数!CH60/'逆行列係数（外生化）'!CH$116</f>
        <v>0</v>
      </c>
      <c r="CI60" s="342">
        <f>逆行列係数!CI60/'逆行列係数（外生化）'!CI$116</f>
        <v>0</v>
      </c>
      <c r="CJ60" s="342">
        <f>逆行列係数!CJ60/'逆行列係数（外生化）'!CJ$116</f>
        <v>0</v>
      </c>
      <c r="CK60" s="342">
        <f>逆行列係数!CK60/'逆行列係数（外生化）'!CK$116</f>
        <v>0</v>
      </c>
      <c r="CL60" s="342">
        <f>逆行列係数!CL60/'逆行列係数（外生化）'!CL$116</f>
        <v>0</v>
      </c>
      <c r="CM60" s="342">
        <f>逆行列係数!CM60/'逆行列係数（外生化）'!CM$116</f>
        <v>0</v>
      </c>
      <c r="CN60" s="342">
        <f>逆行列係数!CN60/'逆行列係数（外生化）'!CN$116</f>
        <v>0</v>
      </c>
      <c r="CO60" s="342">
        <f>逆行列係数!CO60/'逆行列係数（外生化）'!CO$116</f>
        <v>0</v>
      </c>
      <c r="CP60" s="342">
        <f>逆行列係数!CP60/'逆行列係数（外生化）'!CP$116</f>
        <v>0</v>
      </c>
      <c r="CQ60" s="342">
        <f>逆行列係数!CQ60/'逆行列係数（外生化）'!CQ$116</f>
        <v>0</v>
      </c>
      <c r="CR60" s="342">
        <f>逆行列係数!CR60/'逆行列係数（外生化）'!CR$116</f>
        <v>0</v>
      </c>
      <c r="CS60" s="342">
        <f>逆行列係数!CS60/'逆行列係数（外生化）'!CS$116</f>
        <v>0</v>
      </c>
      <c r="CT60" s="342">
        <f>逆行列係数!CT60/'逆行列係数（外生化）'!CT$116</f>
        <v>0</v>
      </c>
      <c r="CU60" s="342">
        <f>逆行列係数!CU60/'逆行列係数（外生化）'!CU$116</f>
        <v>0</v>
      </c>
      <c r="CV60" s="342">
        <f>逆行列係数!CV60/'逆行列係数（外生化）'!CV$116</f>
        <v>0</v>
      </c>
      <c r="CW60" s="342">
        <f>逆行列係数!CW60/'逆行列係数（外生化）'!CW$116</f>
        <v>0</v>
      </c>
      <c r="CX60" s="342">
        <f>逆行列係数!CX60/'逆行列係数（外生化）'!CX$116</f>
        <v>0</v>
      </c>
      <c r="CY60" s="342">
        <f>逆行列係数!CY60/'逆行列係数（外生化）'!CY$116</f>
        <v>0</v>
      </c>
      <c r="CZ60" s="342">
        <f>逆行列係数!CZ60/'逆行列係数（外生化）'!CZ$116</f>
        <v>0</v>
      </c>
      <c r="DA60" s="342">
        <f>逆行列係数!DA60/'逆行列係数（外生化）'!DA$116</f>
        <v>0</v>
      </c>
      <c r="DB60" s="342">
        <f>逆行列係数!DB60/'逆行列係数（外生化）'!DB$116</f>
        <v>0</v>
      </c>
      <c r="DC60" s="342">
        <f>逆行列係数!DC60/'逆行列係数（外生化）'!DC$116</f>
        <v>0</v>
      </c>
      <c r="DD60" s="342">
        <f>逆行列係数!DD60/'逆行列係数（外生化）'!DD$116</f>
        <v>0</v>
      </c>
      <c r="DE60" s="342">
        <f>逆行列係数!DE60/'逆行列係数（外生化）'!DE$116</f>
        <v>0</v>
      </c>
      <c r="DF60" s="343">
        <f>逆行列係数!DF60/'逆行列係数（外生化）'!DF$116</f>
        <v>0</v>
      </c>
      <c r="DG60" s="344"/>
      <c r="DH60" s="345"/>
      <c r="DI60" s="346"/>
      <c r="DJ60" s="346"/>
      <c r="DK60" s="346"/>
      <c r="DL60" s="346"/>
      <c r="DM60" s="346"/>
      <c r="DN60" s="346"/>
      <c r="DO60" s="346"/>
      <c r="DR60" s="345"/>
      <c r="DS60" s="345"/>
      <c r="DT60" s="345"/>
      <c r="DU60" s="345"/>
      <c r="DV60" s="345"/>
      <c r="DW60" s="345"/>
      <c r="DX60" s="345"/>
      <c r="DY60" s="345"/>
      <c r="DZ60" s="345"/>
      <c r="EA60" s="345"/>
      <c r="EB60" s="345"/>
      <c r="EC60" s="345"/>
      <c r="ED60" s="345"/>
      <c r="EE60" s="345"/>
      <c r="EF60" s="345"/>
      <c r="EG60" s="345"/>
      <c r="EH60" s="345"/>
      <c r="EI60" s="345"/>
      <c r="EJ60" s="345"/>
      <c r="EK60" s="345"/>
      <c r="EL60" s="345"/>
      <c r="EM60" s="345"/>
      <c r="EN60" s="345"/>
      <c r="EO60" s="345"/>
      <c r="EP60" s="345"/>
      <c r="EQ60" s="345"/>
      <c r="ER60" s="345"/>
      <c r="ES60" s="345"/>
      <c r="ET60" s="345"/>
      <c r="EU60" s="345"/>
      <c r="EV60" s="345"/>
      <c r="EW60" s="345"/>
      <c r="EX60" s="345"/>
      <c r="EY60" s="345"/>
      <c r="EZ60" s="345"/>
      <c r="FA60" s="345"/>
      <c r="FB60" s="345"/>
      <c r="FC60" s="345"/>
      <c r="FD60" s="345"/>
      <c r="FE60" s="345"/>
      <c r="FF60" s="345"/>
      <c r="FG60" s="345"/>
      <c r="FH60" s="345"/>
      <c r="FI60" s="345"/>
      <c r="FJ60" s="345"/>
      <c r="FK60" s="345"/>
      <c r="FL60" s="345"/>
      <c r="FM60" s="345"/>
      <c r="FN60" s="345"/>
      <c r="FO60" s="345"/>
    </row>
    <row r="61" spans="1:171" ht="19.899999999999999" customHeight="1" x14ac:dyDescent="0.15">
      <c r="A61" s="347" t="s">
        <v>408</v>
      </c>
      <c r="B61" s="348" t="s">
        <v>409</v>
      </c>
      <c r="C61" s="349">
        <f>逆行列係数!C61/'逆行列係数（外生化）'!C$116</f>
        <v>2.0380235538108326E-5</v>
      </c>
      <c r="D61" s="342">
        <f>逆行列係数!D61/'逆行列係数（外生化）'!D$116</f>
        <v>8.9413827494005226E-6</v>
      </c>
      <c r="E61" s="342">
        <f>逆行列係数!E61/'逆行列係数（外生化）'!E$116</f>
        <v>4.7815490144976386E-5</v>
      </c>
      <c r="F61" s="342">
        <f>逆行列係数!F61/'逆行列係数（外生化）'!F$116</f>
        <v>7.7167941470528739E-6</v>
      </c>
      <c r="G61" s="342">
        <f>逆行列係数!G61/'逆行列係数（外生化）'!G$116</f>
        <v>4.2291852195987963E-6</v>
      </c>
      <c r="H61" s="342">
        <f>逆行列係数!H61/'逆行列係数（外生化）'!H$116</f>
        <v>0</v>
      </c>
      <c r="I61" s="342">
        <f>逆行列係数!I61/'逆行列係数（外生化）'!I$116</f>
        <v>4.1272914355906765E-5</v>
      </c>
      <c r="J61" s="342">
        <f>逆行列係数!J61/'逆行列係数（外生化）'!J$116</f>
        <v>5.161668402328119E-6</v>
      </c>
      <c r="K61" s="342">
        <f>逆行列係数!K61/'逆行列係数（外生化）'!K$116</f>
        <v>7.1016974645489919E-6</v>
      </c>
      <c r="L61" s="342">
        <f>逆行列係数!L61/'逆行列係数（外生化）'!L$116</f>
        <v>3.0708919803047741E-6</v>
      </c>
      <c r="M61" s="342">
        <f>逆行列係数!M61/'逆行列係数（外生化）'!M$116</f>
        <v>0</v>
      </c>
      <c r="N61" s="342">
        <f>逆行列係数!N61/'逆行列係数（外生化）'!N$116</f>
        <v>1.1535607017188287E-5</v>
      </c>
      <c r="O61" s="342">
        <f>逆行列係数!O61/'逆行列係数（外生化）'!O$116</f>
        <v>5.0844671080979897E-6</v>
      </c>
      <c r="P61" s="342">
        <f>逆行列係数!P61/'逆行列係数（外生化）'!P$116</f>
        <v>7.6687703011350424E-6</v>
      </c>
      <c r="Q61" s="342">
        <f>逆行列係数!Q61/'逆行列係数（外生化）'!Q$116</f>
        <v>4.4257485481012409E-6</v>
      </c>
      <c r="R61" s="342">
        <f>逆行列係数!R61/'逆行列係数（外生化）'!R$116</f>
        <v>5.9736446810797808E-6</v>
      </c>
      <c r="S61" s="342">
        <f>逆行列係数!S61/'逆行列係数（外生化）'!S$116</f>
        <v>4.5975721402832876E-6</v>
      </c>
      <c r="T61" s="342">
        <f>逆行列係数!T61/'逆行列係数（外生化）'!T$116</f>
        <v>4.5575904910516797E-6</v>
      </c>
      <c r="U61" s="342">
        <f>逆行列係数!U61/'逆行列係数（外生化）'!U$116</f>
        <v>1.10400672472558E-5</v>
      </c>
      <c r="V61" s="342">
        <f>逆行列係数!V61/'逆行列係数（外生化）'!V$116</f>
        <v>1.8673356289669272E-5</v>
      </c>
      <c r="W61" s="342">
        <f>逆行列係数!W61/'逆行列係数（外生化）'!W$116</f>
        <v>4.3813742443671399E-6</v>
      </c>
      <c r="X61" s="342">
        <f>逆行列係数!X61/'逆行列係数（外生化）'!X$116</f>
        <v>1.594423184738365E-5</v>
      </c>
      <c r="Y61" s="342">
        <f>逆行列係数!Y61/'逆行列係数（外生化）'!Y$116</f>
        <v>7.2457388979473088E-6</v>
      </c>
      <c r="Z61" s="342">
        <f>逆行列係数!Z61/'逆行列係数（外生化）'!Z$116</f>
        <v>6.63512022657817E-6</v>
      </c>
      <c r="AA61" s="342">
        <f>逆行列係数!AA61/'逆行列係数（外生化）'!AA$116</f>
        <v>7.2014251814659011E-6</v>
      </c>
      <c r="AB61" s="342">
        <f>逆行列係数!AB61/'逆行列係数（外生化）'!AB$116</f>
        <v>5.0525929802520457E-6</v>
      </c>
      <c r="AC61" s="342">
        <f>逆行列係数!AC61/'逆行列係数（外生化）'!AC$116</f>
        <v>1.729203440899613E-6</v>
      </c>
      <c r="AD61" s="342">
        <f>逆行列係数!AD61/'逆行列係数（外生化）'!AD$116</f>
        <v>6.7576213876716413E-6</v>
      </c>
      <c r="AE61" s="342">
        <f>逆行列係数!AE61/'逆行列係数（外生化）'!AE$116</f>
        <v>6.7281417826596898E-6</v>
      </c>
      <c r="AF61" s="342">
        <f>逆行列係数!AF61/'逆行列係数（外生化）'!AF$116</f>
        <v>1.6028486566418056E-5</v>
      </c>
      <c r="AG61" s="342">
        <f>逆行列係数!AG61/'逆行列係数（外生化）'!AG$116</f>
        <v>5.6005205530093338E-6</v>
      </c>
      <c r="AH61" s="342">
        <f>逆行列係数!AH61/'逆行列係数（外生化）'!AH$116</f>
        <v>9.3041106951984005E-6</v>
      </c>
      <c r="AI61" s="342">
        <f>逆行列係数!AI61/'逆行列係数（外生化）'!AI$116</f>
        <v>1.8165528392146125E-5</v>
      </c>
      <c r="AJ61" s="342">
        <f>逆行列係数!AJ61/'逆行列係数（外生化）'!AJ$116</f>
        <v>7.4793149445042206E-6</v>
      </c>
      <c r="AK61" s="342">
        <f>逆行列係数!AK61/'逆行列係数（外生化）'!AK$116</f>
        <v>1.678736575944321E-5</v>
      </c>
      <c r="AL61" s="342">
        <f>逆行列係数!AL61/'逆行列係数（外生化）'!AL$116</f>
        <v>3.9998917620504857E-6</v>
      </c>
      <c r="AM61" s="342">
        <f>逆行列係数!AM61/'逆行列係数（外生化）'!AM$116</f>
        <v>7.7516730761945152E-6</v>
      </c>
      <c r="AN61" s="342">
        <f>逆行列係数!AN61/'逆行列係数（外生化）'!AN$116</f>
        <v>1.168396576968996E-5</v>
      </c>
      <c r="AO61" s="342">
        <f>逆行列係数!AO61/'逆行列係数（外生化）'!AO$116</f>
        <v>4.5419187394903863E-6</v>
      </c>
      <c r="AP61" s="342">
        <f>逆行列係数!AP61/'逆行列係数（外生化）'!AP$116</f>
        <v>3.9744328222342955E-6</v>
      </c>
      <c r="AQ61" s="342">
        <f>逆行列係数!AQ61/'逆行列係数（外生化）'!AQ$116</f>
        <v>5.681750498755695E-6</v>
      </c>
      <c r="AR61" s="342">
        <f>逆行列係数!AR61/'逆行列係数（外生化）'!AR$116</f>
        <v>8.1769939431407586E-6</v>
      </c>
      <c r="AS61" s="342">
        <f>逆行列係数!AS61/'逆行列係数（外生化）'!AS$116</f>
        <v>7.3001950867572417E-6</v>
      </c>
      <c r="AT61" s="342">
        <f>逆行列係数!AT61/'逆行列係数（外生化）'!AT$116</f>
        <v>5.9611027044581576E-6</v>
      </c>
      <c r="AU61" s="342">
        <f>逆行列係数!AU61/'逆行列係数（外生化）'!AU$116</f>
        <v>6.5051944063802503E-6</v>
      </c>
      <c r="AV61" s="342">
        <f>逆行列係数!AV61/'逆行列係数（外生化）'!AV$116</f>
        <v>6.5840808530344311E-6</v>
      </c>
      <c r="AW61" s="342">
        <f>逆行列係数!AW61/'逆行列係数（外生化）'!AW$116</f>
        <v>8.2081516338835873E-6</v>
      </c>
      <c r="AX61" s="342">
        <f>逆行列係数!AX61/'逆行列係数（外生化）'!AX$116</f>
        <v>7.7427788635013324E-6</v>
      </c>
      <c r="AY61" s="342">
        <f>逆行列係数!AY61/'逆行列係数（外生化）'!AY$116</f>
        <v>6.0319651368737024E-6</v>
      </c>
      <c r="AZ61" s="342">
        <f>逆行列係数!AZ61/'逆行列係数（外生化）'!AZ$116</f>
        <v>3.1484874234578529E-6</v>
      </c>
      <c r="BA61" s="342">
        <f>逆行列係数!BA61/'逆行列係数（外生化）'!BA$116</f>
        <v>5.4742252460664586E-6</v>
      </c>
      <c r="BB61" s="342">
        <f>逆行列係数!BB61/'逆行列係数（外生化）'!BB$116</f>
        <v>5.2332138400765925E-6</v>
      </c>
      <c r="BC61" s="342">
        <f>逆行列係数!BC61/'逆行列係数（外生化）'!BC$116</f>
        <v>3.7031152585036693E-6</v>
      </c>
      <c r="BD61" s="342">
        <f>逆行列係数!BD61/'逆行列係数（外生化）'!BD$116</f>
        <v>4.9741155689611013E-6</v>
      </c>
      <c r="BE61" s="342">
        <f>逆行列係数!BE61/'逆行列係数（外生化）'!BE$116</f>
        <v>3.5374182019755516E-6</v>
      </c>
      <c r="BF61" s="342">
        <f>逆行列係数!BF61/'逆行列係数（外生化）'!BF$116</f>
        <v>1</v>
      </c>
      <c r="BG61" s="342">
        <f>逆行列係数!BG61/'逆行列係数（外生化）'!BG$116</f>
        <v>4.751924708819288E-6</v>
      </c>
      <c r="BH61" s="342">
        <f>逆行列係数!BH61/'逆行列係数（外生化）'!BH$116</f>
        <v>3.1748180383708853E-6</v>
      </c>
      <c r="BI61" s="342">
        <f>逆行列係数!BI61/'逆行列係数（外生化）'!BI$116</f>
        <v>3.4865694923583446E-6</v>
      </c>
      <c r="BJ61" s="342">
        <f>逆行列係数!BJ61/'逆行列係数（外生化）'!BJ$116</f>
        <v>7.3554975421293918E-6</v>
      </c>
      <c r="BK61" s="342">
        <f>逆行列係数!BK61/'逆行列係数（外生化）'!BK$116</f>
        <v>1.3735267037167045E-5</v>
      </c>
      <c r="BL61" s="342">
        <f>逆行列係数!BL61/'逆行列係数（外生化）'!BL$116</f>
        <v>7.2801401972295163E-6</v>
      </c>
      <c r="BM61" s="342">
        <f>逆行列係数!BM61/'逆行列係数（外生化）'!BM$116</f>
        <v>9.7275176193073054E-6</v>
      </c>
      <c r="BN61" s="342">
        <f>逆行列係数!BN61/'逆行列係数（外生化）'!BN$116</f>
        <v>1.1125699598375255E-5</v>
      </c>
      <c r="BO61" s="342">
        <f>逆行列係数!BO61/'逆行列係数（外生化）'!BO$116</f>
        <v>1.0460213953355112E-5</v>
      </c>
      <c r="BP61" s="342">
        <f>逆行列係数!BP61/'逆行列係数（外生化）'!BP$116</f>
        <v>1.9635316751548077E-5</v>
      </c>
      <c r="BQ61" s="342">
        <f>逆行列係数!BQ61/'逆行列係数（外生化）'!BQ$116</f>
        <v>5.3226133279069176E-6</v>
      </c>
      <c r="BR61" s="342">
        <f>逆行列係数!BR61/'逆行列係数（外生化）'!BR$116</f>
        <v>2.0316707478740918E-5</v>
      </c>
      <c r="BS61" s="342">
        <f>逆行列係数!BS61/'逆行列係数（外生化）'!BS$116</f>
        <v>2.1113829236306238E-5</v>
      </c>
      <c r="BT61" s="342">
        <f>逆行列係数!BT61/'逆行列係数（外生化）'!BT$116</f>
        <v>5.7780541873915399E-6</v>
      </c>
      <c r="BU61" s="342">
        <f>逆行列係数!BU61/'逆行列係数（外生化）'!BU$116</f>
        <v>4.7165980190209992E-6</v>
      </c>
      <c r="BV61" s="342">
        <f>逆行列係数!BV61/'逆行列係数（外生化）'!BV$116</f>
        <v>3.1144812716129375E-6</v>
      </c>
      <c r="BW61" s="342">
        <f>逆行列係数!BW61/'逆行列係数（外生化）'!BW$116</f>
        <v>2.691916848796954E-6</v>
      </c>
      <c r="BX61" s="342">
        <f>逆行列係数!BX61/'逆行列係数（外生化）'!BX$116</f>
        <v>5.3130984906083332E-7</v>
      </c>
      <c r="BY61" s="342">
        <f>逆行列係数!BY61/'逆行列係数（外生化）'!BY$116</f>
        <v>4.5351382962628928E-6</v>
      </c>
      <c r="BZ61" s="342">
        <f>逆行列係数!BZ61/'逆行列係数（外生化）'!BZ$116</f>
        <v>2.2486125110150522E-5</v>
      </c>
      <c r="CA61" s="342">
        <f>逆行列係数!CA61/'逆行列係数（外生化）'!CA$116</f>
        <v>1.3545824519028591E-4</v>
      </c>
      <c r="CB61" s="342">
        <f>逆行列係数!CB61/'逆行列係数（外生化）'!CB$116</f>
        <v>1.794749284049482E-6</v>
      </c>
      <c r="CC61" s="342">
        <f>逆行列係数!CC61/'逆行列係数（外生化）'!CC$116</f>
        <v>0</v>
      </c>
      <c r="CD61" s="342">
        <f>逆行列係数!CD61/'逆行列係数（外生化）'!CD$116</f>
        <v>8.1949168835546334E-6</v>
      </c>
      <c r="CE61" s="342">
        <f>逆行列係数!CE61/'逆行列係数（外生化）'!CE$116</f>
        <v>8.3880139843228821E-6</v>
      </c>
      <c r="CF61" s="342">
        <f>逆行列係数!CF61/'逆行列係数（外生化）'!CF$116</f>
        <v>8.5919772167742275E-6</v>
      </c>
      <c r="CG61" s="342">
        <f>逆行列係数!CG61/'逆行列係数（外生化）'!CG$116</f>
        <v>4.1702140063554223E-6</v>
      </c>
      <c r="CH61" s="342">
        <f>逆行列係数!CH61/'逆行列係数（外生化）'!CH$116</f>
        <v>7.6957376237733424E-6</v>
      </c>
      <c r="CI61" s="342">
        <f>逆行列係数!CI61/'逆行列係数（外生化）'!CI$116</f>
        <v>1.0874900884037048E-5</v>
      </c>
      <c r="CJ61" s="342">
        <f>逆行列係数!CJ61/'逆行列係数（外生化）'!CJ$116</f>
        <v>1.2678565682261336E-5</v>
      </c>
      <c r="CK61" s="342">
        <f>逆行列係数!CK61/'逆行列係数（外生化）'!CK$116</f>
        <v>6.9657153860803222E-6</v>
      </c>
      <c r="CL61" s="342">
        <f>逆行列係数!CL61/'逆行列係数（外生化）'!CL$116</f>
        <v>5.3024338767616612E-6</v>
      </c>
      <c r="CM61" s="342">
        <f>逆行列係数!CM61/'逆行列係数（外生化）'!CM$116</f>
        <v>1.0052401142600046E-4</v>
      </c>
      <c r="CN61" s="342">
        <f>逆行列係数!CN61/'逆行列係数（外生化）'!CN$116</f>
        <v>5.7611242667052984E-6</v>
      </c>
      <c r="CO61" s="342">
        <f>逆行列係数!CO61/'逆行列係数（外生化）'!CO$116</f>
        <v>1.3560073360732991E-5</v>
      </c>
      <c r="CP61" s="342">
        <f>逆行列係数!CP61/'逆行列係数（外生化）'!CP$116</f>
        <v>3.791545623800951E-6</v>
      </c>
      <c r="CQ61" s="342">
        <f>逆行列係数!CQ61/'逆行列係数（外生化）'!CQ$116</f>
        <v>1.1814492615162587E-5</v>
      </c>
      <c r="CR61" s="342">
        <f>逆行列係数!CR61/'逆行列係数（外生化）'!CR$116</f>
        <v>8.0742616299923689E-6</v>
      </c>
      <c r="CS61" s="342">
        <f>逆行列係数!CS61/'逆行列係数（外生化）'!CS$116</f>
        <v>4.2729716765935843E-6</v>
      </c>
      <c r="CT61" s="342">
        <f>逆行列係数!CT61/'逆行列係数（外生化）'!CT$116</f>
        <v>7.572005876283359E-6</v>
      </c>
      <c r="CU61" s="342">
        <f>逆行列係数!CU61/'逆行列係数（外生化）'!CU$116</f>
        <v>6.9271345367382094E-5</v>
      </c>
      <c r="CV61" s="342">
        <f>逆行列係数!CV61/'逆行列係数（外生化）'!CV$116</f>
        <v>3.850772037744634E-6</v>
      </c>
      <c r="CW61" s="342">
        <f>逆行列係数!CW61/'逆行列係数（外生化）'!CW$116</f>
        <v>7.0745644079493752E-4</v>
      </c>
      <c r="CX61" s="342">
        <f>逆行列係数!CX61/'逆行列係数（外生化）'!CX$116</f>
        <v>5.2646165493085514E-6</v>
      </c>
      <c r="CY61" s="342">
        <f>逆行列係数!CY61/'逆行列係数（外生化）'!CY$116</f>
        <v>1.2686820705419841E-5</v>
      </c>
      <c r="CZ61" s="342">
        <f>逆行列係数!CZ61/'逆行列係数（外生化）'!CZ$116</f>
        <v>4.2979643972249589E-6</v>
      </c>
      <c r="DA61" s="342">
        <f>逆行列係数!DA61/'逆行列係数（外生化）'!DA$116</f>
        <v>8.5768761897090902E-6</v>
      </c>
      <c r="DB61" s="342">
        <f>逆行列係数!DB61/'逆行列係数（外生化）'!DB$116</f>
        <v>9.4229611719761598E-6</v>
      </c>
      <c r="DC61" s="342">
        <f>逆行列係数!DC61/'逆行列係数（外生化）'!DC$116</f>
        <v>3.3184634698011272E-6</v>
      </c>
      <c r="DD61" s="342">
        <f>逆行列係数!DD61/'逆行列係数（外生化）'!DD$116</f>
        <v>5.2945770150628628E-6</v>
      </c>
      <c r="DE61" s="342">
        <f>逆行列係数!DE61/'逆行列係数（外生化）'!DE$116</f>
        <v>2.188617923508587E-6</v>
      </c>
      <c r="DF61" s="343">
        <f>逆行列係数!DF61/'逆行列係数（外生化）'!DF$116</f>
        <v>1.3039655780193015E-5</v>
      </c>
      <c r="DG61" s="344"/>
      <c r="DH61" s="345"/>
      <c r="DI61" s="346"/>
      <c r="DJ61" s="346"/>
      <c r="DK61" s="346"/>
      <c r="DL61" s="346"/>
      <c r="DM61" s="346"/>
      <c r="DN61" s="346"/>
      <c r="DO61" s="346"/>
      <c r="DR61" s="345"/>
      <c r="DS61" s="345"/>
      <c r="DT61" s="345"/>
      <c r="DU61" s="345"/>
      <c r="DV61" s="345"/>
      <c r="DW61" s="345"/>
      <c r="DX61" s="345"/>
      <c r="DY61" s="345"/>
      <c r="DZ61" s="345"/>
      <c r="EA61" s="345"/>
      <c r="EB61" s="345"/>
      <c r="EC61" s="345"/>
      <c r="ED61" s="345"/>
      <c r="EE61" s="345"/>
      <c r="EF61" s="345"/>
      <c r="EG61" s="345"/>
      <c r="EH61" s="345"/>
      <c r="EI61" s="345"/>
      <c r="EJ61" s="345"/>
      <c r="EK61" s="345"/>
      <c r="EL61" s="345"/>
      <c r="EM61" s="345"/>
      <c r="EN61" s="345"/>
      <c r="EO61" s="345"/>
      <c r="EP61" s="345"/>
      <c r="EQ61" s="345"/>
      <c r="ER61" s="345"/>
      <c r="ES61" s="345"/>
      <c r="ET61" s="345"/>
      <c r="EU61" s="345"/>
      <c r="EV61" s="345"/>
      <c r="EW61" s="345"/>
      <c r="EX61" s="345"/>
      <c r="EY61" s="345"/>
      <c r="EZ61" s="345"/>
      <c r="FA61" s="345"/>
      <c r="FB61" s="345"/>
      <c r="FC61" s="345"/>
      <c r="FD61" s="345"/>
      <c r="FE61" s="345"/>
      <c r="FF61" s="345"/>
      <c r="FG61" s="345"/>
      <c r="FH61" s="345"/>
      <c r="FI61" s="345"/>
      <c r="FJ61" s="345"/>
      <c r="FK61" s="345"/>
      <c r="FL61" s="345"/>
      <c r="FM61" s="345"/>
      <c r="FN61" s="345"/>
      <c r="FO61" s="345"/>
    </row>
    <row r="62" spans="1:171" ht="19.899999999999999" customHeight="1" x14ac:dyDescent="0.15">
      <c r="A62" s="347" t="s">
        <v>414</v>
      </c>
      <c r="B62" s="348" t="s">
        <v>413</v>
      </c>
      <c r="C62" s="349">
        <f>逆行列係数!C62/'逆行列係数（外生化）'!C$116</f>
        <v>6.5891425093340104E-4</v>
      </c>
      <c r="D62" s="342">
        <f>逆行列係数!D62/'逆行列係数（外生化）'!D$116</f>
        <v>2.8947699610440067E-4</v>
      </c>
      <c r="E62" s="342">
        <f>逆行列係数!E62/'逆行列係数（外生化）'!E$116</f>
        <v>1.5456286022299706E-3</v>
      </c>
      <c r="F62" s="342">
        <f>逆行列係数!F62/'逆行列係数（外生化）'!F$116</f>
        <v>2.5008575443734884E-4</v>
      </c>
      <c r="G62" s="342">
        <f>逆行列係数!G62/'逆行列係数（外生化）'!G$116</f>
        <v>1.3583427565887012E-4</v>
      </c>
      <c r="H62" s="342">
        <f>逆行列係数!H62/'逆行列係数（外生化）'!H$116</f>
        <v>0</v>
      </c>
      <c r="I62" s="342">
        <f>逆行列係数!I62/'逆行列係数（外生化）'!I$116</f>
        <v>1.3408554149953581E-3</v>
      </c>
      <c r="J62" s="342">
        <f>逆行列係数!J62/'逆行列係数（外生化）'!J$116</f>
        <v>1.6619727049035302E-4</v>
      </c>
      <c r="K62" s="342">
        <f>逆行列係数!K62/'逆行列係数（外生化）'!K$116</f>
        <v>2.2846754131797007E-4</v>
      </c>
      <c r="L62" s="342">
        <f>逆行列係数!L62/'逆行列係数（外生化）'!L$116</f>
        <v>9.8801446390414099E-5</v>
      </c>
      <c r="M62" s="342">
        <f>逆行列係数!M62/'逆行列係数（外生化）'!M$116</f>
        <v>0</v>
      </c>
      <c r="N62" s="342">
        <f>逆行列係数!N62/'逆行列係数（外生化）'!N$116</f>
        <v>3.730447849284431E-4</v>
      </c>
      <c r="O62" s="342">
        <f>逆行列係数!O62/'逆行列係数（外生化）'!O$116</f>
        <v>1.6400539726784308E-4</v>
      </c>
      <c r="P62" s="342">
        <f>逆行列係数!P62/'逆行列係数（外生化）'!P$116</f>
        <v>2.4656287865354915E-4</v>
      </c>
      <c r="Q62" s="342">
        <f>逆行列係数!Q62/'逆行列係数（外生化）'!Q$116</f>
        <v>1.4288934091473768E-4</v>
      </c>
      <c r="R62" s="342">
        <f>逆行列係数!R62/'逆行列係数（外生化）'!R$116</f>
        <v>1.932086231695538E-4</v>
      </c>
      <c r="S62" s="342">
        <f>逆行列係数!S62/'逆行列係数（外生化）'!S$116</f>
        <v>1.4829306049372469E-4</v>
      </c>
      <c r="T62" s="342">
        <f>逆行列係数!T62/'逆行列係数（外生化）'!T$116</f>
        <v>1.473152931413223E-4</v>
      </c>
      <c r="U62" s="342">
        <f>逆行列係数!U62/'逆行列係数（外生化）'!U$116</f>
        <v>3.5687377200558788E-4</v>
      </c>
      <c r="V62" s="342">
        <f>逆行列係数!V62/'逆行列係数（外生化）'!V$116</f>
        <v>6.0314028655955294E-4</v>
      </c>
      <c r="W62" s="342">
        <f>逆行列係数!W62/'逆行列係数（外生化）'!W$116</f>
        <v>1.4172084514643124E-4</v>
      </c>
      <c r="X62" s="342">
        <f>逆行列係数!X62/'逆行列係数（外生化）'!X$116</f>
        <v>5.1547788343448602E-4</v>
      </c>
      <c r="Y62" s="342">
        <f>逆行列係数!Y62/'逆行列係数（外生化）'!Y$116</f>
        <v>2.3409056598910745E-4</v>
      </c>
      <c r="Z62" s="342">
        <f>逆行列係数!Z62/'逆行列係数（外生化）'!Z$116</f>
        <v>2.1322882637020576E-4</v>
      </c>
      <c r="AA62" s="342">
        <f>逆行列係数!AA62/'逆行列係数（外生化）'!AA$116</f>
        <v>2.3276261402890654E-4</v>
      </c>
      <c r="AB62" s="342">
        <f>逆行列係数!AB62/'逆行列係数（外生化）'!AB$116</f>
        <v>1.6327485238379002E-4</v>
      </c>
      <c r="AC62" s="342">
        <f>逆行列係数!AC62/'逆行列係数（外生化）'!AC$116</f>
        <v>5.584849320603905E-5</v>
      </c>
      <c r="AD62" s="342">
        <f>逆行列係数!AD62/'逆行列係数（外生化）'!AD$116</f>
        <v>2.1678552546508038E-4</v>
      </c>
      <c r="AE62" s="342">
        <f>逆行列係数!AE62/'逆行列係数（外生化）'!AE$116</f>
        <v>2.1735623750806775E-4</v>
      </c>
      <c r="AF62" s="342">
        <f>逆行列係数!AF62/'逆行列係数（外生化）'!AF$116</f>
        <v>5.1673745418439557E-4</v>
      </c>
      <c r="AG62" s="342">
        <f>逆行列係数!AG62/'逆行列係数（外生化）'!AG$116</f>
        <v>1.8063856097965422E-4</v>
      </c>
      <c r="AH62" s="342">
        <f>逆行列係数!AH62/'逆行列係数（外生化）'!AH$116</f>
        <v>2.9820659051251684E-4</v>
      </c>
      <c r="AI62" s="342">
        <f>逆行列係数!AI62/'逆行列係数（外生化）'!AI$116</f>
        <v>5.8609685727068243E-4</v>
      </c>
      <c r="AJ62" s="342">
        <f>逆行列係数!AJ62/'逆行列係数（外生化）'!AJ$116</f>
        <v>2.4171177102013151E-4</v>
      </c>
      <c r="AK62" s="342">
        <f>逆行列係数!AK62/'逆行列係数（外生化）'!AK$116</f>
        <v>5.4001119843270534E-4</v>
      </c>
      <c r="AL62" s="342">
        <f>逆行列係数!AL62/'逆行列係数（外生化）'!AL$116</f>
        <v>1.2842061853708523E-4</v>
      </c>
      <c r="AM62" s="342">
        <f>逆行列係数!AM62/'逆行列係数（外生化）'!AM$116</f>
        <v>2.4929824539233835E-4</v>
      </c>
      <c r="AN62" s="342">
        <f>逆行列係数!AN62/'逆行列係数（外生化）'!AN$116</f>
        <v>3.7446796574497511E-4</v>
      </c>
      <c r="AO62" s="342">
        <f>逆行列係数!AO62/'逆行列係数（外生化）'!AO$116</f>
        <v>1.4480116114646348E-4</v>
      </c>
      <c r="AP62" s="342">
        <f>逆行列係数!AP62/'逆行列係数（外生化）'!AP$116</f>
        <v>1.2780918451151411E-4</v>
      </c>
      <c r="AQ62" s="342">
        <f>逆行列係数!AQ62/'逆行列係数（外生化）'!AQ$116</f>
        <v>1.8286428511624399E-4</v>
      </c>
      <c r="AR62" s="342">
        <f>逆行列係数!AR62/'逆行列係数（外生化）'!AR$116</f>
        <v>2.6390214458350657E-4</v>
      </c>
      <c r="AS62" s="342">
        <f>逆行列係数!AS62/'逆行列係数（外生化）'!AS$116</f>
        <v>2.3487224613659636E-4</v>
      </c>
      <c r="AT62" s="342">
        <f>逆行列係数!AT62/'逆行列係数（外生化）'!AT$116</f>
        <v>1.9149856187944582E-4</v>
      </c>
      <c r="AU62" s="342">
        <f>逆行列係数!AU62/'逆行列係数（外生化）'!AU$116</f>
        <v>2.6533206750332179E-4</v>
      </c>
      <c r="AV62" s="342">
        <f>逆行列係数!AV62/'逆行列係数（外生化）'!AV$116</f>
        <v>2.1276998592255003E-4</v>
      </c>
      <c r="AW62" s="342">
        <f>逆行列係数!AW62/'逆行列係数（外生化）'!AW$116</f>
        <v>2.6531118014765814E-4</v>
      </c>
      <c r="AX62" s="342">
        <f>逆行列係数!AX62/'逆行列係数（外生化）'!AX$116</f>
        <v>2.5025669524204007E-4</v>
      </c>
      <c r="AY62" s="342">
        <f>逆行列係数!AY62/'逆行列係数（外生化）'!AY$116</f>
        <v>1.947074235194764E-4</v>
      </c>
      <c r="AZ62" s="342">
        <f>逆行列係数!AZ62/'逆行列係数（外生化）'!AZ$116</f>
        <v>1.0178477958233556E-4</v>
      </c>
      <c r="BA62" s="342">
        <f>逆行列係数!BA62/'逆行列係数（外生化）'!BA$116</f>
        <v>1.7699087339436524E-4</v>
      </c>
      <c r="BB62" s="342">
        <f>逆行列係数!BB62/'逆行列係数（外生化）'!BB$116</f>
        <v>1.6804864247450729E-4</v>
      </c>
      <c r="BC62" s="342">
        <f>逆行列係数!BC62/'逆行列係数（外生化）'!BC$116</f>
        <v>1.1931908870848462E-4</v>
      </c>
      <c r="BD62" s="342">
        <f>逆行列係数!BD62/'逆行列係数（外生化）'!BD$116</f>
        <v>1.6076575802462408E-4</v>
      </c>
      <c r="BE62" s="342">
        <f>逆行列係数!BE62/'逆行列係数（外生化）'!BE$116</f>
        <v>0.14213165291424515</v>
      </c>
      <c r="BF62" s="342">
        <f>逆行列係数!BF62/'逆行列係数（外生化）'!BF$116</f>
        <v>0.12629777169370296</v>
      </c>
      <c r="BG62" s="342">
        <f>逆行列係数!BG62/'逆行列係数（外生化）'!BG$116</f>
        <v>1</v>
      </c>
      <c r="BH62" s="342">
        <f>逆行列係数!BH62/'逆行列係数（外生化）'!BH$116</f>
        <v>1.0202922461826504E-4</v>
      </c>
      <c r="BI62" s="342">
        <f>逆行列係数!BI62/'逆行列係数（外生化）'!BI$116</f>
        <v>4.3583810977774317E-3</v>
      </c>
      <c r="BJ62" s="342">
        <f>逆行列係数!BJ62/'逆行列係数（外生化）'!BJ$116</f>
        <v>2.3846970381416146E-4</v>
      </c>
      <c r="BK62" s="342">
        <f>逆行列係数!BK62/'逆行列係数（外生化）'!BK$116</f>
        <v>4.4392964436670927E-4</v>
      </c>
      <c r="BL62" s="342">
        <f>逆行列係数!BL62/'逆行列係数（外生化）'!BL$116</f>
        <v>2.3298079633919444E-4</v>
      </c>
      <c r="BM62" s="342">
        <f>逆行列係数!BM62/'逆行列係数（外生化）'!BM$116</f>
        <v>3.1145048601860644E-4</v>
      </c>
      <c r="BN62" s="342">
        <f>逆行列係数!BN62/'逆行列係数（外生化）'!BN$116</f>
        <v>3.5754185258739187E-4</v>
      </c>
      <c r="BO62" s="342">
        <f>逆行列係数!BO62/'逆行列係数（外生化）'!BO$116</f>
        <v>3.3554748834282338E-4</v>
      </c>
      <c r="BP62" s="342">
        <f>逆行列係数!BP62/'逆行列係数（外生化）'!BP$116</f>
        <v>6.3401985435688904E-4</v>
      </c>
      <c r="BQ62" s="342">
        <f>逆行列係数!BQ62/'逆行列係数（外生化）'!BQ$116</f>
        <v>1.7155502416907212E-4</v>
      </c>
      <c r="BR62" s="342">
        <f>逆行列係数!BR62/'逆行列係数（外生化）'!BR$116</f>
        <v>6.5541431572536675E-4</v>
      </c>
      <c r="BS62" s="342">
        <f>逆行列係数!BS62/'逆行列係数（外生化）'!BS$116</f>
        <v>6.8272070611437243E-4</v>
      </c>
      <c r="BT62" s="342">
        <f>逆行列係数!BT62/'逆行列係数（外生化）'!BT$116</f>
        <v>1.8710843312682248E-4</v>
      </c>
      <c r="BU62" s="342">
        <f>逆行列係数!BU62/'逆行列係数（外生化）'!BU$116</f>
        <v>1.514534004315565E-4</v>
      </c>
      <c r="BV62" s="342">
        <f>逆行列係数!BV62/'逆行列係数（外生化）'!BV$116</f>
        <v>9.8661520596096637E-5</v>
      </c>
      <c r="BW62" s="342">
        <f>逆行列係数!BW62/'逆行列係数（外生化）'!BW$116</f>
        <v>8.5258660568390842E-5</v>
      </c>
      <c r="BX62" s="342">
        <f>逆行列係数!BX62/'逆行列係数（外生化）'!BX$116</f>
        <v>1.7051909533835315E-5</v>
      </c>
      <c r="BY62" s="342">
        <f>逆行列係数!BY62/'逆行列係数（外生化）'!BY$116</f>
        <v>2.7084743471929632E-4</v>
      </c>
      <c r="BZ62" s="342">
        <f>逆行列係数!BZ62/'逆行列係数（外生化）'!BZ$116</f>
        <v>7.2645459209288467E-4</v>
      </c>
      <c r="CA62" s="342">
        <f>逆行列係数!CA62/'逆行列係数（外生化）'!CA$116</f>
        <v>4.4114435100358037E-3</v>
      </c>
      <c r="CB62" s="342">
        <f>逆行列係数!CB62/'逆行列係数（外生化）'!CB$116</f>
        <v>5.6085564833469787E-5</v>
      </c>
      <c r="CC62" s="342">
        <f>逆行列係数!CC62/'逆行列係数（外生化）'!CC$116</f>
        <v>0</v>
      </c>
      <c r="CD62" s="342">
        <f>逆行列係数!CD62/'逆行列係数（外生化）'!CD$116</f>
        <v>2.6397603464523793E-4</v>
      </c>
      <c r="CE62" s="342">
        <f>逆行列係数!CE62/'逆行列係数（外生化）'!CE$116</f>
        <v>2.7059068498011454E-4</v>
      </c>
      <c r="CF62" s="342">
        <f>逆行列係数!CF62/'逆行列係数（外生化）'!CF$116</f>
        <v>2.7719270820328979E-4</v>
      </c>
      <c r="CG62" s="342">
        <f>逆行列係数!CG62/'逆行列係数（外生化）'!CG$116</f>
        <v>1.348697974409011E-4</v>
      </c>
      <c r="CH62" s="342">
        <f>逆行列係数!CH62/'逆行列係数（外生化）'!CH$116</f>
        <v>2.477833005201171E-4</v>
      </c>
      <c r="CI62" s="342">
        <f>逆行列係数!CI62/'逆行列係数（外生化）'!CI$116</f>
        <v>3.5040801545472346E-4</v>
      </c>
      <c r="CJ62" s="342">
        <f>逆行列係数!CJ62/'逆行列係数（外生化）'!CJ$116</f>
        <v>4.0989717706753375E-4</v>
      </c>
      <c r="CK62" s="342">
        <f>逆行列係数!CK62/'逆行列係数（外生化）'!CK$116</f>
        <v>2.2291383120827667E-4</v>
      </c>
      <c r="CL62" s="342">
        <f>逆行列係数!CL62/'逆行列係数（外生化）'!CL$116</f>
        <v>1.7085304462717007E-4</v>
      </c>
      <c r="CM62" s="342">
        <f>逆行列係数!CM62/'逆行列係数（外生化）'!CM$116</f>
        <v>4.023506347316855E-4</v>
      </c>
      <c r="CN62" s="342">
        <f>逆行列係数!CN62/'逆行列係数（外生化）'!CN$116</f>
        <v>1.8528924783844426E-4</v>
      </c>
      <c r="CO62" s="342">
        <f>逆行列係数!CO62/'逆行列係数（外生化）'!CO$116</f>
        <v>4.3874178251761931E-4</v>
      </c>
      <c r="CP62" s="342">
        <f>逆行列係数!CP62/'逆行列係数（外生化）'!CP$116</f>
        <v>1.2242535545580209E-4</v>
      </c>
      <c r="CQ62" s="342">
        <f>逆行列係数!CQ62/'逆行列係数（外生化）'!CQ$116</f>
        <v>3.7886286713550808E-4</v>
      </c>
      <c r="CR62" s="342">
        <f>逆行列係数!CR62/'逆行列係数（外生化）'!CR$116</f>
        <v>2.5977221724710916E-4</v>
      </c>
      <c r="CS62" s="342">
        <f>逆行列係数!CS62/'逆行列係数（外生化）'!CS$116</f>
        <v>1.3759993661729546E-4</v>
      </c>
      <c r="CT62" s="342">
        <f>逆行列係数!CT62/'逆行列係数（外生化）'!CT$116</f>
        <v>2.4285282384239171E-4</v>
      </c>
      <c r="CU62" s="342">
        <f>逆行列係数!CU62/'逆行列係数（外生化）'!CU$116</f>
        <v>2.2385362744611554E-3</v>
      </c>
      <c r="CV62" s="342">
        <f>逆行列係数!CV62/'逆行列係数（外生化）'!CV$116</f>
        <v>1.2457970534033214E-4</v>
      </c>
      <c r="CW62" s="342">
        <f>逆行列係数!CW62/'逆行列係数（外生化）'!CW$116</f>
        <v>2.2865668935271703E-2</v>
      </c>
      <c r="CX62" s="342">
        <f>逆行列係数!CX62/'逆行列係数（外生化）'!CX$116</f>
        <v>1.6984971236666091E-4</v>
      </c>
      <c r="CY62" s="342">
        <f>逆行列係数!CY62/'逆行列係数（外生化）'!CY$116</f>
        <v>4.0752178231774194E-4</v>
      </c>
      <c r="CZ62" s="342">
        <f>逆行列係数!CZ62/'逆行列係数（外生化）'!CZ$116</f>
        <v>1.386609141411907E-4</v>
      </c>
      <c r="DA62" s="342">
        <f>逆行列係数!DA62/'逆行列係数（外生化）'!DA$116</f>
        <v>2.7588089624789106E-4</v>
      </c>
      <c r="DB62" s="342">
        <f>逆行列係数!DB62/'逆行列係数（外生化）'!DB$116</f>
        <v>3.0529964739479281E-4</v>
      </c>
      <c r="DC62" s="342">
        <f>逆行列係数!DC62/'逆行列係数（外生化）'!DC$116</f>
        <v>1.0723974941134607E-4</v>
      </c>
      <c r="DD62" s="342">
        <f>逆行列係数!DD62/'逆行列係数（外生化）'!DD$116</f>
        <v>1.7149131202635746E-4</v>
      </c>
      <c r="DE62" s="342">
        <f>逆行列係数!DE62/'逆行列係数（外生化）'!DE$116</f>
        <v>7.0701815004240283E-5</v>
      </c>
      <c r="DF62" s="343">
        <f>逆行列係数!DF62/'逆行列係数（外生化）'!DF$116</f>
        <v>1.3290339049424799E-4</v>
      </c>
      <c r="DG62" s="344"/>
      <c r="DH62" s="345"/>
      <c r="DI62" s="346"/>
      <c r="DJ62" s="346"/>
      <c r="DK62" s="346"/>
      <c r="DL62" s="346"/>
      <c r="DM62" s="346"/>
      <c r="DN62" s="346"/>
      <c r="DO62" s="346"/>
      <c r="DR62" s="345"/>
      <c r="DS62" s="345"/>
      <c r="DT62" s="345"/>
      <c r="DU62" s="345"/>
      <c r="DV62" s="345"/>
      <c r="DW62" s="345"/>
      <c r="DX62" s="345"/>
      <c r="DY62" s="345"/>
      <c r="DZ62" s="345"/>
      <c r="EA62" s="345"/>
      <c r="EB62" s="345"/>
      <c r="EC62" s="345"/>
      <c r="ED62" s="345"/>
      <c r="EE62" s="345"/>
      <c r="EF62" s="345"/>
      <c r="EG62" s="345"/>
      <c r="EH62" s="345"/>
      <c r="EI62" s="345"/>
      <c r="EJ62" s="345"/>
      <c r="EK62" s="345"/>
      <c r="EL62" s="345"/>
      <c r="EM62" s="345"/>
      <c r="EN62" s="345"/>
      <c r="EO62" s="345"/>
      <c r="EP62" s="345"/>
      <c r="EQ62" s="345"/>
      <c r="ER62" s="345"/>
      <c r="ES62" s="345"/>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row>
    <row r="63" spans="1:171" ht="19.899999999999999" customHeight="1" x14ac:dyDescent="0.15">
      <c r="A63" s="347" t="s">
        <v>417</v>
      </c>
      <c r="B63" s="348" t="s">
        <v>416</v>
      </c>
      <c r="C63" s="349">
        <f>逆行列係数!C63/'逆行列係数（外生化）'!C$116</f>
        <v>3.4627695335636645E-6</v>
      </c>
      <c r="D63" s="342">
        <f>逆行列係数!D63/'逆行列係数（外生化）'!D$116</f>
        <v>3.2362653192238339E-6</v>
      </c>
      <c r="E63" s="342">
        <f>逆行列係数!E63/'逆行列係数（外生化）'!E$116</f>
        <v>1.2504464935910654E-6</v>
      </c>
      <c r="F63" s="342">
        <f>逆行列係数!F63/'逆行列係数（外生化）'!F$116</f>
        <v>1.491113482825206E-6</v>
      </c>
      <c r="G63" s="342">
        <f>逆行列係数!G63/'逆行列係数（外生化）'!G$116</f>
        <v>7.8720041441199713E-3</v>
      </c>
      <c r="H63" s="342">
        <f>逆行列係数!H63/'逆行列係数（外生化）'!H$116</f>
        <v>0</v>
      </c>
      <c r="I63" s="342">
        <f>逆行列係数!I63/'逆行列係数（外生化）'!I$116</f>
        <v>5.0395017694629929E-5</v>
      </c>
      <c r="J63" s="342">
        <f>逆行列係数!J63/'逆行列係数（外生化）'!J$116</f>
        <v>5.9740528059479839E-6</v>
      </c>
      <c r="K63" s="342">
        <f>逆行列係数!K63/'逆行列係数（外生化）'!K$116</f>
        <v>1.3522914248471867E-6</v>
      </c>
      <c r="L63" s="342">
        <f>逆行列係数!L63/'逆行列係数（外生化）'!L$116</f>
        <v>3.5959002564211137E-6</v>
      </c>
      <c r="M63" s="342">
        <f>逆行列係数!M63/'逆行列係数（外生化）'!M$116</f>
        <v>0</v>
      </c>
      <c r="N63" s="342">
        <f>逆行列係数!N63/'逆行列係数（外生化）'!N$116</f>
        <v>1.3229527180540107E-6</v>
      </c>
      <c r="O63" s="342">
        <f>逆行列係数!O63/'逆行列係数（外生化）'!O$116</f>
        <v>7.0113979698493763E-7</v>
      </c>
      <c r="P63" s="342">
        <f>逆行列係数!P63/'逆行列係数（外生化）'!P$116</f>
        <v>1.9155919565216257E-6</v>
      </c>
      <c r="Q63" s="342">
        <f>逆行列係数!Q63/'逆行列係数（外生化）'!Q$116</f>
        <v>1.6982559653126362E-6</v>
      </c>
      <c r="R63" s="342">
        <f>逆行列係数!R63/'逆行列係数（外生化）'!R$116</f>
        <v>2.9575732449398184E-6</v>
      </c>
      <c r="S63" s="342">
        <f>逆行列係数!S63/'逆行列係数（外生化）'!S$116</f>
        <v>1.4874042733186507E-6</v>
      </c>
      <c r="T63" s="342">
        <f>逆行列係数!T63/'逆行列係数（外生化）'!T$116</f>
        <v>1.3937743692683398E-6</v>
      </c>
      <c r="U63" s="342">
        <f>逆行列係数!U63/'逆行列係数（外生化）'!U$116</f>
        <v>3.3952492024585287E-6</v>
      </c>
      <c r="V63" s="342">
        <f>逆行列係数!V63/'逆行列係数（外生化）'!V$116</f>
        <v>3.5102649935094734E-6</v>
      </c>
      <c r="W63" s="342">
        <f>逆行列係数!W63/'逆行列係数（外生化）'!W$116</f>
        <v>2.1017245736477136E-6</v>
      </c>
      <c r="X63" s="342">
        <f>逆行列係数!X63/'逆行列係数（外生化）'!X$116</f>
        <v>1.975599464380712E-6</v>
      </c>
      <c r="Y63" s="342">
        <f>逆行列係数!Y63/'逆行列係数（外生化）'!Y$116</f>
        <v>2.0959058983709908E-6</v>
      </c>
      <c r="Z63" s="342">
        <f>逆行列係数!Z63/'逆行列係数（外生化）'!Z$116</f>
        <v>2.5522757851217108E-6</v>
      </c>
      <c r="AA63" s="342">
        <f>逆行列係数!AA63/'逆行列係数（外生化）'!AA$116</f>
        <v>1.2345446333061236E-6</v>
      </c>
      <c r="AB63" s="342">
        <f>逆行列係数!AB63/'逆行列係数（外生化）'!AB$116</f>
        <v>1.6469368843334125E-6</v>
      </c>
      <c r="AC63" s="342">
        <f>逆行列係数!AC63/'逆行列係数（外生化）'!AC$116</f>
        <v>2.6280538313509734E-6</v>
      </c>
      <c r="AD63" s="342">
        <f>逆行列係数!AD63/'逆行列係数（外生化）'!AD$116</f>
        <v>1.086267588410945E-5</v>
      </c>
      <c r="AE63" s="342">
        <f>逆行列係数!AE63/'逆行列係数（外生化）'!AE$116</f>
        <v>1.1681526405212472E-6</v>
      </c>
      <c r="AF63" s="342">
        <f>逆行列係数!AF63/'逆行列係数（外生化）'!AF$116</f>
        <v>1.502211528061627E-6</v>
      </c>
      <c r="AG63" s="342">
        <f>逆行列係数!AG63/'逆行列係数（外生化）'!AG$116</f>
        <v>1.1018339973038438E-6</v>
      </c>
      <c r="AH63" s="342">
        <f>逆行列係数!AH63/'逆行列係数（外生化）'!AH$116</f>
        <v>4.6844331133672546E-6</v>
      </c>
      <c r="AI63" s="342">
        <f>逆行列係数!AI63/'逆行列係数（外生化）'!AI$116</f>
        <v>8.2078735843757189E-6</v>
      </c>
      <c r="AJ63" s="342">
        <f>逆行列係数!AJ63/'逆行列係数（外生化）'!AJ$116</f>
        <v>2.4492366817759116E-6</v>
      </c>
      <c r="AK63" s="342">
        <f>逆行列係数!AK63/'逆行列係数（外生化）'!AK$116</f>
        <v>3.1784388924222683E-6</v>
      </c>
      <c r="AL63" s="342">
        <f>逆行列係数!AL63/'逆行列係数（外生化）'!AL$116</f>
        <v>5.0114928968779156E-6</v>
      </c>
      <c r="AM63" s="342">
        <f>逆行列係数!AM63/'逆行列係数（外生化）'!AM$116</f>
        <v>5.0187278079482505E-6</v>
      </c>
      <c r="AN63" s="342">
        <f>逆行列係数!AN63/'逆行列係数（外生化）'!AN$116</f>
        <v>6.3931570154110952E-6</v>
      </c>
      <c r="AO63" s="342">
        <f>逆行列係数!AO63/'逆行列係数（外生化）'!AO$116</f>
        <v>3.9595529534313101E-6</v>
      </c>
      <c r="AP63" s="342">
        <f>逆行列係数!AP63/'逆行列係数（外生化）'!AP$116</f>
        <v>9.507426581570212E-6</v>
      </c>
      <c r="AQ63" s="342">
        <f>逆行列係数!AQ63/'逆行列係数（外生化）'!AQ$116</f>
        <v>1.7551566187101585E-6</v>
      </c>
      <c r="AR63" s="342">
        <f>逆行列係数!AR63/'逆行列係数（外生化）'!AR$116</f>
        <v>2.1440529196276128E-6</v>
      </c>
      <c r="AS63" s="342">
        <f>逆行列係数!AS63/'逆行列係数（外生化）'!AS$116</f>
        <v>2.0631491719500812E-6</v>
      </c>
      <c r="AT63" s="342">
        <f>逆行列係数!AT63/'逆行列係数（外生化）'!AT$116</f>
        <v>1.4123233692916889E-6</v>
      </c>
      <c r="AU63" s="342">
        <f>逆行列係数!AU63/'逆行列係数（外生化）'!AU$116</f>
        <v>1.181855223571552E-6</v>
      </c>
      <c r="AV63" s="342">
        <f>逆行列係数!AV63/'逆行列係数（外生化）'!AV$116</f>
        <v>1.0928233015467166E-6</v>
      </c>
      <c r="AW63" s="342">
        <f>逆行列係数!AW63/'逆行列係数（外生化）'!AW$116</f>
        <v>8.1468903255175137E-7</v>
      </c>
      <c r="AX63" s="342">
        <f>逆行列係数!AX63/'逆行列係数（外生化）'!AX$116</f>
        <v>1.1574339946899378E-6</v>
      </c>
      <c r="AY63" s="342">
        <f>逆行列係数!AY63/'逆行列係数（外生化）'!AY$116</f>
        <v>1.3813279625226511E-6</v>
      </c>
      <c r="AZ63" s="342">
        <f>逆行列係数!AZ63/'逆行列係数（外生化）'!AZ$116</f>
        <v>8.8458880362505114E-7</v>
      </c>
      <c r="BA63" s="342">
        <f>逆行列係数!BA63/'逆行列係数（外生化）'!BA$116</f>
        <v>6.7248524163926292E-7</v>
      </c>
      <c r="BB63" s="342">
        <f>逆行列係数!BB63/'逆行列係数（外生化）'!BB$116</f>
        <v>1.3265619218776451E-6</v>
      </c>
      <c r="BC63" s="342">
        <f>逆行列係数!BC63/'逆行列係数（外生化）'!BC$116</f>
        <v>7.2460244841745998E-7</v>
      </c>
      <c r="BD63" s="342">
        <f>逆行列係数!BD63/'逆行列係数（外生化）'!BD$116</f>
        <v>1.1136279772566931E-6</v>
      </c>
      <c r="BE63" s="342">
        <f>逆行列係数!BE63/'逆行列係数（外生化）'!BE$116</f>
        <v>2.0297776090088011E-6</v>
      </c>
      <c r="BF63" s="342">
        <f>逆行列係数!BF63/'逆行列係数（外生化）'!BF$116</f>
        <v>2.1909574323981013E-6</v>
      </c>
      <c r="BG63" s="342">
        <f>逆行列係数!BG63/'逆行列係数（外生化）'!BG$116</f>
        <v>1.4292835555607881E-6</v>
      </c>
      <c r="BH63" s="342">
        <f>逆行列係数!BH63/'逆行列係数（外生化）'!BH$116</f>
        <v>1</v>
      </c>
      <c r="BI63" s="342">
        <f>逆行列係数!BI63/'逆行列係数（外生化）'!BI$116</f>
        <v>1.3069777055491338E-6</v>
      </c>
      <c r="BJ63" s="342">
        <f>逆行列係数!BJ63/'逆行列係数（外生化）'!BJ$116</f>
        <v>3.6045217080819898E-6</v>
      </c>
      <c r="BK63" s="342">
        <f>逆行列係数!BK63/'逆行列係数（外生化）'!BK$116</f>
        <v>6.4653492834619935E-5</v>
      </c>
      <c r="BL63" s="342">
        <f>逆行列係数!BL63/'逆行列係数（外生化）'!BL$116</f>
        <v>1.7253055473183344E-6</v>
      </c>
      <c r="BM63" s="342">
        <f>逆行列係数!BM63/'逆行列係数（外生化）'!BM$116</f>
        <v>1.6549117510889459E-6</v>
      </c>
      <c r="BN63" s="342">
        <f>逆行列係数!BN63/'逆行列係数（外生化）'!BN$116</f>
        <v>2.6676220424274363E-6</v>
      </c>
      <c r="BO63" s="342">
        <f>逆行列係数!BO63/'逆行列係数（外生化）'!BO$116</f>
        <v>2.5726933595266699E-6</v>
      </c>
      <c r="BP63" s="342">
        <f>逆行列係数!BP63/'逆行列係数（外生化）'!BP$116</f>
        <v>3.3853282380826892E-6</v>
      </c>
      <c r="BQ63" s="342">
        <f>逆行列係数!BQ63/'逆行列係数（外生化）'!BQ$116</f>
        <v>3.1328804140902628E-6</v>
      </c>
      <c r="BR63" s="342">
        <f>逆行列係数!BR63/'逆行列係数（外生化）'!BR$116</f>
        <v>1.0858629687243552E-6</v>
      </c>
      <c r="BS63" s="342">
        <f>逆行列係数!BS63/'逆行列係数（外生化）'!BS$116</f>
        <v>1.9993768511901931E-6</v>
      </c>
      <c r="BT63" s="342">
        <f>逆行列係数!BT63/'逆行列係数（外生化）'!BT$116</f>
        <v>1.8568376363601922E-6</v>
      </c>
      <c r="BU63" s="342">
        <f>逆行列係数!BU63/'逆行列係数（外生化）'!BU$116</f>
        <v>7.6629490515321123E-7</v>
      </c>
      <c r="BV63" s="342">
        <f>逆行列係数!BV63/'逆行列係数（外生化）'!BV$116</f>
        <v>5.0528165388457503E-7</v>
      </c>
      <c r="BW63" s="342">
        <f>逆行列係数!BW63/'逆行列係数（外生化）'!BW$116</f>
        <v>4.5430486088658111E-7</v>
      </c>
      <c r="BX63" s="342">
        <f>逆行列係数!BX63/'逆行列係数（外生化）'!BX$116</f>
        <v>1.023489906846653E-7</v>
      </c>
      <c r="BY63" s="342">
        <f>逆行列係数!BY63/'逆行列係数（外生化）'!BY$116</f>
        <v>1.484042728877465E-6</v>
      </c>
      <c r="BZ63" s="342">
        <f>逆行列係数!BZ63/'逆行列係数（外生化）'!BZ$116</f>
        <v>8.3756685713640155E-6</v>
      </c>
      <c r="CA63" s="342">
        <f>逆行列係数!CA63/'逆行列係数（外生化）'!CA$116</f>
        <v>3.0811955634325924E-5</v>
      </c>
      <c r="CB63" s="342">
        <f>逆行列係数!CB63/'逆行列係数（外生化）'!CB$116</f>
        <v>2.2412114295980294E-3</v>
      </c>
      <c r="CC63" s="342">
        <f>逆行列係数!CC63/'逆行列係数（外生化）'!CC$116</f>
        <v>0</v>
      </c>
      <c r="CD63" s="342">
        <f>逆行列係数!CD63/'逆行列係数（外生化）'!CD$116</f>
        <v>1.0022519565530353E-5</v>
      </c>
      <c r="CE63" s="342">
        <f>逆行列係数!CE63/'逆行列係数（外生化）'!CE$116</f>
        <v>3.8908206009092114E-6</v>
      </c>
      <c r="CF63" s="342">
        <f>逆行列係数!CF63/'逆行列係数（外生化）'!CF$116</f>
        <v>2.8533480099159932E-4</v>
      </c>
      <c r="CG63" s="342">
        <f>逆行列係数!CG63/'逆行列係数（外生化）'!CG$116</f>
        <v>1.4390661152236541E-6</v>
      </c>
      <c r="CH63" s="342">
        <f>逆行列係数!CH63/'逆行列係数（外生化）'!CH$116</f>
        <v>8.1768878352863558E-7</v>
      </c>
      <c r="CI63" s="342">
        <f>逆行列係数!CI63/'逆行列係数（外生化）'!CI$116</f>
        <v>7.8043766274494802E-7</v>
      </c>
      <c r="CJ63" s="342">
        <f>逆行列係数!CJ63/'逆行列係数（外生化）'!CJ$116</f>
        <v>8.4199701097327813E-7</v>
      </c>
      <c r="CK63" s="342">
        <f>逆行列係数!CK63/'逆行列係数（外生化）'!CK$116</f>
        <v>8.7672686611602377E-7</v>
      </c>
      <c r="CL63" s="342">
        <f>逆行列係数!CL63/'逆行列係数（外生化）'!CL$116</f>
        <v>1.3992508222874389E-6</v>
      </c>
      <c r="CM63" s="342">
        <f>逆行列係数!CM63/'逆行列係数（外生化）'!CM$116</f>
        <v>1.8244737043939202E-4</v>
      </c>
      <c r="CN63" s="342">
        <f>逆行列係数!CN63/'逆行列係数（外生化）'!CN$116</f>
        <v>4.2849833861044696E-5</v>
      </c>
      <c r="CO63" s="342">
        <f>逆行列係数!CO63/'逆行列係数（外生化）'!CO$116</f>
        <v>9.453889423301579E-6</v>
      </c>
      <c r="CP63" s="342">
        <f>逆行列係数!CP63/'逆行列係数（外生化）'!CP$116</f>
        <v>5.8297290277112665E-7</v>
      </c>
      <c r="CQ63" s="342">
        <f>逆行列係数!CQ63/'逆行列係数（外生化）'!CQ$116</f>
        <v>1.1975454473324335E-6</v>
      </c>
      <c r="CR63" s="342">
        <f>逆行列係数!CR63/'逆行列係数（外生化）'!CR$116</f>
        <v>8.9353927937521026E-7</v>
      </c>
      <c r="CS63" s="342">
        <f>逆行列係数!CS63/'逆行列係数（外生化）'!CS$116</f>
        <v>9.4784685398920613E-7</v>
      </c>
      <c r="CT63" s="342">
        <f>逆行列係数!CT63/'逆行列係数（外生化）'!CT$116</f>
        <v>9.93157175706171E-7</v>
      </c>
      <c r="CU63" s="342">
        <f>逆行列係数!CU63/'逆行列係数（外生化）'!CU$116</f>
        <v>3.1777065046611062E-6</v>
      </c>
      <c r="CV63" s="342">
        <f>逆行列係数!CV63/'逆行列係数（外生化）'!CV$116</f>
        <v>5.2138102833658019E-7</v>
      </c>
      <c r="CW63" s="342">
        <f>逆行列係数!CW63/'逆行列係数（外生化）'!CW$116</f>
        <v>9.3400501132719691E-7</v>
      </c>
      <c r="CX63" s="342">
        <f>逆行列係数!CX63/'逆行列係数（外生化）'!CX$116</f>
        <v>8.1175388135319738E-7</v>
      </c>
      <c r="CY63" s="342">
        <f>逆行列係数!CY63/'逆行列係数（外生化）'!CY$116</f>
        <v>9.0313382221588951E-6</v>
      </c>
      <c r="CZ63" s="342">
        <f>逆行列係数!CZ63/'逆行列係数（外生化）'!CZ$116</f>
        <v>3.9785822823275521E-6</v>
      </c>
      <c r="DA63" s="342">
        <f>逆行列係数!DA63/'逆行列係数（外生化）'!DA$116</f>
        <v>1.0915499222901447E-6</v>
      </c>
      <c r="DB63" s="342">
        <f>逆行列係数!DB63/'逆行列係数（外生化）'!DB$116</f>
        <v>3.9902680686405284E-6</v>
      </c>
      <c r="DC63" s="342">
        <f>逆行列係数!DC63/'逆行列係数（外生化）'!DC$116</f>
        <v>6.1567030078502837E-7</v>
      </c>
      <c r="DD63" s="342">
        <f>逆行列係数!DD63/'逆行列係数（外生化）'!DD$116</f>
        <v>1.2830152312661383E-6</v>
      </c>
      <c r="DE63" s="342">
        <f>逆行列係数!DE63/'逆行列係数（外生化）'!DE$116</f>
        <v>2.3534930846085367E-6</v>
      </c>
      <c r="DF63" s="343">
        <f>逆行列係数!DF63/'逆行列係数（外生化）'!DF$116</f>
        <v>2.2117782422562651E-5</v>
      </c>
      <c r="DG63" s="344"/>
      <c r="DH63" s="345"/>
      <c r="DI63" s="346"/>
      <c r="DJ63" s="346"/>
      <c r="DK63" s="346"/>
      <c r="DL63" s="346"/>
      <c r="DM63" s="346"/>
      <c r="DN63" s="346"/>
      <c r="DO63" s="346"/>
      <c r="DR63" s="345"/>
      <c r="DS63" s="345"/>
      <c r="DT63" s="345"/>
      <c r="DU63" s="345"/>
      <c r="DV63" s="345"/>
      <c r="DW63" s="345"/>
      <c r="DX63" s="345"/>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c r="FO63" s="345"/>
    </row>
    <row r="64" spans="1:171" ht="19.899999999999999" customHeight="1" x14ac:dyDescent="0.15">
      <c r="A64" s="347" t="s">
        <v>420</v>
      </c>
      <c r="B64" s="348" t="s">
        <v>421</v>
      </c>
      <c r="C64" s="349">
        <f>逆行列係数!C64/'逆行列係数（外生化）'!C$116</f>
        <v>1.0460664735328471E-4</v>
      </c>
      <c r="D64" s="342">
        <f>逆行列係数!D64/'逆行列係数（外生化）'!D$116</f>
        <v>5.025119948634513E-5</v>
      </c>
      <c r="E64" s="342">
        <f>逆行列係数!E64/'逆行列係数（外生化）'!E$116</f>
        <v>2.2147084666542766E-4</v>
      </c>
      <c r="F64" s="342">
        <f>逆行列係数!F64/'逆行列係数（外生化）'!F$116</f>
        <v>7.6396960870630504E-5</v>
      </c>
      <c r="G64" s="342">
        <f>逆行列係数!G64/'逆行列係数（外生化）'!G$116</f>
        <v>3.7265753281728508E-5</v>
      </c>
      <c r="H64" s="342">
        <f>逆行列係数!H64/'逆行列係数（外生化）'!H$116</f>
        <v>0</v>
      </c>
      <c r="I64" s="342">
        <f>逆行列係数!I64/'逆行列係数（外生化）'!I$116</f>
        <v>2.4349722944880923E-4</v>
      </c>
      <c r="J64" s="342">
        <f>逆行列係数!J64/'逆行列係数（外生化）'!J$116</f>
        <v>4.6359212143713303E-5</v>
      </c>
      <c r="K64" s="342">
        <f>逆行列係数!K64/'逆行列係数（外生化）'!K$116</f>
        <v>4.772223034321606E-5</v>
      </c>
      <c r="L64" s="342">
        <f>逆行列係数!L64/'逆行列係数（外生化）'!L$116</f>
        <v>2.5274523405400139E-5</v>
      </c>
      <c r="M64" s="342">
        <f>逆行列係数!M64/'逆行列係数（外生化）'!M$116</f>
        <v>0</v>
      </c>
      <c r="N64" s="342">
        <f>逆行列係数!N64/'逆行列係数（外生化）'!N$116</f>
        <v>9.060485472961879E-5</v>
      </c>
      <c r="O64" s="342">
        <f>逆行列係数!O64/'逆行列係数（外生化）'!O$116</f>
        <v>5.5609237050334795E-5</v>
      </c>
      <c r="P64" s="342">
        <f>逆行列係数!P64/'逆行列係数（外生化）'!P$116</f>
        <v>5.0856833675861298E-5</v>
      </c>
      <c r="Q64" s="342">
        <f>逆行列係数!Q64/'逆行列係数（外生化）'!Q$116</f>
        <v>4.8930854137323452E-5</v>
      </c>
      <c r="R64" s="342">
        <f>逆行列係数!R64/'逆行列係数（外生化）'!R$116</f>
        <v>1.0668591799046808E-4</v>
      </c>
      <c r="S64" s="342">
        <f>逆行列係数!S64/'逆行列係数（外生化）'!S$116</f>
        <v>7.1335976106049945E-5</v>
      </c>
      <c r="T64" s="342">
        <f>逆行列係数!T64/'逆行列係数（外生化）'!T$116</f>
        <v>6.1604837234095869E-5</v>
      </c>
      <c r="U64" s="342">
        <f>逆行列係数!U64/'逆行列係数（外生化）'!U$116</f>
        <v>7.9580469606003139E-5</v>
      </c>
      <c r="V64" s="342">
        <f>逆行列係数!V64/'逆行列係数（外生化）'!V$116</f>
        <v>1.185077746411092E-4</v>
      </c>
      <c r="W64" s="342">
        <f>逆行列係数!W64/'逆行列係数（外生化）'!W$116</f>
        <v>4.0920057561531748E-5</v>
      </c>
      <c r="X64" s="342">
        <f>逆行列係数!X64/'逆行列係数（外生化）'!X$116</f>
        <v>9.9402375704819531E-5</v>
      </c>
      <c r="Y64" s="342">
        <f>逆行列係数!Y64/'逆行列係数（外生化）'!Y$116</f>
        <v>6.6194831163773044E-5</v>
      </c>
      <c r="Z64" s="342">
        <f>逆行列係数!Z64/'逆行列係数（外生化）'!Z$116</f>
        <v>6.1603105835687653E-5</v>
      </c>
      <c r="AA64" s="342">
        <f>逆行列係数!AA64/'逆行列係数（外生化）'!AA$116</f>
        <v>6.763463569129646E-5</v>
      </c>
      <c r="AB64" s="342">
        <f>逆行列係数!AB64/'逆行列係数（外生化）'!AB$116</f>
        <v>5.6681861850555083E-5</v>
      </c>
      <c r="AC64" s="342">
        <f>逆行列係数!AC64/'逆行列係数（外生化）'!AC$116</f>
        <v>1.1891324644986178E-5</v>
      </c>
      <c r="AD64" s="342">
        <f>逆行列係数!AD64/'逆行列係数（外生化）'!AD$116</f>
        <v>4.1622896360255127E-5</v>
      </c>
      <c r="AE64" s="342">
        <f>逆行列係数!AE64/'逆行列係数（外生化）'!AE$116</f>
        <v>7.5147184073163739E-5</v>
      </c>
      <c r="AF64" s="342">
        <f>逆行列係数!AF64/'逆行列係数（外生化）'!AF$116</f>
        <v>1.0211827245245741E-4</v>
      </c>
      <c r="AG64" s="342">
        <f>逆行列係数!AG64/'逆行列係数（外生化）'!AG$116</f>
        <v>5.1499771019654883E-5</v>
      </c>
      <c r="AH64" s="342">
        <f>逆行列係数!AH64/'逆行列係数（外生化）'!AH$116</f>
        <v>8.0769962216716595E-5</v>
      </c>
      <c r="AI64" s="342">
        <f>逆行列係数!AI64/'逆行列係数（外生化）'!AI$116</f>
        <v>1.1986715418865454E-4</v>
      </c>
      <c r="AJ64" s="342">
        <f>逆行列係数!AJ64/'逆行列係数（外生化）'!AJ$116</f>
        <v>5.8745182181014057E-5</v>
      </c>
      <c r="AK64" s="342">
        <f>逆行列係数!AK64/'逆行列係数（外生化）'!AK$116</f>
        <v>1.361552823057431E-4</v>
      </c>
      <c r="AL64" s="342">
        <f>逆行列係数!AL64/'逆行列係数（外生化）'!AL$116</f>
        <v>3.1341099680463377E-5</v>
      </c>
      <c r="AM64" s="342">
        <f>逆行列係数!AM64/'逆行列係数（外生化）'!AM$116</f>
        <v>5.6819812542855305E-5</v>
      </c>
      <c r="AN64" s="342">
        <f>逆行列係数!AN64/'逆行列係数（外生化）'!AN$116</f>
        <v>9.080600936120117E-5</v>
      </c>
      <c r="AO64" s="342">
        <f>逆行列係数!AO64/'逆行列係数（外生化）'!AO$116</f>
        <v>3.5619724825844241E-5</v>
      </c>
      <c r="AP64" s="342">
        <f>逆行列係数!AP64/'逆行列係数（外生化）'!AP$116</f>
        <v>3.0155138104443434E-5</v>
      </c>
      <c r="AQ64" s="342">
        <f>逆行列係数!AQ64/'逆行列係数（外生化）'!AQ$116</f>
        <v>5.1185978679885544E-5</v>
      </c>
      <c r="AR64" s="342">
        <f>逆行列係数!AR64/'逆行列係数（外生化）'!AR$116</f>
        <v>9.097121627540345E-5</v>
      </c>
      <c r="AS64" s="342">
        <f>逆行列係数!AS64/'逆行列係数（外生化）'!AS$116</f>
        <v>5.8173513133725452E-5</v>
      </c>
      <c r="AT64" s="342">
        <f>逆行列係数!AT64/'逆行列係数（外生化）'!AT$116</f>
        <v>5.5747026607621536E-5</v>
      </c>
      <c r="AU64" s="342">
        <f>逆行列係数!AU64/'逆行列係数（外生化）'!AU$116</f>
        <v>5.8700878266662952E-5</v>
      </c>
      <c r="AV64" s="342">
        <f>逆行列係数!AV64/'逆行列係数（外生化）'!AV$116</f>
        <v>8.4928671291504491E-5</v>
      </c>
      <c r="AW64" s="342">
        <f>逆行列係数!AW64/'逆行列係数（外生化）'!AW$116</f>
        <v>6.3816557335939607E-5</v>
      </c>
      <c r="AX64" s="342">
        <f>逆行列係数!AX64/'逆行列係数（外生化）'!AX$116</f>
        <v>7.7119019407315861E-5</v>
      </c>
      <c r="AY64" s="342">
        <f>逆行列係数!AY64/'逆行列係数（外生化）'!AY$116</f>
        <v>6.2017366361893716E-5</v>
      </c>
      <c r="AZ64" s="342">
        <f>逆行列係数!AZ64/'逆行列係数（外生化）'!AZ$116</f>
        <v>3.5643142711876134E-5</v>
      </c>
      <c r="BA64" s="342">
        <f>逆行列係数!BA64/'逆行列係数（外生化）'!BA$116</f>
        <v>6.5700893009450361E-5</v>
      </c>
      <c r="BB64" s="342">
        <f>逆行列係数!BB64/'逆行列係数（外生化）'!BB$116</f>
        <v>4.400057067826838E-5</v>
      </c>
      <c r="BC64" s="342">
        <f>逆行列係数!BC64/'逆行列係数（外生化）'!BC$116</f>
        <v>1.4536781731600834E-4</v>
      </c>
      <c r="BD64" s="342">
        <f>逆行列係数!BD64/'逆行列係数（外生化）'!BD$116</f>
        <v>7.6481226806132687E-5</v>
      </c>
      <c r="BE64" s="342">
        <f>逆行列係数!BE64/'逆行列係数（外生化）'!BE$116</f>
        <v>3.4305909794727583E-5</v>
      </c>
      <c r="BF64" s="342">
        <f>逆行列係数!BF64/'逆行列係数（外生化）'!BF$116</f>
        <v>2.8840423280194076E-5</v>
      </c>
      <c r="BG64" s="342">
        <f>逆行列係数!BG64/'逆行列係数（外生化）'!BG$116</f>
        <v>3.6394576648151901E-5</v>
      </c>
      <c r="BH64" s="342">
        <f>逆行列係数!BH64/'逆行列係数（外生化）'!BH$116</f>
        <v>5.9024221652367836E-5</v>
      </c>
      <c r="BI64" s="342">
        <f>逆行列係数!BI64/'逆行列係数（外生化）'!BI$116</f>
        <v>1</v>
      </c>
      <c r="BJ64" s="342">
        <f>逆行列係数!BJ64/'逆行列係数（外生化）'!BJ$116</f>
        <v>7.9191635413589578E-5</v>
      </c>
      <c r="BK64" s="342">
        <f>逆行列係数!BK64/'逆行列係数（外生化）'!BK$116</f>
        <v>1.244798694634657E-4</v>
      </c>
      <c r="BL64" s="342">
        <f>逆行列係数!BL64/'逆行列係数（外生化）'!BL$116</f>
        <v>9.1804874923316675E-5</v>
      </c>
      <c r="BM64" s="342">
        <f>逆行列係数!BM64/'逆行列係数（外生化）'!BM$116</f>
        <v>9.0717164510714125E-5</v>
      </c>
      <c r="BN64" s="342">
        <f>逆行列係数!BN64/'逆行列係数（外生化）'!BN$116</f>
        <v>8.9422559669424275E-5</v>
      </c>
      <c r="BO64" s="342">
        <f>逆行列係数!BO64/'逆行列係数（外生化）'!BO$116</f>
        <v>8.0997987008422012E-5</v>
      </c>
      <c r="BP64" s="342">
        <f>逆行列係数!BP64/'逆行列係数（外生化）'!BP$116</f>
        <v>1.1719827065098177E-4</v>
      </c>
      <c r="BQ64" s="342">
        <f>逆行列係数!BQ64/'逆行列係数（外生化）'!BQ$116</f>
        <v>5.4133109764309917E-5</v>
      </c>
      <c r="BR64" s="342">
        <f>逆行列係数!BR64/'逆行列係数（外生化）'!BR$116</f>
        <v>1.5286177986257411E-4</v>
      </c>
      <c r="BS64" s="342">
        <f>逆行列係数!BS64/'逆行列係数（外生化）'!BS$116</f>
        <v>5.0467538042410899E-4</v>
      </c>
      <c r="BT64" s="342">
        <f>逆行列係数!BT64/'逆行列係数（外生化）'!BT$116</f>
        <v>1.1048534389167246E-4</v>
      </c>
      <c r="BU64" s="342">
        <f>逆行列係数!BU64/'逆行列係数（外生化）'!BU$116</f>
        <v>2.0760009671302567E-4</v>
      </c>
      <c r="BV64" s="342">
        <f>逆行列係数!BV64/'逆行列係数（外生化）'!BV$116</f>
        <v>4.9984670250589182E-5</v>
      </c>
      <c r="BW64" s="342">
        <f>逆行列係数!BW64/'逆行列係数（外生化）'!BW$116</f>
        <v>3.4047644774959906E-5</v>
      </c>
      <c r="BX64" s="342">
        <f>逆行列係数!BX64/'逆行列係数（外生化）'!BX$116</f>
        <v>1.2316203076178275E-5</v>
      </c>
      <c r="BY64" s="342">
        <f>逆行列係数!BY64/'逆行列係数（外生化）'!BY$116</f>
        <v>2.9613697591758231E-2</v>
      </c>
      <c r="BZ64" s="342">
        <f>逆行列係数!BZ64/'逆行列係数（外生化）'!BZ$116</f>
        <v>1.3575834981160493E-4</v>
      </c>
      <c r="CA64" s="342">
        <f>逆行列係数!CA64/'逆行列係数（外生化）'!CA$116</f>
        <v>6.3566058059552817E-4</v>
      </c>
      <c r="CB64" s="342">
        <f>逆行列係数!CB64/'逆行列係数（外生化）'!CB$116</f>
        <v>4.0481454440823203E-5</v>
      </c>
      <c r="CC64" s="342">
        <f>逆行列係数!CC64/'逆行列係数（外生化）'!CC$116</f>
        <v>0</v>
      </c>
      <c r="CD64" s="342">
        <f>逆行列係数!CD64/'逆行列係数（外生化）'!CD$116</f>
        <v>1.7090718653503322E-4</v>
      </c>
      <c r="CE64" s="342">
        <f>逆行列係数!CE64/'逆行列係数（外生化）'!CE$116</f>
        <v>7.518126950626134E-5</v>
      </c>
      <c r="CF64" s="342">
        <f>逆行列係数!CF64/'逆行列係数（外生化）'!CF$116</f>
        <v>1.5411608653748219E-4</v>
      </c>
      <c r="CG64" s="342">
        <f>逆行列係数!CG64/'逆行列係数（外生化）'!CG$116</f>
        <v>4.8556675852937445E-5</v>
      </c>
      <c r="CH64" s="342">
        <f>逆行列係数!CH64/'逆行列係数（外生化）'!CH$116</f>
        <v>7.727760093440323E-5</v>
      </c>
      <c r="CI64" s="342">
        <f>逆行列係数!CI64/'逆行列係数（外生化）'!CI$116</f>
        <v>1.1474571210783577E-4</v>
      </c>
      <c r="CJ64" s="342">
        <f>逆行列係数!CJ64/'逆行列係数（外生化）'!CJ$116</f>
        <v>7.9628294042956058E-5</v>
      </c>
      <c r="CK64" s="342">
        <f>逆行列係数!CK64/'逆行列係数（外生化）'!CK$116</f>
        <v>8.3835047758659968E-5</v>
      </c>
      <c r="CL64" s="342">
        <f>逆行列係数!CL64/'逆行列係数（外生化）'!CL$116</f>
        <v>6.0247572253116063E-5</v>
      </c>
      <c r="CM64" s="342">
        <f>逆行列係数!CM64/'逆行列係数（外生化）'!CM$116</f>
        <v>2.5465039559411915E-3</v>
      </c>
      <c r="CN64" s="342">
        <f>逆行列係数!CN64/'逆行列係数（外生化）'!CN$116</f>
        <v>1.272912226417924E-4</v>
      </c>
      <c r="CO64" s="342">
        <f>逆行列係数!CO64/'逆行列係数（外生化）'!CO$116</f>
        <v>2.0216575655303403E-4</v>
      </c>
      <c r="CP64" s="342">
        <f>逆行列係数!CP64/'逆行列係数（外生化）'!CP$116</f>
        <v>6.1909500984612796E-5</v>
      </c>
      <c r="CQ64" s="342">
        <f>逆行列係数!CQ64/'逆行列係数（外生化）'!CQ$116</f>
        <v>1.8752423680044568E-4</v>
      </c>
      <c r="CR64" s="342">
        <f>逆行列係数!CR64/'逆行列係数（外生化）'!CR$116</f>
        <v>7.9945571995503379E-5</v>
      </c>
      <c r="CS64" s="342">
        <f>逆行列係数!CS64/'逆行列係数（外生化）'!CS$116</f>
        <v>3.6995900015464981E-5</v>
      </c>
      <c r="CT64" s="342">
        <f>逆行列係数!CT64/'逆行列係数（外生化）'!CT$116</f>
        <v>1.3695559130091615E-4</v>
      </c>
      <c r="CU64" s="342">
        <f>逆行列係数!CU64/'逆行列係数（外生化）'!CU$116</f>
        <v>3.3739656900390541E-4</v>
      </c>
      <c r="CV64" s="342">
        <f>逆行列係数!CV64/'逆行列係数（外生化）'!CV$116</f>
        <v>3.8509532104299648E-5</v>
      </c>
      <c r="CW64" s="342">
        <f>逆行列係数!CW64/'逆行列係数（外生化）'!CW$116</f>
        <v>3.1500090226004788E-3</v>
      </c>
      <c r="CX64" s="342">
        <f>逆行列係数!CX64/'逆行列係数（外生化）'!CX$116</f>
        <v>5.9585733520348519E-5</v>
      </c>
      <c r="CY64" s="342">
        <f>逆行列係数!CY64/'逆行列係数（外生化）'!CY$116</f>
        <v>9.9263413381243923E-5</v>
      </c>
      <c r="CZ64" s="342">
        <f>逆行列係数!CZ64/'逆行列係数（外生化）'!CZ$116</f>
        <v>5.7913325278849103E-5</v>
      </c>
      <c r="DA64" s="342">
        <f>逆行列係数!DA64/'逆行列係数（外生化）'!DA$116</f>
        <v>7.1199138819429293E-5</v>
      </c>
      <c r="DB64" s="342">
        <f>逆行列係数!DB64/'逆行列係数（外生化）'!DB$116</f>
        <v>8.5769418260114923E-5</v>
      </c>
      <c r="DC64" s="342">
        <f>逆行列係数!DC64/'逆行列係数（外生化）'!DC$116</f>
        <v>2.7902060112804394E-5</v>
      </c>
      <c r="DD64" s="342">
        <f>逆行列係数!DD64/'逆行列係数（外生化）'!DD$116</f>
        <v>1.9977985652400493E-4</v>
      </c>
      <c r="DE64" s="342">
        <f>逆行列係数!DE64/'逆行列係数（外生化）'!DE$116</f>
        <v>4.5164117518473892E-5</v>
      </c>
      <c r="DF64" s="343">
        <f>逆行列係数!DF64/'逆行列係数（外生化）'!DF$116</f>
        <v>2.9128115981422225E-4</v>
      </c>
      <c r="DG64" s="344"/>
      <c r="DH64" s="345"/>
      <c r="DI64" s="346"/>
      <c r="DJ64" s="346"/>
      <c r="DK64" s="346"/>
      <c r="DL64" s="346"/>
      <c r="DM64" s="346"/>
      <c r="DN64" s="346"/>
      <c r="DO64" s="346"/>
      <c r="DR64" s="345"/>
      <c r="DS64" s="345"/>
      <c r="DT64" s="345"/>
      <c r="DU64" s="345"/>
      <c r="DV64" s="345"/>
      <c r="DW64" s="345"/>
      <c r="DX64" s="345"/>
      <c r="DY64" s="345"/>
      <c r="DZ64" s="345"/>
      <c r="EA64" s="345"/>
      <c r="EB64" s="345"/>
      <c r="EC64" s="345"/>
      <c r="ED64" s="345"/>
      <c r="EE64" s="345"/>
      <c r="EF64" s="345"/>
      <c r="EG64" s="345"/>
      <c r="EH64" s="345"/>
      <c r="EI64" s="345"/>
      <c r="EJ64" s="345"/>
      <c r="EK64" s="345"/>
      <c r="EL64" s="345"/>
      <c r="EM64" s="345"/>
      <c r="EN64" s="345"/>
      <c r="EO64" s="345"/>
      <c r="EP64" s="345"/>
      <c r="EQ64" s="345"/>
      <c r="ER64" s="345"/>
      <c r="ES64" s="345"/>
      <c r="ET64" s="345"/>
      <c r="EU64" s="345"/>
      <c r="EV64" s="345"/>
      <c r="EW64" s="345"/>
      <c r="EX64" s="345"/>
      <c r="EY64" s="345"/>
      <c r="EZ64" s="345"/>
      <c r="FA64" s="345"/>
      <c r="FB64" s="345"/>
      <c r="FC64" s="345"/>
      <c r="FD64" s="345"/>
      <c r="FE64" s="345"/>
      <c r="FF64" s="345"/>
      <c r="FG64" s="345"/>
      <c r="FH64" s="345"/>
      <c r="FI64" s="345"/>
      <c r="FJ64" s="345"/>
      <c r="FK64" s="345"/>
      <c r="FL64" s="345"/>
      <c r="FM64" s="345"/>
      <c r="FN64" s="345"/>
      <c r="FO64" s="345"/>
    </row>
    <row r="65" spans="1:171" ht="19.899999999999999" customHeight="1" x14ac:dyDescent="0.15">
      <c r="A65" s="347" t="s">
        <v>427</v>
      </c>
      <c r="B65" s="348" t="s">
        <v>80</v>
      </c>
      <c r="C65" s="349">
        <f>逆行列係数!C65/'逆行列係数（外生化）'!C$116</f>
        <v>3.802106785891971E-5</v>
      </c>
      <c r="D65" s="342">
        <f>逆行列係数!D65/'逆行列係数（外生化）'!D$116</f>
        <v>2.2621716970158772E-5</v>
      </c>
      <c r="E65" s="342">
        <f>逆行列係数!E65/'逆行列係数（外生化）'!E$116</f>
        <v>4.2435563298850533E-5</v>
      </c>
      <c r="F65" s="342">
        <f>逆行列係数!F65/'逆行列係数（外生化）'!F$116</f>
        <v>4.6125148120441005E-5</v>
      </c>
      <c r="G65" s="342">
        <f>逆行列係数!G65/'逆行列係数（外生化）'!G$116</f>
        <v>9.6879402605643688E-4</v>
      </c>
      <c r="H65" s="342">
        <f>逆行列係数!H65/'逆行列係数（外生化）'!H$116</f>
        <v>0</v>
      </c>
      <c r="I65" s="342">
        <f>逆行列係数!I65/'逆行列係数（外生化）'!I$116</f>
        <v>1.4596229501145008E-4</v>
      </c>
      <c r="J65" s="342">
        <f>逆行列係数!J65/'逆行列係数（外生化）'!J$116</f>
        <v>6.2059147737220213E-5</v>
      </c>
      <c r="K65" s="342">
        <f>逆行列係数!K65/'逆行列係数（外生化）'!K$116</f>
        <v>1.7878810515232634E-4</v>
      </c>
      <c r="L65" s="342">
        <f>逆行列係数!L65/'逆行列係数（外生化）'!L$116</f>
        <v>1.4762446226261554E-5</v>
      </c>
      <c r="M65" s="342">
        <f>逆行列係数!M65/'逆行列係数（外生化）'!M$116</f>
        <v>0</v>
      </c>
      <c r="N65" s="342">
        <f>逆行列係数!N65/'逆行列係数（外生化）'!N$116</f>
        <v>1.5369313450934737E-4</v>
      </c>
      <c r="O65" s="342">
        <f>逆行列係数!O65/'逆行列係数（外生化）'!O$116</f>
        <v>1.5626233247837003E-3</v>
      </c>
      <c r="P65" s="342">
        <f>逆行列係数!P65/'逆行列係数（外生化）'!P$116</f>
        <v>1.4121831927504981E-4</v>
      </c>
      <c r="Q65" s="342">
        <f>逆行列係数!Q65/'逆行列係数（外生化）'!Q$116</f>
        <v>6.824525741583945E-4</v>
      </c>
      <c r="R65" s="342">
        <f>逆行列係数!R65/'逆行列係数（外生化）'!R$116</f>
        <v>1.0895790029941891E-4</v>
      </c>
      <c r="S65" s="342">
        <f>逆行列係数!S65/'逆行列係数（外生化）'!S$116</f>
        <v>6.298333444762624E-5</v>
      </c>
      <c r="T65" s="342">
        <f>逆行列係数!T65/'逆行列係数（外生化）'!T$116</f>
        <v>3.6537457182208282E-5</v>
      </c>
      <c r="U65" s="342">
        <f>逆行列係数!U65/'逆行列係数（外生化）'!U$116</f>
        <v>3.4855249109283871E-5</v>
      </c>
      <c r="V65" s="342">
        <f>逆行列係数!V65/'逆行列係数（外生化）'!V$116</f>
        <v>4.0889625980857238E-5</v>
      </c>
      <c r="W65" s="342">
        <f>逆行列係数!W65/'逆行列係数（外生化）'!W$116</f>
        <v>1.078392109535451E-5</v>
      </c>
      <c r="X65" s="342">
        <f>逆行列係数!X65/'逆行列係数（外生化）'!X$116</f>
        <v>4.9581249331899431E-5</v>
      </c>
      <c r="Y65" s="342">
        <f>逆行列係数!Y65/'逆行列係数（外生化）'!Y$116</f>
        <v>2.8428865320422968E-5</v>
      </c>
      <c r="Z65" s="342">
        <f>逆行列係数!Z65/'逆行列係数（外生化）'!Z$116</f>
        <v>1.1387939145790816E-4</v>
      </c>
      <c r="AA65" s="342">
        <f>逆行列係数!AA65/'逆行列係数（外生化）'!AA$116</f>
        <v>5.2453518345984842E-5</v>
      </c>
      <c r="AB65" s="342">
        <f>逆行列係数!AB65/'逆行列係数（外生化）'!AB$116</f>
        <v>5.2387026958267167E-5</v>
      </c>
      <c r="AC65" s="342">
        <f>逆行列係数!AC65/'逆行列係数（外生化）'!AC$116</f>
        <v>3.6411192969180485E-6</v>
      </c>
      <c r="AD65" s="342">
        <f>逆行列係数!AD65/'逆行列係数（外生化）'!AD$116</f>
        <v>2.7304390369116625E-5</v>
      </c>
      <c r="AE65" s="342">
        <f>逆行列係数!AE65/'逆行列係数（外生化）'!AE$116</f>
        <v>4.0138180471937695E-5</v>
      </c>
      <c r="AF65" s="342">
        <f>逆行列係数!AF65/'逆行列係数（外生化）'!AF$116</f>
        <v>5.8951648745907132E-5</v>
      </c>
      <c r="AG65" s="342">
        <f>逆行列係数!AG65/'逆行列係数（外生化）'!AG$116</f>
        <v>1.1838485705048827E-4</v>
      </c>
      <c r="AH65" s="342">
        <f>逆行列係数!AH65/'逆行列係数（外生化）'!AH$116</f>
        <v>3.1249014301322188E-4</v>
      </c>
      <c r="AI65" s="342">
        <f>逆行列係数!AI65/'逆行列係数（外生化）'!AI$116</f>
        <v>6.0849446581084673E-5</v>
      </c>
      <c r="AJ65" s="342">
        <f>逆行列係数!AJ65/'逆行列係数（外生化）'!AJ$116</f>
        <v>3.4534185034836544E-4</v>
      </c>
      <c r="AK65" s="342">
        <f>逆行列係数!AK65/'逆行列係数（外生化）'!AK$116</f>
        <v>5.5925590851385739E-4</v>
      </c>
      <c r="AL65" s="342">
        <f>逆行列係数!AL65/'逆行列係数（外生化）'!AL$116</f>
        <v>1.2182553408956556E-5</v>
      </c>
      <c r="AM65" s="342">
        <f>逆行列係数!AM65/'逆行列係数（外生化）'!AM$116</f>
        <v>1.6753606606442227E-4</v>
      </c>
      <c r="AN65" s="342">
        <f>逆行列係数!AN65/'逆行列係数（外生化）'!AN$116</f>
        <v>3.7063535055922403E-4</v>
      </c>
      <c r="AO65" s="342">
        <f>逆行列係数!AO65/'逆行列係数（外生化）'!AO$116</f>
        <v>6.2835737935310586E-5</v>
      </c>
      <c r="AP65" s="342">
        <f>逆行列係数!AP65/'逆行列係数（外生化）'!AP$116</f>
        <v>1.1125715226691733E-5</v>
      </c>
      <c r="AQ65" s="342">
        <f>逆行列係数!AQ65/'逆行列係数（外生化）'!AQ$116</f>
        <v>8.4082333084961426E-5</v>
      </c>
      <c r="AR65" s="342">
        <f>逆行列係数!AR65/'逆行列係数（外生化）'!AR$116</f>
        <v>5.0301403416794143E-5</v>
      </c>
      <c r="AS65" s="342">
        <f>逆行列係数!AS65/'逆行列係数（外生化）'!AS$116</f>
        <v>3.8135470973849289E-5</v>
      </c>
      <c r="AT65" s="342">
        <f>逆行列係数!AT65/'逆行列係数（外生化）'!AT$116</f>
        <v>3.8147837140338467E-5</v>
      </c>
      <c r="AU65" s="342">
        <f>逆行列係数!AU65/'逆行列係数（外生化）'!AU$116</f>
        <v>1.012449978599083E-4</v>
      </c>
      <c r="AV65" s="342">
        <f>逆行列係数!AV65/'逆行列係数（外生化）'!AV$116</f>
        <v>2.3162342857124544E-4</v>
      </c>
      <c r="AW65" s="342">
        <f>逆行列係数!AW65/'逆行列係数（外生化）'!AW$116</f>
        <v>5.8486930349351481E-5</v>
      </c>
      <c r="AX65" s="342">
        <f>逆行列係数!AX65/'逆行列係数（外生化）'!AX$116</f>
        <v>1.8053201085846171E-4</v>
      </c>
      <c r="AY65" s="342">
        <f>逆行列係数!AY65/'逆行列係数（外生化）'!AY$116</f>
        <v>3.6973181370448551E-4</v>
      </c>
      <c r="AZ65" s="342">
        <f>逆行列係数!AZ65/'逆行列係数（外生化）'!AZ$116</f>
        <v>4.4684836975494616E-5</v>
      </c>
      <c r="BA65" s="342">
        <f>逆行列係数!BA65/'逆行列係数（外生化）'!BA$116</f>
        <v>3.6275207109745148E-4</v>
      </c>
      <c r="BB65" s="342">
        <f>逆行列係数!BB65/'逆行列係数（外生化）'!BB$116</f>
        <v>1.0511263721812005E-4</v>
      </c>
      <c r="BC65" s="342">
        <f>逆行列係数!BC65/'逆行列係数（外生化）'!BC$116</f>
        <v>2.0416142064653468E-4</v>
      </c>
      <c r="BD65" s="342">
        <f>逆行列係数!BD65/'逆行列係数（外生化）'!BD$116</f>
        <v>1.3699339450989293E-4</v>
      </c>
      <c r="BE65" s="342">
        <f>逆行列係数!BE65/'逆行列係数（外生化）'!BE$116</f>
        <v>7.2565106984928614E-5</v>
      </c>
      <c r="BF65" s="342">
        <f>逆行列係数!BF65/'逆行列係数（外生化）'!BF$116</f>
        <v>7.4323088648641162E-5</v>
      </c>
      <c r="BG65" s="342">
        <f>逆行列係数!BG65/'逆行列係数（外生化）'!BG$116</f>
        <v>6.268434654629696E-5</v>
      </c>
      <c r="BH65" s="342">
        <f>逆行列係数!BH65/'逆行列係数（外生化）'!BH$116</f>
        <v>1.2084342781799527E-4</v>
      </c>
      <c r="BI65" s="342">
        <f>逆行列係数!BI65/'逆行列係数（外生化）'!BI$116</f>
        <v>5.967761173387294E-5</v>
      </c>
      <c r="BJ65" s="342">
        <f>逆行列係数!BJ65/'逆行列係数（外生化）'!BJ$116</f>
        <v>1</v>
      </c>
      <c r="BK65" s="342">
        <f>逆行列係数!BK65/'逆行列係数（外生化）'!BK$116</f>
        <v>7.7562000517170061E-5</v>
      </c>
      <c r="BL65" s="342">
        <f>逆行列係数!BL65/'逆行列係数（外生化）'!BL$116</f>
        <v>1.8326872572492397E-4</v>
      </c>
      <c r="BM65" s="342">
        <f>逆行列係数!BM65/'逆行列係数（外生化）'!BM$116</f>
        <v>4.7081644675587805E-4</v>
      </c>
      <c r="BN65" s="342">
        <f>逆行列係数!BN65/'逆行列係数（外生化）'!BN$116</f>
        <v>4.011636437834049E-4</v>
      </c>
      <c r="BO65" s="342">
        <f>逆行列係数!BO65/'逆行列係数（外生化）'!BO$116</f>
        <v>3.9134461942538437E-4</v>
      </c>
      <c r="BP65" s="342">
        <f>逆行列係数!BP65/'逆行列係数（外生化）'!BP$116</f>
        <v>3.7759114590470605E-5</v>
      </c>
      <c r="BQ65" s="342">
        <f>逆行列係数!BQ65/'逆行列係数（外生化）'!BQ$116</f>
        <v>5.8762956790581169E-5</v>
      </c>
      <c r="BR65" s="342">
        <f>逆行列係数!BR65/'逆行列係数（外生化）'!BR$116</f>
        <v>1.6957770426375741E-4</v>
      </c>
      <c r="BS65" s="342">
        <f>逆行列係数!BS65/'逆行列係数（外生化）'!BS$116</f>
        <v>1.4602914243136273E-4</v>
      </c>
      <c r="BT65" s="342">
        <f>逆行列係数!BT65/'逆行列係数（外生化）'!BT$116</f>
        <v>9.1717854967071413E-5</v>
      </c>
      <c r="BU65" s="342">
        <f>逆行列係数!BU65/'逆行列係数（外生化）'!BU$116</f>
        <v>1.23220431818184E-4</v>
      </c>
      <c r="BV65" s="342">
        <f>逆行列係数!BV65/'逆行列係数（外生化）'!BV$116</f>
        <v>4.5704995327022206E-5</v>
      </c>
      <c r="BW65" s="342">
        <f>逆行列係数!BW65/'逆行列係数（外生化）'!BW$116</f>
        <v>4.2787616629504228E-5</v>
      </c>
      <c r="BX65" s="342">
        <f>逆行列係数!BX65/'逆行列係数（外生化）'!BX$116</f>
        <v>1.4492598344427292E-5</v>
      </c>
      <c r="BY65" s="342">
        <f>逆行列係数!BY65/'逆行列係数（外生化）'!BY$116</f>
        <v>7.9931713107047375E-5</v>
      </c>
      <c r="BZ65" s="342">
        <f>逆行列係数!BZ65/'逆行列係数（外生化）'!BZ$116</f>
        <v>8.8447087634086255E-5</v>
      </c>
      <c r="CA65" s="342">
        <f>逆行列係数!CA65/'逆行列係数（外生化）'!CA$116</f>
        <v>1.7833930673584041E-4</v>
      </c>
      <c r="CB65" s="342">
        <f>逆行列係数!CB65/'逆行列係数（外生化）'!CB$116</f>
        <v>4.5955335210266516E-5</v>
      </c>
      <c r="CC65" s="342">
        <f>逆行列係数!CC65/'逆行列係数（外生化）'!CC$116</f>
        <v>0</v>
      </c>
      <c r="CD65" s="342">
        <f>逆行列係数!CD65/'逆行列係数（外生化）'!CD$116</f>
        <v>1.0531124650396447E-4</v>
      </c>
      <c r="CE65" s="342">
        <f>逆行列係数!CE65/'逆行列係数（外生化）'!CE$116</f>
        <v>1.0147440264778351E-4</v>
      </c>
      <c r="CF65" s="342">
        <f>逆行列係数!CF65/'逆行列係数（外生化）'!CF$116</f>
        <v>1.1073062619213755E-4</v>
      </c>
      <c r="CG65" s="342">
        <f>逆行列係数!CG65/'逆行列係数（外生化）'!CG$116</f>
        <v>6.2018071152053367E-5</v>
      </c>
      <c r="CH65" s="342">
        <f>逆行列係数!CH65/'逆行列係数（外生化）'!CH$116</f>
        <v>2.1557692630840927E-4</v>
      </c>
      <c r="CI65" s="342">
        <f>逆行列係数!CI65/'逆行列係数（外生化）'!CI$116</f>
        <v>3.0450116662623071E-4</v>
      </c>
      <c r="CJ65" s="342">
        <f>逆行列係数!CJ65/'逆行列係数（外生化）'!CJ$116</f>
        <v>1.2243486780504262E-3</v>
      </c>
      <c r="CK65" s="342">
        <f>逆行列係数!CK65/'逆行列係数（外生化）'!CK$116</f>
        <v>1.9774235735178501E-4</v>
      </c>
      <c r="CL65" s="342">
        <f>逆行列係数!CL65/'逆行列係数（外生化）'!CL$116</f>
        <v>8.7998204174784245E-4</v>
      </c>
      <c r="CM65" s="342">
        <f>逆行列係数!CM65/'逆行列係数（外生化）'!CM$116</f>
        <v>1.9913460323775354E-4</v>
      </c>
      <c r="CN65" s="342">
        <f>逆行列係数!CN65/'逆行列係数（外生化）'!CN$116</f>
        <v>3.2919037064627261E-4</v>
      </c>
      <c r="CO65" s="342">
        <f>逆行列係数!CO65/'逆行列係数（外生化）'!CO$116</f>
        <v>1.1939968971844568E-3</v>
      </c>
      <c r="CP65" s="342">
        <f>逆行列係数!CP65/'逆行列係数（外生化）'!CP$116</f>
        <v>7.2940597461355254E-5</v>
      </c>
      <c r="CQ65" s="342">
        <f>逆行列係数!CQ65/'逆行列係数（外生化）'!CQ$116</f>
        <v>1.276897297831483E-4</v>
      </c>
      <c r="CR65" s="342">
        <f>逆行列係数!CR65/'逆行列係数（外生化）'!CR$116</f>
        <v>4.7726031618692638E-4</v>
      </c>
      <c r="CS65" s="342">
        <f>逆行列係数!CS65/'逆行列係数（外生化）'!CS$116</f>
        <v>2.5540828079842931E-4</v>
      </c>
      <c r="CT65" s="342">
        <f>逆行列係数!CT65/'逆行列係数（外生化）'!CT$116</f>
        <v>5.6223944066913732E-4</v>
      </c>
      <c r="CU65" s="342">
        <f>逆行列係数!CU65/'逆行列係数（外生化）'!CU$116</f>
        <v>8.2780940573234983E-4</v>
      </c>
      <c r="CV65" s="342">
        <f>逆行列係数!CV65/'逆行列係数（外生化）'!CV$116</f>
        <v>2.8001522691170253E-4</v>
      </c>
      <c r="CW65" s="342">
        <f>逆行列係数!CW65/'逆行列係数（外生化）'!CW$116</f>
        <v>1.1741062639814814E-4</v>
      </c>
      <c r="CX65" s="342">
        <f>逆行列係数!CX65/'逆行列係数（外生化）'!CX$116</f>
        <v>2.4341857594004844E-4</v>
      </c>
      <c r="CY65" s="342">
        <f>逆行列係数!CY65/'逆行列係数（外生化）'!CY$116</f>
        <v>3.2726776556813998E-4</v>
      </c>
      <c r="CZ65" s="342">
        <f>逆行列係数!CZ65/'逆行列係数（外生化）'!CZ$116</f>
        <v>2.3502191327880509E-4</v>
      </c>
      <c r="DA65" s="342">
        <f>逆行列係数!DA65/'逆行列係数（外生化）'!DA$116</f>
        <v>4.9821216101110803E-4</v>
      </c>
      <c r="DB65" s="342">
        <f>逆行列係数!DB65/'逆行列係数（外生化）'!DB$116</f>
        <v>6.784696670645206E-4</v>
      </c>
      <c r="DC65" s="342">
        <f>逆行列係数!DC65/'逆行列係数（外生化）'!DC$116</f>
        <v>5.0855874477482567E-5</v>
      </c>
      <c r="DD65" s="342">
        <f>逆行列係数!DD65/'逆行列係数（外生化）'!DD$116</f>
        <v>6.139987102469752E-4</v>
      </c>
      <c r="DE65" s="342">
        <f>逆行列係数!DE65/'逆行列係数（外生化）'!DE$116</f>
        <v>1.2656767327769909E-2</v>
      </c>
      <c r="DF65" s="343">
        <f>逆行列係数!DF65/'逆行列係数（外生化）'!DF$116</f>
        <v>8.0130395314777204E-5</v>
      </c>
      <c r="DG65" s="344"/>
      <c r="DH65" s="345"/>
      <c r="DI65" s="346"/>
      <c r="DJ65" s="346"/>
      <c r="DK65" s="346"/>
      <c r="DL65" s="346"/>
      <c r="DM65" s="346"/>
      <c r="DN65" s="346"/>
      <c r="DO65" s="346"/>
      <c r="DR65" s="345"/>
      <c r="DS65" s="345"/>
      <c r="DT65" s="345"/>
      <c r="DU65" s="345"/>
      <c r="DV65" s="345"/>
      <c r="DW65" s="345"/>
      <c r="DX65" s="345"/>
      <c r="DY65" s="345"/>
      <c r="DZ65" s="345"/>
      <c r="EA65" s="345"/>
      <c r="EB65" s="345"/>
      <c r="EC65" s="345"/>
      <c r="ED65" s="345"/>
      <c r="EE65" s="345"/>
      <c r="EF65" s="345"/>
      <c r="EG65" s="345"/>
      <c r="EH65" s="345"/>
      <c r="EI65" s="345"/>
      <c r="EJ65" s="345"/>
      <c r="EK65" s="345"/>
      <c r="EL65" s="345"/>
      <c r="EM65" s="345"/>
      <c r="EN65" s="345"/>
      <c r="EO65" s="345"/>
      <c r="EP65" s="345"/>
      <c r="EQ65" s="345"/>
      <c r="ER65" s="345"/>
      <c r="ES65" s="345"/>
      <c r="ET65" s="345"/>
      <c r="EU65" s="345"/>
      <c r="EV65" s="345"/>
      <c r="EW65" s="345"/>
      <c r="EX65" s="345"/>
      <c r="EY65" s="345"/>
      <c r="EZ65" s="345"/>
      <c r="FA65" s="345"/>
      <c r="FB65" s="345"/>
      <c r="FC65" s="345"/>
      <c r="FD65" s="345"/>
      <c r="FE65" s="345"/>
      <c r="FF65" s="345"/>
      <c r="FG65" s="345"/>
      <c r="FH65" s="345"/>
      <c r="FI65" s="345"/>
      <c r="FJ65" s="345"/>
      <c r="FK65" s="345"/>
      <c r="FL65" s="345"/>
      <c r="FM65" s="345"/>
      <c r="FN65" s="345"/>
      <c r="FO65" s="345"/>
    </row>
    <row r="66" spans="1:171" ht="19.899999999999999" customHeight="1" x14ac:dyDescent="0.15">
      <c r="A66" s="347" t="s">
        <v>431</v>
      </c>
      <c r="B66" s="348" t="s">
        <v>430</v>
      </c>
      <c r="C66" s="349">
        <f>逆行列係数!C66/'逆行列係数（外生化）'!C$116</f>
        <v>2.7648484357721174E-4</v>
      </c>
      <c r="D66" s="342">
        <f>逆行列係数!D66/'逆行列係数（外生化）'!D$116</f>
        <v>8.2212685185983447E-4</v>
      </c>
      <c r="E66" s="342">
        <f>逆行列係数!E66/'逆行列係数（外生化）'!E$116</f>
        <v>1.8645758164091323E-4</v>
      </c>
      <c r="F66" s="342">
        <f>逆行列係数!F66/'逆行列係数（外生化）'!F$116</f>
        <v>1.4318366043687945E-3</v>
      </c>
      <c r="G66" s="342">
        <f>逆行列係数!G66/'逆行列係数（外生化）'!G$116</f>
        <v>3.1470676739366079E-5</v>
      </c>
      <c r="H66" s="342">
        <f>逆行列係数!H66/'逆行列係数（外生化）'!H$116</f>
        <v>0</v>
      </c>
      <c r="I66" s="342">
        <f>逆行列係数!I66/'逆行列係数（外生化）'!I$116</f>
        <v>7.4205124909015597E-5</v>
      </c>
      <c r="J66" s="342">
        <f>逆行列係数!J66/'逆行列係数（外生化）'!J$116</f>
        <v>7.6523530639294263E-5</v>
      </c>
      <c r="K66" s="342">
        <f>逆行列係数!K66/'逆行列係数（外生化）'!K$116</f>
        <v>1.571750069123813E-3</v>
      </c>
      <c r="L66" s="342">
        <f>逆行列係数!L66/'逆行列係数（外生化）'!L$116</f>
        <v>7.7147040412162843E-4</v>
      </c>
      <c r="M66" s="342">
        <f>逆行列係数!M66/'逆行列係数（外生化）'!M$116</f>
        <v>0</v>
      </c>
      <c r="N66" s="342">
        <f>逆行列係数!N66/'逆行列係数（外生化）'!N$116</f>
        <v>2.7570026376909498E-4</v>
      </c>
      <c r="O66" s="342">
        <f>逆行列係数!O66/'逆行列係数（外生化）'!O$116</f>
        <v>6.555205041924228E-5</v>
      </c>
      <c r="P66" s="342">
        <f>逆行列係数!P66/'逆行列係数（外生化）'!P$116</f>
        <v>1.3488345651438982E-3</v>
      </c>
      <c r="Q66" s="342">
        <f>逆行列係数!Q66/'逆行列係数（外生化）'!Q$116</f>
        <v>2.0622854493232689E-4</v>
      </c>
      <c r="R66" s="342">
        <f>逆行列係数!R66/'逆行列係数（外生化）'!R$116</f>
        <v>2.3453175129343369E-3</v>
      </c>
      <c r="S66" s="342">
        <f>逆行列係数!S66/'逆行列係数（外生化）'!S$116</f>
        <v>1.9177290161448131E-4</v>
      </c>
      <c r="T66" s="342">
        <f>逆行列係数!T66/'逆行列係数（外生化）'!T$116</f>
        <v>1.2379969552702338E-4</v>
      </c>
      <c r="U66" s="342">
        <f>逆行列係数!U66/'逆行列係数（外生化）'!U$116</f>
        <v>1.1178678128081434E-2</v>
      </c>
      <c r="V66" s="342">
        <f>逆行列係数!V66/'逆行列係数（外生化）'!V$116</f>
        <v>2.9457093175839638E-3</v>
      </c>
      <c r="W66" s="342">
        <f>逆行列係数!W66/'逆行列係数（外生化）'!W$116</f>
        <v>1.1927078090720397E-3</v>
      </c>
      <c r="X66" s="342">
        <f>逆行列係数!X66/'逆行列係数（外生化）'!X$116</f>
        <v>5.7405308707445077E-4</v>
      </c>
      <c r="Y66" s="342">
        <f>逆行列係数!Y66/'逆行列係数（外生化）'!Y$116</f>
        <v>3.9174538770128507E-4</v>
      </c>
      <c r="Z66" s="342">
        <f>逆行列係数!Z66/'逆行列係数（外生化）'!Z$116</f>
        <v>1.15846114581878E-3</v>
      </c>
      <c r="AA66" s="342">
        <f>逆行列係数!AA66/'逆行列係数（外生化）'!AA$116</f>
        <v>1.3436916647630162E-4</v>
      </c>
      <c r="AB66" s="342">
        <f>逆行列係数!AB66/'逆行列係数（外生化）'!AB$116</f>
        <v>1.4336390197602211E-4</v>
      </c>
      <c r="AC66" s="342">
        <f>逆行列係数!AC66/'逆行列係数（外生化）'!AC$116</f>
        <v>4.1888970744065416E-5</v>
      </c>
      <c r="AD66" s="342">
        <f>逆行列係数!AD66/'逆行列係数（外生化）'!AD$116</f>
        <v>3.7812322980012134E-3</v>
      </c>
      <c r="AE66" s="342">
        <f>逆行列係数!AE66/'逆行列係数（外生化）'!AE$116</f>
        <v>2.0581514820224348E-3</v>
      </c>
      <c r="AF66" s="342">
        <f>逆行列係数!AF66/'逆行列係数（外生化）'!AF$116</f>
        <v>1.9357507597485244E-4</v>
      </c>
      <c r="AG66" s="342">
        <f>逆行列係数!AG66/'逆行列係数（外生化）'!AG$116</f>
        <v>9.604194889380378E-5</v>
      </c>
      <c r="AH66" s="342">
        <f>逆行列係数!AH66/'逆行列係数（外生化）'!AH$116</f>
        <v>5.9676063680199638E-3</v>
      </c>
      <c r="AI66" s="342">
        <f>逆行列係数!AI66/'逆行列係数（外生化）'!AI$116</f>
        <v>7.532092996507258E-4</v>
      </c>
      <c r="AJ66" s="342">
        <f>逆行列係数!AJ66/'逆行列係数（外生化）'!AJ$116</f>
        <v>3.1608377384697646E-3</v>
      </c>
      <c r="AK66" s="342">
        <f>逆行列係数!AK66/'逆行列係数（外生化）'!AK$116</f>
        <v>8.03231835072385E-4</v>
      </c>
      <c r="AL66" s="342">
        <f>逆行列係数!AL66/'逆行列係数（外生化）'!AL$116</f>
        <v>6.1328344514932865E-3</v>
      </c>
      <c r="AM66" s="342">
        <f>逆行列係数!AM66/'逆行列係数（外生化）'!AM$116</f>
        <v>6.1847702280985444E-3</v>
      </c>
      <c r="AN66" s="342">
        <f>逆行列係数!AN66/'逆行列係数（外生化）'!AN$116</f>
        <v>4.7370788994516308E-3</v>
      </c>
      <c r="AO66" s="342">
        <f>逆行列係数!AO66/'逆行列係数（外生化）'!AO$116</f>
        <v>1.4610898599478502E-3</v>
      </c>
      <c r="AP66" s="342">
        <f>逆行列係数!AP66/'逆行列係数（外生化）'!AP$116</f>
        <v>1.9346330288343115E-2</v>
      </c>
      <c r="AQ66" s="342">
        <f>逆行列係数!AQ66/'逆行列係数（外生化）'!AQ$116</f>
        <v>1.2621928131940815E-2</v>
      </c>
      <c r="AR66" s="342">
        <f>逆行列係数!AR66/'逆行列係数（外生化）'!AR$116</f>
        <v>5.5031127545464742E-4</v>
      </c>
      <c r="AS66" s="342">
        <f>逆行列係数!AS66/'逆行列係数（外生化）'!AS$116</f>
        <v>5.8942445184184667E-4</v>
      </c>
      <c r="AT66" s="342">
        <f>逆行列係数!AT66/'逆行列係数（外生化）'!AT$116</f>
        <v>2.6666425484519893E-4</v>
      </c>
      <c r="AU66" s="342">
        <f>逆行列係数!AU66/'逆行列係数（外生化）'!AU$116</f>
        <v>2.1783419147009233E-4</v>
      </c>
      <c r="AV66" s="342">
        <f>逆行列係数!AV66/'逆行列係数（外生化）'!AV$116</f>
        <v>1.6209505240658123E-4</v>
      </c>
      <c r="AW66" s="342">
        <f>逆行列係数!AW66/'逆行列係数（外生化）'!AW$116</f>
        <v>2.3196323285692844E-4</v>
      </c>
      <c r="AX66" s="342">
        <f>逆行列係数!AX66/'逆行列係数（外生化）'!AX$116</f>
        <v>2.0923751087766369E-4</v>
      </c>
      <c r="AY66" s="342">
        <f>逆行列係数!AY66/'逆行列係数（外生化）'!AY$116</f>
        <v>2.8418179491310517E-4</v>
      </c>
      <c r="AZ66" s="342">
        <f>逆行列係数!AZ66/'逆行列係数（外生化）'!AZ$116</f>
        <v>1.926962506405066E-4</v>
      </c>
      <c r="BA66" s="342">
        <f>逆行列係数!BA66/'逆行列係数（外生化）'!BA$116</f>
        <v>7.911497940936527E-5</v>
      </c>
      <c r="BB66" s="342">
        <f>逆行列係数!BB66/'逆行列係数（外生化）'!BB$116</f>
        <v>2.6874201959454721E-4</v>
      </c>
      <c r="BC66" s="342">
        <f>逆行列係数!BC66/'逆行列係数（外生化）'!BC$116</f>
        <v>1.529877724791548E-4</v>
      </c>
      <c r="BD66" s="342">
        <f>逆行列係数!BD66/'逆行列係数（外生化）'!BD$116</f>
        <v>8.9590720264332011E-5</v>
      </c>
      <c r="BE66" s="342">
        <f>逆行列係数!BE66/'逆行列係数（外生化）'!BE$116</f>
        <v>1.9928823072828963E-4</v>
      </c>
      <c r="BF66" s="342">
        <f>逆行列係数!BF66/'逆行列係数（外生化）'!BF$116</f>
        <v>2.2807491740646949E-4</v>
      </c>
      <c r="BG66" s="342">
        <f>逆行列係数!BG66/'逆行列係数（外生化）'!BG$116</f>
        <v>3.0850912497533558E-4</v>
      </c>
      <c r="BH66" s="342">
        <f>逆行列係数!BH66/'逆行列係数（外生化）'!BH$116</f>
        <v>4.5399493178409968E-4</v>
      </c>
      <c r="BI66" s="342">
        <f>逆行列係数!BI66/'逆行列係数（外生化）'!BI$116</f>
        <v>1.9974227205432887E-4</v>
      </c>
      <c r="BJ66" s="342">
        <f>逆行列係数!BJ66/'逆行列係数（外生化）'!BJ$116</f>
        <v>1.7915805232066417E-4</v>
      </c>
      <c r="BK66" s="342">
        <f>逆行列係数!BK66/'逆行列係数（外生化）'!BK$116</f>
        <v>1</v>
      </c>
      <c r="BL66" s="342">
        <f>逆行列係数!BL66/'逆行列係数（外生化）'!BL$116</f>
        <v>1.1784218916055034E-4</v>
      </c>
      <c r="BM66" s="342">
        <f>逆行列係数!BM66/'逆行列係数（外生化）'!BM$116</f>
        <v>1.0044025688954839E-4</v>
      </c>
      <c r="BN66" s="342">
        <f>逆行列係数!BN66/'逆行列係数（外生化）'!BN$116</f>
        <v>2.9216725681227064E-4</v>
      </c>
      <c r="BO66" s="342">
        <f>逆行列係数!BO66/'逆行列係数（外生化）'!BO$116</f>
        <v>2.1082694045420147E-4</v>
      </c>
      <c r="BP66" s="342">
        <f>逆行列係数!BP66/'逆行列係数（外生化）'!BP$116</f>
        <v>2.8231415011843852E-3</v>
      </c>
      <c r="BQ66" s="342">
        <f>逆行列係数!BQ66/'逆行列係数（外生化）'!BQ$116</f>
        <v>1.9519435607769028E-3</v>
      </c>
      <c r="BR66" s="342">
        <f>逆行列係数!BR66/'逆行列係数（外生化）'!BR$116</f>
        <v>1.9559618130023953E-4</v>
      </c>
      <c r="BS66" s="342">
        <f>逆行列係数!BS66/'逆行列係数（外生化）'!BS$116</f>
        <v>2.9661119315220713E-4</v>
      </c>
      <c r="BT66" s="342">
        <f>逆行列係数!BT66/'逆行列係数（外生化）'!BT$116</f>
        <v>8.6151147708122394E-5</v>
      </c>
      <c r="BU66" s="342">
        <f>逆行列係数!BU66/'逆行列係数（外生化）'!BU$116</f>
        <v>2.5618462410426879E-5</v>
      </c>
      <c r="BV66" s="342">
        <f>逆行列係数!BV66/'逆行列係数（外生化）'!BV$116</f>
        <v>5.0438375165762545E-5</v>
      </c>
      <c r="BW66" s="342">
        <f>逆行列係数!BW66/'逆行列係数（外生化）'!BW$116</f>
        <v>3.1428405501028783E-5</v>
      </c>
      <c r="BX66" s="342">
        <f>逆行列係数!BX66/'逆行列係数（外生化）'!BX$116</f>
        <v>4.0068459580094228E-6</v>
      </c>
      <c r="BY66" s="342">
        <f>逆行列係数!BY66/'逆行列係数（外生化）'!BY$116</f>
        <v>1.5581263315301921E-4</v>
      </c>
      <c r="BZ66" s="342">
        <f>逆行列係数!BZ66/'逆行列係数（外生化）'!BZ$116</f>
        <v>2.441096306949008E-4</v>
      </c>
      <c r="CA66" s="342">
        <f>逆行列係数!CA66/'逆行列係数（外生化）'!CA$116</f>
        <v>4.0216237689227224E-5</v>
      </c>
      <c r="CB66" s="342">
        <f>逆行列係数!CB66/'逆行列係数（外生化）'!CB$116</f>
        <v>1.1953706795169996E-5</v>
      </c>
      <c r="CC66" s="342">
        <f>逆行列係数!CC66/'逆行列係数（外生化）'!CC$116</f>
        <v>0</v>
      </c>
      <c r="CD66" s="342">
        <f>逆行列係数!CD66/'逆行列係数（外生化）'!CD$116</f>
        <v>2.4016972320596442E-5</v>
      </c>
      <c r="CE66" s="342">
        <f>逆行列係数!CE66/'逆行列係数（外生化）'!CE$116</f>
        <v>1.6746924263823015E-4</v>
      </c>
      <c r="CF66" s="342">
        <f>逆行列係数!CF66/'逆行列係数（外生化）'!CF$116</f>
        <v>7.4066858508639523E-5</v>
      </c>
      <c r="CG66" s="342">
        <f>逆行列係数!CG66/'逆行列係数（外生化）'!CG$116</f>
        <v>3.1963508682538426E-5</v>
      </c>
      <c r="CH66" s="342">
        <f>逆行列係数!CH66/'逆行列係数（外生化）'!CH$116</f>
        <v>4.4883091576126751E-5</v>
      </c>
      <c r="CI66" s="342">
        <f>逆行列係数!CI66/'逆行列係数（外生化）'!CI$116</f>
        <v>3.4897656417399184E-5</v>
      </c>
      <c r="CJ66" s="342">
        <f>逆行列係数!CJ66/'逆行列係数（外生化）'!CJ$116</f>
        <v>1.9878476235155154E-5</v>
      </c>
      <c r="CK66" s="342">
        <f>逆行列係数!CK66/'逆行列係数（外生化）'!CK$116</f>
        <v>2.7064463422627055E-5</v>
      </c>
      <c r="CL66" s="342">
        <f>逆行列係数!CL66/'逆行列係数（外生化）'!CL$116</f>
        <v>3.6083766476484495E-5</v>
      </c>
      <c r="CM66" s="342">
        <f>逆行列係数!CM66/'逆行列係数（外生化）'!CM$116</f>
        <v>4.9478099016510353E-5</v>
      </c>
      <c r="CN66" s="342">
        <f>逆行列係数!CN66/'逆行列係数（外生化）'!CN$116</f>
        <v>6.2449846935482857E-5</v>
      </c>
      <c r="CO66" s="342">
        <f>逆行列係数!CO66/'逆行列係数（外生化）'!CO$116</f>
        <v>5.3211871931062937E-5</v>
      </c>
      <c r="CP66" s="342">
        <f>逆行列係数!CP66/'逆行列係数（外生化）'!CP$116</f>
        <v>4.4085176131801007E-5</v>
      </c>
      <c r="CQ66" s="342">
        <f>逆行列係数!CQ66/'逆行列係数（外生化）'!CQ$116</f>
        <v>1.1014169407587539E-4</v>
      </c>
      <c r="CR66" s="342">
        <f>逆行列係数!CR66/'逆行列係数（外生化）'!CR$116</f>
        <v>7.5847090935705398E-5</v>
      </c>
      <c r="CS66" s="342">
        <f>逆行列係数!CS66/'逆行列係数（外生化）'!CS$116</f>
        <v>6.0690487581765066E-5</v>
      </c>
      <c r="CT66" s="342">
        <f>逆行列係数!CT66/'逆行列係数（外生化）'!CT$116</f>
        <v>2.53684893515958E-5</v>
      </c>
      <c r="CU66" s="342">
        <f>逆行列係数!CU66/'逆行列係数（外生化）'!CU$116</f>
        <v>2.2305098053866964E-5</v>
      </c>
      <c r="CV66" s="342">
        <f>逆行列係数!CV66/'逆行列係数（外生化）'!CV$116</f>
        <v>2.1185487514854388E-5</v>
      </c>
      <c r="CW66" s="342">
        <f>逆行列係数!CW66/'逆行列係数（外生化）'!CW$116</f>
        <v>4.8968319139885847E-5</v>
      </c>
      <c r="CX66" s="342">
        <f>逆行列係数!CX66/'逆行列係数（外生化）'!CX$116</f>
        <v>2.4781962167857011E-5</v>
      </c>
      <c r="CY66" s="342">
        <f>逆行列係数!CY66/'逆行列係数（外生化）'!CY$116</f>
        <v>2.0607786390884205E-4</v>
      </c>
      <c r="CZ66" s="342">
        <f>逆行列係数!CZ66/'逆行列係数（外生化）'!CZ$116</f>
        <v>1.5868546276074768E-4</v>
      </c>
      <c r="DA66" s="342">
        <f>逆行列係数!DA66/'逆行列係数（外生化）'!DA$116</f>
        <v>9.359897792345762E-5</v>
      </c>
      <c r="DB66" s="342">
        <f>逆行列係数!DB66/'逆行列係数（外生化）'!DB$116</f>
        <v>1.1412568679692552E-4</v>
      </c>
      <c r="DC66" s="342">
        <f>逆行列係数!DC66/'逆行列係数（外生化）'!DC$116</f>
        <v>3.1419722983025964E-5</v>
      </c>
      <c r="DD66" s="342">
        <f>逆行列係数!DD66/'逆行列係数（外生化）'!DD$116</f>
        <v>6.2398018018210521E-5</v>
      </c>
      <c r="DE66" s="342">
        <f>逆行列係数!DE66/'逆行列係数（外生化）'!DE$116</f>
        <v>1.0552627439602224E-4</v>
      </c>
      <c r="DF66" s="343">
        <f>逆行列係数!DF66/'逆行列係数（外生化）'!DF$116</f>
        <v>4.0032544923555131E-5</v>
      </c>
      <c r="DG66" s="344"/>
      <c r="DH66" s="345"/>
      <c r="DI66" s="346"/>
      <c r="DJ66" s="346"/>
      <c r="DK66" s="346"/>
      <c r="DL66" s="346"/>
      <c r="DM66" s="346"/>
      <c r="DN66" s="346"/>
      <c r="DO66" s="346"/>
      <c r="DR66" s="345"/>
      <c r="DS66" s="345"/>
      <c r="DT66" s="345"/>
      <c r="DU66" s="345"/>
      <c r="DV66" s="345"/>
      <c r="DW66" s="345"/>
      <c r="DX66" s="345"/>
      <c r="DY66" s="345"/>
      <c r="DZ66" s="345"/>
      <c r="EA66" s="345"/>
      <c r="EB66" s="345"/>
      <c r="EC66" s="345"/>
      <c r="ED66" s="345"/>
      <c r="EE66" s="345"/>
      <c r="EF66" s="345"/>
      <c r="EG66" s="345"/>
      <c r="EH66" s="345"/>
      <c r="EI66" s="345"/>
      <c r="EJ66" s="345"/>
      <c r="EK66" s="345"/>
      <c r="EL66" s="345"/>
      <c r="EM66" s="345"/>
      <c r="EN66" s="345"/>
      <c r="EO66" s="345"/>
      <c r="EP66" s="345"/>
      <c r="EQ66" s="345"/>
      <c r="ER66" s="345"/>
      <c r="ES66" s="345"/>
      <c r="ET66" s="345"/>
      <c r="EU66" s="345"/>
      <c r="EV66" s="345"/>
      <c r="EW66" s="345"/>
      <c r="EX66" s="345"/>
      <c r="EY66" s="345"/>
      <c r="EZ66" s="345"/>
      <c r="FA66" s="345"/>
      <c r="FB66" s="345"/>
      <c r="FC66" s="345"/>
      <c r="FD66" s="345"/>
      <c r="FE66" s="345"/>
      <c r="FF66" s="345"/>
      <c r="FG66" s="345"/>
      <c r="FH66" s="345"/>
      <c r="FI66" s="345"/>
      <c r="FJ66" s="345"/>
      <c r="FK66" s="345"/>
      <c r="FL66" s="345"/>
      <c r="FM66" s="345"/>
      <c r="FN66" s="345"/>
      <c r="FO66" s="345"/>
    </row>
    <row r="67" spans="1:171" ht="19.899999999999999" customHeight="1" x14ac:dyDescent="0.15">
      <c r="A67" s="347" t="s">
        <v>434</v>
      </c>
      <c r="B67" s="348" t="s">
        <v>435</v>
      </c>
      <c r="C67" s="349">
        <f>逆行列係数!C67/'逆行列係数（外生化）'!C$116</f>
        <v>0</v>
      </c>
      <c r="D67" s="342">
        <f>逆行列係数!D67/'逆行列係数（外生化）'!D$116</f>
        <v>0</v>
      </c>
      <c r="E67" s="342">
        <f>逆行列係数!E67/'逆行列係数（外生化）'!E$116</f>
        <v>0</v>
      </c>
      <c r="F67" s="342">
        <f>逆行列係数!F67/'逆行列係数（外生化）'!F$116</f>
        <v>0</v>
      </c>
      <c r="G67" s="342">
        <f>逆行列係数!G67/'逆行列係数（外生化）'!G$116</f>
        <v>0</v>
      </c>
      <c r="H67" s="342">
        <f>逆行列係数!H67/'逆行列係数（外生化）'!H$116</f>
        <v>0</v>
      </c>
      <c r="I67" s="342">
        <f>逆行列係数!I67/'逆行列係数（外生化）'!I$116</f>
        <v>0</v>
      </c>
      <c r="J67" s="342">
        <f>逆行列係数!J67/'逆行列係数（外生化）'!J$116</f>
        <v>0</v>
      </c>
      <c r="K67" s="342">
        <f>逆行列係数!K67/'逆行列係数（外生化）'!K$116</f>
        <v>0</v>
      </c>
      <c r="L67" s="342">
        <f>逆行列係数!L67/'逆行列係数（外生化）'!L$116</f>
        <v>0</v>
      </c>
      <c r="M67" s="342">
        <f>逆行列係数!M67/'逆行列係数（外生化）'!M$116</f>
        <v>0</v>
      </c>
      <c r="N67" s="342">
        <f>逆行列係数!N67/'逆行列係数（外生化）'!N$116</f>
        <v>0</v>
      </c>
      <c r="O67" s="342">
        <f>逆行列係数!O67/'逆行列係数（外生化）'!O$116</f>
        <v>0</v>
      </c>
      <c r="P67" s="342">
        <f>逆行列係数!P67/'逆行列係数（外生化）'!P$116</f>
        <v>0</v>
      </c>
      <c r="Q67" s="342">
        <f>逆行列係数!Q67/'逆行列係数（外生化）'!Q$116</f>
        <v>0</v>
      </c>
      <c r="R67" s="342">
        <f>逆行列係数!R67/'逆行列係数（外生化）'!R$116</f>
        <v>0</v>
      </c>
      <c r="S67" s="342">
        <f>逆行列係数!S67/'逆行列係数（外生化）'!S$116</f>
        <v>0</v>
      </c>
      <c r="T67" s="342">
        <f>逆行列係数!T67/'逆行列係数（外生化）'!T$116</f>
        <v>0</v>
      </c>
      <c r="U67" s="342">
        <f>逆行列係数!U67/'逆行列係数（外生化）'!U$116</f>
        <v>0</v>
      </c>
      <c r="V67" s="342">
        <f>逆行列係数!V67/'逆行列係数（外生化）'!V$116</f>
        <v>0</v>
      </c>
      <c r="W67" s="342">
        <f>逆行列係数!W67/'逆行列係数（外生化）'!W$116</f>
        <v>0</v>
      </c>
      <c r="X67" s="342">
        <f>逆行列係数!X67/'逆行列係数（外生化）'!X$116</f>
        <v>0</v>
      </c>
      <c r="Y67" s="342">
        <f>逆行列係数!Y67/'逆行列係数（外生化）'!Y$116</f>
        <v>0</v>
      </c>
      <c r="Z67" s="342">
        <f>逆行列係数!Z67/'逆行列係数（外生化）'!Z$116</f>
        <v>0</v>
      </c>
      <c r="AA67" s="342">
        <f>逆行列係数!AA67/'逆行列係数（外生化）'!AA$116</f>
        <v>0</v>
      </c>
      <c r="AB67" s="342">
        <f>逆行列係数!AB67/'逆行列係数（外生化）'!AB$116</f>
        <v>0</v>
      </c>
      <c r="AC67" s="342">
        <f>逆行列係数!AC67/'逆行列係数（外生化）'!AC$116</f>
        <v>0</v>
      </c>
      <c r="AD67" s="342">
        <f>逆行列係数!AD67/'逆行列係数（外生化）'!AD$116</f>
        <v>0</v>
      </c>
      <c r="AE67" s="342">
        <f>逆行列係数!AE67/'逆行列係数（外生化）'!AE$116</f>
        <v>0</v>
      </c>
      <c r="AF67" s="342">
        <f>逆行列係数!AF67/'逆行列係数（外生化）'!AF$116</f>
        <v>0</v>
      </c>
      <c r="AG67" s="342">
        <f>逆行列係数!AG67/'逆行列係数（外生化）'!AG$116</f>
        <v>0</v>
      </c>
      <c r="AH67" s="342">
        <f>逆行列係数!AH67/'逆行列係数（外生化）'!AH$116</f>
        <v>0</v>
      </c>
      <c r="AI67" s="342">
        <f>逆行列係数!AI67/'逆行列係数（外生化）'!AI$116</f>
        <v>0</v>
      </c>
      <c r="AJ67" s="342">
        <f>逆行列係数!AJ67/'逆行列係数（外生化）'!AJ$116</f>
        <v>0</v>
      </c>
      <c r="AK67" s="342">
        <f>逆行列係数!AK67/'逆行列係数（外生化）'!AK$116</f>
        <v>0</v>
      </c>
      <c r="AL67" s="342">
        <f>逆行列係数!AL67/'逆行列係数（外生化）'!AL$116</f>
        <v>0</v>
      </c>
      <c r="AM67" s="342">
        <f>逆行列係数!AM67/'逆行列係数（外生化）'!AM$116</f>
        <v>0</v>
      </c>
      <c r="AN67" s="342">
        <f>逆行列係数!AN67/'逆行列係数（外生化）'!AN$116</f>
        <v>0</v>
      </c>
      <c r="AO67" s="342">
        <f>逆行列係数!AO67/'逆行列係数（外生化）'!AO$116</f>
        <v>0</v>
      </c>
      <c r="AP67" s="342">
        <f>逆行列係数!AP67/'逆行列係数（外生化）'!AP$116</f>
        <v>0</v>
      </c>
      <c r="AQ67" s="342">
        <f>逆行列係数!AQ67/'逆行列係数（外生化）'!AQ$116</f>
        <v>0</v>
      </c>
      <c r="AR67" s="342">
        <f>逆行列係数!AR67/'逆行列係数（外生化）'!AR$116</f>
        <v>0</v>
      </c>
      <c r="AS67" s="342">
        <f>逆行列係数!AS67/'逆行列係数（外生化）'!AS$116</f>
        <v>0</v>
      </c>
      <c r="AT67" s="342">
        <f>逆行列係数!AT67/'逆行列係数（外生化）'!AT$116</f>
        <v>0</v>
      </c>
      <c r="AU67" s="342">
        <f>逆行列係数!AU67/'逆行列係数（外生化）'!AU$116</f>
        <v>0</v>
      </c>
      <c r="AV67" s="342">
        <f>逆行列係数!AV67/'逆行列係数（外生化）'!AV$116</f>
        <v>0</v>
      </c>
      <c r="AW67" s="342">
        <f>逆行列係数!AW67/'逆行列係数（外生化）'!AW$116</f>
        <v>0</v>
      </c>
      <c r="AX67" s="342">
        <f>逆行列係数!AX67/'逆行列係数（外生化）'!AX$116</f>
        <v>0</v>
      </c>
      <c r="AY67" s="342">
        <f>逆行列係数!AY67/'逆行列係数（外生化）'!AY$116</f>
        <v>0</v>
      </c>
      <c r="AZ67" s="342">
        <f>逆行列係数!AZ67/'逆行列係数（外生化）'!AZ$116</f>
        <v>0</v>
      </c>
      <c r="BA67" s="342">
        <f>逆行列係数!BA67/'逆行列係数（外生化）'!BA$116</f>
        <v>0</v>
      </c>
      <c r="BB67" s="342">
        <f>逆行列係数!BB67/'逆行列係数（外生化）'!BB$116</f>
        <v>0</v>
      </c>
      <c r="BC67" s="342">
        <f>逆行列係数!BC67/'逆行列係数（外生化）'!BC$116</f>
        <v>0</v>
      </c>
      <c r="BD67" s="342">
        <f>逆行列係数!BD67/'逆行列係数（外生化）'!BD$116</f>
        <v>0</v>
      </c>
      <c r="BE67" s="342">
        <f>逆行列係数!BE67/'逆行列係数（外生化）'!BE$116</f>
        <v>0</v>
      </c>
      <c r="BF67" s="342">
        <f>逆行列係数!BF67/'逆行列係数（外生化）'!BF$116</f>
        <v>0</v>
      </c>
      <c r="BG67" s="342">
        <f>逆行列係数!BG67/'逆行列係数（外生化）'!BG$116</f>
        <v>0</v>
      </c>
      <c r="BH67" s="342">
        <f>逆行列係数!BH67/'逆行列係数（外生化）'!BH$116</f>
        <v>0</v>
      </c>
      <c r="BI67" s="342">
        <f>逆行列係数!BI67/'逆行列係数（外生化）'!BI$116</f>
        <v>0</v>
      </c>
      <c r="BJ67" s="342">
        <f>逆行列係数!BJ67/'逆行列係数（外生化）'!BJ$116</f>
        <v>0</v>
      </c>
      <c r="BK67" s="342">
        <f>逆行列係数!BK67/'逆行列係数（外生化）'!BK$116</f>
        <v>0</v>
      </c>
      <c r="BL67" s="342">
        <f>逆行列係数!BL67/'逆行列係数（外生化）'!BL$116</f>
        <v>1</v>
      </c>
      <c r="BM67" s="342">
        <f>逆行列係数!BM67/'逆行列係数（外生化）'!BM$116</f>
        <v>0</v>
      </c>
      <c r="BN67" s="342">
        <f>逆行列係数!BN67/'逆行列係数（外生化）'!BN$116</f>
        <v>0</v>
      </c>
      <c r="BO67" s="342">
        <f>逆行列係数!BO67/'逆行列係数（外生化）'!BO$116</f>
        <v>0</v>
      </c>
      <c r="BP67" s="342">
        <f>逆行列係数!BP67/'逆行列係数（外生化）'!BP$116</f>
        <v>0</v>
      </c>
      <c r="BQ67" s="342">
        <f>逆行列係数!BQ67/'逆行列係数（外生化）'!BQ$116</f>
        <v>0</v>
      </c>
      <c r="BR67" s="342">
        <f>逆行列係数!BR67/'逆行列係数（外生化）'!BR$116</f>
        <v>0</v>
      </c>
      <c r="BS67" s="342">
        <f>逆行列係数!BS67/'逆行列係数（外生化）'!BS$116</f>
        <v>0</v>
      </c>
      <c r="BT67" s="342">
        <f>逆行列係数!BT67/'逆行列係数（外生化）'!BT$116</f>
        <v>0</v>
      </c>
      <c r="BU67" s="342">
        <f>逆行列係数!BU67/'逆行列係数（外生化）'!BU$116</f>
        <v>0</v>
      </c>
      <c r="BV67" s="342">
        <f>逆行列係数!BV67/'逆行列係数（外生化）'!BV$116</f>
        <v>0</v>
      </c>
      <c r="BW67" s="342">
        <f>逆行列係数!BW67/'逆行列係数（外生化）'!BW$116</f>
        <v>0</v>
      </c>
      <c r="BX67" s="342">
        <f>逆行列係数!BX67/'逆行列係数（外生化）'!BX$116</f>
        <v>0</v>
      </c>
      <c r="BY67" s="342">
        <f>逆行列係数!BY67/'逆行列係数（外生化）'!BY$116</f>
        <v>0</v>
      </c>
      <c r="BZ67" s="342">
        <f>逆行列係数!BZ67/'逆行列係数（外生化）'!BZ$116</f>
        <v>0</v>
      </c>
      <c r="CA67" s="342">
        <f>逆行列係数!CA67/'逆行列係数（外生化）'!CA$116</f>
        <v>0</v>
      </c>
      <c r="CB67" s="342">
        <f>逆行列係数!CB67/'逆行列係数（外生化）'!CB$116</f>
        <v>0</v>
      </c>
      <c r="CC67" s="342">
        <f>逆行列係数!CC67/'逆行列係数（外生化）'!CC$116</f>
        <v>0</v>
      </c>
      <c r="CD67" s="342">
        <f>逆行列係数!CD67/'逆行列係数（外生化）'!CD$116</f>
        <v>0</v>
      </c>
      <c r="CE67" s="342">
        <f>逆行列係数!CE67/'逆行列係数（外生化）'!CE$116</f>
        <v>0</v>
      </c>
      <c r="CF67" s="342">
        <f>逆行列係数!CF67/'逆行列係数（外生化）'!CF$116</f>
        <v>0</v>
      </c>
      <c r="CG67" s="342">
        <f>逆行列係数!CG67/'逆行列係数（外生化）'!CG$116</f>
        <v>0</v>
      </c>
      <c r="CH67" s="342">
        <f>逆行列係数!CH67/'逆行列係数（外生化）'!CH$116</f>
        <v>0</v>
      </c>
      <c r="CI67" s="342">
        <f>逆行列係数!CI67/'逆行列係数（外生化）'!CI$116</f>
        <v>0</v>
      </c>
      <c r="CJ67" s="342">
        <f>逆行列係数!CJ67/'逆行列係数（外生化）'!CJ$116</f>
        <v>0</v>
      </c>
      <c r="CK67" s="342">
        <f>逆行列係数!CK67/'逆行列係数（外生化）'!CK$116</f>
        <v>0</v>
      </c>
      <c r="CL67" s="342">
        <f>逆行列係数!CL67/'逆行列係数（外生化）'!CL$116</f>
        <v>0</v>
      </c>
      <c r="CM67" s="342">
        <f>逆行列係数!CM67/'逆行列係数（外生化）'!CM$116</f>
        <v>0</v>
      </c>
      <c r="CN67" s="342">
        <f>逆行列係数!CN67/'逆行列係数（外生化）'!CN$116</f>
        <v>0</v>
      </c>
      <c r="CO67" s="342">
        <f>逆行列係数!CO67/'逆行列係数（外生化）'!CO$116</f>
        <v>0</v>
      </c>
      <c r="CP67" s="342">
        <f>逆行列係数!CP67/'逆行列係数（外生化）'!CP$116</f>
        <v>0</v>
      </c>
      <c r="CQ67" s="342">
        <f>逆行列係数!CQ67/'逆行列係数（外生化）'!CQ$116</f>
        <v>0</v>
      </c>
      <c r="CR67" s="342">
        <f>逆行列係数!CR67/'逆行列係数（外生化）'!CR$116</f>
        <v>0</v>
      </c>
      <c r="CS67" s="342">
        <f>逆行列係数!CS67/'逆行列係数（外生化）'!CS$116</f>
        <v>0</v>
      </c>
      <c r="CT67" s="342">
        <f>逆行列係数!CT67/'逆行列係数（外生化）'!CT$116</f>
        <v>0</v>
      </c>
      <c r="CU67" s="342">
        <f>逆行列係数!CU67/'逆行列係数（外生化）'!CU$116</f>
        <v>0</v>
      </c>
      <c r="CV67" s="342">
        <f>逆行列係数!CV67/'逆行列係数（外生化）'!CV$116</f>
        <v>0</v>
      </c>
      <c r="CW67" s="342">
        <f>逆行列係数!CW67/'逆行列係数（外生化）'!CW$116</f>
        <v>0</v>
      </c>
      <c r="CX67" s="342">
        <f>逆行列係数!CX67/'逆行列係数（外生化）'!CX$116</f>
        <v>0</v>
      </c>
      <c r="CY67" s="342">
        <f>逆行列係数!CY67/'逆行列係数（外生化）'!CY$116</f>
        <v>0</v>
      </c>
      <c r="CZ67" s="342">
        <f>逆行列係数!CZ67/'逆行列係数（外生化）'!CZ$116</f>
        <v>0</v>
      </c>
      <c r="DA67" s="342">
        <f>逆行列係数!DA67/'逆行列係数（外生化）'!DA$116</f>
        <v>0</v>
      </c>
      <c r="DB67" s="342">
        <f>逆行列係数!DB67/'逆行列係数（外生化）'!DB$116</f>
        <v>0</v>
      </c>
      <c r="DC67" s="342">
        <f>逆行列係数!DC67/'逆行列係数（外生化）'!DC$116</f>
        <v>0</v>
      </c>
      <c r="DD67" s="342">
        <f>逆行列係数!DD67/'逆行列係数（外生化）'!DD$116</f>
        <v>0</v>
      </c>
      <c r="DE67" s="342">
        <f>逆行列係数!DE67/'逆行列係数（外生化）'!DE$116</f>
        <v>0</v>
      </c>
      <c r="DF67" s="343">
        <f>逆行列係数!DF67/'逆行列係数（外生化）'!DF$116</f>
        <v>0</v>
      </c>
      <c r="DG67" s="344"/>
      <c r="DH67" s="345"/>
      <c r="DI67" s="346"/>
      <c r="DJ67" s="346"/>
      <c r="DK67" s="346"/>
      <c r="DL67" s="346"/>
      <c r="DM67" s="346"/>
      <c r="DN67" s="346"/>
      <c r="DO67" s="346"/>
      <c r="DR67" s="345"/>
      <c r="DS67" s="345"/>
      <c r="DT67" s="345"/>
      <c r="DU67" s="345"/>
      <c r="DV67" s="345"/>
      <c r="DW67" s="345"/>
      <c r="DX67" s="345"/>
      <c r="DY67" s="345"/>
      <c r="DZ67" s="345"/>
      <c r="EA67" s="345"/>
      <c r="EB67" s="345"/>
      <c r="EC67" s="345"/>
      <c r="ED67" s="345"/>
      <c r="EE67" s="345"/>
      <c r="EF67" s="345"/>
      <c r="EG67" s="345"/>
      <c r="EH67" s="345"/>
      <c r="EI67" s="345"/>
      <c r="EJ67" s="345"/>
      <c r="EK67" s="345"/>
      <c r="EL67" s="345"/>
      <c r="EM67" s="345"/>
      <c r="EN67" s="345"/>
      <c r="EO67" s="345"/>
      <c r="EP67" s="345"/>
      <c r="EQ67" s="345"/>
      <c r="ER67" s="345"/>
      <c r="ES67" s="345"/>
      <c r="ET67" s="345"/>
      <c r="EU67" s="345"/>
      <c r="EV67" s="345"/>
      <c r="EW67" s="345"/>
      <c r="EX67" s="345"/>
      <c r="EY67" s="345"/>
      <c r="EZ67" s="345"/>
      <c r="FA67" s="345"/>
      <c r="FB67" s="345"/>
      <c r="FC67" s="345"/>
      <c r="FD67" s="345"/>
      <c r="FE67" s="345"/>
      <c r="FF67" s="345"/>
      <c r="FG67" s="345"/>
      <c r="FH67" s="345"/>
      <c r="FI67" s="345"/>
      <c r="FJ67" s="345"/>
      <c r="FK67" s="345"/>
      <c r="FL67" s="345"/>
      <c r="FM67" s="345"/>
      <c r="FN67" s="345"/>
      <c r="FO67" s="345"/>
    </row>
    <row r="68" spans="1:171" ht="19.899999999999999" customHeight="1" x14ac:dyDescent="0.15">
      <c r="A68" s="347" t="s">
        <v>440</v>
      </c>
      <c r="B68" s="348" t="s">
        <v>439</v>
      </c>
      <c r="C68" s="349">
        <f>逆行列係数!C68/'逆行列係数（外生化）'!C$116</f>
        <v>6.4267003779996468E-3</v>
      </c>
      <c r="D68" s="342">
        <f>逆行列係数!D68/'逆行列係数（外生化）'!D$116</f>
        <v>5.679207078086875E-3</v>
      </c>
      <c r="E68" s="342">
        <f>逆行列係数!E68/'逆行列係数（外生化）'!E$116</f>
        <v>1.0096766573402485E-2</v>
      </c>
      <c r="F68" s="342">
        <f>逆行列係数!F68/'逆行列係数（外生化）'!F$116</f>
        <v>9.3272039440196795E-4</v>
      </c>
      <c r="G68" s="342">
        <f>逆行列係数!G68/'逆行列係数（外生化）'!G$116</f>
        <v>1.2485140414008457E-3</v>
      </c>
      <c r="H68" s="342">
        <f>逆行列係数!H68/'逆行列係数（外生化）'!H$116</f>
        <v>0</v>
      </c>
      <c r="I68" s="342">
        <f>逆行列係数!I68/'逆行列係数（外生化）'!I$116</f>
        <v>9.353131708209542E-3</v>
      </c>
      <c r="J68" s="342">
        <f>逆行列係数!J68/'逆行列係数（外生化）'!J$116</f>
        <v>2.0851630362149244E-3</v>
      </c>
      <c r="K68" s="342">
        <f>逆行列係数!K68/'逆行列係数（外生化）'!K$116</f>
        <v>1.9791614302962211E-3</v>
      </c>
      <c r="L68" s="342">
        <f>逆行列係数!L68/'逆行列係数（外生化）'!L$116</f>
        <v>1.4542181076956672E-3</v>
      </c>
      <c r="M68" s="342">
        <f>逆行列係数!M68/'逆行列係数（外生化）'!M$116</f>
        <v>0</v>
      </c>
      <c r="N68" s="342">
        <f>逆行列係数!N68/'逆行列係数（外生化）'!N$116</f>
        <v>8.6805934944569705E-3</v>
      </c>
      <c r="O68" s="342">
        <f>逆行列係数!O68/'逆行列係数（外生化）'!O$116</f>
        <v>3.2105991886536137E-3</v>
      </c>
      <c r="P68" s="342">
        <f>逆行列係数!P68/'逆行列係数（外生化）'!P$116</f>
        <v>2.1458974518344083E-3</v>
      </c>
      <c r="Q68" s="342">
        <f>逆行列係数!Q68/'逆行列係数（外生化）'!Q$116</f>
        <v>4.2686915405785652E-3</v>
      </c>
      <c r="R68" s="342">
        <f>逆行列係数!R68/'逆行列係数（外生化）'!R$116</f>
        <v>9.0435171854962443E-3</v>
      </c>
      <c r="S68" s="342">
        <f>逆行列係数!S68/'逆行列係数（外生化）'!S$116</f>
        <v>6.4994879631062787E-3</v>
      </c>
      <c r="T68" s="342">
        <f>逆行列係数!T68/'逆行列係数（外生化）'!T$116</f>
        <v>3.2617778223879351E-3</v>
      </c>
      <c r="U68" s="342">
        <f>逆行列係数!U68/'逆行列係数（外生化）'!U$116</f>
        <v>6.1703120673635026E-3</v>
      </c>
      <c r="V68" s="342">
        <f>逆行列係数!V68/'逆行列係数（外生化）'!V$116</f>
        <v>8.3559083768160614E-3</v>
      </c>
      <c r="W68" s="342">
        <f>逆行列係数!W68/'逆行列係数（外生化）'!W$116</f>
        <v>4.6140780220593879E-3</v>
      </c>
      <c r="X68" s="342">
        <f>逆行列係数!X68/'逆行列係数（外生化）'!X$116</f>
        <v>1.0570970951430116E-2</v>
      </c>
      <c r="Y68" s="342">
        <f>逆行列係数!Y68/'逆行列係数（外生化）'!Y$116</f>
        <v>1.031210876352826E-2</v>
      </c>
      <c r="Z68" s="342">
        <f>逆行列係数!Z68/'逆行列係数（外生化）'!Z$116</f>
        <v>1.3215463072682192E-2</v>
      </c>
      <c r="AA68" s="342">
        <f>逆行列係数!AA68/'逆行列係数（外生化）'!AA$116</f>
        <v>3.4769828047073814E-3</v>
      </c>
      <c r="AB68" s="342">
        <f>逆行列係数!AB68/'逆行列係数（外生化）'!AB$116</f>
        <v>4.8969084298157309E-3</v>
      </c>
      <c r="AC68" s="342">
        <f>逆行列係数!AC68/'逆行列係数（外生化）'!AC$116</f>
        <v>6.4293798165855176E-4</v>
      </c>
      <c r="AD68" s="342">
        <f>逆行列係数!AD68/'逆行列係数（外生化）'!AD$116</f>
        <v>4.5802977764497444E-3</v>
      </c>
      <c r="AE68" s="342">
        <f>逆行列係数!AE68/'逆行列係数（外生化）'!AE$116</f>
        <v>6.4532005107984609E-3</v>
      </c>
      <c r="AF68" s="342">
        <f>逆行列係数!AF68/'逆行列係数（外生化）'!AF$116</f>
        <v>6.8665556992396409E-3</v>
      </c>
      <c r="AG68" s="342">
        <f>逆行列係数!AG68/'逆行列係数（外生化）'!AG$116</f>
        <v>2.6159776995453147E-3</v>
      </c>
      <c r="AH68" s="342">
        <f>逆行列係数!AH68/'逆行列係数（外生化）'!AH$116</f>
        <v>7.592907391420556E-3</v>
      </c>
      <c r="AI68" s="342">
        <f>逆行列係数!AI68/'逆行列係数（外生化）'!AI$116</f>
        <v>6.4042348576256996E-3</v>
      </c>
      <c r="AJ68" s="342">
        <f>逆行列係数!AJ68/'逆行列係数（外生化）'!AJ$116</f>
        <v>6.0815080629997168E-3</v>
      </c>
      <c r="AK68" s="342">
        <f>逆行列係数!AK68/'逆行列係数（外生化）'!AK$116</f>
        <v>1.0346557595309431E-2</v>
      </c>
      <c r="AL68" s="342">
        <f>逆行列係数!AL68/'逆行列係数（外生化）'!AL$116</f>
        <v>5.511230101000188E-3</v>
      </c>
      <c r="AM68" s="342">
        <f>逆行列係数!AM68/'逆行列係数（外生化）'!AM$116</f>
        <v>9.6178291932973049E-3</v>
      </c>
      <c r="AN68" s="342">
        <f>逆行列係数!AN68/'逆行列係数（外生化）'!AN$116</f>
        <v>1.2003198986223713E-2</v>
      </c>
      <c r="AO68" s="342">
        <f>逆行列係数!AO68/'逆行列係数（外生化）'!AO$116</f>
        <v>5.8709215771762325E-3</v>
      </c>
      <c r="AP68" s="342">
        <f>逆行列係数!AP68/'逆行列係数（外生化）'!AP$116</f>
        <v>4.5277857785361673E-3</v>
      </c>
      <c r="AQ68" s="342">
        <f>逆行列係数!AQ68/'逆行列係数（外生化）'!AQ$116</f>
        <v>4.5364327550272672E-3</v>
      </c>
      <c r="AR68" s="342">
        <f>逆行列係数!AR68/'逆行列係数（外生化）'!AR$116</f>
        <v>7.1519810933549591E-3</v>
      </c>
      <c r="AS68" s="342">
        <f>逆行列係数!AS68/'逆行列係数（外生化）'!AS$116</f>
        <v>5.3830318363984782E-3</v>
      </c>
      <c r="AT68" s="342">
        <f>逆行列係数!AT68/'逆行列係数（外生化）'!AT$116</f>
        <v>3.2919849062089494E-3</v>
      </c>
      <c r="AU68" s="342">
        <f>逆行列係数!AU68/'逆行列係数（外生化）'!AU$116</f>
        <v>3.1857329244650923E-3</v>
      </c>
      <c r="AV68" s="342">
        <f>逆行列係数!AV68/'逆行列係数（外生化）'!AV$116</f>
        <v>3.3344018413286893E-3</v>
      </c>
      <c r="AW68" s="342">
        <f>逆行列係数!AW68/'逆行列係数（外生化）'!AW$116</f>
        <v>3.3269544702960621E-3</v>
      </c>
      <c r="AX68" s="342">
        <f>逆行列係数!AX68/'逆行列係数（外生化）'!AX$116</f>
        <v>6.3880491242110336E-3</v>
      </c>
      <c r="AY68" s="342">
        <f>逆行列係数!AY68/'逆行列係数（外生化）'!AY$116</f>
        <v>3.5701569864256908E-3</v>
      </c>
      <c r="AZ68" s="342">
        <f>逆行列係数!AZ68/'逆行列係数（外生化）'!AZ$116</f>
        <v>2.466568826397046E-3</v>
      </c>
      <c r="BA68" s="342">
        <f>逆行列係数!BA68/'逆行列係数（外生化）'!BA$116</f>
        <v>2.2820000062134084E-3</v>
      </c>
      <c r="BB68" s="342">
        <f>逆行列係数!BB68/'逆行列係数（外生化）'!BB$116</f>
        <v>4.1914441769946081E-3</v>
      </c>
      <c r="BC68" s="342">
        <f>逆行列係数!BC68/'逆行列係数（外生化）'!BC$116</f>
        <v>3.7155075567438297E-3</v>
      </c>
      <c r="BD68" s="342">
        <f>逆行列係数!BD68/'逆行列係数（外生化）'!BD$116</f>
        <v>3.3620298400568968E-3</v>
      </c>
      <c r="BE68" s="342">
        <f>逆行列係数!BE68/'逆行列係数（外生化）'!BE$116</f>
        <v>1.2700687550361775E-3</v>
      </c>
      <c r="BF68" s="342">
        <f>逆行列係数!BF68/'逆行列係数（外生化）'!BF$116</f>
        <v>2.1587818407641959E-3</v>
      </c>
      <c r="BG68" s="342">
        <f>逆行列係数!BG68/'逆行列係数（外生化）'!BG$116</f>
        <v>1.9074058913660613E-3</v>
      </c>
      <c r="BH68" s="342">
        <f>逆行列係数!BH68/'逆行列係数（外生化）'!BH$116</f>
        <v>2.9718120294921686E-3</v>
      </c>
      <c r="BI68" s="342">
        <f>逆行列係数!BI68/'逆行列係数（外生化）'!BI$116</f>
        <v>6.1891043642765429E-3</v>
      </c>
      <c r="BJ68" s="342">
        <f>逆行列係数!BJ68/'逆行列係数（外生化）'!BJ$116</f>
        <v>3.7138866892615671E-3</v>
      </c>
      <c r="BK68" s="342">
        <f>逆行列係数!BK68/'逆行列係数（外生化）'!BK$116</f>
        <v>2.6520428780601665E-3</v>
      </c>
      <c r="BL68" s="342">
        <f>逆行列係数!BL68/'逆行列係数（外生化）'!BL$116</f>
        <v>2.4147011058813428E-3</v>
      </c>
      <c r="BM68" s="342">
        <f>逆行列係数!BM68/'逆行列係数（外生化）'!BM$116</f>
        <v>1</v>
      </c>
      <c r="BN68" s="342">
        <f>逆行列係数!BN68/'逆行列係数（外生化）'!BN$116</f>
        <v>2.3502175235669497E-3</v>
      </c>
      <c r="BO68" s="342">
        <f>逆行列係数!BO68/'逆行列係数（外生化）'!BO$116</f>
        <v>1.8904582061966164E-3</v>
      </c>
      <c r="BP68" s="342">
        <f>逆行列係数!BP68/'逆行列係数（外生化）'!BP$116</f>
        <v>1.8846441868129258E-2</v>
      </c>
      <c r="BQ68" s="342">
        <f>逆行列係数!BQ68/'逆行列係数（外生化）'!BQ$116</f>
        <v>5.4901575192534961E-2</v>
      </c>
      <c r="BR68" s="342">
        <f>逆行列係数!BR68/'逆行列係数（外生化）'!BR$116</f>
        <v>5.0188086196743857E-2</v>
      </c>
      <c r="BS68" s="342">
        <f>逆行列係数!BS68/'逆行列係数（外生化）'!BS$116</f>
        <v>7.8272476162764993E-3</v>
      </c>
      <c r="BT68" s="342">
        <f>逆行列係数!BT68/'逆行列係数（外生化）'!BT$116</f>
        <v>5.5556429495816403E-3</v>
      </c>
      <c r="BU68" s="342">
        <f>逆行列係数!BU68/'逆行列係数（外生化）'!BU$116</f>
        <v>4.5624944478675515E-3</v>
      </c>
      <c r="BV68" s="342">
        <f>逆行列係数!BV68/'逆行列係数（外生化）'!BV$116</f>
        <v>6.8040584447811416E-3</v>
      </c>
      <c r="BW68" s="342">
        <f>逆行列係数!BW68/'逆行列係数（外生化）'!BW$116</f>
        <v>1.8665562110024195E-2</v>
      </c>
      <c r="BX68" s="342">
        <f>逆行列係数!BX68/'逆行列係数（外生化）'!BX$116</f>
        <v>1.6226520886117222E-2</v>
      </c>
      <c r="BY68" s="342">
        <f>逆行列係数!BY68/'逆行列係数（外生化）'!BY$116</f>
        <v>2.3153618273368731E-2</v>
      </c>
      <c r="BZ68" s="342">
        <f>逆行列係数!BZ68/'逆行列係数（外生化）'!BZ$116</f>
        <v>1.9289401164386487E-3</v>
      </c>
      <c r="CA68" s="342">
        <f>逆行列係数!CA68/'逆行列係数（外生化）'!CA$116</f>
        <v>2.1977807870665864E-2</v>
      </c>
      <c r="CB68" s="342">
        <f>逆行列係数!CB68/'逆行列係数（外生化）'!CB$116</f>
        <v>2.8374189742762998E-3</v>
      </c>
      <c r="CC68" s="342">
        <f>逆行列係数!CC68/'逆行列係数（外生化）'!CC$116</f>
        <v>0</v>
      </c>
      <c r="CD68" s="342">
        <f>逆行列係数!CD68/'逆行列係数（外生化）'!CD$116</f>
        <v>5.1025134849759035E-3</v>
      </c>
      <c r="CE68" s="342">
        <f>逆行列係数!CE68/'逆行列係数（外生化）'!CE$116</f>
        <v>1.5341285774025099E-2</v>
      </c>
      <c r="CF68" s="342">
        <f>逆行列係数!CF68/'逆行列係数（外生化）'!CF$116</f>
        <v>1.9687765533388805E-2</v>
      </c>
      <c r="CG68" s="342">
        <f>逆行列係数!CG68/'逆行列係数（外生化）'!CG$116</f>
        <v>2.6821040979421438E-3</v>
      </c>
      <c r="CH68" s="342">
        <f>逆行列係数!CH68/'逆行列係数（外生化）'!CH$116</f>
        <v>7.4595750838844588E-3</v>
      </c>
      <c r="CI68" s="342">
        <f>逆行列係数!CI68/'逆行列係数（外生化）'!CI$116</f>
        <v>1.9646807303074387E-2</v>
      </c>
      <c r="CJ68" s="342">
        <f>逆行列係数!CJ68/'逆行列係数（外生化）'!CJ$116</f>
        <v>1.9280444667213899E-3</v>
      </c>
      <c r="CK68" s="342">
        <f>逆行列係数!CK68/'逆行列係数（外生化）'!CK$116</f>
        <v>1.0040061030251407E-2</v>
      </c>
      <c r="CL68" s="342">
        <f>逆行列係数!CL68/'逆行列係数（外生化）'!CL$116</f>
        <v>3.115531770355456E-3</v>
      </c>
      <c r="CM68" s="342">
        <f>逆行列係数!CM68/'逆行列係数（外生化）'!CM$116</f>
        <v>9.9752592133155581E-3</v>
      </c>
      <c r="CN68" s="342">
        <f>逆行列係数!CN68/'逆行列係数（外生化）'!CN$116</f>
        <v>1.3017929795914634E-2</v>
      </c>
      <c r="CO68" s="342">
        <f>逆行列係数!CO68/'逆行列係数（外生化）'!CO$116</f>
        <v>6.5441254802353103E-3</v>
      </c>
      <c r="CP68" s="342">
        <f>逆行列係数!CP68/'逆行列係数（外生化）'!CP$116</f>
        <v>3.8007824915361303E-3</v>
      </c>
      <c r="CQ68" s="342">
        <f>逆行列係数!CQ68/'逆行列係数（外生化）'!CQ$116</f>
        <v>5.7394435152293257E-3</v>
      </c>
      <c r="CR68" s="342">
        <f>逆行列係数!CR68/'逆行列係数（外生化）'!CR$116</f>
        <v>6.9767034196379892E-3</v>
      </c>
      <c r="CS68" s="342">
        <f>逆行列係数!CS68/'逆行列係数（外生化）'!CS$116</f>
        <v>4.2599695975994688E-3</v>
      </c>
      <c r="CT68" s="342">
        <f>逆行列係数!CT68/'逆行列係数（外生化）'!CT$116</f>
        <v>2.6736468371210301E-3</v>
      </c>
      <c r="CU68" s="342">
        <f>逆行列係数!CU68/'逆行列係数（外生化）'!CU$116</f>
        <v>3.4632694858929467E-3</v>
      </c>
      <c r="CV68" s="342">
        <f>逆行列係数!CV68/'逆行列係数（外生化）'!CV$116</f>
        <v>2.3312080772802343E-3</v>
      </c>
      <c r="CW68" s="342">
        <f>逆行列係数!CW68/'逆行列係数（外生化）'!CW$116</f>
        <v>1.8217600827124402E-3</v>
      </c>
      <c r="CX68" s="342">
        <f>逆行列係数!CX68/'逆行列係数（外生化）'!CX$116</f>
        <v>2.363555077780946E-3</v>
      </c>
      <c r="CY68" s="342">
        <f>逆行列係数!CY68/'逆行列係数（外生化）'!CY$116</f>
        <v>7.8674616864119404E-3</v>
      </c>
      <c r="CZ68" s="342">
        <f>逆行列係数!CZ68/'逆行列係数（外生化）'!CZ$116</f>
        <v>4.5719657321259006E-3</v>
      </c>
      <c r="DA68" s="342">
        <f>逆行列係数!DA68/'逆行列係数（外生化）'!DA$116</f>
        <v>5.8832318276645966E-3</v>
      </c>
      <c r="DB68" s="342">
        <f>逆行列係数!DB68/'逆行列係数（外生化）'!DB$116</f>
        <v>8.1973281445329536E-3</v>
      </c>
      <c r="DC68" s="342">
        <f>逆行列係数!DC68/'逆行列係数（外生化）'!DC$116</f>
        <v>1.8354910693672095E-3</v>
      </c>
      <c r="DD68" s="342">
        <f>逆行列係数!DD68/'逆行列係数（外生化）'!DD$116</f>
        <v>4.706797676258488E-3</v>
      </c>
      <c r="DE68" s="342">
        <f>逆行列係数!DE68/'逆行列係数（外生化）'!DE$116</f>
        <v>1.9301748806926171E-3</v>
      </c>
      <c r="DF68" s="343">
        <f>逆行列係数!DF68/'逆行列係数（外生化）'!DF$116</f>
        <v>1.6713017372467793E-2</v>
      </c>
      <c r="DG68" s="344"/>
      <c r="DH68" s="345"/>
      <c r="DI68" s="346"/>
      <c r="DJ68" s="346"/>
      <c r="DK68" s="346"/>
      <c r="DL68" s="346"/>
      <c r="DM68" s="346"/>
      <c r="DN68" s="346"/>
      <c r="DO68" s="346"/>
      <c r="DR68" s="345"/>
      <c r="DS68" s="345"/>
      <c r="DT68" s="345"/>
      <c r="DU68" s="345"/>
      <c r="DV68" s="345"/>
      <c r="DW68" s="345"/>
      <c r="DX68" s="345"/>
      <c r="DY68" s="345"/>
      <c r="DZ68" s="345"/>
      <c r="EA68" s="345"/>
      <c r="EB68" s="345"/>
      <c r="EC68" s="345"/>
      <c r="ED68" s="345"/>
      <c r="EE68" s="345"/>
      <c r="EF68" s="345"/>
      <c r="EG68" s="345"/>
      <c r="EH68" s="345"/>
      <c r="EI68" s="345"/>
      <c r="EJ68" s="345"/>
      <c r="EK68" s="345"/>
      <c r="EL68" s="345"/>
      <c r="EM68" s="345"/>
      <c r="EN68" s="345"/>
      <c r="EO68" s="345"/>
      <c r="EP68" s="345"/>
      <c r="EQ68" s="345"/>
      <c r="ER68" s="345"/>
      <c r="ES68" s="345"/>
      <c r="ET68" s="345"/>
      <c r="EU68" s="345"/>
      <c r="EV68" s="345"/>
      <c r="EW68" s="345"/>
      <c r="EX68" s="345"/>
      <c r="EY68" s="345"/>
      <c r="EZ68" s="345"/>
      <c r="FA68" s="345"/>
      <c r="FB68" s="345"/>
      <c r="FC68" s="345"/>
      <c r="FD68" s="345"/>
      <c r="FE68" s="345"/>
      <c r="FF68" s="345"/>
      <c r="FG68" s="345"/>
      <c r="FH68" s="345"/>
      <c r="FI68" s="345"/>
      <c r="FJ68" s="345"/>
      <c r="FK68" s="345"/>
      <c r="FL68" s="345"/>
      <c r="FM68" s="345"/>
      <c r="FN68" s="345"/>
      <c r="FO68" s="345"/>
    </row>
    <row r="69" spans="1:171" ht="19.899999999999999" customHeight="1" x14ac:dyDescent="0.15">
      <c r="A69" s="347" t="s">
        <v>443</v>
      </c>
      <c r="B69" s="348" t="s">
        <v>442</v>
      </c>
      <c r="C69" s="349">
        <f>逆行列係数!C69/'逆行列係数（外生化）'!C$116</f>
        <v>0</v>
      </c>
      <c r="D69" s="342">
        <f>逆行列係数!D69/'逆行列係数（外生化）'!D$116</f>
        <v>0</v>
      </c>
      <c r="E69" s="342">
        <f>逆行列係数!E69/'逆行列係数（外生化）'!E$116</f>
        <v>0</v>
      </c>
      <c r="F69" s="342">
        <f>逆行列係数!F69/'逆行列係数（外生化）'!F$116</f>
        <v>0</v>
      </c>
      <c r="G69" s="342">
        <f>逆行列係数!G69/'逆行列係数（外生化）'!G$116</f>
        <v>0</v>
      </c>
      <c r="H69" s="342">
        <f>逆行列係数!H69/'逆行列係数（外生化）'!H$116</f>
        <v>0</v>
      </c>
      <c r="I69" s="342">
        <f>逆行列係数!I69/'逆行列係数（外生化）'!I$116</f>
        <v>0</v>
      </c>
      <c r="J69" s="342">
        <f>逆行列係数!J69/'逆行列係数（外生化）'!J$116</f>
        <v>0</v>
      </c>
      <c r="K69" s="342">
        <f>逆行列係数!K69/'逆行列係数（外生化）'!K$116</f>
        <v>0</v>
      </c>
      <c r="L69" s="342">
        <f>逆行列係数!L69/'逆行列係数（外生化）'!L$116</f>
        <v>0</v>
      </c>
      <c r="M69" s="342">
        <f>逆行列係数!M69/'逆行列係数（外生化）'!M$116</f>
        <v>0</v>
      </c>
      <c r="N69" s="342">
        <f>逆行列係数!N69/'逆行列係数（外生化）'!N$116</f>
        <v>0</v>
      </c>
      <c r="O69" s="342">
        <f>逆行列係数!O69/'逆行列係数（外生化）'!O$116</f>
        <v>0</v>
      </c>
      <c r="P69" s="342">
        <f>逆行列係数!P69/'逆行列係数（外生化）'!P$116</f>
        <v>0</v>
      </c>
      <c r="Q69" s="342">
        <f>逆行列係数!Q69/'逆行列係数（外生化）'!Q$116</f>
        <v>0</v>
      </c>
      <c r="R69" s="342">
        <f>逆行列係数!R69/'逆行列係数（外生化）'!R$116</f>
        <v>0</v>
      </c>
      <c r="S69" s="342">
        <f>逆行列係数!S69/'逆行列係数（外生化）'!S$116</f>
        <v>0</v>
      </c>
      <c r="T69" s="342">
        <f>逆行列係数!T69/'逆行列係数（外生化）'!T$116</f>
        <v>0</v>
      </c>
      <c r="U69" s="342">
        <f>逆行列係数!U69/'逆行列係数（外生化）'!U$116</f>
        <v>0</v>
      </c>
      <c r="V69" s="342">
        <f>逆行列係数!V69/'逆行列係数（外生化）'!V$116</f>
        <v>0</v>
      </c>
      <c r="W69" s="342">
        <f>逆行列係数!W69/'逆行列係数（外生化）'!W$116</f>
        <v>0</v>
      </c>
      <c r="X69" s="342">
        <f>逆行列係数!X69/'逆行列係数（外生化）'!X$116</f>
        <v>0</v>
      </c>
      <c r="Y69" s="342">
        <f>逆行列係数!Y69/'逆行列係数（外生化）'!Y$116</f>
        <v>0</v>
      </c>
      <c r="Z69" s="342">
        <f>逆行列係数!Z69/'逆行列係数（外生化）'!Z$116</f>
        <v>0</v>
      </c>
      <c r="AA69" s="342">
        <f>逆行列係数!AA69/'逆行列係数（外生化）'!AA$116</f>
        <v>0</v>
      </c>
      <c r="AB69" s="342">
        <f>逆行列係数!AB69/'逆行列係数（外生化）'!AB$116</f>
        <v>0</v>
      </c>
      <c r="AC69" s="342">
        <f>逆行列係数!AC69/'逆行列係数（外生化）'!AC$116</f>
        <v>0</v>
      </c>
      <c r="AD69" s="342">
        <f>逆行列係数!AD69/'逆行列係数（外生化）'!AD$116</f>
        <v>0</v>
      </c>
      <c r="AE69" s="342">
        <f>逆行列係数!AE69/'逆行列係数（外生化）'!AE$116</f>
        <v>0</v>
      </c>
      <c r="AF69" s="342">
        <f>逆行列係数!AF69/'逆行列係数（外生化）'!AF$116</f>
        <v>0</v>
      </c>
      <c r="AG69" s="342">
        <f>逆行列係数!AG69/'逆行列係数（外生化）'!AG$116</f>
        <v>0</v>
      </c>
      <c r="AH69" s="342">
        <f>逆行列係数!AH69/'逆行列係数（外生化）'!AH$116</f>
        <v>0</v>
      </c>
      <c r="AI69" s="342">
        <f>逆行列係数!AI69/'逆行列係数（外生化）'!AI$116</f>
        <v>0</v>
      </c>
      <c r="AJ69" s="342">
        <f>逆行列係数!AJ69/'逆行列係数（外生化）'!AJ$116</f>
        <v>0</v>
      </c>
      <c r="AK69" s="342">
        <f>逆行列係数!AK69/'逆行列係数（外生化）'!AK$116</f>
        <v>0</v>
      </c>
      <c r="AL69" s="342">
        <f>逆行列係数!AL69/'逆行列係数（外生化）'!AL$116</f>
        <v>0</v>
      </c>
      <c r="AM69" s="342">
        <f>逆行列係数!AM69/'逆行列係数（外生化）'!AM$116</f>
        <v>0</v>
      </c>
      <c r="AN69" s="342">
        <f>逆行列係数!AN69/'逆行列係数（外生化）'!AN$116</f>
        <v>0</v>
      </c>
      <c r="AO69" s="342">
        <f>逆行列係数!AO69/'逆行列係数（外生化）'!AO$116</f>
        <v>0</v>
      </c>
      <c r="AP69" s="342">
        <f>逆行列係数!AP69/'逆行列係数（外生化）'!AP$116</f>
        <v>0</v>
      </c>
      <c r="AQ69" s="342">
        <f>逆行列係数!AQ69/'逆行列係数（外生化）'!AQ$116</f>
        <v>0</v>
      </c>
      <c r="AR69" s="342">
        <f>逆行列係数!AR69/'逆行列係数（外生化）'!AR$116</f>
        <v>0</v>
      </c>
      <c r="AS69" s="342">
        <f>逆行列係数!AS69/'逆行列係数（外生化）'!AS$116</f>
        <v>0</v>
      </c>
      <c r="AT69" s="342">
        <f>逆行列係数!AT69/'逆行列係数（外生化）'!AT$116</f>
        <v>0</v>
      </c>
      <c r="AU69" s="342">
        <f>逆行列係数!AU69/'逆行列係数（外生化）'!AU$116</f>
        <v>0</v>
      </c>
      <c r="AV69" s="342">
        <f>逆行列係数!AV69/'逆行列係数（外生化）'!AV$116</f>
        <v>0</v>
      </c>
      <c r="AW69" s="342">
        <f>逆行列係数!AW69/'逆行列係数（外生化）'!AW$116</f>
        <v>0</v>
      </c>
      <c r="AX69" s="342">
        <f>逆行列係数!AX69/'逆行列係数（外生化）'!AX$116</f>
        <v>0</v>
      </c>
      <c r="AY69" s="342">
        <f>逆行列係数!AY69/'逆行列係数（外生化）'!AY$116</f>
        <v>0</v>
      </c>
      <c r="AZ69" s="342">
        <f>逆行列係数!AZ69/'逆行列係数（外生化）'!AZ$116</f>
        <v>0</v>
      </c>
      <c r="BA69" s="342">
        <f>逆行列係数!BA69/'逆行列係数（外生化）'!BA$116</f>
        <v>0</v>
      </c>
      <c r="BB69" s="342">
        <f>逆行列係数!BB69/'逆行列係数（外生化）'!BB$116</f>
        <v>0</v>
      </c>
      <c r="BC69" s="342">
        <f>逆行列係数!BC69/'逆行列係数（外生化）'!BC$116</f>
        <v>0</v>
      </c>
      <c r="BD69" s="342">
        <f>逆行列係数!BD69/'逆行列係数（外生化）'!BD$116</f>
        <v>0</v>
      </c>
      <c r="BE69" s="342">
        <f>逆行列係数!BE69/'逆行列係数（外生化）'!BE$116</f>
        <v>0</v>
      </c>
      <c r="BF69" s="342">
        <f>逆行列係数!BF69/'逆行列係数（外生化）'!BF$116</f>
        <v>0</v>
      </c>
      <c r="BG69" s="342">
        <f>逆行列係数!BG69/'逆行列係数（外生化）'!BG$116</f>
        <v>0</v>
      </c>
      <c r="BH69" s="342">
        <f>逆行列係数!BH69/'逆行列係数（外生化）'!BH$116</f>
        <v>0</v>
      </c>
      <c r="BI69" s="342">
        <f>逆行列係数!BI69/'逆行列係数（外生化）'!BI$116</f>
        <v>0</v>
      </c>
      <c r="BJ69" s="342">
        <f>逆行列係数!BJ69/'逆行列係数（外生化）'!BJ$116</f>
        <v>0</v>
      </c>
      <c r="BK69" s="342">
        <f>逆行列係数!BK69/'逆行列係数（外生化）'!BK$116</f>
        <v>0</v>
      </c>
      <c r="BL69" s="342">
        <f>逆行列係数!BL69/'逆行列係数（外生化）'!BL$116</f>
        <v>0</v>
      </c>
      <c r="BM69" s="342">
        <f>逆行列係数!BM69/'逆行列係数（外生化）'!BM$116</f>
        <v>0</v>
      </c>
      <c r="BN69" s="342">
        <f>逆行列係数!BN69/'逆行列係数（外生化）'!BN$116</f>
        <v>1</v>
      </c>
      <c r="BO69" s="342">
        <f>逆行列係数!BO69/'逆行列係数（外生化）'!BO$116</f>
        <v>0</v>
      </c>
      <c r="BP69" s="342">
        <f>逆行列係数!BP69/'逆行列係数（外生化）'!BP$116</f>
        <v>0</v>
      </c>
      <c r="BQ69" s="342">
        <f>逆行列係数!BQ69/'逆行列係数（外生化）'!BQ$116</f>
        <v>0</v>
      </c>
      <c r="BR69" s="342">
        <f>逆行列係数!BR69/'逆行列係数（外生化）'!BR$116</f>
        <v>0</v>
      </c>
      <c r="BS69" s="342">
        <f>逆行列係数!BS69/'逆行列係数（外生化）'!BS$116</f>
        <v>0</v>
      </c>
      <c r="BT69" s="342">
        <f>逆行列係数!BT69/'逆行列係数（外生化）'!BT$116</f>
        <v>0</v>
      </c>
      <c r="BU69" s="342">
        <f>逆行列係数!BU69/'逆行列係数（外生化）'!BU$116</f>
        <v>0</v>
      </c>
      <c r="BV69" s="342">
        <f>逆行列係数!BV69/'逆行列係数（外生化）'!BV$116</f>
        <v>0</v>
      </c>
      <c r="BW69" s="342">
        <f>逆行列係数!BW69/'逆行列係数（外生化）'!BW$116</f>
        <v>0</v>
      </c>
      <c r="BX69" s="342">
        <f>逆行列係数!BX69/'逆行列係数（外生化）'!BX$116</f>
        <v>0</v>
      </c>
      <c r="BY69" s="342">
        <f>逆行列係数!BY69/'逆行列係数（外生化）'!BY$116</f>
        <v>0</v>
      </c>
      <c r="BZ69" s="342">
        <f>逆行列係数!BZ69/'逆行列係数（外生化）'!BZ$116</f>
        <v>0</v>
      </c>
      <c r="CA69" s="342">
        <f>逆行列係数!CA69/'逆行列係数（外生化）'!CA$116</f>
        <v>0</v>
      </c>
      <c r="CB69" s="342">
        <f>逆行列係数!CB69/'逆行列係数（外生化）'!CB$116</f>
        <v>0</v>
      </c>
      <c r="CC69" s="342">
        <f>逆行列係数!CC69/'逆行列係数（外生化）'!CC$116</f>
        <v>0</v>
      </c>
      <c r="CD69" s="342">
        <f>逆行列係数!CD69/'逆行列係数（外生化）'!CD$116</f>
        <v>0</v>
      </c>
      <c r="CE69" s="342">
        <f>逆行列係数!CE69/'逆行列係数（外生化）'!CE$116</f>
        <v>0</v>
      </c>
      <c r="CF69" s="342">
        <f>逆行列係数!CF69/'逆行列係数（外生化）'!CF$116</f>
        <v>0</v>
      </c>
      <c r="CG69" s="342">
        <f>逆行列係数!CG69/'逆行列係数（外生化）'!CG$116</f>
        <v>0</v>
      </c>
      <c r="CH69" s="342">
        <f>逆行列係数!CH69/'逆行列係数（外生化）'!CH$116</f>
        <v>0</v>
      </c>
      <c r="CI69" s="342">
        <f>逆行列係数!CI69/'逆行列係数（外生化）'!CI$116</f>
        <v>0</v>
      </c>
      <c r="CJ69" s="342">
        <f>逆行列係数!CJ69/'逆行列係数（外生化）'!CJ$116</f>
        <v>0</v>
      </c>
      <c r="CK69" s="342">
        <f>逆行列係数!CK69/'逆行列係数（外生化）'!CK$116</f>
        <v>0</v>
      </c>
      <c r="CL69" s="342">
        <f>逆行列係数!CL69/'逆行列係数（外生化）'!CL$116</f>
        <v>0</v>
      </c>
      <c r="CM69" s="342">
        <f>逆行列係数!CM69/'逆行列係数（外生化）'!CM$116</f>
        <v>0</v>
      </c>
      <c r="CN69" s="342">
        <f>逆行列係数!CN69/'逆行列係数（外生化）'!CN$116</f>
        <v>0</v>
      </c>
      <c r="CO69" s="342">
        <f>逆行列係数!CO69/'逆行列係数（外生化）'!CO$116</f>
        <v>0</v>
      </c>
      <c r="CP69" s="342">
        <f>逆行列係数!CP69/'逆行列係数（外生化）'!CP$116</f>
        <v>0</v>
      </c>
      <c r="CQ69" s="342">
        <f>逆行列係数!CQ69/'逆行列係数（外生化）'!CQ$116</f>
        <v>0</v>
      </c>
      <c r="CR69" s="342">
        <f>逆行列係数!CR69/'逆行列係数（外生化）'!CR$116</f>
        <v>0</v>
      </c>
      <c r="CS69" s="342">
        <f>逆行列係数!CS69/'逆行列係数（外生化）'!CS$116</f>
        <v>0</v>
      </c>
      <c r="CT69" s="342">
        <f>逆行列係数!CT69/'逆行列係数（外生化）'!CT$116</f>
        <v>0</v>
      </c>
      <c r="CU69" s="342">
        <f>逆行列係数!CU69/'逆行列係数（外生化）'!CU$116</f>
        <v>0</v>
      </c>
      <c r="CV69" s="342">
        <f>逆行列係数!CV69/'逆行列係数（外生化）'!CV$116</f>
        <v>0</v>
      </c>
      <c r="CW69" s="342">
        <f>逆行列係数!CW69/'逆行列係数（外生化）'!CW$116</f>
        <v>0</v>
      </c>
      <c r="CX69" s="342">
        <f>逆行列係数!CX69/'逆行列係数（外生化）'!CX$116</f>
        <v>0</v>
      </c>
      <c r="CY69" s="342">
        <f>逆行列係数!CY69/'逆行列係数（外生化）'!CY$116</f>
        <v>0</v>
      </c>
      <c r="CZ69" s="342">
        <f>逆行列係数!CZ69/'逆行列係数（外生化）'!CZ$116</f>
        <v>0</v>
      </c>
      <c r="DA69" s="342">
        <f>逆行列係数!DA69/'逆行列係数（外生化）'!DA$116</f>
        <v>0</v>
      </c>
      <c r="DB69" s="342">
        <f>逆行列係数!DB69/'逆行列係数（外生化）'!DB$116</f>
        <v>0</v>
      </c>
      <c r="DC69" s="342">
        <f>逆行列係数!DC69/'逆行列係数（外生化）'!DC$116</f>
        <v>0</v>
      </c>
      <c r="DD69" s="342">
        <f>逆行列係数!DD69/'逆行列係数（外生化）'!DD$116</f>
        <v>0</v>
      </c>
      <c r="DE69" s="342">
        <f>逆行列係数!DE69/'逆行列係数（外生化）'!DE$116</f>
        <v>0</v>
      </c>
      <c r="DF69" s="343">
        <f>逆行列係数!DF69/'逆行列係数（外生化）'!DF$116</f>
        <v>0</v>
      </c>
      <c r="DG69" s="344"/>
      <c r="DH69" s="345"/>
      <c r="DI69" s="346"/>
      <c r="DJ69" s="346"/>
      <c r="DK69" s="346"/>
      <c r="DL69" s="346"/>
      <c r="DM69" s="346"/>
      <c r="DN69" s="346"/>
      <c r="DO69" s="346"/>
      <c r="DR69" s="345"/>
      <c r="DS69" s="345"/>
      <c r="DT69" s="345"/>
      <c r="DU69" s="345"/>
      <c r="DV69" s="345"/>
      <c r="DW69" s="345"/>
      <c r="DX69" s="345"/>
      <c r="DY69" s="345"/>
      <c r="DZ69" s="345"/>
      <c r="EA69" s="345"/>
      <c r="EB69" s="345"/>
      <c r="EC69" s="345"/>
      <c r="ED69" s="345"/>
      <c r="EE69" s="345"/>
      <c r="EF69" s="345"/>
      <c r="EG69" s="345"/>
      <c r="EH69" s="345"/>
      <c r="EI69" s="345"/>
      <c r="EJ69" s="345"/>
      <c r="EK69" s="345"/>
      <c r="EL69" s="345"/>
      <c r="EM69" s="345"/>
      <c r="EN69" s="345"/>
      <c r="EO69" s="345"/>
      <c r="EP69" s="345"/>
      <c r="EQ69" s="345"/>
      <c r="ER69" s="345"/>
      <c r="ES69" s="345"/>
      <c r="ET69" s="345"/>
      <c r="EU69" s="345"/>
      <c r="EV69" s="345"/>
      <c r="EW69" s="345"/>
      <c r="EX69" s="345"/>
      <c r="EY69" s="345"/>
      <c r="EZ69" s="345"/>
      <c r="FA69" s="345"/>
      <c r="FB69" s="345"/>
      <c r="FC69" s="345"/>
      <c r="FD69" s="345"/>
      <c r="FE69" s="345"/>
      <c r="FF69" s="345"/>
      <c r="FG69" s="345"/>
      <c r="FH69" s="345"/>
      <c r="FI69" s="345"/>
      <c r="FJ69" s="345"/>
      <c r="FK69" s="345"/>
      <c r="FL69" s="345"/>
      <c r="FM69" s="345"/>
      <c r="FN69" s="345"/>
      <c r="FO69" s="345"/>
    </row>
    <row r="70" spans="1:171" ht="19.899999999999999" customHeight="1" x14ac:dyDescent="0.15">
      <c r="A70" s="347" t="s">
        <v>446</v>
      </c>
      <c r="B70" s="348" t="s">
        <v>445</v>
      </c>
      <c r="C70" s="349">
        <f>逆行列係数!C70/'逆行列係数（外生化）'!C$116</f>
        <v>0</v>
      </c>
      <c r="D70" s="342">
        <f>逆行列係数!D70/'逆行列係数（外生化）'!D$116</f>
        <v>0</v>
      </c>
      <c r="E70" s="342">
        <f>逆行列係数!E70/'逆行列係数（外生化）'!E$116</f>
        <v>0</v>
      </c>
      <c r="F70" s="342">
        <f>逆行列係数!F70/'逆行列係数（外生化）'!F$116</f>
        <v>0</v>
      </c>
      <c r="G70" s="342">
        <f>逆行列係数!G70/'逆行列係数（外生化）'!G$116</f>
        <v>0</v>
      </c>
      <c r="H70" s="342">
        <f>逆行列係数!H70/'逆行列係数（外生化）'!H$116</f>
        <v>0</v>
      </c>
      <c r="I70" s="342">
        <f>逆行列係数!I70/'逆行列係数（外生化）'!I$116</f>
        <v>0</v>
      </c>
      <c r="J70" s="342">
        <f>逆行列係数!J70/'逆行列係数（外生化）'!J$116</f>
        <v>0</v>
      </c>
      <c r="K70" s="342">
        <f>逆行列係数!K70/'逆行列係数（外生化）'!K$116</f>
        <v>0</v>
      </c>
      <c r="L70" s="342">
        <f>逆行列係数!L70/'逆行列係数（外生化）'!L$116</f>
        <v>0</v>
      </c>
      <c r="M70" s="342">
        <f>逆行列係数!M70/'逆行列係数（外生化）'!M$116</f>
        <v>0</v>
      </c>
      <c r="N70" s="342">
        <f>逆行列係数!N70/'逆行列係数（外生化）'!N$116</f>
        <v>0</v>
      </c>
      <c r="O70" s="342">
        <f>逆行列係数!O70/'逆行列係数（外生化）'!O$116</f>
        <v>0</v>
      </c>
      <c r="P70" s="342">
        <f>逆行列係数!P70/'逆行列係数（外生化）'!P$116</f>
        <v>0</v>
      </c>
      <c r="Q70" s="342">
        <f>逆行列係数!Q70/'逆行列係数（外生化）'!Q$116</f>
        <v>0</v>
      </c>
      <c r="R70" s="342">
        <f>逆行列係数!R70/'逆行列係数（外生化）'!R$116</f>
        <v>0</v>
      </c>
      <c r="S70" s="342">
        <f>逆行列係数!S70/'逆行列係数（外生化）'!S$116</f>
        <v>0</v>
      </c>
      <c r="T70" s="342">
        <f>逆行列係数!T70/'逆行列係数（外生化）'!T$116</f>
        <v>0</v>
      </c>
      <c r="U70" s="342">
        <f>逆行列係数!U70/'逆行列係数（外生化）'!U$116</f>
        <v>0</v>
      </c>
      <c r="V70" s="342">
        <f>逆行列係数!V70/'逆行列係数（外生化）'!V$116</f>
        <v>0</v>
      </c>
      <c r="W70" s="342">
        <f>逆行列係数!W70/'逆行列係数（外生化）'!W$116</f>
        <v>0</v>
      </c>
      <c r="X70" s="342">
        <f>逆行列係数!X70/'逆行列係数（外生化）'!X$116</f>
        <v>0</v>
      </c>
      <c r="Y70" s="342">
        <f>逆行列係数!Y70/'逆行列係数（外生化）'!Y$116</f>
        <v>0</v>
      </c>
      <c r="Z70" s="342">
        <f>逆行列係数!Z70/'逆行列係数（外生化）'!Z$116</f>
        <v>0</v>
      </c>
      <c r="AA70" s="342">
        <f>逆行列係数!AA70/'逆行列係数（外生化）'!AA$116</f>
        <v>0</v>
      </c>
      <c r="AB70" s="342">
        <f>逆行列係数!AB70/'逆行列係数（外生化）'!AB$116</f>
        <v>0</v>
      </c>
      <c r="AC70" s="342">
        <f>逆行列係数!AC70/'逆行列係数（外生化）'!AC$116</f>
        <v>0</v>
      </c>
      <c r="AD70" s="342">
        <f>逆行列係数!AD70/'逆行列係数（外生化）'!AD$116</f>
        <v>0</v>
      </c>
      <c r="AE70" s="342">
        <f>逆行列係数!AE70/'逆行列係数（外生化）'!AE$116</f>
        <v>0</v>
      </c>
      <c r="AF70" s="342">
        <f>逆行列係数!AF70/'逆行列係数（外生化）'!AF$116</f>
        <v>0</v>
      </c>
      <c r="AG70" s="342">
        <f>逆行列係数!AG70/'逆行列係数（外生化）'!AG$116</f>
        <v>0</v>
      </c>
      <c r="AH70" s="342">
        <f>逆行列係数!AH70/'逆行列係数（外生化）'!AH$116</f>
        <v>0</v>
      </c>
      <c r="AI70" s="342">
        <f>逆行列係数!AI70/'逆行列係数（外生化）'!AI$116</f>
        <v>0</v>
      </c>
      <c r="AJ70" s="342">
        <f>逆行列係数!AJ70/'逆行列係数（外生化）'!AJ$116</f>
        <v>0</v>
      </c>
      <c r="AK70" s="342">
        <f>逆行列係数!AK70/'逆行列係数（外生化）'!AK$116</f>
        <v>0</v>
      </c>
      <c r="AL70" s="342">
        <f>逆行列係数!AL70/'逆行列係数（外生化）'!AL$116</f>
        <v>0</v>
      </c>
      <c r="AM70" s="342">
        <f>逆行列係数!AM70/'逆行列係数（外生化）'!AM$116</f>
        <v>0</v>
      </c>
      <c r="AN70" s="342">
        <f>逆行列係数!AN70/'逆行列係数（外生化）'!AN$116</f>
        <v>0</v>
      </c>
      <c r="AO70" s="342">
        <f>逆行列係数!AO70/'逆行列係数（外生化）'!AO$116</f>
        <v>0</v>
      </c>
      <c r="AP70" s="342">
        <f>逆行列係数!AP70/'逆行列係数（外生化）'!AP$116</f>
        <v>0</v>
      </c>
      <c r="AQ70" s="342">
        <f>逆行列係数!AQ70/'逆行列係数（外生化）'!AQ$116</f>
        <v>0</v>
      </c>
      <c r="AR70" s="342">
        <f>逆行列係数!AR70/'逆行列係数（外生化）'!AR$116</f>
        <v>0</v>
      </c>
      <c r="AS70" s="342">
        <f>逆行列係数!AS70/'逆行列係数（外生化）'!AS$116</f>
        <v>0</v>
      </c>
      <c r="AT70" s="342">
        <f>逆行列係数!AT70/'逆行列係数（外生化）'!AT$116</f>
        <v>0</v>
      </c>
      <c r="AU70" s="342">
        <f>逆行列係数!AU70/'逆行列係数（外生化）'!AU$116</f>
        <v>0</v>
      </c>
      <c r="AV70" s="342">
        <f>逆行列係数!AV70/'逆行列係数（外生化）'!AV$116</f>
        <v>0</v>
      </c>
      <c r="AW70" s="342">
        <f>逆行列係数!AW70/'逆行列係数（外生化）'!AW$116</f>
        <v>0</v>
      </c>
      <c r="AX70" s="342">
        <f>逆行列係数!AX70/'逆行列係数（外生化）'!AX$116</f>
        <v>0</v>
      </c>
      <c r="AY70" s="342">
        <f>逆行列係数!AY70/'逆行列係数（外生化）'!AY$116</f>
        <v>0</v>
      </c>
      <c r="AZ70" s="342">
        <f>逆行列係数!AZ70/'逆行列係数（外生化）'!AZ$116</f>
        <v>0</v>
      </c>
      <c r="BA70" s="342">
        <f>逆行列係数!BA70/'逆行列係数（外生化）'!BA$116</f>
        <v>0</v>
      </c>
      <c r="BB70" s="342">
        <f>逆行列係数!BB70/'逆行列係数（外生化）'!BB$116</f>
        <v>0</v>
      </c>
      <c r="BC70" s="342">
        <f>逆行列係数!BC70/'逆行列係数（外生化）'!BC$116</f>
        <v>0</v>
      </c>
      <c r="BD70" s="342">
        <f>逆行列係数!BD70/'逆行列係数（外生化）'!BD$116</f>
        <v>0</v>
      </c>
      <c r="BE70" s="342">
        <f>逆行列係数!BE70/'逆行列係数（外生化）'!BE$116</f>
        <v>0</v>
      </c>
      <c r="BF70" s="342">
        <f>逆行列係数!BF70/'逆行列係数（外生化）'!BF$116</f>
        <v>0</v>
      </c>
      <c r="BG70" s="342">
        <f>逆行列係数!BG70/'逆行列係数（外生化）'!BG$116</f>
        <v>0</v>
      </c>
      <c r="BH70" s="342">
        <f>逆行列係数!BH70/'逆行列係数（外生化）'!BH$116</f>
        <v>0</v>
      </c>
      <c r="BI70" s="342">
        <f>逆行列係数!BI70/'逆行列係数（外生化）'!BI$116</f>
        <v>0</v>
      </c>
      <c r="BJ70" s="342">
        <f>逆行列係数!BJ70/'逆行列係数（外生化）'!BJ$116</f>
        <v>0</v>
      </c>
      <c r="BK70" s="342">
        <f>逆行列係数!BK70/'逆行列係数（外生化）'!BK$116</f>
        <v>0</v>
      </c>
      <c r="BL70" s="342">
        <f>逆行列係数!BL70/'逆行列係数（外生化）'!BL$116</f>
        <v>0</v>
      </c>
      <c r="BM70" s="342">
        <f>逆行列係数!BM70/'逆行列係数（外生化）'!BM$116</f>
        <v>0</v>
      </c>
      <c r="BN70" s="342">
        <f>逆行列係数!BN70/'逆行列係数（外生化）'!BN$116</f>
        <v>0</v>
      </c>
      <c r="BO70" s="342">
        <f>逆行列係数!BO70/'逆行列係数（外生化）'!BO$116</f>
        <v>1</v>
      </c>
      <c r="BP70" s="342">
        <f>逆行列係数!BP70/'逆行列係数（外生化）'!BP$116</f>
        <v>0</v>
      </c>
      <c r="BQ70" s="342">
        <f>逆行列係数!BQ70/'逆行列係数（外生化）'!BQ$116</f>
        <v>0</v>
      </c>
      <c r="BR70" s="342">
        <f>逆行列係数!BR70/'逆行列係数（外生化）'!BR$116</f>
        <v>0</v>
      </c>
      <c r="BS70" s="342">
        <f>逆行列係数!BS70/'逆行列係数（外生化）'!BS$116</f>
        <v>0</v>
      </c>
      <c r="BT70" s="342">
        <f>逆行列係数!BT70/'逆行列係数（外生化）'!BT$116</f>
        <v>0</v>
      </c>
      <c r="BU70" s="342">
        <f>逆行列係数!BU70/'逆行列係数（外生化）'!BU$116</f>
        <v>0</v>
      </c>
      <c r="BV70" s="342">
        <f>逆行列係数!BV70/'逆行列係数（外生化）'!BV$116</f>
        <v>0</v>
      </c>
      <c r="BW70" s="342">
        <f>逆行列係数!BW70/'逆行列係数（外生化）'!BW$116</f>
        <v>0</v>
      </c>
      <c r="BX70" s="342">
        <f>逆行列係数!BX70/'逆行列係数（外生化）'!BX$116</f>
        <v>0</v>
      </c>
      <c r="BY70" s="342">
        <f>逆行列係数!BY70/'逆行列係数（外生化）'!BY$116</f>
        <v>0</v>
      </c>
      <c r="BZ70" s="342">
        <f>逆行列係数!BZ70/'逆行列係数（外生化）'!BZ$116</f>
        <v>0</v>
      </c>
      <c r="CA70" s="342">
        <f>逆行列係数!CA70/'逆行列係数（外生化）'!CA$116</f>
        <v>0</v>
      </c>
      <c r="CB70" s="342">
        <f>逆行列係数!CB70/'逆行列係数（外生化）'!CB$116</f>
        <v>0</v>
      </c>
      <c r="CC70" s="342">
        <f>逆行列係数!CC70/'逆行列係数（外生化）'!CC$116</f>
        <v>0</v>
      </c>
      <c r="CD70" s="342">
        <f>逆行列係数!CD70/'逆行列係数（外生化）'!CD$116</f>
        <v>0</v>
      </c>
      <c r="CE70" s="342">
        <f>逆行列係数!CE70/'逆行列係数（外生化）'!CE$116</f>
        <v>0</v>
      </c>
      <c r="CF70" s="342">
        <f>逆行列係数!CF70/'逆行列係数（外生化）'!CF$116</f>
        <v>0</v>
      </c>
      <c r="CG70" s="342">
        <f>逆行列係数!CG70/'逆行列係数（外生化）'!CG$116</f>
        <v>0</v>
      </c>
      <c r="CH70" s="342">
        <f>逆行列係数!CH70/'逆行列係数（外生化）'!CH$116</f>
        <v>0</v>
      </c>
      <c r="CI70" s="342">
        <f>逆行列係数!CI70/'逆行列係数（外生化）'!CI$116</f>
        <v>0</v>
      </c>
      <c r="CJ70" s="342">
        <f>逆行列係数!CJ70/'逆行列係数（外生化）'!CJ$116</f>
        <v>0</v>
      </c>
      <c r="CK70" s="342">
        <f>逆行列係数!CK70/'逆行列係数（外生化）'!CK$116</f>
        <v>0</v>
      </c>
      <c r="CL70" s="342">
        <f>逆行列係数!CL70/'逆行列係数（外生化）'!CL$116</f>
        <v>0</v>
      </c>
      <c r="CM70" s="342">
        <f>逆行列係数!CM70/'逆行列係数（外生化）'!CM$116</f>
        <v>0</v>
      </c>
      <c r="CN70" s="342">
        <f>逆行列係数!CN70/'逆行列係数（外生化）'!CN$116</f>
        <v>0</v>
      </c>
      <c r="CO70" s="342">
        <f>逆行列係数!CO70/'逆行列係数（外生化）'!CO$116</f>
        <v>0</v>
      </c>
      <c r="CP70" s="342">
        <f>逆行列係数!CP70/'逆行列係数（外生化）'!CP$116</f>
        <v>0</v>
      </c>
      <c r="CQ70" s="342">
        <f>逆行列係数!CQ70/'逆行列係数（外生化）'!CQ$116</f>
        <v>0</v>
      </c>
      <c r="CR70" s="342">
        <f>逆行列係数!CR70/'逆行列係数（外生化）'!CR$116</f>
        <v>0</v>
      </c>
      <c r="CS70" s="342">
        <f>逆行列係数!CS70/'逆行列係数（外生化）'!CS$116</f>
        <v>0</v>
      </c>
      <c r="CT70" s="342">
        <f>逆行列係数!CT70/'逆行列係数（外生化）'!CT$116</f>
        <v>0</v>
      </c>
      <c r="CU70" s="342">
        <f>逆行列係数!CU70/'逆行列係数（外生化）'!CU$116</f>
        <v>0</v>
      </c>
      <c r="CV70" s="342">
        <f>逆行列係数!CV70/'逆行列係数（外生化）'!CV$116</f>
        <v>0</v>
      </c>
      <c r="CW70" s="342">
        <f>逆行列係数!CW70/'逆行列係数（外生化）'!CW$116</f>
        <v>0</v>
      </c>
      <c r="CX70" s="342">
        <f>逆行列係数!CX70/'逆行列係数（外生化）'!CX$116</f>
        <v>0</v>
      </c>
      <c r="CY70" s="342">
        <f>逆行列係数!CY70/'逆行列係数（外生化）'!CY$116</f>
        <v>0</v>
      </c>
      <c r="CZ70" s="342">
        <f>逆行列係数!CZ70/'逆行列係数（外生化）'!CZ$116</f>
        <v>0</v>
      </c>
      <c r="DA70" s="342">
        <f>逆行列係数!DA70/'逆行列係数（外生化）'!DA$116</f>
        <v>0</v>
      </c>
      <c r="DB70" s="342">
        <f>逆行列係数!DB70/'逆行列係数（外生化）'!DB$116</f>
        <v>0</v>
      </c>
      <c r="DC70" s="342">
        <f>逆行列係数!DC70/'逆行列係数（外生化）'!DC$116</f>
        <v>0</v>
      </c>
      <c r="DD70" s="342">
        <f>逆行列係数!DD70/'逆行列係数（外生化）'!DD$116</f>
        <v>0</v>
      </c>
      <c r="DE70" s="342">
        <f>逆行列係数!DE70/'逆行列係数（外生化）'!DE$116</f>
        <v>0</v>
      </c>
      <c r="DF70" s="343">
        <f>逆行列係数!DF70/'逆行列係数（外生化）'!DF$116</f>
        <v>0</v>
      </c>
      <c r="DG70" s="344"/>
      <c r="DH70" s="345"/>
      <c r="DI70" s="346"/>
      <c r="DJ70" s="346"/>
      <c r="DK70" s="346"/>
      <c r="DL70" s="346"/>
      <c r="DM70" s="346"/>
      <c r="DN70" s="346"/>
      <c r="DO70" s="346"/>
      <c r="DR70" s="345"/>
      <c r="DS70" s="345"/>
      <c r="DT70" s="345"/>
      <c r="DU70" s="345"/>
      <c r="DV70" s="345"/>
      <c r="DW70" s="345"/>
      <c r="DX70" s="345"/>
      <c r="DY70" s="345"/>
      <c r="DZ70" s="345"/>
      <c r="EA70" s="345"/>
      <c r="EB70" s="345"/>
      <c r="EC70" s="345"/>
      <c r="ED70" s="345"/>
      <c r="EE70" s="345"/>
      <c r="EF70" s="345"/>
      <c r="EG70" s="345"/>
      <c r="EH70" s="345"/>
      <c r="EI70" s="345"/>
      <c r="EJ70" s="345"/>
      <c r="EK70" s="345"/>
      <c r="EL70" s="345"/>
      <c r="EM70" s="345"/>
      <c r="EN70" s="345"/>
      <c r="EO70" s="345"/>
      <c r="EP70" s="345"/>
      <c r="EQ70" s="345"/>
      <c r="ER70" s="345"/>
      <c r="ES70" s="345"/>
      <c r="ET70" s="345"/>
      <c r="EU70" s="345"/>
      <c r="EV70" s="345"/>
      <c r="EW70" s="345"/>
      <c r="EX70" s="345"/>
      <c r="EY70" s="345"/>
      <c r="EZ70" s="345"/>
      <c r="FA70" s="345"/>
      <c r="FB70" s="345"/>
      <c r="FC70" s="345"/>
      <c r="FD70" s="345"/>
      <c r="FE70" s="345"/>
      <c r="FF70" s="345"/>
      <c r="FG70" s="345"/>
      <c r="FH70" s="345"/>
      <c r="FI70" s="345"/>
      <c r="FJ70" s="345"/>
      <c r="FK70" s="345"/>
      <c r="FL70" s="345"/>
      <c r="FM70" s="345"/>
      <c r="FN70" s="345"/>
      <c r="FO70" s="345"/>
    </row>
    <row r="71" spans="1:171" ht="19.899999999999999" customHeight="1" x14ac:dyDescent="0.15">
      <c r="A71" s="347" t="s">
        <v>449</v>
      </c>
      <c r="B71" s="348" t="s">
        <v>954</v>
      </c>
      <c r="C71" s="349">
        <f>逆行列係数!C71/'逆行列係数（外生化）'!C$116</f>
        <v>1.3750054421884598E-2</v>
      </c>
      <c r="D71" s="342">
        <f>逆行列係数!D71/'逆行列係数（外生化）'!D$116</f>
        <v>1.9532231020341816E-2</v>
      </c>
      <c r="E71" s="342">
        <f>逆行列係数!E71/'逆行列係数（外生化）'!E$116</f>
        <v>6.0458133665350196E-2</v>
      </c>
      <c r="F71" s="342">
        <f>逆行列係数!F71/'逆行列係数（外生化）'!F$116</f>
        <v>1.0311889432361622E-2</v>
      </c>
      <c r="G71" s="342">
        <f>逆行列係数!G71/'逆行列係数（外生化）'!G$116</f>
        <v>3.397153807748049E-3</v>
      </c>
      <c r="H71" s="342">
        <f>逆行列係数!H71/'逆行列係数（外生化）'!H$116</f>
        <v>0</v>
      </c>
      <c r="I71" s="342">
        <f>逆行列係数!I71/'逆行列係数（外生化）'!I$116</f>
        <v>2.1397065833666302E-2</v>
      </c>
      <c r="J71" s="342">
        <f>逆行列係数!J71/'逆行列係数（外生化）'!J$116</f>
        <v>1.4498938790252828E-2</v>
      </c>
      <c r="K71" s="342">
        <f>逆行列係数!K71/'逆行列係数（外生化）'!K$116</f>
        <v>1.3505336859004758E-2</v>
      </c>
      <c r="L71" s="342">
        <f>逆行列係数!L71/'逆行列係数（外生化）'!L$116</f>
        <v>7.540862264254441E-3</v>
      </c>
      <c r="M71" s="342">
        <f>逆行列係数!M71/'逆行列係数（外生化）'!M$116</f>
        <v>0</v>
      </c>
      <c r="N71" s="342">
        <f>逆行列係数!N71/'逆行列係数（外生化）'!N$116</f>
        <v>4.0940484909137702E-2</v>
      </c>
      <c r="O71" s="342">
        <f>逆行列係数!O71/'逆行列係数（外生化）'!O$116</f>
        <v>1.6949440671249684E-2</v>
      </c>
      <c r="P71" s="342">
        <f>逆行列係数!P71/'逆行列係数（外生化）'!P$116</f>
        <v>1.6829464038950616E-2</v>
      </c>
      <c r="Q71" s="342">
        <f>逆行列係数!Q71/'逆行列係数（外生化）'!Q$116</f>
        <v>1.5111046132281409E-2</v>
      </c>
      <c r="R71" s="342">
        <f>逆行列係数!R71/'逆行列係数（外生化）'!R$116</f>
        <v>4.6662288673138229E-2</v>
      </c>
      <c r="S71" s="342">
        <f>逆行列係数!S71/'逆行列係数（外生化）'!S$116</f>
        <v>2.0880514374723842E-2</v>
      </c>
      <c r="T71" s="342">
        <f>逆行列係数!T71/'逆行列係数（外生化）'!T$116</f>
        <v>2.558220362045948E-2</v>
      </c>
      <c r="U71" s="342">
        <f>逆行列係数!U71/'逆行列係数（外生化）'!U$116</f>
        <v>6.2111819932186847E-2</v>
      </c>
      <c r="V71" s="342">
        <f>逆行列係数!V71/'逆行列係数（外生化）'!V$116</f>
        <v>0.17496935720716128</v>
      </c>
      <c r="W71" s="342">
        <f>逆行列係数!W71/'逆行列係数（外生化）'!W$116</f>
        <v>1.7646208281194765E-2</v>
      </c>
      <c r="X71" s="342">
        <f>逆行列係数!X71/'逆行列係数（外生化）'!X$116</f>
        <v>5.605578743631278E-2</v>
      </c>
      <c r="Y71" s="342">
        <f>逆行列係数!Y71/'逆行列係数（外生化）'!Y$116</f>
        <v>3.4493179295102039E-2</v>
      </c>
      <c r="Z71" s="342">
        <f>逆行列係数!Z71/'逆行列係数（外生化）'!Z$116</f>
        <v>6.1403211988587787E-2</v>
      </c>
      <c r="AA71" s="342">
        <f>逆行列係数!AA71/'逆行列係数（外生化）'!AA$116</f>
        <v>1.7229492556904528E-2</v>
      </c>
      <c r="AB71" s="342">
        <f>逆行列係数!AB71/'逆行列係数（外生化）'!AB$116</f>
        <v>1.7231932349189124E-2</v>
      </c>
      <c r="AC71" s="342">
        <f>逆行列係数!AC71/'逆行列係数（外生化）'!AC$116</f>
        <v>7.1347564847907934E-3</v>
      </c>
      <c r="AD71" s="342">
        <f>逆行列係数!AD71/'逆行列係数（外生化）'!AD$116</f>
        <v>1.4707784549497633E-2</v>
      </c>
      <c r="AE71" s="342">
        <f>逆行列係数!AE71/'逆行列係数（外生化）'!AE$116</f>
        <v>2.8984614732801308E-2</v>
      </c>
      <c r="AF71" s="342">
        <f>逆行列係数!AF71/'逆行列係数（外生化）'!AF$116</f>
        <v>3.9741445151916167E-2</v>
      </c>
      <c r="AG71" s="342">
        <f>逆行列係数!AG71/'逆行列係数（外生化）'!AG$116</f>
        <v>2.2597477401495304E-2</v>
      </c>
      <c r="AH71" s="342">
        <f>逆行列係数!AH71/'逆行列係数（外生化）'!AH$116</f>
        <v>5.987249187003954E-2</v>
      </c>
      <c r="AI71" s="342">
        <f>逆行列係数!AI71/'逆行列係数（外生化）'!AI$116</f>
        <v>5.3672833898271259E-2</v>
      </c>
      <c r="AJ71" s="342">
        <f>逆行列係数!AJ71/'逆行列係数（外生化）'!AJ$116</f>
        <v>3.0373872799752445E-2</v>
      </c>
      <c r="AK71" s="342">
        <f>逆行列係数!AK71/'逆行列係数（外生化）'!AK$116</f>
        <v>4.8075926922252751E-2</v>
      </c>
      <c r="AL71" s="342">
        <f>逆行列係数!AL71/'逆行列係数（外生化）'!AL$116</f>
        <v>3.1672239515170307E-2</v>
      </c>
      <c r="AM71" s="342">
        <f>逆行列係数!AM71/'逆行列係数（外生化）'!AM$116</f>
        <v>5.7322338630036662E-2</v>
      </c>
      <c r="AN71" s="342">
        <f>逆行列係数!AN71/'逆行列係数（外生化）'!AN$116</f>
        <v>0.13645485378130107</v>
      </c>
      <c r="AO71" s="342">
        <f>逆行列係数!AO71/'逆行列係数（外生化）'!AO$116</f>
        <v>2.9328668518145109E-2</v>
      </c>
      <c r="AP71" s="342">
        <f>逆行列係数!AP71/'逆行列係数（外生化）'!AP$116</f>
        <v>4.6134612924447746E-2</v>
      </c>
      <c r="AQ71" s="342">
        <f>逆行列係数!AQ71/'逆行列係数（外生化）'!AQ$116</f>
        <v>2.575677362410855E-2</v>
      </c>
      <c r="AR71" s="342">
        <f>逆行列係数!AR71/'逆行列係数（外生化）'!AR$116</f>
        <v>1.5093443753521512E-2</v>
      </c>
      <c r="AS71" s="342">
        <f>逆行列係数!AS71/'逆行列係数（外生化）'!AS$116</f>
        <v>2.3141405778877723E-2</v>
      </c>
      <c r="AT71" s="342">
        <f>逆行列係数!AT71/'逆行列係数（外生化）'!AT$116</f>
        <v>1.5294199216141408E-2</v>
      </c>
      <c r="AU71" s="342">
        <f>逆行列係数!AU71/'逆行列係数（外生化）'!AU$116</f>
        <v>1.3890460783373856E-2</v>
      </c>
      <c r="AV71" s="342">
        <f>逆行列係数!AV71/'逆行列係数（外生化）'!AV$116</f>
        <v>1.325517840707717E-2</v>
      </c>
      <c r="AW71" s="342">
        <f>逆行列係数!AW71/'逆行列係数（外生化）'!AW$116</f>
        <v>3.4163942125875833E-2</v>
      </c>
      <c r="AX71" s="342">
        <f>逆行列係数!AX71/'逆行列係数（外生化）'!AX$116</f>
        <v>3.0205285375057095E-2</v>
      </c>
      <c r="AY71" s="342">
        <f>逆行列係数!AY71/'逆行列係数（外生化）'!AY$116</f>
        <v>1.368066830771837E-2</v>
      </c>
      <c r="AZ71" s="342">
        <f>逆行列係数!AZ71/'逆行列係数（外生化）'!AZ$116</f>
        <v>8.8903437006396715E-3</v>
      </c>
      <c r="BA71" s="342">
        <f>逆行列係数!BA71/'逆行列係数（外生化）'!BA$116</f>
        <v>6.5295220308100987E-3</v>
      </c>
      <c r="BB71" s="342">
        <f>逆行列係数!BB71/'逆行列係数（外生化）'!BB$116</f>
        <v>1.7559934928805834E-2</v>
      </c>
      <c r="BC71" s="342">
        <f>逆行列係数!BC71/'逆行列係数（外生化）'!BC$116</f>
        <v>7.7139483754510912E-3</v>
      </c>
      <c r="BD71" s="342">
        <f>逆行列係数!BD71/'逆行列係数（外生化）'!BD$116</f>
        <v>9.0420910426456808E-3</v>
      </c>
      <c r="BE71" s="342">
        <f>逆行列係数!BE71/'逆行列係数（外生化）'!BE$116</f>
        <v>1.0483016458183708E-2</v>
      </c>
      <c r="BF71" s="342">
        <f>逆行列係数!BF71/'逆行列係数（外生化）'!BF$116</f>
        <v>9.1612056393040892E-3</v>
      </c>
      <c r="BG71" s="342">
        <f>逆行列係数!BG71/'逆行列係数（外生化）'!BG$116</f>
        <v>1.6004396146514246E-2</v>
      </c>
      <c r="BH71" s="342">
        <f>逆行列係数!BH71/'逆行列係数（外生化）'!BH$116</f>
        <v>1.9341081884297485E-2</v>
      </c>
      <c r="BI71" s="342">
        <f>逆行列係数!BI71/'逆行列係数（外生化）'!BI$116</f>
        <v>1.9261178479061641E-2</v>
      </c>
      <c r="BJ71" s="342">
        <f>逆行列係数!BJ71/'逆行列係数（外生化）'!BJ$116</f>
        <v>1.4687241325080695E-2</v>
      </c>
      <c r="BK71" s="342">
        <f>逆行列係数!BK71/'逆行列係数（外生化）'!BK$116</f>
        <v>3.6614982796537771E-2</v>
      </c>
      <c r="BL71" s="342">
        <f>逆行列係数!BL71/'逆行列係数（外生化）'!BL$116</f>
        <v>6.6104430314252588E-3</v>
      </c>
      <c r="BM71" s="342">
        <f>逆行列係数!BM71/'逆行列係数（外生化）'!BM$116</f>
        <v>5.5239041629031194E-3</v>
      </c>
      <c r="BN71" s="342">
        <f>逆行列係数!BN71/'逆行列係数（外生化）'!BN$116</f>
        <v>6.6673924688849685E-3</v>
      </c>
      <c r="BO71" s="342">
        <f>逆行列係数!BO71/'逆行列係数（外生化）'!BO$116</f>
        <v>8.4000570563530445E-3</v>
      </c>
      <c r="BP71" s="342">
        <f>逆行列係数!BP71/'逆行列係数（外生化）'!BP$116</f>
        <v>1</v>
      </c>
      <c r="BQ71" s="342">
        <f>逆行列係数!BQ71/'逆行列係数（外生化）'!BQ$116</f>
        <v>2.8341331858846401E-2</v>
      </c>
      <c r="BR71" s="342">
        <f>逆行列係数!BR71/'逆行列係数（外生化）'!BR$116</f>
        <v>6.0215291080790219E-2</v>
      </c>
      <c r="BS71" s="342">
        <f>逆行列係数!BS71/'逆行列係数（外生化）'!BS$116</f>
        <v>9.7316117296878626E-2</v>
      </c>
      <c r="BT71" s="342">
        <f>逆行列係数!BT71/'逆行列係数（外生化）'!BT$116</f>
        <v>2.6466189687645459E-2</v>
      </c>
      <c r="BU71" s="342">
        <f>逆行列係数!BU71/'逆行列係数（外生化）'!BU$116</f>
        <v>6.9027860506294045E-3</v>
      </c>
      <c r="BV71" s="342">
        <f>逆行列係数!BV71/'逆行列係数（外生化）'!BV$116</f>
        <v>1.591674529748514E-2</v>
      </c>
      <c r="BW71" s="342">
        <f>逆行列係数!BW71/'逆行列係数（外生化）'!BW$116</f>
        <v>9.5483560452773002E-3</v>
      </c>
      <c r="BX71" s="342">
        <f>逆行列係数!BX71/'逆行列係数（外生化）'!BX$116</f>
        <v>7.1981618315760353E-4</v>
      </c>
      <c r="BY71" s="342">
        <f>逆行列係数!BY71/'逆行列係数（外生化）'!BY$116</f>
        <v>5.157463433737778E-2</v>
      </c>
      <c r="BZ71" s="342">
        <f>逆行列係数!BZ71/'逆行列係数（外生化）'!BZ$116</f>
        <v>6.3894941308957941E-3</v>
      </c>
      <c r="CA71" s="342">
        <f>逆行列係数!CA71/'逆行列係数（外生化）'!CA$116</f>
        <v>8.9785654129495348E-3</v>
      </c>
      <c r="CB71" s="342">
        <f>逆行列係数!CB71/'逆行列係数（外生化）'!CB$116</f>
        <v>2.5405420479982527E-3</v>
      </c>
      <c r="CC71" s="342">
        <f>逆行列係数!CC71/'逆行列係数（外生化）'!CC$116</f>
        <v>0</v>
      </c>
      <c r="CD71" s="342">
        <f>逆行列係数!CD71/'逆行列係数（外生化）'!CD$116</f>
        <v>6.4525623587995788E-3</v>
      </c>
      <c r="CE71" s="342">
        <f>逆行列係数!CE71/'逆行列係数（外生化）'!CE$116</f>
        <v>5.6317054051120231E-2</v>
      </c>
      <c r="CF71" s="342">
        <f>逆行列係数!CF71/'逆行列係数（外生化）'!CF$116</f>
        <v>1.6326563849597894E-2</v>
      </c>
      <c r="CG71" s="342">
        <f>逆行列係数!CG71/'逆行列係数（外生化）'!CG$116</f>
        <v>7.0544960672609515E-3</v>
      </c>
      <c r="CH71" s="342">
        <f>逆行列係数!CH71/'逆行列係数（外生化）'!CH$116</f>
        <v>1.4037051521730595E-2</v>
      </c>
      <c r="CI71" s="342">
        <f>逆行列係数!CI71/'逆行列係数（外生化）'!CI$116</f>
        <v>9.6940382380323389E-3</v>
      </c>
      <c r="CJ71" s="342">
        <f>逆行列係数!CJ71/'逆行列係数（外生化）'!CJ$116</f>
        <v>4.4588653857596059E-3</v>
      </c>
      <c r="CK71" s="342">
        <f>逆行列係数!CK71/'逆行列係数（外生化）'!CK$116</f>
        <v>7.4546807665251203E-3</v>
      </c>
      <c r="CL71" s="342">
        <f>逆行列係数!CL71/'逆行列係数（外生化）'!CL$116</f>
        <v>7.977667056614476E-3</v>
      </c>
      <c r="CM71" s="342">
        <f>逆行列係数!CM71/'逆行列係数（外生化）'!CM$116</f>
        <v>1.3870011152561579E-2</v>
      </c>
      <c r="CN71" s="342">
        <f>逆行列係数!CN71/'逆行列係数（外生化）'!CN$116</f>
        <v>1.8406715437363903E-2</v>
      </c>
      <c r="CO71" s="342">
        <f>逆行列係数!CO71/'逆行列係数（外生化）'!CO$116</f>
        <v>1.1658904358358922E-2</v>
      </c>
      <c r="CP71" s="342">
        <f>逆行列係数!CP71/'逆行列係数（外生化）'!CP$116</f>
        <v>1.0641943042438498E-2</v>
      </c>
      <c r="CQ71" s="342">
        <f>逆行列係数!CQ71/'逆行列係数（外生化）'!CQ$116</f>
        <v>2.7050256721591635E-2</v>
      </c>
      <c r="CR71" s="342">
        <f>逆行列係数!CR71/'逆行列係数（外生化）'!CR$116</f>
        <v>2.0563707676626693E-2</v>
      </c>
      <c r="CS71" s="342">
        <f>逆行列係数!CS71/'逆行列係数（外生化）'!CS$116</f>
        <v>1.6020802580346282E-2</v>
      </c>
      <c r="CT71" s="342">
        <f>逆行列係数!CT71/'逆行列係数（外生化）'!CT$116</f>
        <v>5.6212671826137419E-3</v>
      </c>
      <c r="CU71" s="342">
        <f>逆行列係数!CU71/'逆行列係数（外生化）'!CU$116</f>
        <v>5.9839691364254825E-3</v>
      </c>
      <c r="CV71" s="342">
        <f>逆行列係数!CV71/'逆行列係数（外生化）'!CV$116</f>
        <v>6.0829156514001833E-3</v>
      </c>
      <c r="CW71" s="342">
        <f>逆行列係数!CW71/'逆行列係数（外生化）'!CW$116</f>
        <v>6.5878784221229218E-3</v>
      </c>
      <c r="CX71" s="342">
        <f>逆行列係数!CX71/'逆行列係数（外生化）'!CX$116</f>
        <v>6.1631450347061269E-3</v>
      </c>
      <c r="CY71" s="342">
        <f>逆行列係数!CY71/'逆行列係数（外生化）'!CY$116</f>
        <v>5.5159506251247936E-2</v>
      </c>
      <c r="CZ71" s="342">
        <f>逆行列係数!CZ71/'逆行列係数（外生化）'!CZ$116</f>
        <v>2.4647364135389923E-2</v>
      </c>
      <c r="DA71" s="342">
        <f>逆行列係数!DA71/'逆行列係数（外生化）'!DA$116</f>
        <v>2.5981978043700504E-2</v>
      </c>
      <c r="DB71" s="342">
        <f>逆行列係数!DB71/'逆行列係数（外生化）'!DB$116</f>
        <v>3.6740635362832862E-2</v>
      </c>
      <c r="DC71" s="342">
        <f>逆行列係数!DC71/'逆行列係数（外生化）'!DC$116</f>
        <v>8.0546937417044339E-3</v>
      </c>
      <c r="DD71" s="342">
        <f>逆行列係数!DD71/'逆行列係数（外生化）'!DD$116</f>
        <v>1.7878656359081285E-2</v>
      </c>
      <c r="DE71" s="342">
        <f>逆行列係数!DE71/'逆行列係数（外生化）'!DE$116</f>
        <v>7.739614464010983E-3</v>
      </c>
      <c r="DF71" s="343">
        <f>逆行列係数!DF71/'逆行列係数（外生化）'!DF$116</f>
        <v>6.9629061877296006E-3</v>
      </c>
      <c r="DG71" s="344"/>
      <c r="DH71" s="345"/>
      <c r="DI71" s="346"/>
      <c r="DJ71" s="346"/>
      <c r="DK71" s="346"/>
      <c r="DL71" s="346"/>
      <c r="DM71" s="346"/>
      <c r="DN71" s="346"/>
      <c r="DO71" s="346"/>
      <c r="DR71" s="345"/>
      <c r="DS71" s="345"/>
      <c r="DT71" s="345"/>
      <c r="DU71" s="345"/>
      <c r="DV71" s="345"/>
      <c r="DW71" s="345"/>
      <c r="DX71" s="345"/>
      <c r="DY71" s="345"/>
      <c r="DZ71" s="345"/>
      <c r="EA71" s="345"/>
      <c r="EB71" s="345"/>
      <c r="EC71" s="345"/>
      <c r="ED71" s="345"/>
      <c r="EE71" s="345"/>
      <c r="EF71" s="345"/>
      <c r="EG71" s="345"/>
      <c r="EH71" s="345"/>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345"/>
      <c r="FF71" s="345"/>
      <c r="FG71" s="345"/>
      <c r="FH71" s="345"/>
      <c r="FI71" s="345"/>
      <c r="FJ71" s="345"/>
      <c r="FK71" s="345"/>
      <c r="FL71" s="345"/>
      <c r="FM71" s="345"/>
      <c r="FN71" s="345"/>
      <c r="FO71" s="345"/>
    </row>
    <row r="72" spans="1:171" ht="19.899999999999999" customHeight="1" x14ac:dyDescent="0.15">
      <c r="A72" s="347" t="s">
        <v>452</v>
      </c>
      <c r="B72" s="348" t="s">
        <v>453</v>
      </c>
      <c r="C72" s="349">
        <f>逆行列係数!C72/'逆行列係数（外生化）'!C$116</f>
        <v>7.5783714601545247E-4</v>
      </c>
      <c r="D72" s="342">
        <f>逆行列係数!D72/'逆行列係数（外生化）'!D$116</f>
        <v>5.1361735700545326E-4</v>
      </c>
      <c r="E72" s="342">
        <f>逆行列係数!E72/'逆行列係数（外生化）'!E$116</f>
        <v>1.3122046450039365E-3</v>
      </c>
      <c r="F72" s="342">
        <f>逆行列係数!F72/'逆行列係数（外生化）'!F$116</f>
        <v>3.2198065349380944E-4</v>
      </c>
      <c r="G72" s="342">
        <f>逆行列係数!G72/'逆行列係数（外生化）'!G$116</f>
        <v>3.0491249041716761E-4</v>
      </c>
      <c r="H72" s="342">
        <f>逆行列係数!H72/'逆行列係数（外生化）'!H$116</f>
        <v>0</v>
      </c>
      <c r="I72" s="342">
        <f>逆行列係数!I72/'逆行列係数（外生化）'!I$116</f>
        <v>7.9298582849568347E-4</v>
      </c>
      <c r="J72" s="342">
        <f>逆行列係数!J72/'逆行列係数（外生化）'!J$116</f>
        <v>4.097451822998358E-3</v>
      </c>
      <c r="K72" s="342">
        <f>逆行列係数!K72/'逆行列係数（外生化）'!K$116</f>
        <v>4.8153402630263581E-3</v>
      </c>
      <c r="L72" s="342">
        <f>逆行列係数!L72/'逆行列係数（外生化）'!L$116</f>
        <v>7.2910064275753144E-4</v>
      </c>
      <c r="M72" s="342">
        <f>逆行列係数!M72/'逆行列係数（外生化）'!M$116</f>
        <v>0</v>
      </c>
      <c r="N72" s="342">
        <f>逆行列係数!N72/'逆行列係数（外生化）'!N$116</f>
        <v>8.3953702223033364E-3</v>
      </c>
      <c r="O72" s="342">
        <f>逆行列係数!O72/'逆行列係数（外生化）'!O$116</f>
        <v>2.7623526528464657E-3</v>
      </c>
      <c r="P72" s="342">
        <f>逆行列係数!P72/'逆行列係数（外生化）'!P$116</f>
        <v>5.8350790359037682E-4</v>
      </c>
      <c r="Q72" s="342">
        <f>逆行列係数!Q72/'逆行列係数（外生化）'!Q$116</f>
        <v>1.1732756675401892E-3</v>
      </c>
      <c r="R72" s="342">
        <f>逆行列係数!R72/'逆行列係数（外生化）'!R$116</f>
        <v>3.4975984291020809E-3</v>
      </c>
      <c r="S72" s="342">
        <f>逆行列係数!S72/'逆行列係数（外生化）'!S$116</f>
        <v>1.8674102114462393E-3</v>
      </c>
      <c r="T72" s="342">
        <f>逆行列係数!T72/'逆行列係数（外生化）'!T$116</f>
        <v>1.2810511996846625E-3</v>
      </c>
      <c r="U72" s="342">
        <f>逆行列係数!U72/'逆行列係数（外生化）'!U$116</f>
        <v>1.5884978643206604E-2</v>
      </c>
      <c r="V72" s="342">
        <f>逆行列係数!V72/'逆行列係数（外生化）'!V$116</f>
        <v>5.8843684689060191E-3</v>
      </c>
      <c r="W72" s="342">
        <f>逆行列係数!W72/'逆行列係数（外生化）'!W$116</f>
        <v>6.2499236331196189E-4</v>
      </c>
      <c r="X72" s="342">
        <f>逆行列係数!X72/'逆行列係数（外生化）'!X$116</f>
        <v>2.6542332458239157E-3</v>
      </c>
      <c r="Y72" s="342">
        <f>逆行列係数!Y72/'逆行列係数（外生化）'!Y$116</f>
        <v>1.9744012737485184E-3</v>
      </c>
      <c r="Z72" s="342">
        <f>逆行列係数!Z72/'逆行列係数（外生化）'!Z$116</f>
        <v>2.2171954968175033E-3</v>
      </c>
      <c r="AA72" s="342">
        <f>逆行列係数!AA72/'逆行列係数（外生化）'!AA$116</f>
        <v>4.0082383140691838E-3</v>
      </c>
      <c r="AB72" s="342">
        <f>逆行列係数!AB72/'逆行列係数（外生化）'!AB$116</f>
        <v>3.5702519035029695E-3</v>
      </c>
      <c r="AC72" s="342">
        <f>逆行列係数!AC72/'逆行列係数（外生化）'!AC$116</f>
        <v>2.8796817603733065E-4</v>
      </c>
      <c r="AD72" s="342">
        <f>逆行列係数!AD72/'逆行列係数（外生化）'!AD$116</f>
        <v>1.2374174095570825E-3</v>
      </c>
      <c r="AE72" s="342">
        <f>逆行列係数!AE72/'逆行列係数（外生化）'!AE$116</f>
        <v>3.6803532549816156E-3</v>
      </c>
      <c r="AF72" s="342">
        <f>逆行列係数!AF72/'逆行列係数（外生化）'!AF$116</f>
        <v>4.1595396665891392E-3</v>
      </c>
      <c r="AG72" s="342">
        <f>逆行列係数!AG72/'逆行列係数（外生化）'!AG$116</f>
        <v>1.0332858337077143E-3</v>
      </c>
      <c r="AH72" s="342">
        <f>逆行列係数!AH72/'逆行列係数（外生化）'!AH$116</f>
        <v>1.3329501005575112E-2</v>
      </c>
      <c r="AI72" s="342">
        <f>逆行列係数!AI72/'逆行列係数（外生化）'!AI$116</f>
        <v>1.8284900509422533E-3</v>
      </c>
      <c r="AJ72" s="342">
        <f>逆行列係数!AJ72/'逆行列係数（外生化）'!AJ$116</f>
        <v>1.2744580373447502E-2</v>
      </c>
      <c r="AK72" s="342">
        <f>逆行列係数!AK72/'逆行列係数（外生化）'!AK$116</f>
        <v>3.6404387687297402E-3</v>
      </c>
      <c r="AL72" s="342">
        <f>逆行列係数!AL72/'逆行列係数（外生化）'!AL$116</f>
        <v>1.6697859238591695E-3</v>
      </c>
      <c r="AM72" s="342">
        <f>逆行列係数!AM72/'逆行列係数（外生化）'!AM$116</f>
        <v>6.2076985161980108E-3</v>
      </c>
      <c r="AN72" s="342">
        <f>逆行列係数!AN72/'逆行列係数（外生化）'!AN$116</f>
        <v>1.7576088982347075E-2</v>
      </c>
      <c r="AO72" s="342">
        <f>逆行列係数!AO72/'逆行列係数（外生化）'!AO$116</f>
        <v>3.0798909771927283E-3</v>
      </c>
      <c r="AP72" s="342">
        <f>逆行列係数!AP72/'逆行列係数（外生化）'!AP$116</f>
        <v>1.3995723325241783E-3</v>
      </c>
      <c r="AQ72" s="342">
        <f>逆行列係数!AQ72/'逆行列係数（外生化）'!AQ$116</f>
        <v>4.501597873236265E-3</v>
      </c>
      <c r="AR72" s="342">
        <f>逆行列係数!AR72/'逆行列係数（外生化）'!AR$116</f>
        <v>2.859008010798319E-3</v>
      </c>
      <c r="AS72" s="342">
        <f>逆行列係数!AS72/'逆行列係数（外生化）'!AS$116</f>
        <v>3.4076587450824663E-3</v>
      </c>
      <c r="AT72" s="342">
        <f>逆行列係数!AT72/'逆行列係数（外生化）'!AT$116</f>
        <v>1.8834672893041789E-3</v>
      </c>
      <c r="AU72" s="342">
        <f>逆行列係数!AU72/'逆行列係数（外生化）'!AU$116</f>
        <v>1.3449767767592484E-3</v>
      </c>
      <c r="AV72" s="342">
        <f>逆行列係数!AV72/'逆行列係数（外生化）'!AV$116</f>
        <v>2.2448259948646197E-3</v>
      </c>
      <c r="AW72" s="342">
        <f>逆行列係数!AW72/'逆行列係数（外生化）'!AW$116</f>
        <v>3.4569216642990489E-3</v>
      </c>
      <c r="AX72" s="342">
        <f>逆行列係数!AX72/'逆行列係数（外生化）'!AX$116</f>
        <v>2.2586387982542165E-3</v>
      </c>
      <c r="AY72" s="342">
        <f>逆行列係数!AY72/'逆行列係数（外生化）'!AY$116</f>
        <v>1.4442884517796547E-3</v>
      </c>
      <c r="AZ72" s="342">
        <f>逆行列係数!AZ72/'逆行列係数（外生化）'!AZ$116</f>
        <v>5.5900873552240215E-4</v>
      </c>
      <c r="BA72" s="342">
        <f>逆行列係数!BA72/'逆行列係数（外生化）'!BA$116</f>
        <v>5.7612253896599931E-4</v>
      </c>
      <c r="BB72" s="342">
        <f>逆行列係数!BB72/'逆行列係数（外生化）'!BB$116</f>
        <v>2.3062672716073875E-3</v>
      </c>
      <c r="BC72" s="342">
        <f>逆行列係数!BC72/'逆行列係数（外生化）'!BC$116</f>
        <v>1.2688762565727996E-3</v>
      </c>
      <c r="BD72" s="342">
        <f>逆行列係数!BD72/'逆行列係数（外生化）'!BD$116</f>
        <v>9.6629812986187547E-4</v>
      </c>
      <c r="BE72" s="342">
        <f>逆行列係数!BE72/'逆行列係数（外生化）'!BE$116</f>
        <v>2.2429536673755001E-3</v>
      </c>
      <c r="BF72" s="342">
        <f>逆行列係数!BF72/'逆行列係数（外生化）'!BF$116</f>
        <v>5.1651428914312172E-3</v>
      </c>
      <c r="BG72" s="342">
        <f>逆行列係数!BG72/'逆行列係数（外生化）'!BG$116</f>
        <v>3.7806708730461127E-3</v>
      </c>
      <c r="BH72" s="342">
        <f>逆行列係数!BH72/'逆行列係数（外生化）'!BH$116</f>
        <v>1.4767195167931031E-3</v>
      </c>
      <c r="BI72" s="342">
        <f>逆行列係数!BI72/'逆行列係数（外生化）'!BI$116</f>
        <v>1.6698761389908059E-3</v>
      </c>
      <c r="BJ72" s="342">
        <f>逆行列係数!BJ72/'逆行列係数（外生化）'!BJ$116</f>
        <v>1.2560498818123393E-3</v>
      </c>
      <c r="BK72" s="342">
        <f>逆行列係数!BK72/'逆行列係数（外生化）'!BK$116</f>
        <v>3.4039757570516714E-3</v>
      </c>
      <c r="BL72" s="342">
        <f>逆行列係数!BL72/'逆行列係数（外生化）'!BL$116</f>
        <v>1.2781429244868245E-3</v>
      </c>
      <c r="BM72" s="342">
        <f>逆行列係数!BM72/'逆行列係数（外生化）'!BM$116</f>
        <v>1.3100859982582678E-3</v>
      </c>
      <c r="BN72" s="342">
        <f>逆行列係数!BN72/'逆行列係数（外生化）'!BN$116</f>
        <v>1.0951423557237399E-3</v>
      </c>
      <c r="BO72" s="342">
        <f>逆行列係数!BO72/'逆行列係数（外生化）'!BO$116</f>
        <v>1.1207899110515396E-3</v>
      </c>
      <c r="BP72" s="342">
        <f>逆行列係数!BP72/'逆行列係数（外生化）'!BP$116</f>
        <v>1.55986071332469E-2</v>
      </c>
      <c r="BQ72" s="342">
        <f>逆行列係数!BQ72/'逆行列係数（外生化）'!BQ$116</f>
        <v>1</v>
      </c>
      <c r="BR72" s="342">
        <f>逆行列係数!BR72/'逆行列係数（外生化）'!BR$116</f>
        <v>2.7275520735040772E-3</v>
      </c>
      <c r="BS72" s="342">
        <f>逆行列係数!BS72/'逆行列係数（外生化）'!BS$116</f>
        <v>5.6703424851398407E-3</v>
      </c>
      <c r="BT72" s="342">
        <f>逆行列係数!BT72/'逆行列係数（外生化）'!BT$116</f>
        <v>4.318576379829576E-3</v>
      </c>
      <c r="BU72" s="342">
        <f>逆行列係数!BU72/'逆行列係数（外生化）'!BU$116</f>
        <v>1.4101543050004538E-3</v>
      </c>
      <c r="BV72" s="342">
        <f>逆行列係数!BV72/'逆行列係数（外生化）'!BV$116</f>
        <v>2.3052065114117378E-3</v>
      </c>
      <c r="BW72" s="342">
        <f>逆行列係数!BW72/'逆行列係数（外生化）'!BW$116</f>
        <v>9.4395855701191462E-4</v>
      </c>
      <c r="BX72" s="342">
        <f>逆行列係数!BX72/'逆行列係数（外生化）'!BX$116</f>
        <v>1.3226396782068688E-4</v>
      </c>
      <c r="BY72" s="342">
        <f>逆行列係数!BY72/'逆行列係数（外生化）'!BY$116</f>
        <v>2.1059130070442246E-3</v>
      </c>
      <c r="BZ72" s="342">
        <f>逆行列係数!BZ72/'逆行列係数（外生化）'!BZ$116</f>
        <v>1.0330920194827526E-3</v>
      </c>
      <c r="CA72" s="342">
        <f>逆行列係数!CA72/'逆行列係数（外生化）'!CA$116</f>
        <v>1.3341069664159235E-3</v>
      </c>
      <c r="CB72" s="342">
        <f>逆行列係数!CB72/'逆行列係数（外生化）'!CB$116</f>
        <v>4.4683700465728937E-4</v>
      </c>
      <c r="CC72" s="342">
        <f>逆行列係数!CC72/'逆行列係数（外生化）'!CC$116</f>
        <v>0</v>
      </c>
      <c r="CD72" s="342">
        <f>逆行列係数!CD72/'逆行列係数（外生化）'!CD$116</f>
        <v>8.7385442911432716E-4</v>
      </c>
      <c r="CE72" s="342">
        <f>逆行列係数!CE72/'逆行列係数（外生化）'!CE$116</f>
        <v>1.8754999351234911E-3</v>
      </c>
      <c r="CF72" s="342">
        <f>逆行列係数!CF72/'逆行列係数（外生化）'!CF$116</f>
        <v>1.4380049846013496E-3</v>
      </c>
      <c r="CG72" s="342">
        <f>逆行列係数!CG72/'逆行列係数（外生化）'!CG$116</f>
        <v>1.1586300047871777E-3</v>
      </c>
      <c r="CH72" s="342">
        <f>逆行列係数!CH72/'逆行列係数（外生化）'!CH$116</f>
        <v>1.5652654634234037E-3</v>
      </c>
      <c r="CI72" s="342">
        <f>逆行列係数!CI72/'逆行列係数（外生化）'!CI$116</f>
        <v>1.9298432793073291E-3</v>
      </c>
      <c r="CJ72" s="342">
        <f>逆行列係数!CJ72/'逆行列係数（外生化）'!CJ$116</f>
        <v>7.1969972773664338E-4</v>
      </c>
      <c r="CK72" s="342">
        <f>逆行列係数!CK72/'逆行列係数（外生化）'!CK$116</f>
        <v>1.624622430473796E-3</v>
      </c>
      <c r="CL72" s="342">
        <f>逆行列係数!CL72/'逆行列係数（外生化）'!CL$116</f>
        <v>9.4533208838224153E-4</v>
      </c>
      <c r="CM72" s="342">
        <f>逆行列係数!CM72/'逆行列係数（外生化）'!CM$116</f>
        <v>3.0692378556835031E-3</v>
      </c>
      <c r="CN72" s="342">
        <f>逆行列係数!CN72/'逆行列係数（外生化）'!CN$116</f>
        <v>3.3079234442796182E-3</v>
      </c>
      <c r="CO72" s="342">
        <f>逆行列係数!CO72/'逆行列係数（外生化）'!CO$116</f>
        <v>1.5202399757018889E-3</v>
      </c>
      <c r="CP72" s="342">
        <f>逆行列係数!CP72/'逆行列係数（外生化）'!CP$116</f>
        <v>2.1027020654754156E-3</v>
      </c>
      <c r="CQ72" s="342">
        <f>逆行列係数!CQ72/'逆行列係数（外生化）'!CQ$116</f>
        <v>6.5861699963550881E-3</v>
      </c>
      <c r="CR72" s="342">
        <f>逆行列係数!CR72/'逆行列係数（外生化）'!CR$116</f>
        <v>6.4577291720632323E-3</v>
      </c>
      <c r="CS72" s="342">
        <f>逆行列係数!CS72/'逆行列係数（外生化）'!CS$116</f>
        <v>5.2340941007817058E-3</v>
      </c>
      <c r="CT72" s="342">
        <f>逆行列係数!CT72/'逆行列係数（外生化）'!CT$116</f>
        <v>1.5996759635293978E-3</v>
      </c>
      <c r="CU72" s="342">
        <f>逆行列係数!CU72/'逆行列係数（外生化）'!CU$116</f>
        <v>7.6372745445118563E-4</v>
      </c>
      <c r="CV72" s="342">
        <f>逆行列係数!CV72/'逆行列係数（外生化）'!CV$116</f>
        <v>5.7285855157381026E-4</v>
      </c>
      <c r="CW72" s="342">
        <f>逆行列係数!CW72/'逆行列係数（外生化）'!CW$116</f>
        <v>2.5529033590110674E-3</v>
      </c>
      <c r="CX72" s="342">
        <f>逆行列係数!CX72/'逆行列係数（外生化）'!CX$116</f>
        <v>2.3897578600930616E-3</v>
      </c>
      <c r="CY72" s="342">
        <f>逆行列係数!CY72/'逆行列係数（外生化）'!CY$116</f>
        <v>1.8670166978210528E-2</v>
      </c>
      <c r="CZ72" s="342">
        <f>逆行列係数!CZ72/'逆行列係数（外生化）'!CZ$116</f>
        <v>1.3879266079579483E-2</v>
      </c>
      <c r="DA72" s="342">
        <f>逆行列係数!DA72/'逆行列係数（外生化）'!DA$116</f>
        <v>7.2590645513844494E-3</v>
      </c>
      <c r="DB72" s="342">
        <f>逆行列係数!DB72/'逆行列係数（外生化）'!DB$116</f>
        <v>2.5519522813792265E-3</v>
      </c>
      <c r="DC72" s="342">
        <f>逆行列係数!DC72/'逆行列係数（外生化）'!DC$116</f>
        <v>2.3251291429323062E-3</v>
      </c>
      <c r="DD72" s="342">
        <f>逆行列係数!DD72/'逆行列係数（外生化）'!DD$116</f>
        <v>2.9331749777859128E-3</v>
      </c>
      <c r="DE72" s="342">
        <f>逆行列係数!DE72/'逆行列係数（外生化）'!DE$116</f>
        <v>9.2188763089664475E-4</v>
      </c>
      <c r="DF72" s="343">
        <f>逆行列係数!DF72/'逆行列係数（外生化）'!DF$116</f>
        <v>8.5998399821374857E-4</v>
      </c>
      <c r="DG72" s="344"/>
      <c r="DH72" s="345"/>
      <c r="DI72" s="346"/>
      <c r="DJ72" s="346"/>
      <c r="DK72" s="346"/>
      <c r="DL72" s="346"/>
      <c r="DM72" s="346"/>
      <c r="DN72" s="346"/>
      <c r="DO72" s="346"/>
      <c r="DR72" s="345"/>
      <c r="DS72" s="345"/>
      <c r="DT72" s="345"/>
      <c r="DU72" s="345"/>
      <c r="DV72" s="345"/>
      <c r="DW72" s="345"/>
      <c r="DX72" s="345"/>
      <c r="DY72" s="345"/>
      <c r="DZ72" s="345"/>
      <c r="EA72" s="345"/>
      <c r="EB72" s="345"/>
      <c r="EC72" s="345"/>
      <c r="ED72" s="345"/>
      <c r="EE72" s="345"/>
      <c r="EF72" s="345"/>
      <c r="EG72" s="345"/>
      <c r="EH72" s="345"/>
      <c r="EI72" s="345"/>
      <c r="EJ72" s="345"/>
      <c r="EK72" s="345"/>
      <c r="EL72" s="345"/>
      <c r="EM72" s="345"/>
      <c r="EN72" s="345"/>
      <c r="EO72" s="345"/>
      <c r="EP72" s="345"/>
      <c r="EQ72" s="345"/>
      <c r="ER72" s="345"/>
      <c r="ES72" s="345"/>
      <c r="ET72" s="345"/>
      <c r="EU72" s="345"/>
      <c r="EV72" s="345"/>
      <c r="EW72" s="345"/>
      <c r="EX72" s="345"/>
      <c r="EY72" s="345"/>
      <c r="EZ72" s="345"/>
      <c r="FA72" s="345"/>
      <c r="FB72" s="345"/>
      <c r="FC72" s="345"/>
      <c r="FD72" s="345"/>
      <c r="FE72" s="345"/>
      <c r="FF72" s="345"/>
      <c r="FG72" s="345"/>
      <c r="FH72" s="345"/>
      <c r="FI72" s="345"/>
      <c r="FJ72" s="345"/>
      <c r="FK72" s="345"/>
      <c r="FL72" s="345"/>
      <c r="FM72" s="345"/>
      <c r="FN72" s="345"/>
      <c r="FO72" s="345"/>
    </row>
    <row r="73" spans="1:171" ht="19.899999999999999" customHeight="1" x14ac:dyDescent="0.15">
      <c r="A73" s="347" t="s">
        <v>457</v>
      </c>
      <c r="B73" s="348" t="s">
        <v>82</v>
      </c>
      <c r="C73" s="349">
        <f>逆行列係数!C73/'逆行列係数（外生化）'!C$116</f>
        <v>1.4788042541145454E-3</v>
      </c>
      <c r="D73" s="342">
        <f>逆行列係数!D73/'逆行列係数（外生化）'!D$116</f>
        <v>1.9746341444536685E-3</v>
      </c>
      <c r="E73" s="342">
        <f>逆行列係数!E73/'逆行列係数（外生化）'!E$116</f>
        <v>1.708477478923748E-3</v>
      </c>
      <c r="F73" s="342">
        <f>逆行列係数!F73/'逆行列係数（外生化）'!F$116</f>
        <v>4.6868177810070191E-4</v>
      </c>
      <c r="G73" s="342">
        <f>逆行列係数!G73/'逆行列係数（外生化）'!G$116</f>
        <v>6.8858128865390673E-4</v>
      </c>
      <c r="H73" s="342">
        <f>逆行列係数!H73/'逆行列係数（外生化）'!H$116</f>
        <v>0</v>
      </c>
      <c r="I73" s="342">
        <f>逆行列係数!I73/'逆行列係数（外生化）'!I$116</f>
        <v>3.9781495985915733E-3</v>
      </c>
      <c r="J73" s="342">
        <f>逆行列係数!J73/'逆行列係数（外生化）'!J$116</f>
        <v>2.2866135189497415E-3</v>
      </c>
      <c r="K73" s="342">
        <f>逆行列係数!K73/'逆行列係数（外生化）'!K$116</f>
        <v>2.9690472786777109E-3</v>
      </c>
      <c r="L73" s="342">
        <f>逆行列係数!L73/'逆行列係数（外生化）'!L$116</f>
        <v>4.3400595515186543E-4</v>
      </c>
      <c r="M73" s="342">
        <f>逆行列係数!M73/'逆行列係数（外生化）'!M$116</f>
        <v>0</v>
      </c>
      <c r="N73" s="342">
        <f>逆行列係数!N73/'逆行列係数（外生化）'!N$116</f>
        <v>4.1477501401119849E-3</v>
      </c>
      <c r="O73" s="342">
        <f>逆行列係数!O73/'逆行列係数（外生化）'!O$116</f>
        <v>1.474065777545172E-3</v>
      </c>
      <c r="P73" s="342">
        <f>逆行列係数!P73/'逆行列係数（外生化）'!P$116</f>
        <v>8.1603676305464889E-4</v>
      </c>
      <c r="Q73" s="342">
        <f>逆行列係数!Q73/'逆行列係数（外生化）'!Q$116</f>
        <v>1.1176432307508281E-3</v>
      </c>
      <c r="R73" s="342">
        <f>逆行列係数!R73/'逆行列係数（外生化）'!R$116</f>
        <v>3.6793941243506599E-3</v>
      </c>
      <c r="S73" s="342">
        <f>逆行列係数!S73/'逆行列係数（外生化）'!S$116</f>
        <v>2.4615729288035761E-3</v>
      </c>
      <c r="T73" s="342">
        <f>逆行列係数!T73/'逆行列係数（外生化）'!T$116</f>
        <v>7.6521942532271502E-4</v>
      </c>
      <c r="U73" s="342">
        <f>逆行列係数!U73/'逆行列係数（外生化）'!U$116</f>
        <v>8.6100638448049788E-3</v>
      </c>
      <c r="V73" s="342">
        <f>逆行列係数!V73/'逆行列係数（外生化）'!V$116</f>
        <v>5.3859582559482901E-3</v>
      </c>
      <c r="W73" s="342">
        <f>逆行列係数!W73/'逆行列係数（外生化）'!W$116</f>
        <v>2.1232601956831334E-3</v>
      </c>
      <c r="X73" s="342">
        <f>逆行列係数!X73/'逆行列係数（外生化）'!X$116</f>
        <v>6.5861084886974074E-3</v>
      </c>
      <c r="Y73" s="342">
        <f>逆行列係数!Y73/'逆行列係数（外生化）'!Y$116</f>
        <v>5.1883660926283033E-3</v>
      </c>
      <c r="Z73" s="342">
        <f>逆行列係数!Z73/'逆行列係数（外生化）'!Z$116</f>
        <v>6.0763542609530473E-3</v>
      </c>
      <c r="AA73" s="342">
        <f>逆行列係数!AA73/'逆行列係数（外生化）'!AA$116</f>
        <v>5.4558823931946925E-3</v>
      </c>
      <c r="AB73" s="342">
        <f>逆行列係数!AB73/'逆行列係数（外生化）'!AB$116</f>
        <v>2.2192521314843561E-3</v>
      </c>
      <c r="AC73" s="342">
        <f>逆行列係数!AC73/'逆行列係数（外生化）'!AC$116</f>
        <v>9.3478548609881305E-4</v>
      </c>
      <c r="AD73" s="342">
        <f>逆行列係数!AD73/'逆行列係数（外生化）'!AD$116</f>
        <v>3.5323066061952271E-3</v>
      </c>
      <c r="AE73" s="342">
        <f>逆行列係数!AE73/'逆行列係数（外生化）'!AE$116</f>
        <v>1.3438036641832292E-3</v>
      </c>
      <c r="AF73" s="342">
        <f>逆行列係数!AF73/'逆行列係数（外生化）'!AF$116</f>
        <v>1.5191912177142822E-3</v>
      </c>
      <c r="AG73" s="342">
        <f>逆行列係数!AG73/'逆行列係数（外生化）'!AG$116</f>
        <v>9.9713995194449846E-4</v>
      </c>
      <c r="AH73" s="342">
        <f>逆行列係数!AH73/'逆行列係数（外生化）'!AH$116</f>
        <v>2.385021572690322E-3</v>
      </c>
      <c r="AI73" s="342">
        <f>逆行列係数!AI73/'逆行列係数（外生化）'!AI$116</f>
        <v>2.4421322813573849E-3</v>
      </c>
      <c r="AJ73" s="342">
        <f>逆行列係数!AJ73/'逆行列係数（外生化）'!AJ$116</f>
        <v>9.534306387147649E-4</v>
      </c>
      <c r="AK73" s="342">
        <f>逆行列係数!AK73/'逆行列係数（外生化）'!AK$116</f>
        <v>1.8416782770799035E-3</v>
      </c>
      <c r="AL73" s="342">
        <f>逆行列係数!AL73/'逆行列係数（外生化）'!AL$116</f>
        <v>8.20171403121711E-4</v>
      </c>
      <c r="AM73" s="342">
        <f>逆行列係数!AM73/'逆行列係数（外生化）'!AM$116</f>
        <v>5.8265219521741237E-3</v>
      </c>
      <c r="AN73" s="342">
        <f>逆行列係数!AN73/'逆行列係数（外生化）'!AN$116</f>
        <v>2.4704530750052391E-3</v>
      </c>
      <c r="AO73" s="342">
        <f>逆行列係数!AO73/'逆行列係数（外生化）'!AO$116</f>
        <v>2.2440512040183902E-3</v>
      </c>
      <c r="AP73" s="342">
        <f>逆行列係数!AP73/'逆行列係数（外生化）'!AP$116</f>
        <v>1.1024933519505427E-3</v>
      </c>
      <c r="AQ73" s="342">
        <f>逆行列係数!AQ73/'逆行列係数（外生化）'!AQ$116</f>
        <v>1.1864380461910583E-3</v>
      </c>
      <c r="AR73" s="342">
        <f>逆行列係数!AR73/'逆行列係数（外生化）'!AR$116</f>
        <v>1.1544386629628856E-3</v>
      </c>
      <c r="AS73" s="342">
        <f>逆行列係数!AS73/'逆行列係数（外生化）'!AS$116</f>
        <v>1.3455596846126963E-3</v>
      </c>
      <c r="AT73" s="342">
        <f>逆行列係数!AT73/'逆行列係数（外生化）'!AT$116</f>
        <v>9.9107318255345898E-4</v>
      </c>
      <c r="AU73" s="342">
        <f>逆行列係数!AU73/'逆行列係数（外生化）'!AU$116</f>
        <v>9.3201607968236436E-4</v>
      </c>
      <c r="AV73" s="342">
        <f>逆行列係数!AV73/'逆行列係数（外生化）'!AV$116</f>
        <v>1.3897892517370472E-3</v>
      </c>
      <c r="AW73" s="342">
        <f>逆行列係数!AW73/'逆行列係数（外生化）'!AW$116</f>
        <v>1.215841865477051E-3</v>
      </c>
      <c r="AX73" s="342">
        <f>逆行列係数!AX73/'逆行列係数（外生化）'!AX$116</f>
        <v>2.0559565112455631E-3</v>
      </c>
      <c r="AY73" s="342">
        <f>逆行列係数!AY73/'逆行列係数（外生化）'!AY$116</f>
        <v>8.1316695347813926E-4</v>
      </c>
      <c r="AZ73" s="342">
        <f>逆行列係数!AZ73/'逆行列係数（外生化）'!AZ$116</f>
        <v>8.3758045390402882E-4</v>
      </c>
      <c r="BA73" s="342">
        <f>逆行列係数!BA73/'逆行列係数（外生化）'!BA$116</f>
        <v>5.7093263833211082E-4</v>
      </c>
      <c r="BB73" s="342">
        <f>逆行列係数!BB73/'逆行列係数（外生化）'!BB$116</f>
        <v>1.4847201083752917E-3</v>
      </c>
      <c r="BC73" s="342">
        <f>逆行列係数!BC73/'逆行列係数（外生化）'!BC$116</f>
        <v>6.3872272921765793E-4</v>
      </c>
      <c r="BD73" s="342">
        <f>逆行列係数!BD73/'逆行列係数（外生化）'!BD$116</f>
        <v>5.9674905867068391E-4</v>
      </c>
      <c r="BE73" s="342">
        <f>逆行列係数!BE73/'逆行列係数（外生化）'!BE$116</f>
        <v>7.2049392968467939E-4</v>
      </c>
      <c r="BF73" s="342">
        <f>逆行列係数!BF73/'逆行列係数（外生化）'!BF$116</f>
        <v>7.4794963603674468E-4</v>
      </c>
      <c r="BG73" s="342">
        <f>逆行列係数!BG73/'逆行列係数（外生化）'!BG$116</f>
        <v>7.1507057057246237E-4</v>
      </c>
      <c r="BH73" s="342">
        <f>逆行列係数!BH73/'逆行列係数（外生化）'!BH$116</f>
        <v>1.7065235147650662E-3</v>
      </c>
      <c r="BI73" s="342">
        <f>逆行列係数!BI73/'逆行列係数（外生化）'!BI$116</f>
        <v>3.2234396360890935E-3</v>
      </c>
      <c r="BJ73" s="342">
        <f>逆行列係数!BJ73/'逆行列係数（外生化）'!BJ$116</f>
        <v>1.2484418335246379E-3</v>
      </c>
      <c r="BK73" s="342">
        <f>逆行列係数!BK73/'逆行列係数（外生化）'!BK$116</f>
        <v>2.1927864175388966E-3</v>
      </c>
      <c r="BL73" s="342">
        <f>逆行列係数!BL73/'逆行列係数（外生化）'!BL$116</f>
        <v>1.4816902834804461E-3</v>
      </c>
      <c r="BM73" s="342">
        <f>逆行列係数!BM73/'逆行列係数（外生化）'!BM$116</f>
        <v>2.023667633101878E-3</v>
      </c>
      <c r="BN73" s="342">
        <f>逆行列係数!BN73/'逆行列係数（外生化）'!BN$116</f>
        <v>1.6306514995200964E-3</v>
      </c>
      <c r="BO73" s="342">
        <f>逆行列係数!BO73/'逆行列係数（外生化）'!BO$116</f>
        <v>2.0351068577240728E-3</v>
      </c>
      <c r="BP73" s="342">
        <f>逆行列係数!BP73/'逆行列係数（外生化）'!BP$116</f>
        <v>9.2304526130851427E-4</v>
      </c>
      <c r="BQ73" s="342">
        <f>逆行列係数!BQ73/'逆行列係数（外生化）'!BQ$116</f>
        <v>3.9110564146504316E-3</v>
      </c>
      <c r="BR73" s="342">
        <f>逆行列係数!BR73/'逆行列係数（外生化）'!BR$116</f>
        <v>1</v>
      </c>
      <c r="BS73" s="342">
        <f>逆行列係数!BS73/'逆行列係数（外生化）'!BS$116</f>
        <v>1.2214711618249463E-2</v>
      </c>
      <c r="BT73" s="342">
        <f>逆行列係数!BT73/'逆行列係数（外生化）'!BT$116</f>
        <v>3.5479805293395146E-3</v>
      </c>
      <c r="BU73" s="342">
        <f>逆行列係数!BU73/'逆行列係数（外生化）'!BU$116</f>
        <v>1.7992998152605939E-3</v>
      </c>
      <c r="BV73" s="342">
        <f>逆行列係数!BV73/'逆行列係数（外生化）'!BV$116</f>
        <v>2.3133973195086002E-3</v>
      </c>
      <c r="BW73" s="342">
        <f>逆行列係数!BW73/'逆行列係数（外生化）'!BW$116</f>
        <v>9.3701622376037551E-4</v>
      </c>
      <c r="BX73" s="342">
        <f>逆行列係数!BX73/'逆行列係数（外生化）'!BX$116</f>
        <v>1.6926667172491896E-4</v>
      </c>
      <c r="BY73" s="342">
        <f>逆行列係数!BY73/'逆行列係数（外生化）'!BY$116</f>
        <v>9.9030765818402186E-3</v>
      </c>
      <c r="BZ73" s="342">
        <f>逆行列係数!BZ73/'逆行列係数（外生化）'!BZ$116</f>
        <v>2.2720955426159539E-3</v>
      </c>
      <c r="CA73" s="342">
        <f>逆行列係数!CA73/'逆行列係数（外生化）'!CA$116</f>
        <v>1.3693910102362308E-2</v>
      </c>
      <c r="CB73" s="342">
        <f>逆行列係数!CB73/'逆行列係数（外生化）'!CB$116</f>
        <v>8.77962724766361E-4</v>
      </c>
      <c r="CC73" s="342">
        <f>逆行列係数!CC73/'逆行列係数（外生化）'!CC$116</f>
        <v>0</v>
      </c>
      <c r="CD73" s="342">
        <f>逆行列係数!CD73/'逆行列係数（外生化）'!CD$116</f>
        <v>1.4425626997522981E-3</v>
      </c>
      <c r="CE73" s="342">
        <f>逆行列係数!CE73/'逆行列係数（外生化）'!CE$116</f>
        <v>2.7230887227997639E-3</v>
      </c>
      <c r="CF73" s="342">
        <f>逆行列係数!CF73/'逆行列係数（外生化）'!CF$116</f>
        <v>6.1336906948007298E-3</v>
      </c>
      <c r="CG73" s="342">
        <f>逆行列係数!CG73/'逆行列係数（外生化）'!CG$116</f>
        <v>1.0119180956899042E-3</v>
      </c>
      <c r="CH73" s="342">
        <f>逆行列係数!CH73/'逆行列係数（外生化）'!CH$116</f>
        <v>5.5428988881070706E-3</v>
      </c>
      <c r="CI73" s="342">
        <f>逆行列係数!CI73/'逆行列係数（外生化）'!CI$116</f>
        <v>1.507224687967145E-3</v>
      </c>
      <c r="CJ73" s="342">
        <f>逆行列係数!CJ73/'逆行列係数（外生化）'!CJ$116</f>
        <v>6.6291639133376731E-4</v>
      </c>
      <c r="CK73" s="342">
        <f>逆行列係数!CK73/'逆行列係数（外生化）'!CK$116</f>
        <v>2.1210013876351097E-3</v>
      </c>
      <c r="CL73" s="342">
        <f>逆行列係数!CL73/'逆行列係数（外生化）'!CL$116</f>
        <v>1.7221449012285613E-3</v>
      </c>
      <c r="CM73" s="342">
        <f>逆行列係数!CM73/'逆行列係数（外生化）'!CM$116</f>
        <v>4.9110868949898889E-3</v>
      </c>
      <c r="CN73" s="342">
        <f>逆行列係数!CN73/'逆行列係数（外生化）'!CN$116</f>
        <v>9.1114395657846282E-3</v>
      </c>
      <c r="CO73" s="342">
        <f>逆行列係数!CO73/'逆行列係数（外生化）'!CO$116</f>
        <v>1.000165331009153E-2</v>
      </c>
      <c r="CP73" s="342">
        <f>逆行列係数!CP73/'逆行列係数（外生化）'!CP$116</f>
        <v>4.4435855848005707E-3</v>
      </c>
      <c r="CQ73" s="342">
        <f>逆行列係数!CQ73/'逆行列係数（外生化）'!CQ$116</f>
        <v>4.9249779636184998E-3</v>
      </c>
      <c r="CR73" s="342">
        <f>逆行列係数!CR73/'逆行列係数（外生化）'!CR$116</f>
        <v>5.666799215344547E-3</v>
      </c>
      <c r="CS73" s="342">
        <f>逆行列係数!CS73/'逆行列係数（外生化）'!CS$116</f>
        <v>9.3210387710544775E-3</v>
      </c>
      <c r="CT73" s="342">
        <f>逆行列係数!CT73/'逆行列係数（外生化）'!CT$116</f>
        <v>2.8864349602481468E-3</v>
      </c>
      <c r="CU73" s="342">
        <f>逆行列係数!CU73/'逆行列係数（外生化）'!CU$116</f>
        <v>9.6650729829127972E-4</v>
      </c>
      <c r="CV73" s="342">
        <f>逆行列係数!CV73/'逆行列係数（外生化）'!CV$116</f>
        <v>6.4444889132628095E-4</v>
      </c>
      <c r="CW73" s="342">
        <f>逆行列係数!CW73/'逆行列係数（外生化）'!CW$116</f>
        <v>1.405767355152064E-3</v>
      </c>
      <c r="CX73" s="342">
        <f>逆行列係数!CX73/'逆行列係数（外生化）'!CX$116</f>
        <v>1.2064744738162082E-3</v>
      </c>
      <c r="CY73" s="342">
        <f>逆行列係数!CY73/'逆行列係数（外生化）'!CY$116</f>
        <v>1.5377230871695936E-2</v>
      </c>
      <c r="CZ73" s="342">
        <f>逆行列係数!CZ73/'逆行列係数（外生化）'!CZ$116</f>
        <v>1.0188721846898698E-2</v>
      </c>
      <c r="DA73" s="342">
        <f>逆行列係数!DA73/'逆行列係数（外生化）'!DA$116</f>
        <v>1.5711581016231494E-2</v>
      </c>
      <c r="DB73" s="342">
        <f>逆行列係数!DB73/'逆行列係数（外生化）'!DB$116</f>
        <v>6.6926861413467657E-3</v>
      </c>
      <c r="DC73" s="342">
        <f>逆行列係数!DC73/'逆行列係数（外生化）'!DC$116</f>
        <v>2.0078176512396489E-3</v>
      </c>
      <c r="DD73" s="342">
        <f>逆行列係数!DD73/'逆行列係数（外生化）'!DD$116</f>
        <v>5.7825861628055227E-3</v>
      </c>
      <c r="DE73" s="342">
        <f>逆行列係数!DE73/'逆行列係数（外生化）'!DE$116</f>
        <v>9.1285124246627233E-4</v>
      </c>
      <c r="DF73" s="343">
        <f>逆行列係数!DF73/'逆行列係数（外生化）'!DF$116</f>
        <v>1.9781176024262575E-3</v>
      </c>
      <c r="DG73" s="344"/>
      <c r="DH73" s="345"/>
      <c r="DI73" s="346"/>
      <c r="DJ73" s="346"/>
      <c r="DK73" s="346"/>
      <c r="DL73" s="346"/>
      <c r="DM73" s="346"/>
      <c r="DN73" s="346"/>
      <c r="DO73" s="346"/>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row>
    <row r="74" spans="1:171" ht="19.899999999999999" customHeight="1" x14ac:dyDescent="0.15">
      <c r="A74" s="347" t="s">
        <v>459</v>
      </c>
      <c r="B74" s="348" t="s">
        <v>83</v>
      </c>
      <c r="C74" s="349">
        <f>逆行列係数!C74/'逆行列係数（外生化）'!C$116</f>
        <v>7.5844172837594387E-4</v>
      </c>
      <c r="D74" s="342">
        <f>逆行列係数!D74/'逆行列係数（外生化）'!D$116</f>
        <v>1.0832885433839845E-3</v>
      </c>
      <c r="E74" s="342">
        <f>逆行列係数!E74/'逆行列係数（外生化）'!E$116</f>
        <v>1.8828683168217366E-3</v>
      </c>
      <c r="F74" s="342">
        <f>逆行列係数!F74/'逆行列係数（外生化）'!F$116</f>
        <v>4.2234465551411451E-4</v>
      </c>
      <c r="G74" s="342">
        <f>逆行列係数!G74/'逆行列係数（外生化）'!G$116</f>
        <v>4.1860345527136155E-4</v>
      </c>
      <c r="H74" s="342">
        <f>逆行列係数!H74/'逆行列係数（外生化）'!H$116</f>
        <v>0</v>
      </c>
      <c r="I74" s="342">
        <f>逆行列係数!I74/'逆行列係数（外生化）'!I$116</f>
        <v>2.0497844027357638E-3</v>
      </c>
      <c r="J74" s="342">
        <f>逆行列係数!J74/'逆行列係数（外生化）'!J$116</f>
        <v>1.5569484640929924E-3</v>
      </c>
      <c r="K74" s="342">
        <f>逆行列係数!K74/'逆行列係数（外生化）'!K$116</f>
        <v>1.4486178677161207E-3</v>
      </c>
      <c r="L74" s="342">
        <f>逆行列係数!L74/'逆行列係数（外生化）'!L$116</f>
        <v>4.6697318104797607E-4</v>
      </c>
      <c r="M74" s="342">
        <f>逆行列係数!M74/'逆行列係数（外生化）'!M$116</f>
        <v>0</v>
      </c>
      <c r="N74" s="342">
        <f>逆行列係数!N74/'逆行列係数（外生化）'!N$116</f>
        <v>1.1144072918874701E-3</v>
      </c>
      <c r="O74" s="342">
        <f>逆行列係数!O74/'逆行列係数（外生化）'!O$116</f>
        <v>8.7139734192963065E-4</v>
      </c>
      <c r="P74" s="342">
        <f>逆行列係数!P74/'逆行列係数（外生化）'!P$116</f>
        <v>6.9452941346911533E-4</v>
      </c>
      <c r="Q74" s="342">
        <f>逆行列係数!Q74/'逆行列係数（外生化）'!Q$116</f>
        <v>7.9502205073637598E-4</v>
      </c>
      <c r="R74" s="342">
        <f>逆行列係数!R74/'逆行列係数（外生化）'!R$116</f>
        <v>2.2935676770906191E-3</v>
      </c>
      <c r="S74" s="342">
        <f>逆行列係数!S74/'逆行列係数（外生化）'!S$116</f>
        <v>1.4445920933143631E-3</v>
      </c>
      <c r="T74" s="342">
        <f>逆行列係数!T74/'逆行列係数（外生化）'!T$116</f>
        <v>1.3023747857254838E-3</v>
      </c>
      <c r="U74" s="342">
        <f>逆行列係数!U74/'逆行列係数（外生化）'!U$116</f>
        <v>9.5497121533376899E-3</v>
      </c>
      <c r="V74" s="342">
        <f>逆行列係数!V74/'逆行列係数（外生化）'!V$116</f>
        <v>9.5937099920576155E-3</v>
      </c>
      <c r="W74" s="342">
        <f>逆行列係数!W74/'逆行列係数（外生化）'!W$116</f>
        <v>2.0904233369686684E-3</v>
      </c>
      <c r="X74" s="342">
        <f>逆行列係数!X74/'逆行列係数（外生化）'!X$116</f>
        <v>4.9575854472849431E-3</v>
      </c>
      <c r="Y74" s="342">
        <f>逆行列係数!Y74/'逆行列係数（外生化）'!Y$116</f>
        <v>2.2197341014491088E-3</v>
      </c>
      <c r="Z74" s="342">
        <f>逆行列係数!Z74/'逆行列係数（外生化）'!Z$116</f>
        <v>6.4771040743128146E-3</v>
      </c>
      <c r="AA74" s="342">
        <f>逆行列係数!AA74/'逆行列係数（外生化）'!AA$116</f>
        <v>3.8134240685930403E-3</v>
      </c>
      <c r="AB74" s="342">
        <f>逆行列係数!AB74/'逆行列係数（外生化）'!AB$116</f>
        <v>2.9073560011283451E-3</v>
      </c>
      <c r="AC74" s="342">
        <f>逆行列係数!AC74/'逆行列係数（外生化）'!AC$116</f>
        <v>1.8259631544294763E-4</v>
      </c>
      <c r="AD74" s="342">
        <f>逆行列係数!AD74/'逆行列係数（外生化）'!AD$116</f>
        <v>6.105288314525541E-4</v>
      </c>
      <c r="AE74" s="342">
        <f>逆行列係数!AE74/'逆行列係数（外生化）'!AE$116</f>
        <v>8.5971343493408507E-4</v>
      </c>
      <c r="AF74" s="342">
        <f>逆行列係数!AF74/'逆行列係数（外生化）'!AF$116</f>
        <v>1.2193727459233821E-3</v>
      </c>
      <c r="AG74" s="342">
        <f>逆行列係数!AG74/'逆行列係数（外生化）'!AG$116</f>
        <v>8.9083872639349128E-4</v>
      </c>
      <c r="AH74" s="342">
        <f>逆行列係数!AH74/'逆行列係数（外生化）'!AH$116</f>
        <v>2.8228111150053583E-3</v>
      </c>
      <c r="AI74" s="342">
        <f>逆行列係数!AI74/'逆行列係数（外生化）'!AI$116</f>
        <v>5.329297786194169E-3</v>
      </c>
      <c r="AJ74" s="342">
        <f>逆行列係数!AJ74/'逆行列係数（外生化）'!AJ$116</f>
        <v>1.0245984754508255E-3</v>
      </c>
      <c r="AK74" s="342">
        <f>逆行列係数!AK74/'逆行列係数（外生化）'!AK$116</f>
        <v>4.1345593604401589E-3</v>
      </c>
      <c r="AL74" s="342">
        <f>逆行列係数!AL74/'逆行列係数（外生化）'!AL$116</f>
        <v>1.1094908695067132E-3</v>
      </c>
      <c r="AM74" s="342">
        <f>逆行列係数!AM74/'逆行列係数（外生化）'!AM$116</f>
        <v>1.5105806500897449E-3</v>
      </c>
      <c r="AN74" s="342">
        <f>逆行列係数!AN74/'逆行列係数（外生化）'!AN$116</f>
        <v>2.7578121378383641E-3</v>
      </c>
      <c r="AO74" s="342">
        <f>逆行列係数!AO74/'逆行列係数（外生化）'!AO$116</f>
        <v>8.3259487493866674E-4</v>
      </c>
      <c r="AP74" s="342">
        <f>逆行列係数!AP74/'逆行列係数（外生化）'!AP$116</f>
        <v>8.9280785248431146E-4</v>
      </c>
      <c r="AQ74" s="342">
        <f>逆行列係数!AQ74/'逆行列係数（外生化）'!AQ$116</f>
        <v>1.1226069133109999E-3</v>
      </c>
      <c r="AR74" s="342">
        <f>逆行列係数!AR74/'逆行列係数（外生化）'!AR$116</f>
        <v>6.9554314184439481E-4</v>
      </c>
      <c r="AS74" s="342">
        <f>逆行列係数!AS74/'逆行列係数（外生化）'!AS$116</f>
        <v>7.5160172847147625E-4</v>
      </c>
      <c r="AT74" s="342">
        <f>逆行列係数!AT74/'逆行列係数（外生化）'!AT$116</f>
        <v>7.7416196743202901E-4</v>
      </c>
      <c r="AU74" s="342">
        <f>逆行列係数!AU74/'逆行列係数（外生化）'!AU$116</f>
        <v>5.0602280418084471E-4</v>
      </c>
      <c r="AV74" s="342">
        <f>逆行列係数!AV74/'逆行列係数（外生化）'!AV$116</f>
        <v>1.5634920402308569E-3</v>
      </c>
      <c r="AW74" s="342">
        <f>逆行列係数!AW74/'逆行列係数（外生化）'!AW$116</f>
        <v>1.7829512994122934E-3</v>
      </c>
      <c r="AX74" s="342">
        <f>逆行列係数!AX74/'逆行列係数（外生化）'!AX$116</f>
        <v>2.1658561090510411E-3</v>
      </c>
      <c r="AY74" s="342">
        <f>逆行列係数!AY74/'逆行列係数（外生化）'!AY$116</f>
        <v>7.022729689337081E-4</v>
      </c>
      <c r="AZ74" s="342">
        <f>逆行列係数!AZ74/'逆行列係数（外生化）'!AZ$116</f>
        <v>4.0530984827905753E-4</v>
      </c>
      <c r="BA74" s="342">
        <f>逆行列係数!BA74/'逆行列係数（外生化）'!BA$116</f>
        <v>4.2259925436657024E-4</v>
      </c>
      <c r="BB74" s="342">
        <f>逆行列係数!BB74/'逆行列係数（外生化）'!BB$116</f>
        <v>1.4577872304340979E-3</v>
      </c>
      <c r="BC74" s="342">
        <f>逆行列係数!BC74/'逆行列係数（外生化）'!BC$116</f>
        <v>7.2795079911132583E-4</v>
      </c>
      <c r="BD74" s="342">
        <f>逆行列係数!BD74/'逆行列係数（外生化）'!BD$116</f>
        <v>8.1463399463264268E-4</v>
      </c>
      <c r="BE74" s="342">
        <f>逆行列係数!BE74/'逆行列係数（外生化）'!BE$116</f>
        <v>3.8825809514118551E-4</v>
      </c>
      <c r="BF74" s="342">
        <f>逆行列係数!BF74/'逆行列係数（外生化）'!BF$116</f>
        <v>4.4964824313845178E-4</v>
      </c>
      <c r="BG74" s="342">
        <f>逆行列係数!BG74/'逆行列係数（外生化）'!BG$116</f>
        <v>5.0362230138115659E-4</v>
      </c>
      <c r="BH74" s="342">
        <f>逆行列係数!BH74/'逆行列係数（外生化）'!BH$116</f>
        <v>1.9484659063641178E-3</v>
      </c>
      <c r="BI74" s="342">
        <f>逆行列係数!BI74/'逆行列係数（外生化）'!BI$116</f>
        <v>8.7961523574523453E-3</v>
      </c>
      <c r="BJ74" s="342">
        <f>逆行列係数!BJ74/'逆行列係数（外生化）'!BJ$116</f>
        <v>7.3197712849208966E-4</v>
      </c>
      <c r="BK74" s="342">
        <f>逆行列係数!BK74/'逆行列係数（外生化）'!BK$116</f>
        <v>1.8027775799887571E-3</v>
      </c>
      <c r="BL74" s="342">
        <f>逆行列係数!BL74/'逆行列係数（外生化）'!BL$116</f>
        <v>1.4103530252573869E-3</v>
      </c>
      <c r="BM74" s="342">
        <f>逆行列係数!BM74/'逆行列係数（外生化）'!BM$116</f>
        <v>1.2491775590070281E-3</v>
      </c>
      <c r="BN74" s="342">
        <f>逆行列係数!BN74/'逆行列係数（外生化）'!BN$116</f>
        <v>4.8746215656406914E-3</v>
      </c>
      <c r="BO74" s="342">
        <f>逆行列係数!BO74/'逆行列係数（外生化）'!BO$116</f>
        <v>6.4226083224502555E-3</v>
      </c>
      <c r="BP74" s="342">
        <f>逆行列係数!BP74/'逆行列係数（外生化）'!BP$116</f>
        <v>1.5601925405924736E-2</v>
      </c>
      <c r="BQ74" s="342">
        <f>逆行列係数!BQ74/'逆行列係数（外生化）'!BQ$116</f>
        <v>3.3781157150910342E-3</v>
      </c>
      <c r="BR74" s="342">
        <f>逆行列係数!BR74/'逆行列係数（外生化）'!BR$116</f>
        <v>3.7444242267639007E-3</v>
      </c>
      <c r="BS74" s="342">
        <f>逆行列係数!BS74/'逆行列係数（外生化）'!BS$116</f>
        <v>1</v>
      </c>
      <c r="BT74" s="342">
        <f>逆行列係数!BT74/'逆行列係数（外生化）'!BT$116</f>
        <v>2.0688630993256955E-3</v>
      </c>
      <c r="BU74" s="342">
        <f>逆行列係数!BU74/'逆行列係数（外生化）'!BU$116</f>
        <v>4.497669417761788E-3</v>
      </c>
      <c r="BV74" s="342">
        <f>逆行列係数!BV74/'逆行列係数（外生化）'!BV$116</f>
        <v>8.711925465241544E-4</v>
      </c>
      <c r="BW74" s="342">
        <f>逆行列係数!BW74/'逆行列係数（外生化）'!BW$116</f>
        <v>6.7611699233552261E-4</v>
      </c>
      <c r="BX74" s="342">
        <f>逆行列係数!BX74/'逆行列係数（外生化）'!BX$116</f>
        <v>2.4581810911435099E-4</v>
      </c>
      <c r="BY74" s="342">
        <f>逆行列係数!BY74/'逆行列係数（外生化）'!BY$116</f>
        <v>3.9412927850139397E-2</v>
      </c>
      <c r="BZ74" s="342">
        <f>逆行列係数!BZ74/'逆行列係数（外生化）'!BZ$116</f>
        <v>3.3993896817857004E-3</v>
      </c>
      <c r="CA74" s="342">
        <f>逆行列係数!CA74/'逆行列係数（外生化）'!CA$116</f>
        <v>2.2795184718791264E-3</v>
      </c>
      <c r="CB74" s="342">
        <f>逆行列係数!CB74/'逆行列係数（外生化）'!CB$116</f>
        <v>3.1907911761145623E-3</v>
      </c>
      <c r="CC74" s="342">
        <f>逆行列係数!CC74/'逆行列係数（外生化）'!CC$116</f>
        <v>0</v>
      </c>
      <c r="CD74" s="342">
        <f>逆行列係数!CD74/'逆行列係数（外生化）'!CD$116</f>
        <v>3.8297130642178166E-3</v>
      </c>
      <c r="CE74" s="342">
        <f>逆行列係数!CE74/'逆行列係数（外生化）'!CE$116</f>
        <v>4.0150918685756985E-3</v>
      </c>
      <c r="CF74" s="342">
        <f>逆行列係数!CF74/'逆行列係数（外生化）'!CF$116</f>
        <v>1.4071606467587504E-2</v>
      </c>
      <c r="CG74" s="342">
        <f>逆行列係数!CG74/'逆行列係数（外生化）'!CG$116</f>
        <v>2.0925535255543956E-3</v>
      </c>
      <c r="CH74" s="342">
        <f>逆行列係数!CH74/'逆行列係数（外生化）'!CH$116</f>
        <v>1.191310585994206E-2</v>
      </c>
      <c r="CI74" s="342">
        <f>逆行列係数!CI74/'逆行列係数（外生化）'!CI$116</f>
        <v>5.1334809950784087E-3</v>
      </c>
      <c r="CJ74" s="342">
        <f>逆行列係数!CJ74/'逆行列係数（外生化）'!CJ$116</f>
        <v>6.977826799153381E-4</v>
      </c>
      <c r="CK74" s="342">
        <f>逆行列係数!CK74/'逆行列係数（外生化）'!CK$116</f>
        <v>4.2758684191416142E-3</v>
      </c>
      <c r="CL74" s="342">
        <f>逆行列係数!CL74/'逆行列係数（外生化）'!CL$116</f>
        <v>2.7715517266924629E-3</v>
      </c>
      <c r="CM74" s="342">
        <f>逆行列係数!CM74/'逆行列係数（外生化）'!CM$116</f>
        <v>2.6094754446306392E-2</v>
      </c>
      <c r="CN74" s="342">
        <f>逆行列係数!CN74/'逆行列係数（外生化）'!CN$116</f>
        <v>8.0532809756002615E-3</v>
      </c>
      <c r="CO74" s="342">
        <f>逆行列係数!CO74/'逆行列係数（外生化）'!CO$116</f>
        <v>4.6454820630910682E-3</v>
      </c>
      <c r="CP74" s="342">
        <f>逆行列係数!CP74/'逆行列係数（外生化）'!CP$116</f>
        <v>4.43375699642531E-3</v>
      </c>
      <c r="CQ74" s="342">
        <f>逆行列係数!CQ74/'逆行列係数（外生化）'!CQ$116</f>
        <v>1.6450581976347561E-2</v>
      </c>
      <c r="CR74" s="342">
        <f>逆行列係数!CR74/'逆行列係数（外生化）'!CR$116</f>
        <v>4.898322647140475E-3</v>
      </c>
      <c r="CS74" s="342">
        <f>逆行列係数!CS74/'逆行列係数（外生化）'!CS$116</f>
        <v>4.6688940997855278E-3</v>
      </c>
      <c r="CT74" s="342">
        <f>逆行列係数!CT74/'逆行列係数（外生化）'!CT$116</f>
        <v>8.1423932091599183E-4</v>
      </c>
      <c r="CU74" s="342">
        <f>逆行列係数!CU74/'逆行列係数（外生化）'!CU$116</f>
        <v>1.184918225235325E-3</v>
      </c>
      <c r="CV74" s="342">
        <f>逆行列係数!CV74/'逆行列係数（外生化）'!CV$116</f>
        <v>1.0193686172046792E-3</v>
      </c>
      <c r="CW74" s="342">
        <f>逆行列係数!CW74/'逆行列係数（外生化）'!CW$116</f>
        <v>2.4337676907487094E-3</v>
      </c>
      <c r="CX74" s="342">
        <f>逆行列係数!CX74/'逆行列係数（外生化）'!CX$116</f>
        <v>1.370458179079493E-3</v>
      </c>
      <c r="CY74" s="342">
        <f>逆行列係数!CY74/'逆行列係数（外生化）'!CY$116</f>
        <v>4.7257848527031021E-2</v>
      </c>
      <c r="CZ74" s="342">
        <f>逆行列係数!CZ74/'逆行列係数（外生化）'!CZ$116</f>
        <v>1.7628142209853846E-2</v>
      </c>
      <c r="DA74" s="342">
        <f>逆行列係数!DA74/'逆行列係数（外生化）'!DA$116</f>
        <v>9.2291010358315322E-3</v>
      </c>
      <c r="DB74" s="342">
        <f>逆行列係数!DB74/'逆行列係数（外生化）'!DB$116</f>
        <v>1.5126576914581375E-2</v>
      </c>
      <c r="DC74" s="342">
        <f>逆行列係数!DC74/'逆行列係数（外生化）'!DC$116</f>
        <v>7.5115649331904382E-4</v>
      </c>
      <c r="DD74" s="342">
        <f>逆行列係数!DD74/'逆行列係数（外生化）'!DD$116</f>
        <v>1.0772348681504307E-2</v>
      </c>
      <c r="DE74" s="342">
        <f>逆行列係数!DE74/'逆行列係数（外生化）'!DE$116</f>
        <v>6.3893972109448365E-4</v>
      </c>
      <c r="DF74" s="343">
        <f>逆行列係数!DF74/'逆行列係数（外生化）'!DF$116</f>
        <v>1.3440817242821559E-2</v>
      </c>
      <c r="DG74" s="344"/>
      <c r="DH74" s="345"/>
      <c r="DI74" s="346"/>
      <c r="DJ74" s="346"/>
      <c r="DK74" s="346"/>
      <c r="DL74" s="346"/>
      <c r="DM74" s="346"/>
      <c r="DN74" s="346"/>
      <c r="DO74" s="346"/>
      <c r="DR74" s="345"/>
      <c r="DS74" s="345"/>
      <c r="DT74" s="345"/>
      <c r="DU74" s="345"/>
      <c r="DV74" s="345"/>
      <c r="DW74" s="345"/>
      <c r="DX74" s="345"/>
      <c r="DY74" s="345"/>
      <c r="DZ74" s="345"/>
      <c r="EA74" s="345"/>
      <c r="EB74" s="345"/>
      <c r="EC74" s="345"/>
      <c r="ED74" s="345"/>
      <c r="EE74" s="345"/>
      <c r="EF74" s="345"/>
      <c r="EG74" s="345"/>
      <c r="EH74" s="345"/>
      <c r="EI74" s="345"/>
      <c r="EJ74" s="345"/>
      <c r="EK74" s="345"/>
      <c r="EL74" s="345"/>
      <c r="EM74" s="345"/>
      <c r="EN74" s="345"/>
      <c r="EO74" s="345"/>
      <c r="EP74" s="345"/>
      <c r="EQ74" s="345"/>
      <c r="ER74" s="345"/>
      <c r="ES74" s="345"/>
      <c r="ET74" s="345"/>
      <c r="EU74" s="345"/>
      <c r="EV74" s="345"/>
      <c r="EW74" s="345"/>
      <c r="EX74" s="345"/>
      <c r="EY74" s="345"/>
      <c r="EZ74" s="345"/>
      <c r="FA74" s="345"/>
      <c r="FB74" s="345"/>
      <c r="FC74" s="345"/>
      <c r="FD74" s="345"/>
      <c r="FE74" s="345"/>
      <c r="FF74" s="345"/>
      <c r="FG74" s="345"/>
      <c r="FH74" s="345"/>
      <c r="FI74" s="345"/>
      <c r="FJ74" s="345"/>
      <c r="FK74" s="345"/>
      <c r="FL74" s="345"/>
      <c r="FM74" s="345"/>
      <c r="FN74" s="345"/>
      <c r="FO74" s="345"/>
    </row>
    <row r="75" spans="1:171" ht="19.899999999999999" customHeight="1" x14ac:dyDescent="0.15">
      <c r="A75" s="347" t="s">
        <v>462</v>
      </c>
      <c r="B75" s="348" t="s">
        <v>84</v>
      </c>
      <c r="C75" s="349">
        <f>逆行列係数!C75/'逆行列係数（外生化）'!C$116</f>
        <v>4.390746841055812E-2</v>
      </c>
      <c r="D75" s="342">
        <f>逆行列係数!D75/'逆行列係数（外生化）'!D$116</f>
        <v>2.3034777877584133E-2</v>
      </c>
      <c r="E75" s="342">
        <f>逆行列係数!E75/'逆行列係数（外生化）'!E$116</f>
        <v>2.3947381188890872E-2</v>
      </c>
      <c r="F75" s="342">
        <f>逆行列係数!F75/'逆行列係数（外生化）'!F$116</f>
        <v>1.3660650415896375E-2</v>
      </c>
      <c r="G75" s="342">
        <f>逆行列係数!G75/'逆行列係数（外生化）'!G$116</f>
        <v>2.0521495551350508E-2</v>
      </c>
      <c r="H75" s="342">
        <f>逆行列係数!H75/'逆行列係数（外生化）'!H$116</f>
        <v>0</v>
      </c>
      <c r="I75" s="342">
        <f>逆行列係数!I75/'逆行列係数（外生化）'!I$116</f>
        <v>1.9396649061280243E-2</v>
      </c>
      <c r="J75" s="342">
        <f>逆行列係数!J75/'逆行列係数（外生化）'!J$116</f>
        <v>3.4827484791584457E-2</v>
      </c>
      <c r="K75" s="342">
        <f>逆行列係数!K75/'逆行列係数（外生化）'!K$116</f>
        <v>2.4289648912492565E-2</v>
      </c>
      <c r="L75" s="342">
        <f>逆行列係数!L75/'逆行列係数（外生化）'!L$116</f>
        <v>3.3132932148257445E-2</v>
      </c>
      <c r="M75" s="342">
        <f>逆行列係数!M75/'逆行列係数（外生化）'!M$116</f>
        <v>0</v>
      </c>
      <c r="N75" s="342">
        <f>逆行列係数!N75/'逆行列係数（外生化）'!N$116</f>
        <v>3.900409981409788E-2</v>
      </c>
      <c r="O75" s="342">
        <f>逆行列係数!O75/'逆行列係数（外生化）'!O$116</f>
        <v>4.0947041048533084E-2</v>
      </c>
      <c r="P75" s="342">
        <f>逆行列係数!P75/'逆行列係数（外生化）'!P$116</f>
        <v>2.5621227683374822E-2</v>
      </c>
      <c r="Q75" s="342">
        <f>逆行列係数!Q75/'逆行列係数（外生化）'!Q$116</f>
        <v>3.4047021395938806E-2</v>
      </c>
      <c r="R75" s="342">
        <f>逆行列係数!R75/'逆行列係数（外生化）'!R$116</f>
        <v>5.8091312792703166E-2</v>
      </c>
      <c r="S75" s="342">
        <f>逆行列係数!S75/'逆行列係数（外生化）'!S$116</f>
        <v>4.2720425095169615E-2</v>
      </c>
      <c r="T75" s="342">
        <f>逆行列係数!T75/'逆行列係数（外生化）'!T$116</f>
        <v>2.4828312435255667E-2</v>
      </c>
      <c r="U75" s="342">
        <f>逆行列係数!U75/'逆行列係数（外生化）'!U$116</f>
        <v>1.3658480238425551E-2</v>
      </c>
      <c r="V75" s="342">
        <f>逆行列係数!V75/'逆行列係数（外生化）'!V$116</f>
        <v>1.4687286461811017E-2</v>
      </c>
      <c r="W75" s="342">
        <f>逆行列係数!W75/'逆行列係数（外生化）'!W$116</f>
        <v>4.7188050649053601E-3</v>
      </c>
      <c r="X75" s="342">
        <f>逆行列係数!X75/'逆行列係数（外生化）'!X$116</f>
        <v>1.5645467041060023E-2</v>
      </c>
      <c r="Y75" s="342">
        <f>逆行列係数!Y75/'逆行列係数（外生化）'!Y$116</f>
        <v>1.5047705671834812E-2</v>
      </c>
      <c r="Z75" s="342">
        <f>逆行列係数!Z75/'逆行列係数（外生化）'!Z$116</f>
        <v>2.6276015336111777E-2</v>
      </c>
      <c r="AA75" s="342">
        <f>逆行列係数!AA75/'逆行列係数（外生化）'!AA$116</f>
        <v>3.0441282333722168E-2</v>
      </c>
      <c r="AB75" s="342">
        <f>逆行列係数!AB75/'逆行列係数（外生化）'!AB$116</f>
        <v>2.6456149594969267E-2</v>
      </c>
      <c r="AC75" s="342">
        <f>逆行列係数!AC75/'逆行列係数（外生化）'!AC$116</f>
        <v>3.2743264719836129E-3</v>
      </c>
      <c r="AD75" s="342">
        <f>逆行列係数!AD75/'逆行列係数（外生化）'!AD$116</f>
        <v>9.0299437153874753E-3</v>
      </c>
      <c r="AE75" s="342">
        <f>逆行列係数!AE75/'逆行列係数（外生化）'!AE$116</f>
        <v>2.9317745289699288E-2</v>
      </c>
      <c r="AF75" s="342">
        <f>逆行列係数!AF75/'逆行列係数（外生化）'!AF$116</f>
        <v>2.559723599859395E-2</v>
      </c>
      <c r="AG75" s="342">
        <f>逆行列係数!AG75/'逆行列係数（外生化）'!AG$116</f>
        <v>3.9553918278757226E-2</v>
      </c>
      <c r="AH75" s="342">
        <f>逆行列係数!AH75/'逆行列係数（外生化）'!AH$116</f>
        <v>2.153124870890857E-2</v>
      </c>
      <c r="AI75" s="342">
        <f>逆行列係数!AI75/'逆行列係数（外生化）'!AI$116</f>
        <v>2.1358984585412806E-2</v>
      </c>
      <c r="AJ75" s="342">
        <f>逆行列係数!AJ75/'逆行列係数（外生化）'!AJ$116</f>
        <v>1.6205284274456576E-2</v>
      </c>
      <c r="AK75" s="342">
        <f>逆行列係数!AK75/'逆行列係数（外生化）'!AK$116</f>
        <v>2.8421518707756346E-2</v>
      </c>
      <c r="AL75" s="342">
        <f>逆行列係数!AL75/'逆行列係数（外生化）'!AL$116</f>
        <v>7.3510275400193214E-3</v>
      </c>
      <c r="AM75" s="342">
        <f>逆行列係数!AM75/'逆行列係数（外生化）'!AM$116</f>
        <v>1.0479843305383239E-2</v>
      </c>
      <c r="AN75" s="342">
        <f>逆行列係数!AN75/'逆行列係数（外生化）'!AN$116</f>
        <v>2.0433982058104681E-2</v>
      </c>
      <c r="AO75" s="342">
        <f>逆行列係数!AO75/'逆行列係数（外生化）'!AO$116</f>
        <v>2.3321773790628334E-2</v>
      </c>
      <c r="AP75" s="342">
        <f>逆行列係数!AP75/'逆行列係数（外生化）'!AP$116</f>
        <v>4.1367520047039062E-3</v>
      </c>
      <c r="AQ75" s="342">
        <f>逆行列係数!AQ75/'逆行列係数（外生化）'!AQ$116</f>
        <v>1.8406969173491005E-2</v>
      </c>
      <c r="AR75" s="342">
        <f>逆行列係数!AR75/'逆行列係数（外生化）'!AR$116</f>
        <v>1.7285194854290635E-2</v>
      </c>
      <c r="AS75" s="342">
        <f>逆行列係数!AS75/'逆行列係数（外生化）'!AS$116</f>
        <v>1.6712571100422124E-2</v>
      </c>
      <c r="AT75" s="342">
        <f>逆行列係数!AT75/'逆行列係数（外生化）'!AT$116</f>
        <v>2.0179061375676613E-2</v>
      </c>
      <c r="AU75" s="342">
        <f>逆行列係数!AU75/'逆行列係数（外生化）'!AU$116</f>
        <v>1.9912258142386518E-2</v>
      </c>
      <c r="AV75" s="342">
        <f>逆行列係数!AV75/'逆行列係数（外生化）'!AV$116</f>
        <v>2.8575879206167578E-2</v>
      </c>
      <c r="AW75" s="342">
        <f>逆行列係数!AW75/'逆行列係数（外生化）'!AW$116</f>
        <v>2.5495681022987E-2</v>
      </c>
      <c r="AX75" s="342">
        <f>逆行列係数!AX75/'逆行列係数（外生化）'!AX$116</f>
        <v>2.2260259660924032E-2</v>
      </c>
      <c r="AY75" s="342">
        <f>逆行列係数!AY75/'逆行列係数（外生化）'!AY$116</f>
        <v>2.5717780362121641E-2</v>
      </c>
      <c r="AZ75" s="342">
        <f>逆行列係数!AZ75/'逆行列係数（外生化）'!AZ$116</f>
        <v>2.7466660685041767E-2</v>
      </c>
      <c r="BA75" s="342">
        <f>逆行列係数!BA75/'逆行列係数（外生化）'!BA$116</f>
        <v>2.1308248644695028E-2</v>
      </c>
      <c r="BB75" s="342">
        <f>逆行列係数!BB75/'逆行列係数（外生化）'!BB$116</f>
        <v>3.0170749930429137E-2</v>
      </c>
      <c r="BC75" s="342">
        <f>逆行列係数!BC75/'逆行列係数（外生化）'!BC$116</f>
        <v>2.4951035900284253E-2</v>
      </c>
      <c r="BD75" s="342">
        <f>逆行列係数!BD75/'逆行列係数（外生化）'!BD$116</f>
        <v>2.3179150499261867E-2</v>
      </c>
      <c r="BE75" s="342">
        <f>逆行列係数!BE75/'逆行列係数（外生化）'!BE$116</f>
        <v>1.4581417396175475E-2</v>
      </c>
      <c r="BF75" s="342">
        <f>逆行列係数!BF75/'逆行列係数（外生化）'!BF$116</f>
        <v>1.0985672624133639E-2</v>
      </c>
      <c r="BG75" s="342">
        <f>逆行列係数!BG75/'逆行列係数（外生化）'!BG$116</f>
        <v>2.7602497985670583E-2</v>
      </c>
      <c r="BH75" s="342">
        <f>逆行列係数!BH75/'逆行列係数（外生化）'!BH$116</f>
        <v>3.2313640295580884E-2</v>
      </c>
      <c r="BI75" s="342">
        <f>逆行列係数!BI75/'逆行列係数（外生化）'!BI$116</f>
        <v>2.6370898979911003E-2</v>
      </c>
      <c r="BJ75" s="342">
        <f>逆行列係数!BJ75/'逆行列係数（外生化）'!BJ$116</f>
        <v>3.4501947768003048E-2</v>
      </c>
      <c r="BK75" s="342">
        <f>逆行列係数!BK75/'逆行列係数（外生化）'!BK$116</f>
        <v>6.9765764573826829E-3</v>
      </c>
      <c r="BL75" s="342">
        <f>逆行列係数!BL75/'逆行列係数（外生化）'!BL$116</f>
        <v>2.8982654765384926E-2</v>
      </c>
      <c r="BM75" s="342">
        <f>逆行列係数!BM75/'逆行列係数（外生化）'!BM$116</f>
        <v>3.3079556324487967E-2</v>
      </c>
      <c r="BN75" s="342">
        <f>逆行列係数!BN75/'逆行列係数（外生化）'!BN$116</f>
        <v>2.2526677605271338E-2</v>
      </c>
      <c r="BO75" s="342">
        <f>逆行列係数!BO75/'逆行列係数（外生化）'!BO$116</f>
        <v>2.105246907362867E-2</v>
      </c>
      <c r="BP75" s="342">
        <f>逆行列係数!BP75/'逆行列係数（外生化）'!BP$116</f>
        <v>5.1045290604139334E-3</v>
      </c>
      <c r="BQ75" s="342">
        <f>逆行列係数!BQ75/'逆行列係数（外生化）'!BQ$116</f>
        <v>7.8130056425926471E-3</v>
      </c>
      <c r="BR75" s="342">
        <f>逆行列係数!BR75/'逆行列係数（外生化）'!BR$116</f>
        <v>1.355939731515558E-2</v>
      </c>
      <c r="BS75" s="342">
        <f>逆行列係数!BS75/'逆行列係数（外生化）'!BS$116</f>
        <v>1.5311240477236848E-2</v>
      </c>
      <c r="BT75" s="342">
        <f>逆行列係数!BT75/'逆行列係数（外生化）'!BT$116</f>
        <v>1</v>
      </c>
      <c r="BU75" s="342">
        <f>逆行列係数!BU75/'逆行列係数（外生化）'!BU$116</f>
        <v>4.7514748795113061E-3</v>
      </c>
      <c r="BV75" s="342">
        <f>逆行列係数!BV75/'逆行列係数（外生化）'!BV$116</f>
        <v>2.181166689268931E-3</v>
      </c>
      <c r="BW75" s="342">
        <f>逆行列係数!BW75/'逆行列係数（外生化）'!BW$116</f>
        <v>3.8648465506051772E-3</v>
      </c>
      <c r="BX75" s="342">
        <f>逆行列係数!BX75/'逆行列係数（外生化）'!BX$116</f>
        <v>1.1638781235944794E-3</v>
      </c>
      <c r="BY75" s="342">
        <f>逆行列係数!BY75/'逆行列係数（外生化）'!BY$116</f>
        <v>4.734490022261376E-3</v>
      </c>
      <c r="BZ75" s="342">
        <f>逆行列係数!BZ75/'逆行列係数（外生化）'!BZ$116</f>
        <v>8.2423652105631309E-3</v>
      </c>
      <c r="CA75" s="342">
        <f>逆行列係数!CA75/'逆行列係数（外生化）'!CA$116</f>
        <v>5.1946934390151765E-2</v>
      </c>
      <c r="CB75" s="342">
        <f>逆行列係数!CB75/'逆行列係数（外生化）'!CB$116</f>
        <v>3.1928855627733053E-3</v>
      </c>
      <c r="CC75" s="342">
        <f>逆行列係数!CC75/'逆行列係数（外生化）'!CC$116</f>
        <v>0</v>
      </c>
      <c r="CD75" s="342">
        <f>逆行列係数!CD75/'逆行列係数（外生化）'!CD$116</f>
        <v>6.2937957357468459E-3</v>
      </c>
      <c r="CE75" s="342">
        <f>逆行列係数!CE75/'逆行列係数（外生化）'!CE$116</f>
        <v>6.7636062917495439E-3</v>
      </c>
      <c r="CF75" s="342">
        <f>逆行列係数!CF75/'逆行列係数（外生化）'!CF$116</f>
        <v>1.1321114283207926E-2</v>
      </c>
      <c r="CG75" s="342">
        <f>逆行列係数!CG75/'逆行列係数（外生化）'!CG$116</f>
        <v>3.409160740085061E-3</v>
      </c>
      <c r="CH75" s="342">
        <f>逆行列係数!CH75/'逆行列係数（外生化）'!CH$116</f>
        <v>4.4616235448109512E-3</v>
      </c>
      <c r="CI75" s="342">
        <f>逆行列係数!CI75/'逆行列係数（外生化）'!CI$116</f>
        <v>5.3757466209150813E-3</v>
      </c>
      <c r="CJ75" s="342">
        <f>逆行列係数!CJ75/'逆行列係数（外生化）'!CJ$116</f>
        <v>7.1734284486346719E-3</v>
      </c>
      <c r="CK75" s="342">
        <f>逆行列係数!CK75/'逆行列係数（外生化）'!CK$116</f>
        <v>5.0141757338887502E-3</v>
      </c>
      <c r="CL75" s="342">
        <f>逆行列係数!CL75/'逆行列係数（外生化）'!CL$116</f>
        <v>1.0962044565803006E-2</v>
      </c>
      <c r="CM75" s="342">
        <f>逆行列係数!CM75/'逆行列係数（外生化）'!CM$116</f>
        <v>7.4534621002473322E-3</v>
      </c>
      <c r="CN75" s="342">
        <f>逆行列係数!CN75/'逆行列係数（外生化）'!CN$116</f>
        <v>7.0560230702560499E-3</v>
      </c>
      <c r="CO75" s="342">
        <f>逆行列係数!CO75/'逆行列係数（外生化）'!CO$116</f>
        <v>2.0491976143773259E-2</v>
      </c>
      <c r="CP75" s="342">
        <f>逆行列係数!CP75/'逆行列係数（外生化）'!CP$116</f>
        <v>2.9236475065728497E-2</v>
      </c>
      <c r="CQ75" s="342">
        <f>逆行列係数!CQ75/'逆行列係数（外生化）'!CQ$116</f>
        <v>1.7793579196577019E-2</v>
      </c>
      <c r="CR75" s="342">
        <f>逆行列係数!CR75/'逆行列係数（外生化）'!CR$116</f>
        <v>1.7160158558092647E-2</v>
      </c>
      <c r="CS75" s="342">
        <f>逆行列係数!CS75/'逆行列係数（外生化）'!CS$116</f>
        <v>1.3025019429063067E-2</v>
      </c>
      <c r="CT75" s="342">
        <f>逆行列係数!CT75/'逆行列係数（外生化）'!CT$116</f>
        <v>1.9428003887665295E-2</v>
      </c>
      <c r="CU75" s="342">
        <f>逆行列係数!CU75/'逆行列係数（外生化）'!CU$116</f>
        <v>1.1887390533479366E-2</v>
      </c>
      <c r="CV75" s="342">
        <f>逆行列係数!CV75/'逆行列係数（外生化）'!CV$116</f>
        <v>4.636371350671028E-3</v>
      </c>
      <c r="CW75" s="342">
        <f>逆行列係数!CW75/'逆行列係数（外生化）'!CW$116</f>
        <v>3.6644874939084138E-2</v>
      </c>
      <c r="CX75" s="342">
        <f>逆行列係数!CX75/'逆行列係数（外生化）'!CX$116</f>
        <v>6.0594974423489817E-3</v>
      </c>
      <c r="CY75" s="342">
        <f>逆行列係数!CY75/'逆行列係数（外生化）'!CY$116</f>
        <v>3.5432556830978734E-2</v>
      </c>
      <c r="CZ75" s="342">
        <f>逆行列係数!CZ75/'逆行列係数（外生化）'!CZ$116</f>
        <v>5.3372363728981714E-2</v>
      </c>
      <c r="DA75" s="342">
        <f>逆行列係数!DA75/'逆行列係数（外生化）'!DA$116</f>
        <v>2.2236424378701138E-2</v>
      </c>
      <c r="DB75" s="342">
        <f>逆行列係数!DB75/'逆行列係数（外生化）'!DB$116</f>
        <v>1.33669017576175E-2</v>
      </c>
      <c r="DC75" s="342">
        <f>逆行列係数!DC75/'逆行列係数（外生化）'!DC$116</f>
        <v>1.6709978215240576E-2</v>
      </c>
      <c r="DD75" s="342">
        <f>逆行列係数!DD75/'逆行列係数（外生化）'!DD$116</f>
        <v>1.2601959104469176E-2</v>
      </c>
      <c r="DE75" s="342">
        <f>逆行列係数!DE75/'逆行列係数（外生化）'!DE$116</f>
        <v>0.12486664390581144</v>
      </c>
      <c r="DF75" s="343">
        <f>逆行列係数!DF75/'逆行列係数（外生化）'!DF$116</f>
        <v>4.5794739468134086E-3</v>
      </c>
      <c r="DG75" s="344"/>
      <c r="DH75" s="345"/>
      <c r="DI75" s="346"/>
      <c r="DJ75" s="346"/>
      <c r="DK75" s="346"/>
      <c r="DL75" s="346"/>
      <c r="DM75" s="346"/>
      <c r="DN75" s="346"/>
      <c r="DO75" s="346"/>
      <c r="DR75" s="345"/>
      <c r="DS75" s="345"/>
      <c r="DT75" s="345"/>
      <c r="DU75" s="345"/>
      <c r="DV75" s="345"/>
      <c r="DW75" s="345"/>
      <c r="DX75" s="345"/>
      <c r="DY75" s="345"/>
      <c r="DZ75" s="345"/>
      <c r="EA75" s="345"/>
      <c r="EB75" s="345"/>
      <c r="EC75" s="345"/>
      <c r="ED75" s="345"/>
      <c r="EE75" s="345"/>
      <c r="EF75" s="345"/>
      <c r="EG75" s="345"/>
      <c r="EH75" s="345"/>
      <c r="EI75" s="345"/>
      <c r="EJ75" s="345"/>
      <c r="EK75" s="345"/>
      <c r="EL75" s="345"/>
      <c r="EM75" s="345"/>
      <c r="EN75" s="345"/>
      <c r="EO75" s="345"/>
      <c r="EP75" s="345"/>
      <c r="EQ75" s="345"/>
      <c r="ER75" s="345"/>
      <c r="ES75" s="345"/>
      <c r="ET75" s="345"/>
      <c r="EU75" s="345"/>
      <c r="EV75" s="345"/>
      <c r="EW75" s="345"/>
      <c r="EX75" s="345"/>
      <c r="EY75" s="345"/>
      <c r="EZ75" s="345"/>
      <c r="FA75" s="345"/>
      <c r="FB75" s="345"/>
      <c r="FC75" s="345"/>
      <c r="FD75" s="345"/>
      <c r="FE75" s="345"/>
      <c r="FF75" s="345"/>
      <c r="FG75" s="345"/>
      <c r="FH75" s="345"/>
      <c r="FI75" s="345"/>
      <c r="FJ75" s="345"/>
      <c r="FK75" s="345"/>
      <c r="FL75" s="345"/>
      <c r="FM75" s="345"/>
      <c r="FN75" s="345"/>
      <c r="FO75" s="345"/>
    </row>
    <row r="76" spans="1:171" ht="19.899999999999999" customHeight="1" x14ac:dyDescent="0.15">
      <c r="A76" s="347" t="s">
        <v>467</v>
      </c>
      <c r="B76" s="348" t="s">
        <v>85</v>
      </c>
      <c r="C76" s="349">
        <f>逆行列係数!C76/'逆行列係数（外生化）'!C$116</f>
        <v>7.1890550559529504E-3</v>
      </c>
      <c r="D76" s="342">
        <f>逆行列係数!D76/'逆行列係数（外生化）'!D$116</f>
        <v>5.3381902707979097E-3</v>
      </c>
      <c r="E76" s="342">
        <f>逆行列係数!E76/'逆行列係数（外生化）'!E$116</f>
        <v>1.0711817593583908E-2</v>
      </c>
      <c r="F76" s="342">
        <f>逆行列係数!F76/'逆行列係数（外生化）'!F$116</f>
        <v>9.6924152407298261E-3</v>
      </c>
      <c r="G76" s="342">
        <f>逆行列係数!G76/'逆行列係数（外生化）'!G$116</f>
        <v>8.4937710208371937E-3</v>
      </c>
      <c r="H76" s="342">
        <f>逆行列係数!H76/'逆行列係数（外生化）'!H$116</f>
        <v>0</v>
      </c>
      <c r="I76" s="342">
        <f>逆行列係数!I76/'逆行列係数（外生化）'!I$116</f>
        <v>4.9493463761608958E-2</v>
      </c>
      <c r="J76" s="342">
        <f>逆行列係数!J76/'逆行列係数（外生化）'!J$116</f>
        <v>5.1395933185187075E-3</v>
      </c>
      <c r="K76" s="342">
        <f>逆行列係数!K76/'逆行列係数（外生化）'!K$116</f>
        <v>1.2146264578152328E-2</v>
      </c>
      <c r="L76" s="342">
        <f>逆行列係数!L76/'逆行列係数（外生化）'!L$116</f>
        <v>4.1131159410581078E-3</v>
      </c>
      <c r="M76" s="342">
        <f>逆行列係数!M76/'逆行列係数（外生化）'!M$116</f>
        <v>0</v>
      </c>
      <c r="N76" s="342">
        <f>逆行列係数!N76/'逆行列係数（外生化）'!N$116</f>
        <v>1.4460324218740691E-2</v>
      </c>
      <c r="O76" s="342">
        <f>逆行列係数!O76/'逆行列係数（外生化）'!O$116</f>
        <v>1.2531348071104311E-2</v>
      </c>
      <c r="P76" s="342">
        <f>逆行列係数!P76/'逆行列係数（外生化）'!P$116</f>
        <v>5.9992343803230578E-3</v>
      </c>
      <c r="Q76" s="342">
        <f>逆行列係数!Q76/'逆行列係数（外生化）'!Q$116</f>
        <v>1.1289025532117027E-2</v>
      </c>
      <c r="R76" s="342">
        <f>逆行列係数!R76/'逆行列係数（外生化）'!R$116</f>
        <v>9.2049464897052923E-3</v>
      </c>
      <c r="S76" s="342">
        <f>逆行列係数!S76/'逆行列係数（外生化）'!S$116</f>
        <v>8.7293275515193582E-3</v>
      </c>
      <c r="T76" s="342">
        <f>逆行列係数!T76/'逆行列係数（外生化）'!T$116</f>
        <v>9.2216282668165696E-3</v>
      </c>
      <c r="U76" s="342">
        <f>逆行列係数!U76/'逆行列係数（外生化）'!U$116</f>
        <v>1.0497975083598395E-2</v>
      </c>
      <c r="V76" s="342">
        <f>逆行列係数!V76/'逆行列係数（外生化）'!V$116</f>
        <v>9.0424498930014897E-3</v>
      </c>
      <c r="W76" s="342">
        <f>逆行列係数!W76/'逆行列係数（外生化）'!W$116</f>
        <v>4.9274849494330012E-3</v>
      </c>
      <c r="X76" s="342">
        <f>逆行列係数!X76/'逆行列係数（外生化）'!X$116</f>
        <v>9.1760376770349487E-3</v>
      </c>
      <c r="Y76" s="342">
        <f>逆行列係数!Y76/'逆行列係数（外生化）'!Y$116</f>
        <v>7.1419943488107273E-3</v>
      </c>
      <c r="Z76" s="342">
        <f>逆行列係数!Z76/'逆行列係数（外生化）'!Z$116</f>
        <v>6.2829147082929023E-3</v>
      </c>
      <c r="AA76" s="342">
        <f>逆行列係数!AA76/'逆行列係数（外生化）'!AA$116</f>
        <v>8.2608350311085925E-3</v>
      </c>
      <c r="AB76" s="342">
        <f>逆行列係数!AB76/'逆行列係数（外生化）'!AB$116</f>
        <v>6.4067654646230206E-3</v>
      </c>
      <c r="AC76" s="342">
        <f>逆行列係数!AC76/'逆行列係数（外生化）'!AC$116</f>
        <v>2.9335327382095911E-3</v>
      </c>
      <c r="AD76" s="342">
        <f>逆行列係数!AD76/'逆行列係数（外生化）'!AD$116</f>
        <v>3.6925718542479601E-3</v>
      </c>
      <c r="AE76" s="342">
        <f>逆行列係数!AE76/'逆行列係数（外生化）'!AE$116</f>
        <v>4.6329083658389475E-3</v>
      </c>
      <c r="AF76" s="342">
        <f>逆行列係数!AF76/'逆行列係数（外生化）'!AF$116</f>
        <v>7.5033502335461561E-3</v>
      </c>
      <c r="AG76" s="342">
        <f>逆行列係数!AG76/'逆行列係数（外生化）'!AG$116</f>
        <v>5.9710205552399968E-3</v>
      </c>
      <c r="AH76" s="342">
        <f>逆行列係数!AH76/'逆行列係数（外生化）'!AH$116</f>
        <v>9.1174924852312905E-3</v>
      </c>
      <c r="AI76" s="342">
        <f>逆行列係数!AI76/'逆行列係数（外生化）'!AI$116</f>
        <v>1.0500553603122634E-2</v>
      </c>
      <c r="AJ76" s="342">
        <f>逆行列係数!AJ76/'逆行列係数（外生化）'!AJ$116</f>
        <v>1.0672587711407437E-2</v>
      </c>
      <c r="AK76" s="342">
        <f>逆行列係数!AK76/'逆行列係数（外生化）'!AK$116</f>
        <v>1.0400184344699854E-2</v>
      </c>
      <c r="AL76" s="342">
        <f>逆行列係数!AL76/'逆行列係数（外生化）'!AL$116</f>
        <v>4.1202078797636108E-3</v>
      </c>
      <c r="AM76" s="342">
        <f>逆行列係数!AM76/'逆行列係数（外生化）'!AM$116</f>
        <v>6.9439594654435227E-3</v>
      </c>
      <c r="AN76" s="342">
        <f>逆行列係数!AN76/'逆行列係数（外生化）'!AN$116</f>
        <v>1.0268618465013256E-2</v>
      </c>
      <c r="AO76" s="342">
        <f>逆行列係数!AO76/'逆行列係数（外生化）'!AO$116</f>
        <v>7.4610005585826729E-3</v>
      </c>
      <c r="AP76" s="342">
        <f>逆行列係数!AP76/'逆行列係数（外生化）'!AP$116</f>
        <v>6.5960601026824363E-3</v>
      </c>
      <c r="AQ76" s="342">
        <f>逆行列係数!AQ76/'逆行列係数（外生化）'!AQ$116</f>
        <v>8.3703235680947438E-3</v>
      </c>
      <c r="AR76" s="342">
        <f>逆行列係数!AR76/'逆行列係数（外生化）'!AR$116</f>
        <v>1.1035238748285084E-2</v>
      </c>
      <c r="AS76" s="342">
        <f>逆行列係数!AS76/'逆行列係数（外生化）'!AS$116</f>
        <v>9.4404164320600926E-3</v>
      </c>
      <c r="AT76" s="342">
        <f>逆行列係数!AT76/'逆行列係数（外生化）'!AT$116</f>
        <v>5.5169690915641461E-3</v>
      </c>
      <c r="AU76" s="342">
        <f>逆行列係数!AU76/'逆行列係数（外生化）'!AU$116</f>
        <v>6.6176949519504494E-3</v>
      </c>
      <c r="AV76" s="342">
        <f>逆行列係数!AV76/'逆行列係数（外生化）'!AV$116</f>
        <v>1.0876197666249032E-2</v>
      </c>
      <c r="AW76" s="342">
        <f>逆行列係数!AW76/'逆行列係数（外生化）'!AW$116</f>
        <v>5.2169993527500721E-3</v>
      </c>
      <c r="AX76" s="342">
        <f>逆行列係数!AX76/'逆行列係数（外生化）'!AX$116</f>
        <v>6.3783310179316155E-3</v>
      </c>
      <c r="AY76" s="342">
        <f>逆行列係数!AY76/'逆行列係数（外生化）'!AY$116</f>
        <v>6.1729118534820052E-3</v>
      </c>
      <c r="AZ76" s="342">
        <f>逆行列係数!AZ76/'逆行列係数（外生化）'!AZ$116</f>
        <v>5.8412863596626983E-3</v>
      </c>
      <c r="BA76" s="342">
        <f>逆行列係数!BA76/'逆行列係数（外生化）'!BA$116</f>
        <v>5.7709053158545819E-3</v>
      </c>
      <c r="BB76" s="342">
        <f>逆行列係数!BB76/'逆行列係数（外生化）'!BB$116</f>
        <v>7.4213108520548949E-3</v>
      </c>
      <c r="BC76" s="342">
        <f>逆行列係数!BC76/'逆行列係数（外生化）'!BC$116</f>
        <v>6.5895154065468801E-3</v>
      </c>
      <c r="BD76" s="342">
        <f>逆行列係数!BD76/'逆行列係数（外生化）'!BD$116</f>
        <v>7.9469944035920701E-3</v>
      </c>
      <c r="BE76" s="342">
        <f>逆行列係数!BE76/'逆行列係数（外生化）'!BE$116</f>
        <v>4.5053598673485242E-3</v>
      </c>
      <c r="BF76" s="342">
        <f>逆行列係数!BF76/'逆行列係数（外生化）'!BF$116</f>
        <v>3.7446830851205386E-3</v>
      </c>
      <c r="BG76" s="342">
        <f>逆行列係数!BG76/'逆行列係数（外生化）'!BG$116</f>
        <v>4.2840085295397061E-3</v>
      </c>
      <c r="BH76" s="342">
        <f>逆行列係数!BH76/'逆行列係数（外生化）'!BH$116</f>
        <v>1.2156485967736674E-2</v>
      </c>
      <c r="BI76" s="342">
        <f>逆行列係数!BI76/'逆行列係数（外生化）'!BI$116</f>
        <v>9.4646620336774831E-3</v>
      </c>
      <c r="BJ76" s="342">
        <f>逆行列係数!BJ76/'逆行列係数（外生化）'!BJ$116</f>
        <v>2.2859339016398923E-2</v>
      </c>
      <c r="BK76" s="342">
        <f>逆行列係数!BK76/'逆行列係数（外生化）'!BK$116</f>
        <v>8.2836337746419412E-3</v>
      </c>
      <c r="BL76" s="342">
        <f>逆行列係数!BL76/'逆行列係数（外生化）'!BL$116</f>
        <v>1.0084601266310918E-2</v>
      </c>
      <c r="BM76" s="342">
        <f>逆行列係数!BM76/'逆行列係数（外生化）'!BM$116</f>
        <v>6.4356367046832117E-3</v>
      </c>
      <c r="BN76" s="342">
        <f>逆行列係数!BN76/'逆行列係数（外生化）'!BN$116</f>
        <v>1.3091460482385218E-2</v>
      </c>
      <c r="BO76" s="342">
        <f>逆行列係数!BO76/'逆行列係数（外生化）'!BO$116</f>
        <v>1.2507343113062582E-2</v>
      </c>
      <c r="BP76" s="342">
        <f>逆行列係数!BP76/'逆行列係数（外生化）'!BP$116</f>
        <v>1.5058088490884639E-2</v>
      </c>
      <c r="BQ76" s="342">
        <f>逆行列係数!BQ76/'逆行列係数（外生化）'!BQ$116</f>
        <v>8.2785854166547851E-3</v>
      </c>
      <c r="BR76" s="342">
        <f>逆行列係数!BR76/'逆行列係数（外生化）'!BR$116</f>
        <v>1.4454567055011388E-2</v>
      </c>
      <c r="BS76" s="342">
        <f>逆行列係数!BS76/'逆行列係数（外生化）'!BS$116</f>
        <v>2.5400421460525003E-2</v>
      </c>
      <c r="BT76" s="342">
        <f>逆行列係数!BT76/'逆行列係数（外生化）'!BT$116</f>
        <v>1.4711674137273036E-2</v>
      </c>
      <c r="BU76" s="342">
        <f>逆行列係数!BU76/'逆行列係数（外生化）'!BU$116</f>
        <v>1</v>
      </c>
      <c r="BV76" s="342">
        <f>逆行列係数!BV76/'逆行列係数（外生化）'!BV$116</f>
        <v>6.7377214084295298E-2</v>
      </c>
      <c r="BW76" s="342">
        <f>逆行列係数!BW76/'逆行列係数（外生化）'!BW$116</f>
        <v>5.8659652609399142E-2</v>
      </c>
      <c r="BX76" s="342">
        <f>逆行列係数!BX76/'逆行列係数（外生化）'!BX$116</f>
        <v>4.6079963512276306E-2</v>
      </c>
      <c r="BY76" s="342">
        <f>逆行列係数!BY76/'逆行列係数（外生化）'!BY$116</f>
        <v>4.4948293357830536E-2</v>
      </c>
      <c r="BZ76" s="342">
        <f>逆行列係数!BZ76/'逆行列係数（外生化）'!BZ$116</f>
        <v>1.0771445707708216E-2</v>
      </c>
      <c r="CA76" s="342">
        <f>逆行列係数!CA76/'逆行列係数（外生化）'!CA$116</f>
        <v>4.0566275139071732E-2</v>
      </c>
      <c r="CB76" s="342">
        <f>逆行列係数!CB76/'逆行列係数（外生化）'!CB$116</f>
        <v>1.6826469544407745E-2</v>
      </c>
      <c r="CC76" s="342">
        <f>逆行列係数!CC76/'逆行列係数（外生化）'!CC$116</f>
        <v>0</v>
      </c>
      <c r="CD76" s="342">
        <f>逆行列係数!CD76/'逆行列係数（外生化）'!CD$116</f>
        <v>1.5627360038184882E-2</v>
      </c>
      <c r="CE76" s="342">
        <f>逆行列係数!CE76/'逆行列係数（外生化）'!CE$116</f>
        <v>1.4061369029848524E-2</v>
      </c>
      <c r="CF76" s="342">
        <f>逆行列係数!CF76/'逆行列係数（外生化）'!CF$116</f>
        <v>1.2114491603816124E-2</v>
      </c>
      <c r="CG76" s="342">
        <f>逆行列係数!CG76/'逆行列係数（外生化）'!CG$116</f>
        <v>2.7462458090453008E-3</v>
      </c>
      <c r="CH76" s="342">
        <f>逆行列係数!CH76/'逆行列係数（外生化）'!CH$116</f>
        <v>8.8526236466626544E-3</v>
      </c>
      <c r="CI76" s="342">
        <f>逆行列係数!CI76/'逆行列係数（外生化）'!CI$116</f>
        <v>6.686844418450087E-3</v>
      </c>
      <c r="CJ76" s="342">
        <f>逆行列係数!CJ76/'逆行列係数（外生化）'!CJ$116</f>
        <v>5.5175328776609286E-3</v>
      </c>
      <c r="CK76" s="342">
        <f>逆行列係数!CK76/'逆行列係数（外生化）'!CK$116</f>
        <v>9.2087950238514907E-3</v>
      </c>
      <c r="CL76" s="342">
        <f>逆行列係数!CL76/'逆行列係数（外生化）'!CL$116</f>
        <v>7.2146902759938391E-3</v>
      </c>
      <c r="CM76" s="342">
        <f>逆行列係数!CM76/'逆行列係数（外生化）'!CM$116</f>
        <v>1.3446122236170662E-2</v>
      </c>
      <c r="CN76" s="342">
        <f>逆行列係数!CN76/'逆行列係数（外生化）'!CN$116</f>
        <v>1.018851677477035E-2</v>
      </c>
      <c r="CO76" s="342">
        <f>逆行列係数!CO76/'逆行列係数（外生化）'!CO$116</f>
        <v>6.0408847291485565E-3</v>
      </c>
      <c r="CP76" s="342">
        <f>逆行列係数!CP76/'逆行列係数（外生化）'!CP$116</f>
        <v>6.2727031980044888E-3</v>
      </c>
      <c r="CQ76" s="342">
        <f>逆行列係数!CQ76/'逆行列係数（外生化）'!CQ$116</f>
        <v>1.6853690105036522E-2</v>
      </c>
      <c r="CR76" s="342">
        <f>逆行列係数!CR76/'逆行列係数（外生化）'!CR$116</f>
        <v>1.4053376455918474E-2</v>
      </c>
      <c r="CS76" s="342">
        <f>逆行列係数!CS76/'逆行列係数（外生化）'!CS$116</f>
        <v>8.7274679836599652E-3</v>
      </c>
      <c r="CT76" s="342">
        <f>逆行列係数!CT76/'逆行列係数（外生化）'!CT$116</f>
        <v>1.9911972837667657E-2</v>
      </c>
      <c r="CU76" s="342">
        <f>逆行列係数!CU76/'逆行列係数（外生化）'!CU$116</f>
        <v>3.3714339397496552E-2</v>
      </c>
      <c r="CV76" s="342">
        <f>逆行列係数!CV76/'逆行列係数（外生化）'!CV$116</f>
        <v>3.4471068306515832E-3</v>
      </c>
      <c r="CW76" s="342">
        <f>逆行列係数!CW76/'逆行列係数（外生化）'!CW$116</f>
        <v>7.1574107690624026E-3</v>
      </c>
      <c r="CX76" s="342">
        <f>逆行列係数!CX76/'逆行列係数（外生化）'!CX$116</f>
        <v>5.0659466472212132E-3</v>
      </c>
      <c r="CY76" s="342">
        <f>逆行列係数!CY76/'逆行列係数（外生化）'!CY$116</f>
        <v>2.5797294410678673E-2</v>
      </c>
      <c r="CZ76" s="342">
        <f>逆行列係数!CZ76/'逆行列係数（外生化）'!CZ$116</f>
        <v>1.3299591537415618E-2</v>
      </c>
      <c r="DA76" s="342">
        <f>逆行列係数!DA76/'逆行列係数（外生化）'!DA$116</f>
        <v>7.6478734806510558E-3</v>
      </c>
      <c r="DB76" s="342">
        <f>逆行列係数!DB76/'逆行列係数（外生化）'!DB$116</f>
        <v>1.4250045097069876E-2</v>
      </c>
      <c r="DC76" s="342">
        <f>逆行列係数!DC76/'逆行列係数（外生化）'!DC$116</f>
        <v>1.3380582004251356E-2</v>
      </c>
      <c r="DD76" s="342">
        <f>逆行列係数!DD76/'逆行列係数（外生化）'!DD$116</f>
        <v>8.6388134700206426E-3</v>
      </c>
      <c r="DE76" s="342">
        <f>逆行列係数!DE76/'逆行列係数（外生化）'!DE$116</f>
        <v>3.7962121092904753E-3</v>
      </c>
      <c r="DF76" s="343">
        <f>逆行列係数!DF76/'逆行列係数（外生化）'!DF$116</f>
        <v>2.598394340624012E-2</v>
      </c>
      <c r="DG76" s="344"/>
      <c r="DH76" s="345"/>
      <c r="DI76" s="346"/>
      <c r="DJ76" s="346"/>
      <c r="DK76" s="346"/>
      <c r="DL76" s="346"/>
      <c r="DM76" s="346"/>
      <c r="DN76" s="346"/>
      <c r="DO76" s="346"/>
      <c r="DR76" s="345"/>
      <c r="DS76" s="345"/>
      <c r="DT76" s="345"/>
      <c r="DU76" s="345"/>
      <c r="DV76" s="345"/>
      <c r="DW76" s="345"/>
      <c r="DX76" s="345"/>
      <c r="DY76" s="345"/>
      <c r="DZ76" s="345"/>
      <c r="EA76" s="345"/>
      <c r="EB76" s="345"/>
      <c r="EC76" s="345"/>
      <c r="ED76" s="345"/>
      <c r="EE76" s="345"/>
      <c r="EF76" s="345"/>
      <c r="EG76" s="345"/>
      <c r="EH76" s="345"/>
      <c r="EI76" s="345"/>
      <c r="EJ76" s="345"/>
      <c r="EK76" s="345"/>
      <c r="EL76" s="345"/>
      <c r="EM76" s="345"/>
      <c r="EN76" s="345"/>
      <c r="EO76" s="345"/>
      <c r="EP76" s="345"/>
      <c r="EQ76" s="345"/>
      <c r="ER76" s="345"/>
      <c r="ES76" s="345"/>
      <c r="ET76" s="345"/>
      <c r="EU76" s="345"/>
      <c r="EV76" s="345"/>
      <c r="EW76" s="345"/>
      <c r="EX76" s="345"/>
      <c r="EY76" s="345"/>
      <c r="EZ76" s="345"/>
      <c r="FA76" s="345"/>
      <c r="FB76" s="345"/>
      <c r="FC76" s="345"/>
      <c r="FD76" s="345"/>
      <c r="FE76" s="345"/>
      <c r="FF76" s="345"/>
      <c r="FG76" s="345"/>
      <c r="FH76" s="345"/>
      <c r="FI76" s="345"/>
      <c r="FJ76" s="345"/>
      <c r="FK76" s="345"/>
      <c r="FL76" s="345"/>
      <c r="FM76" s="345"/>
      <c r="FN76" s="345"/>
      <c r="FO76" s="345"/>
    </row>
    <row r="77" spans="1:171" ht="19.899999999999999" customHeight="1" x14ac:dyDescent="0.15">
      <c r="A77" s="347" t="s">
        <v>472</v>
      </c>
      <c r="B77" s="348" t="s">
        <v>471</v>
      </c>
      <c r="C77" s="349">
        <f>逆行列係数!C77/'逆行列係数（外生化）'!C$116</f>
        <v>5.5539727753478093E-3</v>
      </c>
      <c r="D77" s="342">
        <f>逆行列係数!D77/'逆行列係数（外生化）'!D$116</f>
        <v>3.2311470549162202E-3</v>
      </c>
      <c r="E77" s="342">
        <f>逆行列係数!E77/'逆行列係数（外生化）'!E$116</f>
        <v>6.3126546300653176E-3</v>
      </c>
      <c r="F77" s="342">
        <f>逆行列係数!F77/'逆行列係数（外生化）'!F$116</f>
        <v>3.7392209857621157E-3</v>
      </c>
      <c r="G77" s="342">
        <f>逆行列係数!G77/'逆行列係数（外生化）'!G$116</f>
        <v>3.2166519559403478E-3</v>
      </c>
      <c r="H77" s="342">
        <f>逆行列係数!H77/'逆行列係数（外生化）'!H$116</f>
        <v>0</v>
      </c>
      <c r="I77" s="342">
        <f>逆行列係数!I77/'逆行列係数（外生化）'!I$116</f>
        <v>1.6940504530783551E-2</v>
      </c>
      <c r="J77" s="342">
        <f>逆行列係数!J77/'逆行列係数（外生化）'!J$116</f>
        <v>8.1238274769225155E-3</v>
      </c>
      <c r="K77" s="342">
        <f>逆行列係数!K77/'逆行列係数（外生化）'!K$116</f>
        <v>5.1069330170816028E-3</v>
      </c>
      <c r="L77" s="342">
        <f>逆行列係数!L77/'逆行列係数（外生化）'!L$116</f>
        <v>6.7601130450850658E-3</v>
      </c>
      <c r="M77" s="342">
        <f>逆行列係数!M77/'逆行列係数（外生化）'!M$116</f>
        <v>0</v>
      </c>
      <c r="N77" s="342">
        <f>逆行列係数!N77/'逆行列係数（外生化）'!N$116</f>
        <v>7.6291799242485647E-3</v>
      </c>
      <c r="O77" s="342">
        <f>逆行列係数!O77/'逆行列係数（外生化）'!O$116</f>
        <v>8.1584594066976043E-3</v>
      </c>
      <c r="P77" s="342">
        <f>逆行列係数!P77/'逆行列係数（外生化）'!P$116</f>
        <v>4.4469871609257548E-3</v>
      </c>
      <c r="Q77" s="342">
        <f>逆行列係数!Q77/'逆行列係数（外生化）'!Q$116</f>
        <v>9.6992559505233843E-3</v>
      </c>
      <c r="R77" s="342">
        <f>逆行列係数!R77/'逆行列係数（外生化）'!R$116</f>
        <v>6.3332470406968792E-3</v>
      </c>
      <c r="S77" s="342">
        <f>逆行列係数!S77/'逆行列係数（外生化）'!S$116</f>
        <v>6.1879749936727792E-3</v>
      </c>
      <c r="T77" s="342">
        <f>逆行列係数!T77/'逆行列係数（外生化）'!T$116</f>
        <v>8.4742440996779488E-3</v>
      </c>
      <c r="U77" s="342">
        <f>逆行列係数!U77/'逆行列係数（外生化）'!U$116</f>
        <v>5.044741497454687E-3</v>
      </c>
      <c r="V77" s="342">
        <f>逆行列係数!V77/'逆行列係数（外生化）'!V$116</f>
        <v>6.2635232765229677E-3</v>
      </c>
      <c r="W77" s="342">
        <f>逆行列係数!W77/'逆行列係数（外生化）'!W$116</f>
        <v>3.5121046424853078E-3</v>
      </c>
      <c r="X77" s="342">
        <f>逆行列係数!X77/'逆行列係数（外生化）'!X$116</f>
        <v>5.1993597723307469E-3</v>
      </c>
      <c r="Y77" s="342">
        <f>逆行列係数!Y77/'逆行列係数（外生化）'!Y$116</f>
        <v>5.469775297258595E-3</v>
      </c>
      <c r="Z77" s="342">
        <f>逆行列係数!Z77/'逆行列係数（外生化）'!Z$116</f>
        <v>5.7553544980021949E-3</v>
      </c>
      <c r="AA77" s="342">
        <f>逆行列係数!AA77/'逆行列係数（外生化）'!AA$116</f>
        <v>9.7886391821711966E-3</v>
      </c>
      <c r="AB77" s="342">
        <f>逆行列係数!AB77/'逆行列係数（外生化）'!AB$116</f>
        <v>4.1903399595909869E-3</v>
      </c>
      <c r="AC77" s="342">
        <f>逆行列係数!AC77/'逆行列係数（外生化）'!AC$116</f>
        <v>1.7650951360479972E-3</v>
      </c>
      <c r="AD77" s="342">
        <f>逆行列係数!AD77/'逆行列係数（外生化）'!AD$116</f>
        <v>3.249370839213556E-3</v>
      </c>
      <c r="AE77" s="342">
        <f>逆行列係数!AE77/'逆行列係数（外生化）'!AE$116</f>
        <v>6.9025269689436709E-3</v>
      </c>
      <c r="AF77" s="342">
        <f>逆行列係数!AF77/'逆行列係数（外生化）'!AF$116</f>
        <v>8.5630621872051609E-3</v>
      </c>
      <c r="AG77" s="342">
        <f>逆行列係数!AG77/'逆行列係数（外生化）'!AG$116</f>
        <v>5.8618883426091147E-3</v>
      </c>
      <c r="AH77" s="342">
        <f>逆行列係数!AH77/'逆行列係数（外生化）'!AH$116</f>
        <v>8.4729749028472877E-3</v>
      </c>
      <c r="AI77" s="342">
        <f>逆行列係数!AI77/'逆行列係数（外生化）'!AI$116</f>
        <v>1.2091877486559995E-2</v>
      </c>
      <c r="AJ77" s="342">
        <f>逆行列係数!AJ77/'逆行列係数（外生化）'!AJ$116</f>
        <v>5.9031220747971158E-3</v>
      </c>
      <c r="AK77" s="342">
        <f>逆行列係数!AK77/'逆行列係数（外生化）'!AK$116</f>
        <v>8.9687640177773982E-3</v>
      </c>
      <c r="AL77" s="342">
        <f>逆行列係数!AL77/'逆行列係数（外生化）'!AL$116</f>
        <v>2.1755689584392677E-3</v>
      </c>
      <c r="AM77" s="342">
        <f>逆行列係数!AM77/'逆行列係数（外生化）'!AM$116</f>
        <v>4.5308857892383406E-3</v>
      </c>
      <c r="AN77" s="342">
        <f>逆行列係数!AN77/'逆行列係数（外生化）'!AN$116</f>
        <v>7.7700269834072291E-3</v>
      </c>
      <c r="AO77" s="342">
        <f>逆行列係数!AO77/'逆行列係数（外生化）'!AO$116</f>
        <v>4.6839124771055748E-3</v>
      </c>
      <c r="AP77" s="342">
        <f>逆行列係数!AP77/'逆行列係数（外生化）'!AP$116</f>
        <v>2.0677601759036854E-3</v>
      </c>
      <c r="AQ77" s="342">
        <f>逆行列係数!AQ77/'逆行列係数（外生化）'!AQ$116</f>
        <v>4.0849975390848002E-3</v>
      </c>
      <c r="AR77" s="342">
        <f>逆行列係数!AR77/'逆行列係数（外生化）'!AR$116</f>
        <v>9.2027726843028242E-3</v>
      </c>
      <c r="AS77" s="342">
        <f>逆行列係数!AS77/'逆行列係数（外生化）'!AS$116</f>
        <v>6.0286074061993494E-3</v>
      </c>
      <c r="AT77" s="342">
        <f>逆行列係数!AT77/'逆行列係数（外生化）'!AT$116</f>
        <v>5.6989283053808905E-3</v>
      </c>
      <c r="AU77" s="342">
        <f>逆行列係数!AU77/'逆行列係数（外生化）'!AU$116</f>
        <v>5.4377315998246573E-3</v>
      </c>
      <c r="AV77" s="342">
        <f>逆行列係数!AV77/'逆行列係数（外生化）'!AV$116</f>
        <v>5.9571641563987048E-3</v>
      </c>
      <c r="AW77" s="342">
        <f>逆行列係数!AW77/'逆行列係数（外生化）'!AW$116</f>
        <v>4.0030308262310509E-3</v>
      </c>
      <c r="AX77" s="342">
        <f>逆行列係数!AX77/'逆行列係数（外生化）'!AX$116</f>
        <v>4.8097976319812297E-3</v>
      </c>
      <c r="AY77" s="342">
        <f>逆行列係数!AY77/'逆行列係数（外生化）'!AY$116</f>
        <v>5.3066718957036716E-3</v>
      </c>
      <c r="AZ77" s="342">
        <f>逆行列係数!AZ77/'逆行列係数（外生化）'!AZ$116</f>
        <v>6.1671548495315712E-3</v>
      </c>
      <c r="BA77" s="342">
        <f>逆行列係数!BA77/'逆行列係数（外生化）'!BA$116</f>
        <v>4.2678363491897202E-3</v>
      </c>
      <c r="BB77" s="342">
        <f>逆行列係数!BB77/'逆行列係数（外生化）'!BB$116</f>
        <v>5.6947048077002358E-3</v>
      </c>
      <c r="BC77" s="342">
        <f>逆行列係数!BC77/'逆行列係数（外生化）'!BC$116</f>
        <v>5.0970964908874337E-3</v>
      </c>
      <c r="BD77" s="342">
        <f>逆行列係数!BD77/'逆行列係数（外生化）'!BD$116</f>
        <v>5.8145874401254729E-3</v>
      </c>
      <c r="BE77" s="342">
        <f>逆行列係数!BE77/'逆行列係数（外生化）'!BE$116</f>
        <v>3.0485535734972686E-3</v>
      </c>
      <c r="BF77" s="342">
        <f>逆行列係数!BF77/'逆行列係数（外生化）'!BF$116</f>
        <v>2.4779751489842471E-3</v>
      </c>
      <c r="BG77" s="342">
        <f>逆行列係数!BG77/'逆行列係数（外生化）'!BG$116</f>
        <v>2.9796143696830452E-3</v>
      </c>
      <c r="BH77" s="342">
        <f>逆行列係数!BH77/'逆行列係数（外生化）'!BH$116</f>
        <v>4.8790684165118947E-3</v>
      </c>
      <c r="BI77" s="342">
        <f>逆行列係数!BI77/'逆行列係数（外生化）'!BI$116</f>
        <v>3.2166013669828698E-3</v>
      </c>
      <c r="BJ77" s="342">
        <f>逆行列係数!BJ77/'逆行列係数（外生化）'!BJ$116</f>
        <v>5.7484895448390158E-3</v>
      </c>
      <c r="BK77" s="342">
        <f>逆行列係数!BK77/'逆行列係数（外生化）'!BK$116</f>
        <v>1.0030685105507385E-2</v>
      </c>
      <c r="BL77" s="342">
        <f>逆行列係数!BL77/'逆行列係数（外生化）'!BL$116</f>
        <v>1.3030411650922391E-2</v>
      </c>
      <c r="BM77" s="342">
        <f>逆行列係数!BM77/'逆行列係数（外生化）'!BM$116</f>
        <v>7.1913024165499249E-3</v>
      </c>
      <c r="BN77" s="342">
        <f>逆行列係数!BN77/'逆行列係数（外生化）'!BN$116</f>
        <v>7.0086755102104258E-3</v>
      </c>
      <c r="BO77" s="342">
        <f>逆行列係数!BO77/'逆行列係数（外生化）'!BO$116</f>
        <v>7.421665622265078E-3</v>
      </c>
      <c r="BP77" s="342">
        <f>逆行列係数!BP77/'逆行列係数（外生化）'!BP$116</f>
        <v>8.5177440243247929E-3</v>
      </c>
      <c r="BQ77" s="342">
        <f>逆行列係数!BQ77/'逆行列係数（外生化）'!BQ$116</f>
        <v>2.2387032720415461E-2</v>
      </c>
      <c r="BR77" s="342">
        <f>逆行列係数!BR77/'逆行列係数（外生化）'!BR$116</f>
        <v>5.4904163200626705E-3</v>
      </c>
      <c r="BS77" s="342">
        <f>逆行列係数!BS77/'逆行列係数（外生化）'!BS$116</f>
        <v>6.4611663252888626E-3</v>
      </c>
      <c r="BT77" s="342">
        <f>逆行列係数!BT77/'逆行列係数（外生化）'!BT$116</f>
        <v>3.6749427100329073E-2</v>
      </c>
      <c r="BU77" s="342">
        <f>逆行列係数!BU77/'逆行列係数（外生化）'!BU$116</f>
        <v>2.1150894235927496E-2</v>
      </c>
      <c r="BV77" s="342">
        <f>逆行列係数!BV77/'逆行列係数（外生化）'!BV$116</f>
        <v>1</v>
      </c>
      <c r="BW77" s="342">
        <f>逆行列係数!BW77/'逆行列係数（外生化）'!BW$116</f>
        <v>0.17865514133815985</v>
      </c>
      <c r="BX77" s="342">
        <f>逆行列係数!BX77/'逆行列係数（外生化）'!BX$116</f>
        <v>1.9136549509316959E-2</v>
      </c>
      <c r="BY77" s="342">
        <f>逆行列係数!BY77/'逆行列係数（外生化）'!BY$116</f>
        <v>4.679252326702194E-3</v>
      </c>
      <c r="BZ77" s="342">
        <f>逆行列係数!BZ77/'逆行列係数（外生化）'!BZ$116</f>
        <v>1.5026976968346173E-2</v>
      </c>
      <c r="CA77" s="342">
        <f>逆行列係数!CA77/'逆行列係数（外生化）'!CA$116</f>
        <v>3.6132580426296711E-2</v>
      </c>
      <c r="CB77" s="342">
        <f>逆行列係数!CB77/'逆行列係数（外生化）'!CB$116</f>
        <v>3.3507603569661246E-2</v>
      </c>
      <c r="CC77" s="342">
        <f>逆行列係数!CC77/'逆行列係数（外生化）'!CC$116</f>
        <v>0</v>
      </c>
      <c r="CD77" s="342">
        <f>逆行列係数!CD77/'逆行列係数（外生化）'!CD$116</f>
        <v>9.195359882608807E-2</v>
      </c>
      <c r="CE77" s="342">
        <f>逆行列係数!CE77/'逆行列係数（外生化）'!CE$116</f>
        <v>0.10650689331284886</v>
      </c>
      <c r="CF77" s="342">
        <f>逆行列係数!CF77/'逆行列係数（外生化）'!CF$116</f>
        <v>3.7064675198870987E-2</v>
      </c>
      <c r="CG77" s="342">
        <f>逆行列係数!CG77/'逆行列係数（外生化）'!CG$116</f>
        <v>1.9890271181576536E-2</v>
      </c>
      <c r="CH77" s="342">
        <f>逆行列係数!CH77/'逆行列係数（外生化）'!CH$116</f>
        <v>1.6938174423827806E-2</v>
      </c>
      <c r="CI77" s="342">
        <f>逆行列係数!CI77/'逆行列係数（外生化）'!CI$116</f>
        <v>1.4785242412629854E-2</v>
      </c>
      <c r="CJ77" s="342">
        <f>逆行列係数!CJ77/'逆行列係数（外生化）'!CJ$116</f>
        <v>3.439052106212049E-2</v>
      </c>
      <c r="CK77" s="342">
        <f>逆行列係数!CK77/'逆行列係数（外生化）'!CK$116</f>
        <v>6.859829659085602E-2</v>
      </c>
      <c r="CL77" s="342">
        <f>逆行列係数!CL77/'逆行列係数（外生化）'!CL$116</f>
        <v>3.2560424873628535E-2</v>
      </c>
      <c r="CM77" s="342">
        <f>逆行列係数!CM77/'逆行列係数（外生化）'!CM$116</f>
        <v>6.7553809338180594E-3</v>
      </c>
      <c r="CN77" s="342">
        <f>逆行列係数!CN77/'逆行列係数（外生化）'!CN$116</f>
        <v>4.5309439169924819E-3</v>
      </c>
      <c r="CO77" s="342">
        <f>逆行列係数!CO77/'逆行列係数（外生化）'!CO$116</f>
        <v>2.8457349087507279E-2</v>
      </c>
      <c r="CP77" s="342">
        <f>逆行列係数!CP77/'逆行列係数（外生化）'!CP$116</f>
        <v>2.980628508451761E-2</v>
      </c>
      <c r="CQ77" s="342">
        <f>逆行列係数!CQ77/'逆行列係数（外生化）'!CQ$116</f>
        <v>1.4150422276977463E-2</v>
      </c>
      <c r="CR77" s="342">
        <f>逆行列係数!CR77/'逆行列係数（外生化）'!CR$116</f>
        <v>1.1909300402944445E-2</v>
      </c>
      <c r="CS77" s="342">
        <f>逆行列係数!CS77/'逆行列係数（外生化）'!CS$116</f>
        <v>1.2493300034959631E-2</v>
      </c>
      <c r="CT77" s="342">
        <f>逆行列係数!CT77/'逆行列係数（外生化）'!CT$116</f>
        <v>2.084434458862729E-2</v>
      </c>
      <c r="CU77" s="342">
        <f>逆行列係数!CU77/'逆行列係数（外生化）'!CU$116</f>
        <v>2.7019202735495847E-2</v>
      </c>
      <c r="CV77" s="342">
        <f>逆行列係数!CV77/'逆行列係数（外生化）'!CV$116</f>
        <v>6.7973516778942712E-3</v>
      </c>
      <c r="CW77" s="342">
        <f>逆行列係数!CW77/'逆行列係数（外生化）'!CW$116</f>
        <v>6.279632276320145E-3</v>
      </c>
      <c r="CX77" s="342">
        <f>逆行列係数!CX77/'逆行列係数（外生化）'!CX$116</f>
        <v>1.1215862573113274E-2</v>
      </c>
      <c r="CY77" s="342">
        <f>逆行列係数!CY77/'逆行列係数（外生化）'!CY$116</f>
        <v>2.2365229418093321E-2</v>
      </c>
      <c r="CZ77" s="342">
        <f>逆行列係数!CZ77/'逆行列係数（外生化）'!CZ$116</f>
        <v>6.4685061060486909E-2</v>
      </c>
      <c r="DA77" s="342">
        <f>逆行列係数!DA77/'逆行列係数（外生化）'!DA$116</f>
        <v>3.8120380931763981E-2</v>
      </c>
      <c r="DB77" s="342">
        <f>逆行列係数!DB77/'逆行列係数（外生化）'!DB$116</f>
        <v>1.092337753568884E-2</v>
      </c>
      <c r="DC77" s="342">
        <f>逆行列係数!DC77/'逆行列係数（外生化）'!DC$116</f>
        <v>2.777654829334757E-2</v>
      </c>
      <c r="DD77" s="342">
        <f>逆行列係数!DD77/'逆行列係数（外生化）'!DD$116</f>
        <v>2.0952239440949098E-2</v>
      </c>
      <c r="DE77" s="342">
        <f>逆行列係数!DE77/'逆行列係数（外生化）'!DE$116</f>
        <v>6.5939990580248129E-3</v>
      </c>
      <c r="DF77" s="343">
        <f>逆行列係数!DF77/'逆行列係数（外生化）'!DF$116</f>
        <v>2.3129035775512428E-2</v>
      </c>
      <c r="DG77" s="344"/>
      <c r="DH77" s="345"/>
      <c r="DI77" s="346"/>
      <c r="DJ77" s="346"/>
      <c r="DK77" s="346"/>
      <c r="DL77" s="346"/>
      <c r="DM77" s="346"/>
      <c r="DN77" s="346"/>
      <c r="DO77" s="346"/>
      <c r="DR77" s="345"/>
      <c r="DS77" s="345"/>
      <c r="DT77" s="345"/>
      <c r="DU77" s="345"/>
      <c r="DV77" s="345"/>
      <c r="DW77" s="345"/>
      <c r="DX77" s="345"/>
      <c r="DY77" s="345"/>
      <c r="DZ77" s="345"/>
      <c r="EA77" s="345"/>
      <c r="EB77" s="345"/>
      <c r="EC77" s="345"/>
      <c r="ED77" s="345"/>
      <c r="EE77" s="345"/>
      <c r="EF77" s="345"/>
      <c r="EG77" s="345"/>
      <c r="EH77" s="345"/>
      <c r="EI77" s="345"/>
      <c r="EJ77" s="345"/>
      <c r="EK77" s="345"/>
      <c r="EL77" s="345"/>
      <c r="EM77" s="345"/>
      <c r="EN77" s="345"/>
      <c r="EO77" s="345"/>
      <c r="EP77" s="345"/>
      <c r="EQ77" s="345"/>
      <c r="ER77" s="345"/>
      <c r="ES77" s="345"/>
      <c r="ET77" s="345"/>
      <c r="EU77" s="345"/>
      <c r="EV77" s="345"/>
      <c r="EW77" s="345"/>
      <c r="EX77" s="345"/>
      <c r="EY77" s="345"/>
      <c r="EZ77" s="345"/>
      <c r="FA77" s="345"/>
      <c r="FB77" s="345"/>
      <c r="FC77" s="345"/>
      <c r="FD77" s="345"/>
      <c r="FE77" s="345"/>
      <c r="FF77" s="345"/>
      <c r="FG77" s="345"/>
      <c r="FH77" s="345"/>
      <c r="FI77" s="345"/>
      <c r="FJ77" s="345"/>
      <c r="FK77" s="345"/>
      <c r="FL77" s="345"/>
      <c r="FM77" s="345"/>
      <c r="FN77" s="345"/>
      <c r="FO77" s="345"/>
    </row>
    <row r="78" spans="1:171" ht="19.899999999999999" customHeight="1" x14ac:dyDescent="0.15">
      <c r="A78" s="347" t="s">
        <v>474</v>
      </c>
      <c r="B78" s="348" t="s">
        <v>475</v>
      </c>
      <c r="C78" s="349">
        <f>逆行列係数!C78/'逆行列係数（外生化）'!C$116</f>
        <v>0</v>
      </c>
      <c r="D78" s="342">
        <f>逆行列係数!D78/'逆行列係数（外生化）'!D$116</f>
        <v>0</v>
      </c>
      <c r="E78" s="342">
        <f>逆行列係数!E78/'逆行列係数（外生化）'!E$116</f>
        <v>0</v>
      </c>
      <c r="F78" s="342">
        <f>逆行列係数!F78/'逆行列係数（外生化）'!F$116</f>
        <v>0</v>
      </c>
      <c r="G78" s="342">
        <f>逆行列係数!G78/'逆行列係数（外生化）'!G$116</f>
        <v>0</v>
      </c>
      <c r="H78" s="342">
        <f>逆行列係数!H78/'逆行列係数（外生化）'!H$116</f>
        <v>0</v>
      </c>
      <c r="I78" s="342">
        <f>逆行列係数!I78/'逆行列係数（外生化）'!I$116</f>
        <v>0</v>
      </c>
      <c r="J78" s="342">
        <f>逆行列係数!J78/'逆行列係数（外生化）'!J$116</f>
        <v>0</v>
      </c>
      <c r="K78" s="342">
        <f>逆行列係数!K78/'逆行列係数（外生化）'!K$116</f>
        <v>0</v>
      </c>
      <c r="L78" s="342">
        <f>逆行列係数!L78/'逆行列係数（外生化）'!L$116</f>
        <v>0</v>
      </c>
      <c r="M78" s="342">
        <f>逆行列係数!M78/'逆行列係数（外生化）'!M$116</f>
        <v>0</v>
      </c>
      <c r="N78" s="342">
        <f>逆行列係数!N78/'逆行列係数（外生化）'!N$116</f>
        <v>0</v>
      </c>
      <c r="O78" s="342">
        <f>逆行列係数!O78/'逆行列係数（外生化）'!O$116</f>
        <v>0</v>
      </c>
      <c r="P78" s="342">
        <f>逆行列係数!P78/'逆行列係数（外生化）'!P$116</f>
        <v>0</v>
      </c>
      <c r="Q78" s="342">
        <f>逆行列係数!Q78/'逆行列係数（外生化）'!Q$116</f>
        <v>0</v>
      </c>
      <c r="R78" s="342">
        <f>逆行列係数!R78/'逆行列係数（外生化）'!R$116</f>
        <v>0</v>
      </c>
      <c r="S78" s="342">
        <f>逆行列係数!S78/'逆行列係数（外生化）'!S$116</f>
        <v>0</v>
      </c>
      <c r="T78" s="342">
        <f>逆行列係数!T78/'逆行列係数（外生化）'!T$116</f>
        <v>0</v>
      </c>
      <c r="U78" s="342">
        <f>逆行列係数!U78/'逆行列係数（外生化）'!U$116</f>
        <v>0</v>
      </c>
      <c r="V78" s="342">
        <f>逆行列係数!V78/'逆行列係数（外生化）'!V$116</f>
        <v>0</v>
      </c>
      <c r="W78" s="342">
        <f>逆行列係数!W78/'逆行列係数（外生化）'!W$116</f>
        <v>0</v>
      </c>
      <c r="X78" s="342">
        <f>逆行列係数!X78/'逆行列係数（外生化）'!X$116</f>
        <v>0</v>
      </c>
      <c r="Y78" s="342">
        <f>逆行列係数!Y78/'逆行列係数（外生化）'!Y$116</f>
        <v>0</v>
      </c>
      <c r="Z78" s="342">
        <f>逆行列係数!Z78/'逆行列係数（外生化）'!Z$116</f>
        <v>0</v>
      </c>
      <c r="AA78" s="342">
        <f>逆行列係数!AA78/'逆行列係数（外生化）'!AA$116</f>
        <v>0</v>
      </c>
      <c r="AB78" s="342">
        <f>逆行列係数!AB78/'逆行列係数（外生化）'!AB$116</f>
        <v>0</v>
      </c>
      <c r="AC78" s="342">
        <f>逆行列係数!AC78/'逆行列係数（外生化）'!AC$116</f>
        <v>0</v>
      </c>
      <c r="AD78" s="342">
        <f>逆行列係数!AD78/'逆行列係数（外生化）'!AD$116</f>
        <v>0</v>
      </c>
      <c r="AE78" s="342">
        <f>逆行列係数!AE78/'逆行列係数（外生化）'!AE$116</f>
        <v>0</v>
      </c>
      <c r="AF78" s="342">
        <f>逆行列係数!AF78/'逆行列係数（外生化）'!AF$116</f>
        <v>0</v>
      </c>
      <c r="AG78" s="342">
        <f>逆行列係数!AG78/'逆行列係数（外生化）'!AG$116</f>
        <v>0</v>
      </c>
      <c r="AH78" s="342">
        <f>逆行列係数!AH78/'逆行列係数（外生化）'!AH$116</f>
        <v>0</v>
      </c>
      <c r="AI78" s="342">
        <f>逆行列係数!AI78/'逆行列係数（外生化）'!AI$116</f>
        <v>0</v>
      </c>
      <c r="AJ78" s="342">
        <f>逆行列係数!AJ78/'逆行列係数（外生化）'!AJ$116</f>
        <v>0</v>
      </c>
      <c r="AK78" s="342">
        <f>逆行列係数!AK78/'逆行列係数（外生化）'!AK$116</f>
        <v>0</v>
      </c>
      <c r="AL78" s="342">
        <f>逆行列係数!AL78/'逆行列係数（外生化）'!AL$116</f>
        <v>0</v>
      </c>
      <c r="AM78" s="342">
        <f>逆行列係数!AM78/'逆行列係数（外生化）'!AM$116</f>
        <v>0</v>
      </c>
      <c r="AN78" s="342">
        <f>逆行列係数!AN78/'逆行列係数（外生化）'!AN$116</f>
        <v>0</v>
      </c>
      <c r="AO78" s="342">
        <f>逆行列係数!AO78/'逆行列係数（外生化）'!AO$116</f>
        <v>0</v>
      </c>
      <c r="AP78" s="342">
        <f>逆行列係数!AP78/'逆行列係数（外生化）'!AP$116</f>
        <v>0</v>
      </c>
      <c r="AQ78" s="342">
        <f>逆行列係数!AQ78/'逆行列係数（外生化）'!AQ$116</f>
        <v>0</v>
      </c>
      <c r="AR78" s="342">
        <f>逆行列係数!AR78/'逆行列係数（外生化）'!AR$116</f>
        <v>0</v>
      </c>
      <c r="AS78" s="342">
        <f>逆行列係数!AS78/'逆行列係数（外生化）'!AS$116</f>
        <v>0</v>
      </c>
      <c r="AT78" s="342">
        <f>逆行列係数!AT78/'逆行列係数（外生化）'!AT$116</f>
        <v>0</v>
      </c>
      <c r="AU78" s="342">
        <f>逆行列係数!AU78/'逆行列係数（外生化）'!AU$116</f>
        <v>0</v>
      </c>
      <c r="AV78" s="342">
        <f>逆行列係数!AV78/'逆行列係数（外生化）'!AV$116</f>
        <v>0</v>
      </c>
      <c r="AW78" s="342">
        <f>逆行列係数!AW78/'逆行列係数（外生化）'!AW$116</f>
        <v>0</v>
      </c>
      <c r="AX78" s="342">
        <f>逆行列係数!AX78/'逆行列係数（外生化）'!AX$116</f>
        <v>0</v>
      </c>
      <c r="AY78" s="342">
        <f>逆行列係数!AY78/'逆行列係数（外生化）'!AY$116</f>
        <v>0</v>
      </c>
      <c r="AZ78" s="342">
        <f>逆行列係数!AZ78/'逆行列係数（外生化）'!AZ$116</f>
        <v>0</v>
      </c>
      <c r="BA78" s="342">
        <f>逆行列係数!BA78/'逆行列係数（外生化）'!BA$116</f>
        <v>0</v>
      </c>
      <c r="BB78" s="342">
        <f>逆行列係数!BB78/'逆行列係数（外生化）'!BB$116</f>
        <v>0</v>
      </c>
      <c r="BC78" s="342">
        <f>逆行列係数!BC78/'逆行列係数（外生化）'!BC$116</f>
        <v>0</v>
      </c>
      <c r="BD78" s="342">
        <f>逆行列係数!BD78/'逆行列係数（外生化）'!BD$116</f>
        <v>0</v>
      </c>
      <c r="BE78" s="342">
        <f>逆行列係数!BE78/'逆行列係数（外生化）'!BE$116</f>
        <v>0</v>
      </c>
      <c r="BF78" s="342">
        <f>逆行列係数!BF78/'逆行列係数（外生化）'!BF$116</f>
        <v>0</v>
      </c>
      <c r="BG78" s="342">
        <f>逆行列係数!BG78/'逆行列係数（外生化）'!BG$116</f>
        <v>0</v>
      </c>
      <c r="BH78" s="342">
        <f>逆行列係数!BH78/'逆行列係数（外生化）'!BH$116</f>
        <v>0</v>
      </c>
      <c r="BI78" s="342">
        <f>逆行列係数!BI78/'逆行列係数（外生化）'!BI$116</f>
        <v>0</v>
      </c>
      <c r="BJ78" s="342">
        <f>逆行列係数!BJ78/'逆行列係数（外生化）'!BJ$116</f>
        <v>0</v>
      </c>
      <c r="BK78" s="342">
        <f>逆行列係数!BK78/'逆行列係数（外生化）'!BK$116</f>
        <v>0</v>
      </c>
      <c r="BL78" s="342">
        <f>逆行列係数!BL78/'逆行列係数（外生化）'!BL$116</f>
        <v>0</v>
      </c>
      <c r="BM78" s="342">
        <f>逆行列係数!BM78/'逆行列係数（外生化）'!BM$116</f>
        <v>0</v>
      </c>
      <c r="BN78" s="342">
        <f>逆行列係数!BN78/'逆行列係数（外生化）'!BN$116</f>
        <v>0</v>
      </c>
      <c r="BO78" s="342">
        <f>逆行列係数!BO78/'逆行列係数（外生化）'!BO$116</f>
        <v>0</v>
      </c>
      <c r="BP78" s="342">
        <f>逆行列係数!BP78/'逆行列係数（外生化）'!BP$116</f>
        <v>0</v>
      </c>
      <c r="BQ78" s="342">
        <f>逆行列係数!BQ78/'逆行列係数（外生化）'!BQ$116</f>
        <v>0</v>
      </c>
      <c r="BR78" s="342">
        <f>逆行列係数!BR78/'逆行列係数（外生化）'!BR$116</f>
        <v>0</v>
      </c>
      <c r="BS78" s="342">
        <f>逆行列係数!BS78/'逆行列係数（外生化）'!BS$116</f>
        <v>0</v>
      </c>
      <c r="BT78" s="342">
        <f>逆行列係数!BT78/'逆行列係数（外生化）'!BT$116</f>
        <v>0</v>
      </c>
      <c r="BU78" s="342">
        <f>逆行列係数!BU78/'逆行列係数（外生化）'!BU$116</f>
        <v>0</v>
      </c>
      <c r="BV78" s="342">
        <f>逆行列係数!BV78/'逆行列係数（外生化）'!BV$116</f>
        <v>0</v>
      </c>
      <c r="BW78" s="342">
        <f>逆行列係数!BW78/'逆行列係数（外生化）'!BW$116</f>
        <v>1</v>
      </c>
      <c r="BX78" s="342">
        <f>逆行列係数!BX78/'逆行列係数（外生化）'!BX$116</f>
        <v>0</v>
      </c>
      <c r="BY78" s="342">
        <f>逆行列係数!BY78/'逆行列係数（外生化）'!BY$116</f>
        <v>0</v>
      </c>
      <c r="BZ78" s="342">
        <f>逆行列係数!BZ78/'逆行列係数（外生化）'!BZ$116</f>
        <v>0</v>
      </c>
      <c r="CA78" s="342">
        <f>逆行列係数!CA78/'逆行列係数（外生化）'!CA$116</f>
        <v>0</v>
      </c>
      <c r="CB78" s="342">
        <f>逆行列係数!CB78/'逆行列係数（外生化）'!CB$116</f>
        <v>0</v>
      </c>
      <c r="CC78" s="342">
        <f>逆行列係数!CC78/'逆行列係数（外生化）'!CC$116</f>
        <v>0</v>
      </c>
      <c r="CD78" s="342">
        <f>逆行列係数!CD78/'逆行列係数（外生化）'!CD$116</f>
        <v>0</v>
      </c>
      <c r="CE78" s="342">
        <f>逆行列係数!CE78/'逆行列係数（外生化）'!CE$116</f>
        <v>0</v>
      </c>
      <c r="CF78" s="342">
        <f>逆行列係数!CF78/'逆行列係数（外生化）'!CF$116</f>
        <v>0</v>
      </c>
      <c r="CG78" s="342">
        <f>逆行列係数!CG78/'逆行列係数（外生化）'!CG$116</f>
        <v>0</v>
      </c>
      <c r="CH78" s="342">
        <f>逆行列係数!CH78/'逆行列係数（外生化）'!CH$116</f>
        <v>0</v>
      </c>
      <c r="CI78" s="342">
        <f>逆行列係数!CI78/'逆行列係数（外生化）'!CI$116</f>
        <v>0</v>
      </c>
      <c r="CJ78" s="342">
        <f>逆行列係数!CJ78/'逆行列係数（外生化）'!CJ$116</f>
        <v>0</v>
      </c>
      <c r="CK78" s="342">
        <f>逆行列係数!CK78/'逆行列係数（外生化）'!CK$116</f>
        <v>0</v>
      </c>
      <c r="CL78" s="342">
        <f>逆行列係数!CL78/'逆行列係数（外生化）'!CL$116</f>
        <v>0</v>
      </c>
      <c r="CM78" s="342">
        <f>逆行列係数!CM78/'逆行列係数（外生化）'!CM$116</f>
        <v>0</v>
      </c>
      <c r="CN78" s="342">
        <f>逆行列係数!CN78/'逆行列係数（外生化）'!CN$116</f>
        <v>0</v>
      </c>
      <c r="CO78" s="342">
        <f>逆行列係数!CO78/'逆行列係数（外生化）'!CO$116</f>
        <v>0</v>
      </c>
      <c r="CP78" s="342">
        <f>逆行列係数!CP78/'逆行列係数（外生化）'!CP$116</f>
        <v>0</v>
      </c>
      <c r="CQ78" s="342">
        <f>逆行列係数!CQ78/'逆行列係数（外生化）'!CQ$116</f>
        <v>0</v>
      </c>
      <c r="CR78" s="342">
        <f>逆行列係数!CR78/'逆行列係数（外生化）'!CR$116</f>
        <v>0</v>
      </c>
      <c r="CS78" s="342">
        <f>逆行列係数!CS78/'逆行列係数（外生化）'!CS$116</f>
        <v>0</v>
      </c>
      <c r="CT78" s="342">
        <f>逆行列係数!CT78/'逆行列係数（外生化）'!CT$116</f>
        <v>0</v>
      </c>
      <c r="CU78" s="342">
        <f>逆行列係数!CU78/'逆行列係数（外生化）'!CU$116</f>
        <v>0</v>
      </c>
      <c r="CV78" s="342">
        <f>逆行列係数!CV78/'逆行列係数（外生化）'!CV$116</f>
        <v>0</v>
      </c>
      <c r="CW78" s="342">
        <f>逆行列係数!CW78/'逆行列係数（外生化）'!CW$116</f>
        <v>0</v>
      </c>
      <c r="CX78" s="342">
        <f>逆行列係数!CX78/'逆行列係数（外生化）'!CX$116</f>
        <v>0</v>
      </c>
      <c r="CY78" s="342">
        <f>逆行列係数!CY78/'逆行列係数（外生化）'!CY$116</f>
        <v>0</v>
      </c>
      <c r="CZ78" s="342">
        <f>逆行列係数!CZ78/'逆行列係数（外生化）'!CZ$116</f>
        <v>0</v>
      </c>
      <c r="DA78" s="342">
        <f>逆行列係数!DA78/'逆行列係数（外生化）'!DA$116</f>
        <v>0</v>
      </c>
      <c r="DB78" s="342">
        <f>逆行列係数!DB78/'逆行列係数（外生化）'!DB$116</f>
        <v>0</v>
      </c>
      <c r="DC78" s="342">
        <f>逆行列係数!DC78/'逆行列係数（外生化）'!DC$116</f>
        <v>0</v>
      </c>
      <c r="DD78" s="342">
        <f>逆行列係数!DD78/'逆行列係数（外生化）'!DD$116</f>
        <v>0</v>
      </c>
      <c r="DE78" s="342">
        <f>逆行列係数!DE78/'逆行列係数（外生化）'!DE$116</f>
        <v>0</v>
      </c>
      <c r="DF78" s="343">
        <f>逆行列係数!DF78/'逆行列係数（外生化）'!DF$116</f>
        <v>0</v>
      </c>
      <c r="DG78" s="344"/>
      <c r="DH78" s="345"/>
      <c r="DI78" s="346"/>
      <c r="DJ78" s="346"/>
      <c r="DK78" s="346"/>
      <c r="DL78" s="346"/>
      <c r="DM78" s="346"/>
      <c r="DN78" s="346"/>
      <c r="DO78" s="346"/>
      <c r="DR78" s="345"/>
      <c r="DS78" s="345"/>
      <c r="DT78" s="345"/>
      <c r="DU78" s="345"/>
      <c r="DV78" s="345"/>
      <c r="DW78" s="345"/>
      <c r="DX78" s="345"/>
      <c r="DY78" s="345"/>
      <c r="DZ78" s="345"/>
      <c r="EA78" s="345"/>
      <c r="EB78" s="345"/>
      <c r="EC78" s="345"/>
      <c r="ED78" s="345"/>
      <c r="EE78" s="345"/>
      <c r="EF78" s="345"/>
      <c r="EG78" s="345"/>
      <c r="EH78" s="345"/>
      <c r="EI78" s="345"/>
      <c r="EJ78" s="345"/>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c r="FO78" s="345"/>
    </row>
    <row r="79" spans="1:171" ht="19.899999999999999" customHeight="1" x14ac:dyDescent="0.15">
      <c r="A79" s="347" t="s">
        <v>477</v>
      </c>
      <c r="B79" s="348" t="s">
        <v>478</v>
      </c>
      <c r="C79" s="349">
        <f>逆行列係数!C79/'逆行列係数（外生化）'!C$116</f>
        <v>0</v>
      </c>
      <c r="D79" s="342">
        <f>逆行列係数!D79/'逆行列係数（外生化）'!D$116</f>
        <v>0</v>
      </c>
      <c r="E79" s="342">
        <f>逆行列係数!E79/'逆行列係数（外生化）'!E$116</f>
        <v>0</v>
      </c>
      <c r="F79" s="342">
        <f>逆行列係数!F79/'逆行列係数（外生化）'!F$116</f>
        <v>0</v>
      </c>
      <c r="G79" s="342">
        <f>逆行列係数!G79/'逆行列係数（外生化）'!G$116</f>
        <v>0</v>
      </c>
      <c r="H79" s="342">
        <f>逆行列係数!H79/'逆行列係数（外生化）'!H$116</f>
        <v>0</v>
      </c>
      <c r="I79" s="342">
        <f>逆行列係数!I79/'逆行列係数（外生化）'!I$116</f>
        <v>0</v>
      </c>
      <c r="J79" s="342">
        <f>逆行列係数!J79/'逆行列係数（外生化）'!J$116</f>
        <v>0</v>
      </c>
      <c r="K79" s="342">
        <f>逆行列係数!K79/'逆行列係数（外生化）'!K$116</f>
        <v>0</v>
      </c>
      <c r="L79" s="342">
        <f>逆行列係数!L79/'逆行列係数（外生化）'!L$116</f>
        <v>0</v>
      </c>
      <c r="M79" s="342">
        <f>逆行列係数!M79/'逆行列係数（外生化）'!M$116</f>
        <v>0</v>
      </c>
      <c r="N79" s="342">
        <f>逆行列係数!N79/'逆行列係数（外生化）'!N$116</f>
        <v>0</v>
      </c>
      <c r="O79" s="342">
        <f>逆行列係数!O79/'逆行列係数（外生化）'!O$116</f>
        <v>0</v>
      </c>
      <c r="P79" s="342">
        <f>逆行列係数!P79/'逆行列係数（外生化）'!P$116</f>
        <v>0</v>
      </c>
      <c r="Q79" s="342">
        <f>逆行列係数!Q79/'逆行列係数（外生化）'!Q$116</f>
        <v>0</v>
      </c>
      <c r="R79" s="342">
        <f>逆行列係数!R79/'逆行列係数（外生化）'!R$116</f>
        <v>0</v>
      </c>
      <c r="S79" s="342">
        <f>逆行列係数!S79/'逆行列係数（外生化）'!S$116</f>
        <v>0</v>
      </c>
      <c r="T79" s="342">
        <f>逆行列係数!T79/'逆行列係数（外生化）'!T$116</f>
        <v>0</v>
      </c>
      <c r="U79" s="342">
        <f>逆行列係数!U79/'逆行列係数（外生化）'!U$116</f>
        <v>0</v>
      </c>
      <c r="V79" s="342">
        <f>逆行列係数!V79/'逆行列係数（外生化）'!V$116</f>
        <v>0</v>
      </c>
      <c r="W79" s="342">
        <f>逆行列係数!W79/'逆行列係数（外生化）'!W$116</f>
        <v>0</v>
      </c>
      <c r="X79" s="342">
        <f>逆行列係数!X79/'逆行列係数（外生化）'!X$116</f>
        <v>0</v>
      </c>
      <c r="Y79" s="342">
        <f>逆行列係数!Y79/'逆行列係数（外生化）'!Y$116</f>
        <v>0</v>
      </c>
      <c r="Z79" s="342">
        <f>逆行列係数!Z79/'逆行列係数（外生化）'!Z$116</f>
        <v>0</v>
      </c>
      <c r="AA79" s="342">
        <f>逆行列係数!AA79/'逆行列係数（外生化）'!AA$116</f>
        <v>0</v>
      </c>
      <c r="AB79" s="342">
        <f>逆行列係数!AB79/'逆行列係数（外生化）'!AB$116</f>
        <v>0</v>
      </c>
      <c r="AC79" s="342">
        <f>逆行列係数!AC79/'逆行列係数（外生化）'!AC$116</f>
        <v>0</v>
      </c>
      <c r="AD79" s="342">
        <f>逆行列係数!AD79/'逆行列係数（外生化）'!AD$116</f>
        <v>0</v>
      </c>
      <c r="AE79" s="342">
        <f>逆行列係数!AE79/'逆行列係数（外生化）'!AE$116</f>
        <v>0</v>
      </c>
      <c r="AF79" s="342">
        <f>逆行列係数!AF79/'逆行列係数（外生化）'!AF$116</f>
        <v>0</v>
      </c>
      <c r="AG79" s="342">
        <f>逆行列係数!AG79/'逆行列係数（外生化）'!AG$116</f>
        <v>0</v>
      </c>
      <c r="AH79" s="342">
        <f>逆行列係数!AH79/'逆行列係数（外生化）'!AH$116</f>
        <v>0</v>
      </c>
      <c r="AI79" s="342">
        <f>逆行列係数!AI79/'逆行列係数（外生化）'!AI$116</f>
        <v>0</v>
      </c>
      <c r="AJ79" s="342">
        <f>逆行列係数!AJ79/'逆行列係数（外生化）'!AJ$116</f>
        <v>0</v>
      </c>
      <c r="AK79" s="342">
        <f>逆行列係数!AK79/'逆行列係数（外生化）'!AK$116</f>
        <v>0</v>
      </c>
      <c r="AL79" s="342">
        <f>逆行列係数!AL79/'逆行列係数（外生化）'!AL$116</f>
        <v>0</v>
      </c>
      <c r="AM79" s="342">
        <f>逆行列係数!AM79/'逆行列係数（外生化）'!AM$116</f>
        <v>0</v>
      </c>
      <c r="AN79" s="342">
        <f>逆行列係数!AN79/'逆行列係数（外生化）'!AN$116</f>
        <v>0</v>
      </c>
      <c r="AO79" s="342">
        <f>逆行列係数!AO79/'逆行列係数（外生化）'!AO$116</f>
        <v>0</v>
      </c>
      <c r="AP79" s="342">
        <f>逆行列係数!AP79/'逆行列係数（外生化）'!AP$116</f>
        <v>0</v>
      </c>
      <c r="AQ79" s="342">
        <f>逆行列係数!AQ79/'逆行列係数（外生化）'!AQ$116</f>
        <v>0</v>
      </c>
      <c r="AR79" s="342">
        <f>逆行列係数!AR79/'逆行列係数（外生化）'!AR$116</f>
        <v>0</v>
      </c>
      <c r="AS79" s="342">
        <f>逆行列係数!AS79/'逆行列係数（外生化）'!AS$116</f>
        <v>0</v>
      </c>
      <c r="AT79" s="342">
        <f>逆行列係数!AT79/'逆行列係数（外生化）'!AT$116</f>
        <v>0</v>
      </c>
      <c r="AU79" s="342">
        <f>逆行列係数!AU79/'逆行列係数（外生化）'!AU$116</f>
        <v>0</v>
      </c>
      <c r="AV79" s="342">
        <f>逆行列係数!AV79/'逆行列係数（外生化）'!AV$116</f>
        <v>0</v>
      </c>
      <c r="AW79" s="342">
        <f>逆行列係数!AW79/'逆行列係数（外生化）'!AW$116</f>
        <v>0</v>
      </c>
      <c r="AX79" s="342">
        <f>逆行列係数!AX79/'逆行列係数（外生化）'!AX$116</f>
        <v>0</v>
      </c>
      <c r="AY79" s="342">
        <f>逆行列係数!AY79/'逆行列係数（外生化）'!AY$116</f>
        <v>0</v>
      </c>
      <c r="AZ79" s="342">
        <f>逆行列係数!AZ79/'逆行列係数（外生化）'!AZ$116</f>
        <v>0</v>
      </c>
      <c r="BA79" s="342">
        <f>逆行列係数!BA79/'逆行列係数（外生化）'!BA$116</f>
        <v>0</v>
      </c>
      <c r="BB79" s="342">
        <f>逆行列係数!BB79/'逆行列係数（外生化）'!BB$116</f>
        <v>0</v>
      </c>
      <c r="BC79" s="342">
        <f>逆行列係数!BC79/'逆行列係数（外生化）'!BC$116</f>
        <v>0</v>
      </c>
      <c r="BD79" s="342">
        <f>逆行列係数!BD79/'逆行列係数（外生化）'!BD$116</f>
        <v>0</v>
      </c>
      <c r="BE79" s="342">
        <f>逆行列係数!BE79/'逆行列係数（外生化）'!BE$116</f>
        <v>0</v>
      </c>
      <c r="BF79" s="342">
        <f>逆行列係数!BF79/'逆行列係数（外生化）'!BF$116</f>
        <v>0</v>
      </c>
      <c r="BG79" s="342">
        <f>逆行列係数!BG79/'逆行列係数（外生化）'!BG$116</f>
        <v>0</v>
      </c>
      <c r="BH79" s="342">
        <f>逆行列係数!BH79/'逆行列係数（外生化）'!BH$116</f>
        <v>0</v>
      </c>
      <c r="BI79" s="342">
        <f>逆行列係数!BI79/'逆行列係数（外生化）'!BI$116</f>
        <v>0</v>
      </c>
      <c r="BJ79" s="342">
        <f>逆行列係数!BJ79/'逆行列係数（外生化）'!BJ$116</f>
        <v>0</v>
      </c>
      <c r="BK79" s="342">
        <f>逆行列係数!BK79/'逆行列係数（外生化）'!BK$116</f>
        <v>0</v>
      </c>
      <c r="BL79" s="342">
        <f>逆行列係数!BL79/'逆行列係数（外生化）'!BL$116</f>
        <v>0</v>
      </c>
      <c r="BM79" s="342">
        <f>逆行列係数!BM79/'逆行列係数（外生化）'!BM$116</f>
        <v>0</v>
      </c>
      <c r="BN79" s="342">
        <f>逆行列係数!BN79/'逆行列係数（外生化）'!BN$116</f>
        <v>0</v>
      </c>
      <c r="BO79" s="342">
        <f>逆行列係数!BO79/'逆行列係数（外生化）'!BO$116</f>
        <v>0</v>
      </c>
      <c r="BP79" s="342">
        <f>逆行列係数!BP79/'逆行列係数（外生化）'!BP$116</f>
        <v>0</v>
      </c>
      <c r="BQ79" s="342">
        <f>逆行列係数!BQ79/'逆行列係数（外生化）'!BQ$116</f>
        <v>0</v>
      </c>
      <c r="BR79" s="342">
        <f>逆行列係数!BR79/'逆行列係数（外生化）'!BR$116</f>
        <v>0</v>
      </c>
      <c r="BS79" s="342">
        <f>逆行列係数!BS79/'逆行列係数（外生化）'!BS$116</f>
        <v>0</v>
      </c>
      <c r="BT79" s="342">
        <f>逆行列係数!BT79/'逆行列係数（外生化）'!BT$116</f>
        <v>0</v>
      </c>
      <c r="BU79" s="342">
        <f>逆行列係数!BU79/'逆行列係数（外生化）'!BU$116</f>
        <v>0</v>
      </c>
      <c r="BV79" s="342">
        <f>逆行列係数!BV79/'逆行列係数（外生化）'!BV$116</f>
        <v>0</v>
      </c>
      <c r="BW79" s="342">
        <f>逆行列係数!BW79/'逆行列係数（外生化）'!BW$116</f>
        <v>0</v>
      </c>
      <c r="BX79" s="342">
        <f>逆行列係数!BX79/'逆行列係数（外生化）'!BX$116</f>
        <v>1</v>
      </c>
      <c r="BY79" s="342">
        <f>逆行列係数!BY79/'逆行列係数（外生化）'!BY$116</f>
        <v>0</v>
      </c>
      <c r="BZ79" s="342">
        <f>逆行列係数!BZ79/'逆行列係数（外生化）'!BZ$116</f>
        <v>0</v>
      </c>
      <c r="CA79" s="342">
        <f>逆行列係数!CA79/'逆行列係数（外生化）'!CA$116</f>
        <v>0</v>
      </c>
      <c r="CB79" s="342">
        <f>逆行列係数!CB79/'逆行列係数（外生化）'!CB$116</f>
        <v>0</v>
      </c>
      <c r="CC79" s="342">
        <f>逆行列係数!CC79/'逆行列係数（外生化）'!CC$116</f>
        <v>0</v>
      </c>
      <c r="CD79" s="342">
        <f>逆行列係数!CD79/'逆行列係数（外生化）'!CD$116</f>
        <v>0</v>
      </c>
      <c r="CE79" s="342">
        <f>逆行列係数!CE79/'逆行列係数（外生化）'!CE$116</f>
        <v>0</v>
      </c>
      <c r="CF79" s="342">
        <f>逆行列係数!CF79/'逆行列係数（外生化）'!CF$116</f>
        <v>0</v>
      </c>
      <c r="CG79" s="342">
        <f>逆行列係数!CG79/'逆行列係数（外生化）'!CG$116</f>
        <v>0</v>
      </c>
      <c r="CH79" s="342">
        <f>逆行列係数!CH79/'逆行列係数（外生化）'!CH$116</f>
        <v>0</v>
      </c>
      <c r="CI79" s="342">
        <f>逆行列係数!CI79/'逆行列係数（外生化）'!CI$116</f>
        <v>0</v>
      </c>
      <c r="CJ79" s="342">
        <f>逆行列係数!CJ79/'逆行列係数（外生化）'!CJ$116</f>
        <v>0</v>
      </c>
      <c r="CK79" s="342">
        <f>逆行列係数!CK79/'逆行列係数（外生化）'!CK$116</f>
        <v>0</v>
      </c>
      <c r="CL79" s="342">
        <f>逆行列係数!CL79/'逆行列係数（外生化）'!CL$116</f>
        <v>0</v>
      </c>
      <c r="CM79" s="342">
        <f>逆行列係数!CM79/'逆行列係数（外生化）'!CM$116</f>
        <v>0</v>
      </c>
      <c r="CN79" s="342">
        <f>逆行列係数!CN79/'逆行列係数（外生化）'!CN$116</f>
        <v>0</v>
      </c>
      <c r="CO79" s="342">
        <f>逆行列係数!CO79/'逆行列係数（外生化）'!CO$116</f>
        <v>0</v>
      </c>
      <c r="CP79" s="342">
        <f>逆行列係数!CP79/'逆行列係数（外生化）'!CP$116</f>
        <v>0</v>
      </c>
      <c r="CQ79" s="342">
        <f>逆行列係数!CQ79/'逆行列係数（外生化）'!CQ$116</f>
        <v>0</v>
      </c>
      <c r="CR79" s="342">
        <f>逆行列係数!CR79/'逆行列係数（外生化）'!CR$116</f>
        <v>0</v>
      </c>
      <c r="CS79" s="342">
        <f>逆行列係数!CS79/'逆行列係数（外生化）'!CS$116</f>
        <v>0</v>
      </c>
      <c r="CT79" s="342">
        <f>逆行列係数!CT79/'逆行列係数（外生化）'!CT$116</f>
        <v>0</v>
      </c>
      <c r="CU79" s="342">
        <f>逆行列係数!CU79/'逆行列係数（外生化）'!CU$116</f>
        <v>0</v>
      </c>
      <c r="CV79" s="342">
        <f>逆行列係数!CV79/'逆行列係数（外生化）'!CV$116</f>
        <v>0</v>
      </c>
      <c r="CW79" s="342">
        <f>逆行列係数!CW79/'逆行列係数（外生化）'!CW$116</f>
        <v>0</v>
      </c>
      <c r="CX79" s="342">
        <f>逆行列係数!CX79/'逆行列係数（外生化）'!CX$116</f>
        <v>0</v>
      </c>
      <c r="CY79" s="342">
        <f>逆行列係数!CY79/'逆行列係数（外生化）'!CY$116</f>
        <v>0</v>
      </c>
      <c r="CZ79" s="342">
        <f>逆行列係数!CZ79/'逆行列係数（外生化）'!CZ$116</f>
        <v>0</v>
      </c>
      <c r="DA79" s="342">
        <f>逆行列係数!DA79/'逆行列係数（外生化）'!DA$116</f>
        <v>0</v>
      </c>
      <c r="DB79" s="342">
        <f>逆行列係数!DB79/'逆行列係数（外生化）'!DB$116</f>
        <v>0</v>
      </c>
      <c r="DC79" s="342">
        <f>逆行列係数!DC79/'逆行列係数（外生化）'!DC$116</f>
        <v>0</v>
      </c>
      <c r="DD79" s="342">
        <f>逆行列係数!DD79/'逆行列係数（外生化）'!DD$116</f>
        <v>0</v>
      </c>
      <c r="DE79" s="342">
        <f>逆行列係数!DE79/'逆行列係数（外生化）'!DE$116</f>
        <v>0</v>
      </c>
      <c r="DF79" s="343">
        <f>逆行列係数!DF79/'逆行列係数（外生化）'!DF$116</f>
        <v>0</v>
      </c>
      <c r="DG79" s="344"/>
      <c r="DH79" s="345"/>
      <c r="DI79" s="346"/>
      <c r="DJ79" s="346"/>
      <c r="DK79" s="346"/>
      <c r="DL79" s="346"/>
      <c r="DM79" s="346"/>
      <c r="DN79" s="346"/>
      <c r="DO79" s="346"/>
      <c r="DR79" s="345"/>
      <c r="DS79" s="345"/>
      <c r="DT79" s="345"/>
      <c r="DU79" s="345"/>
      <c r="DV79" s="345"/>
      <c r="DW79" s="345"/>
      <c r="DX79" s="345"/>
      <c r="DY79" s="345"/>
      <c r="DZ79" s="345"/>
      <c r="EA79" s="345"/>
      <c r="EB79" s="345"/>
      <c r="EC79" s="345"/>
      <c r="ED79" s="345"/>
      <c r="EE79" s="345"/>
      <c r="EF79" s="345"/>
      <c r="EG79" s="345"/>
      <c r="EH79" s="345"/>
      <c r="EI79" s="345"/>
      <c r="EJ79" s="345"/>
      <c r="EK79" s="345"/>
      <c r="EL79" s="345"/>
      <c r="EM79" s="345"/>
      <c r="EN79" s="345"/>
      <c r="EO79" s="345"/>
      <c r="EP79" s="345"/>
      <c r="EQ79" s="345"/>
      <c r="ER79" s="345"/>
      <c r="ES79" s="345"/>
      <c r="ET79" s="345"/>
      <c r="EU79" s="345"/>
      <c r="EV79" s="345"/>
      <c r="EW79" s="345"/>
      <c r="EX79" s="345"/>
      <c r="EY79" s="345"/>
      <c r="EZ79" s="345"/>
      <c r="FA79" s="345"/>
      <c r="FB79" s="345"/>
      <c r="FC79" s="345"/>
      <c r="FD79" s="345"/>
      <c r="FE79" s="345"/>
      <c r="FF79" s="345"/>
      <c r="FG79" s="345"/>
      <c r="FH79" s="345"/>
      <c r="FI79" s="345"/>
      <c r="FJ79" s="345"/>
      <c r="FK79" s="345"/>
      <c r="FL79" s="345"/>
      <c r="FM79" s="345"/>
      <c r="FN79" s="345"/>
      <c r="FO79" s="345"/>
    </row>
    <row r="80" spans="1:171" ht="19.899999999999999" customHeight="1" x14ac:dyDescent="0.15">
      <c r="A80" s="347" t="s">
        <v>481</v>
      </c>
      <c r="B80" s="348" t="s">
        <v>482</v>
      </c>
      <c r="C80" s="349">
        <f>逆行列係数!C80/'逆行列係数（外生化）'!C$116</f>
        <v>4.1946217093173161E-4</v>
      </c>
      <c r="D80" s="342">
        <f>逆行列係数!D80/'逆行列係数（外生化）'!D$116</f>
        <v>3.5093592161781768E-4</v>
      </c>
      <c r="E80" s="342">
        <f>逆行列係数!E80/'逆行列係数（外生化）'!E$116</f>
        <v>3.0993899179131081E-4</v>
      </c>
      <c r="F80" s="342">
        <f>逆行列係数!F80/'逆行列係数（外生化）'!F$116</f>
        <v>1.4144154257969342E-3</v>
      </c>
      <c r="G80" s="342">
        <f>逆行列係数!G80/'逆行列係数（外生化）'!G$116</f>
        <v>5.6179599951329171E-4</v>
      </c>
      <c r="H80" s="342">
        <f>逆行列係数!H80/'逆行列係数（外生化）'!H$116</f>
        <v>0</v>
      </c>
      <c r="I80" s="342">
        <f>逆行列係数!I80/'逆行列係数（外生化）'!I$116</f>
        <v>1.9699425649282541E-3</v>
      </c>
      <c r="J80" s="342">
        <f>逆行列係数!J80/'逆行列係数（外生化）'!J$116</f>
        <v>7.623536341653009E-4</v>
      </c>
      <c r="K80" s="342">
        <f>逆行列係数!K80/'逆行列係数（外生化）'!K$116</f>
        <v>5.1012751767781661E-4</v>
      </c>
      <c r="L80" s="342">
        <f>逆行列係数!L80/'逆行列係数（外生化）'!L$116</f>
        <v>3.7379591346428399E-4</v>
      </c>
      <c r="M80" s="342">
        <f>逆行列係数!M80/'逆行列係数（外生化）'!M$116</f>
        <v>0</v>
      </c>
      <c r="N80" s="342">
        <f>逆行列係数!N80/'逆行列係数（外生化）'!N$116</f>
        <v>1.3121926461632221E-3</v>
      </c>
      <c r="O80" s="342">
        <f>逆行列係数!O80/'逆行列係数（外生化）'!O$116</f>
        <v>1.0901514313962255E-3</v>
      </c>
      <c r="P80" s="342">
        <f>逆行列係数!P80/'逆行列係数（外生化）'!P$116</f>
        <v>5.2294238408068206E-4</v>
      </c>
      <c r="Q80" s="342">
        <f>逆行列係数!Q80/'逆行列係数（外生化）'!Q$116</f>
        <v>9.6442183275483723E-4</v>
      </c>
      <c r="R80" s="342">
        <f>逆行列係数!R80/'逆行列係数（外生化）'!R$116</f>
        <v>2.6886628252079303E-3</v>
      </c>
      <c r="S80" s="342">
        <f>逆行列係数!S80/'逆行列係数（外生化）'!S$116</f>
        <v>1.6994938412197094E-3</v>
      </c>
      <c r="T80" s="342">
        <f>逆行列係数!T80/'逆行列係数（外生化）'!T$116</f>
        <v>1.3735294616152667E-3</v>
      </c>
      <c r="U80" s="342">
        <f>逆行列係数!U80/'逆行列係数（外生化）'!U$116</f>
        <v>1.0165742910663467E-3</v>
      </c>
      <c r="V80" s="342">
        <f>逆行列係数!V80/'逆行列係数（外生化）'!V$116</f>
        <v>1.1823699042780033E-3</v>
      </c>
      <c r="W80" s="342">
        <f>逆行列係数!W80/'逆行列係数（外生化）'!W$116</f>
        <v>7.2186201285621586E-4</v>
      </c>
      <c r="X80" s="342">
        <f>逆行列係数!X80/'逆行列係数（外生化）'!X$116</f>
        <v>9.6284887529912841E-4</v>
      </c>
      <c r="Y80" s="342">
        <f>逆行列係数!Y80/'逆行列係数（外生化）'!Y$116</f>
        <v>1.1391087209081726E-3</v>
      </c>
      <c r="Z80" s="342">
        <f>逆行列係数!Z80/'逆行列係数（外生化）'!Z$116</f>
        <v>1.0445489687158655E-3</v>
      </c>
      <c r="AA80" s="342">
        <f>逆行列係数!AA80/'逆行列係数（外生化）'!AA$116</f>
        <v>1.1937619335354072E-3</v>
      </c>
      <c r="AB80" s="342">
        <f>逆行列係数!AB80/'逆行列係数（外生化）'!AB$116</f>
        <v>1.1412010740276444E-3</v>
      </c>
      <c r="AC80" s="342">
        <f>逆行列係数!AC80/'逆行列係数（外生化）'!AC$116</f>
        <v>1.3967533876524268E-4</v>
      </c>
      <c r="AD80" s="342">
        <f>逆行列係数!AD80/'逆行列係数（外生化）'!AD$116</f>
        <v>3.5267297480327857E-4</v>
      </c>
      <c r="AE80" s="342">
        <f>逆行列係数!AE80/'逆行列係数（外生化）'!AE$116</f>
        <v>1.5125614543614197E-3</v>
      </c>
      <c r="AF80" s="342">
        <f>逆行列係数!AF80/'逆行列係数（外生化）'!AF$116</f>
        <v>1.0042413318201711E-3</v>
      </c>
      <c r="AG80" s="342">
        <f>逆行列係数!AG80/'逆行列係数（外生化）'!AG$116</f>
        <v>8.7305237909927576E-4</v>
      </c>
      <c r="AH80" s="342">
        <f>逆行列係数!AH80/'逆行列係数（外生化）'!AH$116</f>
        <v>1.2363006319102039E-3</v>
      </c>
      <c r="AI80" s="342">
        <f>逆行列係数!AI80/'逆行列係数（外生化）'!AI$116</f>
        <v>1.250110679700385E-3</v>
      </c>
      <c r="AJ80" s="342">
        <f>逆行列係数!AJ80/'逆行列係数（外生化）'!AJ$116</f>
        <v>8.4096046871567009E-4</v>
      </c>
      <c r="AK80" s="342">
        <f>逆行列係数!AK80/'逆行列係数（外生化）'!AK$116</f>
        <v>1.9951518073480275E-3</v>
      </c>
      <c r="AL80" s="342">
        <f>逆行列係数!AL80/'逆行列係数（外生化）'!AL$116</f>
        <v>4.3431204340656666E-4</v>
      </c>
      <c r="AM80" s="342">
        <f>逆行列係数!AM80/'逆行列係数（外生化）'!AM$116</f>
        <v>7.136299282039175E-4</v>
      </c>
      <c r="AN80" s="342">
        <f>逆行列係数!AN80/'逆行列係数（外生化）'!AN$116</f>
        <v>1.2287711291076983E-3</v>
      </c>
      <c r="AO80" s="342">
        <f>逆行列係数!AO80/'逆行列係数（外生化）'!AO$116</f>
        <v>4.6408909695268448E-4</v>
      </c>
      <c r="AP80" s="342">
        <f>逆行列係数!AP80/'逆行列係数（外生化）'!AP$116</f>
        <v>4.0070351142999354E-4</v>
      </c>
      <c r="AQ80" s="342">
        <f>逆行列係数!AQ80/'逆行列係数（外生化）'!AQ$116</f>
        <v>8.4891636805130581E-4</v>
      </c>
      <c r="AR80" s="342">
        <f>逆行列係数!AR80/'逆行列係数（外生化）'!AR$116</f>
        <v>1.8219648568505726E-3</v>
      </c>
      <c r="AS80" s="342">
        <f>逆行列係数!AS80/'逆行列係数（外生化）'!AS$116</f>
        <v>8.2978456839043094E-4</v>
      </c>
      <c r="AT80" s="342">
        <f>逆行列係数!AT80/'逆行列係数（外生化）'!AT$116</f>
        <v>9.4721311078787185E-4</v>
      </c>
      <c r="AU80" s="342">
        <f>逆行列係数!AU80/'逆行列係数（外生化）'!AU$116</f>
        <v>9.7324592312775747E-4</v>
      </c>
      <c r="AV80" s="342">
        <f>逆行列係数!AV80/'逆行列係数（外生化）'!AV$116</f>
        <v>1.8585699760583991E-3</v>
      </c>
      <c r="AW80" s="342">
        <f>逆行列係数!AW80/'逆行列係数（外生化）'!AW$116</f>
        <v>9.116738193469746E-4</v>
      </c>
      <c r="AX80" s="342">
        <f>逆行列係数!AX80/'逆行列係数（外生化）'!AX$116</f>
        <v>1.4284895776970996E-3</v>
      </c>
      <c r="AY80" s="342">
        <f>逆行列係数!AY80/'逆行列係数（外生化）'!AY$116</f>
        <v>1.1681475850618625E-3</v>
      </c>
      <c r="AZ80" s="342">
        <f>逆行列係数!AZ80/'逆行列係数（外生化）'!AZ$116</f>
        <v>7.2080804508335369E-4</v>
      </c>
      <c r="BA80" s="342">
        <f>逆行列係数!BA80/'逆行列係数（外生化）'!BA$116</f>
        <v>1.3871180271829622E-3</v>
      </c>
      <c r="BB80" s="342">
        <f>逆行列係数!BB80/'逆行列係数（外生化）'!BB$116</f>
        <v>6.6250599225621716E-4</v>
      </c>
      <c r="BC80" s="342">
        <f>逆行列係数!BC80/'逆行列係数（外生化）'!BC$116</f>
        <v>4.3270158395230882E-3</v>
      </c>
      <c r="BD80" s="342">
        <f>逆行列係数!BD80/'逆行列係数（外生化）'!BD$116</f>
        <v>1.817415029403616E-3</v>
      </c>
      <c r="BE80" s="342">
        <f>逆行列係数!BE80/'逆行列係数（外生化）'!BE$116</f>
        <v>6.1916722707692226E-4</v>
      </c>
      <c r="BF80" s="342">
        <f>逆行列係数!BF80/'逆行列係数（外生化）'!BF$116</f>
        <v>3.9311890459435046E-4</v>
      </c>
      <c r="BG80" s="342">
        <f>逆行列係数!BG80/'逆行列係数（外生化）'!BG$116</f>
        <v>5.0512439717139974E-4</v>
      </c>
      <c r="BH80" s="342">
        <f>逆行列係数!BH80/'逆行列係数（外生化）'!BH$116</f>
        <v>1.4898973673052602E-3</v>
      </c>
      <c r="BI80" s="342">
        <f>逆行列係数!BI80/'逆行列係数（外生化）'!BI$116</f>
        <v>1.1040678252085968E-3</v>
      </c>
      <c r="BJ80" s="342">
        <f>逆行列係数!BJ80/'逆行列係数（外生化）'!BJ$116</f>
        <v>1.5488936446898102E-3</v>
      </c>
      <c r="BK80" s="342">
        <f>逆行列係数!BK80/'逆行列係数（外生化）'!BK$116</f>
        <v>2.1056824346732087E-3</v>
      </c>
      <c r="BL80" s="342">
        <f>逆行列係数!BL80/'逆行列係数（外生化）'!BL$116</f>
        <v>1.9160923242622573E-3</v>
      </c>
      <c r="BM80" s="342">
        <f>逆行列係数!BM80/'逆行列係数（外生化）'!BM$116</f>
        <v>1.509836135574849E-3</v>
      </c>
      <c r="BN80" s="342">
        <f>逆行列係数!BN80/'逆行列係数（外生化）'!BN$116</f>
        <v>1.2544058329452103E-3</v>
      </c>
      <c r="BO80" s="342">
        <f>逆行列係数!BO80/'逆行列係数（外生化）'!BO$116</f>
        <v>1.0804105069023978E-3</v>
      </c>
      <c r="BP80" s="342">
        <f>逆行列係数!BP80/'逆行列係数（外生化）'!BP$116</f>
        <v>9.9456493571187959E-4</v>
      </c>
      <c r="BQ80" s="342">
        <f>逆行列係数!BQ80/'逆行列係数（外生化）'!BQ$116</f>
        <v>1.0006760800361518E-3</v>
      </c>
      <c r="BR80" s="342">
        <f>逆行列係数!BR80/'逆行列係数（外生化）'!BR$116</f>
        <v>2.0573417009032745E-3</v>
      </c>
      <c r="BS80" s="342">
        <f>逆行列係数!BS80/'逆行列係数（外生化）'!BS$116</f>
        <v>1.3824483533984147E-2</v>
      </c>
      <c r="BT80" s="342">
        <f>逆行列係数!BT80/'逆行列係数（外生化）'!BT$116</f>
        <v>2.8200748205591424E-3</v>
      </c>
      <c r="BU80" s="342">
        <f>逆行列係数!BU80/'逆行列係数（外生化）'!BU$116</f>
        <v>6.240349764699081E-3</v>
      </c>
      <c r="BV80" s="342">
        <f>逆行列係数!BV80/'逆行列係数（外生化）'!BV$116</f>
        <v>1.1524337710838058E-3</v>
      </c>
      <c r="BW80" s="342">
        <f>逆行列係数!BW80/'逆行列係数（外生化）'!BW$116</f>
        <v>6.8599439424008924E-4</v>
      </c>
      <c r="BX80" s="342">
        <f>逆行列係数!BX80/'逆行列係数（外生化）'!BX$116</f>
        <v>3.2822328765603353E-4</v>
      </c>
      <c r="BY80" s="342">
        <f>逆行列係数!BY80/'逆行列係数（外生化）'!BY$116</f>
        <v>1</v>
      </c>
      <c r="BZ80" s="342">
        <f>逆行列係数!BZ80/'逆行列係数（外生化）'!BZ$116</f>
        <v>1.1577549494439707E-3</v>
      </c>
      <c r="CA80" s="342">
        <f>逆行列係数!CA80/'逆行列係数（外生化）'!CA$116</f>
        <v>9.726782764588436E-4</v>
      </c>
      <c r="CB80" s="342">
        <f>逆行列係数!CB80/'逆行列係数（外生化）'!CB$116</f>
        <v>9.0950051690406701E-4</v>
      </c>
      <c r="CC80" s="342">
        <f>逆行列係数!CC80/'逆行列係数（外生化）'!CC$116</f>
        <v>0</v>
      </c>
      <c r="CD80" s="342">
        <f>逆行列係数!CD80/'逆行列係数（外生化）'!CD$116</f>
        <v>4.4090065496633522E-3</v>
      </c>
      <c r="CE80" s="342">
        <f>逆行列係数!CE80/'逆行列係数（外生化）'!CE$116</f>
        <v>1.2030146657266978E-3</v>
      </c>
      <c r="CF80" s="342">
        <f>逆行列係数!CF80/'逆行列係数（外生化）'!CF$116</f>
        <v>1.2454704348676356E-3</v>
      </c>
      <c r="CG80" s="342">
        <f>逆行列係数!CG80/'逆行列係数（外生化）'!CG$116</f>
        <v>1.0006436476250186E-3</v>
      </c>
      <c r="CH80" s="342">
        <f>逆行列係数!CH80/'逆行列係数（外生化）'!CH$116</f>
        <v>1.4005344924992826E-3</v>
      </c>
      <c r="CI80" s="342">
        <f>逆行列係数!CI80/'逆行列係数（外生化）'!CI$116</f>
        <v>2.1825101355462174E-3</v>
      </c>
      <c r="CJ80" s="342">
        <f>逆行列係数!CJ80/'逆行列係数（外生化）'!CJ$116</f>
        <v>7.5649623721750253E-4</v>
      </c>
      <c r="CK80" s="342">
        <f>逆行列係数!CK80/'逆行列係数（外生化）'!CK$116</f>
        <v>1.6973729422304249E-3</v>
      </c>
      <c r="CL80" s="342">
        <f>逆行列係数!CL80/'逆行列係数（外生化）'!CL$116</f>
        <v>1.1857577936309547E-3</v>
      </c>
      <c r="CM80" s="342">
        <f>逆行列係数!CM80/'逆行列係数（外生化）'!CM$116</f>
        <v>5.3546219579720302E-3</v>
      </c>
      <c r="CN80" s="342">
        <f>逆行列係数!CN80/'逆行列係数（外生化）'!CN$116</f>
        <v>3.3695597638763661E-3</v>
      </c>
      <c r="CO80" s="342">
        <f>逆行列係数!CO80/'逆行列係数（外生化）'!CO$116</f>
        <v>4.7539626071942623E-3</v>
      </c>
      <c r="CP80" s="342">
        <f>逆行列係数!CP80/'逆行列係数（外生化）'!CP$116</f>
        <v>1.5030242299806196E-3</v>
      </c>
      <c r="CQ80" s="342">
        <f>逆行列係数!CQ80/'逆行列係数（外生化）'!CQ$116</f>
        <v>4.4597024856433574E-3</v>
      </c>
      <c r="CR80" s="342">
        <f>逆行列係数!CR80/'逆行列係数（外生化）'!CR$116</f>
        <v>1.4437133323178814E-3</v>
      </c>
      <c r="CS80" s="342">
        <f>逆行列係数!CS80/'逆行列係数（外生化）'!CS$116</f>
        <v>5.8230791877831407E-4</v>
      </c>
      <c r="CT80" s="342">
        <f>逆行列係数!CT80/'逆行列係数（外生化）'!CT$116</f>
        <v>3.4068578397144773E-3</v>
      </c>
      <c r="CU80" s="342">
        <f>逆行列係数!CU80/'逆行列係数（外生化）'!CU$116</f>
        <v>1.0052659064717696E-3</v>
      </c>
      <c r="CV80" s="342">
        <f>逆行列係数!CV80/'逆行列係数（外生化）'!CV$116</f>
        <v>6.9767159151517958E-4</v>
      </c>
      <c r="CW80" s="342">
        <f>逆行列係数!CW80/'逆行列係数（外生化）'!CW$116</f>
        <v>7.1191808813979903E-4</v>
      </c>
      <c r="CX80" s="342">
        <f>逆行列係数!CX80/'逆行列係数（外生化）'!CX$116</f>
        <v>9.7806898514687934E-4</v>
      </c>
      <c r="CY80" s="342">
        <f>逆行列係数!CY80/'逆行列係数（外生化）'!CY$116</f>
        <v>1.2844814974267288E-3</v>
      </c>
      <c r="CZ80" s="342">
        <f>逆行列係数!CZ80/'逆行列係数（外生化）'!CZ$116</f>
        <v>1.2818492755865048E-3</v>
      </c>
      <c r="DA80" s="342">
        <f>逆行列係数!DA80/'逆行列係数（外生化）'!DA$116</f>
        <v>1.056265931567402E-3</v>
      </c>
      <c r="DB80" s="342">
        <f>逆行列係数!DB80/'逆行列係数（外生化）'!DB$116</f>
        <v>1.4199909324688147E-3</v>
      </c>
      <c r="DC80" s="342">
        <f>逆行列係数!DC80/'逆行列係数（外生化）'!DC$116</f>
        <v>4.2436348563720561E-4</v>
      </c>
      <c r="DD80" s="342">
        <f>逆行列係数!DD80/'逆行列係数（外生化）'!DD$116</f>
        <v>1.4514697319531842E-3</v>
      </c>
      <c r="DE80" s="342">
        <f>逆行列係数!DE80/'逆行列係数（外生化）'!DE$116</f>
        <v>1.1841839708707775E-3</v>
      </c>
      <c r="DF80" s="343">
        <f>逆行列係数!DF80/'逆行列係数（外生化）'!DF$116</f>
        <v>1.1867191226016284E-3</v>
      </c>
      <c r="DG80" s="344"/>
      <c r="DH80" s="345"/>
      <c r="DI80" s="346"/>
      <c r="DJ80" s="346"/>
      <c r="DK80" s="346"/>
      <c r="DL80" s="346"/>
      <c r="DM80" s="346"/>
      <c r="DN80" s="346"/>
      <c r="DO80" s="346"/>
      <c r="DR80" s="345"/>
      <c r="DS80" s="345"/>
      <c r="DT80" s="345"/>
      <c r="DU80" s="345"/>
      <c r="DV80" s="345"/>
      <c r="DW80" s="345"/>
      <c r="DX80" s="345"/>
      <c r="DY80" s="345"/>
      <c r="DZ80" s="345"/>
      <c r="EA80" s="345"/>
      <c r="EB80" s="345"/>
      <c r="EC80" s="345"/>
      <c r="ED80" s="345"/>
      <c r="EE80" s="345"/>
      <c r="EF80" s="345"/>
      <c r="EG80" s="345"/>
      <c r="EH80" s="345"/>
      <c r="EI80" s="345"/>
      <c r="EJ80" s="345"/>
      <c r="EK80" s="345"/>
      <c r="EL80" s="345"/>
      <c r="EM80" s="345"/>
      <c r="EN80" s="345"/>
      <c r="EO80" s="345"/>
      <c r="EP80" s="345"/>
      <c r="EQ80" s="345"/>
      <c r="ER80" s="345"/>
      <c r="ES80" s="345"/>
      <c r="ET80" s="345"/>
      <c r="EU80" s="345"/>
      <c r="EV80" s="345"/>
      <c r="EW80" s="345"/>
      <c r="EX80" s="345"/>
      <c r="EY80" s="345"/>
      <c r="EZ80" s="345"/>
      <c r="FA80" s="345"/>
      <c r="FB80" s="345"/>
      <c r="FC80" s="345"/>
      <c r="FD80" s="345"/>
      <c r="FE80" s="345"/>
      <c r="FF80" s="345"/>
      <c r="FG80" s="345"/>
      <c r="FH80" s="345"/>
      <c r="FI80" s="345"/>
      <c r="FJ80" s="345"/>
      <c r="FK80" s="345"/>
      <c r="FL80" s="345"/>
      <c r="FM80" s="345"/>
      <c r="FN80" s="345"/>
      <c r="FO80" s="345"/>
    </row>
    <row r="81" spans="1:171" ht="19.899999999999999" customHeight="1" x14ac:dyDescent="0.15">
      <c r="A81" s="347" t="s">
        <v>487</v>
      </c>
      <c r="B81" s="348" t="s">
        <v>488</v>
      </c>
      <c r="C81" s="349">
        <f>逆行列係数!C81/'逆行列係数（外生化）'!C$116</f>
        <v>6.4414515288530282E-3</v>
      </c>
      <c r="D81" s="342">
        <f>逆行列係数!D81/'逆行列係数（外生化）'!D$116</f>
        <v>2.1072343453824204E-2</v>
      </c>
      <c r="E81" s="342">
        <f>逆行列係数!E81/'逆行列係数（外生化）'!E$116</f>
        <v>5.3030121715712418E-3</v>
      </c>
      <c r="F81" s="342">
        <f>逆行列係数!F81/'逆行列係数（外生化）'!F$116</f>
        <v>1.7020277637687452E-2</v>
      </c>
      <c r="G81" s="342">
        <f>逆行列係数!G81/'逆行列係数（外生化）'!G$116</f>
        <v>3.6034536826249847E-3</v>
      </c>
      <c r="H81" s="342">
        <f>逆行列係数!H81/'逆行列係数（外生化）'!H$116</f>
        <v>0</v>
      </c>
      <c r="I81" s="342">
        <f>逆行列係数!I81/'逆行列係数（外生化）'!I$116</f>
        <v>6.7816996483974672E-3</v>
      </c>
      <c r="J81" s="342">
        <f>逆行列係数!J81/'逆行列係数（外生化）'!J$116</f>
        <v>1.2497508761893537E-2</v>
      </c>
      <c r="K81" s="342">
        <f>逆行列係数!K81/'逆行列係数（外生化）'!K$116</f>
        <v>8.090073154111279E-3</v>
      </c>
      <c r="L81" s="342">
        <f>逆行列係数!L81/'逆行列係数（外生化）'!L$116</f>
        <v>1.5658457930361178E-2</v>
      </c>
      <c r="M81" s="342">
        <f>逆行列係数!M81/'逆行列係数（外生化）'!M$116</f>
        <v>0</v>
      </c>
      <c r="N81" s="342">
        <f>逆行列係数!N81/'逆行列係数（外生化）'!N$116</f>
        <v>6.9235442556831867E-3</v>
      </c>
      <c r="O81" s="342">
        <f>逆行列係数!O81/'逆行列係数（外生化）'!O$116</f>
        <v>5.1955302055960518E-3</v>
      </c>
      <c r="P81" s="342">
        <f>逆行列係数!P81/'逆行列係数（外生化）'!P$116</f>
        <v>1.0070317087244599E-2</v>
      </c>
      <c r="Q81" s="342">
        <f>逆行列係数!Q81/'逆行列係数（外生化）'!Q$116</f>
        <v>1.0463385257807281E-2</v>
      </c>
      <c r="R81" s="342">
        <f>逆行列係数!R81/'逆行列係数（外生化）'!R$116</f>
        <v>2.181866885181049E-2</v>
      </c>
      <c r="S81" s="342">
        <f>逆行列係数!S81/'逆行列係数（外生化）'!S$116</f>
        <v>1.479193443242946E-2</v>
      </c>
      <c r="T81" s="342">
        <f>逆行列係数!T81/'逆行列係数（外生化）'!T$116</f>
        <v>6.9197273828408203E-3</v>
      </c>
      <c r="U81" s="342">
        <f>逆行列係数!U81/'逆行列係数（外生化）'!U$116</f>
        <v>8.9650787223113631E-3</v>
      </c>
      <c r="V81" s="342">
        <f>逆行列係数!V81/'逆行列係数（外生化）'!V$116</f>
        <v>6.001009889126302E-3</v>
      </c>
      <c r="W81" s="342">
        <f>逆行列係数!W81/'逆行列係数（外生化）'!W$116</f>
        <v>4.169062663222459E-3</v>
      </c>
      <c r="X81" s="342">
        <f>逆行列係数!X81/'逆行列係数（外生化）'!X$116</f>
        <v>6.7902033706779968E-3</v>
      </c>
      <c r="Y81" s="342">
        <f>逆行列係数!Y81/'逆行列係数（外生化）'!Y$116</f>
        <v>7.5680777447180714E-3</v>
      </c>
      <c r="Z81" s="342">
        <f>逆行列係数!Z81/'逆行列係数（外生化）'!Z$116</f>
        <v>8.8377228769645471E-3</v>
      </c>
      <c r="AA81" s="342">
        <f>逆行列係数!AA81/'逆行列係数（外生化）'!AA$116</f>
        <v>8.4174661295368762E-3</v>
      </c>
      <c r="AB81" s="342">
        <f>逆行列係数!AB81/'逆行列係数（外生化）'!AB$116</f>
        <v>8.5889086366316807E-3</v>
      </c>
      <c r="AC81" s="342">
        <f>逆行列係数!AC81/'逆行列係数（外生化）'!AC$116</f>
        <v>1.4111149753810511E-3</v>
      </c>
      <c r="AD81" s="342">
        <f>逆行列係数!AD81/'逆行列係数（外生化）'!AD$116</f>
        <v>1.3235430043643966E-2</v>
      </c>
      <c r="AE81" s="342">
        <f>逆行列係数!AE81/'逆行列係数（外生化）'!AE$116</f>
        <v>5.7886033582673947E-3</v>
      </c>
      <c r="AF81" s="342">
        <f>逆行列係数!AF81/'逆行列係数（外生化）'!AF$116</f>
        <v>6.8755182768461065E-3</v>
      </c>
      <c r="AG81" s="342">
        <f>逆行列係数!AG81/'逆行列係数（外生化）'!AG$116</f>
        <v>6.2589793401385228E-3</v>
      </c>
      <c r="AH81" s="342">
        <f>逆行列係数!AH81/'逆行列係数（外生化）'!AH$116</f>
        <v>1.1837907937708119E-2</v>
      </c>
      <c r="AI81" s="342">
        <f>逆行列係数!AI81/'逆行列係数（外生化）'!AI$116</f>
        <v>2.8331702900154108E-2</v>
      </c>
      <c r="AJ81" s="342">
        <f>逆行列係数!AJ81/'逆行列係数（外生化）'!AJ$116</f>
        <v>9.7044305272005072E-3</v>
      </c>
      <c r="AK81" s="342">
        <f>逆行列係数!AK81/'逆行列係数（外生化）'!AK$116</f>
        <v>1.1001234324708561E-2</v>
      </c>
      <c r="AL81" s="342">
        <f>逆行列係数!AL81/'逆行列係数（外生化）'!AL$116</f>
        <v>7.6085302262979488E-3</v>
      </c>
      <c r="AM81" s="342">
        <f>逆行列係数!AM81/'逆行列係数（外生化）'!AM$116</f>
        <v>8.2944629717546705E-3</v>
      </c>
      <c r="AN81" s="342">
        <f>逆行列係数!AN81/'逆行列係数（外生化）'!AN$116</f>
        <v>2.0172860294110546E-2</v>
      </c>
      <c r="AO81" s="342">
        <f>逆行列係数!AO81/'逆行列係数（外生化）'!AO$116</f>
        <v>1.0977825413955368E-2</v>
      </c>
      <c r="AP81" s="342">
        <f>逆行列係数!AP81/'逆行列係数（外生化）'!AP$116</f>
        <v>8.5151579521692347E-3</v>
      </c>
      <c r="AQ81" s="342">
        <f>逆行列係数!AQ81/'逆行列係数（外生化）'!AQ$116</f>
        <v>8.9794257235799122E-3</v>
      </c>
      <c r="AR81" s="342">
        <f>逆行列係数!AR81/'逆行列係数（外生化）'!AR$116</f>
        <v>7.6717295346547211E-3</v>
      </c>
      <c r="AS81" s="342">
        <f>逆行列係数!AS81/'逆行列係数（外生化）'!AS$116</f>
        <v>6.7849141527629078E-3</v>
      </c>
      <c r="AT81" s="342">
        <f>逆行列係数!AT81/'逆行列係数（外生化）'!AT$116</f>
        <v>5.2966232648010486E-3</v>
      </c>
      <c r="AU81" s="342">
        <f>逆行列係数!AU81/'逆行列係数（外生化）'!AU$116</f>
        <v>4.7049898804504674E-3</v>
      </c>
      <c r="AV81" s="342">
        <f>逆行列係数!AV81/'逆行列係数（外生化）'!AV$116</f>
        <v>5.9427716427294577E-3</v>
      </c>
      <c r="AW81" s="342">
        <f>逆行列係数!AW81/'逆行列係数（外生化）'!AW$116</f>
        <v>5.3771815473318942E-3</v>
      </c>
      <c r="AX81" s="342">
        <f>逆行列係数!AX81/'逆行列係数（外生化）'!AX$116</f>
        <v>5.4013591357293268E-3</v>
      </c>
      <c r="AY81" s="342">
        <f>逆行列係数!AY81/'逆行列係数（外生化）'!AY$116</f>
        <v>5.9563067415810498E-3</v>
      </c>
      <c r="AZ81" s="342">
        <f>逆行列係数!AZ81/'逆行列係数（外生化）'!AZ$116</f>
        <v>5.1620803387614758E-3</v>
      </c>
      <c r="BA81" s="342">
        <f>逆行列係数!BA81/'逆行列係数（外生化）'!BA$116</f>
        <v>3.880267522779637E-3</v>
      </c>
      <c r="BB81" s="342">
        <f>逆行列係数!BB81/'逆行列係数（外生化）'!BB$116</f>
        <v>6.400840054252315E-3</v>
      </c>
      <c r="BC81" s="342">
        <f>逆行列係数!BC81/'逆行列係数（外生化）'!BC$116</f>
        <v>4.7903983939872668E-3</v>
      </c>
      <c r="BD81" s="342">
        <f>逆行列係数!BD81/'逆行列係数（外生化）'!BD$116</f>
        <v>7.3617494418416135E-3</v>
      </c>
      <c r="BE81" s="342">
        <f>逆行列係数!BE81/'逆行列係数（外生化）'!BE$116</f>
        <v>8.1909803017602145E-3</v>
      </c>
      <c r="BF81" s="342">
        <f>逆行列係数!BF81/'逆行列係数（外生化）'!BF$116</f>
        <v>7.9440184877245124E-3</v>
      </c>
      <c r="BG81" s="342">
        <f>逆行列係数!BG81/'逆行列係数（外生化）'!BG$116</f>
        <v>5.520188973966742E-3</v>
      </c>
      <c r="BH81" s="342">
        <f>逆行列係数!BH81/'逆行列係数（外生化）'!BH$116</f>
        <v>8.9568225305626456E-3</v>
      </c>
      <c r="BI81" s="342">
        <f>逆行列係数!BI81/'逆行列係数（外生化）'!BI$116</f>
        <v>5.9244184229296538E-3</v>
      </c>
      <c r="BJ81" s="342">
        <f>逆行列係数!BJ81/'逆行列係数（外生化）'!BJ$116</f>
        <v>8.6112342241875493E-3</v>
      </c>
      <c r="BK81" s="342">
        <f>逆行列係数!BK81/'逆行列係数（外生化）'!BK$116</f>
        <v>0.25547108052599943</v>
      </c>
      <c r="BL81" s="342">
        <f>逆行列係数!BL81/'逆行列係数（外生化）'!BL$116</f>
        <v>1.1037837069026314E-2</v>
      </c>
      <c r="BM81" s="342">
        <f>逆行列係数!BM81/'逆行列係数（外生化）'!BM$116</f>
        <v>1.1181340726436064E-2</v>
      </c>
      <c r="BN81" s="342">
        <f>逆行列係数!BN81/'逆行列係数（外生化）'!BN$116</f>
        <v>1.1345120813373024E-2</v>
      </c>
      <c r="BO81" s="342">
        <f>逆行列係数!BO81/'逆行列係数（外生化）'!BO$116</f>
        <v>1.1722859730213753E-2</v>
      </c>
      <c r="BP81" s="342">
        <f>逆行列係数!BP81/'逆行列係数（外生化）'!BP$116</f>
        <v>6.2117521741096296E-3</v>
      </c>
      <c r="BQ81" s="342">
        <f>逆行列係数!BQ81/'逆行列係数（外生化）'!BQ$116</f>
        <v>1.3578143330590223E-2</v>
      </c>
      <c r="BR81" s="342">
        <f>逆行列係数!BR81/'逆行列係数（外生化）'!BR$116</f>
        <v>6.7073609701405667E-3</v>
      </c>
      <c r="BS81" s="342">
        <f>逆行列係数!BS81/'逆行列係数（外生化）'!BS$116</f>
        <v>2.5374800445418063E-2</v>
      </c>
      <c r="BT81" s="342">
        <f>逆行列係数!BT81/'逆行列係数（外生化）'!BT$116</f>
        <v>2.9316619578746259E-3</v>
      </c>
      <c r="BU81" s="342">
        <f>逆行列係数!BU81/'逆行列係数（外生化）'!BU$116</f>
        <v>5.2239079057943508E-3</v>
      </c>
      <c r="BV81" s="342">
        <f>逆行列係数!BV81/'逆行列係数（外生化）'!BV$116</f>
        <v>1.3313292354607995E-3</v>
      </c>
      <c r="BW81" s="342">
        <f>逆行列係数!BW81/'逆行列係数（外生化）'!BW$116</f>
        <v>1.3577742921026606E-3</v>
      </c>
      <c r="BX81" s="342">
        <f>逆行列係数!BX81/'逆行列係数（外生化）'!BX$116</f>
        <v>4.7368507837263006E-4</v>
      </c>
      <c r="BY81" s="342">
        <f>逆行列係数!BY81/'逆行列係数（外生化）'!BY$116</f>
        <v>2.8328251834314317E-3</v>
      </c>
      <c r="BZ81" s="342">
        <f>逆行列係数!BZ81/'逆行列係数（外生化）'!BZ$116</f>
        <v>1</v>
      </c>
      <c r="CA81" s="342">
        <f>逆行列係数!CA81/'逆行列係数（外生化）'!CA$116</f>
        <v>4.0970257927801451E-3</v>
      </c>
      <c r="CB81" s="342">
        <f>逆行列係数!CB81/'逆行列係数（外生化）'!CB$116</f>
        <v>1.6617704685464359E-3</v>
      </c>
      <c r="CC81" s="342">
        <f>逆行列係数!CC81/'逆行列係数（外生化）'!CC$116</f>
        <v>0</v>
      </c>
      <c r="CD81" s="342">
        <f>逆行列係数!CD81/'逆行列係数（外生化）'!CD$116</f>
        <v>3.5373742320389018E-3</v>
      </c>
      <c r="CE81" s="342">
        <f>逆行列係数!CE81/'逆行列係数（外生化）'!CE$116</f>
        <v>2.482863292861411E-3</v>
      </c>
      <c r="CF81" s="342">
        <f>逆行列係数!CF81/'逆行列係数（外生化）'!CF$116</f>
        <v>4.8040195243424753E-3</v>
      </c>
      <c r="CG81" s="342">
        <f>逆行列係数!CG81/'逆行列係数（外生化）'!CG$116</f>
        <v>4.13603660630723E-2</v>
      </c>
      <c r="CH81" s="342">
        <f>逆行列係数!CH81/'逆行列係数（外生化）'!CH$116</f>
        <v>3.755220870282577E-3</v>
      </c>
      <c r="CI81" s="342">
        <f>逆行列係数!CI81/'逆行列係数（外生化）'!CI$116</f>
        <v>3.3147546392032256E-3</v>
      </c>
      <c r="CJ81" s="342">
        <f>逆行列係数!CJ81/'逆行列係数（外生化）'!CJ$116</f>
        <v>3.8456832971512913E-3</v>
      </c>
      <c r="CK81" s="342">
        <f>逆行列係数!CK81/'逆行列係数（外生化）'!CK$116</f>
        <v>4.5548904741110402E-3</v>
      </c>
      <c r="CL81" s="342">
        <f>逆行列係数!CL81/'逆行列係数（外生化）'!CL$116</f>
        <v>6.3187925980181083E-3</v>
      </c>
      <c r="CM81" s="342">
        <f>逆行列係数!CM81/'逆行列係数（外生化）'!CM$116</f>
        <v>4.7184704370423474E-3</v>
      </c>
      <c r="CN81" s="342">
        <f>逆行列係数!CN81/'逆行列係数（外生化）'!CN$116</f>
        <v>2.7001048936092474E-3</v>
      </c>
      <c r="CO81" s="342">
        <f>逆行列係数!CO81/'逆行列係数（外生化）'!CO$116</f>
        <v>6.9309777944606896E-3</v>
      </c>
      <c r="CP81" s="342">
        <f>逆行列係数!CP81/'逆行列係数（外生化）'!CP$116</f>
        <v>5.5061012490837669E-3</v>
      </c>
      <c r="CQ81" s="342">
        <f>逆行列係数!CQ81/'逆行列係数（外生化）'!CQ$116</f>
        <v>5.290060662605677E-3</v>
      </c>
      <c r="CR81" s="342">
        <f>逆行列係数!CR81/'逆行列係数（外生化）'!CR$116</f>
        <v>3.6720002749137189E-3</v>
      </c>
      <c r="CS81" s="342">
        <f>逆行列係数!CS81/'逆行列係数（外生化）'!CS$116</f>
        <v>2.7186518253290671E-3</v>
      </c>
      <c r="CT81" s="342">
        <f>逆行列係数!CT81/'逆行列係数（外生化）'!CT$116</f>
        <v>6.9889183678268083E-3</v>
      </c>
      <c r="CU81" s="342">
        <f>逆行列係数!CU81/'逆行列係数（外生化）'!CU$116</f>
        <v>2.3537430660074254E-3</v>
      </c>
      <c r="CV81" s="342">
        <f>逆行列係数!CV81/'逆行列係数（外生化）'!CV$116</f>
        <v>2.1557323659204307E-3</v>
      </c>
      <c r="CW81" s="342">
        <f>逆行列係数!CW81/'逆行列係数（外生化）'!CW$116</f>
        <v>5.6433789603963476E-3</v>
      </c>
      <c r="CX81" s="342">
        <f>逆行列係数!CX81/'逆行列係数（外生化）'!CX$116</f>
        <v>2.2360307379136494E-3</v>
      </c>
      <c r="CY81" s="342">
        <f>逆行列係数!CY81/'逆行列係数（外生化）'!CY$116</f>
        <v>6.6999583452967779E-3</v>
      </c>
      <c r="CZ81" s="342">
        <f>逆行列係数!CZ81/'逆行列係数（外生化）'!CZ$116</f>
        <v>8.2576428358069765E-3</v>
      </c>
      <c r="DA81" s="342">
        <f>逆行列係数!DA81/'逆行列係数（外生化）'!DA$116</f>
        <v>2.942602444090951E-3</v>
      </c>
      <c r="DB81" s="342">
        <f>逆行列係数!DB81/'逆行列係数（外生化）'!DB$116</f>
        <v>3.0592142655936948E-3</v>
      </c>
      <c r="DC81" s="342">
        <f>逆行列係数!DC81/'逆行列係数（外生化）'!DC$116</f>
        <v>3.1310871907949058E-3</v>
      </c>
      <c r="DD81" s="342">
        <f>逆行列係数!DD81/'逆行列係数（外生化）'!DD$116</f>
        <v>7.4753665623543747E-3</v>
      </c>
      <c r="DE81" s="342">
        <f>逆行列係数!DE81/'逆行列係数（外生化）'!DE$116</f>
        <v>2.6536367907016491E-2</v>
      </c>
      <c r="DF81" s="343">
        <f>逆行列係数!DF81/'逆行列係数（外生化）'!DF$116</f>
        <v>1.4448538627245698E-2</v>
      </c>
      <c r="DG81" s="344"/>
      <c r="DH81" s="345"/>
      <c r="DI81" s="346"/>
      <c r="DJ81" s="346"/>
      <c r="DK81" s="346"/>
      <c r="DL81" s="346"/>
      <c r="DM81" s="346"/>
      <c r="DN81" s="346"/>
      <c r="DO81" s="346"/>
      <c r="DR81" s="345"/>
      <c r="DS81" s="345"/>
      <c r="DT81" s="345"/>
      <c r="DU81" s="345"/>
      <c r="DV81" s="345"/>
      <c r="DW81" s="345"/>
      <c r="DX81" s="345"/>
      <c r="DY81" s="345"/>
      <c r="DZ81" s="345"/>
      <c r="EA81" s="345"/>
      <c r="EB81" s="345"/>
      <c r="EC81" s="345"/>
      <c r="ED81" s="345"/>
      <c r="EE81" s="345"/>
      <c r="EF81" s="345"/>
      <c r="EG81" s="345"/>
      <c r="EH81" s="345"/>
      <c r="EI81" s="345"/>
      <c r="EJ81" s="345"/>
      <c r="EK81" s="345"/>
      <c r="EL81" s="345"/>
      <c r="EM81" s="345"/>
      <c r="EN81" s="345"/>
      <c r="EO81" s="345"/>
      <c r="EP81" s="345"/>
      <c r="EQ81" s="345"/>
      <c r="ER81" s="345"/>
      <c r="ES81" s="345"/>
      <c r="ET81" s="345"/>
      <c r="EU81" s="345"/>
      <c r="EV81" s="345"/>
      <c r="EW81" s="345"/>
      <c r="EX81" s="345"/>
      <c r="EY81" s="345"/>
      <c r="EZ81" s="345"/>
      <c r="FA81" s="345"/>
      <c r="FB81" s="345"/>
      <c r="FC81" s="345"/>
      <c r="FD81" s="345"/>
      <c r="FE81" s="345"/>
      <c r="FF81" s="345"/>
      <c r="FG81" s="345"/>
      <c r="FH81" s="345"/>
      <c r="FI81" s="345"/>
      <c r="FJ81" s="345"/>
      <c r="FK81" s="345"/>
      <c r="FL81" s="345"/>
      <c r="FM81" s="345"/>
      <c r="FN81" s="345"/>
      <c r="FO81" s="345"/>
    </row>
    <row r="82" spans="1:171" ht="19.899999999999999" customHeight="1" x14ac:dyDescent="0.15">
      <c r="A82" s="347" t="s">
        <v>493</v>
      </c>
      <c r="B82" s="348" t="s">
        <v>494</v>
      </c>
      <c r="C82" s="349">
        <f>逆行列係数!C82/'逆行列係数（外生化）'!C$116</f>
        <v>6.8607988473144435E-2</v>
      </c>
      <c r="D82" s="342">
        <f>逆行列係数!D82/'逆行列係数（外生化）'!D$116</f>
        <v>1.754005757017664E-2</v>
      </c>
      <c r="E82" s="342">
        <f>逆行列係数!E82/'逆行列係数（外生化）'!E$116</f>
        <v>1.6444370491812028E-2</v>
      </c>
      <c r="F82" s="342">
        <f>逆行列係数!F82/'逆行列係数（外生化）'!F$116</f>
        <v>2.22908899861111E-2</v>
      </c>
      <c r="G82" s="342">
        <f>逆行列係数!G82/'逆行列係数（外生化）'!G$116</f>
        <v>2.683464863020878E-2</v>
      </c>
      <c r="H82" s="342">
        <f>逆行列係数!H82/'逆行列係数（外生化）'!H$116</f>
        <v>0</v>
      </c>
      <c r="I82" s="342">
        <f>逆行列係数!I82/'逆行列係数（外生化）'!I$116</f>
        <v>0.23229872695895265</v>
      </c>
      <c r="J82" s="342">
        <f>逆行列係数!J82/'逆行列係数（外生化）'!J$116</f>
        <v>7.1173932396080899E-3</v>
      </c>
      <c r="K82" s="342">
        <f>逆行列係数!K82/'逆行列係数（外生化）'!K$116</f>
        <v>8.0351538363318438E-3</v>
      </c>
      <c r="L82" s="342">
        <f>逆行列係数!L82/'逆行列係数（外生化）'!L$116</f>
        <v>4.2876702467938817E-3</v>
      </c>
      <c r="M82" s="342">
        <f>逆行列係数!M82/'逆行列係数（外生化）'!M$116</f>
        <v>0</v>
      </c>
      <c r="N82" s="342">
        <f>逆行列係数!N82/'逆行列係数（外生化）'!N$116</f>
        <v>2.036411091863282E-2</v>
      </c>
      <c r="O82" s="342">
        <f>逆行列係数!O82/'逆行列係数（外生化）'!O$116</f>
        <v>8.8548319599170613E-3</v>
      </c>
      <c r="P82" s="342">
        <f>逆行列係数!P82/'逆行列係数（外生化）'!P$116</f>
        <v>1.2639096830889533E-2</v>
      </c>
      <c r="Q82" s="342">
        <f>逆行列係数!Q82/'逆行列係数（外生化）'!Q$116</f>
        <v>9.2441616811220553E-3</v>
      </c>
      <c r="R82" s="342">
        <f>逆行列係数!R82/'逆行列係数（外生化）'!R$116</f>
        <v>7.3246707905314521E-3</v>
      </c>
      <c r="S82" s="342">
        <f>逆行列係数!S82/'逆行列係数（外生化）'!S$116</f>
        <v>5.9466650107019353E-3</v>
      </c>
      <c r="T82" s="342">
        <f>逆行列係数!T82/'逆行列係数（外生化）'!T$116</f>
        <v>1.0989985911716477E-2</v>
      </c>
      <c r="U82" s="342">
        <f>逆行列係数!U82/'逆行列係数（外生化）'!U$116</f>
        <v>5.2774244239150534E-3</v>
      </c>
      <c r="V82" s="342">
        <f>逆行列係数!V82/'逆行列係数（外生化）'!V$116</f>
        <v>5.8181652092455238E-3</v>
      </c>
      <c r="W82" s="342">
        <f>逆行列係数!W82/'逆行列係数（外生化）'!W$116</f>
        <v>4.1276791761196722E-3</v>
      </c>
      <c r="X82" s="342">
        <f>逆行列係数!X82/'逆行列係数（外生化）'!X$116</f>
        <v>7.4134328270629895E-3</v>
      </c>
      <c r="Y82" s="342">
        <f>逆行列係数!Y82/'逆行列係数（外生化）'!Y$116</f>
        <v>3.1959765114815239E-3</v>
      </c>
      <c r="Z82" s="342">
        <f>逆行列係数!Z82/'逆行列係数（外生化）'!Z$116</f>
        <v>5.72734520211213E-3</v>
      </c>
      <c r="AA82" s="342">
        <f>逆行列係数!AA82/'逆行列係数（外生化）'!AA$116</f>
        <v>3.8486700777472954E-3</v>
      </c>
      <c r="AB82" s="342">
        <f>逆行列係数!AB82/'逆行列係数（外生化）'!AB$116</f>
        <v>4.2358715951277886E-3</v>
      </c>
      <c r="AC82" s="342">
        <f>逆行列係数!AC82/'逆行列係数（外生化）'!AC$116</f>
        <v>7.8688440291002019E-4</v>
      </c>
      <c r="AD82" s="342">
        <f>逆行列係数!AD82/'逆行列係数（外生化）'!AD$116</f>
        <v>1.1930514177432064E-3</v>
      </c>
      <c r="AE82" s="342">
        <f>逆行列係数!AE82/'逆行列係数（外生化）'!AE$116</f>
        <v>2.8695366911520048E-3</v>
      </c>
      <c r="AF82" s="342">
        <f>逆行列係数!AF82/'逆行列係数（外生化）'!AF$116</f>
        <v>3.9414888128614161E-3</v>
      </c>
      <c r="AG82" s="342">
        <f>逆行列係数!AG82/'逆行列係数（外生化）'!AG$116</f>
        <v>1.2418983964972484E-2</v>
      </c>
      <c r="AH82" s="342">
        <f>逆行列係数!AH82/'逆行列係数（外生化）'!AH$116</f>
        <v>8.0402632539915871E-3</v>
      </c>
      <c r="AI82" s="342">
        <f>逆行列係数!AI82/'逆行列係数（外生化）'!AI$116</f>
        <v>4.3973603732835861E-2</v>
      </c>
      <c r="AJ82" s="342">
        <f>逆行列係数!AJ82/'逆行列係数（外生化）'!AJ$116</f>
        <v>4.5614195447489878E-3</v>
      </c>
      <c r="AK82" s="342">
        <f>逆行列係数!AK82/'逆行列係数（外生化）'!AK$116</f>
        <v>1.7555986987172839E-2</v>
      </c>
      <c r="AL82" s="342">
        <f>逆行列係数!AL82/'逆行列係数（外生化）'!AL$116</f>
        <v>3.4058052982135164E-3</v>
      </c>
      <c r="AM82" s="342">
        <f>逆行列係数!AM82/'逆行列係数（外生化）'!AM$116</f>
        <v>8.0133118600620584E-3</v>
      </c>
      <c r="AN82" s="342">
        <f>逆行列係数!AN82/'逆行列係数（外生化）'!AN$116</f>
        <v>7.5608663531888786E-3</v>
      </c>
      <c r="AO82" s="342">
        <f>逆行列係数!AO82/'逆行列係数（外生化）'!AO$116</f>
        <v>6.3611458327650881E-3</v>
      </c>
      <c r="AP82" s="342">
        <f>逆行列係数!AP82/'逆行列係数（外生化）'!AP$116</f>
        <v>2.4582306965556882E-3</v>
      </c>
      <c r="AQ82" s="342">
        <f>逆行列係数!AQ82/'逆行列係数（外生化）'!AQ$116</f>
        <v>5.5191270634787799E-3</v>
      </c>
      <c r="AR82" s="342">
        <f>逆行列係数!AR82/'逆行列係数（外生化）'!AR$116</f>
        <v>1.0008325889723601E-2</v>
      </c>
      <c r="AS82" s="342">
        <f>逆行列係数!AS82/'逆行列係数（外生化）'!AS$116</f>
        <v>9.5669954453015578E-3</v>
      </c>
      <c r="AT82" s="342">
        <f>逆行列係数!AT82/'逆行列係数（外生化）'!AT$116</f>
        <v>6.3033100866377633E-3</v>
      </c>
      <c r="AU82" s="342">
        <f>逆行列係数!AU82/'逆行列係数（外生化）'!AU$116</f>
        <v>6.2049126272552642E-3</v>
      </c>
      <c r="AV82" s="342">
        <f>逆行列係数!AV82/'逆行列係数（外生化）'!AV$116</f>
        <v>1.1438606952316599E-2</v>
      </c>
      <c r="AW82" s="342">
        <f>逆行列係数!AW82/'逆行列係数（外生化）'!AW$116</f>
        <v>5.3757661164009875E-3</v>
      </c>
      <c r="AX82" s="342">
        <f>逆行列係数!AX82/'逆行列係数（外生化）'!AX$116</f>
        <v>2.4594558548019234E-3</v>
      </c>
      <c r="AY82" s="342">
        <f>逆行列係数!AY82/'逆行列係数（外生化）'!AY$116</f>
        <v>3.8490938839085089E-3</v>
      </c>
      <c r="AZ82" s="342">
        <f>逆行列係数!AZ82/'逆行列係数（外生化）'!AZ$116</f>
        <v>4.1897094246779905E-3</v>
      </c>
      <c r="BA82" s="342">
        <f>逆行列係数!BA82/'逆行列係数（外生化）'!BA$116</f>
        <v>3.2750190181703937E-3</v>
      </c>
      <c r="BB82" s="342">
        <f>逆行列係数!BB82/'逆行列係数（外生化）'!BB$116</f>
        <v>4.4862540779473268E-3</v>
      </c>
      <c r="BC82" s="342">
        <f>逆行列係数!BC82/'逆行列係数（外生化）'!BC$116</f>
        <v>1.5735718689292365E-3</v>
      </c>
      <c r="BD82" s="342">
        <f>逆行列係数!BD82/'逆行列係数（外生化）'!BD$116</f>
        <v>5.2825560376417724E-3</v>
      </c>
      <c r="BE82" s="342">
        <f>逆行列係数!BE82/'逆行列係数（外生化）'!BE$116</f>
        <v>2.1997008647670446E-3</v>
      </c>
      <c r="BF82" s="342">
        <f>逆行列係数!BF82/'逆行列係数（外生化）'!BF$116</f>
        <v>1.9720818296214207E-3</v>
      </c>
      <c r="BG82" s="342">
        <f>逆行列係数!BG82/'逆行列係数（外生化）'!BG$116</f>
        <v>2.6437181909057432E-3</v>
      </c>
      <c r="BH82" s="342">
        <f>逆行列係数!BH82/'逆行列係数（外生化）'!BH$116</f>
        <v>3.2058083528295521E-3</v>
      </c>
      <c r="BI82" s="342">
        <f>逆行列係数!BI82/'逆行列係数（外生化）'!BI$116</f>
        <v>2.4200590084949526E-3</v>
      </c>
      <c r="BJ82" s="342">
        <f>逆行列係数!BJ82/'逆行列係数（外生化）'!BJ$116</f>
        <v>3.083758836322692E-2</v>
      </c>
      <c r="BK82" s="342">
        <f>逆行列係数!BK82/'逆行列係数（外生化）'!BK$116</f>
        <v>1.4866162558191565E-2</v>
      </c>
      <c r="BL82" s="342">
        <f>逆行列係数!BL82/'逆行列係数（外生化）'!BL$116</f>
        <v>2.0453550256353575E-2</v>
      </c>
      <c r="BM82" s="342">
        <f>逆行列係数!BM82/'逆行列係数（外生化）'!BM$116</f>
        <v>1.9465056070740703E-2</v>
      </c>
      <c r="BN82" s="342">
        <f>逆行列係数!BN82/'逆行列係数（外生化）'!BN$116</f>
        <v>2.4935095738700029E-2</v>
      </c>
      <c r="BO82" s="342">
        <f>逆行列係数!BO82/'逆行列係数（外生化）'!BO$116</f>
        <v>1.5402293238071118E-2</v>
      </c>
      <c r="BP82" s="342">
        <f>逆行列係数!BP82/'逆行列係数（外生化）'!BP$116</f>
        <v>5.4270868258821823E-3</v>
      </c>
      <c r="BQ82" s="342">
        <f>逆行列係数!BQ82/'逆行列係数（外生化）'!BQ$116</f>
        <v>7.8705418404159729E-3</v>
      </c>
      <c r="BR82" s="342">
        <f>逆行列係数!BR82/'逆行列係数（外生化）'!BR$116</f>
        <v>1.0357527560161983E-2</v>
      </c>
      <c r="BS82" s="342">
        <f>逆行列係数!BS82/'逆行列係数（外生化）'!BS$116</f>
        <v>2.5897626552424634E-2</v>
      </c>
      <c r="BT82" s="342">
        <f>逆行列係数!BT82/'逆行列係数（外生化）'!BT$116</f>
        <v>2.8307219963912868E-2</v>
      </c>
      <c r="BU82" s="342">
        <f>逆行列係数!BU82/'逆行列係数（外生化）'!BU$116</f>
        <v>9.9350698089709227E-3</v>
      </c>
      <c r="BV82" s="342">
        <f>逆行列係数!BV82/'逆行列係数（外生化）'!BV$116</f>
        <v>4.7367864065633054E-3</v>
      </c>
      <c r="BW82" s="342">
        <f>逆行列係数!BW82/'逆行列係数（外生化）'!BW$116</f>
        <v>4.7863688691815211E-3</v>
      </c>
      <c r="BX82" s="342">
        <f>逆行列係数!BX82/'逆行列係数（外生化）'!BX$116</f>
        <v>1.58261253067491E-3</v>
      </c>
      <c r="BY82" s="342">
        <f>逆行列係数!BY82/'逆行列係数（外生化）'!BY$116</f>
        <v>5.7828841037023239E-3</v>
      </c>
      <c r="BZ82" s="342">
        <f>逆行列係数!BZ82/'逆行列係数（外生化）'!BZ$116</f>
        <v>3.5908145237492561E-3</v>
      </c>
      <c r="CA82" s="342">
        <f>逆行列係数!CA82/'逆行列係数（外生化）'!CA$116</f>
        <v>1</v>
      </c>
      <c r="CB82" s="342">
        <f>逆行列係数!CB82/'逆行列係数（外生化）'!CB$116</f>
        <v>3.8972380673231162E-3</v>
      </c>
      <c r="CC82" s="342">
        <f>逆行列係数!CC82/'逆行列係数（外生化）'!CC$116</f>
        <v>0</v>
      </c>
      <c r="CD82" s="342">
        <f>逆行列係数!CD82/'逆行列係数（外生化）'!CD$116</f>
        <v>4.3649606115550299E-3</v>
      </c>
      <c r="CE82" s="342">
        <f>逆行列係数!CE82/'逆行列係数（外生化）'!CE$116</f>
        <v>9.7834093767660436E-3</v>
      </c>
      <c r="CF82" s="342">
        <f>逆行列係数!CF82/'逆行列係数（外生化）'!CF$116</f>
        <v>6.3788445545413701E-3</v>
      </c>
      <c r="CG82" s="342">
        <f>逆行列係数!CG82/'逆行列係数（外生化）'!CG$116</f>
        <v>8.2971279035191723E-3</v>
      </c>
      <c r="CH82" s="342">
        <f>逆行列係数!CH82/'逆行列係数（外生化）'!CH$116</f>
        <v>8.2852756547285647E-3</v>
      </c>
      <c r="CI82" s="342">
        <f>逆行列係数!CI82/'逆行列係数（外生化）'!CI$116</f>
        <v>8.6743325736234785E-3</v>
      </c>
      <c r="CJ82" s="342">
        <f>逆行列係数!CJ82/'逆行列係数（外生化）'!CJ$116</f>
        <v>1.1381311624194921E-2</v>
      </c>
      <c r="CK82" s="342">
        <f>逆行列係数!CK82/'逆行列係数（外生化）'!CK$116</f>
        <v>3.4994743584020314E-3</v>
      </c>
      <c r="CL82" s="342">
        <f>逆行列係数!CL82/'逆行列係数（外生化）'!CL$116</f>
        <v>1.4311666086547221E-2</v>
      </c>
      <c r="CM82" s="342">
        <f>逆行列係数!CM82/'逆行列係数（外生化）'!CM$116</f>
        <v>1.3625590402256357E-2</v>
      </c>
      <c r="CN82" s="342">
        <f>逆行列係数!CN82/'逆行列係数（外生化）'!CN$116</f>
        <v>1.4151190066513485E-2</v>
      </c>
      <c r="CO82" s="342">
        <f>逆行列係数!CO82/'逆行列係数（外生化）'!CO$116</f>
        <v>8.6578247806645241E-3</v>
      </c>
      <c r="CP82" s="342">
        <f>逆行列係数!CP82/'逆行列係数（外生化）'!CP$116</f>
        <v>5.8708593508780974E-3</v>
      </c>
      <c r="CQ82" s="342">
        <f>逆行列係数!CQ82/'逆行列係数（外生化）'!CQ$116</f>
        <v>1.1287450165824192E-2</v>
      </c>
      <c r="CR82" s="342">
        <f>逆行列係数!CR82/'逆行列係数（外生化）'!CR$116</f>
        <v>7.5892806800602741E-3</v>
      </c>
      <c r="CS82" s="342">
        <f>逆行列係数!CS82/'逆行列係数（外生化）'!CS$116</f>
        <v>7.4418084196770365E-3</v>
      </c>
      <c r="CT82" s="342">
        <f>逆行列係数!CT82/'逆行列係数（外生化）'!CT$116</f>
        <v>1.2802059407059438E-2</v>
      </c>
      <c r="CU82" s="342">
        <f>逆行列係数!CU82/'逆行列係数（外生化）'!CU$116</f>
        <v>9.0674872530071126E-3</v>
      </c>
      <c r="CV82" s="342">
        <f>逆行列係数!CV82/'逆行列係数（外生化）'!CV$116</f>
        <v>9.6440522652265388E-3</v>
      </c>
      <c r="CW82" s="342">
        <f>逆行列係数!CW82/'逆行列係数（外生化）'!CW$116</f>
        <v>6.3628780456034019E-3</v>
      </c>
      <c r="CX82" s="342">
        <f>逆行列係数!CX82/'逆行列係数（外生化）'!CX$116</f>
        <v>7.0532357269947566E-3</v>
      </c>
      <c r="CY82" s="342">
        <f>逆行列係数!CY82/'逆行列係数（外生化）'!CY$116</f>
        <v>5.0545937405244733E-2</v>
      </c>
      <c r="CZ82" s="342">
        <f>逆行列係数!CZ82/'逆行列係数（外生化）'!CZ$116</f>
        <v>8.2355164602404985E-3</v>
      </c>
      <c r="DA82" s="342">
        <f>逆行列係数!DA82/'逆行列係数（外生化）'!DA$116</f>
        <v>1.8004699876977621E-2</v>
      </c>
      <c r="DB82" s="342">
        <f>逆行列係数!DB82/'逆行列係数（外生化）'!DB$116</f>
        <v>3.1873565049818413E-2</v>
      </c>
      <c r="DC82" s="342">
        <f>逆行列係数!DC82/'逆行列係数（外生化）'!DC$116</f>
        <v>1.0979569387134297E-2</v>
      </c>
      <c r="DD82" s="342">
        <f>逆行列係数!DD82/'逆行列係数（外生化）'!DD$116</f>
        <v>2.4433486946966076E-2</v>
      </c>
      <c r="DE82" s="342">
        <f>逆行列係数!DE82/'逆行列係数（外生化）'!DE$116</f>
        <v>4.8573909705687968E-3</v>
      </c>
      <c r="DF82" s="343">
        <f>逆行列係数!DF82/'逆行列係数（外生化）'!DF$116</f>
        <v>9.7046327892683169E-3</v>
      </c>
      <c r="DG82" s="344"/>
      <c r="DH82" s="345"/>
      <c r="DI82" s="346"/>
      <c r="DJ82" s="346"/>
      <c r="DK82" s="346"/>
      <c r="DL82" s="346"/>
      <c r="DM82" s="346"/>
      <c r="DN82" s="346"/>
      <c r="DO82" s="346"/>
      <c r="DR82" s="345"/>
      <c r="DS82" s="345"/>
      <c r="DT82" s="345"/>
      <c r="DU82" s="345"/>
      <c r="DV82" s="345"/>
      <c r="DW82" s="345"/>
      <c r="DX82" s="345"/>
      <c r="DY82" s="345"/>
      <c r="DZ82" s="345"/>
      <c r="EA82" s="345"/>
      <c r="EB82" s="345"/>
      <c r="EC82" s="345"/>
      <c r="ED82" s="345"/>
      <c r="EE82" s="345"/>
      <c r="EF82" s="345"/>
      <c r="EG82" s="345"/>
      <c r="EH82" s="345"/>
      <c r="EI82" s="345"/>
      <c r="EJ82" s="345"/>
      <c r="EK82" s="345"/>
      <c r="EL82" s="345"/>
      <c r="EM82" s="345"/>
      <c r="EN82" s="345"/>
      <c r="EO82" s="345"/>
      <c r="EP82" s="345"/>
      <c r="EQ82" s="345"/>
      <c r="ER82" s="345"/>
      <c r="ES82" s="345"/>
      <c r="ET82" s="345"/>
      <c r="EU82" s="345"/>
      <c r="EV82" s="345"/>
      <c r="EW82" s="345"/>
      <c r="EX82" s="345"/>
      <c r="EY82" s="345"/>
      <c r="EZ82" s="345"/>
      <c r="FA82" s="345"/>
      <c r="FB82" s="345"/>
      <c r="FC82" s="345"/>
      <c r="FD82" s="345"/>
      <c r="FE82" s="345"/>
      <c r="FF82" s="345"/>
      <c r="FG82" s="345"/>
      <c r="FH82" s="345"/>
      <c r="FI82" s="345"/>
      <c r="FJ82" s="345"/>
      <c r="FK82" s="345"/>
      <c r="FL82" s="345"/>
      <c r="FM82" s="345"/>
      <c r="FN82" s="345"/>
      <c r="FO82" s="345"/>
    </row>
    <row r="83" spans="1:171" ht="19.899999999999999" customHeight="1" x14ac:dyDescent="0.15">
      <c r="A83" s="347" t="s">
        <v>499</v>
      </c>
      <c r="B83" s="348" t="s">
        <v>500</v>
      </c>
      <c r="C83" s="349">
        <f>逆行列係数!C83/'逆行列係数（外生化）'!C$116</f>
        <v>6.0627903438491737E-4</v>
      </c>
      <c r="D83" s="342">
        <f>逆行列係数!D83/'逆行列係数（外生化）'!D$116</f>
        <v>1.1449456078289474E-3</v>
      </c>
      <c r="E83" s="342">
        <f>逆行列係数!E83/'逆行列係数（外生化）'!E$116</f>
        <v>3.1223086290952572E-4</v>
      </c>
      <c r="F83" s="342">
        <f>逆行列係数!F83/'逆行列係数（外生化）'!F$116</f>
        <v>3.1673836140594722E-4</v>
      </c>
      <c r="G83" s="342">
        <f>逆行列係数!G83/'逆行列係数（外生化）'!G$116</f>
        <v>4.130534633615725E-4</v>
      </c>
      <c r="H83" s="342">
        <f>逆行列係数!H83/'逆行列係数（外生化）'!H$116</f>
        <v>0</v>
      </c>
      <c r="I83" s="342">
        <f>逆行列係数!I83/'逆行列係数（外生化）'!I$116</f>
        <v>5.2761630023106013E-4</v>
      </c>
      <c r="J83" s="342">
        <f>逆行列係数!J83/'逆行列係数（外生化）'!J$116</f>
        <v>4.6457487606904623E-4</v>
      </c>
      <c r="K83" s="342">
        <f>逆行列係数!K83/'逆行列係数（外生化）'!K$116</f>
        <v>3.028802685254973E-4</v>
      </c>
      <c r="L83" s="342">
        <f>逆行列係数!L83/'逆行列係数（外生化）'!L$116</f>
        <v>1.0802606043717245E-3</v>
      </c>
      <c r="M83" s="342">
        <f>逆行列係数!M83/'逆行列係数（外生化）'!M$116</f>
        <v>0</v>
      </c>
      <c r="N83" s="342">
        <f>逆行列係数!N83/'逆行列係数（外生化）'!N$116</f>
        <v>2.4083741850338251E-4</v>
      </c>
      <c r="O83" s="342">
        <f>逆行列係数!O83/'逆行列係数（外生化）'!O$116</f>
        <v>8.0532424952830677E-5</v>
      </c>
      <c r="P83" s="342">
        <f>逆行列係数!P83/'逆行列係数（外生化）'!P$116</f>
        <v>5.5275289002599485E-4</v>
      </c>
      <c r="Q83" s="342">
        <f>逆行列係数!Q83/'逆行列係数（外生化）'!Q$116</f>
        <v>4.1303859258309323E-4</v>
      </c>
      <c r="R83" s="342">
        <f>逆行列係数!R83/'逆行列係数（外生化）'!R$116</f>
        <v>8.2341518172463195E-4</v>
      </c>
      <c r="S83" s="342">
        <f>逆行列係数!S83/'逆行列係数（外生化）'!S$116</f>
        <v>4.6724988697596103E-4</v>
      </c>
      <c r="T83" s="342">
        <f>逆行列係数!T83/'逆行列係数（外生化）'!T$116</f>
        <v>2.2871527364378449E-4</v>
      </c>
      <c r="U83" s="342">
        <f>逆行列係数!U83/'逆行列係数（外生化）'!U$116</f>
        <v>9.3024746108621667E-4</v>
      </c>
      <c r="V83" s="342">
        <f>逆行列係数!V83/'逆行列係数（外生化）'!V$116</f>
        <v>1.2396058758560021E-3</v>
      </c>
      <c r="W83" s="342">
        <f>逆行列係数!W83/'逆行列係数（外生化）'!W$116</f>
        <v>8.4494992580003451E-4</v>
      </c>
      <c r="X83" s="342">
        <f>逆行列係数!X83/'逆行列係数（外生化）'!X$116</f>
        <v>6.9487203359665326E-4</v>
      </c>
      <c r="Y83" s="342">
        <f>逆行列係数!Y83/'逆行列係数（外生化）'!Y$116</f>
        <v>7.6985083598955003E-4</v>
      </c>
      <c r="Z83" s="342">
        <f>逆行列係数!Z83/'逆行列係数（外生化）'!Z$116</f>
        <v>8.0131125084174676E-4</v>
      </c>
      <c r="AA83" s="342">
        <f>逆行列係数!AA83/'逆行列係数（外生化）'!AA$116</f>
        <v>3.3634509066356904E-4</v>
      </c>
      <c r="AB83" s="342">
        <f>逆行列係数!AB83/'逆行列係数（外生化）'!AB$116</f>
        <v>4.3140127958069848E-4</v>
      </c>
      <c r="AC83" s="342">
        <f>逆行列係数!AC83/'逆行列係数（外生化）'!AC$116</f>
        <v>1.1413416839302336E-3</v>
      </c>
      <c r="AD83" s="342">
        <f>逆行列係数!AD83/'逆行列係数（外生化）'!AD$116</f>
        <v>4.7067502691314784E-3</v>
      </c>
      <c r="AE83" s="342">
        <f>逆行列係数!AE83/'逆行列係数（外生化）'!AE$116</f>
        <v>2.4101882984255794E-4</v>
      </c>
      <c r="AF83" s="342">
        <f>逆行列係数!AF83/'逆行列係数（外生化）'!AF$116</f>
        <v>2.7915955011148611E-4</v>
      </c>
      <c r="AG83" s="342">
        <f>逆行列係数!AG83/'逆行列係数（外生化）'!AG$116</f>
        <v>2.3125265810299613E-4</v>
      </c>
      <c r="AH83" s="342">
        <f>逆行列係数!AH83/'逆行列係数（外生化）'!AH$116</f>
        <v>8.7908244870018464E-4</v>
      </c>
      <c r="AI83" s="342">
        <f>逆行列係数!AI83/'逆行列係数（外生化）'!AI$116</f>
        <v>2.9314187321610552E-3</v>
      </c>
      <c r="AJ83" s="342">
        <f>逆行列係数!AJ83/'逆行列係数（外生化）'!AJ$116</f>
        <v>5.5673098431916227E-4</v>
      </c>
      <c r="AK83" s="342">
        <f>逆行列係数!AK83/'逆行列係数（外生化）'!AK$116</f>
        <v>9.6591301678705937E-4</v>
      </c>
      <c r="AL83" s="342">
        <f>逆行列係数!AL83/'逆行列係数（外生化）'!AL$116</f>
        <v>2.1427095369113717E-3</v>
      </c>
      <c r="AM83" s="342">
        <f>逆行列係数!AM83/'逆行列係数（外生化）'!AM$116</f>
        <v>1.7982918106995763E-3</v>
      </c>
      <c r="AN83" s="342">
        <f>逆行列係数!AN83/'逆行列係数（外生化）'!AN$116</f>
        <v>2.5190738397917224E-3</v>
      </c>
      <c r="AO83" s="342">
        <f>逆行列係数!AO83/'逆行列係数（外生化）'!AO$116</f>
        <v>1.4761283923243724E-3</v>
      </c>
      <c r="AP83" s="342">
        <f>逆行列係数!AP83/'逆行列係数（外生化）'!AP$116</f>
        <v>4.0441810190674074E-3</v>
      </c>
      <c r="AQ83" s="342">
        <f>逆行列係数!AQ83/'逆行列係数（外生化）'!AQ$116</f>
        <v>5.8895584081277992E-4</v>
      </c>
      <c r="AR83" s="342">
        <f>逆行列係数!AR83/'逆行列係数（外生化）'!AR$116</f>
        <v>7.3069361947797036E-4</v>
      </c>
      <c r="AS83" s="342">
        <f>逆行列係数!AS83/'逆行列係数（外生化）'!AS$116</f>
        <v>6.1686242088913521E-4</v>
      </c>
      <c r="AT83" s="342">
        <f>逆行列係数!AT83/'逆行列係数（外生化）'!AT$116</f>
        <v>3.7051419945383714E-4</v>
      </c>
      <c r="AU83" s="342">
        <f>逆行列係数!AU83/'逆行列係数（外生化）'!AU$116</f>
        <v>3.2405320359233693E-4</v>
      </c>
      <c r="AV83" s="342">
        <f>逆行列係数!AV83/'逆行列係数（外生化）'!AV$116</f>
        <v>2.2931640038147938E-4</v>
      </c>
      <c r="AW83" s="342">
        <f>逆行列係数!AW83/'逆行列係数（外生化）'!AW$116</f>
        <v>1.9357923670835651E-4</v>
      </c>
      <c r="AX83" s="342">
        <f>逆行列係数!AX83/'逆行列係数（外生化）'!AX$116</f>
        <v>2.0979941516611404E-4</v>
      </c>
      <c r="AY83" s="342">
        <f>逆行列係数!AY83/'逆行列係数（外生化）'!AY$116</f>
        <v>2.9150072651603959E-4</v>
      </c>
      <c r="AZ83" s="342">
        <f>逆行列係数!AZ83/'逆行列係数（外生化）'!AZ$116</f>
        <v>2.4733845414419572E-4</v>
      </c>
      <c r="BA83" s="342">
        <f>逆行列係数!BA83/'逆行列係数（外生化）'!BA$116</f>
        <v>1.1415703512510019E-4</v>
      </c>
      <c r="BB83" s="342">
        <f>逆行列係数!BB83/'逆行列係数（外生化）'!BB$116</f>
        <v>2.7585928262683263E-4</v>
      </c>
      <c r="BC83" s="342">
        <f>逆行列係数!BC83/'逆行列係数（外生化）'!BC$116</f>
        <v>1.5185370739359116E-4</v>
      </c>
      <c r="BD83" s="342">
        <f>逆行列係数!BD83/'逆行列係数（外生化）'!BD$116</f>
        <v>1.4507501828838626E-4</v>
      </c>
      <c r="BE83" s="342">
        <f>逆行列係数!BE83/'逆行列係数（外生化）'!BE$116</f>
        <v>7.9482112279249235E-4</v>
      </c>
      <c r="BF83" s="342">
        <f>逆行列係数!BF83/'逆行列係数（外生化）'!BF$116</f>
        <v>8.2148766359700328E-4</v>
      </c>
      <c r="BG83" s="342">
        <f>逆行列係数!BG83/'逆行列係数（外生化）'!BG$116</f>
        <v>4.3120407218167072E-4</v>
      </c>
      <c r="BH83" s="342">
        <f>逆行列係数!BH83/'逆行列係数（外生化）'!BH$116</f>
        <v>6.3376783590226302E-4</v>
      </c>
      <c r="BI83" s="342">
        <f>逆行列係数!BI83/'逆行列係数（外生化）'!BI$116</f>
        <v>3.9638443731258236E-4</v>
      </c>
      <c r="BJ83" s="342">
        <f>逆行列係数!BJ83/'逆行列係数（外生化）'!BJ$116</f>
        <v>2.6185975113603892E-4</v>
      </c>
      <c r="BK83" s="342">
        <f>逆行列係数!BK83/'逆行列係数（外生化）'!BK$116</f>
        <v>2.7923396552321185E-2</v>
      </c>
      <c r="BL83" s="342">
        <f>逆行列係数!BL83/'逆行列係数（外生化）'!BL$116</f>
        <v>3.3549911966204807E-4</v>
      </c>
      <c r="BM83" s="342">
        <f>逆行列係数!BM83/'逆行列係数（外生化）'!BM$116</f>
        <v>3.1323673476287521E-4</v>
      </c>
      <c r="BN83" s="342">
        <f>逆行列係数!BN83/'逆行列係数（外生化）'!BN$116</f>
        <v>6.9263750792402864E-4</v>
      </c>
      <c r="BO83" s="342">
        <f>逆行列係数!BO83/'逆行列係数（外生化）'!BO$116</f>
        <v>7.4941142888026351E-4</v>
      </c>
      <c r="BP83" s="342">
        <f>逆行列係数!BP83/'逆行列係数（外生化）'!BP$116</f>
        <v>1.365881889216053E-3</v>
      </c>
      <c r="BQ83" s="342">
        <f>逆行列係数!BQ83/'逆行列係数（外生化）'!BQ$116</f>
        <v>1.1813577345941627E-3</v>
      </c>
      <c r="BR83" s="342">
        <f>逆行列係数!BR83/'逆行列係数（外生化）'!BR$116</f>
        <v>2.4778641923814371E-4</v>
      </c>
      <c r="BS83" s="342">
        <f>逆行列係数!BS83/'逆行列係数（外生化）'!BS$116</f>
        <v>4.1061312140848423E-4</v>
      </c>
      <c r="BT83" s="342">
        <f>逆行列係数!BT83/'逆行列係数（外生化）'!BT$116</f>
        <v>1.4076670793763472E-4</v>
      </c>
      <c r="BU83" s="342">
        <f>逆行列係数!BU83/'逆行列係数（外生化）'!BU$116</f>
        <v>1.1173071336445456E-4</v>
      </c>
      <c r="BV83" s="342">
        <f>逆行列係数!BV83/'逆行列係数（外生化）'!BV$116</f>
        <v>7.5346524912781325E-5</v>
      </c>
      <c r="BW83" s="342">
        <f>逆行列係数!BW83/'逆行列係数（外生化）'!BW$116</f>
        <v>6.3127429733883617E-5</v>
      </c>
      <c r="BX83" s="342">
        <f>逆行列係数!BX83/'逆行列係数（外生化）'!BX$116</f>
        <v>1.5913349325057553E-5</v>
      </c>
      <c r="BY83" s="342">
        <f>逆行列係数!BY83/'逆行列係数（外生化）'!BY$116</f>
        <v>1.3757526856221961E-4</v>
      </c>
      <c r="BZ83" s="342">
        <f>逆行列係数!BZ83/'逆行列係数（外生化）'!BZ$116</f>
        <v>1.3746244533492059E-3</v>
      </c>
      <c r="CA83" s="342">
        <f>逆行列係数!CA83/'逆行列係数（外生化）'!CA$116</f>
        <v>1.7648467431931911E-3</v>
      </c>
      <c r="CB83" s="342">
        <f>逆行列係数!CB83/'逆行列係数（外生化）'!CB$116</f>
        <v>1</v>
      </c>
      <c r="CC83" s="342">
        <f>逆行列係数!CC83/'逆行列係数（外生化）'!CC$116</f>
        <v>0</v>
      </c>
      <c r="CD83" s="342">
        <f>逆行列係数!CD83/'逆行列係数（外生化）'!CD$116</f>
        <v>9.1195197947126122E-5</v>
      </c>
      <c r="CE83" s="342">
        <f>逆行列係数!CE83/'逆行列係数（外生化）'!CE$116</f>
        <v>1.4416258509338353E-4</v>
      </c>
      <c r="CF83" s="342">
        <f>逆行列係数!CF83/'逆行列係数（外生化）'!CF$116</f>
        <v>2.8237731172934616E-4</v>
      </c>
      <c r="CG83" s="342">
        <f>逆行列係数!CG83/'逆行列係数（外生化）'!CG$116</f>
        <v>4.0936545393908025E-4</v>
      </c>
      <c r="CH83" s="342">
        <f>逆行列係数!CH83/'逆行列係数（外生化）'!CH$116</f>
        <v>7.7823772150908144E-5</v>
      </c>
      <c r="CI83" s="342">
        <f>逆行列係数!CI83/'逆行列係数（外生化）'!CI$116</f>
        <v>8.2536594348553687E-5</v>
      </c>
      <c r="CJ83" s="342">
        <f>逆行列係数!CJ83/'逆行列係数（外生化）'!CJ$116</f>
        <v>1.2796900999866817E-4</v>
      </c>
      <c r="CK83" s="342">
        <f>逆行列係数!CK83/'逆行列係数（外生化）'!CK$116</f>
        <v>7.5929399766707311E-5</v>
      </c>
      <c r="CL83" s="342">
        <f>逆行列係数!CL83/'逆行列係数（外生化）'!CL$116</f>
        <v>1.3479001472884038E-4</v>
      </c>
      <c r="CM83" s="342">
        <f>逆行列係数!CM83/'逆行列係数（外生化）'!CM$116</f>
        <v>1.258716999848818E-4</v>
      </c>
      <c r="CN83" s="342">
        <f>逆行列係数!CN83/'逆行列係数（外生化）'!CN$116</f>
        <v>1.180158826355987E-4</v>
      </c>
      <c r="CO83" s="342">
        <f>逆行列係数!CO83/'逆行列係数（外生化）'!CO$116</f>
        <v>1.648449916820507E-4</v>
      </c>
      <c r="CP83" s="342">
        <f>逆行列係数!CP83/'逆行列係数（外生化）'!CP$116</f>
        <v>1.0424639280962973E-4</v>
      </c>
      <c r="CQ83" s="342">
        <f>逆行列係数!CQ83/'逆行列係数（外生化）'!CQ$116</f>
        <v>2.1883106614839376E-4</v>
      </c>
      <c r="CR83" s="342">
        <f>逆行列係数!CR83/'逆行列係数（外生化）'!CR$116</f>
        <v>1.2042735797919004E-4</v>
      </c>
      <c r="CS83" s="342">
        <f>逆行列係数!CS83/'逆行列係数（外生化）'!CS$116</f>
        <v>1.0128981601193753E-4</v>
      </c>
      <c r="CT83" s="342">
        <f>逆行列係数!CT83/'逆行列係数（外生化）'!CT$116</f>
        <v>1.5306504452443568E-4</v>
      </c>
      <c r="CU83" s="342">
        <f>逆行列係数!CU83/'逆行列係数（外生化）'!CU$116</f>
        <v>7.9083495240084471E-5</v>
      </c>
      <c r="CV83" s="342">
        <f>逆行列係数!CV83/'逆行列係数（外生化）'!CV$116</f>
        <v>5.349592397476391E-5</v>
      </c>
      <c r="CW83" s="342">
        <f>逆行列係数!CW83/'逆行列係数（外生化）'!CW$116</f>
        <v>2.5036513178696356E-4</v>
      </c>
      <c r="CX83" s="342">
        <f>逆行列係数!CX83/'逆行列係数（外生化）'!CX$116</f>
        <v>6.749664163374778E-5</v>
      </c>
      <c r="CY83" s="342">
        <f>逆行列係数!CY83/'逆行列係数（外生化）'!CY$116</f>
        <v>3.32444415641303E-4</v>
      </c>
      <c r="CZ83" s="342">
        <f>逆行列係数!CZ83/'逆行列係数（外生化）'!CZ$116</f>
        <v>1.9549508445564385E-4</v>
      </c>
      <c r="DA83" s="342">
        <f>逆行列係数!DA83/'逆行列係数（外生化）'!DA$116</f>
        <v>1.551404098882342E-4</v>
      </c>
      <c r="DB83" s="342">
        <f>逆行列係数!DB83/'逆行列係数（外生化）'!DB$116</f>
        <v>1.8436457678913822E-4</v>
      </c>
      <c r="DC83" s="342">
        <f>逆行列係数!DC83/'逆行列係数（外生化）'!DC$116</f>
        <v>9.6845502195373718E-5</v>
      </c>
      <c r="DD83" s="342">
        <f>逆行列係数!DD83/'逆行列係数（外生化）'!DD$116</f>
        <v>1.6204606478371309E-4</v>
      </c>
      <c r="DE83" s="342">
        <f>逆行列係数!DE83/'逆行列係数（外生化）'!DE$116</f>
        <v>8.362950782022122E-4</v>
      </c>
      <c r="DF83" s="343">
        <f>逆行列係数!DF83/'逆行列係数（外生化）'!DF$116</f>
        <v>1.2771009520915787E-4</v>
      </c>
      <c r="DG83" s="344"/>
      <c r="DH83" s="345"/>
      <c r="DI83" s="346"/>
      <c r="DJ83" s="346"/>
      <c r="DK83" s="346"/>
      <c r="DL83" s="346"/>
      <c r="DM83" s="346"/>
      <c r="DN83" s="346"/>
      <c r="DO83" s="346"/>
      <c r="DR83" s="345"/>
      <c r="DS83" s="345"/>
      <c r="DT83" s="345"/>
      <c r="DU83" s="345"/>
      <c r="DV83" s="345"/>
      <c r="DW83" s="345"/>
      <c r="DX83" s="345"/>
      <c r="DY83" s="345"/>
      <c r="DZ83" s="345"/>
      <c r="EA83" s="345"/>
      <c r="EB83" s="345"/>
      <c r="EC83" s="345"/>
      <c r="ED83" s="345"/>
      <c r="EE83" s="345"/>
      <c r="EF83" s="345"/>
      <c r="EG83" s="345"/>
      <c r="EH83" s="345"/>
      <c r="EI83" s="345"/>
      <c r="EJ83" s="345"/>
      <c r="EK83" s="345"/>
      <c r="EL83" s="345"/>
      <c r="EM83" s="345"/>
      <c r="EN83" s="345"/>
      <c r="EO83" s="345"/>
      <c r="EP83" s="345"/>
      <c r="EQ83" s="345"/>
      <c r="ER83" s="345"/>
      <c r="ES83" s="345"/>
      <c r="ET83" s="345"/>
      <c r="EU83" s="345"/>
      <c r="EV83" s="345"/>
      <c r="EW83" s="345"/>
      <c r="EX83" s="345"/>
      <c r="EY83" s="345"/>
      <c r="EZ83" s="345"/>
      <c r="FA83" s="345"/>
      <c r="FB83" s="345"/>
      <c r="FC83" s="345"/>
      <c r="FD83" s="345"/>
      <c r="FE83" s="345"/>
      <c r="FF83" s="345"/>
      <c r="FG83" s="345"/>
      <c r="FH83" s="345"/>
      <c r="FI83" s="345"/>
      <c r="FJ83" s="345"/>
      <c r="FK83" s="345"/>
      <c r="FL83" s="345"/>
      <c r="FM83" s="345"/>
      <c r="FN83" s="345"/>
      <c r="FO83" s="345"/>
    </row>
    <row r="84" spans="1:171" ht="19.899999999999999" customHeight="1" x14ac:dyDescent="0.15">
      <c r="A84" s="347" t="s">
        <v>507</v>
      </c>
      <c r="B84" s="348" t="s">
        <v>505</v>
      </c>
      <c r="C84" s="349">
        <f>逆行列係数!C84/'逆行列係数（外生化）'!C$116</f>
        <v>0</v>
      </c>
      <c r="D84" s="342">
        <f>逆行列係数!D84/'逆行列係数（外生化）'!D$116</f>
        <v>0</v>
      </c>
      <c r="E84" s="342">
        <f>逆行列係数!E84/'逆行列係数（外生化）'!E$116</f>
        <v>0</v>
      </c>
      <c r="F84" s="342">
        <f>逆行列係数!F84/'逆行列係数（外生化）'!F$116</f>
        <v>0</v>
      </c>
      <c r="G84" s="342">
        <f>逆行列係数!G84/'逆行列係数（外生化）'!G$116</f>
        <v>0</v>
      </c>
      <c r="H84" s="342">
        <f>逆行列係数!H84/'逆行列係数（外生化）'!H$116</f>
        <v>0</v>
      </c>
      <c r="I84" s="342">
        <f>逆行列係数!I84/'逆行列係数（外生化）'!I$116</f>
        <v>0</v>
      </c>
      <c r="J84" s="342">
        <f>逆行列係数!J84/'逆行列係数（外生化）'!J$116</f>
        <v>0</v>
      </c>
      <c r="K84" s="342">
        <f>逆行列係数!K84/'逆行列係数（外生化）'!K$116</f>
        <v>0</v>
      </c>
      <c r="L84" s="342">
        <f>逆行列係数!L84/'逆行列係数（外生化）'!L$116</f>
        <v>0</v>
      </c>
      <c r="M84" s="342">
        <f>逆行列係数!M84/'逆行列係数（外生化）'!M$116</f>
        <v>0</v>
      </c>
      <c r="N84" s="342">
        <f>逆行列係数!N84/'逆行列係数（外生化）'!N$116</f>
        <v>0</v>
      </c>
      <c r="O84" s="342">
        <f>逆行列係数!O84/'逆行列係数（外生化）'!O$116</f>
        <v>0</v>
      </c>
      <c r="P84" s="342">
        <f>逆行列係数!P84/'逆行列係数（外生化）'!P$116</f>
        <v>0</v>
      </c>
      <c r="Q84" s="342">
        <f>逆行列係数!Q84/'逆行列係数（外生化）'!Q$116</f>
        <v>0</v>
      </c>
      <c r="R84" s="342">
        <f>逆行列係数!R84/'逆行列係数（外生化）'!R$116</f>
        <v>0</v>
      </c>
      <c r="S84" s="342">
        <f>逆行列係数!S84/'逆行列係数（外生化）'!S$116</f>
        <v>0</v>
      </c>
      <c r="T84" s="342">
        <f>逆行列係数!T84/'逆行列係数（外生化）'!T$116</f>
        <v>0</v>
      </c>
      <c r="U84" s="342">
        <f>逆行列係数!U84/'逆行列係数（外生化）'!U$116</f>
        <v>0</v>
      </c>
      <c r="V84" s="342">
        <f>逆行列係数!V84/'逆行列係数（外生化）'!V$116</f>
        <v>0</v>
      </c>
      <c r="W84" s="342">
        <f>逆行列係数!W84/'逆行列係数（外生化）'!W$116</f>
        <v>0</v>
      </c>
      <c r="X84" s="342">
        <f>逆行列係数!X84/'逆行列係数（外生化）'!X$116</f>
        <v>0</v>
      </c>
      <c r="Y84" s="342">
        <f>逆行列係数!Y84/'逆行列係数（外生化）'!Y$116</f>
        <v>0</v>
      </c>
      <c r="Z84" s="342">
        <f>逆行列係数!Z84/'逆行列係数（外生化）'!Z$116</f>
        <v>0</v>
      </c>
      <c r="AA84" s="342">
        <f>逆行列係数!AA84/'逆行列係数（外生化）'!AA$116</f>
        <v>0</v>
      </c>
      <c r="AB84" s="342">
        <f>逆行列係数!AB84/'逆行列係数（外生化）'!AB$116</f>
        <v>0</v>
      </c>
      <c r="AC84" s="342">
        <f>逆行列係数!AC84/'逆行列係数（外生化）'!AC$116</f>
        <v>0</v>
      </c>
      <c r="AD84" s="342">
        <f>逆行列係数!AD84/'逆行列係数（外生化）'!AD$116</f>
        <v>0</v>
      </c>
      <c r="AE84" s="342">
        <f>逆行列係数!AE84/'逆行列係数（外生化）'!AE$116</f>
        <v>0</v>
      </c>
      <c r="AF84" s="342">
        <f>逆行列係数!AF84/'逆行列係数（外生化）'!AF$116</f>
        <v>0</v>
      </c>
      <c r="AG84" s="342">
        <f>逆行列係数!AG84/'逆行列係数（外生化）'!AG$116</f>
        <v>0</v>
      </c>
      <c r="AH84" s="342">
        <f>逆行列係数!AH84/'逆行列係数（外生化）'!AH$116</f>
        <v>0</v>
      </c>
      <c r="AI84" s="342">
        <f>逆行列係数!AI84/'逆行列係数（外生化）'!AI$116</f>
        <v>0</v>
      </c>
      <c r="AJ84" s="342">
        <f>逆行列係数!AJ84/'逆行列係数（外生化）'!AJ$116</f>
        <v>0</v>
      </c>
      <c r="AK84" s="342">
        <f>逆行列係数!AK84/'逆行列係数（外生化）'!AK$116</f>
        <v>0</v>
      </c>
      <c r="AL84" s="342">
        <f>逆行列係数!AL84/'逆行列係数（外生化）'!AL$116</f>
        <v>0</v>
      </c>
      <c r="AM84" s="342">
        <f>逆行列係数!AM84/'逆行列係数（外生化）'!AM$116</f>
        <v>0</v>
      </c>
      <c r="AN84" s="342">
        <f>逆行列係数!AN84/'逆行列係数（外生化）'!AN$116</f>
        <v>0</v>
      </c>
      <c r="AO84" s="342">
        <f>逆行列係数!AO84/'逆行列係数（外生化）'!AO$116</f>
        <v>0</v>
      </c>
      <c r="AP84" s="342">
        <f>逆行列係数!AP84/'逆行列係数（外生化）'!AP$116</f>
        <v>0</v>
      </c>
      <c r="AQ84" s="342">
        <f>逆行列係数!AQ84/'逆行列係数（外生化）'!AQ$116</f>
        <v>0</v>
      </c>
      <c r="AR84" s="342">
        <f>逆行列係数!AR84/'逆行列係数（外生化）'!AR$116</f>
        <v>0</v>
      </c>
      <c r="AS84" s="342">
        <f>逆行列係数!AS84/'逆行列係数（外生化）'!AS$116</f>
        <v>0</v>
      </c>
      <c r="AT84" s="342">
        <f>逆行列係数!AT84/'逆行列係数（外生化）'!AT$116</f>
        <v>0</v>
      </c>
      <c r="AU84" s="342">
        <f>逆行列係数!AU84/'逆行列係数（外生化）'!AU$116</f>
        <v>0</v>
      </c>
      <c r="AV84" s="342">
        <f>逆行列係数!AV84/'逆行列係数（外生化）'!AV$116</f>
        <v>0</v>
      </c>
      <c r="AW84" s="342">
        <f>逆行列係数!AW84/'逆行列係数（外生化）'!AW$116</f>
        <v>0</v>
      </c>
      <c r="AX84" s="342">
        <f>逆行列係数!AX84/'逆行列係数（外生化）'!AX$116</f>
        <v>0</v>
      </c>
      <c r="AY84" s="342">
        <f>逆行列係数!AY84/'逆行列係数（外生化）'!AY$116</f>
        <v>0</v>
      </c>
      <c r="AZ84" s="342">
        <f>逆行列係数!AZ84/'逆行列係数（外生化）'!AZ$116</f>
        <v>0</v>
      </c>
      <c r="BA84" s="342">
        <f>逆行列係数!BA84/'逆行列係数（外生化）'!BA$116</f>
        <v>0</v>
      </c>
      <c r="BB84" s="342">
        <f>逆行列係数!BB84/'逆行列係数（外生化）'!BB$116</f>
        <v>0</v>
      </c>
      <c r="BC84" s="342">
        <f>逆行列係数!BC84/'逆行列係数（外生化）'!BC$116</f>
        <v>0</v>
      </c>
      <c r="BD84" s="342">
        <f>逆行列係数!BD84/'逆行列係数（外生化）'!BD$116</f>
        <v>0</v>
      </c>
      <c r="BE84" s="342">
        <f>逆行列係数!BE84/'逆行列係数（外生化）'!BE$116</f>
        <v>0</v>
      </c>
      <c r="BF84" s="342">
        <f>逆行列係数!BF84/'逆行列係数（外生化）'!BF$116</f>
        <v>0</v>
      </c>
      <c r="BG84" s="342">
        <f>逆行列係数!BG84/'逆行列係数（外生化）'!BG$116</f>
        <v>0</v>
      </c>
      <c r="BH84" s="342">
        <f>逆行列係数!BH84/'逆行列係数（外生化）'!BH$116</f>
        <v>0</v>
      </c>
      <c r="BI84" s="342">
        <f>逆行列係数!BI84/'逆行列係数（外生化）'!BI$116</f>
        <v>0</v>
      </c>
      <c r="BJ84" s="342">
        <f>逆行列係数!BJ84/'逆行列係数（外生化）'!BJ$116</f>
        <v>0</v>
      </c>
      <c r="BK84" s="342">
        <f>逆行列係数!BK84/'逆行列係数（外生化）'!BK$116</f>
        <v>0</v>
      </c>
      <c r="BL84" s="342">
        <f>逆行列係数!BL84/'逆行列係数（外生化）'!BL$116</f>
        <v>0</v>
      </c>
      <c r="BM84" s="342">
        <f>逆行列係数!BM84/'逆行列係数（外生化）'!BM$116</f>
        <v>0</v>
      </c>
      <c r="BN84" s="342">
        <f>逆行列係数!BN84/'逆行列係数（外生化）'!BN$116</f>
        <v>0</v>
      </c>
      <c r="BO84" s="342">
        <f>逆行列係数!BO84/'逆行列係数（外生化）'!BO$116</f>
        <v>0</v>
      </c>
      <c r="BP84" s="342">
        <f>逆行列係数!BP84/'逆行列係数（外生化）'!BP$116</f>
        <v>0</v>
      </c>
      <c r="BQ84" s="342">
        <f>逆行列係数!BQ84/'逆行列係数（外生化）'!BQ$116</f>
        <v>0</v>
      </c>
      <c r="BR84" s="342">
        <f>逆行列係数!BR84/'逆行列係数（外生化）'!BR$116</f>
        <v>0</v>
      </c>
      <c r="BS84" s="342">
        <f>逆行列係数!BS84/'逆行列係数（外生化）'!BS$116</f>
        <v>0</v>
      </c>
      <c r="BT84" s="342">
        <f>逆行列係数!BT84/'逆行列係数（外生化）'!BT$116</f>
        <v>0</v>
      </c>
      <c r="BU84" s="342">
        <f>逆行列係数!BU84/'逆行列係数（外生化）'!BU$116</f>
        <v>0</v>
      </c>
      <c r="BV84" s="342">
        <f>逆行列係数!BV84/'逆行列係数（外生化）'!BV$116</f>
        <v>0</v>
      </c>
      <c r="BW84" s="342">
        <f>逆行列係数!BW84/'逆行列係数（外生化）'!BW$116</f>
        <v>0</v>
      </c>
      <c r="BX84" s="342">
        <f>逆行列係数!BX84/'逆行列係数（外生化）'!BX$116</f>
        <v>0</v>
      </c>
      <c r="BY84" s="342">
        <f>逆行列係数!BY84/'逆行列係数（外生化）'!BY$116</f>
        <v>0</v>
      </c>
      <c r="BZ84" s="342">
        <f>逆行列係数!BZ84/'逆行列係数（外生化）'!BZ$116</f>
        <v>0</v>
      </c>
      <c r="CA84" s="342">
        <f>逆行列係数!CA84/'逆行列係数（外生化）'!CA$116</f>
        <v>0</v>
      </c>
      <c r="CB84" s="342">
        <f>逆行列係数!CB84/'逆行列係数（外生化）'!CB$116</f>
        <v>0</v>
      </c>
      <c r="CC84" s="342">
        <f>逆行列係数!CC84/'逆行列係数（外生化）'!CC$116</f>
        <v>1</v>
      </c>
      <c r="CD84" s="342">
        <f>逆行列係数!CD84/'逆行列係数（外生化）'!CD$116</f>
        <v>0</v>
      </c>
      <c r="CE84" s="342">
        <f>逆行列係数!CE84/'逆行列係数（外生化）'!CE$116</f>
        <v>0</v>
      </c>
      <c r="CF84" s="342">
        <f>逆行列係数!CF84/'逆行列係数（外生化）'!CF$116</f>
        <v>0</v>
      </c>
      <c r="CG84" s="342">
        <f>逆行列係数!CG84/'逆行列係数（外生化）'!CG$116</f>
        <v>0</v>
      </c>
      <c r="CH84" s="342">
        <f>逆行列係数!CH84/'逆行列係数（外生化）'!CH$116</f>
        <v>0</v>
      </c>
      <c r="CI84" s="342">
        <f>逆行列係数!CI84/'逆行列係数（外生化）'!CI$116</f>
        <v>0</v>
      </c>
      <c r="CJ84" s="342">
        <f>逆行列係数!CJ84/'逆行列係数（外生化）'!CJ$116</f>
        <v>0</v>
      </c>
      <c r="CK84" s="342">
        <f>逆行列係数!CK84/'逆行列係数（外生化）'!CK$116</f>
        <v>0</v>
      </c>
      <c r="CL84" s="342">
        <f>逆行列係数!CL84/'逆行列係数（外生化）'!CL$116</f>
        <v>0</v>
      </c>
      <c r="CM84" s="342">
        <f>逆行列係数!CM84/'逆行列係数（外生化）'!CM$116</f>
        <v>0</v>
      </c>
      <c r="CN84" s="342">
        <f>逆行列係数!CN84/'逆行列係数（外生化）'!CN$116</f>
        <v>0</v>
      </c>
      <c r="CO84" s="342">
        <f>逆行列係数!CO84/'逆行列係数（外生化）'!CO$116</f>
        <v>0</v>
      </c>
      <c r="CP84" s="342">
        <f>逆行列係数!CP84/'逆行列係数（外生化）'!CP$116</f>
        <v>0</v>
      </c>
      <c r="CQ84" s="342">
        <f>逆行列係数!CQ84/'逆行列係数（外生化）'!CQ$116</f>
        <v>0</v>
      </c>
      <c r="CR84" s="342">
        <f>逆行列係数!CR84/'逆行列係数（外生化）'!CR$116</f>
        <v>0</v>
      </c>
      <c r="CS84" s="342">
        <f>逆行列係数!CS84/'逆行列係数（外生化）'!CS$116</f>
        <v>0</v>
      </c>
      <c r="CT84" s="342">
        <f>逆行列係数!CT84/'逆行列係数（外生化）'!CT$116</f>
        <v>0</v>
      </c>
      <c r="CU84" s="342">
        <f>逆行列係数!CU84/'逆行列係数（外生化）'!CU$116</f>
        <v>0</v>
      </c>
      <c r="CV84" s="342">
        <f>逆行列係数!CV84/'逆行列係数（外生化）'!CV$116</f>
        <v>0</v>
      </c>
      <c r="CW84" s="342">
        <f>逆行列係数!CW84/'逆行列係数（外生化）'!CW$116</f>
        <v>0</v>
      </c>
      <c r="CX84" s="342">
        <f>逆行列係数!CX84/'逆行列係数（外生化）'!CX$116</f>
        <v>0</v>
      </c>
      <c r="CY84" s="342">
        <f>逆行列係数!CY84/'逆行列係数（外生化）'!CY$116</f>
        <v>0</v>
      </c>
      <c r="CZ84" s="342">
        <f>逆行列係数!CZ84/'逆行列係数（外生化）'!CZ$116</f>
        <v>0</v>
      </c>
      <c r="DA84" s="342">
        <f>逆行列係数!DA84/'逆行列係数（外生化）'!DA$116</f>
        <v>0</v>
      </c>
      <c r="DB84" s="342">
        <f>逆行列係数!DB84/'逆行列係数（外生化）'!DB$116</f>
        <v>0</v>
      </c>
      <c r="DC84" s="342">
        <f>逆行列係数!DC84/'逆行列係数（外生化）'!DC$116</f>
        <v>0</v>
      </c>
      <c r="DD84" s="342">
        <f>逆行列係数!DD84/'逆行列係数（外生化）'!DD$116</f>
        <v>0</v>
      </c>
      <c r="DE84" s="342">
        <f>逆行列係数!DE84/'逆行列係数（外生化）'!DE$116</f>
        <v>0</v>
      </c>
      <c r="DF84" s="343">
        <f>逆行列係数!DF84/'逆行列係数（外生化）'!DF$116</f>
        <v>0</v>
      </c>
      <c r="DG84" s="344"/>
      <c r="DH84" s="345"/>
      <c r="DI84" s="346"/>
      <c r="DJ84" s="346"/>
      <c r="DK84" s="346"/>
      <c r="DL84" s="346"/>
      <c r="DM84" s="346"/>
      <c r="DN84" s="346"/>
      <c r="DO84" s="346"/>
      <c r="DR84" s="345"/>
      <c r="DS84" s="345"/>
      <c r="DT84" s="345"/>
      <c r="DU84" s="345"/>
      <c r="DV84" s="345"/>
      <c r="DW84" s="345"/>
      <c r="DX84" s="345"/>
      <c r="DY84" s="345"/>
      <c r="DZ84" s="345"/>
      <c r="EA84" s="345"/>
      <c r="EB84" s="345"/>
      <c r="EC84" s="345"/>
      <c r="ED84" s="345"/>
      <c r="EE84" s="345"/>
      <c r="EF84" s="345"/>
      <c r="EG84" s="345"/>
      <c r="EH84" s="345"/>
      <c r="EI84" s="345"/>
      <c r="EJ84" s="345"/>
      <c r="EK84" s="345"/>
      <c r="EL84" s="345"/>
      <c r="EM84" s="345"/>
      <c r="EN84" s="345"/>
      <c r="EO84" s="345"/>
      <c r="EP84" s="345"/>
      <c r="EQ84" s="345"/>
      <c r="ER84" s="345"/>
      <c r="ES84" s="345"/>
      <c r="ET84" s="345"/>
      <c r="EU84" s="345"/>
      <c r="EV84" s="345"/>
      <c r="EW84" s="345"/>
      <c r="EX84" s="345"/>
      <c r="EY84" s="345"/>
      <c r="EZ84" s="345"/>
      <c r="FA84" s="345"/>
      <c r="FB84" s="345"/>
      <c r="FC84" s="345"/>
      <c r="FD84" s="345"/>
      <c r="FE84" s="345"/>
      <c r="FF84" s="345"/>
      <c r="FG84" s="345"/>
      <c r="FH84" s="345"/>
      <c r="FI84" s="345"/>
      <c r="FJ84" s="345"/>
      <c r="FK84" s="345"/>
      <c r="FL84" s="345"/>
      <c r="FM84" s="345"/>
      <c r="FN84" s="345"/>
      <c r="FO84" s="345"/>
    </row>
    <row r="85" spans="1:171" ht="19.899999999999999" customHeight="1" x14ac:dyDescent="0.15">
      <c r="A85" s="347" t="s">
        <v>510</v>
      </c>
      <c r="B85" s="348" t="s">
        <v>509</v>
      </c>
      <c r="C85" s="349">
        <f>逆行列係数!C85/'逆行列係数（外生化）'!C$116</f>
        <v>4.5880845310418108E-4</v>
      </c>
      <c r="D85" s="342">
        <f>逆行列係数!D85/'逆行列係数（外生化）'!D$116</f>
        <v>1.2567851210133643E-3</v>
      </c>
      <c r="E85" s="342">
        <f>逆行列係数!E85/'逆行列係数（外生化）'!E$116</f>
        <v>2.711059807583999E-4</v>
      </c>
      <c r="F85" s="342">
        <f>逆行列係数!F85/'逆行列係数（外生化）'!F$116</f>
        <v>4.2167961136462896E-5</v>
      </c>
      <c r="G85" s="342">
        <f>逆行列係数!G85/'逆行列係数（外生化）'!G$116</f>
        <v>3.5078851731813878E-4</v>
      </c>
      <c r="H85" s="342">
        <f>逆行列係数!H85/'逆行列係数（外生化）'!H$116</f>
        <v>0</v>
      </c>
      <c r="I85" s="342">
        <f>逆行列係数!I85/'逆行列係数（外生化）'!I$116</f>
        <v>2.6971060745573371E-4</v>
      </c>
      <c r="J85" s="342">
        <f>逆行列係数!J85/'逆行列係数（外生化）'!J$116</f>
        <v>9.0269993639818336E-4</v>
      </c>
      <c r="K85" s="342">
        <f>逆行列係数!K85/'逆行列係数（外生化）'!K$116</f>
        <v>5.1612326371725187E-4</v>
      </c>
      <c r="L85" s="342">
        <f>逆行列係数!L85/'逆行列係数（外生化）'!L$116</f>
        <v>9.8836473222909966E-4</v>
      </c>
      <c r="M85" s="342">
        <f>逆行列係数!M85/'逆行列係数（外生化）'!M$116</f>
        <v>0</v>
      </c>
      <c r="N85" s="342">
        <f>逆行列係数!N85/'逆行列係数（外生化）'!N$116</f>
        <v>3.702434384724964E-4</v>
      </c>
      <c r="O85" s="342">
        <f>逆行列係数!O85/'逆行列係数（外生化）'!O$116</f>
        <v>3.3324817963838654E-4</v>
      </c>
      <c r="P85" s="342">
        <f>逆行列係数!P85/'逆行列係数（外生化）'!P$116</f>
        <v>5.6217720065930468E-4</v>
      </c>
      <c r="Q85" s="342">
        <f>逆行列係数!Q85/'逆行列係数（外生化）'!Q$116</f>
        <v>6.0390980421860579E-4</v>
      </c>
      <c r="R85" s="342">
        <f>逆行列係数!R85/'逆行列係数（外生化）'!R$116</f>
        <v>2.25414059201224E-3</v>
      </c>
      <c r="S85" s="342">
        <f>逆行列係数!S85/'逆行列係数（外生化）'!S$116</f>
        <v>1.1851018553941232E-3</v>
      </c>
      <c r="T85" s="342">
        <f>逆行列係数!T85/'逆行列係数（外生化）'!T$116</f>
        <v>6.3747106248019162E-4</v>
      </c>
      <c r="U85" s="342">
        <f>逆行列係数!U85/'逆行列係数（外生化）'!U$116</f>
        <v>5.1785844122186563E-4</v>
      </c>
      <c r="V85" s="342">
        <f>逆行列係数!V85/'逆行列係数（外生化）'!V$116</f>
        <v>3.8870077915541344E-4</v>
      </c>
      <c r="W85" s="342">
        <f>逆行列係数!W85/'逆行列係数（外生化）'!W$116</f>
        <v>5.6198071645174527E-4</v>
      </c>
      <c r="X85" s="342">
        <f>逆行列係数!X85/'逆行列係数（外生化）'!X$116</f>
        <v>5.4698201437493798E-4</v>
      </c>
      <c r="Y85" s="342">
        <f>逆行列係数!Y85/'逆行列係数（外生化）'!Y$116</f>
        <v>6.5515862202404651E-4</v>
      </c>
      <c r="Z85" s="342">
        <f>逆行列係数!Z85/'逆行列係数（外生化）'!Z$116</f>
        <v>7.8217925595640769E-4</v>
      </c>
      <c r="AA85" s="342">
        <f>逆行列係数!AA85/'逆行列係数（外生化）'!AA$116</f>
        <v>5.0120499338016881E-4</v>
      </c>
      <c r="AB85" s="342">
        <f>逆行列係数!AB85/'逆行列係数（外生化）'!AB$116</f>
        <v>5.9654289452900245E-4</v>
      </c>
      <c r="AC85" s="342">
        <f>逆行列係数!AC85/'逆行列係数（外生化）'!AC$116</f>
        <v>2.831453627185556E-4</v>
      </c>
      <c r="AD85" s="342">
        <f>逆行列係数!AD85/'逆行列係数（外生化）'!AD$116</f>
        <v>7.5943726970860372E-4</v>
      </c>
      <c r="AE85" s="342">
        <f>逆行列係数!AE85/'逆行列係数（外生化）'!AE$116</f>
        <v>3.1270963605829294E-4</v>
      </c>
      <c r="AF85" s="342">
        <f>逆行列係数!AF85/'逆行列係数（外生化）'!AF$116</f>
        <v>3.9317245407113389E-4</v>
      </c>
      <c r="AG85" s="342">
        <f>逆行列係数!AG85/'逆行列係数（外生化）'!AG$116</f>
        <v>3.8991396199319071E-4</v>
      </c>
      <c r="AH85" s="342">
        <f>逆行列係数!AH85/'逆行列係数（外生化）'!AH$116</f>
        <v>7.5211229283452463E-4</v>
      </c>
      <c r="AI85" s="342">
        <f>逆行列係数!AI85/'逆行列係数（外生化）'!AI$116</f>
        <v>2.2310868604173729E-3</v>
      </c>
      <c r="AJ85" s="342">
        <f>逆行列係数!AJ85/'逆行列係数（外生化）'!AJ$116</f>
        <v>6.1736378915704636E-4</v>
      </c>
      <c r="AK85" s="342">
        <f>逆行列係数!AK85/'逆行列係数（外生化）'!AK$116</f>
        <v>7.6147456096511544E-4</v>
      </c>
      <c r="AL85" s="342">
        <f>逆行列係数!AL85/'逆行列係数（外生化）'!AL$116</f>
        <v>5.4788258364573989E-4</v>
      </c>
      <c r="AM85" s="342">
        <f>逆行列係数!AM85/'逆行列係数（外生化）'!AM$116</f>
        <v>5.3581679426274091E-4</v>
      </c>
      <c r="AN85" s="342">
        <f>逆行列係数!AN85/'逆行列係数（外生化）'!AN$116</f>
        <v>1.2889690340801437E-3</v>
      </c>
      <c r="AO85" s="342">
        <f>逆行列係数!AO85/'逆行列係数（外生化）'!AO$116</f>
        <v>6.7969786751367271E-4</v>
      </c>
      <c r="AP85" s="342">
        <f>逆行列係数!AP85/'逆行列係数（外生化）'!AP$116</f>
        <v>2.8476091489299904E-4</v>
      </c>
      <c r="AQ85" s="342">
        <f>逆行列係数!AQ85/'逆行列係数（外生化）'!AQ$116</f>
        <v>3.6458636003210604E-4</v>
      </c>
      <c r="AR85" s="342">
        <f>逆行列係数!AR85/'逆行列係数（外生化）'!AR$116</f>
        <v>4.3979160807748846E-4</v>
      </c>
      <c r="AS85" s="342">
        <f>逆行列係数!AS85/'逆行列係数（外生化）'!AS$116</f>
        <v>4.0363767461228052E-4</v>
      </c>
      <c r="AT85" s="342">
        <f>逆行列係数!AT85/'逆行列係数（外生化）'!AT$116</f>
        <v>2.9935234078225676E-4</v>
      </c>
      <c r="AU85" s="342">
        <f>逆行列係数!AU85/'逆行列係数（外生化）'!AU$116</f>
        <v>2.6100151732158012E-4</v>
      </c>
      <c r="AV85" s="342">
        <f>逆行列係数!AV85/'逆行列係数（外生化）'!AV$116</f>
        <v>3.1665835211715433E-4</v>
      </c>
      <c r="AW85" s="342">
        <f>逆行列係数!AW85/'逆行列係数（外生化）'!AW$116</f>
        <v>2.9332111096482319E-4</v>
      </c>
      <c r="AX85" s="342">
        <f>逆行列係数!AX85/'逆行列係数（外生化）'!AX$116</f>
        <v>2.8895649620475967E-4</v>
      </c>
      <c r="AY85" s="342">
        <f>逆行列係数!AY85/'逆行列係数（外生化）'!AY$116</f>
        <v>3.2649199102592537E-4</v>
      </c>
      <c r="AZ85" s="342">
        <f>逆行列係数!AZ85/'逆行列係数（外生化）'!AZ$116</f>
        <v>3.1718580957683303E-4</v>
      </c>
      <c r="BA85" s="342">
        <f>逆行列係数!BA85/'逆行列係数（外生化）'!BA$116</f>
        <v>2.5050525829243208E-4</v>
      </c>
      <c r="BB85" s="342">
        <f>逆行列係数!BB85/'逆行列係数（外生化）'!BB$116</f>
        <v>3.8474805671852741E-4</v>
      </c>
      <c r="BC85" s="342">
        <f>逆行列係数!BC85/'逆行列係数（外生化）'!BC$116</f>
        <v>2.9596904555359913E-4</v>
      </c>
      <c r="BD85" s="342">
        <f>逆行列係数!BD85/'逆行列係数（外生化）'!BD$116</f>
        <v>2.9539224804264801E-4</v>
      </c>
      <c r="BE85" s="342">
        <f>逆行列係数!BE85/'逆行列係数（外生化）'!BE$116</f>
        <v>6.0183831629409274E-4</v>
      </c>
      <c r="BF85" s="342">
        <f>逆行列係数!BF85/'逆行列係数（外生化）'!BF$116</f>
        <v>5.8659693113458219E-4</v>
      </c>
      <c r="BG85" s="342">
        <f>逆行列係数!BG85/'逆行列係数（外生化）'!BG$116</f>
        <v>3.5679072066246374E-4</v>
      </c>
      <c r="BH85" s="342">
        <f>逆行列係数!BH85/'逆行列係数（外生化）'!BH$116</f>
        <v>5.04663734515952E-4</v>
      </c>
      <c r="BI85" s="342">
        <f>逆行列係数!BI85/'逆行列係数（外生化）'!BI$116</f>
        <v>3.705648647432297E-4</v>
      </c>
      <c r="BJ85" s="342">
        <f>逆行列係数!BJ85/'逆行列係数（外生化）'!BJ$116</f>
        <v>4.4018538593262576E-4</v>
      </c>
      <c r="BK85" s="342">
        <f>逆行列係数!BK85/'逆行列係数（外生化）'!BK$116</f>
        <v>1.09587864260303E-3</v>
      </c>
      <c r="BL85" s="342">
        <f>逆行列係数!BL85/'逆行列係数（外生化）'!BL$116</f>
        <v>5.5336747501185714E-4</v>
      </c>
      <c r="BM85" s="342">
        <f>逆行列係数!BM85/'逆行列係数（外生化）'!BM$116</f>
        <v>5.8249069163957337E-4</v>
      </c>
      <c r="BN85" s="342">
        <f>逆行列係数!BN85/'逆行列係数（外生化）'!BN$116</f>
        <v>6.0855782825863195E-4</v>
      </c>
      <c r="BO85" s="342">
        <f>逆行列係数!BO85/'逆行列係数（外生化）'!BO$116</f>
        <v>6.4504514341413703E-4</v>
      </c>
      <c r="BP85" s="342">
        <f>逆行列係数!BP85/'逆行列係数（外生化）'!BP$116</f>
        <v>3.7360207402826123E-4</v>
      </c>
      <c r="BQ85" s="342">
        <f>逆行列係数!BQ85/'逆行列係数（外生化）'!BQ$116</f>
        <v>8.6514938076407712E-4</v>
      </c>
      <c r="BR85" s="342">
        <f>逆行列係数!BR85/'逆行列係数（外生化）'!BR$116</f>
        <v>2.2023741767703179E-4</v>
      </c>
      <c r="BS85" s="342">
        <f>逆行列係数!BS85/'逆行列係数（外生化）'!BS$116</f>
        <v>2.4339933497213333E-4</v>
      </c>
      <c r="BT85" s="342">
        <f>逆行列係数!BT85/'逆行列係数（外生化）'!BT$116</f>
        <v>1.1574211698218395E-4</v>
      </c>
      <c r="BU85" s="342">
        <f>逆行列係数!BU85/'逆行列係数（外生化）'!BU$116</f>
        <v>1.3686260518146117E-4</v>
      </c>
      <c r="BV85" s="342">
        <f>逆行列係数!BV85/'逆行列係数（外生化）'!BV$116</f>
        <v>7.2511323803969326E-5</v>
      </c>
      <c r="BW85" s="342">
        <f>逆行列係数!BW85/'逆行列係数（外生化）'!BW$116</f>
        <v>7.6129582271156003E-5</v>
      </c>
      <c r="BX85" s="342">
        <f>逆行列係数!BX85/'逆行列係数（外生化）'!BX$116</f>
        <v>1.9821435267892783E-5</v>
      </c>
      <c r="BY85" s="342">
        <f>逆行列係数!BY85/'逆行列係数（外生化）'!BY$116</f>
        <v>3.3326935260134555E-4</v>
      </c>
      <c r="BZ85" s="342">
        <f>逆行列係数!BZ85/'逆行列係数（外生化）'!BZ$116</f>
        <v>4.9340356676165487E-4</v>
      </c>
      <c r="CA85" s="342">
        <f>逆行列係数!CA85/'逆行列係数（外生化）'!CA$116</f>
        <v>4.2951585191434972E-4</v>
      </c>
      <c r="CB85" s="342">
        <f>逆行列係数!CB85/'逆行列係数（外生化）'!CB$116</f>
        <v>2.090524942218408E-4</v>
      </c>
      <c r="CC85" s="342">
        <f>逆行列係数!CC85/'逆行列係数（外生化）'!CC$116</f>
        <v>0</v>
      </c>
      <c r="CD85" s="342">
        <f>逆行列係数!CD85/'逆行列係数（外生化）'!CD$116</f>
        <v>1</v>
      </c>
      <c r="CE85" s="342">
        <f>逆行列係数!CE85/'逆行列係数（外生化）'!CE$116</f>
        <v>1.1855084840138338E-4</v>
      </c>
      <c r="CF85" s="342">
        <f>逆行列係数!CF85/'逆行列係数（外生化）'!CF$116</f>
        <v>2.4972714552501249E-4</v>
      </c>
      <c r="CG85" s="342">
        <f>逆行列係数!CG85/'逆行列係数（外生化）'!CG$116</f>
        <v>4.331469976559821E-3</v>
      </c>
      <c r="CH85" s="342">
        <f>逆行列係数!CH85/'逆行列係数（外生化）'!CH$116</f>
        <v>9.2789419603708437E-5</v>
      </c>
      <c r="CI85" s="342">
        <f>逆行列係数!CI85/'逆行列係数（外生化）'!CI$116</f>
        <v>1.1124310109805647E-4</v>
      </c>
      <c r="CJ85" s="342">
        <f>逆行列係数!CJ85/'逆行列係数（外生化）'!CJ$116</f>
        <v>2.2379191405132824E-4</v>
      </c>
      <c r="CK85" s="342">
        <f>逆行列係数!CK85/'逆行列係数（外生化）'!CK$116</f>
        <v>1.1220482801300006E-4</v>
      </c>
      <c r="CL85" s="342">
        <f>逆行列係数!CL85/'逆行列係数（外生化）'!CL$116</f>
        <v>3.6927991084422754E-4</v>
      </c>
      <c r="CM85" s="342">
        <f>逆行列係数!CM85/'逆行列係数（外生化）'!CM$116</f>
        <v>1.192222129135148E-4</v>
      </c>
      <c r="CN85" s="342">
        <f>逆行列係数!CN85/'逆行列係数（外生化）'!CN$116</f>
        <v>1.2711644178166467E-4</v>
      </c>
      <c r="CO85" s="342">
        <f>逆行列係数!CO85/'逆行列係数（外生化）'!CO$116</f>
        <v>2.9912111466308796E-4</v>
      </c>
      <c r="CP85" s="342">
        <f>逆行列係数!CP85/'逆行列係数（外生化）'!CP$116</f>
        <v>3.6357293209945274E-4</v>
      </c>
      <c r="CQ85" s="342">
        <f>逆行列係数!CQ85/'逆行列係数（外生化）'!CQ$116</f>
        <v>3.2069050268451212E-4</v>
      </c>
      <c r="CR85" s="342">
        <f>逆行列係数!CR85/'逆行列係数（外生化）'!CR$116</f>
        <v>2.2737143916117173E-4</v>
      </c>
      <c r="CS85" s="342">
        <f>逆行列係数!CS85/'逆行列係数（外生化）'!CS$116</f>
        <v>1.717542229132096E-4</v>
      </c>
      <c r="CT85" s="342">
        <f>逆行列係数!CT85/'逆行列係数（外生化）'!CT$116</f>
        <v>2.7883142143346603E-4</v>
      </c>
      <c r="CU85" s="342">
        <f>逆行列係数!CU85/'逆行列係数（外生化）'!CU$116</f>
        <v>1.0709705515973634E-4</v>
      </c>
      <c r="CV85" s="342">
        <f>逆行列係数!CV85/'逆行列係数（外生化）'!CV$116</f>
        <v>3.7249512650299783E-4</v>
      </c>
      <c r="CW85" s="342">
        <f>逆行列係数!CW85/'逆行列係数（外生化）'!CW$116</f>
        <v>3.438902184251552E-4</v>
      </c>
      <c r="CX85" s="342">
        <f>逆行列係数!CX85/'逆行列係数（外生化）'!CX$116</f>
        <v>8.3752094996389776E-5</v>
      </c>
      <c r="CY85" s="342">
        <f>逆行列係数!CY85/'逆行列係数（外生化）'!CY$116</f>
        <v>4.2557292868207762E-4</v>
      </c>
      <c r="CZ85" s="342">
        <f>逆行列係数!CZ85/'逆行列係数（外生化）'!CZ$116</f>
        <v>5.1147872762076355E-4</v>
      </c>
      <c r="DA85" s="342">
        <f>逆行列係数!DA85/'逆行列係数（外生化）'!DA$116</f>
        <v>1.8749098286186227E-4</v>
      </c>
      <c r="DB85" s="342">
        <f>逆行列係数!DB85/'逆行列係数（外生化）'!DB$116</f>
        <v>1.3607662223203112E-4</v>
      </c>
      <c r="DC85" s="342">
        <f>逆行列係数!DC85/'逆行列係数（外生化）'!DC$116</f>
        <v>2.1118170791175638E-4</v>
      </c>
      <c r="DD85" s="342">
        <f>逆行列係数!DD85/'逆行列係数（外生化）'!DD$116</f>
        <v>1.351421748909675E-4</v>
      </c>
      <c r="DE85" s="342">
        <f>逆行列係数!DE85/'逆行列係数（外生化）'!DE$116</f>
        <v>1.8528747613959183E-3</v>
      </c>
      <c r="DF85" s="343">
        <f>逆行列係数!DF85/'逆行列係数（外生化）'!DF$116</f>
        <v>9.2463820037355185E-5</v>
      </c>
      <c r="DG85" s="344"/>
      <c r="DH85" s="345"/>
      <c r="DI85" s="346"/>
      <c r="DJ85" s="346"/>
      <c r="DK85" s="346"/>
      <c r="DL85" s="346"/>
      <c r="DM85" s="346"/>
      <c r="DN85" s="346"/>
      <c r="DO85" s="346"/>
      <c r="DR85" s="345"/>
      <c r="DS85" s="345"/>
      <c r="DT85" s="345"/>
      <c r="DU85" s="345"/>
      <c r="DV85" s="345"/>
      <c r="DW85" s="345"/>
      <c r="DX85" s="345"/>
      <c r="DY85" s="345"/>
      <c r="DZ85" s="345"/>
      <c r="EA85" s="345"/>
      <c r="EB85" s="345"/>
      <c r="EC85" s="345"/>
      <c r="ED85" s="345"/>
      <c r="EE85" s="345"/>
      <c r="EF85" s="345"/>
      <c r="EG85" s="345"/>
      <c r="EH85" s="345"/>
      <c r="EI85" s="345"/>
      <c r="EJ85" s="345"/>
      <c r="EK85" s="345"/>
      <c r="EL85" s="345"/>
      <c r="EM85" s="345"/>
      <c r="EN85" s="345"/>
      <c r="EO85" s="345"/>
      <c r="EP85" s="345"/>
      <c r="EQ85" s="345"/>
      <c r="ER85" s="345"/>
      <c r="ES85" s="345"/>
      <c r="ET85" s="345"/>
      <c r="EU85" s="345"/>
      <c r="EV85" s="345"/>
      <c r="EW85" s="345"/>
      <c r="EX85" s="345"/>
      <c r="EY85" s="345"/>
      <c r="EZ85" s="345"/>
      <c r="FA85" s="345"/>
      <c r="FB85" s="345"/>
      <c r="FC85" s="345"/>
      <c r="FD85" s="345"/>
      <c r="FE85" s="345"/>
      <c r="FF85" s="345"/>
      <c r="FG85" s="345"/>
      <c r="FH85" s="345"/>
      <c r="FI85" s="345"/>
      <c r="FJ85" s="345"/>
      <c r="FK85" s="345"/>
      <c r="FL85" s="345"/>
      <c r="FM85" s="345"/>
      <c r="FN85" s="345"/>
      <c r="FO85" s="345"/>
    </row>
    <row r="86" spans="1:171" ht="19.899999999999999" customHeight="1" x14ac:dyDescent="0.15">
      <c r="A86" s="347" t="s">
        <v>513</v>
      </c>
      <c r="B86" s="348" t="s">
        <v>511</v>
      </c>
      <c r="C86" s="349">
        <f>逆行列係数!C86/'逆行列係数（外生化）'!C$116</f>
        <v>3.6799582864751345E-3</v>
      </c>
      <c r="D86" s="342">
        <f>逆行列係数!D86/'逆行列係数（外生化）'!D$116</f>
        <v>7.4761340609492775E-3</v>
      </c>
      <c r="E86" s="342">
        <f>逆行列係数!E86/'逆行列係数（外生化）'!E$116</f>
        <v>2.3852941163805034E-3</v>
      </c>
      <c r="F86" s="342">
        <f>逆行列係数!F86/'逆行列係数（外生化）'!F$116</f>
        <v>1.053197968584229E-3</v>
      </c>
      <c r="G86" s="342">
        <f>逆行列係数!G86/'逆行列係数（外生化）'!G$116</f>
        <v>2.6513000460357894E-3</v>
      </c>
      <c r="H86" s="342">
        <f>逆行列係数!H86/'逆行列係数（外生化）'!H$116</f>
        <v>0</v>
      </c>
      <c r="I86" s="342">
        <f>逆行列係数!I86/'逆行列係数（外生化）'!I$116</f>
        <v>1.2163032028950458E-3</v>
      </c>
      <c r="J86" s="342">
        <f>逆行列係数!J86/'逆行列係数（外生化）'!J$116</f>
        <v>1.2840100425627906E-2</v>
      </c>
      <c r="K86" s="342">
        <f>逆行列係数!K86/'逆行列係数（外生化）'!K$116</f>
        <v>4.2519305674148583E-3</v>
      </c>
      <c r="L86" s="342">
        <f>逆行列係数!L86/'逆行列係数（外生化）'!L$116</f>
        <v>3.2351621551777593E-2</v>
      </c>
      <c r="M86" s="342">
        <f>逆行列係数!M86/'逆行列係数（外生化）'!M$116</f>
        <v>0</v>
      </c>
      <c r="N86" s="342">
        <f>逆行列係数!N86/'逆行列係数（外生化）'!N$116</f>
        <v>3.780945139391736E-3</v>
      </c>
      <c r="O86" s="342">
        <f>逆行列係数!O86/'逆行列係数（外生化）'!O$116</f>
        <v>2.8710671723943099E-3</v>
      </c>
      <c r="P86" s="342">
        <f>逆行列係数!P86/'逆行列係数（外生化）'!P$116</f>
        <v>3.0286246431198041E-3</v>
      </c>
      <c r="Q86" s="342">
        <f>逆行列係数!Q86/'逆行列係数（外生化）'!Q$116</f>
        <v>3.302866172471523E-3</v>
      </c>
      <c r="R86" s="342">
        <f>逆行列係数!R86/'逆行列係数（外生化）'!R$116</f>
        <v>9.0177596918272311E-3</v>
      </c>
      <c r="S86" s="342">
        <f>逆行列係数!S86/'逆行列係数（外生化）'!S$116</f>
        <v>5.8028256607235229E-3</v>
      </c>
      <c r="T86" s="342">
        <f>逆行列係数!T86/'逆行列係数（外生化）'!T$116</f>
        <v>3.0718821228657403E-3</v>
      </c>
      <c r="U86" s="342">
        <f>逆行列係数!U86/'逆行列係数（外生化）'!U$116</f>
        <v>6.9149095294237448E-3</v>
      </c>
      <c r="V86" s="342">
        <f>逆行列係数!V86/'逆行列係数（外生化）'!V$116</f>
        <v>4.7648512733086748E-3</v>
      </c>
      <c r="W86" s="342">
        <f>逆行列係数!W86/'逆行列係数（外生化）'!W$116</f>
        <v>4.3264735245378558E-3</v>
      </c>
      <c r="X86" s="342">
        <f>逆行列係数!X86/'逆行列係数（外生化）'!X$116</f>
        <v>3.0693665684674108E-3</v>
      </c>
      <c r="Y86" s="342">
        <f>逆行列係数!Y86/'逆行列係数（外生化）'!Y$116</f>
        <v>4.7316554956458564E-3</v>
      </c>
      <c r="Z86" s="342">
        <f>逆行列係数!Z86/'逆行列係数（外生化）'!Z$116</f>
        <v>5.4755171020614687E-3</v>
      </c>
      <c r="AA86" s="342">
        <f>逆行列係数!AA86/'逆行列係数（外生化）'!AA$116</f>
        <v>3.0762818200755159E-3</v>
      </c>
      <c r="AB86" s="342">
        <f>逆行列係数!AB86/'逆行列係数（外生化）'!AB$116</f>
        <v>3.4292839528104286E-3</v>
      </c>
      <c r="AC86" s="342">
        <f>逆行列係数!AC86/'逆行列係数（外生化）'!AC$116</f>
        <v>8.2355299780105858E-3</v>
      </c>
      <c r="AD86" s="342">
        <f>逆行列係数!AD86/'逆行列係数（外生化）'!AD$116</f>
        <v>4.9823768364505435E-3</v>
      </c>
      <c r="AE86" s="342">
        <f>逆行列係数!AE86/'逆行列係数（外生化）'!AE$116</f>
        <v>3.0665193358508868E-3</v>
      </c>
      <c r="AF86" s="342">
        <f>逆行列係数!AF86/'逆行列係数（外生化）'!AF$116</f>
        <v>2.6975369877952843E-3</v>
      </c>
      <c r="AG86" s="342">
        <f>逆行列係数!AG86/'逆行列係数（外生化）'!AG$116</f>
        <v>4.5663440286443594E-3</v>
      </c>
      <c r="AH86" s="342">
        <f>逆行列係数!AH86/'逆行列係数（外生化）'!AH$116</f>
        <v>7.7234056006796215E-3</v>
      </c>
      <c r="AI86" s="342">
        <f>逆行列係数!AI86/'逆行列係数（外生化）'!AI$116</f>
        <v>7.8827469822686357E-3</v>
      </c>
      <c r="AJ86" s="342">
        <f>逆行列係数!AJ86/'逆行列係数（外生化）'!AJ$116</f>
        <v>6.1163099700111637E-3</v>
      </c>
      <c r="AK86" s="342">
        <f>逆行列係数!AK86/'逆行列係数（外生化）'!AK$116</f>
        <v>7.9177838857349154E-3</v>
      </c>
      <c r="AL86" s="342">
        <f>逆行列係数!AL86/'逆行列係数（外生化）'!AL$116</f>
        <v>2.6661283463850706E-3</v>
      </c>
      <c r="AM86" s="342">
        <f>逆行列係数!AM86/'逆行列係数（外生化）'!AM$116</f>
        <v>3.2952381183614194E-3</v>
      </c>
      <c r="AN86" s="342">
        <f>逆行列係数!AN86/'逆行列係数（外生化）'!AN$116</f>
        <v>8.3340628716337024E-3</v>
      </c>
      <c r="AO86" s="342">
        <f>逆行列係数!AO86/'逆行列係数（外生化）'!AO$116</f>
        <v>4.3114695688450588E-3</v>
      </c>
      <c r="AP86" s="342">
        <f>逆行列係数!AP86/'逆行列係数（外生化）'!AP$116</f>
        <v>6.433440215474269E-3</v>
      </c>
      <c r="AQ86" s="342">
        <f>逆行列係数!AQ86/'逆行列係数（外生化）'!AQ$116</f>
        <v>5.3348016165685646E-3</v>
      </c>
      <c r="AR86" s="342">
        <f>逆行列係数!AR86/'逆行列係数（外生化）'!AR$116</f>
        <v>2.8269110709574562E-3</v>
      </c>
      <c r="AS86" s="342">
        <f>逆行列係数!AS86/'逆行列係数（外生化）'!AS$116</f>
        <v>3.1817907576293758E-3</v>
      </c>
      <c r="AT86" s="342">
        <f>逆行列係数!AT86/'逆行列係数（外生化）'!AT$116</f>
        <v>2.2298621536998992E-3</v>
      </c>
      <c r="AU86" s="342">
        <f>逆行列係数!AU86/'逆行列係数（外生化）'!AU$116</f>
        <v>1.8969615904501263E-3</v>
      </c>
      <c r="AV86" s="342">
        <f>逆行列係数!AV86/'逆行列係数（外生化）'!AV$116</f>
        <v>2.7669941072604905E-3</v>
      </c>
      <c r="AW86" s="342">
        <f>逆行列係数!AW86/'逆行列係数（外生化）'!AW$116</f>
        <v>2.4356839470104407E-3</v>
      </c>
      <c r="AX86" s="342">
        <f>逆行列係数!AX86/'逆行列係数（外生化）'!AX$116</f>
        <v>2.2580298388117305E-3</v>
      </c>
      <c r="AY86" s="342">
        <f>逆行列係数!AY86/'逆行列係数（外生化）'!AY$116</f>
        <v>2.86643652797193E-3</v>
      </c>
      <c r="AZ86" s="342">
        <f>逆行列係数!AZ86/'逆行列係数（外生化）'!AZ$116</f>
        <v>2.3920053519070937E-3</v>
      </c>
      <c r="BA86" s="342">
        <f>逆行列係数!BA86/'逆行列係数（外生化）'!BA$116</f>
        <v>1.8446566145339884E-3</v>
      </c>
      <c r="BB86" s="342">
        <f>逆行列係数!BB86/'逆行列係数（外生化）'!BB$116</f>
        <v>4.5378714015922271E-3</v>
      </c>
      <c r="BC86" s="342">
        <f>逆行列係数!BC86/'逆行列係数（外生化）'!BC$116</f>
        <v>2.2829505420624663E-3</v>
      </c>
      <c r="BD86" s="342">
        <f>逆行列係数!BD86/'逆行列係数（外生化）'!BD$116</f>
        <v>2.3816918391551616E-3</v>
      </c>
      <c r="BE86" s="342">
        <f>逆行列係数!BE86/'逆行列係数（外生化）'!BE$116</f>
        <v>2.7978367988167161E-3</v>
      </c>
      <c r="BF86" s="342">
        <f>逆行列係数!BF86/'逆行列係数（外生化）'!BF$116</f>
        <v>2.6843216623829527E-3</v>
      </c>
      <c r="BG86" s="342">
        <f>逆行列係数!BG86/'逆行列係数（外生化）'!BG$116</f>
        <v>2.188247281851621E-3</v>
      </c>
      <c r="BH86" s="342">
        <f>逆行列係数!BH86/'逆行列係数（外生化）'!BH$116</f>
        <v>3.0847736827531867E-3</v>
      </c>
      <c r="BI86" s="342">
        <f>逆行列係数!BI86/'逆行列係数（外生化）'!BI$116</f>
        <v>2.7314231042007112E-3</v>
      </c>
      <c r="BJ86" s="342">
        <f>逆行列係数!BJ86/'逆行列係数（外生化）'!BJ$116</f>
        <v>2.9764192977236492E-3</v>
      </c>
      <c r="BK86" s="342">
        <f>逆行列係数!BK86/'逆行列係数（外生化）'!BK$116</f>
        <v>2.4361312497812902E-2</v>
      </c>
      <c r="BL86" s="342">
        <f>逆行列係数!BL86/'逆行列係数（外生化）'!BL$116</f>
        <v>2.3557354377820696E-3</v>
      </c>
      <c r="BM86" s="342">
        <f>逆行列係数!BM86/'逆行列係数（外生化）'!BM$116</f>
        <v>2.5875106352943817E-3</v>
      </c>
      <c r="BN86" s="342">
        <f>逆行列係数!BN86/'逆行列係数（外生化）'!BN$116</f>
        <v>2.6534303176159123E-3</v>
      </c>
      <c r="BO86" s="342">
        <f>逆行列係数!BO86/'逆行列係数（外生化）'!BO$116</f>
        <v>2.9635442500400406E-3</v>
      </c>
      <c r="BP86" s="342">
        <f>逆行列係数!BP86/'逆行列係数（外生化）'!BP$116</f>
        <v>8.345703584649972E-3</v>
      </c>
      <c r="BQ86" s="342">
        <f>逆行列係数!BQ86/'逆行列係数（外生化）'!BQ$116</f>
        <v>2.3426028920449319E-2</v>
      </c>
      <c r="BR86" s="342">
        <f>逆行列係数!BR86/'逆行列係数（外生化）'!BR$116</f>
        <v>1.7230528390344121E-3</v>
      </c>
      <c r="BS86" s="342">
        <f>逆行列係数!BS86/'逆行列係数（外生化）'!BS$116</f>
        <v>1.9730937363387079E-3</v>
      </c>
      <c r="BT86" s="342">
        <f>逆行列係数!BT86/'逆行列係数（外生化）'!BT$116</f>
        <v>9.4714827997418748E-4</v>
      </c>
      <c r="BU86" s="342">
        <f>逆行列係数!BU86/'逆行列係数（外生化）'!BU$116</f>
        <v>8.5050610168505329E-4</v>
      </c>
      <c r="BV86" s="342">
        <f>逆行列係数!BV86/'逆行列係数（外生化）'!BV$116</f>
        <v>7.6383773776119226E-4</v>
      </c>
      <c r="BW86" s="342">
        <f>逆行列係数!BW86/'逆行列係数（外生化）'!BW$116</f>
        <v>6.5913136161421717E-4</v>
      </c>
      <c r="BX86" s="342">
        <f>逆行列係数!BX86/'逆行列係数（外生化）'!BX$116</f>
        <v>1.0612152171649156E-4</v>
      </c>
      <c r="BY86" s="342">
        <f>逆行列係数!BY86/'逆行列係数（外生化）'!BY$116</f>
        <v>1.0512596873421076E-3</v>
      </c>
      <c r="BZ86" s="342">
        <f>逆行列係数!BZ86/'逆行列係数（外生化）'!BZ$116</f>
        <v>6.2715061758317984E-4</v>
      </c>
      <c r="CA86" s="342">
        <f>逆行列係数!CA86/'逆行列係数（外生化）'!CA$116</f>
        <v>2.795707107629615E-3</v>
      </c>
      <c r="CB86" s="342">
        <f>逆行列係数!CB86/'逆行列係数（外生化）'!CB$116</f>
        <v>9.7447940800149825E-4</v>
      </c>
      <c r="CC86" s="342">
        <f>逆行列係数!CC86/'逆行列係数（外生化）'!CC$116</f>
        <v>0</v>
      </c>
      <c r="CD86" s="342">
        <f>逆行列係数!CD86/'逆行列係数（外生化）'!CD$116</f>
        <v>7.5924593361583912E-4</v>
      </c>
      <c r="CE86" s="342">
        <f>逆行列係数!CE86/'逆行列係数（外生化）'!CE$116</f>
        <v>1</v>
      </c>
      <c r="CF86" s="342">
        <f>逆行列係数!CF86/'逆行列係数（外生化）'!CF$116</f>
        <v>1.6236376923397129E-3</v>
      </c>
      <c r="CG86" s="342">
        <f>逆行列係数!CG86/'逆行列係数（外生化）'!CG$116</f>
        <v>3.8391971674706934E-4</v>
      </c>
      <c r="CH86" s="342">
        <f>逆行列係数!CH86/'逆行列係数（外生化）'!CH$116</f>
        <v>7.7567698058874182E-4</v>
      </c>
      <c r="CI86" s="342">
        <f>逆行列係数!CI86/'逆行列係数（外生化）'!CI$116</f>
        <v>1.1778898379925938E-3</v>
      </c>
      <c r="CJ86" s="342">
        <f>逆行列係数!CJ86/'逆行列係数（外生化）'!CJ$116</f>
        <v>1.2108544019905603E-3</v>
      </c>
      <c r="CK86" s="342">
        <f>逆行列係数!CK86/'逆行列係数（外生化）'!CK$116</f>
        <v>1.0057029234387697E-3</v>
      </c>
      <c r="CL86" s="342">
        <f>逆行列係数!CL86/'逆行列係数（外生化）'!CL$116</f>
        <v>2.3038966083869595E-3</v>
      </c>
      <c r="CM86" s="342">
        <f>逆行列係数!CM86/'逆行列係数（外生化）'!CM$116</f>
        <v>3.358072266633066E-3</v>
      </c>
      <c r="CN86" s="342">
        <f>逆行列係数!CN86/'逆行列係数（外生化）'!CN$116</f>
        <v>9.968990431496363E-4</v>
      </c>
      <c r="CO86" s="342">
        <f>逆行列係数!CO86/'逆行列係数（外生化）'!CO$116</f>
        <v>1.6956213028691872E-3</v>
      </c>
      <c r="CP86" s="342">
        <f>逆行列係数!CP86/'逆行列係数（外生化）'!CP$116</f>
        <v>1.3424006715313794E-3</v>
      </c>
      <c r="CQ86" s="342">
        <f>逆行列係数!CQ86/'逆行列係数（外生化）'!CQ$116</f>
        <v>2.2538101714181013E-3</v>
      </c>
      <c r="CR86" s="342">
        <f>逆行列係数!CR86/'逆行列係数（外生化）'!CR$116</f>
        <v>1.5333990093945968E-3</v>
      </c>
      <c r="CS86" s="342">
        <f>逆行列係数!CS86/'逆行列係数（外生化）'!CS$116</f>
        <v>1.1457936624683456E-3</v>
      </c>
      <c r="CT86" s="342">
        <f>逆行列係数!CT86/'逆行列係数（外生化）'!CT$116</f>
        <v>1.7904431131028947E-3</v>
      </c>
      <c r="CU86" s="342">
        <f>逆行列係数!CU86/'逆行列係数（外生化）'!CU$116</f>
        <v>6.0413591962648152E-4</v>
      </c>
      <c r="CV86" s="342">
        <f>逆行列係数!CV86/'逆行列係数（外生化）'!CV$116</f>
        <v>6.9563457013143034E-4</v>
      </c>
      <c r="CW86" s="342">
        <f>逆行列係数!CW86/'逆行列係数（外生化）'!CW$116</f>
        <v>1.8822205773618061E-3</v>
      </c>
      <c r="CX86" s="342">
        <f>逆行列係数!CX86/'逆行列係数（外生化）'!CX$116</f>
        <v>5.2697798737623143E-4</v>
      </c>
      <c r="CY86" s="342">
        <f>逆行列係数!CY86/'逆行列係数（外生化）'!CY$116</f>
        <v>3.6364612483632828E-3</v>
      </c>
      <c r="CZ86" s="342">
        <f>逆行列係数!CZ86/'逆行列係数（外生化）'!CZ$116</f>
        <v>3.6586440869007283E-3</v>
      </c>
      <c r="DA86" s="342">
        <f>逆行列係数!DA86/'逆行列係数（外生化）'!DA$116</f>
        <v>1.3427709436417434E-3</v>
      </c>
      <c r="DB86" s="342">
        <f>逆行列係数!DB86/'逆行列係数（外生化）'!DB$116</f>
        <v>1.0104236039236659E-3</v>
      </c>
      <c r="DC86" s="342">
        <f>逆行列係数!DC86/'逆行列係数（外生化）'!DC$116</f>
        <v>9.3295697635571338E-4</v>
      </c>
      <c r="DD86" s="342">
        <f>逆行列係数!DD86/'逆行列係数（外生化）'!DD$116</f>
        <v>8.8730820599308105E-4</v>
      </c>
      <c r="DE86" s="342">
        <f>逆行列係数!DE86/'逆行列係数（外生化）'!DE$116</f>
        <v>7.5812666619476466E-3</v>
      </c>
      <c r="DF86" s="343">
        <f>逆行列係数!DF86/'逆行列係数（外生化）'!DF$116</f>
        <v>7.8938625565917405E-4</v>
      </c>
      <c r="DG86" s="344"/>
      <c r="DH86" s="345"/>
      <c r="DI86" s="346"/>
      <c r="DJ86" s="346"/>
      <c r="DK86" s="346"/>
      <c r="DL86" s="346"/>
      <c r="DM86" s="346"/>
      <c r="DN86" s="346"/>
      <c r="DO86" s="346"/>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row>
    <row r="87" spans="1:171" ht="19.899999999999999" customHeight="1" x14ac:dyDescent="0.15">
      <c r="A87" s="347" t="s">
        <v>516</v>
      </c>
      <c r="B87" s="348" t="s">
        <v>517</v>
      </c>
      <c r="C87" s="349">
        <f>逆行列係数!C87/'逆行列係数（外生化）'!C$116</f>
        <v>6.8292241326154959E-3</v>
      </c>
      <c r="D87" s="342">
        <f>逆行列係数!D87/'逆行列係数（外生化）'!D$116</f>
        <v>2.2603884631911247E-3</v>
      </c>
      <c r="E87" s="342">
        <f>逆行列係数!E87/'逆行列係数（外生化）'!E$116</f>
        <v>1.7643502687467786E-3</v>
      </c>
      <c r="F87" s="342">
        <f>逆行列係数!F87/'逆行列係数（外生化）'!F$116</f>
        <v>2.4617997351291808E-3</v>
      </c>
      <c r="G87" s="342">
        <f>逆行列係数!G87/'逆行列係数（外生化）'!G$116</f>
        <v>5.5342466907771478E-3</v>
      </c>
      <c r="H87" s="342">
        <f>逆行列係数!H87/'逆行列係数（外生化）'!H$116</f>
        <v>0</v>
      </c>
      <c r="I87" s="342">
        <f>逆行列係数!I87/'逆行列係数（外生化）'!I$116</f>
        <v>2.1829903178457555E-2</v>
      </c>
      <c r="J87" s="342">
        <f>逆行列係数!J87/'逆行列係数（外生化）'!J$116</f>
        <v>1.6447401556786599E-3</v>
      </c>
      <c r="K87" s="342">
        <f>逆行列係数!K87/'逆行列係数（外生化）'!K$116</f>
        <v>1.7294797389072179E-3</v>
      </c>
      <c r="L87" s="342">
        <f>逆行列係数!L87/'逆行列係数（外生化）'!L$116</f>
        <v>1.5296835496272831E-3</v>
      </c>
      <c r="M87" s="342">
        <f>逆行列係数!M87/'逆行列係数（外生化）'!M$116</f>
        <v>0</v>
      </c>
      <c r="N87" s="342">
        <f>逆行列係数!N87/'逆行列係数（外生化）'!N$116</f>
        <v>2.539130774970485E-3</v>
      </c>
      <c r="O87" s="342">
        <f>逆行列係数!O87/'逆行列係数（外生化）'!O$116</f>
        <v>1.5558402618916216E-3</v>
      </c>
      <c r="P87" s="342">
        <f>逆行列係数!P87/'逆行列係数（外生化）'!P$116</f>
        <v>1.9208616822761883E-3</v>
      </c>
      <c r="Q87" s="342">
        <f>逆行列係数!Q87/'逆行列係数（外生化）'!Q$116</f>
        <v>2.4847710412852558E-3</v>
      </c>
      <c r="R87" s="342">
        <f>逆行列係数!R87/'逆行列係数（外生化）'!R$116</f>
        <v>3.7644362650106856E-3</v>
      </c>
      <c r="S87" s="342">
        <f>逆行列係数!S87/'逆行列係数（外生化）'!S$116</f>
        <v>1.3419508699339638E-3</v>
      </c>
      <c r="T87" s="342">
        <f>逆行列係数!T87/'逆行列係数（外生化）'!T$116</f>
        <v>2.8870695810614458E-3</v>
      </c>
      <c r="U87" s="342">
        <f>逆行列係数!U87/'逆行列係数（外生化）'!U$116</f>
        <v>4.3664686130054243E-3</v>
      </c>
      <c r="V87" s="342">
        <f>逆行列係数!V87/'逆行列係数（外生化）'!V$116</f>
        <v>2.3445263674593451E-3</v>
      </c>
      <c r="W87" s="342">
        <f>逆行列係数!W87/'逆行列係数（外生化）'!W$116</f>
        <v>7.1235577503856319E-4</v>
      </c>
      <c r="X87" s="342">
        <f>逆行列係数!X87/'逆行列係数（外生化）'!X$116</f>
        <v>1.3604513048611356E-3</v>
      </c>
      <c r="Y87" s="342">
        <f>逆行列係数!Y87/'逆行列係数（外生化）'!Y$116</f>
        <v>1.1820155507185819E-3</v>
      </c>
      <c r="Z87" s="342">
        <f>逆行列係数!Z87/'逆行列係数（外生化）'!Z$116</f>
        <v>2.2434874472961699E-3</v>
      </c>
      <c r="AA87" s="342">
        <f>逆行列係数!AA87/'逆行列係数（外生化）'!AA$116</f>
        <v>1.3096790459086402E-3</v>
      </c>
      <c r="AB87" s="342">
        <f>逆行列係数!AB87/'逆行列係数（外生化）'!AB$116</f>
        <v>2.1507969373733655E-3</v>
      </c>
      <c r="AC87" s="342">
        <f>逆行列係数!AC87/'逆行列係数（外生化）'!AC$116</f>
        <v>2.7581638224578924E-4</v>
      </c>
      <c r="AD87" s="342">
        <f>逆行列係数!AD87/'逆行列係数（外生化）'!AD$116</f>
        <v>9.0925472007674516E-4</v>
      </c>
      <c r="AE87" s="342">
        <f>逆行列係数!AE87/'逆行列係数（外生化）'!AE$116</f>
        <v>2.039210735678366E-3</v>
      </c>
      <c r="AF87" s="342">
        <f>逆行列係数!AF87/'逆行列係数（外生化）'!AF$116</f>
        <v>2.6245202796102811E-3</v>
      </c>
      <c r="AG87" s="342">
        <f>逆行列係数!AG87/'逆行列係数（外生化）'!AG$116</f>
        <v>1.7317664099721984E-3</v>
      </c>
      <c r="AH87" s="342">
        <f>逆行列係数!AH87/'逆行列係数（外生化）'!AH$116</f>
        <v>8.8345714108711681E-3</v>
      </c>
      <c r="AI87" s="342">
        <f>逆行列係数!AI87/'逆行列係数（外生化）'!AI$116</f>
        <v>5.141856450714897E-3</v>
      </c>
      <c r="AJ87" s="342">
        <f>逆行列係数!AJ87/'逆行列係数（外生化）'!AJ$116</f>
        <v>3.9925150094699286E-3</v>
      </c>
      <c r="AK87" s="342">
        <f>逆行列係数!AK87/'逆行列係数（外生化）'!AK$116</f>
        <v>2.6763296441878353E-3</v>
      </c>
      <c r="AL87" s="342">
        <f>逆行列係数!AL87/'逆行列係数（外生化）'!AL$116</f>
        <v>6.7671917443894408E-4</v>
      </c>
      <c r="AM87" s="342">
        <f>逆行列係数!AM87/'逆行列係数（外生化）'!AM$116</f>
        <v>3.2132536389913075E-3</v>
      </c>
      <c r="AN87" s="342">
        <f>逆行列係数!AN87/'逆行列係数（外生化）'!AN$116</f>
        <v>1.7987870166613733E-3</v>
      </c>
      <c r="AO87" s="342">
        <f>逆行列係数!AO87/'逆行列係数（外生化）'!AO$116</f>
        <v>1.8096937676754733E-3</v>
      </c>
      <c r="AP87" s="342">
        <f>逆行列係数!AP87/'逆行列係数（外生化）'!AP$116</f>
        <v>1.7100248740002709E-3</v>
      </c>
      <c r="AQ87" s="342">
        <f>逆行列係数!AQ87/'逆行列係数（外生化）'!AQ$116</f>
        <v>1.2673340338235229E-3</v>
      </c>
      <c r="AR87" s="342">
        <f>逆行列係数!AR87/'逆行列係数（外生化）'!AR$116</f>
        <v>1.452495080355551E-3</v>
      </c>
      <c r="AS87" s="342">
        <f>逆行列係数!AS87/'逆行列係数（外生化）'!AS$116</f>
        <v>1.9955384844532143E-3</v>
      </c>
      <c r="AT87" s="342">
        <f>逆行列係数!AT87/'逆行列係数（外生化）'!AT$116</f>
        <v>1.5846853523527656E-3</v>
      </c>
      <c r="AU87" s="342">
        <f>逆行列係数!AU87/'逆行列係数（外生化）'!AU$116</f>
        <v>1.2087179233710393E-3</v>
      </c>
      <c r="AV87" s="342">
        <f>逆行列係数!AV87/'逆行列係数（外生化）'!AV$116</f>
        <v>1.7681124525681495E-3</v>
      </c>
      <c r="AW87" s="342">
        <f>逆行列係数!AW87/'逆行列係数（外生化）'!AW$116</f>
        <v>1.0722036590099346E-3</v>
      </c>
      <c r="AX87" s="342">
        <f>逆行列係数!AX87/'逆行列係数（外生化）'!AX$116</f>
        <v>2.086970673403815E-3</v>
      </c>
      <c r="AY87" s="342">
        <f>逆行列係数!AY87/'逆行列係数（外生化）'!AY$116</f>
        <v>2.1798376732589512E-3</v>
      </c>
      <c r="AZ87" s="342">
        <f>逆行列係数!AZ87/'逆行列係数（外生化）'!AZ$116</f>
        <v>8.2208244141449363E-4</v>
      </c>
      <c r="BA87" s="342">
        <f>逆行列係数!BA87/'逆行列係数（外生化）'!BA$116</f>
        <v>1.2401111730973512E-3</v>
      </c>
      <c r="BB87" s="342">
        <f>逆行列係数!BB87/'逆行列係数（外生化）'!BB$116</f>
        <v>2.0145573867359112E-3</v>
      </c>
      <c r="BC87" s="342">
        <f>逆行列係数!BC87/'逆行列係数（外生化）'!BC$116</f>
        <v>7.1909608626552718E-4</v>
      </c>
      <c r="BD87" s="342">
        <f>逆行列係数!BD87/'逆行列係数（外生化）'!BD$116</f>
        <v>2.5599992287107338E-3</v>
      </c>
      <c r="BE87" s="342">
        <f>逆行列係数!BE87/'逆行列係数（外生化）'!BE$116</f>
        <v>7.9798509270161426E-4</v>
      </c>
      <c r="BF87" s="342">
        <f>逆行列係数!BF87/'逆行列係数（外生化）'!BF$116</f>
        <v>1.1369425143480986E-3</v>
      </c>
      <c r="BG87" s="342">
        <f>逆行列係数!BG87/'逆行列係数（外生化）'!BG$116</f>
        <v>1.5078756621439231E-3</v>
      </c>
      <c r="BH87" s="342">
        <f>逆行列係数!BH87/'逆行列係数（外生化）'!BH$116</f>
        <v>9.7781368609983267E-4</v>
      </c>
      <c r="BI87" s="342">
        <f>逆行列係数!BI87/'逆行列係数（外生化）'!BI$116</f>
        <v>7.6789740196322683E-4</v>
      </c>
      <c r="BJ87" s="342">
        <f>逆行列係数!BJ87/'逆行列係数（外生化）'!BJ$116</f>
        <v>4.3094178596258369E-3</v>
      </c>
      <c r="BK87" s="342">
        <f>逆行列係数!BK87/'逆行列係数（外生化）'!BK$116</f>
        <v>8.1430081900579158E-3</v>
      </c>
      <c r="BL87" s="342">
        <f>逆行列係数!BL87/'逆行列係数（外生化）'!BL$116</f>
        <v>2.4152127812879743E-3</v>
      </c>
      <c r="BM87" s="342">
        <f>逆行列係数!BM87/'逆行列係数（外生化）'!BM$116</f>
        <v>2.3471019951332313E-3</v>
      </c>
      <c r="BN87" s="342">
        <f>逆行列係数!BN87/'逆行列係数（外生化）'!BN$116</f>
        <v>2.8613557594131716E-3</v>
      </c>
      <c r="BO87" s="342">
        <f>逆行列係数!BO87/'逆行列係数（外生化）'!BO$116</f>
        <v>2.0105138699537451E-3</v>
      </c>
      <c r="BP87" s="342">
        <f>逆行列係数!BP87/'逆行列係数（外生化）'!BP$116</f>
        <v>8.4863962372721115E-4</v>
      </c>
      <c r="BQ87" s="342">
        <f>逆行列係数!BQ87/'逆行列係数（外生化）'!BQ$116</f>
        <v>1.3881498454508445E-3</v>
      </c>
      <c r="BR87" s="342">
        <f>逆行列係数!BR87/'逆行列係数（外生化）'!BR$116</f>
        <v>1.2469816272334463E-3</v>
      </c>
      <c r="BS87" s="342">
        <f>逆行列係数!BS87/'逆行列係数（外生化）'!BS$116</f>
        <v>3.0834343830947524E-3</v>
      </c>
      <c r="BT87" s="342">
        <f>逆行列係数!BT87/'逆行列係数（外生化）'!BT$116</f>
        <v>5.0257956750327662E-3</v>
      </c>
      <c r="BU87" s="342">
        <f>逆行列係数!BU87/'逆行列係数（外生化）'!BU$116</f>
        <v>1.1525809138559888E-3</v>
      </c>
      <c r="BV87" s="342">
        <f>逆行列係数!BV87/'逆行列係数（外生化）'!BV$116</f>
        <v>5.7386960826278201E-4</v>
      </c>
      <c r="BW87" s="342">
        <f>逆行列係数!BW87/'逆行列係数（外生化）'!BW$116</f>
        <v>5.6902640658048698E-4</v>
      </c>
      <c r="BX87" s="342">
        <f>逆行列係数!BX87/'逆行列係数（外生化）'!BX$116</f>
        <v>1.7117693782897205E-4</v>
      </c>
      <c r="BY87" s="342">
        <f>逆行列係数!BY87/'逆行列係数（外生化）'!BY$116</f>
        <v>2.9356733598914142E-3</v>
      </c>
      <c r="BZ87" s="342">
        <f>逆行列係数!BZ87/'逆行列係数（外生化）'!BZ$116</f>
        <v>1.8439503125120892E-2</v>
      </c>
      <c r="CA87" s="342">
        <f>逆行列係数!CA87/'逆行列係数（外生化）'!CA$116</f>
        <v>9.3125814460517084E-2</v>
      </c>
      <c r="CB87" s="342">
        <f>逆行列係数!CB87/'逆行列係数（外生化）'!CB$116</f>
        <v>5.1707571825967011E-2</v>
      </c>
      <c r="CC87" s="342">
        <f>逆行列係数!CC87/'逆行列係数（外生化）'!CC$116</f>
        <v>0</v>
      </c>
      <c r="CD87" s="342">
        <f>逆行列係数!CD87/'逆行列係数（外生化）'!CD$116</f>
        <v>3.3930111789173101E-2</v>
      </c>
      <c r="CE87" s="342">
        <f>逆行列係数!CE87/'逆行列係数（外生化）'!CE$116</f>
        <v>1.2056984880080614E-2</v>
      </c>
      <c r="CF87" s="342">
        <f>逆行列係数!CF87/'逆行列係数（外生化）'!CF$116</f>
        <v>1</v>
      </c>
      <c r="CG87" s="342">
        <f>逆行列係数!CG87/'逆行列係数（外生化）'!CG$116</f>
        <v>1.7082785256786327E-3</v>
      </c>
      <c r="CH87" s="342">
        <f>逆行列係数!CH87/'逆行列係数（外生化）'!CH$116</f>
        <v>9.308895558759507E-4</v>
      </c>
      <c r="CI87" s="342">
        <f>逆行列係数!CI87/'逆行列係数（外生化）'!CI$116</f>
        <v>1.0782663574681888E-3</v>
      </c>
      <c r="CJ87" s="342">
        <f>逆行列係数!CJ87/'逆行列係数（外生化）'!CJ$116</f>
        <v>1.1997136106192824E-3</v>
      </c>
      <c r="CK87" s="342">
        <f>逆行列係数!CK87/'逆行列係数（外生化）'!CK$116</f>
        <v>5.8208815681919958E-4</v>
      </c>
      <c r="CL87" s="342">
        <f>逆行列係数!CL87/'逆行列係数（外生化）'!CL$116</f>
        <v>2.9324145366385235E-3</v>
      </c>
      <c r="CM87" s="342">
        <f>逆行列係数!CM87/'逆行列係数（外生化）'!CM$116</f>
        <v>1.5737050218035409E-3</v>
      </c>
      <c r="CN87" s="342">
        <f>逆行列係数!CN87/'逆行列係数（外生化）'!CN$116</f>
        <v>1.5005121622050225E-3</v>
      </c>
      <c r="CO87" s="342">
        <f>逆行列係数!CO87/'逆行列係数（外生化）'!CO$116</f>
        <v>1.1022360632922769E-3</v>
      </c>
      <c r="CP87" s="342">
        <f>逆行列係数!CP87/'逆行列係数（外生化）'!CP$116</f>
        <v>8.0935334305795776E-4</v>
      </c>
      <c r="CQ87" s="342">
        <f>逆行列係数!CQ87/'逆行列係数（外生化）'!CQ$116</f>
        <v>1.4246614373254899E-3</v>
      </c>
      <c r="CR87" s="342">
        <f>逆行列係数!CR87/'逆行列係数（外生化）'!CR$116</f>
        <v>9.5310314172415006E-4</v>
      </c>
      <c r="CS87" s="342">
        <f>逆行列係数!CS87/'逆行列係数（外生化）'!CS$116</f>
        <v>8.9866252818106686E-4</v>
      </c>
      <c r="CT87" s="342">
        <f>逆行列係数!CT87/'逆行列係数（外生化）'!CT$116</f>
        <v>1.5276933388015368E-3</v>
      </c>
      <c r="CU87" s="342">
        <f>逆行列係数!CU87/'逆行列係数（外生化）'!CU$116</f>
        <v>2.5789899578593941E-3</v>
      </c>
      <c r="CV87" s="342">
        <f>逆行列係数!CV87/'逆行列係数（外生化）'!CV$116</f>
        <v>1.081115637339398E-3</v>
      </c>
      <c r="CW87" s="342">
        <f>逆行列係数!CW87/'逆行列係数（外生化）'!CW$116</f>
        <v>9.4152590715793451E-4</v>
      </c>
      <c r="CX87" s="342">
        <f>逆行列係数!CX87/'逆行列係数（外生化）'!CX$116</f>
        <v>7.6500541244447335E-4</v>
      </c>
      <c r="CY87" s="342">
        <f>逆行列係数!CY87/'逆行列係数（外生化）'!CY$116</f>
        <v>2.1272792610984217E-2</v>
      </c>
      <c r="CZ87" s="342">
        <f>逆行列係数!CZ87/'逆行列係数（外生化）'!CZ$116</f>
        <v>3.4122692922612398E-3</v>
      </c>
      <c r="DA87" s="342">
        <f>逆行列係数!DA87/'逆行列係数（外生化）'!DA$116</f>
        <v>1.9060201655560851E-3</v>
      </c>
      <c r="DB87" s="342">
        <f>逆行列係数!DB87/'逆行列係数（外生化）'!DB$116</f>
        <v>4.5595382879616867E-3</v>
      </c>
      <c r="DC87" s="342">
        <f>逆行列係数!DC87/'逆行列係数（外生化）'!DC$116</f>
        <v>1.1667683543793226E-3</v>
      </c>
      <c r="DD87" s="342">
        <f>逆行列係数!DD87/'逆行列係数（外生化）'!DD$116</f>
        <v>2.5112297734788511E-3</v>
      </c>
      <c r="DE87" s="342">
        <f>逆行列係数!DE87/'逆行列係数（外生化）'!DE$116</f>
        <v>1.5317331752984246E-3</v>
      </c>
      <c r="DF87" s="343">
        <f>逆行列係数!DF87/'逆行列係数（外生化）'!DF$116</f>
        <v>1.1555773502677643E-2</v>
      </c>
      <c r="DG87" s="344"/>
      <c r="DH87" s="345"/>
      <c r="DI87" s="346"/>
      <c r="DJ87" s="346"/>
      <c r="DK87" s="346"/>
      <c r="DL87" s="346"/>
      <c r="DM87" s="346"/>
      <c r="DN87" s="346"/>
      <c r="DO87" s="346"/>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row>
    <row r="88" spans="1:171" ht="19.899999999999999" customHeight="1" x14ac:dyDescent="0.15">
      <c r="A88" s="347" t="s">
        <v>522</v>
      </c>
      <c r="B88" s="348" t="s">
        <v>521</v>
      </c>
      <c r="C88" s="349">
        <f>逆行列係数!C88/'逆行列係数（外生化）'!C$116</f>
        <v>3.3860262400228135E-4</v>
      </c>
      <c r="D88" s="342">
        <f>逆行列係数!D88/'逆行列係数（外生化）'!D$116</f>
        <v>2.7555147838823551E-4</v>
      </c>
      <c r="E88" s="342">
        <f>逆行列係数!E88/'逆行列係数（外生化）'!E$116</f>
        <v>3.0192476048887068E-4</v>
      </c>
      <c r="F88" s="342">
        <f>逆行列係数!F88/'逆行列係数（外生化）'!F$116</f>
        <v>1.4479407235306607E-4</v>
      </c>
      <c r="G88" s="342">
        <f>逆行列係数!G88/'逆行列係数（外生化）'!G$116</f>
        <v>4.890995819479435E-4</v>
      </c>
      <c r="H88" s="342">
        <f>逆行列係数!H88/'逆行列係数（外生化）'!H$116</f>
        <v>0</v>
      </c>
      <c r="I88" s="342">
        <f>逆行列係数!I88/'逆行列係数（外生化）'!I$116</f>
        <v>1.0336057432393673E-3</v>
      </c>
      <c r="J88" s="342">
        <f>逆行列係数!J88/'逆行列係数（外生化）'!J$116</f>
        <v>2.6266274069244129E-4</v>
      </c>
      <c r="K88" s="342">
        <f>逆行列係数!K88/'逆行列係数（外生化）'!K$116</f>
        <v>3.9125566780249144E-4</v>
      </c>
      <c r="L88" s="342">
        <f>逆行列係数!L88/'逆行列係数（外生化）'!L$116</f>
        <v>1.5044090655974354E-4</v>
      </c>
      <c r="M88" s="342">
        <f>逆行列係数!M88/'逆行列係数（外生化）'!M$116</f>
        <v>0</v>
      </c>
      <c r="N88" s="342">
        <f>逆行列係数!N88/'逆行列係数（外生化）'!N$116</f>
        <v>4.231389383194132E-4</v>
      </c>
      <c r="O88" s="342">
        <f>逆行列係数!O88/'逆行列係数（外生化）'!O$116</f>
        <v>4.2993815889108149E-4</v>
      </c>
      <c r="P88" s="342">
        <f>逆行列係数!P88/'逆行列係数（外生化）'!P$116</f>
        <v>2.2303438010105964E-4</v>
      </c>
      <c r="Q88" s="342">
        <f>逆行列係数!Q88/'逆行列係数（外生化）'!Q$116</f>
        <v>5.5470564092590172E-4</v>
      </c>
      <c r="R88" s="342">
        <f>逆行列係数!R88/'逆行列係数（外生化）'!R$116</f>
        <v>4.0500563565222276E-4</v>
      </c>
      <c r="S88" s="342">
        <f>逆行列係数!S88/'逆行列係数（外生化）'!S$116</f>
        <v>4.2307092125673426E-4</v>
      </c>
      <c r="T88" s="342">
        <f>逆行列係数!T88/'逆行列係数（外生化）'!T$116</f>
        <v>4.4061499348324135E-4</v>
      </c>
      <c r="U88" s="342">
        <f>逆行列係数!U88/'逆行列係数（外生化）'!U$116</f>
        <v>4.4042487987695989E-4</v>
      </c>
      <c r="V88" s="342">
        <f>逆行列係数!V88/'逆行列係数（外生化）'!V$116</f>
        <v>5.2078248570894899E-4</v>
      </c>
      <c r="W88" s="342">
        <f>逆行列係数!W88/'逆行列係数（外生化）'!W$116</f>
        <v>1.2675372822412991E-4</v>
      </c>
      <c r="X88" s="342">
        <f>逆行列係数!X88/'逆行列係数（外生化）'!X$116</f>
        <v>3.1445806897307594E-4</v>
      </c>
      <c r="Y88" s="342">
        <f>逆行列係数!Y88/'逆行列係数（外生化）'!Y$116</f>
        <v>2.6453815453868467E-4</v>
      </c>
      <c r="Z88" s="342">
        <f>逆行列係数!Z88/'逆行列係数（外生化）'!Z$116</f>
        <v>2.3920339771840013E-4</v>
      </c>
      <c r="AA88" s="342">
        <f>逆行列係数!AA88/'逆行列係数（外生化）'!AA$116</f>
        <v>4.443716873667624E-4</v>
      </c>
      <c r="AB88" s="342">
        <f>逆行列係数!AB88/'逆行列係数（外生化）'!AB$116</f>
        <v>3.9885403926975181E-4</v>
      </c>
      <c r="AC88" s="342">
        <f>逆行列係数!AC88/'逆行列係数（外生化）'!AC$116</f>
        <v>6.698818997530082E-5</v>
      </c>
      <c r="AD88" s="342">
        <f>逆行列係数!AD88/'逆行列係数（外生化）'!AD$116</f>
        <v>2.4979643831021407E-4</v>
      </c>
      <c r="AE88" s="342">
        <f>逆行列係数!AE88/'逆行列係数（外生化）'!AE$116</f>
        <v>3.455985758039957E-4</v>
      </c>
      <c r="AF88" s="342">
        <f>逆行列係数!AF88/'逆行列係数（外生化）'!AF$116</f>
        <v>4.8956608801353644E-4</v>
      </c>
      <c r="AG88" s="342">
        <f>逆行列係数!AG88/'逆行列係数（外生化）'!AG$116</f>
        <v>3.2647904660899245E-4</v>
      </c>
      <c r="AH88" s="342">
        <f>逆行列係数!AH88/'逆行列係数（外生化）'!AH$116</f>
        <v>4.9443554604410879E-4</v>
      </c>
      <c r="AI88" s="342">
        <f>逆行列係数!AI88/'逆行列係数（外生化）'!AI$116</f>
        <v>5.1917533278483103E-4</v>
      </c>
      <c r="AJ88" s="342">
        <f>逆行列係数!AJ88/'逆行列係数（外生化）'!AJ$116</f>
        <v>2.3973816748916506E-4</v>
      </c>
      <c r="AK88" s="342">
        <f>逆行列係数!AK88/'逆行列係数（外生化）'!AK$116</f>
        <v>5.8191078609607771E-4</v>
      </c>
      <c r="AL88" s="342">
        <f>逆行列係数!AL88/'逆行列係数（外生化）'!AL$116</f>
        <v>1.5294427910989711E-4</v>
      </c>
      <c r="AM88" s="342">
        <f>逆行列係数!AM88/'逆行列係数（外生化）'!AM$116</f>
        <v>2.9864221240564185E-4</v>
      </c>
      <c r="AN88" s="342">
        <f>逆行列係数!AN88/'逆行列係数（外生化）'!AN$116</f>
        <v>5.0754364950053306E-4</v>
      </c>
      <c r="AO88" s="342">
        <f>逆行列係数!AO88/'逆行列係数（外生化）'!AO$116</f>
        <v>3.1535765432556546E-4</v>
      </c>
      <c r="AP88" s="342">
        <f>逆行列係数!AP88/'逆行列係数（外生化）'!AP$116</f>
        <v>1.6013711658321238E-4</v>
      </c>
      <c r="AQ88" s="342">
        <f>逆行列係数!AQ88/'逆行列係数（外生化）'!AQ$116</f>
        <v>2.4079410191297143E-4</v>
      </c>
      <c r="AR88" s="342">
        <f>逆行列係数!AR88/'逆行列係数（外生化）'!AR$116</f>
        <v>3.3570780989592856E-4</v>
      </c>
      <c r="AS88" s="342">
        <f>逆行列係数!AS88/'逆行列係数（外生化）'!AS$116</f>
        <v>4.2660451043007605E-4</v>
      </c>
      <c r="AT88" s="342">
        <f>逆行列係数!AT88/'逆行列係数（外生化）'!AT$116</f>
        <v>2.9732064345476663E-4</v>
      </c>
      <c r="AU88" s="342">
        <f>逆行列係数!AU88/'逆行列係数（外生化）'!AU$116</f>
        <v>3.4678637742534919E-4</v>
      </c>
      <c r="AV88" s="342">
        <f>逆行列係数!AV88/'逆行列係数（外生化）'!AV$116</f>
        <v>5.3426310697956669E-4</v>
      </c>
      <c r="AW88" s="342">
        <f>逆行列係数!AW88/'逆行列係数（外生化）'!AW$116</f>
        <v>2.4501094231607715E-4</v>
      </c>
      <c r="AX88" s="342">
        <f>逆行列係数!AX88/'逆行列係数（外生化）'!AX$116</f>
        <v>2.8300410578256912E-4</v>
      </c>
      <c r="AY88" s="342">
        <f>逆行列係数!AY88/'逆行列係数（外生化）'!AY$116</f>
        <v>3.3153222623999494E-4</v>
      </c>
      <c r="AZ88" s="342">
        <f>逆行列係数!AZ88/'逆行列係数（外生化）'!AZ$116</f>
        <v>3.797792341128662E-4</v>
      </c>
      <c r="BA88" s="342">
        <f>逆行列係数!BA88/'逆行列係数（外生化）'!BA$116</f>
        <v>2.2621249498451241E-4</v>
      </c>
      <c r="BB88" s="342">
        <f>逆行列係数!BB88/'逆行列係数（外生化）'!BB$116</f>
        <v>2.7968143352447158E-4</v>
      </c>
      <c r="BC88" s="342">
        <f>逆行列係数!BC88/'逆行列係数（外生化）'!BC$116</f>
        <v>3.2958568678089157E-4</v>
      </c>
      <c r="BD88" s="342">
        <f>逆行列係数!BD88/'逆行列係数（外生化）'!BD$116</f>
        <v>2.5255196758046741E-4</v>
      </c>
      <c r="BE88" s="342">
        <f>逆行列係数!BE88/'逆行列係数（外生化）'!BE$116</f>
        <v>2.2762754763985666E-4</v>
      </c>
      <c r="BF88" s="342">
        <f>逆行列係数!BF88/'逆行列係数（外生化）'!BF$116</f>
        <v>1.7978514516464879E-4</v>
      </c>
      <c r="BG88" s="342">
        <f>逆行列係数!BG88/'逆行列係数（外生化）'!BG$116</f>
        <v>2.4498087624232821E-4</v>
      </c>
      <c r="BH88" s="342">
        <f>逆行列係数!BH88/'逆行列係数（外生化）'!BH$116</f>
        <v>2.9855306988506579E-4</v>
      </c>
      <c r="BI88" s="342">
        <f>逆行列係数!BI88/'逆行列係数（外生化）'!BI$116</f>
        <v>1.1684907816057897E-3</v>
      </c>
      <c r="BJ88" s="342">
        <f>逆行列係数!BJ88/'逆行列係数（外生化）'!BJ$116</f>
        <v>4.5678972726780379E-4</v>
      </c>
      <c r="BK88" s="342">
        <f>逆行列係数!BK88/'逆行列係数（外生化）'!BK$116</f>
        <v>1.2638691969182941E-3</v>
      </c>
      <c r="BL88" s="342">
        <f>逆行列係数!BL88/'逆行列係数（外生化）'!BL$116</f>
        <v>5.2710404921871247E-4</v>
      </c>
      <c r="BM88" s="342">
        <f>逆行列係数!BM88/'逆行列係数（外生化）'!BM$116</f>
        <v>1.0405156210651478E-3</v>
      </c>
      <c r="BN88" s="342">
        <f>逆行列係数!BN88/'逆行列係数（外生化）'!BN$116</f>
        <v>8.4793285789079706E-4</v>
      </c>
      <c r="BO88" s="342">
        <f>逆行列係数!BO88/'逆行列係数（外生化）'!BO$116</f>
        <v>7.5647007710193624E-4</v>
      </c>
      <c r="BP88" s="342">
        <f>逆行列係数!BP88/'逆行列係数（外生化）'!BP$116</f>
        <v>1.3235222048167421E-3</v>
      </c>
      <c r="BQ88" s="342">
        <f>逆行列係数!BQ88/'逆行列係数（外生化）'!BQ$116</f>
        <v>3.8092373710599476E-3</v>
      </c>
      <c r="BR88" s="342">
        <f>逆行列係数!BR88/'逆行列係数（外生化）'!BR$116</f>
        <v>1.1004020518019567E-3</v>
      </c>
      <c r="BS88" s="342">
        <f>逆行列係数!BS88/'逆行列係数（外生化）'!BS$116</f>
        <v>2.3593973539051075E-3</v>
      </c>
      <c r="BT88" s="342">
        <f>逆行列係数!BT88/'逆行列係数（外生化）'!BT$116</f>
        <v>1.4449835461871356E-3</v>
      </c>
      <c r="BU88" s="342">
        <f>逆行列係数!BU88/'逆行列係数（外生化）'!BU$116</f>
        <v>6.9472576972313786E-3</v>
      </c>
      <c r="BV88" s="342">
        <f>逆行列係数!BV88/'逆行列係数（外生化）'!BV$116</f>
        <v>9.937716908867294E-4</v>
      </c>
      <c r="BW88" s="342">
        <f>逆行列係数!BW88/'逆行列係数（外生化）'!BW$116</f>
        <v>9.7512380126862875E-4</v>
      </c>
      <c r="BX88" s="342">
        <f>逆行列係数!BX88/'逆行列係数（外生化）'!BX$116</f>
        <v>3.4865729533220351E-4</v>
      </c>
      <c r="BY88" s="342">
        <f>逆行列係数!BY88/'逆行列係数（外生化）'!BY$116</f>
        <v>1.36560639606753E-3</v>
      </c>
      <c r="BZ88" s="342">
        <f>逆行列係数!BZ88/'逆行列係数（外生化）'!BZ$116</f>
        <v>5.6569302070140449E-4</v>
      </c>
      <c r="CA88" s="342">
        <f>逆行列係数!CA88/'逆行列係数（外生化）'!CA$116</f>
        <v>8.3585718099308225E-4</v>
      </c>
      <c r="CB88" s="342">
        <f>逆行列係数!CB88/'逆行列係数（外生化）'!CB$116</f>
        <v>7.3042623335032978E-4</v>
      </c>
      <c r="CC88" s="342">
        <f>逆行列係数!CC88/'逆行列係数（外生化）'!CC$116</f>
        <v>0</v>
      </c>
      <c r="CD88" s="342">
        <f>逆行列係数!CD88/'逆行列係数（外生化）'!CD$116</f>
        <v>3.0940086400956198E-3</v>
      </c>
      <c r="CE88" s="342">
        <f>逆行列係数!CE88/'逆行列係数（外生化）'!CE$116</f>
        <v>1.2225571242495215E-3</v>
      </c>
      <c r="CF88" s="342">
        <f>逆行列係数!CF88/'逆行列係数（外生化）'!CF$116</f>
        <v>8.6186923793374998E-4</v>
      </c>
      <c r="CG88" s="342">
        <f>逆行列係数!CG88/'逆行列係数（外生化）'!CG$116</f>
        <v>1</v>
      </c>
      <c r="CH88" s="342">
        <f>逆行列係数!CH88/'逆行列係数（外生化）'!CH$116</f>
        <v>2.9369297193737771E-3</v>
      </c>
      <c r="CI88" s="342">
        <f>逆行列係数!CI88/'逆行列係数（外生化）'!CI$116</f>
        <v>3.2769090126290152E-3</v>
      </c>
      <c r="CJ88" s="342">
        <f>逆行列係数!CJ88/'逆行列係数（外生化）'!CJ$116</f>
        <v>1.0442834235498411E-3</v>
      </c>
      <c r="CK88" s="342">
        <f>逆行列係数!CK88/'逆行列係数（外生化）'!CK$116</f>
        <v>2.1655851677278844E-3</v>
      </c>
      <c r="CL88" s="342">
        <f>逆行列係数!CL88/'逆行列係数（外生化）'!CL$116</f>
        <v>2.0324812288119469E-3</v>
      </c>
      <c r="CM88" s="342">
        <f>逆行列係数!CM88/'逆行列係数（外生化）'!CM$116</f>
        <v>4.000964079374906E-3</v>
      </c>
      <c r="CN88" s="342">
        <f>逆行列係数!CN88/'逆行列係数（外生化）'!CN$116</f>
        <v>1.581615097761306E-3</v>
      </c>
      <c r="CO88" s="342">
        <f>逆行列係数!CO88/'逆行列係数（外生化）'!CO$116</f>
        <v>7.7023673553434846E-3</v>
      </c>
      <c r="CP88" s="342">
        <f>逆行列係数!CP88/'逆行列係数（外生化）'!CP$116</f>
        <v>5.8277433646838114E-4</v>
      </c>
      <c r="CQ88" s="342">
        <f>逆行列係数!CQ88/'逆行列係数（外生化）'!CQ$116</f>
        <v>4.4121587830995151E-3</v>
      </c>
      <c r="CR88" s="342">
        <f>逆行列係数!CR88/'逆行列係数（外生化）'!CR$116</f>
        <v>3.306672727797398E-3</v>
      </c>
      <c r="CS88" s="342">
        <f>逆行列係数!CS88/'逆行列係数（外生化）'!CS$116</f>
        <v>1.7463329294277149E-3</v>
      </c>
      <c r="CT88" s="342">
        <f>逆行列係数!CT88/'逆行列係数（外生化）'!CT$116</f>
        <v>5.6758714018020637E-3</v>
      </c>
      <c r="CU88" s="342">
        <f>逆行列係数!CU88/'逆行列係数（外生化）'!CU$116</f>
        <v>1.6315403203320711E-3</v>
      </c>
      <c r="CV88" s="342">
        <f>逆行列係数!CV88/'逆行列係数（外生化）'!CV$116</f>
        <v>6.2152343086431061E-4</v>
      </c>
      <c r="CW88" s="342">
        <f>逆行列係数!CW88/'逆行列係数（外生化）'!CW$116</f>
        <v>1.059954346681508E-3</v>
      </c>
      <c r="CX88" s="342">
        <f>逆行列係数!CX88/'逆行列係数（外生化）'!CX$116</f>
        <v>1.3515266311496749E-3</v>
      </c>
      <c r="CY88" s="342">
        <f>逆行列係数!CY88/'逆行列係数（外生化）'!CY$116</f>
        <v>1.8762123279267809E-3</v>
      </c>
      <c r="CZ88" s="342">
        <f>逆行列係数!CZ88/'逆行列係数（外生化）'!CZ$116</f>
        <v>9.6690451602637287E-4</v>
      </c>
      <c r="DA88" s="342">
        <f>逆行列係数!DA88/'逆行列係数（外生化）'!DA$116</f>
        <v>1.9401974886576704E-3</v>
      </c>
      <c r="DB88" s="342">
        <f>逆行列係数!DB88/'逆行列係数（外生化）'!DB$116</f>
        <v>9.5946885599957634E-4</v>
      </c>
      <c r="DC88" s="342">
        <f>逆行列係数!DC88/'逆行列係数（外生化）'!DC$116</f>
        <v>1.6770015994849452E-3</v>
      </c>
      <c r="DD88" s="342">
        <f>逆行列係数!DD88/'逆行列係数（外生化）'!DD$116</f>
        <v>2.1998289666761246E-3</v>
      </c>
      <c r="DE88" s="342">
        <f>逆行列係数!DE88/'逆行列係数（外生化）'!DE$116</f>
        <v>2.6921954091436577E-4</v>
      </c>
      <c r="DF88" s="343">
        <f>逆行列係数!DF88/'逆行列係数（外生化）'!DF$116</f>
        <v>9.3282658318271673E-4</v>
      </c>
      <c r="DG88" s="344"/>
      <c r="DH88" s="345"/>
      <c r="DI88" s="346"/>
      <c r="DJ88" s="346"/>
      <c r="DK88" s="346"/>
      <c r="DL88" s="346"/>
      <c r="DM88" s="346"/>
      <c r="DN88" s="346"/>
      <c r="DO88" s="346"/>
      <c r="DR88" s="345"/>
      <c r="DS88" s="345"/>
      <c r="DT88" s="345"/>
      <c r="DU88" s="345"/>
      <c r="DV88" s="345"/>
      <c r="DW88" s="345"/>
      <c r="DX88" s="345"/>
      <c r="DY88" s="345"/>
      <c r="DZ88" s="345"/>
      <c r="EA88" s="345"/>
      <c r="EB88" s="345"/>
      <c r="EC88" s="345"/>
      <c r="ED88" s="345"/>
      <c r="EE88" s="345"/>
      <c r="EF88" s="345"/>
      <c r="EG88" s="345"/>
      <c r="EH88" s="345"/>
      <c r="EI88" s="345"/>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345"/>
      <c r="FO88" s="345"/>
    </row>
    <row r="89" spans="1:171" ht="19.899999999999999" customHeight="1" x14ac:dyDescent="0.15">
      <c r="A89" s="347" t="s">
        <v>524</v>
      </c>
      <c r="B89" s="348" t="s">
        <v>525</v>
      </c>
      <c r="C89" s="349">
        <f>逆行列係数!C89/'逆行列係数（外生化）'!C$116</f>
        <v>1.1630739981475218E-3</v>
      </c>
      <c r="D89" s="342">
        <f>逆行列係数!D89/'逆行列係数（外生化）'!D$116</f>
        <v>8.1947818489102318E-4</v>
      </c>
      <c r="E89" s="342">
        <f>逆行列係数!E89/'逆行列係数（外生化）'!E$116</f>
        <v>1.8554682991987754E-3</v>
      </c>
      <c r="F89" s="342">
        <f>逆行列係数!F89/'逆行列係数（外生化）'!F$116</f>
        <v>1.2039908926842618E-3</v>
      </c>
      <c r="G89" s="342">
        <f>逆行列係数!G89/'逆行列係数（外生化）'!G$116</f>
        <v>3.9079963449663267E-3</v>
      </c>
      <c r="H89" s="342">
        <f>逆行列係数!H89/'逆行列係数（外生化）'!H$116</f>
        <v>0</v>
      </c>
      <c r="I89" s="342">
        <f>逆行列係数!I89/'逆行列係数（外生化）'!I$116</f>
        <v>2.6008848675454642E-3</v>
      </c>
      <c r="J89" s="342">
        <f>逆行列係数!J89/'逆行列係数（外生化）'!J$116</f>
        <v>1.5039296150320921E-3</v>
      </c>
      <c r="K89" s="342">
        <f>逆行列係数!K89/'逆行列係数（外生化）'!K$116</f>
        <v>1.1577824185984434E-3</v>
      </c>
      <c r="L89" s="342">
        <f>逆行列係数!L89/'逆行列係数（外生化）'!L$116</f>
        <v>8.3534874596108302E-4</v>
      </c>
      <c r="M89" s="342">
        <f>逆行列係数!M89/'逆行列係数（外生化）'!M$116</f>
        <v>0</v>
      </c>
      <c r="N89" s="342">
        <f>逆行列係数!N89/'逆行列係数（外生化）'!N$116</f>
        <v>1.9090721352204873E-3</v>
      </c>
      <c r="O89" s="342">
        <f>逆行列係数!O89/'逆行列係数（外生化）'!O$116</f>
        <v>2.0327540095511124E-3</v>
      </c>
      <c r="P89" s="342">
        <f>逆行列係数!P89/'逆行列係数（外生化）'!P$116</f>
        <v>1.1170141591095085E-3</v>
      </c>
      <c r="Q89" s="342">
        <f>逆行列係数!Q89/'逆行列係数（外生化）'!Q$116</f>
        <v>2.4196688335834326E-3</v>
      </c>
      <c r="R89" s="342">
        <f>逆行列係数!R89/'逆行列係数（外生化）'!R$116</f>
        <v>1.8399338094713129E-3</v>
      </c>
      <c r="S89" s="342">
        <f>逆行列係数!S89/'逆行列係数（外生化）'!S$116</f>
        <v>1.9645362544583834E-3</v>
      </c>
      <c r="T89" s="342">
        <f>逆行列係数!T89/'逆行列係数（外生化）'!T$116</f>
        <v>2.120042173863617E-3</v>
      </c>
      <c r="U89" s="342">
        <f>逆行列係数!U89/'逆行列係数（外生化）'!U$116</f>
        <v>1.1796568005833323E-3</v>
      </c>
      <c r="V89" s="342">
        <f>逆行列係数!V89/'逆行列係数（外生化）'!V$116</f>
        <v>1.3305391099103477E-3</v>
      </c>
      <c r="W89" s="342">
        <f>逆行列係数!W89/'逆行列係数（外生化）'!W$116</f>
        <v>3.9747263279360718E-4</v>
      </c>
      <c r="X89" s="342">
        <f>逆行列係数!X89/'逆行列係数（外生化）'!X$116</f>
        <v>1.0283983534892258E-3</v>
      </c>
      <c r="Y89" s="342">
        <f>逆行列係数!Y89/'逆行列係数（外生化）'!Y$116</f>
        <v>9.7820713569305015E-4</v>
      </c>
      <c r="Z89" s="342">
        <f>逆行列係数!Z89/'逆行列係数（外生化）'!Z$116</f>
        <v>1.5772908521834901E-3</v>
      </c>
      <c r="AA89" s="342">
        <f>逆行列係数!AA89/'逆行列係数（外生化）'!AA$116</f>
        <v>7.7229904103405965E-3</v>
      </c>
      <c r="AB89" s="342">
        <f>逆行列係数!AB89/'逆行列係数（外生化）'!AB$116</f>
        <v>1.8104880093057787E-3</v>
      </c>
      <c r="AC89" s="342">
        <f>逆行列係数!AC89/'逆行列係数（外生化）'!AC$116</f>
        <v>2.2013159054421966E-4</v>
      </c>
      <c r="AD89" s="342">
        <f>逆行列係数!AD89/'逆行列係数（外生化）'!AD$116</f>
        <v>1.1390149699823235E-3</v>
      </c>
      <c r="AE89" s="342">
        <f>逆行列係数!AE89/'逆行列係数（外生化）'!AE$116</f>
        <v>1.4652408378542558E-3</v>
      </c>
      <c r="AF89" s="342">
        <f>逆行列係数!AF89/'逆行列係数（外生化）'!AF$116</f>
        <v>2.2587184874810068E-3</v>
      </c>
      <c r="AG89" s="342">
        <f>逆行列係数!AG89/'逆行列係数（外生化）'!AG$116</f>
        <v>1.2167522689701484E-3</v>
      </c>
      <c r="AH89" s="342">
        <f>逆行列係数!AH89/'逆行列係数（外生化）'!AH$116</f>
        <v>2.6299453811971011E-3</v>
      </c>
      <c r="AI89" s="342">
        <f>逆行列係数!AI89/'逆行列係数（外生化）'!AI$116</f>
        <v>2.3752907811501367E-3</v>
      </c>
      <c r="AJ89" s="342">
        <f>逆行列係数!AJ89/'逆行列係数（外生化）'!AJ$116</f>
        <v>1.0851096661308531E-3</v>
      </c>
      <c r="AK89" s="342">
        <f>逆行列係数!AK89/'逆行列係数（外生化）'!AK$116</f>
        <v>2.5801582351306796E-3</v>
      </c>
      <c r="AL89" s="342">
        <f>逆行列係数!AL89/'逆行列係数（外生化）'!AL$116</f>
        <v>4.8050876815341174E-4</v>
      </c>
      <c r="AM89" s="342">
        <f>逆行列係数!AM89/'逆行列係数（外生化）'!AM$116</f>
        <v>9.967104452964727E-4</v>
      </c>
      <c r="AN89" s="342">
        <f>逆行列係数!AN89/'逆行列係数（外生化）'!AN$116</f>
        <v>1.4600951349466478E-3</v>
      </c>
      <c r="AO89" s="342">
        <f>逆行列係数!AO89/'逆行列係数（外生化）'!AO$116</f>
        <v>1.4160240639270005E-3</v>
      </c>
      <c r="AP89" s="342">
        <f>逆行列係数!AP89/'逆行列係数（外生化）'!AP$116</f>
        <v>3.8875020401545149E-4</v>
      </c>
      <c r="AQ89" s="342">
        <f>逆行列係数!AQ89/'逆行列係数（外生化）'!AQ$116</f>
        <v>1.2619025885551665E-3</v>
      </c>
      <c r="AR89" s="342">
        <f>逆行列係数!AR89/'逆行列係数（外生化）'!AR$116</f>
        <v>1.4772249038588429E-3</v>
      </c>
      <c r="AS89" s="342">
        <f>逆行列係数!AS89/'逆行列係数（外生化）'!AS$116</f>
        <v>1.9614860101626621E-3</v>
      </c>
      <c r="AT89" s="342">
        <f>逆行列係数!AT89/'逆行列係数（外生化）'!AT$116</f>
        <v>1.3982159704219997E-3</v>
      </c>
      <c r="AU89" s="342">
        <f>逆行列係数!AU89/'逆行列係数（外生化）'!AU$116</f>
        <v>1.6251081113398702E-3</v>
      </c>
      <c r="AV89" s="342">
        <f>逆行列係数!AV89/'逆行列係数（外生化）'!AV$116</f>
        <v>2.047222433758311E-3</v>
      </c>
      <c r="AW89" s="342">
        <f>逆行列係数!AW89/'逆行列係数（外生化）'!AW$116</f>
        <v>1.0036534435974068E-3</v>
      </c>
      <c r="AX89" s="342">
        <f>逆行列係数!AX89/'逆行列係数（外生化）'!AX$116</f>
        <v>1.1893695319669874E-3</v>
      </c>
      <c r="AY89" s="342">
        <f>逆行列係数!AY89/'逆行列係数（外生化）'!AY$116</f>
        <v>1.6263024953208547E-3</v>
      </c>
      <c r="AZ89" s="342">
        <f>逆行列係数!AZ89/'逆行列係数（外生化）'!AZ$116</f>
        <v>1.7433520994105331E-3</v>
      </c>
      <c r="BA89" s="342">
        <f>逆行列係数!BA89/'逆行列係数（外生化）'!BA$116</f>
        <v>1.0672488489368998E-3</v>
      </c>
      <c r="BB89" s="342">
        <f>逆行列係数!BB89/'逆行列係数（外生化）'!BB$116</f>
        <v>1.2333387933500283E-3</v>
      </c>
      <c r="BC89" s="342">
        <f>逆行列係数!BC89/'逆行列係数（外生化）'!BC$116</f>
        <v>1.5743425841251938E-3</v>
      </c>
      <c r="BD89" s="342">
        <f>逆行列係数!BD89/'逆行列係数（外生化）'!BD$116</f>
        <v>1.2703435361341542E-3</v>
      </c>
      <c r="BE89" s="342">
        <f>逆行列係数!BE89/'逆行列係数（外生化）'!BE$116</f>
        <v>1.1244762158376979E-3</v>
      </c>
      <c r="BF89" s="342">
        <f>逆行列係数!BF89/'逆行列係数（外生化）'!BF$116</f>
        <v>9.2109034260463624E-4</v>
      </c>
      <c r="BG89" s="342">
        <f>逆行列係数!BG89/'逆行列係数（外生化）'!BG$116</f>
        <v>1.1366532255036787E-3</v>
      </c>
      <c r="BH89" s="342">
        <f>逆行列係数!BH89/'逆行列係数（外生化）'!BH$116</f>
        <v>1.4829302047824956E-3</v>
      </c>
      <c r="BI89" s="342">
        <f>逆行列係数!BI89/'逆行列係数（外生化）'!BI$116</f>
        <v>1.3193796164014844E-3</v>
      </c>
      <c r="BJ89" s="342">
        <f>逆行列係数!BJ89/'逆行列係数（外生化）'!BJ$116</f>
        <v>2.0142851479481392E-3</v>
      </c>
      <c r="BK89" s="342">
        <f>逆行列係数!BK89/'逆行列係数（外生化）'!BK$116</f>
        <v>1.689147236634984E-3</v>
      </c>
      <c r="BL89" s="342">
        <f>逆行列係数!BL89/'逆行列係数（外生化）'!BL$116</f>
        <v>5.6957616986783128E-3</v>
      </c>
      <c r="BM89" s="342">
        <f>逆行列係数!BM89/'逆行列係数（外生化）'!BM$116</f>
        <v>5.5636301453690327E-3</v>
      </c>
      <c r="BN89" s="342">
        <f>逆行列係数!BN89/'逆行列係数（外生化）'!BN$116</f>
        <v>5.7718515172904923E-3</v>
      </c>
      <c r="BO89" s="342">
        <f>逆行列係数!BO89/'逆行列係数（外生化）'!BO$116</f>
        <v>5.6091042648901039E-3</v>
      </c>
      <c r="BP89" s="342">
        <f>逆行列係数!BP89/'逆行列係数（外生化）'!BP$116</f>
        <v>1.1535865591173903E-3</v>
      </c>
      <c r="BQ89" s="342">
        <f>逆行列係数!BQ89/'逆行列係数（外生化）'!BQ$116</f>
        <v>2.0667562932268698E-3</v>
      </c>
      <c r="BR89" s="342">
        <f>逆行列係数!BR89/'逆行列係数（外生化）'!BR$116</f>
        <v>2.6142471274560567E-3</v>
      </c>
      <c r="BS89" s="342">
        <f>逆行列係数!BS89/'逆行列係数（外生化）'!BS$116</f>
        <v>7.5603966137501944E-3</v>
      </c>
      <c r="BT89" s="342">
        <f>逆行列係数!BT89/'逆行列係数（外生化）'!BT$116</f>
        <v>1.006949948532857E-2</v>
      </c>
      <c r="BU89" s="342">
        <f>逆行列係数!BU89/'逆行列係数（外生化）'!BU$116</f>
        <v>1.1723323955468691E-2</v>
      </c>
      <c r="BV89" s="342">
        <f>逆行列係数!BV89/'逆行列係数（外生化）'!BV$116</f>
        <v>5.3216672272626258E-3</v>
      </c>
      <c r="BW89" s="342">
        <f>逆行列係数!BW89/'逆行列係数（外生化）'!BW$116</f>
        <v>4.2441010269562091E-3</v>
      </c>
      <c r="BX89" s="342">
        <f>逆行列係数!BX89/'逆行列係数（外生化）'!BX$116</f>
        <v>7.2057620780609807E-4</v>
      </c>
      <c r="BY89" s="342">
        <f>逆行列係数!BY89/'逆行列係数（外生化）'!BY$116</f>
        <v>4.640401572684031E-3</v>
      </c>
      <c r="BZ89" s="342">
        <f>逆行列係数!BZ89/'逆行列係数（外生化）'!BZ$116</f>
        <v>3.2128036282476932E-3</v>
      </c>
      <c r="CA89" s="342">
        <f>逆行列係数!CA89/'逆行列係数（外生化）'!CA$116</f>
        <v>2.4555315734633991E-3</v>
      </c>
      <c r="CB89" s="342">
        <f>逆行列係数!CB89/'逆行列係数（外生化）'!CB$116</f>
        <v>4.5790924451238205E-3</v>
      </c>
      <c r="CC89" s="342">
        <f>逆行列係数!CC89/'逆行列係数（外生化）'!CC$116</f>
        <v>0</v>
      </c>
      <c r="CD89" s="342">
        <f>逆行列係数!CD89/'逆行列係数（外生化）'!CD$116</f>
        <v>6.3030380547508952E-3</v>
      </c>
      <c r="CE89" s="342">
        <f>逆行列係数!CE89/'逆行列係数（外生化）'!CE$116</f>
        <v>2.9828789832933812E-3</v>
      </c>
      <c r="CF89" s="342">
        <f>逆行列係数!CF89/'逆行列係数（外生化）'!CF$116</f>
        <v>2.6990497757256619E-3</v>
      </c>
      <c r="CG89" s="342">
        <f>逆行列係数!CG89/'逆行列係数（外生化）'!CG$116</f>
        <v>2.9773119022833954E-3</v>
      </c>
      <c r="CH89" s="342">
        <f>逆行列係数!CH89/'逆行列係数（外生化）'!CH$116</f>
        <v>1</v>
      </c>
      <c r="CI89" s="342">
        <f>逆行列係数!CI89/'逆行列係数（外生化）'!CI$116</f>
        <v>4.0851230997144571E-2</v>
      </c>
      <c r="CJ89" s="342">
        <f>逆行列係数!CJ89/'逆行列係数（外生化）'!CJ$116</f>
        <v>1.2765137599564363E-2</v>
      </c>
      <c r="CK89" s="342">
        <f>逆行列係数!CK89/'逆行列係数（外生化）'!CK$116</f>
        <v>2.9293229437007698E-2</v>
      </c>
      <c r="CL89" s="342">
        <f>逆行列係数!CL89/'逆行列係数（外生化）'!CL$116</f>
        <v>6.5761867074705287E-3</v>
      </c>
      <c r="CM89" s="342">
        <f>逆行列係数!CM89/'逆行列係数（外生化）'!CM$116</f>
        <v>7.1235578120201698E-3</v>
      </c>
      <c r="CN89" s="342">
        <f>逆行列係数!CN89/'逆行列係数（外生化）'!CN$116</f>
        <v>1.5217234840674485E-3</v>
      </c>
      <c r="CO89" s="342">
        <f>逆行列係数!CO89/'逆行列係数（外生化）'!CO$116</f>
        <v>1.7881750385435387E-2</v>
      </c>
      <c r="CP89" s="342">
        <f>逆行列係数!CP89/'逆行列係数（外生化）'!CP$116</f>
        <v>2.9034430346739316E-3</v>
      </c>
      <c r="CQ89" s="342">
        <f>逆行列係数!CQ89/'逆行列係数（外生化）'!CQ$116</f>
        <v>7.1261156464188392E-3</v>
      </c>
      <c r="CR89" s="342">
        <f>逆行列係数!CR89/'逆行列係数（外生化）'!CR$116</f>
        <v>7.5060082145364969E-3</v>
      </c>
      <c r="CS89" s="342">
        <f>逆行列係数!CS89/'逆行列係数（外生化）'!CS$116</f>
        <v>3.1864884562966822E-3</v>
      </c>
      <c r="CT89" s="342">
        <f>逆行列係数!CT89/'逆行列係数（外生化）'!CT$116</f>
        <v>1.1900295871078803E-2</v>
      </c>
      <c r="CU89" s="342">
        <f>逆行列係数!CU89/'逆行列係数（外生化）'!CU$116</f>
        <v>3.9991465279918979E-3</v>
      </c>
      <c r="CV89" s="342">
        <f>逆行列係数!CV89/'逆行列係数（外生化）'!CV$116</f>
        <v>7.5782382786165579E-3</v>
      </c>
      <c r="CW89" s="342">
        <f>逆行列係数!CW89/'逆行列係数（外生化）'!CW$116</f>
        <v>3.2264195194995817E-3</v>
      </c>
      <c r="CX89" s="342">
        <f>逆行列係数!CX89/'逆行列係数（外生化）'!CX$116</f>
        <v>3.7462864733844568E-3</v>
      </c>
      <c r="CY89" s="342">
        <f>逆行列係数!CY89/'逆行列係数（外生化）'!CY$116</f>
        <v>7.2868013011214454E-3</v>
      </c>
      <c r="CZ89" s="342">
        <f>逆行列係数!CZ89/'逆行列係数（外生化）'!CZ$116</f>
        <v>6.6423378953479146E-3</v>
      </c>
      <c r="DA89" s="342">
        <f>逆行列係数!DA89/'逆行列係数（外生化）'!DA$116</f>
        <v>8.2764558471894074E-3</v>
      </c>
      <c r="DB89" s="342">
        <f>逆行列係数!DB89/'逆行列係数（外生化）'!DB$116</f>
        <v>2.8462304030521949E-3</v>
      </c>
      <c r="DC89" s="342">
        <f>逆行列係数!DC89/'逆行列係数（外生化）'!DC$116</f>
        <v>5.5564138675557855E-3</v>
      </c>
      <c r="DD89" s="342">
        <f>逆行列係数!DD89/'逆行列係数（外生化）'!DD$116</f>
        <v>4.0531031171144594E-3</v>
      </c>
      <c r="DE89" s="342">
        <f>逆行列係数!DE89/'逆行列係数（外生化）'!DE$116</f>
        <v>1.6258892800226315E-3</v>
      </c>
      <c r="DF89" s="343">
        <f>逆行列係数!DF89/'逆行列係数（外生化）'!DF$116</f>
        <v>1.408415657493034E-2</v>
      </c>
      <c r="DG89" s="344"/>
      <c r="DH89" s="345"/>
      <c r="DI89" s="346"/>
      <c r="DJ89" s="346"/>
      <c r="DK89" s="346"/>
      <c r="DL89" s="346"/>
      <c r="DM89" s="346"/>
      <c r="DN89" s="346"/>
      <c r="DO89" s="346"/>
      <c r="DR89" s="345"/>
      <c r="DS89" s="345"/>
      <c r="DT89" s="345"/>
      <c r="DU89" s="345"/>
      <c r="DV89" s="345"/>
      <c r="DW89" s="345"/>
      <c r="DX89" s="345"/>
      <c r="DY89" s="345"/>
      <c r="DZ89" s="345"/>
      <c r="EA89" s="345"/>
      <c r="EB89" s="345"/>
      <c r="EC89" s="345"/>
      <c r="ED89" s="345"/>
      <c r="EE89" s="345"/>
      <c r="EF89" s="345"/>
      <c r="EG89" s="345"/>
      <c r="EH89" s="345"/>
      <c r="EI89" s="345"/>
      <c r="EJ89" s="345"/>
      <c r="EK89" s="345"/>
      <c r="EL89" s="345"/>
      <c r="EM89" s="345"/>
      <c r="EN89" s="345"/>
      <c r="EO89" s="345"/>
      <c r="EP89" s="345"/>
      <c r="EQ89" s="345"/>
      <c r="ER89" s="345"/>
      <c r="ES89" s="345"/>
      <c r="ET89" s="345"/>
      <c r="EU89" s="345"/>
      <c r="EV89" s="345"/>
      <c r="EW89" s="345"/>
      <c r="EX89" s="345"/>
      <c r="EY89" s="345"/>
      <c r="EZ89" s="345"/>
      <c r="FA89" s="345"/>
      <c r="FB89" s="345"/>
      <c r="FC89" s="345"/>
      <c r="FD89" s="345"/>
      <c r="FE89" s="345"/>
      <c r="FF89" s="345"/>
      <c r="FG89" s="345"/>
      <c r="FH89" s="345"/>
      <c r="FI89" s="345"/>
      <c r="FJ89" s="345"/>
      <c r="FK89" s="345"/>
      <c r="FL89" s="345"/>
      <c r="FM89" s="345"/>
      <c r="FN89" s="345"/>
      <c r="FO89" s="345"/>
    </row>
    <row r="90" spans="1:171" ht="19.899999999999999" customHeight="1" x14ac:dyDescent="0.15">
      <c r="A90" s="347" t="s">
        <v>528</v>
      </c>
      <c r="B90" s="348" t="s">
        <v>527</v>
      </c>
      <c r="C90" s="349">
        <f>逆行列係数!C90/'逆行列係数（外生化）'!C$116</f>
        <v>4.6421998154699365E-5</v>
      </c>
      <c r="D90" s="342">
        <f>逆行列係数!D90/'逆行列係数（外生化）'!D$116</f>
        <v>1.1506273694589222E-5</v>
      </c>
      <c r="E90" s="342">
        <f>逆行列係数!E90/'逆行列係数（外生化）'!E$116</f>
        <v>2.2268747942501734E-5</v>
      </c>
      <c r="F90" s="342">
        <f>逆行列係数!F90/'逆行列係数（外生化）'!F$116</f>
        <v>2.2736017147847562E-5</v>
      </c>
      <c r="G90" s="342">
        <f>逆行列係数!G90/'逆行列係数（外生化）'!G$116</f>
        <v>3.3181754660575451E-5</v>
      </c>
      <c r="H90" s="342">
        <f>逆行列係数!H90/'逆行列係数（外生化）'!H$116</f>
        <v>0</v>
      </c>
      <c r="I90" s="342">
        <f>逆行列係数!I90/'逆行列係数（外生化）'!I$116</f>
        <v>4.7002344526632716E-5</v>
      </c>
      <c r="J90" s="342">
        <f>逆行列係数!J90/'逆行列係数（外生化）'!J$116</f>
        <v>6.4397737382280602E-5</v>
      </c>
      <c r="K90" s="342">
        <f>逆行列係数!K90/'逆行列係数（外生化）'!K$116</f>
        <v>3.6547167798112575E-4</v>
      </c>
      <c r="L90" s="342">
        <f>逆行列係数!L90/'逆行列係数（外生化）'!L$116</f>
        <v>1.5444432191457078E-5</v>
      </c>
      <c r="M90" s="342">
        <f>逆行列係数!M90/'逆行列係数（外生化）'!M$116</f>
        <v>0</v>
      </c>
      <c r="N90" s="342">
        <f>逆行列係数!N90/'逆行列係数（外生化）'!N$116</f>
        <v>2.9128453707029845E-5</v>
      </c>
      <c r="O90" s="342">
        <f>逆行列係数!O90/'逆行列係数（外生化）'!O$116</f>
        <v>6.3618699872910453E-5</v>
      </c>
      <c r="P90" s="342">
        <f>逆行列係数!P90/'逆行列係数（外生化）'!P$116</f>
        <v>3.0715877815904085E-5</v>
      </c>
      <c r="Q90" s="342">
        <f>逆行列係数!Q90/'逆行列係数（外生化）'!Q$116</f>
        <v>7.3457724214365518E-5</v>
      </c>
      <c r="R90" s="342">
        <f>逆行列係数!R90/'逆行列係数（外生化）'!R$116</f>
        <v>3.0823421123189542E-5</v>
      </c>
      <c r="S90" s="342">
        <f>逆行列係数!S90/'逆行列係数（外生化）'!S$116</f>
        <v>5.0110591668412065E-5</v>
      </c>
      <c r="T90" s="342">
        <f>逆行列係数!T90/'逆行列係数（外生化）'!T$116</f>
        <v>3.2872379400072624E-5</v>
      </c>
      <c r="U90" s="342">
        <f>逆行列係数!U90/'逆行列係数（外生化）'!U$116</f>
        <v>4.1804472878354646E-5</v>
      </c>
      <c r="V90" s="342">
        <f>逆行列係数!V90/'逆行列係数（外生化）'!V$116</f>
        <v>5.6449848401717431E-5</v>
      </c>
      <c r="W90" s="342">
        <f>逆行列係数!W90/'逆行列係数（外生化）'!W$116</f>
        <v>1.0160129642282999E-5</v>
      </c>
      <c r="X90" s="342">
        <f>逆行列係数!X90/'逆行列係数（外生化）'!X$116</f>
        <v>2.7486338059990867E-5</v>
      </c>
      <c r="Y90" s="342">
        <f>逆行列係数!Y90/'逆行列係数（外生化）'!Y$116</f>
        <v>2.2443947137548182E-5</v>
      </c>
      <c r="Z90" s="342">
        <f>逆行列係数!Z90/'逆行列係数（外生化）'!Z$116</f>
        <v>4.3500748419788695E-5</v>
      </c>
      <c r="AA90" s="342">
        <f>逆行列係数!AA90/'逆行列係数（外生化）'!AA$116</f>
        <v>4.5434853857380814E-4</v>
      </c>
      <c r="AB90" s="342">
        <f>逆行列係数!AB90/'逆行列係数（外生化）'!AB$116</f>
        <v>3.6110485735474314E-4</v>
      </c>
      <c r="AC90" s="342">
        <f>逆行列係数!AC90/'逆行列係数（外生化）'!AC$116</f>
        <v>5.1380460786372308E-6</v>
      </c>
      <c r="AD90" s="342">
        <f>逆行列係数!AD90/'逆行列係数（外生化）'!AD$116</f>
        <v>2.12289600442491E-5</v>
      </c>
      <c r="AE90" s="342">
        <f>逆行列係数!AE90/'逆行列係数（外生化）'!AE$116</f>
        <v>5.6381664845258932E-5</v>
      </c>
      <c r="AF90" s="342">
        <f>逆行列係数!AF90/'逆行列係数（外生化）'!AF$116</f>
        <v>6.4527829755828947E-5</v>
      </c>
      <c r="AG90" s="342">
        <f>逆行列係数!AG90/'逆行列係数（外生化）'!AG$116</f>
        <v>3.5380922783336028E-5</v>
      </c>
      <c r="AH90" s="342">
        <f>逆行列係数!AH90/'逆行列係数（外生化）'!AH$116</f>
        <v>4.7936024744925906E-5</v>
      </c>
      <c r="AI90" s="342">
        <f>逆行列係数!AI90/'逆行列係数（外生化）'!AI$116</f>
        <v>3.9739750591281464E-5</v>
      </c>
      <c r="AJ90" s="342">
        <f>逆行列係数!AJ90/'逆行列係数（外生化）'!AJ$116</f>
        <v>5.069129446977498E-5</v>
      </c>
      <c r="AK90" s="342">
        <f>逆行列係数!AK90/'逆行列係数（外生化）'!AK$116</f>
        <v>7.5239623598305199E-5</v>
      </c>
      <c r="AL90" s="342">
        <f>逆行列係数!AL90/'逆行列係数（外生化）'!AL$116</f>
        <v>1.4544183947319436E-5</v>
      </c>
      <c r="AM90" s="342">
        <f>逆行列係数!AM90/'逆行列係数（外生化）'!AM$116</f>
        <v>2.5114159706621717E-5</v>
      </c>
      <c r="AN90" s="342">
        <f>逆行列係数!AN90/'逆行列係数（外生化）'!AN$116</f>
        <v>4.1599116594593077E-5</v>
      </c>
      <c r="AO90" s="342">
        <f>逆行列係数!AO90/'逆行列係数（外生化）'!AO$116</f>
        <v>2.8424078737179467E-5</v>
      </c>
      <c r="AP90" s="342">
        <f>逆行列係数!AP90/'逆行列係数（外生化）'!AP$116</f>
        <v>1.3652716431039183E-5</v>
      </c>
      <c r="AQ90" s="342">
        <f>逆行列係数!AQ90/'逆行列係数（外生化）'!AQ$116</f>
        <v>2.7787916904259539E-5</v>
      </c>
      <c r="AR90" s="342">
        <f>逆行列係数!AR90/'逆行列係数（外生化）'!AR$116</f>
        <v>3.4563569090715349E-5</v>
      </c>
      <c r="AS90" s="342">
        <f>逆行列係数!AS90/'逆行列係数（外生化）'!AS$116</f>
        <v>3.7388749825020273E-5</v>
      </c>
      <c r="AT90" s="342">
        <f>逆行列係数!AT90/'逆行列係数（外生化）'!AT$116</f>
        <v>4.6868534204371012E-5</v>
      </c>
      <c r="AU90" s="342">
        <f>逆行列係数!AU90/'逆行列係数（外生化）'!AU$116</f>
        <v>3.9191173046819263E-5</v>
      </c>
      <c r="AV90" s="342">
        <f>逆行列係数!AV90/'逆行列係数（外生化）'!AV$116</f>
        <v>6.05269482237609E-5</v>
      </c>
      <c r="AW90" s="342">
        <f>逆行列係数!AW90/'逆行列係数（外生化）'!AW$116</f>
        <v>4.4061555180035283E-5</v>
      </c>
      <c r="AX90" s="342">
        <f>逆行列係数!AX90/'逆行列係数（外生化）'!AX$116</f>
        <v>3.0921294577039083E-5</v>
      </c>
      <c r="AY90" s="342">
        <f>逆行列係数!AY90/'逆行列係数（外生化）'!AY$116</f>
        <v>4.5704780817047732E-5</v>
      </c>
      <c r="AZ90" s="342">
        <f>逆行列係数!AZ90/'逆行列係数（外生化）'!AZ$116</f>
        <v>8.8843389743468459E-5</v>
      </c>
      <c r="BA90" s="342">
        <f>逆行列係数!BA90/'逆行列係数（外生化）'!BA$116</f>
        <v>3.4168096613018986E-5</v>
      </c>
      <c r="BB90" s="342">
        <f>逆行列係数!BB90/'逆行列係数（外生化）'!BB$116</f>
        <v>6.4575320745708962E-5</v>
      </c>
      <c r="BC90" s="342">
        <f>逆行列係数!BC90/'逆行列係数（外生化）'!BC$116</f>
        <v>5.733398877126269E-5</v>
      </c>
      <c r="BD90" s="342">
        <f>逆行列係数!BD90/'逆行列係数（外生化）'!BD$116</f>
        <v>6.7085926865903078E-5</v>
      </c>
      <c r="BE90" s="342">
        <f>逆行列係数!BE90/'逆行列係数（外生化）'!BE$116</f>
        <v>6.8226704791238859E-5</v>
      </c>
      <c r="BF90" s="342">
        <f>逆行列係数!BF90/'逆行列係数（外生化）'!BF$116</f>
        <v>7.3045125821182564E-5</v>
      </c>
      <c r="BG90" s="342">
        <f>逆行列係数!BG90/'逆行列係数（外生化）'!BG$116</f>
        <v>4.5547152245305755E-5</v>
      </c>
      <c r="BH90" s="342">
        <f>逆行列係数!BH90/'逆行列係数（外生化）'!BH$116</f>
        <v>3.1993770838698749E-5</v>
      </c>
      <c r="BI90" s="342">
        <f>逆行列係数!BI90/'逆行列係数（外生化）'!BI$116</f>
        <v>3.891024985666365E-5</v>
      </c>
      <c r="BJ90" s="342">
        <f>逆行列係数!BJ90/'逆行列係数（外生化）'!BJ$116</f>
        <v>1.1107331562789798E-4</v>
      </c>
      <c r="BK90" s="342">
        <f>逆行列係数!BK90/'逆行列係数（外生化）'!BK$116</f>
        <v>5.250579066687999E-5</v>
      </c>
      <c r="BL90" s="342">
        <f>逆行列係数!BL90/'逆行列係数（外生化）'!BL$116</f>
        <v>6.5436544190411959E-5</v>
      </c>
      <c r="BM90" s="342">
        <f>逆行列係数!BM90/'逆行列係数（外生化）'!BM$116</f>
        <v>4.2706171592883322E-5</v>
      </c>
      <c r="BN90" s="342">
        <f>逆行列係数!BN90/'逆行列係数（外生化）'!BN$116</f>
        <v>5.9187466598684184E-5</v>
      </c>
      <c r="BO90" s="342">
        <f>逆行列係数!BO90/'逆行列係数（外生化）'!BO$116</f>
        <v>6.5440471289396882E-5</v>
      </c>
      <c r="BP90" s="342">
        <f>逆行列係数!BP90/'逆行列係数（外生化）'!BP$116</f>
        <v>4.0863898103140791E-5</v>
      </c>
      <c r="BQ90" s="342">
        <f>逆行列係数!BQ90/'逆行列係数（外生化）'!BQ$116</f>
        <v>1.2359120388101704E-4</v>
      </c>
      <c r="BR90" s="342">
        <f>逆行列係数!BR90/'逆行列係数（外生化）'!BR$116</f>
        <v>1.0131392908941942E-4</v>
      </c>
      <c r="BS90" s="342">
        <f>逆行列係数!BS90/'逆行列係数（外生化）'!BS$116</f>
        <v>1.1544754402551364E-4</v>
      </c>
      <c r="BT90" s="342">
        <f>逆行列係数!BT90/'逆行列係数（外生化）'!BT$116</f>
        <v>1.3249023968422529E-4</v>
      </c>
      <c r="BU90" s="342">
        <f>逆行列係数!BU90/'逆行列係数（外生化）'!BU$116</f>
        <v>3.3310327754258468E-4</v>
      </c>
      <c r="BV90" s="342">
        <f>逆行列係数!BV90/'逆行列係数（外生化）'!BV$116</f>
        <v>2.1389834669541144E-4</v>
      </c>
      <c r="BW90" s="342">
        <f>逆行列係数!BW90/'逆行列係数（外生化）'!BW$116</f>
        <v>1.9113232964554038E-4</v>
      </c>
      <c r="BX90" s="342">
        <f>逆行列係数!BX90/'逆行列係数（外生化）'!BX$116</f>
        <v>1.9863371921644371E-5</v>
      </c>
      <c r="BY90" s="342">
        <f>逆行列係数!BY90/'逆行列係数（外生化）'!BY$116</f>
        <v>1.5571712988253779E-4</v>
      </c>
      <c r="BZ90" s="342">
        <f>逆行列係数!BZ90/'逆行列係数（外生化）'!BZ$116</f>
        <v>5.0790730210957516E-5</v>
      </c>
      <c r="CA90" s="342">
        <f>逆行列係数!CA90/'逆行列係数（外生化）'!CA$116</f>
        <v>8.6593413014360711E-5</v>
      </c>
      <c r="CB90" s="342">
        <f>逆行列係数!CB90/'逆行列係数（外生化）'!CB$116</f>
        <v>5.7444563627641372E-5</v>
      </c>
      <c r="CC90" s="342">
        <f>逆行列係数!CC90/'逆行列係数（外生化）'!CC$116</f>
        <v>0</v>
      </c>
      <c r="CD90" s="342">
        <f>逆行列係数!CD90/'逆行列係数（外生化）'!CD$116</f>
        <v>8.1703198045768994E-5</v>
      </c>
      <c r="CE90" s="342">
        <f>逆行列係数!CE90/'逆行列係数（外生化）'!CE$116</f>
        <v>6.2342279702544688E-5</v>
      </c>
      <c r="CF90" s="342">
        <f>逆行列係数!CF90/'逆行列係数（外生化）'!CF$116</f>
        <v>1.4800093083407981E-4</v>
      </c>
      <c r="CG90" s="342">
        <f>逆行列係数!CG90/'逆行列係数（外生化）'!CG$116</f>
        <v>3.7826082649287357E-5</v>
      </c>
      <c r="CH90" s="342">
        <f>逆行列係数!CH90/'逆行列係数（外生化）'!CH$116</f>
        <v>2.0366593485655825E-4</v>
      </c>
      <c r="CI90" s="342">
        <f>逆行列係数!CI90/'逆行列係数（外生化）'!CI$116</f>
        <v>1</v>
      </c>
      <c r="CJ90" s="342">
        <f>逆行列係数!CJ90/'逆行列係数（外生化）'!CJ$116</f>
        <v>1.277219127923529E-4</v>
      </c>
      <c r="CK90" s="342">
        <f>逆行列係数!CK90/'逆行列係数（外生化）'!CK$116</f>
        <v>2.7631395907519695E-4</v>
      </c>
      <c r="CL90" s="342">
        <f>逆行列係数!CL90/'逆行列係数（外生化）'!CL$116</f>
        <v>2.9201283589082961E-4</v>
      </c>
      <c r="CM90" s="342">
        <f>逆行列係数!CM90/'逆行列係数（外生化）'!CM$116</f>
        <v>3.9561247569819587E-5</v>
      </c>
      <c r="CN90" s="342">
        <f>逆行列係数!CN90/'逆行列係数（外生化）'!CN$116</f>
        <v>9.5321119729491205E-5</v>
      </c>
      <c r="CO90" s="342">
        <f>逆行列係数!CO90/'逆行列係数（外生化）'!CO$116</f>
        <v>6.527645318946072E-5</v>
      </c>
      <c r="CP90" s="342">
        <f>逆行列係数!CP90/'逆行列係数（外生化）'!CP$116</f>
        <v>6.369612791711182E-5</v>
      </c>
      <c r="CQ90" s="342">
        <f>逆行列係数!CQ90/'逆行列係数（外生化）'!CQ$116</f>
        <v>8.9352877453465472E-5</v>
      </c>
      <c r="CR90" s="342">
        <f>逆行列係数!CR90/'逆行列係数（外生化）'!CR$116</f>
        <v>7.3914833250792608E-5</v>
      </c>
      <c r="CS90" s="342">
        <f>逆行列係数!CS90/'逆行列係数（外生化）'!CS$116</f>
        <v>7.6611551812453874E-5</v>
      </c>
      <c r="CT90" s="342">
        <f>逆行列係数!CT90/'逆行列係数（外生化）'!CT$116</f>
        <v>1.4728437847555745E-4</v>
      </c>
      <c r="CU90" s="342">
        <f>逆行列係数!CU90/'逆行列係数（外生化）'!CU$116</f>
        <v>2.9808749160290069E-4</v>
      </c>
      <c r="CV90" s="342">
        <f>逆行列係数!CV90/'逆行列係数（外生化）'!CV$116</f>
        <v>6.5150125805416834E-2</v>
      </c>
      <c r="CW90" s="342">
        <f>逆行列係数!CW90/'逆行列係数（外生化）'!CW$116</f>
        <v>4.4350806371826022E-5</v>
      </c>
      <c r="CX90" s="342">
        <f>逆行列係数!CX90/'逆行列係数（外生化）'!CX$116</f>
        <v>1.6767077140631456E-4</v>
      </c>
      <c r="CY90" s="342">
        <f>逆行列係数!CY90/'逆行列係数（外生化）'!CY$116</f>
        <v>1.0022616812873106E-3</v>
      </c>
      <c r="CZ90" s="342">
        <f>逆行列係数!CZ90/'逆行列係数（外生化）'!CZ$116</f>
        <v>8.2822044333508008E-4</v>
      </c>
      <c r="DA90" s="342">
        <f>逆行列係数!DA90/'逆行列係数（外生化）'!DA$116</f>
        <v>1.1130120393237413E-3</v>
      </c>
      <c r="DB90" s="342">
        <f>逆行列係数!DB90/'逆行列係数（外生化）'!DB$116</f>
        <v>4.0537213207945722E-4</v>
      </c>
      <c r="DC90" s="342">
        <f>逆行列係数!DC90/'逆行列係数（外生化）'!DC$116</f>
        <v>8.311240359404657E-5</v>
      </c>
      <c r="DD90" s="342">
        <f>逆行列係数!DD90/'逆行列係数（外生化）'!DD$116</f>
        <v>1.2739281220820297E-4</v>
      </c>
      <c r="DE90" s="342">
        <f>逆行列係数!DE90/'逆行列係数（外生化）'!DE$116</f>
        <v>2.7738155175328229E-5</v>
      </c>
      <c r="DF90" s="343">
        <f>逆行列係数!DF90/'逆行列係数（外生化）'!DF$116</f>
        <v>1.3746461757137268E-3</v>
      </c>
      <c r="DG90" s="344"/>
      <c r="DH90" s="345"/>
      <c r="DI90" s="346"/>
      <c r="DJ90" s="346"/>
      <c r="DK90" s="346"/>
      <c r="DL90" s="346"/>
      <c r="DM90" s="346"/>
      <c r="DN90" s="346"/>
      <c r="DO90" s="346"/>
      <c r="DR90" s="345"/>
      <c r="DS90" s="345"/>
      <c r="DT90" s="345"/>
      <c r="DU90" s="345"/>
      <c r="DV90" s="345"/>
      <c r="DW90" s="345"/>
      <c r="DX90" s="345"/>
      <c r="DY90" s="345"/>
      <c r="DZ90" s="345"/>
      <c r="EA90" s="345"/>
      <c r="EB90" s="345"/>
      <c r="EC90" s="345"/>
      <c r="ED90" s="345"/>
      <c r="EE90" s="345"/>
      <c r="EF90" s="345"/>
      <c r="EG90" s="345"/>
      <c r="EH90" s="345"/>
      <c r="EI90" s="345"/>
      <c r="EJ90" s="345"/>
      <c r="EK90" s="345"/>
      <c r="EL90" s="345"/>
      <c r="EM90" s="345"/>
      <c r="EN90" s="345"/>
      <c r="EO90" s="345"/>
      <c r="EP90" s="345"/>
      <c r="EQ90" s="345"/>
      <c r="ER90" s="345"/>
      <c r="ES90" s="345"/>
      <c r="ET90" s="345"/>
      <c r="EU90" s="345"/>
      <c r="EV90" s="345"/>
      <c r="EW90" s="345"/>
      <c r="EX90" s="345"/>
      <c r="EY90" s="345"/>
      <c r="EZ90" s="345"/>
      <c r="FA90" s="345"/>
      <c r="FB90" s="345"/>
      <c r="FC90" s="345"/>
      <c r="FD90" s="345"/>
      <c r="FE90" s="345"/>
      <c r="FF90" s="345"/>
      <c r="FG90" s="345"/>
      <c r="FH90" s="345"/>
      <c r="FI90" s="345"/>
      <c r="FJ90" s="345"/>
      <c r="FK90" s="345"/>
      <c r="FL90" s="345"/>
      <c r="FM90" s="345"/>
      <c r="FN90" s="345"/>
      <c r="FO90" s="345"/>
    </row>
    <row r="91" spans="1:171" ht="19.899999999999999" customHeight="1" x14ac:dyDescent="0.15">
      <c r="A91" s="347" t="s">
        <v>531</v>
      </c>
      <c r="B91" s="348" t="s">
        <v>530</v>
      </c>
      <c r="C91" s="349">
        <f>逆行列係数!C91/'逆行列係数（外生化）'!C$116</f>
        <v>3.6319930108343157E-3</v>
      </c>
      <c r="D91" s="342">
        <f>逆行列係数!D91/'逆行列係数（外生化）'!D$116</f>
        <v>2.4043881907779394E-3</v>
      </c>
      <c r="E91" s="342">
        <f>逆行列係数!E91/'逆行列係数（外生化）'!E$116</f>
        <v>6.0934575156005822E-3</v>
      </c>
      <c r="F91" s="342">
        <f>逆行列係数!F91/'逆行列係数（外生化）'!F$116</f>
        <v>6.6594823351676601E-4</v>
      </c>
      <c r="G91" s="342">
        <f>逆行列係数!G91/'逆行列係数（外生化）'!G$116</f>
        <v>1.5407864296589832E-3</v>
      </c>
      <c r="H91" s="342">
        <f>逆行列係数!H91/'逆行列係数（外生化）'!H$116</f>
        <v>0</v>
      </c>
      <c r="I91" s="342">
        <f>逆行列係数!I91/'逆行列係数（外生化）'!I$116</f>
        <v>2.6132080304597611E-3</v>
      </c>
      <c r="J91" s="342">
        <f>逆行列係数!J91/'逆行列係数（外生化）'!J$116</f>
        <v>2.2878294543726935E-3</v>
      </c>
      <c r="K91" s="342">
        <f>逆行列係数!K91/'逆行列係数（外生化）'!K$116</f>
        <v>3.5046266086938243E-3</v>
      </c>
      <c r="L91" s="342">
        <f>逆行列係数!L91/'逆行列係数（外生化）'!L$116</f>
        <v>1.398710830743617E-3</v>
      </c>
      <c r="M91" s="342">
        <f>逆行列係数!M91/'逆行列係数（外生化）'!M$116</f>
        <v>0</v>
      </c>
      <c r="N91" s="342">
        <f>逆行列係数!N91/'逆行列係数（外生化）'!N$116</f>
        <v>2.4739298930846602E-3</v>
      </c>
      <c r="O91" s="342">
        <f>逆行列係数!O91/'逆行列係数（外生化）'!O$116</f>
        <v>2.1397616981458606E-3</v>
      </c>
      <c r="P91" s="342">
        <f>逆行列係数!P91/'逆行列係数（外生化）'!P$116</f>
        <v>1.6173298750501268E-3</v>
      </c>
      <c r="Q91" s="342">
        <f>逆行列係数!Q91/'逆行列係数（外生化）'!Q$116</f>
        <v>2.0699516465401361E-3</v>
      </c>
      <c r="R91" s="342">
        <f>逆行列係数!R91/'逆行列係数（外生化）'!R$116</f>
        <v>2.7926862265567716E-3</v>
      </c>
      <c r="S91" s="342">
        <f>逆行列係数!S91/'逆行列係数（外生化）'!S$116</f>
        <v>2.0688696428488112E-3</v>
      </c>
      <c r="T91" s="342">
        <f>逆行列係数!T91/'逆行列係数（外生化）'!T$116</f>
        <v>2.0518276721197492E-3</v>
      </c>
      <c r="U91" s="342">
        <f>逆行列係数!U91/'逆行列係数（外生化）'!U$116</f>
        <v>4.1771243688848974E-3</v>
      </c>
      <c r="V91" s="342">
        <f>逆行列係数!V91/'逆行列係数（外生化）'!V$116</f>
        <v>4.2805626185343556E-3</v>
      </c>
      <c r="W91" s="342">
        <f>逆行列係数!W91/'逆行列係数（外生化）'!W$116</f>
        <v>1.113072712846639E-3</v>
      </c>
      <c r="X91" s="342">
        <f>逆行列係数!X91/'逆行列係数（外生化）'!X$116</f>
        <v>3.6538538380051669E-3</v>
      </c>
      <c r="Y91" s="342">
        <f>逆行列係数!Y91/'逆行列係数（外生化）'!Y$116</f>
        <v>3.8359571239318167E-3</v>
      </c>
      <c r="Z91" s="342">
        <f>逆行列係数!Z91/'逆行列係数（外生化）'!Z$116</f>
        <v>1.7247798813694866E-3</v>
      </c>
      <c r="AA91" s="342">
        <f>逆行列係数!AA91/'逆行列係数（外生化）'!AA$116</f>
        <v>6.6162929728158749E-3</v>
      </c>
      <c r="AB91" s="342">
        <f>逆行列係数!AB91/'逆行列係数（外生化）'!AB$116</f>
        <v>3.6658455831993096E-3</v>
      </c>
      <c r="AC91" s="342">
        <f>逆行列係数!AC91/'逆行列係数（外生化）'!AC$116</f>
        <v>5.0676225200364745E-4</v>
      </c>
      <c r="AD91" s="342">
        <f>逆行列係数!AD91/'逆行列係数（外生化）'!AD$116</f>
        <v>9.033864130134939E-4</v>
      </c>
      <c r="AE91" s="342">
        <f>逆行列係数!AE91/'逆行列係数（外生化）'!AE$116</f>
        <v>2.2534645824303758E-3</v>
      </c>
      <c r="AF91" s="342">
        <f>逆行列係数!AF91/'逆行列係数（外生化）'!AF$116</f>
        <v>2.705561814713155E-3</v>
      </c>
      <c r="AG91" s="342">
        <f>逆行列係数!AG91/'逆行列係数（外生化）'!AG$116</f>
        <v>5.0440851608845854E-3</v>
      </c>
      <c r="AH91" s="342">
        <f>逆行列係数!AH91/'逆行列係数（外生化）'!AH$116</f>
        <v>3.5446705366039702E-3</v>
      </c>
      <c r="AI91" s="342">
        <f>逆行列係数!AI91/'逆行列係数（外生化）'!AI$116</f>
        <v>2.8365099979426574E-3</v>
      </c>
      <c r="AJ91" s="342">
        <f>逆行列係数!AJ91/'逆行列係数（外生化）'!AJ$116</f>
        <v>3.9736642447467992E-3</v>
      </c>
      <c r="AK91" s="342">
        <f>逆行列係数!AK91/'逆行列係数（外生化）'!AK$116</f>
        <v>3.517897974603616E-3</v>
      </c>
      <c r="AL91" s="342">
        <f>逆行列係数!AL91/'逆行列係数（外生化）'!AL$116</f>
        <v>1.3749320638648487E-3</v>
      </c>
      <c r="AM91" s="342">
        <f>逆行列係数!AM91/'逆行列係数（外生化）'!AM$116</f>
        <v>2.3075203244346627E-3</v>
      </c>
      <c r="AN91" s="342">
        <f>逆行列係数!AN91/'逆行列係数（外生化）'!AN$116</f>
        <v>4.8030286900519505E-3</v>
      </c>
      <c r="AO91" s="342">
        <f>逆行列係数!AO91/'逆行列係数（外生化）'!AO$116</f>
        <v>3.331453151936586E-3</v>
      </c>
      <c r="AP91" s="342">
        <f>逆行列係数!AP91/'逆行列係数（外生化）'!AP$116</f>
        <v>1.1528717527032142E-3</v>
      </c>
      <c r="AQ91" s="342">
        <f>逆行列係数!AQ91/'逆行列係数（外生化）'!AQ$116</f>
        <v>1.5031101477671156E-3</v>
      </c>
      <c r="AR91" s="342">
        <f>逆行列係数!AR91/'逆行列係数（外生化）'!AR$116</f>
        <v>7.0201356251616753E-3</v>
      </c>
      <c r="AS91" s="342">
        <f>逆行列係数!AS91/'逆行列係数（外生化）'!AS$116</f>
        <v>2.2444621128731869E-3</v>
      </c>
      <c r="AT91" s="342">
        <f>逆行列係数!AT91/'逆行列係数（外生化）'!AT$116</f>
        <v>3.3111894929256603E-3</v>
      </c>
      <c r="AU91" s="342">
        <f>逆行列係数!AU91/'逆行列係数（外生化）'!AU$116</f>
        <v>4.8437045913763384E-3</v>
      </c>
      <c r="AV91" s="342">
        <f>逆行列係数!AV91/'逆行列係数（外生化）'!AV$116</f>
        <v>3.9351625617740646E-3</v>
      </c>
      <c r="AW91" s="342">
        <f>逆行列係数!AW91/'逆行列係数（外生化）'!AW$116</f>
        <v>3.5440110310115099E-3</v>
      </c>
      <c r="AX91" s="342">
        <f>逆行列係数!AX91/'逆行列係数（外生化）'!AX$116</f>
        <v>4.2208727232016666E-3</v>
      </c>
      <c r="AY91" s="342">
        <f>逆行列係数!AY91/'逆行列係数（外生化）'!AY$116</f>
        <v>6.8911516316040563E-3</v>
      </c>
      <c r="AZ91" s="342">
        <f>逆行列係数!AZ91/'逆行列係数（外生化）'!AZ$116</f>
        <v>1.09067990597941E-3</v>
      </c>
      <c r="BA91" s="342">
        <f>逆行列係数!BA91/'逆行列係数（外生化）'!BA$116</f>
        <v>7.6139620863625414E-3</v>
      </c>
      <c r="BB91" s="342">
        <f>逆行列係数!BB91/'逆行列係数（外生化）'!BB$116</f>
        <v>3.3124233656096659E-3</v>
      </c>
      <c r="BC91" s="342">
        <f>逆行列係数!BC91/'逆行列係数（外生化）'!BC$116</f>
        <v>4.2084774518360421E-3</v>
      </c>
      <c r="BD91" s="342">
        <f>逆行列係数!BD91/'逆行列係数（外生化）'!BD$116</f>
        <v>2.4541700141975216E-2</v>
      </c>
      <c r="BE91" s="342">
        <f>逆行列係数!BE91/'逆行列係数（外生化）'!BE$116</f>
        <v>1.7613895995104269E-3</v>
      </c>
      <c r="BF91" s="342">
        <f>逆行列係数!BF91/'逆行列係数（外生化）'!BF$116</f>
        <v>1.352899636926012E-3</v>
      </c>
      <c r="BG91" s="342">
        <f>逆行列係数!BG91/'逆行列係数（外生化）'!BG$116</f>
        <v>1.8120980916775139E-3</v>
      </c>
      <c r="BH91" s="342">
        <f>逆行列係数!BH91/'逆行列係数（外生化）'!BH$116</f>
        <v>2.5040187141940262E-3</v>
      </c>
      <c r="BI91" s="342">
        <f>逆行列係数!BI91/'逆行列係数（外生化）'!BI$116</f>
        <v>2.6323659123359214E-3</v>
      </c>
      <c r="BJ91" s="342">
        <f>逆行列係数!BJ91/'逆行列係数（外生化）'!BJ$116</f>
        <v>3.0118284608271978E-3</v>
      </c>
      <c r="BK91" s="342">
        <f>逆行列係数!BK91/'逆行列係数（外生化）'!BK$116</f>
        <v>2.0472149782653506E-3</v>
      </c>
      <c r="BL91" s="342">
        <f>逆行列係数!BL91/'逆行列係数（外生化）'!BL$116</f>
        <v>2.6935163376518947E-3</v>
      </c>
      <c r="BM91" s="342">
        <f>逆行列係数!BM91/'逆行列係数（外生化）'!BM$116</f>
        <v>2.4836747978032431E-3</v>
      </c>
      <c r="BN91" s="342">
        <f>逆行列係数!BN91/'逆行列係数（外生化）'!BN$116</f>
        <v>3.4744554227498464E-3</v>
      </c>
      <c r="BO91" s="342">
        <f>逆行列係数!BO91/'逆行列係数（外生化）'!BO$116</f>
        <v>3.5664554218497592E-3</v>
      </c>
      <c r="BP91" s="342">
        <f>逆行列係数!BP91/'逆行列係数（外生化）'!BP$116</f>
        <v>7.6264918252607677E-3</v>
      </c>
      <c r="BQ91" s="342">
        <f>逆行列係数!BQ91/'逆行列係数（外生化）'!BQ$116</f>
        <v>9.2296894813770521E-3</v>
      </c>
      <c r="BR91" s="342">
        <f>逆行列係数!BR91/'逆行列係数（外生化）'!BR$116</f>
        <v>2.1879386420626614E-2</v>
      </c>
      <c r="BS91" s="342">
        <f>逆行列係数!BS91/'逆行列係数（外生化）'!BS$116</f>
        <v>4.7192823765319289E-3</v>
      </c>
      <c r="BT91" s="342">
        <f>逆行列係数!BT91/'逆行列係数（外生化）'!BT$116</f>
        <v>9.7463945100822666E-3</v>
      </c>
      <c r="BU91" s="342">
        <f>逆行列係数!BU91/'逆行列係数（外生化）'!BU$116</f>
        <v>2.4152076213661545E-2</v>
      </c>
      <c r="BV91" s="342">
        <f>逆行列係数!BV91/'逆行列係数（外生化）'!BV$116</f>
        <v>4.4971958665053413E-3</v>
      </c>
      <c r="BW91" s="342">
        <f>逆行列係数!BW91/'逆行列係数（外生化）'!BW$116</f>
        <v>4.291075436445373E-3</v>
      </c>
      <c r="BX91" s="342">
        <f>逆行列係数!BX91/'逆行列係数（外生化）'!BX$116</f>
        <v>1.2204916165882019E-3</v>
      </c>
      <c r="BY91" s="342">
        <f>逆行列係数!BY91/'逆行列係数（外生化）'!BY$116</f>
        <v>2.6166811727595207E-3</v>
      </c>
      <c r="BZ91" s="342">
        <f>逆行列係数!BZ91/'逆行列係数（外生化）'!BZ$116</f>
        <v>2.6652209275904821E-3</v>
      </c>
      <c r="CA91" s="342">
        <f>逆行列係数!CA91/'逆行列係数（外生化）'!CA$116</f>
        <v>4.366326261443159E-3</v>
      </c>
      <c r="CB91" s="342">
        <f>逆行列係数!CB91/'逆行列係数（外生化）'!CB$116</f>
        <v>2.5956819805314797E-3</v>
      </c>
      <c r="CC91" s="342">
        <f>逆行列係数!CC91/'逆行列係数（外生化）'!CC$116</f>
        <v>0</v>
      </c>
      <c r="CD91" s="342">
        <f>逆行列係数!CD91/'逆行列係数（外生化）'!CD$116</f>
        <v>4.1279740709406071E-3</v>
      </c>
      <c r="CE91" s="342">
        <f>逆行列係数!CE91/'逆行列係数（外生化）'!CE$116</f>
        <v>8.372074797221617E-3</v>
      </c>
      <c r="CF91" s="342">
        <f>逆行列係数!CF91/'逆行列係数（外生化）'!CF$116</f>
        <v>1.1610043054443849E-2</v>
      </c>
      <c r="CG91" s="342">
        <f>逆行列係数!CG91/'逆行列係数（外生化）'!CG$116</f>
        <v>1.8822511265382087E-3</v>
      </c>
      <c r="CH91" s="342">
        <f>逆行列係数!CH91/'逆行列係数（外生化）'!CH$116</f>
        <v>1.530357830718997E-2</v>
      </c>
      <c r="CI91" s="342">
        <f>逆行列係数!CI91/'逆行列係数（外生化）'!CI$116</f>
        <v>4.6102065104879604E-3</v>
      </c>
      <c r="CJ91" s="342">
        <f>逆行列係数!CJ91/'逆行列係数（外生化）'!CJ$116</f>
        <v>1</v>
      </c>
      <c r="CK91" s="342">
        <f>逆行列係数!CK91/'逆行列係数（外生化）'!CK$116</f>
        <v>3.3612404647997127E-2</v>
      </c>
      <c r="CL91" s="342">
        <f>逆行列係数!CL91/'逆行列係数（外生化）'!CL$116</f>
        <v>8.4721068675386851E-3</v>
      </c>
      <c r="CM91" s="342">
        <f>逆行列係数!CM91/'逆行列係数（外生化）'!CM$116</f>
        <v>9.9448375894009757E-3</v>
      </c>
      <c r="CN91" s="342">
        <f>逆行列係数!CN91/'逆行列係数（外生化）'!CN$116</f>
        <v>4.4236317485564858E-3</v>
      </c>
      <c r="CO91" s="342">
        <f>逆行列係数!CO91/'逆行列係数（外生化）'!CO$116</f>
        <v>2.2959469259054302E-2</v>
      </c>
      <c r="CP91" s="342">
        <f>逆行列係数!CP91/'逆行列係数（外生化）'!CP$116</f>
        <v>4.8560409040688222E-3</v>
      </c>
      <c r="CQ91" s="342">
        <f>逆行列係数!CQ91/'逆行列係数（外生化）'!CQ$116</f>
        <v>8.8628933118096286E-3</v>
      </c>
      <c r="CR91" s="342">
        <f>逆行列係数!CR91/'逆行列係数（外生化）'!CR$116</f>
        <v>3.7598505178535043E-3</v>
      </c>
      <c r="CS91" s="342">
        <f>逆行列係数!CS91/'逆行列係数（外生化）'!CS$116</f>
        <v>1.7490998894813508E-3</v>
      </c>
      <c r="CT91" s="342">
        <f>逆行列係数!CT91/'逆行列係数（外生化）'!CT$116</f>
        <v>1.8720042271122152E-2</v>
      </c>
      <c r="CU91" s="342">
        <f>逆行列係数!CU91/'逆行列係数（外生化）'!CU$116</f>
        <v>8.5186991400434467E-3</v>
      </c>
      <c r="CV91" s="342">
        <f>逆行列係数!CV91/'逆行列係数（外生化）'!CV$116</f>
        <v>3.8035186409095759E-3</v>
      </c>
      <c r="CW91" s="342">
        <f>逆行列係数!CW91/'逆行列係数（外生化）'!CW$116</f>
        <v>2.5869454203700072E-3</v>
      </c>
      <c r="CX91" s="342">
        <f>逆行列係数!CX91/'逆行列係数（外生化）'!CX$116</f>
        <v>1.0181900837854939E-2</v>
      </c>
      <c r="CY91" s="342">
        <f>逆行列係数!CY91/'逆行列係数（外生化）'!CY$116</f>
        <v>1.14908696821349E-2</v>
      </c>
      <c r="CZ91" s="342">
        <f>逆行列係数!CZ91/'逆行列係数（外生化）'!CZ$116</f>
        <v>2.4387590687722756E-3</v>
      </c>
      <c r="DA91" s="342">
        <f>逆行列係数!DA91/'逆行列係数（外生化）'!DA$116</f>
        <v>1.9122369006806996E-3</v>
      </c>
      <c r="DB91" s="342">
        <f>逆行列係数!DB91/'逆行列係数（外生化）'!DB$116</f>
        <v>8.9783880273659848E-3</v>
      </c>
      <c r="DC91" s="342">
        <f>逆行列係数!DC91/'逆行列係数（外生化）'!DC$116</f>
        <v>1.4362433187940593E-3</v>
      </c>
      <c r="DD91" s="342">
        <f>逆行列係数!DD91/'逆行列係数（外生化）'!DD$116</f>
        <v>3.7346024283355949E-3</v>
      </c>
      <c r="DE91" s="342">
        <f>逆行列係数!DE91/'逆行列係数（外生化）'!DE$116</f>
        <v>1.6720318357091263E-3</v>
      </c>
      <c r="DF91" s="343">
        <f>逆行列係数!DF91/'逆行列係数（外生化）'!DF$116</f>
        <v>4.2192444666850097E-3</v>
      </c>
      <c r="DG91" s="344"/>
      <c r="DH91" s="345"/>
      <c r="DI91" s="346"/>
      <c r="DJ91" s="346"/>
      <c r="DK91" s="346"/>
      <c r="DL91" s="346"/>
      <c r="DM91" s="346"/>
      <c r="DN91" s="346"/>
      <c r="DO91" s="346"/>
      <c r="DR91" s="345"/>
      <c r="DS91" s="345"/>
      <c r="DT91" s="345"/>
      <c r="DU91" s="345"/>
      <c r="DV91" s="345"/>
      <c r="DW91" s="345"/>
      <c r="DX91" s="345"/>
      <c r="DY91" s="345"/>
      <c r="DZ91" s="345"/>
      <c r="EA91" s="345"/>
      <c r="EB91" s="345"/>
      <c r="EC91" s="345"/>
      <c r="ED91" s="345"/>
      <c r="EE91" s="345"/>
      <c r="EF91" s="345"/>
      <c r="EG91" s="345"/>
      <c r="EH91" s="345"/>
      <c r="EI91" s="345"/>
      <c r="EJ91" s="345"/>
      <c r="EK91" s="345"/>
      <c r="EL91" s="345"/>
      <c r="EM91" s="345"/>
      <c r="EN91" s="345"/>
      <c r="EO91" s="345"/>
      <c r="EP91" s="345"/>
      <c r="EQ91" s="345"/>
      <c r="ER91" s="345"/>
      <c r="ES91" s="345"/>
      <c r="ET91" s="345"/>
      <c r="EU91" s="345"/>
      <c r="EV91" s="345"/>
      <c r="EW91" s="345"/>
      <c r="EX91" s="345"/>
      <c r="EY91" s="345"/>
      <c r="EZ91" s="345"/>
      <c r="FA91" s="345"/>
      <c r="FB91" s="345"/>
      <c r="FC91" s="345"/>
      <c r="FD91" s="345"/>
      <c r="FE91" s="345"/>
      <c r="FF91" s="345"/>
      <c r="FG91" s="345"/>
      <c r="FH91" s="345"/>
      <c r="FI91" s="345"/>
      <c r="FJ91" s="345"/>
      <c r="FK91" s="345"/>
      <c r="FL91" s="345"/>
      <c r="FM91" s="345"/>
      <c r="FN91" s="345"/>
      <c r="FO91" s="345"/>
    </row>
    <row r="92" spans="1:171" ht="19.899999999999999" customHeight="1" x14ac:dyDescent="0.15">
      <c r="A92" s="347" t="s">
        <v>534</v>
      </c>
      <c r="B92" s="348" t="s">
        <v>533</v>
      </c>
      <c r="C92" s="349">
        <f>逆行列係数!C92/'逆行列係数（外生化）'!C$116</f>
        <v>6.1414148040789268E-5</v>
      </c>
      <c r="D92" s="342">
        <f>逆行列係数!D92/'逆行列係数（外生化）'!D$116</f>
        <v>3.0862873789587971E-5</v>
      </c>
      <c r="E92" s="342">
        <f>逆行列係数!E92/'逆行列係数（外生化）'!E$116</f>
        <v>7.6852883251489799E-5</v>
      </c>
      <c r="F92" s="342">
        <f>逆行列係数!F92/'逆行列係数（外生化）'!F$116</f>
        <v>2.6579285838619729E-5</v>
      </c>
      <c r="G92" s="342">
        <f>逆行列係数!G92/'逆行列係数（外生化）'!G$116</f>
        <v>5.5546684867232153E-5</v>
      </c>
      <c r="H92" s="342">
        <f>逆行列係数!H92/'逆行列係数（外生化）'!H$116</f>
        <v>0</v>
      </c>
      <c r="I92" s="342">
        <f>逆行列係数!I92/'逆行列係数（外生化）'!I$116</f>
        <v>7.2452518041078964E-5</v>
      </c>
      <c r="J92" s="342">
        <f>逆行列係数!J92/'逆行列係数（外生化）'!J$116</f>
        <v>1.01756774122557E-4</v>
      </c>
      <c r="K92" s="342">
        <f>逆行列係数!K92/'逆行列係数（外生化）'!K$116</f>
        <v>1.1607466681696929E-4</v>
      </c>
      <c r="L92" s="342">
        <f>逆行列係数!L92/'逆行列係数（外生化）'!L$116</f>
        <v>4.1210775511184953E-5</v>
      </c>
      <c r="M92" s="342">
        <f>逆行列係数!M92/'逆行列係数（外生化）'!M$116</f>
        <v>0</v>
      </c>
      <c r="N92" s="342">
        <f>逆行列係数!N92/'逆行列係数（外生化）'!N$116</f>
        <v>6.0866766800916555E-5</v>
      </c>
      <c r="O92" s="342">
        <f>逆行列係数!O92/'逆行列係数（外生化）'!O$116</f>
        <v>7.2040753772949028E-5</v>
      </c>
      <c r="P92" s="342">
        <f>逆行列係数!P92/'逆行列係数（外生化）'!P$116</f>
        <v>5.910796745747597E-5</v>
      </c>
      <c r="Q92" s="342">
        <f>逆行列係数!Q92/'逆行列係数（外生化）'!Q$116</f>
        <v>8.3339140483469905E-5</v>
      </c>
      <c r="R92" s="342">
        <f>逆行列係数!R92/'逆行列係数（外生化）'!R$116</f>
        <v>9.3408919001037566E-5</v>
      </c>
      <c r="S92" s="342">
        <f>逆行列係数!S92/'逆行列係数（外生化）'!S$116</f>
        <v>7.1161191212758441E-5</v>
      </c>
      <c r="T92" s="342">
        <f>逆行列係数!T92/'逆行列係数（外生化）'!T$116</f>
        <v>6.8366681615550612E-5</v>
      </c>
      <c r="U92" s="342">
        <f>逆行列係数!U92/'逆行列係数（外生化）'!U$116</f>
        <v>6.3415138578818466E-5</v>
      </c>
      <c r="V92" s="342">
        <f>逆行列係数!V92/'逆行列係数（外生化）'!V$116</f>
        <v>7.8991801283859552E-5</v>
      </c>
      <c r="W92" s="342">
        <f>逆行列係数!W92/'逆行列係数（外生化）'!W$116</f>
        <v>2.9764707982603731E-5</v>
      </c>
      <c r="X92" s="342">
        <f>逆行列係数!X92/'逆行列係数（外生化）'!X$116</f>
        <v>8.24255207218618E-5</v>
      </c>
      <c r="Y92" s="342">
        <f>逆行列係数!Y92/'逆行列係数（外生化）'!Y$116</f>
        <v>8.1496251674900247E-5</v>
      </c>
      <c r="Z92" s="342">
        <f>逆行列係数!Z92/'逆行列係数（外生化）'!Z$116</f>
        <v>5.1880116307941337E-5</v>
      </c>
      <c r="AA92" s="342">
        <f>逆行列係数!AA92/'逆行列係数（外生化）'!AA$116</f>
        <v>2.6595811365089393E-4</v>
      </c>
      <c r="AB92" s="342">
        <f>逆行列係数!AB92/'逆行列係数（外生化）'!AB$116</f>
        <v>1.2485805229184088E-4</v>
      </c>
      <c r="AC92" s="342">
        <f>逆行列係数!AC92/'逆行列係数（外生化）'!AC$116</f>
        <v>1.3775306109285468E-5</v>
      </c>
      <c r="AD92" s="342">
        <f>逆行列係数!AD92/'逆行列係数（外生化）'!AD$116</f>
        <v>3.467495940536471E-5</v>
      </c>
      <c r="AE92" s="342">
        <f>逆行列係数!AE92/'逆行列係数（外生化）'!AE$116</f>
        <v>7.6922239593621276E-5</v>
      </c>
      <c r="AF92" s="342">
        <f>逆行列係数!AF92/'逆行列係数（外生化）'!AF$116</f>
        <v>8.9800110094790273E-5</v>
      </c>
      <c r="AG92" s="342">
        <f>逆行列係数!AG92/'逆行列係数（外生化）'!AG$116</f>
        <v>5.9229087338625622E-5</v>
      </c>
      <c r="AH92" s="342">
        <f>逆行列係数!AH92/'逆行列係数（外生化）'!AH$116</f>
        <v>9.8017042860793345E-5</v>
      </c>
      <c r="AI92" s="342">
        <f>逆行列係数!AI92/'逆行列係数（外生化）'!AI$116</f>
        <v>8.9661099545450449E-5</v>
      </c>
      <c r="AJ92" s="342">
        <f>逆行列係数!AJ92/'逆行列係数（外生化）'!AJ$116</f>
        <v>1.348295535948649E-4</v>
      </c>
      <c r="AK92" s="342">
        <f>逆行列係数!AK92/'逆行列係数（外生化）'!AK$116</f>
        <v>1.1687052511801423E-4</v>
      </c>
      <c r="AL92" s="342">
        <f>逆行列係数!AL92/'逆行列係数（外生化）'!AL$116</f>
        <v>2.2438390924765887E-5</v>
      </c>
      <c r="AM92" s="342">
        <f>逆行列係数!AM92/'逆行列係数（外生化）'!AM$116</f>
        <v>4.0604470035836628E-5</v>
      </c>
      <c r="AN92" s="342">
        <f>逆行列係数!AN92/'逆行列係数（外生化）'!AN$116</f>
        <v>6.7204993557101652E-5</v>
      </c>
      <c r="AO92" s="342">
        <f>逆行列係数!AO92/'逆行列係数（外生化）'!AO$116</f>
        <v>5.3824963115075978E-5</v>
      </c>
      <c r="AP92" s="342">
        <f>逆行列係数!AP92/'逆行列係数（外生化）'!AP$116</f>
        <v>1.7950522152752533E-5</v>
      </c>
      <c r="AQ92" s="342">
        <f>逆行列係数!AQ92/'逆行列係数（外生化）'!AQ$116</f>
        <v>4.006780486622359E-5</v>
      </c>
      <c r="AR92" s="342">
        <f>逆行列係数!AR92/'逆行列係数（外生化）'!AR$116</f>
        <v>5.6557409505739351E-5</v>
      </c>
      <c r="AS92" s="342">
        <f>逆行列係数!AS92/'逆行列係数（外生化）'!AS$116</f>
        <v>5.6325597363823304E-5</v>
      </c>
      <c r="AT92" s="342">
        <f>逆行列係数!AT92/'逆行列係数（外生化）'!AT$116</f>
        <v>1.1897118069185804E-4</v>
      </c>
      <c r="AU92" s="342">
        <f>逆行列係数!AU92/'逆行列係数（外生化）'!AU$116</f>
        <v>7.9224554030944412E-5</v>
      </c>
      <c r="AV92" s="342">
        <f>逆行列係数!AV92/'逆行列係数（外生化）'!AV$116</f>
        <v>7.45099354306186E-5</v>
      </c>
      <c r="AW92" s="342">
        <f>逆行列係数!AW92/'逆行列係数（外生化）'!AW$116</f>
        <v>7.0397870533778768E-5</v>
      </c>
      <c r="AX92" s="342">
        <f>逆行列係数!AX92/'逆行列係数（外生化）'!AX$116</f>
        <v>6.8558585307654086E-5</v>
      </c>
      <c r="AY92" s="342">
        <f>逆行列係数!AY92/'逆行列係数（外生化）'!AY$116</f>
        <v>7.3330721595682693E-5</v>
      </c>
      <c r="AZ92" s="342">
        <f>逆行列係数!AZ92/'逆行列係数（外生化）'!AZ$116</f>
        <v>7.8016708247732875E-5</v>
      </c>
      <c r="BA92" s="342">
        <f>逆行列係数!BA92/'逆行列係数（外生化）'!BA$116</f>
        <v>5.7290793167396998E-5</v>
      </c>
      <c r="BB92" s="342">
        <f>逆行列係数!BB92/'逆行列係数（外生化）'!BB$116</f>
        <v>7.0523744264101726E-5</v>
      </c>
      <c r="BC92" s="342">
        <f>逆行列係数!BC92/'逆行列係数（外生化）'!BC$116</f>
        <v>6.937227487079408E-5</v>
      </c>
      <c r="BD92" s="342">
        <f>逆行列係数!BD92/'逆行列係数（外生化）'!BD$116</f>
        <v>8.3162010961267864E-5</v>
      </c>
      <c r="BE92" s="342">
        <f>逆行列係数!BE92/'逆行列係数（外生化）'!BE$116</f>
        <v>5.0122257560808305E-5</v>
      </c>
      <c r="BF92" s="342">
        <f>逆行列係数!BF92/'逆行列係数（外生化）'!BF$116</f>
        <v>6.3140694364721925E-5</v>
      </c>
      <c r="BG92" s="342">
        <f>逆行列係数!BG92/'逆行列係数（外生化）'!BG$116</f>
        <v>5.3901264539694035E-5</v>
      </c>
      <c r="BH92" s="342">
        <f>逆行列係数!BH92/'逆行列係数（外生化）'!BH$116</f>
        <v>1.7794809302010733E-4</v>
      </c>
      <c r="BI92" s="342">
        <f>逆行列係数!BI92/'逆行列係数（外生化）'!BI$116</f>
        <v>8.7710368528754834E-5</v>
      </c>
      <c r="BJ92" s="342">
        <f>逆行列係数!BJ92/'逆行列係数（外生化）'!BJ$116</f>
        <v>9.8680181268642983E-5</v>
      </c>
      <c r="BK92" s="342">
        <f>逆行列係数!BK92/'逆行列係数（外生化）'!BK$116</f>
        <v>7.5538246582700528E-5</v>
      </c>
      <c r="BL92" s="342">
        <f>逆行列係数!BL92/'逆行列係数（外生化）'!BL$116</f>
        <v>1.1648113395247114E-4</v>
      </c>
      <c r="BM92" s="342">
        <f>逆行列係数!BM92/'逆行列係数（外生化）'!BM$116</f>
        <v>8.7468302522492541E-5</v>
      </c>
      <c r="BN92" s="342">
        <f>逆行列係数!BN92/'逆行列係数（外生化）'!BN$116</f>
        <v>1.4551164494203676E-4</v>
      </c>
      <c r="BO92" s="342">
        <f>逆行列係数!BO92/'逆行列係数（外生化）'!BO$116</f>
        <v>1.0518728911171166E-4</v>
      </c>
      <c r="BP92" s="342">
        <f>逆行列係数!BP92/'逆行列係数（外生化）'!BP$116</f>
        <v>5.7066575269450815E-5</v>
      </c>
      <c r="BQ92" s="342">
        <f>逆行列係数!BQ92/'逆行列係数（外生化）'!BQ$116</f>
        <v>7.7680206169851185E-5</v>
      </c>
      <c r="BR92" s="342">
        <f>逆行列係数!BR92/'逆行列係数（外生化）'!BR$116</f>
        <v>1.5880294056660628E-4</v>
      </c>
      <c r="BS92" s="342">
        <f>逆行列係数!BS92/'逆行列係数（外生化）'!BS$116</f>
        <v>1.2625455355944019E-4</v>
      </c>
      <c r="BT92" s="342">
        <f>逆行列係数!BT92/'逆行列係数（外生化）'!BT$116</f>
        <v>7.1292077769422296E-4</v>
      </c>
      <c r="BU92" s="342">
        <f>逆行列係数!BU92/'逆行列係数（外生化）'!BU$116</f>
        <v>3.1833432865012662E-4</v>
      </c>
      <c r="BV92" s="342">
        <f>逆行列係数!BV92/'逆行列係数（外生化）'!BV$116</f>
        <v>1.0536805890069004E-4</v>
      </c>
      <c r="BW92" s="342">
        <f>逆行列係数!BW92/'逆行列係数（外生化）'!BW$116</f>
        <v>1.2727177232005736E-4</v>
      </c>
      <c r="BX92" s="342">
        <f>逆行列係数!BX92/'逆行列係数（外生化）'!BX$116</f>
        <v>1.8916026418711189E-5</v>
      </c>
      <c r="BY92" s="342">
        <f>逆行列係数!BY92/'逆行列係数（外生化）'!BY$116</f>
        <v>1.4611155713774169E-4</v>
      </c>
      <c r="BZ92" s="342">
        <f>逆行列係数!BZ92/'逆行列係数（外生化）'!BZ$116</f>
        <v>9.9392153453913882E-5</v>
      </c>
      <c r="CA92" s="342">
        <f>逆行列係数!CA92/'逆行列係数（外生化）'!CA$116</f>
        <v>1.4904098690818378E-4</v>
      </c>
      <c r="CB92" s="342">
        <f>逆行列係数!CB92/'逆行列係数（外生化）'!CB$116</f>
        <v>5.5033978631367071E-5</v>
      </c>
      <c r="CC92" s="342">
        <f>逆行列係数!CC92/'逆行列係数（外生化）'!CC$116</f>
        <v>0</v>
      </c>
      <c r="CD92" s="342">
        <f>逆行列係数!CD92/'逆行列係数（外生化）'!CD$116</f>
        <v>2.1403254017295729E-4</v>
      </c>
      <c r="CE92" s="342">
        <f>逆行列係数!CE92/'逆行列係数（外生化）'!CE$116</f>
        <v>1.6525055759292943E-4</v>
      </c>
      <c r="CF92" s="342">
        <f>逆行列係数!CF92/'逆行列係数（外生化）'!CF$116</f>
        <v>1.6304367657125223E-4</v>
      </c>
      <c r="CG92" s="342">
        <f>逆行列係数!CG92/'逆行列係数（外生化）'!CG$116</f>
        <v>1.2684464670341473E-4</v>
      </c>
      <c r="CH92" s="342">
        <f>逆行列係数!CH92/'逆行列係数（外生化）'!CH$116</f>
        <v>1.3977151299256339E-3</v>
      </c>
      <c r="CI92" s="342">
        <f>逆行列係数!CI92/'逆行列係数（外生化）'!CI$116</f>
        <v>7.8094324010327513E-4</v>
      </c>
      <c r="CJ92" s="342">
        <f>逆行列係数!CJ92/'逆行列係数（外生化）'!CJ$116</f>
        <v>1.0046796206797744E-3</v>
      </c>
      <c r="CK92" s="342">
        <f>逆行列係数!CK92/'逆行列係数（外生化）'!CK$116</f>
        <v>1</v>
      </c>
      <c r="CL92" s="342">
        <f>逆行列係数!CL92/'逆行列係数（外生化）'!CL$116</f>
        <v>6.495270768227141E-4</v>
      </c>
      <c r="CM92" s="342">
        <f>逆行列係数!CM92/'逆行列係数（外生化）'!CM$116</f>
        <v>2.3458271704068448E-4</v>
      </c>
      <c r="CN92" s="342">
        <f>逆行列係数!CN92/'逆行列係数（外生化）'!CN$116</f>
        <v>8.0243736830280883E-5</v>
      </c>
      <c r="CO92" s="342">
        <f>逆行列係数!CO92/'逆行列係数（外生化）'!CO$116</f>
        <v>2.4726153445361383E-4</v>
      </c>
      <c r="CP92" s="342">
        <f>逆行列係数!CP92/'逆行列係数（外生化）'!CP$116</f>
        <v>7.4622569779559978E-5</v>
      </c>
      <c r="CQ92" s="342">
        <f>逆行列係数!CQ92/'逆行列係数（外生化）'!CQ$116</f>
        <v>1.6814116696002896E-4</v>
      </c>
      <c r="CR92" s="342">
        <f>逆行列係数!CR92/'逆行列係数（外生化）'!CR$116</f>
        <v>1.2049378263592234E-4</v>
      </c>
      <c r="CS92" s="342">
        <f>逆行列係数!CS92/'逆行列係数（外生化）'!CS$116</f>
        <v>6.3131043340980791E-5</v>
      </c>
      <c r="CT92" s="342">
        <f>逆行列係数!CT92/'逆行列係数（外生化）'!CT$116</f>
        <v>1.4455189943649095E-4</v>
      </c>
      <c r="CU92" s="342">
        <f>逆行列係数!CU92/'逆行列係数（外生化）'!CU$116</f>
        <v>3.5879353888512992E-4</v>
      </c>
      <c r="CV92" s="342">
        <f>逆行列係数!CV92/'逆行列係数（外生化）'!CV$116</f>
        <v>1.0968894747316755E-2</v>
      </c>
      <c r="CW92" s="342">
        <f>逆行列係数!CW92/'逆行列係数（外生化）'!CW$116</f>
        <v>2.0837080249986751E-4</v>
      </c>
      <c r="CX92" s="342">
        <f>逆行列係数!CX92/'逆行列係数（外生化）'!CX$116</f>
        <v>8.2638118010501093E-4</v>
      </c>
      <c r="CY92" s="342">
        <f>逆行列係数!CY92/'逆行列係数（外生化）'!CY$116</f>
        <v>4.3432064124068786E-4</v>
      </c>
      <c r="CZ92" s="342">
        <f>逆行列係数!CZ92/'逆行列係数（外生化）'!CZ$116</f>
        <v>5.1772019204483874E-4</v>
      </c>
      <c r="DA92" s="342">
        <f>逆行列係数!DA92/'逆行列係数（外生化）'!DA$116</f>
        <v>3.237220929582222E-4</v>
      </c>
      <c r="DB92" s="342">
        <f>逆行列係数!DB92/'逆行列係数（外生化）'!DB$116</f>
        <v>1.4384511707709149E-4</v>
      </c>
      <c r="DC92" s="342">
        <f>逆行列係数!DC92/'逆行列係数（外生化）'!DC$116</f>
        <v>2.1697532280285921E-4</v>
      </c>
      <c r="DD92" s="342">
        <f>逆行列係数!DD92/'逆行列係数（外生化）'!DD$116</f>
        <v>1.0706851364361539E-4</v>
      </c>
      <c r="DE92" s="342">
        <f>逆行列係数!DE92/'逆行列係数（外生化）'!DE$116</f>
        <v>1.0110184251768815E-4</v>
      </c>
      <c r="DF92" s="343">
        <f>逆行列係数!DF92/'逆行列係数（外生化）'!DF$116</f>
        <v>1.1723578427849761E-3</v>
      </c>
      <c r="DG92" s="344"/>
      <c r="DH92" s="345"/>
      <c r="DI92" s="346"/>
      <c r="DJ92" s="346"/>
      <c r="DK92" s="346"/>
      <c r="DL92" s="346"/>
      <c r="DM92" s="346"/>
      <c r="DN92" s="346"/>
      <c r="DO92" s="346"/>
      <c r="DR92" s="345"/>
      <c r="DS92" s="345"/>
      <c r="DT92" s="345"/>
      <c r="DU92" s="345"/>
      <c r="DV92" s="345"/>
      <c r="DW92" s="345"/>
      <c r="DX92" s="345"/>
      <c r="DY92" s="345"/>
      <c r="DZ92" s="345"/>
      <c r="EA92" s="345"/>
      <c r="EB92" s="345"/>
      <c r="EC92" s="345"/>
      <c r="ED92" s="345"/>
      <c r="EE92" s="345"/>
      <c r="EF92" s="345"/>
      <c r="EG92" s="345"/>
      <c r="EH92" s="345"/>
      <c r="EI92" s="345"/>
      <c r="EJ92" s="345"/>
      <c r="EK92" s="345"/>
      <c r="EL92" s="345"/>
      <c r="EM92" s="345"/>
      <c r="EN92" s="345"/>
      <c r="EO92" s="345"/>
      <c r="EP92" s="345"/>
      <c r="EQ92" s="345"/>
      <c r="ER92" s="345"/>
      <c r="ES92" s="345"/>
      <c r="ET92" s="345"/>
      <c r="EU92" s="345"/>
      <c r="EV92" s="345"/>
      <c r="EW92" s="345"/>
      <c r="EX92" s="345"/>
      <c r="EY92" s="345"/>
      <c r="EZ92" s="345"/>
      <c r="FA92" s="345"/>
      <c r="FB92" s="345"/>
      <c r="FC92" s="345"/>
      <c r="FD92" s="345"/>
      <c r="FE92" s="345"/>
      <c r="FF92" s="345"/>
      <c r="FG92" s="345"/>
      <c r="FH92" s="345"/>
      <c r="FI92" s="345"/>
      <c r="FJ92" s="345"/>
      <c r="FK92" s="345"/>
      <c r="FL92" s="345"/>
      <c r="FM92" s="345"/>
      <c r="FN92" s="345"/>
      <c r="FO92" s="345"/>
    </row>
    <row r="93" spans="1:171" ht="19.899999999999999" customHeight="1" x14ac:dyDescent="0.15">
      <c r="A93" s="347" t="s">
        <v>537</v>
      </c>
      <c r="B93" s="348" t="s">
        <v>536</v>
      </c>
      <c r="C93" s="349">
        <f>逆行列係数!C93/'逆行列係数（外生化）'!C$116</f>
        <v>2.9626051661702408E-4</v>
      </c>
      <c r="D93" s="342">
        <f>逆行列係数!D93/'逆行列係数（外生化）'!D$116</f>
        <v>2.2411695816741296E-4</v>
      </c>
      <c r="E93" s="342">
        <f>逆行列係数!E93/'逆行列係数（外生化）'!E$116</f>
        <v>7.8849282238832108E-4</v>
      </c>
      <c r="F93" s="342">
        <f>逆行列係数!F93/'逆行列係数（外生化）'!F$116</f>
        <v>2.9261976215685573E-4</v>
      </c>
      <c r="G93" s="342">
        <f>逆行列係数!G93/'逆行列係数（外生化）'!G$116</f>
        <v>3.693216487561607E-4</v>
      </c>
      <c r="H93" s="342">
        <f>逆行列係数!H93/'逆行列係数（外生化）'!H$116</f>
        <v>0</v>
      </c>
      <c r="I93" s="342">
        <f>逆行列係数!I93/'逆行列係数（外生化）'!I$116</f>
        <v>6.0086088851519929E-4</v>
      </c>
      <c r="J93" s="342">
        <f>逆行列係数!J93/'逆行列係数（外生化）'!J$116</f>
        <v>3.5818786600908822E-4</v>
      </c>
      <c r="K93" s="342">
        <f>逆行列係数!K93/'逆行列係数（外生化）'!K$116</f>
        <v>5.0050236627374603E-4</v>
      </c>
      <c r="L93" s="342">
        <f>逆行列係数!L93/'逆行列係数（外生化）'!L$116</f>
        <v>1.5415404912913128E-4</v>
      </c>
      <c r="M93" s="342">
        <f>逆行列係数!M93/'逆行列係数（外生化）'!M$116</f>
        <v>0</v>
      </c>
      <c r="N93" s="342">
        <f>逆行列係数!N93/'逆行列係数（外生化）'!N$116</f>
        <v>3.0722286560846957E-4</v>
      </c>
      <c r="O93" s="342">
        <f>逆行列係数!O93/'逆行列係数（外生化）'!O$116</f>
        <v>5.1602770588647998E-4</v>
      </c>
      <c r="P93" s="342">
        <f>逆行列係数!P93/'逆行列係数（外生化）'!P$116</f>
        <v>2.5243329235981457E-4</v>
      </c>
      <c r="Q93" s="342">
        <f>逆行列係数!Q93/'逆行列係数（外生化）'!Q$116</f>
        <v>4.6307244897168234E-4</v>
      </c>
      <c r="R93" s="342">
        <f>逆行列係数!R93/'逆行列係数（外生化）'!R$116</f>
        <v>1.8315857555041879E-4</v>
      </c>
      <c r="S93" s="342">
        <f>逆行列係数!S93/'逆行列係数（外生化）'!S$116</f>
        <v>3.5322823351637906E-4</v>
      </c>
      <c r="T93" s="342">
        <f>逆行列係数!T93/'逆行列係数（外生化）'!T$116</f>
        <v>4.8728385616490859E-4</v>
      </c>
      <c r="U93" s="342">
        <f>逆行列係数!U93/'逆行列係数（外生化）'!U$116</f>
        <v>1.4860134046981825E-3</v>
      </c>
      <c r="V93" s="342">
        <f>逆行列係数!V93/'逆行列係数（外生化）'!V$116</f>
        <v>4.3693807015983231E-4</v>
      </c>
      <c r="W93" s="342">
        <f>逆行列係数!W93/'逆行列係数（外生化）'!W$116</f>
        <v>8.8256220834870183E-5</v>
      </c>
      <c r="X93" s="342">
        <f>逆行列係数!X93/'逆行列係数（外生化）'!X$116</f>
        <v>2.436263739558371E-4</v>
      </c>
      <c r="Y93" s="342">
        <f>逆行列係数!Y93/'逆行列係数（外生化）'!Y$116</f>
        <v>1.459590021337996E-4</v>
      </c>
      <c r="Z93" s="342">
        <f>逆行列係数!Z93/'逆行列係数（外生化）'!Z$116</f>
        <v>1.1902166037003265E-4</v>
      </c>
      <c r="AA93" s="342">
        <f>逆行列係数!AA93/'逆行列係数（外生化）'!AA$116</f>
        <v>9.4999260592101484E-4</v>
      </c>
      <c r="AB93" s="342">
        <f>逆行列係数!AB93/'逆行列係数（外生化）'!AB$116</f>
        <v>5.8136551383684842E-4</v>
      </c>
      <c r="AC93" s="342">
        <f>逆行列係数!AC93/'逆行列係数（外生化）'!AC$116</f>
        <v>5.3185705107183246E-5</v>
      </c>
      <c r="AD93" s="342">
        <f>逆行列係数!AD93/'逆行列係数（外生化）'!AD$116</f>
        <v>1.7405498773479457E-4</v>
      </c>
      <c r="AE93" s="342">
        <f>逆行列係数!AE93/'逆行列係数（外生化）'!AE$116</f>
        <v>2.0846443239950864E-4</v>
      </c>
      <c r="AF93" s="342">
        <f>逆行列係数!AF93/'逆行列係数（外生化）'!AF$116</f>
        <v>5.4882292375459574E-4</v>
      </c>
      <c r="AG93" s="342">
        <f>逆行列係数!AG93/'逆行列係数（外生化）'!AG$116</f>
        <v>3.7863441019421066E-4</v>
      </c>
      <c r="AH93" s="342">
        <f>逆行列係数!AH93/'逆行列係数（外生化）'!AH$116</f>
        <v>2.4322779595041739E-4</v>
      </c>
      <c r="AI93" s="342">
        <f>逆行列係数!AI93/'逆行列係数（外生化）'!AI$116</f>
        <v>2.6981775628018349E-4</v>
      </c>
      <c r="AJ93" s="342">
        <f>逆行列係数!AJ93/'逆行列係数（外生化）'!AJ$116</f>
        <v>4.0528768740316331E-4</v>
      </c>
      <c r="AK93" s="342">
        <f>逆行列係数!AK93/'逆行列係数（外生化）'!AK$116</f>
        <v>3.8359487831480062E-4</v>
      </c>
      <c r="AL93" s="342">
        <f>逆行列係数!AL93/'逆行列係数（外生化）'!AL$116</f>
        <v>1.3431267810929865E-4</v>
      </c>
      <c r="AM93" s="342">
        <f>逆行列係数!AM93/'逆行列係数（外生化）'!AM$116</f>
        <v>1.6320867240761467E-4</v>
      </c>
      <c r="AN93" s="342">
        <f>逆行列係数!AN93/'逆行列係数（外生化）'!AN$116</f>
        <v>2.0987646674456537E-4</v>
      </c>
      <c r="AO93" s="342">
        <f>逆行列係数!AO93/'逆行列係数（外生化）'!AO$116</f>
        <v>2.2282917623117941E-4</v>
      </c>
      <c r="AP93" s="342">
        <f>逆行列係数!AP93/'逆行列係数（外生化）'!AP$116</f>
        <v>1.0319394041783325E-4</v>
      </c>
      <c r="AQ93" s="342">
        <f>逆行列係数!AQ93/'逆行列係数（外生化）'!AQ$116</f>
        <v>1.8660875149440026E-4</v>
      </c>
      <c r="AR93" s="342">
        <f>逆行列係数!AR93/'逆行列係数（外生化）'!AR$116</f>
        <v>2.6388622291361233E-4</v>
      </c>
      <c r="AS93" s="342">
        <f>逆行列係数!AS93/'逆行列係数（外生化）'!AS$116</f>
        <v>2.913989119296813E-4</v>
      </c>
      <c r="AT93" s="342">
        <f>逆行列係数!AT93/'逆行列係数（外生化）'!AT$116</f>
        <v>2.5679574045738983E-4</v>
      </c>
      <c r="AU93" s="342">
        <f>逆行列係数!AU93/'逆行列係数（外生化）'!AU$116</f>
        <v>2.6478419599450898E-4</v>
      </c>
      <c r="AV93" s="342">
        <f>逆行列係数!AV93/'逆行列係数（外生化）'!AV$116</f>
        <v>3.9132143190580363E-4</v>
      </c>
      <c r="AW93" s="342">
        <f>逆行列係数!AW93/'逆行列係数（外生化）'!AW$116</f>
        <v>3.1379267914594745E-4</v>
      </c>
      <c r="AX93" s="342">
        <f>逆行列係数!AX93/'逆行列係数（外生化）'!AX$116</f>
        <v>3.9356272357126711E-4</v>
      </c>
      <c r="AY93" s="342">
        <f>逆行列係数!AY93/'逆行列係数（外生化）'!AY$116</f>
        <v>4.1581484020616492E-4</v>
      </c>
      <c r="AZ93" s="342">
        <f>逆行列係数!AZ93/'逆行列係数（外生化）'!AZ$116</f>
        <v>3.6313282644279848E-4</v>
      </c>
      <c r="BA93" s="342">
        <f>逆行列係数!BA93/'逆行列係数（外生化）'!BA$116</f>
        <v>3.8248829052860795E-4</v>
      </c>
      <c r="BB93" s="342">
        <f>逆行列係数!BB93/'逆行列係数（外生化）'!BB$116</f>
        <v>3.5736782869788498E-4</v>
      </c>
      <c r="BC93" s="342">
        <f>逆行列係数!BC93/'逆行列係数（外生化）'!BC$116</f>
        <v>4.2589686774726563E-4</v>
      </c>
      <c r="BD93" s="342">
        <f>逆行列係数!BD93/'逆行列係数（外生化）'!BD$116</f>
        <v>7.1342427473383458E-4</v>
      </c>
      <c r="BE93" s="342">
        <f>逆行列係数!BE93/'逆行列係数（外生化）'!BE$116</f>
        <v>1.7540775536562995E-4</v>
      </c>
      <c r="BF93" s="342">
        <f>逆行列係数!BF93/'逆行列係数（外生化）'!BF$116</f>
        <v>1.7824998885539016E-4</v>
      </c>
      <c r="BG93" s="342">
        <f>逆行列係数!BG93/'逆行列係数（外生化）'!BG$116</f>
        <v>1.6455586120854199E-4</v>
      </c>
      <c r="BH93" s="342">
        <f>逆行列係数!BH93/'逆行列係数（外生化）'!BH$116</f>
        <v>5.2806415525887853E-4</v>
      </c>
      <c r="BI93" s="342">
        <f>逆行列係数!BI93/'逆行列係数（外生化）'!BI$116</f>
        <v>5.1299955079807554E-4</v>
      </c>
      <c r="BJ93" s="342">
        <f>逆行列係数!BJ93/'逆行列係数（外生化）'!BJ$116</f>
        <v>7.0774369221754516E-4</v>
      </c>
      <c r="BK93" s="342">
        <f>逆行列係数!BK93/'逆行列係数（外生化）'!BK$116</f>
        <v>6.5371789851714887E-4</v>
      </c>
      <c r="BL93" s="342">
        <f>逆行列係数!BL93/'逆行列係数（外生化）'!BL$116</f>
        <v>6.1071502188795462E-4</v>
      </c>
      <c r="BM93" s="342">
        <f>逆行列係数!BM93/'逆行列係数（外生化）'!BM$116</f>
        <v>5.0300038945738591E-4</v>
      </c>
      <c r="BN93" s="342">
        <f>逆行列係数!BN93/'逆行列係数（外生化）'!BN$116</f>
        <v>6.4407104148060971E-4</v>
      </c>
      <c r="BO93" s="342">
        <f>逆行列係数!BO93/'逆行列係数（外生化）'!BO$116</f>
        <v>5.4096423913305278E-4</v>
      </c>
      <c r="BP93" s="342">
        <f>逆行列係数!BP93/'逆行列係数（外生化）'!BP$116</f>
        <v>1.9776753079747063E-4</v>
      </c>
      <c r="BQ93" s="342">
        <f>逆行列係数!BQ93/'逆行列係数（外生化）'!BQ$116</f>
        <v>3.3015285319130423E-4</v>
      </c>
      <c r="BR93" s="342">
        <f>逆行列係数!BR93/'逆行列係数（外生化）'!BR$116</f>
        <v>7.0949532789193234E-4</v>
      </c>
      <c r="BS93" s="342">
        <f>逆行列係数!BS93/'逆行列係数（外生化）'!BS$116</f>
        <v>6.0380055380411643E-4</v>
      </c>
      <c r="BT93" s="342">
        <f>逆行列係数!BT93/'逆行列係数（外生化）'!BT$116</f>
        <v>7.6488589458188034E-4</v>
      </c>
      <c r="BU93" s="342">
        <f>逆行列係数!BU93/'逆行列係数（外生化）'!BU$116</f>
        <v>1.169457624624174E-3</v>
      </c>
      <c r="BV93" s="342">
        <f>逆行列係数!BV93/'逆行列係数（外生化）'!BV$116</f>
        <v>5.6136932192597767E-4</v>
      </c>
      <c r="BW93" s="342">
        <f>逆行列係数!BW93/'逆行列係数（外生化）'!BW$116</f>
        <v>4.8562667929774042E-4</v>
      </c>
      <c r="BX93" s="342">
        <f>逆行列係数!BX93/'逆行列係数（外生化）'!BX$116</f>
        <v>7.2788382365684967E-5</v>
      </c>
      <c r="BY93" s="342">
        <f>逆行列係数!BY93/'逆行列係数（外生化）'!BY$116</f>
        <v>8.2293208886169867E-4</v>
      </c>
      <c r="BZ93" s="342">
        <f>逆行列係数!BZ93/'逆行列係数（外生化）'!BZ$116</f>
        <v>5.4138680655393284E-4</v>
      </c>
      <c r="CA93" s="342">
        <f>逆行列係数!CA93/'逆行列係数（外生化）'!CA$116</f>
        <v>2.8129305074180844E-4</v>
      </c>
      <c r="CB93" s="342">
        <f>逆行列係数!CB93/'逆行列係数（外生化）'!CB$116</f>
        <v>2.1170236225616541E-4</v>
      </c>
      <c r="CC93" s="342">
        <f>逆行列係数!CC93/'逆行列係数（外生化）'!CC$116</f>
        <v>0</v>
      </c>
      <c r="CD93" s="342">
        <f>逆行列係数!CD93/'逆行列係数（外生化）'!CD$116</f>
        <v>1.0664123393215176E-3</v>
      </c>
      <c r="CE93" s="342">
        <f>逆行列係数!CE93/'逆行列係数（外生化）'!CE$116</f>
        <v>9.5853775280813134E-4</v>
      </c>
      <c r="CF93" s="342">
        <f>逆行列係数!CF93/'逆行列係数（外生化）'!CF$116</f>
        <v>5.292648644820454E-4</v>
      </c>
      <c r="CG93" s="342">
        <f>逆行列係数!CG93/'逆行列係数（外生化）'!CG$116</f>
        <v>9.157532530925293E-4</v>
      </c>
      <c r="CH93" s="342">
        <f>逆行列係数!CH93/'逆行列係数（外生化）'!CH$116</f>
        <v>1.2957948592245633E-3</v>
      </c>
      <c r="CI93" s="342">
        <f>逆行列係数!CI93/'逆行列係数（外生化）'!CI$116</f>
        <v>3.9325775804209179E-2</v>
      </c>
      <c r="CJ93" s="342">
        <f>逆行列係数!CJ93/'逆行列係数（外生化）'!CJ$116</f>
        <v>1.5267861273341083E-3</v>
      </c>
      <c r="CK93" s="342">
        <f>逆行列係数!CK93/'逆行列係数（外生化）'!CK$116</f>
        <v>2.1422825737628772E-3</v>
      </c>
      <c r="CL93" s="342">
        <f>逆行列係数!CL93/'逆行列係数（外生化）'!CL$116</f>
        <v>1</v>
      </c>
      <c r="CM93" s="342">
        <f>逆行列係数!CM93/'逆行列係数（外生化）'!CM$116</f>
        <v>1.6880829491993179E-3</v>
      </c>
      <c r="CN93" s="342">
        <f>逆行列係数!CN93/'逆行列係数（外生化）'!CN$116</f>
        <v>9.7458226910610891E-4</v>
      </c>
      <c r="CO93" s="342">
        <f>逆行列係数!CO93/'逆行列係数（外生化）'!CO$116</f>
        <v>4.7688553368318712E-3</v>
      </c>
      <c r="CP93" s="342">
        <f>逆行列係数!CP93/'逆行列係数（外生化）'!CP$116</f>
        <v>9.3190227828428935E-4</v>
      </c>
      <c r="CQ93" s="342">
        <f>逆行列係数!CQ93/'逆行列係数（外生化）'!CQ$116</f>
        <v>1.5398003572308105E-3</v>
      </c>
      <c r="CR93" s="342">
        <f>逆行列係数!CR93/'逆行列係数（外生化）'!CR$116</f>
        <v>3.1307644104899097E-3</v>
      </c>
      <c r="CS93" s="342">
        <f>逆行列係数!CS93/'逆行列係数（外生化）'!CS$116</f>
        <v>6.2441274813526476E-4</v>
      </c>
      <c r="CT93" s="342">
        <f>逆行列係数!CT93/'逆行列係数（外生化）'!CT$116</f>
        <v>6.0807074667249567E-3</v>
      </c>
      <c r="CU93" s="342">
        <f>逆行列係数!CU93/'逆行列係数（外生化）'!CU$116</f>
        <v>5.7218547468438795E-4</v>
      </c>
      <c r="CV93" s="342">
        <f>逆行列係数!CV93/'逆行列係数（外生化）'!CV$116</f>
        <v>5.2881253762878284E-2</v>
      </c>
      <c r="CW93" s="342">
        <f>逆行列係数!CW93/'逆行列係数（外生化）'!CW$116</f>
        <v>2.4902882989765135E-4</v>
      </c>
      <c r="CX93" s="342">
        <f>逆行列係数!CX93/'逆行列係数（外生化）'!CX$116</f>
        <v>1.4191766676099494E-3</v>
      </c>
      <c r="CY93" s="342">
        <f>逆行列係数!CY93/'逆行列係数（外生化）'!CY$116</f>
        <v>1.4209439210367187E-3</v>
      </c>
      <c r="CZ93" s="342">
        <f>逆行列係数!CZ93/'逆行列係数（外生化）'!CZ$116</f>
        <v>8.5993046232485674E-4</v>
      </c>
      <c r="DA93" s="342">
        <f>逆行列係数!DA93/'逆行列係数（外生化）'!DA$116</f>
        <v>1.7349999508093775E-3</v>
      </c>
      <c r="DB93" s="342">
        <f>逆行列係数!DB93/'逆行列係数（外生化）'!DB$116</f>
        <v>5.6666753119520782E-3</v>
      </c>
      <c r="DC93" s="342">
        <f>逆行列係数!DC93/'逆行列係数（外生化）'!DC$116</f>
        <v>9.1449067077248585E-4</v>
      </c>
      <c r="DD93" s="342">
        <f>逆行列係数!DD93/'逆行列係数（外生化）'!DD$116</f>
        <v>6.6677793580381748E-4</v>
      </c>
      <c r="DE93" s="342">
        <f>逆行列係数!DE93/'逆行列係数（外生化）'!DE$116</f>
        <v>1.7261540645879743E-4</v>
      </c>
      <c r="DF93" s="343">
        <f>逆行列係数!DF93/'逆行列係数（外生化）'!DF$116</f>
        <v>4.1384923034760442E-4</v>
      </c>
      <c r="DG93" s="344"/>
      <c r="DH93" s="345"/>
      <c r="DI93" s="346"/>
      <c r="DJ93" s="346"/>
      <c r="DK93" s="346"/>
      <c r="DL93" s="346"/>
      <c r="DM93" s="346"/>
      <c r="DN93" s="346"/>
      <c r="DO93" s="346"/>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c r="FO93" s="345"/>
    </row>
    <row r="94" spans="1:171" ht="19.899999999999999" customHeight="1" x14ac:dyDescent="0.15">
      <c r="A94" s="347" t="s">
        <v>541</v>
      </c>
      <c r="B94" s="348" t="s">
        <v>89</v>
      </c>
      <c r="C94" s="349">
        <f>逆行列係数!C94/'逆行列係数（外生化）'!C$116</f>
        <v>7.6840259907186303E-4</v>
      </c>
      <c r="D94" s="342">
        <f>逆行列係数!D94/'逆行列係数（外生化）'!D$116</f>
        <v>5.7879153259094041E-5</v>
      </c>
      <c r="E94" s="342">
        <f>逆行列係数!E94/'逆行列係数（外生化）'!E$116</f>
        <v>1.6549864926370831E-4</v>
      </c>
      <c r="F94" s="342">
        <f>逆行列係数!F94/'逆行列係数（外生化）'!F$116</f>
        <v>9.4287913899005572E-5</v>
      </c>
      <c r="G94" s="342">
        <f>逆行列係数!G94/'逆行列係数（外生化）'!G$116</f>
        <v>6.4640495596385262E-4</v>
      </c>
      <c r="H94" s="342">
        <f>逆行列係数!H94/'逆行列係数（外生化）'!H$116</f>
        <v>0</v>
      </c>
      <c r="I94" s="342">
        <f>逆行列係数!I94/'逆行列係数（外生化）'!I$116</f>
        <v>4.4471500679841409E-4</v>
      </c>
      <c r="J94" s="342">
        <f>逆行列係数!J94/'逆行列係数（外生化）'!J$116</f>
        <v>3.4291303801765616E-4</v>
      </c>
      <c r="K94" s="342">
        <f>逆行列係数!K94/'逆行列係数（外生化）'!K$116</f>
        <v>4.9564424685004892E-4</v>
      </c>
      <c r="L94" s="342">
        <f>逆行列係数!L94/'逆行列係数（外生化）'!L$116</f>
        <v>2.2789994287875453E-4</v>
      </c>
      <c r="M94" s="342">
        <f>逆行列係数!M94/'逆行列係数（外生化）'!M$116</f>
        <v>0</v>
      </c>
      <c r="N94" s="342">
        <f>逆行列係数!N94/'逆行列係数（外生化）'!N$116</f>
        <v>2.3339285281290229E-4</v>
      </c>
      <c r="O94" s="342">
        <f>逆行列係数!O94/'逆行列係数（外生化）'!O$116</f>
        <v>2.7142563296472561E-4</v>
      </c>
      <c r="P94" s="342">
        <f>逆行列係数!P94/'逆行列係数（外生化）'!P$116</f>
        <v>6.3310254754446124E-4</v>
      </c>
      <c r="Q94" s="342">
        <f>逆行列係数!Q94/'逆行列係数（外生化）'!Q$116</f>
        <v>2.1023718226053831E-4</v>
      </c>
      <c r="R94" s="342">
        <f>逆行列係数!R94/'逆行列係数（外生化）'!R$116</f>
        <v>1.6139941358051489E-4</v>
      </c>
      <c r="S94" s="342">
        <f>逆行列係数!S94/'逆行列係数（外生化）'!S$116</f>
        <v>2.5490321290939715E-4</v>
      </c>
      <c r="T94" s="342">
        <f>逆行列係数!T94/'逆行列係数（外生化）'!T$116</f>
        <v>1.9009231177634982E-4</v>
      </c>
      <c r="U94" s="342">
        <f>逆行列係数!U94/'逆行列係数（外生化）'!U$116</f>
        <v>9.6190238527064527E-5</v>
      </c>
      <c r="V94" s="342">
        <f>逆行列係数!V94/'逆行列係数（外生化）'!V$116</f>
        <v>2.7082057261564046E-4</v>
      </c>
      <c r="W94" s="342">
        <f>逆行列係数!W94/'逆行列係数（外生化）'!W$116</f>
        <v>4.4023020704404284E-5</v>
      </c>
      <c r="X94" s="342">
        <f>逆行列係数!X94/'逆行列係数（外生化）'!X$116</f>
        <v>8.6934386167621919E-5</v>
      </c>
      <c r="Y94" s="342">
        <f>逆行列係数!Y94/'逆行列係数（外生化）'!Y$116</f>
        <v>1.2636070612251726E-4</v>
      </c>
      <c r="Z94" s="342">
        <f>逆行列係数!Z94/'逆行列係数（外生化）'!Z$116</f>
        <v>5.4736173344714764E-4</v>
      </c>
      <c r="AA94" s="342">
        <f>逆行列係数!AA94/'逆行列係数（外生化）'!AA$116</f>
        <v>1.0004763859769676E-4</v>
      </c>
      <c r="AB94" s="342">
        <f>逆行列係数!AB94/'逆行列係数（外生化）'!AB$116</f>
        <v>1.1384612551915416E-4</v>
      </c>
      <c r="AC94" s="342">
        <f>逆行列係数!AC94/'逆行列係数（外生化）'!AC$116</f>
        <v>3.078421358600436E-5</v>
      </c>
      <c r="AD94" s="342">
        <f>逆行列係数!AD94/'逆行列係数（外生化）'!AD$116</f>
        <v>6.0445613631435375E-4</v>
      </c>
      <c r="AE94" s="342">
        <f>逆行列係数!AE94/'逆行列係数（外生化）'!AE$116</f>
        <v>1.4951451964819091E-4</v>
      </c>
      <c r="AF94" s="342">
        <f>逆行列係数!AF94/'逆行列係数（外生化）'!AF$116</f>
        <v>5.619989590060977E-4</v>
      </c>
      <c r="AG94" s="342">
        <f>逆行列係数!AG94/'逆行列係数（外生化）'!AG$116</f>
        <v>3.2046026366096042E-4</v>
      </c>
      <c r="AH94" s="342">
        <f>逆行列係数!AH94/'逆行列係数（外生化）'!AH$116</f>
        <v>1.0382053985888041E-3</v>
      </c>
      <c r="AI94" s="342">
        <f>逆行列係数!AI94/'逆行列係数（外生化）'!AI$116</f>
        <v>9.4721136333933919E-4</v>
      </c>
      <c r="AJ94" s="342">
        <f>逆行列係数!AJ94/'逆行列係数（外生化）'!AJ$116</f>
        <v>1.1353650940221329E-4</v>
      </c>
      <c r="AK94" s="342">
        <f>逆行列係数!AK94/'逆行列係数（外生化）'!AK$116</f>
        <v>1.2117799075843378E-3</v>
      </c>
      <c r="AL94" s="342">
        <f>逆行列係数!AL94/'逆行列係数（外生化）'!AL$116</f>
        <v>3.6332049497520415E-4</v>
      </c>
      <c r="AM94" s="342">
        <f>逆行列係数!AM94/'逆行列係数（外生化）'!AM$116</f>
        <v>5.6690057850089536E-4</v>
      </c>
      <c r="AN94" s="342">
        <f>逆行列係数!AN94/'逆行列係数（外生化）'!AN$116</f>
        <v>1.2674537889912664E-3</v>
      </c>
      <c r="AO94" s="342">
        <f>逆行列係数!AO94/'逆行列係数（外生化）'!AO$116</f>
        <v>8.0080408970312482E-4</v>
      </c>
      <c r="AP94" s="342">
        <f>逆行列係数!AP94/'逆行列係数（外生化）'!AP$116</f>
        <v>2.7650538350542839E-4</v>
      </c>
      <c r="AQ94" s="342">
        <f>逆行列係数!AQ94/'逆行列係数（外生化）'!AQ$116</f>
        <v>3.7826623245989843E-4</v>
      </c>
      <c r="AR94" s="342">
        <f>逆行列係数!AR94/'逆行列係数（外生化）'!AR$116</f>
        <v>3.3916967290984601E-4</v>
      </c>
      <c r="AS94" s="342">
        <f>逆行列係数!AS94/'逆行列係数（外生化）'!AS$116</f>
        <v>5.3365805268380069E-4</v>
      </c>
      <c r="AT94" s="342">
        <f>逆行列係数!AT94/'逆行列係数（外生化）'!AT$116</f>
        <v>5.4043542001292258E-4</v>
      </c>
      <c r="AU94" s="342">
        <f>逆行列係数!AU94/'逆行列係数（外生化）'!AU$116</f>
        <v>4.3857145217044926E-4</v>
      </c>
      <c r="AV94" s="342">
        <f>逆行列係数!AV94/'逆行列係数（外生化）'!AV$116</f>
        <v>2.3858021260131867E-4</v>
      </c>
      <c r="AW94" s="342">
        <f>逆行列係数!AW94/'逆行列係数（外生化）'!AW$116</f>
        <v>1.1250702079660189E-4</v>
      </c>
      <c r="AX94" s="342">
        <f>逆行列係数!AX94/'逆行列係数（外生化）'!AX$116</f>
        <v>1.006452092349985E-4</v>
      </c>
      <c r="AY94" s="342">
        <f>逆行列係数!AY94/'逆行列係数（外生化）'!AY$116</f>
        <v>1.9926288183516426E-4</v>
      </c>
      <c r="AZ94" s="342">
        <f>逆行列係数!AZ94/'逆行列係数（外生化）'!AZ$116</f>
        <v>7.8647758166359671E-5</v>
      </c>
      <c r="BA94" s="342">
        <f>逆行列係数!BA94/'逆行列係数（外生化）'!BA$116</f>
        <v>8.9295944006115294E-5</v>
      </c>
      <c r="BB94" s="342">
        <f>逆行列係数!BB94/'逆行列係数（外生化）'!BB$116</f>
        <v>4.7007963052452515E-4</v>
      </c>
      <c r="BC94" s="342">
        <f>逆行列係数!BC94/'逆行列係数（外生化）'!BC$116</f>
        <v>3.4377202829213177E-4</v>
      </c>
      <c r="BD94" s="342">
        <f>逆行列係数!BD94/'逆行列係数（外生化）'!BD$116</f>
        <v>1.4918027987320944E-4</v>
      </c>
      <c r="BE94" s="342">
        <f>逆行列係数!BE94/'逆行列係数（外生化）'!BE$116</f>
        <v>7.4666586119215709E-5</v>
      </c>
      <c r="BF94" s="342">
        <f>逆行列係数!BF94/'逆行列係数（外生化）'!BF$116</f>
        <v>1.0150810581641169E-4</v>
      </c>
      <c r="BG94" s="342">
        <f>逆行列係数!BG94/'逆行列係数（外生化）'!BG$116</f>
        <v>8.376211058758663E-5</v>
      </c>
      <c r="BH94" s="342">
        <f>逆行列係数!BH94/'逆行列係数（外生化）'!BH$116</f>
        <v>3.2909856550602601E-4</v>
      </c>
      <c r="BI94" s="342">
        <f>逆行列係数!BI94/'逆行列係数（外生化）'!BI$116</f>
        <v>1.0056884238878899E-3</v>
      </c>
      <c r="BJ94" s="342">
        <f>逆行列係数!BJ94/'逆行列係数（外生化）'!BJ$116</f>
        <v>1.8033527117506618E-4</v>
      </c>
      <c r="BK94" s="342">
        <f>逆行列係数!BK94/'逆行列係数（外生化）'!BK$116</f>
        <v>2.7908046664316927E-4</v>
      </c>
      <c r="BL94" s="342">
        <f>逆行列係数!BL94/'逆行列係数（外生化）'!BL$116</f>
        <v>1.1458205172666981E-3</v>
      </c>
      <c r="BM94" s="342">
        <f>逆行列係数!BM94/'逆行列係数（外生化）'!BM$116</f>
        <v>1.3390268800218767E-3</v>
      </c>
      <c r="BN94" s="342">
        <f>逆行列係数!BN94/'逆行列係数（外生化）'!BN$116</f>
        <v>1.0778154090175249E-3</v>
      </c>
      <c r="BO94" s="342">
        <f>逆行列係数!BO94/'逆行列係数（外生化）'!BO$116</f>
        <v>1.1263883056279358E-3</v>
      </c>
      <c r="BP94" s="342">
        <f>逆行列係数!BP94/'逆行列係数（外生化）'!BP$116</f>
        <v>3.3255046294551372E-4</v>
      </c>
      <c r="BQ94" s="342">
        <f>逆行列係数!BQ94/'逆行列係数（外生化）'!BQ$116</f>
        <v>3.0793921395305912E-4</v>
      </c>
      <c r="BR94" s="342">
        <f>逆行列係数!BR94/'逆行列係数（外生化）'!BR$116</f>
        <v>6.6060274063581986E-4</v>
      </c>
      <c r="BS94" s="342">
        <f>逆行列係数!BS94/'逆行列係数（外生化）'!BS$116</f>
        <v>8.2143406968289748E-4</v>
      </c>
      <c r="BT94" s="342">
        <f>逆行列係数!BT94/'逆行列係数（外生化）'!BT$116</f>
        <v>3.382863463013018E-4</v>
      </c>
      <c r="BU94" s="342">
        <f>逆行列係数!BU94/'逆行列係数（外生化）'!BU$116</f>
        <v>7.4432091995087755E-4</v>
      </c>
      <c r="BV94" s="342">
        <f>逆行列係数!BV94/'逆行列係数（外生化）'!BV$116</f>
        <v>8.1193411042552934E-4</v>
      </c>
      <c r="BW94" s="342">
        <f>逆行列係数!BW94/'逆行列係数（外生化）'!BW$116</f>
        <v>7.0218658805749922E-4</v>
      </c>
      <c r="BX94" s="342">
        <f>逆行列係数!BX94/'逆行列係数（外生化）'!BX$116</f>
        <v>7.5948421693570401E-5</v>
      </c>
      <c r="BY94" s="342">
        <f>逆行列係数!BY94/'逆行列係数（外生化）'!BY$116</f>
        <v>5.8245475183147342E-4</v>
      </c>
      <c r="BZ94" s="342">
        <f>逆行列係数!BZ94/'逆行列係数（外生化）'!BZ$116</f>
        <v>2.1818240569887356E-4</v>
      </c>
      <c r="CA94" s="342">
        <f>逆行列係数!CA94/'逆行列係数（外生化）'!CA$116</f>
        <v>2.5529456419783134E-4</v>
      </c>
      <c r="CB94" s="342">
        <f>逆行列係数!CB94/'逆行列係数（外生化）'!CB$116</f>
        <v>7.6849238564702708E-4</v>
      </c>
      <c r="CC94" s="342">
        <f>逆行列係数!CC94/'逆行列係数（外生化）'!CC$116</f>
        <v>0</v>
      </c>
      <c r="CD94" s="342">
        <f>逆行列係数!CD94/'逆行列係数（外生化）'!CD$116</f>
        <v>5.6788731557021318E-4</v>
      </c>
      <c r="CE94" s="342">
        <f>逆行列係数!CE94/'逆行列係数（外生化）'!CE$116</f>
        <v>3.5749284160000908E-4</v>
      </c>
      <c r="CF94" s="342">
        <f>逆行列係数!CF94/'逆行列係数（外生化）'!CF$116</f>
        <v>4.303698950115312E-4</v>
      </c>
      <c r="CG94" s="342">
        <f>逆行列係数!CG94/'逆行列係数（外生化）'!CG$116</f>
        <v>1.1510637212902871E-4</v>
      </c>
      <c r="CH94" s="342">
        <f>逆行列係数!CH94/'逆行列係数（外生化）'!CH$116</f>
        <v>4.9832847679030627E-4</v>
      </c>
      <c r="CI94" s="342">
        <f>逆行列係数!CI94/'逆行列係数（外生化）'!CI$116</f>
        <v>5.8430339438866397E-4</v>
      </c>
      <c r="CJ94" s="342">
        <f>逆行列係数!CJ94/'逆行列係数（外生化）'!CJ$116</f>
        <v>1.3527652758202211E-4</v>
      </c>
      <c r="CK94" s="342">
        <f>逆行列係数!CK94/'逆行列係数（外生化）'!CK$116</f>
        <v>9.0234090395080924E-4</v>
      </c>
      <c r="CL94" s="342">
        <f>逆行列係数!CL94/'逆行列係数（外生化）'!CL$116</f>
        <v>4.1043692340434119E-4</v>
      </c>
      <c r="CM94" s="342">
        <f>逆行列係数!CM94/'逆行列係数（外生化）'!CM$116</f>
        <v>1</v>
      </c>
      <c r="CN94" s="342">
        <f>逆行列係数!CN94/'逆行列係数（外生化）'!CN$116</f>
        <v>6.4169440972530658E-4</v>
      </c>
      <c r="CO94" s="342">
        <f>逆行列係数!CO94/'逆行列係数（外生化）'!CO$116</f>
        <v>1.5629297241042154E-4</v>
      </c>
      <c r="CP94" s="342">
        <f>逆行列係数!CP94/'逆行列係数（外生化）'!CP$116</f>
        <v>1.805501534617487E-4</v>
      </c>
      <c r="CQ94" s="342">
        <f>逆行列係数!CQ94/'逆行列係数（外生化）'!CQ$116</f>
        <v>1.3876443827606558E-3</v>
      </c>
      <c r="CR94" s="342">
        <f>逆行列係数!CR94/'逆行列係数（外生化）'!CR$116</f>
        <v>5.7765762598865227E-4</v>
      </c>
      <c r="CS94" s="342">
        <f>逆行列係数!CS94/'逆行列係数（外生化）'!CS$116</f>
        <v>2.940614533186306E-4</v>
      </c>
      <c r="CT94" s="342">
        <f>逆行列係数!CT94/'逆行列係数（外生化）'!CT$116</f>
        <v>9.6721974713850889E-4</v>
      </c>
      <c r="CU94" s="342">
        <f>逆行列係数!CU94/'逆行列係数（外生化）'!CU$116</f>
        <v>3.1805702795572666E-4</v>
      </c>
      <c r="CV94" s="342">
        <f>逆行列係数!CV94/'逆行列係数（外生化）'!CV$116</f>
        <v>1.0581902202710754E-4</v>
      </c>
      <c r="CW94" s="342">
        <f>逆行列係数!CW94/'逆行列係数（外生化）'!CW$116</f>
        <v>4.2875239586193673E-4</v>
      </c>
      <c r="CX94" s="342">
        <f>逆行列係数!CX94/'逆行列係数（外生化）'!CX$116</f>
        <v>2.4740242252995636E-4</v>
      </c>
      <c r="CY94" s="342">
        <f>逆行列係数!CY94/'逆行列係数（外生化）'!CY$116</f>
        <v>1.5516410107042982E-3</v>
      </c>
      <c r="CZ94" s="342">
        <f>逆行列係数!CZ94/'逆行列係数（外生化）'!CZ$116</f>
        <v>2.4574480038126864E-4</v>
      </c>
      <c r="DA94" s="342">
        <f>逆行列係数!DA94/'逆行列係数（外生化）'!DA$116</f>
        <v>7.3219365099786945E-4</v>
      </c>
      <c r="DB94" s="342">
        <f>逆行列係数!DB94/'逆行列係数（外生化）'!DB$116</f>
        <v>1.8673468979759486E-4</v>
      </c>
      <c r="DC94" s="342">
        <f>逆行列係数!DC94/'逆行列係数（外生化）'!DC$116</f>
        <v>1.5640974795497664E-4</v>
      </c>
      <c r="DD94" s="342">
        <f>逆行列係数!DD94/'逆行列係数（外生化）'!DD$116</f>
        <v>4.2520024793644756E-4</v>
      </c>
      <c r="DE94" s="342">
        <f>逆行列係数!DE94/'逆行列係数（外生化）'!DE$116</f>
        <v>1.239449697528087E-4</v>
      </c>
      <c r="DF94" s="343">
        <f>逆行列係数!DF94/'逆行列係数（外生化）'!DF$116</f>
        <v>0.10149400415527987</v>
      </c>
      <c r="DG94" s="344"/>
      <c r="DH94" s="345"/>
      <c r="DI94" s="346"/>
      <c r="DJ94" s="346"/>
      <c r="DK94" s="346"/>
      <c r="DL94" s="346"/>
      <c r="DM94" s="346"/>
      <c r="DN94" s="346"/>
      <c r="DO94" s="346"/>
      <c r="DR94" s="345"/>
      <c r="DS94" s="345"/>
      <c r="DT94" s="345"/>
      <c r="DU94" s="345"/>
      <c r="DV94" s="345"/>
      <c r="DW94" s="345"/>
      <c r="DX94" s="345"/>
      <c r="DY94" s="345"/>
      <c r="DZ94" s="345"/>
      <c r="EA94" s="345"/>
      <c r="EB94" s="345"/>
      <c r="EC94" s="345"/>
      <c r="ED94" s="345"/>
      <c r="EE94" s="345"/>
      <c r="EF94" s="345"/>
      <c r="EG94" s="345"/>
      <c r="EH94" s="345"/>
      <c r="EI94" s="345"/>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c r="FO94" s="345"/>
    </row>
    <row r="95" spans="1:171" ht="19.899999999999999" customHeight="1" x14ac:dyDescent="0.15">
      <c r="A95" s="347" t="s">
        <v>547</v>
      </c>
      <c r="B95" s="348" t="s">
        <v>548</v>
      </c>
      <c r="C95" s="349">
        <f>逆行列係数!C95/'逆行列係数（外生化）'!C$116</f>
        <v>9.8727112877496282E-5</v>
      </c>
      <c r="D95" s="342">
        <f>逆行列係数!D95/'逆行列係数（外生化）'!D$116</f>
        <v>5.5724365879650738E-5</v>
      </c>
      <c r="E95" s="342">
        <f>逆行列係数!E95/'逆行列係数（外生化）'!E$116</f>
        <v>1.029040961246874E-4</v>
      </c>
      <c r="F95" s="342">
        <f>逆行列係数!F95/'逆行列係数（外生化）'!F$116</f>
        <v>6.9104122235184612E-4</v>
      </c>
      <c r="G95" s="342">
        <f>逆行列係数!G95/'逆行列係数（外生化）'!G$116</f>
        <v>7.7465531752276927E-5</v>
      </c>
      <c r="H95" s="342">
        <f>逆行列係数!H95/'逆行列係数（外生化）'!H$116</f>
        <v>0</v>
      </c>
      <c r="I95" s="342">
        <f>逆行列係数!I95/'逆行列係数（外生化）'!I$116</f>
        <v>1.8807681571153173E-4</v>
      </c>
      <c r="J95" s="342">
        <f>逆行列係数!J95/'逆行列係数（外生化）'!J$116</f>
        <v>2.480341406604856E-4</v>
      </c>
      <c r="K95" s="342">
        <f>逆行列係数!K95/'逆行列係数（外生化）'!K$116</f>
        <v>1.3995418361100227E-4</v>
      </c>
      <c r="L95" s="342">
        <f>逆行列係数!L95/'逆行列係数（外生化）'!L$116</f>
        <v>3.6148699983822496E-4</v>
      </c>
      <c r="M95" s="342">
        <f>逆行列係数!M95/'逆行列係数（外生化）'!M$116</f>
        <v>0</v>
      </c>
      <c r="N95" s="342">
        <f>逆行列係数!N95/'逆行列係数（外生化）'!N$116</f>
        <v>9.6291255753914158E-5</v>
      </c>
      <c r="O95" s="342">
        <f>逆行列係数!O95/'逆行列係数（外生化）'!O$116</f>
        <v>8.0314331434920135E-5</v>
      </c>
      <c r="P95" s="342">
        <f>逆行列係数!P95/'逆行列係数（外生化）'!P$116</f>
        <v>1.2876413563250278E-4</v>
      </c>
      <c r="Q95" s="342">
        <f>逆行列係数!Q95/'逆行列係数（外生化）'!Q$116</f>
        <v>2.8558840739486695E-4</v>
      </c>
      <c r="R95" s="342">
        <f>逆行列係数!R95/'逆行列係数（外生化）'!R$116</f>
        <v>1.6565339429754295E-4</v>
      </c>
      <c r="S95" s="342">
        <f>逆行列係数!S95/'逆行列係数（外生化）'!S$116</f>
        <v>1.5697783973350743E-4</v>
      </c>
      <c r="T95" s="342">
        <f>逆行列係数!T95/'逆行列係数（外生化）'!T$116</f>
        <v>1.0047569194942574E-4</v>
      </c>
      <c r="U95" s="342">
        <f>逆行列係数!U95/'逆行列係数（外生化）'!U$116</f>
        <v>2.0604665516567276E-4</v>
      </c>
      <c r="V95" s="342">
        <f>逆行列係数!V95/'逆行列係数（外生化）'!V$116</f>
        <v>3.195178095432874E-4</v>
      </c>
      <c r="W95" s="342">
        <f>逆行列係数!W95/'逆行列係数（外生化）'!W$116</f>
        <v>1.1099083889663688E-4</v>
      </c>
      <c r="X95" s="342">
        <f>逆行列係数!X95/'逆行列係数（外生化）'!X$116</f>
        <v>2.802572835180999E-4</v>
      </c>
      <c r="Y95" s="342">
        <f>逆行列係数!Y95/'逆行列係数（外生化）'!Y$116</f>
        <v>3.244808664459491E-4</v>
      </c>
      <c r="Z95" s="342">
        <f>逆行列係数!Z95/'逆行列係数（外生化）'!Z$116</f>
        <v>4.4587675865881985E-4</v>
      </c>
      <c r="AA95" s="342">
        <f>逆行列係数!AA95/'逆行列係数（外生化）'!AA$116</f>
        <v>3.2614724990964272E-4</v>
      </c>
      <c r="AB95" s="342">
        <f>逆行列係数!AB95/'逆行列係数（外生化）'!AB$116</f>
        <v>5.3133943892886822E-4</v>
      </c>
      <c r="AC95" s="342">
        <f>逆行列係数!AC95/'逆行列係数（外生化）'!AC$116</f>
        <v>2.0707741872708485E-5</v>
      </c>
      <c r="AD95" s="342">
        <f>逆行列係数!AD95/'逆行列係数（外生化）'!AD$116</f>
        <v>8.7779817330892515E-5</v>
      </c>
      <c r="AE95" s="342">
        <f>逆行列係数!AE95/'逆行列係数（外生化）'!AE$116</f>
        <v>2.1919137159456543E-4</v>
      </c>
      <c r="AF95" s="342">
        <f>逆行列係数!AF95/'逆行列係数（外生化）'!AF$116</f>
        <v>2.0033206811513135E-4</v>
      </c>
      <c r="AG95" s="342">
        <f>逆行列係数!AG95/'逆行列係数（外生化）'!AG$116</f>
        <v>8.0350935473112264E-5</v>
      </c>
      <c r="AH95" s="342">
        <f>逆行列係数!AH95/'逆行列係数（外生化）'!AH$116</f>
        <v>1.5494961016421108E-4</v>
      </c>
      <c r="AI95" s="342">
        <f>逆行列係数!AI95/'逆行列係数（外生化）'!AI$116</f>
        <v>3.9199735968085058E-4</v>
      </c>
      <c r="AJ95" s="342">
        <f>逆行列係数!AJ95/'逆行列係数（外生化）'!AJ$116</f>
        <v>1.1083523836611054E-3</v>
      </c>
      <c r="AK95" s="342">
        <f>逆行列係数!AK95/'逆行列係数（外生化）'!AK$116</f>
        <v>3.0339479387643986E-4</v>
      </c>
      <c r="AL95" s="342">
        <f>逆行列係数!AL95/'逆行列係数（外生化）'!AL$116</f>
        <v>6.0065575679687021E-5</v>
      </c>
      <c r="AM95" s="342">
        <f>逆行列係数!AM95/'逆行列係数（外生化）'!AM$116</f>
        <v>1.2630976735245207E-4</v>
      </c>
      <c r="AN95" s="342">
        <f>逆行列係数!AN95/'逆行列係数（外生化）'!AN$116</f>
        <v>6.7938775755613896E-4</v>
      </c>
      <c r="AO95" s="342">
        <f>逆行列係数!AO95/'逆行列係数（外生化）'!AO$116</f>
        <v>8.6239671490998167E-5</v>
      </c>
      <c r="AP95" s="342">
        <f>逆行列係数!AP95/'逆行列係数（外生化）'!AP$116</f>
        <v>4.9621850814532635E-5</v>
      </c>
      <c r="AQ95" s="342">
        <f>逆行列係数!AQ95/'逆行列係数（外生化）'!AQ$116</f>
        <v>6.8813002362535657E-5</v>
      </c>
      <c r="AR95" s="342">
        <f>逆行列係数!AR95/'逆行列係数（外生化）'!AR$116</f>
        <v>7.3602497536547876E-4</v>
      </c>
      <c r="AS95" s="342">
        <f>逆行列係数!AS95/'逆行列係数（外生化）'!AS$116</f>
        <v>2.6665466542166055E-4</v>
      </c>
      <c r="AT95" s="342">
        <f>逆行列係数!AT95/'逆行列係数（外生化）'!AT$116</f>
        <v>4.8397220522430098E-4</v>
      </c>
      <c r="AU95" s="342">
        <f>逆行列係数!AU95/'逆行列係数（外生化）'!AU$116</f>
        <v>3.6948183345493398E-4</v>
      </c>
      <c r="AV95" s="342">
        <f>逆行列係数!AV95/'逆行列係数（外生化）'!AV$116</f>
        <v>4.1229790833835587E-4</v>
      </c>
      <c r="AW95" s="342">
        <f>逆行列係数!AW95/'逆行列係数（外生化）'!AW$116</f>
        <v>7.9128253085915831E-4</v>
      </c>
      <c r="AX95" s="342">
        <f>逆行列係数!AX95/'逆行列係数（外生化）'!AX$116</f>
        <v>1.4179858052922034E-3</v>
      </c>
      <c r="AY95" s="342">
        <f>逆行列係数!AY95/'逆行列係数（外生化）'!AY$116</f>
        <v>1.0951400490850224E-3</v>
      </c>
      <c r="AZ95" s="342">
        <f>逆行列係数!AZ95/'逆行列係数（外生化）'!AZ$116</f>
        <v>1.7275083878755917E-3</v>
      </c>
      <c r="BA95" s="342">
        <f>逆行列係数!BA95/'逆行列係数（外生化）'!BA$116</f>
        <v>8.0885480148887323E-4</v>
      </c>
      <c r="BB95" s="342">
        <f>逆行列係数!BB95/'逆行列係数（外生化）'!BB$116</f>
        <v>6.8080225127845799E-4</v>
      </c>
      <c r="BC95" s="342">
        <f>逆行列係数!BC95/'逆行列係数（外生化）'!BC$116</f>
        <v>2.4709965190198128E-3</v>
      </c>
      <c r="BD95" s="342">
        <f>逆行列係数!BD95/'逆行列係数（外生化）'!BD$116</f>
        <v>4.6982522562805221E-4</v>
      </c>
      <c r="BE95" s="342">
        <f>逆行列係数!BE95/'逆行列係数（外生化）'!BE$116</f>
        <v>1.8311725371015412E-4</v>
      </c>
      <c r="BF95" s="342">
        <f>逆行列係数!BF95/'逆行列係数（外生化）'!BF$116</f>
        <v>2.2386667059379499E-4</v>
      </c>
      <c r="BG95" s="342">
        <f>逆行列係数!BG95/'逆行列係数（外生化）'!BG$116</f>
        <v>2.8173975549711911E-4</v>
      </c>
      <c r="BH95" s="342">
        <f>逆行列係数!BH95/'逆行列係数（外生化）'!BH$116</f>
        <v>3.9501136185486223E-4</v>
      </c>
      <c r="BI95" s="342">
        <f>逆行列係数!BI95/'逆行列係数（外生化）'!BI$116</f>
        <v>1.3983393186431256E-4</v>
      </c>
      <c r="BJ95" s="342">
        <f>逆行列係数!BJ95/'逆行列係数（外生化）'!BJ$116</f>
        <v>1.404262929504088E-4</v>
      </c>
      <c r="BK95" s="342">
        <f>逆行列係数!BK95/'逆行列係数（外生化）'!BK$116</f>
        <v>1.9044797226203843E-4</v>
      </c>
      <c r="BL95" s="342">
        <f>逆行列係数!BL95/'逆行列係数（外生化）'!BL$116</f>
        <v>3.4997564592489477E-4</v>
      </c>
      <c r="BM95" s="342">
        <f>逆行列係数!BM95/'逆行列係数（外生化）'!BM$116</f>
        <v>1.5738675944906337E-4</v>
      </c>
      <c r="BN95" s="342">
        <f>逆行列係数!BN95/'逆行列係数（外生化）'!BN$116</f>
        <v>3.1363497119493147E-4</v>
      </c>
      <c r="BO95" s="342">
        <f>逆行列係数!BO95/'逆行列係数（外生化）'!BO$116</f>
        <v>3.0013250562573924E-4</v>
      </c>
      <c r="BP95" s="342">
        <f>逆行列係数!BP95/'逆行列係数（外生化）'!BP$116</f>
        <v>5.5842501177192413E-4</v>
      </c>
      <c r="BQ95" s="342">
        <f>逆行列係数!BQ95/'逆行列係数（外生化）'!BQ$116</f>
        <v>6.5008850348050842E-4</v>
      </c>
      <c r="BR95" s="342">
        <f>逆行列係数!BR95/'逆行列係数（外生化）'!BR$116</f>
        <v>3.1475181838243197E-4</v>
      </c>
      <c r="BS95" s="342">
        <f>逆行列係数!BS95/'逆行列係数（外生化）'!BS$116</f>
        <v>5.0618950153016211E-4</v>
      </c>
      <c r="BT95" s="342">
        <f>逆行列係数!BT95/'逆行列係数（外生化）'!BT$116</f>
        <v>3.4553435773679954E-4</v>
      </c>
      <c r="BU95" s="342">
        <f>逆行列係数!BU95/'逆行列係数（外生化）'!BU$116</f>
        <v>4.3075082083764794E-4</v>
      </c>
      <c r="BV95" s="342">
        <f>逆行列係数!BV95/'逆行列係数（外生化）'!BV$116</f>
        <v>1.2765429348592422E-4</v>
      </c>
      <c r="BW95" s="342">
        <f>逆行列係数!BW95/'逆行列係数（外生化）'!BW$116</f>
        <v>1.0682641618415221E-4</v>
      </c>
      <c r="BX95" s="342">
        <f>逆行列係数!BX95/'逆行列係数（外生化）'!BX$116</f>
        <v>2.5754036226045402E-5</v>
      </c>
      <c r="BY95" s="342">
        <f>逆行列係数!BY95/'逆行列係数（外生化）'!BY$116</f>
        <v>5.1863577639634688E-3</v>
      </c>
      <c r="BZ95" s="342">
        <f>逆行列係数!BZ95/'逆行列係数（外生化）'!BZ$116</f>
        <v>2.5185295077928115E-4</v>
      </c>
      <c r="CA95" s="342">
        <f>逆行列係数!CA95/'逆行列係数（外生化）'!CA$116</f>
        <v>5.244803141417441E-4</v>
      </c>
      <c r="CB95" s="342">
        <f>逆行列係数!CB95/'逆行列係数（外生化）'!CB$116</f>
        <v>1.1954771667493978E-4</v>
      </c>
      <c r="CC95" s="342">
        <f>逆行列係数!CC95/'逆行列係数（外生化）'!CC$116</f>
        <v>0</v>
      </c>
      <c r="CD95" s="342">
        <f>逆行列係数!CD95/'逆行列係数（外生化）'!CD$116</f>
        <v>6.1996973312578756E-4</v>
      </c>
      <c r="CE95" s="342">
        <f>逆行列係数!CE95/'逆行列係数（外生化）'!CE$116</f>
        <v>4.5499589294175681E-4</v>
      </c>
      <c r="CF95" s="342">
        <f>逆行列係数!CF95/'逆行列係数（外生化）'!CF$116</f>
        <v>3.388474479415701E-4</v>
      </c>
      <c r="CG95" s="342">
        <f>逆行列係数!CG95/'逆行列係数（外生化）'!CG$116</f>
        <v>2.6690172672770091E-4</v>
      </c>
      <c r="CH95" s="342">
        <f>逆行列係数!CH95/'逆行列係数（外生化）'!CH$116</f>
        <v>5.6499540484440417E-3</v>
      </c>
      <c r="CI95" s="342">
        <f>逆行列係数!CI95/'逆行列係数（外生化）'!CI$116</f>
        <v>1.3492024315713978E-3</v>
      </c>
      <c r="CJ95" s="342">
        <f>逆行列係数!CJ95/'逆行列係数（外生化）'!CJ$116</f>
        <v>3.3533785352502007E-3</v>
      </c>
      <c r="CK95" s="342">
        <f>逆行列係数!CK95/'逆行列係数（外生化）'!CK$116</f>
        <v>6.4254616716187315E-3</v>
      </c>
      <c r="CL95" s="342">
        <f>逆行列係数!CL95/'逆行列係数（外生化）'!CL$116</f>
        <v>1.6165488804717751E-3</v>
      </c>
      <c r="CM95" s="342">
        <f>逆行列係数!CM95/'逆行列係数（外生化）'!CM$116</f>
        <v>2.8313320516313157E-4</v>
      </c>
      <c r="CN95" s="342">
        <f>逆行列係数!CN95/'逆行列係数（外生化）'!CN$116</f>
        <v>1</v>
      </c>
      <c r="CO95" s="342">
        <f>逆行列係数!CO95/'逆行列係数（外生化）'!CO$116</f>
        <v>3.1064537627355741E-4</v>
      </c>
      <c r="CP95" s="342">
        <f>逆行列係数!CP95/'逆行列係数（外生化）'!CP$116</f>
        <v>2.0115724686517434E-4</v>
      </c>
      <c r="CQ95" s="342">
        <f>逆行列係数!CQ95/'逆行列係数（外生化）'!CQ$116</f>
        <v>2.155912663286687E-4</v>
      </c>
      <c r="CR95" s="342">
        <f>逆行列係数!CR95/'逆行列係数（外生化）'!CR$116</f>
        <v>1.8430982395394494E-4</v>
      </c>
      <c r="CS95" s="342">
        <f>逆行列係数!CS95/'逆行列係数（外生化）'!CS$116</f>
        <v>1.1132602600586052E-4</v>
      </c>
      <c r="CT95" s="342">
        <f>逆行列係数!CT95/'逆行列係数（外生化）'!CT$116</f>
        <v>2.318177995889216E-4</v>
      </c>
      <c r="CU95" s="342">
        <f>逆行列係数!CU95/'逆行列係数（外生化）'!CU$116</f>
        <v>6.3203917768463581E-4</v>
      </c>
      <c r="CV95" s="342">
        <f>逆行列係数!CV95/'逆行列係数（外生化）'!CV$116</f>
        <v>4.2148618849401493E-4</v>
      </c>
      <c r="CW95" s="342">
        <f>逆行列係数!CW95/'逆行列係数（外生化）'!CW$116</f>
        <v>1.1406199848139284E-4</v>
      </c>
      <c r="CX95" s="342">
        <f>逆行列係数!CX95/'逆行列係数（外生化）'!CX$116</f>
        <v>7.4530090565636529E-4</v>
      </c>
      <c r="CY95" s="342">
        <f>逆行列係数!CY95/'逆行列係数（外生化）'!CY$116</f>
        <v>4.4575321281332139E-4</v>
      </c>
      <c r="CZ95" s="342">
        <f>逆行列係数!CZ95/'逆行列係数（外生化）'!CZ$116</f>
        <v>6.293183999135179E-4</v>
      </c>
      <c r="DA95" s="342">
        <f>逆行列係数!DA95/'逆行列係数（外生化）'!DA$116</f>
        <v>1.0541774997502925E-3</v>
      </c>
      <c r="DB95" s="342">
        <f>逆行列係数!DB95/'逆行列係数（外生化）'!DB$116</f>
        <v>2.8128320396552222E-4</v>
      </c>
      <c r="DC95" s="342">
        <f>逆行列係数!DC95/'逆行列係数（外生化）'!DC$116</f>
        <v>6.1305468444416153E-4</v>
      </c>
      <c r="DD95" s="342">
        <f>逆行列係数!DD95/'逆行列係数（外生化）'!DD$116</f>
        <v>4.6676523193323158E-4</v>
      </c>
      <c r="DE95" s="342">
        <f>逆行列係数!DE95/'逆行列係数（外生化）'!DE$116</f>
        <v>8.614200300098385E-5</v>
      </c>
      <c r="DF95" s="343">
        <f>逆行列係数!DF95/'逆行列係数（外生化）'!DF$116</f>
        <v>2.0825332207688265E-3</v>
      </c>
      <c r="DG95" s="344"/>
      <c r="DH95" s="345"/>
      <c r="DI95" s="346"/>
      <c r="DJ95" s="346"/>
      <c r="DK95" s="346"/>
      <c r="DL95" s="346"/>
      <c r="DM95" s="346"/>
      <c r="DN95" s="346"/>
      <c r="DO95" s="346"/>
      <c r="DR95" s="345"/>
      <c r="DS95" s="345"/>
      <c r="DT95" s="345"/>
      <c r="DU95" s="345"/>
      <c r="DV95" s="345"/>
      <c r="DW95" s="345"/>
      <c r="DX95" s="345"/>
      <c r="DY95" s="345"/>
      <c r="DZ95" s="345"/>
      <c r="EA95" s="345"/>
      <c r="EB95" s="345"/>
      <c r="EC95" s="345"/>
      <c r="ED95" s="345"/>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345"/>
      <c r="FO95" s="345"/>
    </row>
    <row r="96" spans="1:171" ht="19.899999999999999" customHeight="1" x14ac:dyDescent="0.15">
      <c r="A96" s="347" t="s">
        <v>668</v>
      </c>
      <c r="B96" s="348" t="s">
        <v>842</v>
      </c>
      <c r="C96" s="349">
        <f>逆行列係数!C96/'逆行列係数（外生化）'!C$116</f>
        <v>0</v>
      </c>
      <c r="D96" s="342">
        <f>逆行列係数!D96/'逆行列係数（外生化）'!D$116</f>
        <v>0</v>
      </c>
      <c r="E96" s="342">
        <f>逆行列係数!E96/'逆行列係数（外生化）'!E$116</f>
        <v>0</v>
      </c>
      <c r="F96" s="342">
        <f>逆行列係数!F96/'逆行列係数（外生化）'!F$116</f>
        <v>0</v>
      </c>
      <c r="G96" s="342">
        <f>逆行列係数!G96/'逆行列係数（外生化）'!G$116</f>
        <v>0</v>
      </c>
      <c r="H96" s="342">
        <f>逆行列係数!H96/'逆行列係数（外生化）'!H$116</f>
        <v>0</v>
      </c>
      <c r="I96" s="342">
        <f>逆行列係数!I96/'逆行列係数（外生化）'!I$116</f>
        <v>0</v>
      </c>
      <c r="J96" s="342">
        <f>逆行列係数!J96/'逆行列係数（外生化）'!J$116</f>
        <v>0</v>
      </c>
      <c r="K96" s="342">
        <f>逆行列係数!K96/'逆行列係数（外生化）'!K$116</f>
        <v>0</v>
      </c>
      <c r="L96" s="342">
        <f>逆行列係数!L96/'逆行列係数（外生化）'!L$116</f>
        <v>0</v>
      </c>
      <c r="M96" s="342">
        <f>逆行列係数!M96/'逆行列係数（外生化）'!M$116</f>
        <v>0</v>
      </c>
      <c r="N96" s="342">
        <f>逆行列係数!N96/'逆行列係数（外生化）'!N$116</f>
        <v>0</v>
      </c>
      <c r="O96" s="342">
        <f>逆行列係数!O96/'逆行列係数（外生化）'!O$116</f>
        <v>0</v>
      </c>
      <c r="P96" s="342">
        <f>逆行列係数!P96/'逆行列係数（外生化）'!P$116</f>
        <v>0</v>
      </c>
      <c r="Q96" s="342">
        <f>逆行列係数!Q96/'逆行列係数（外生化）'!Q$116</f>
        <v>0</v>
      </c>
      <c r="R96" s="342">
        <f>逆行列係数!R96/'逆行列係数（外生化）'!R$116</f>
        <v>0</v>
      </c>
      <c r="S96" s="342">
        <f>逆行列係数!S96/'逆行列係数（外生化）'!S$116</f>
        <v>0</v>
      </c>
      <c r="T96" s="342">
        <f>逆行列係数!T96/'逆行列係数（外生化）'!T$116</f>
        <v>0</v>
      </c>
      <c r="U96" s="342">
        <f>逆行列係数!U96/'逆行列係数（外生化）'!U$116</f>
        <v>0</v>
      </c>
      <c r="V96" s="342">
        <f>逆行列係数!V96/'逆行列係数（外生化）'!V$116</f>
        <v>0</v>
      </c>
      <c r="W96" s="342">
        <f>逆行列係数!W96/'逆行列係数（外生化）'!W$116</f>
        <v>0</v>
      </c>
      <c r="X96" s="342">
        <f>逆行列係数!X96/'逆行列係数（外生化）'!X$116</f>
        <v>0</v>
      </c>
      <c r="Y96" s="342">
        <f>逆行列係数!Y96/'逆行列係数（外生化）'!Y$116</f>
        <v>0</v>
      </c>
      <c r="Z96" s="342">
        <f>逆行列係数!Z96/'逆行列係数（外生化）'!Z$116</f>
        <v>0</v>
      </c>
      <c r="AA96" s="342">
        <f>逆行列係数!AA96/'逆行列係数（外生化）'!AA$116</f>
        <v>0</v>
      </c>
      <c r="AB96" s="342">
        <f>逆行列係数!AB96/'逆行列係数（外生化）'!AB$116</f>
        <v>0</v>
      </c>
      <c r="AC96" s="342">
        <f>逆行列係数!AC96/'逆行列係数（外生化）'!AC$116</f>
        <v>0</v>
      </c>
      <c r="AD96" s="342">
        <f>逆行列係数!AD96/'逆行列係数（外生化）'!AD$116</f>
        <v>0</v>
      </c>
      <c r="AE96" s="342">
        <f>逆行列係数!AE96/'逆行列係数（外生化）'!AE$116</f>
        <v>0</v>
      </c>
      <c r="AF96" s="342">
        <f>逆行列係数!AF96/'逆行列係数（外生化）'!AF$116</f>
        <v>0</v>
      </c>
      <c r="AG96" s="342">
        <f>逆行列係数!AG96/'逆行列係数（外生化）'!AG$116</f>
        <v>0</v>
      </c>
      <c r="AH96" s="342">
        <f>逆行列係数!AH96/'逆行列係数（外生化）'!AH$116</f>
        <v>0</v>
      </c>
      <c r="AI96" s="342">
        <f>逆行列係数!AI96/'逆行列係数（外生化）'!AI$116</f>
        <v>0</v>
      </c>
      <c r="AJ96" s="342">
        <f>逆行列係数!AJ96/'逆行列係数（外生化）'!AJ$116</f>
        <v>0</v>
      </c>
      <c r="AK96" s="342">
        <f>逆行列係数!AK96/'逆行列係数（外生化）'!AK$116</f>
        <v>0</v>
      </c>
      <c r="AL96" s="342">
        <f>逆行列係数!AL96/'逆行列係数（外生化）'!AL$116</f>
        <v>0</v>
      </c>
      <c r="AM96" s="342">
        <f>逆行列係数!AM96/'逆行列係数（外生化）'!AM$116</f>
        <v>0</v>
      </c>
      <c r="AN96" s="342">
        <f>逆行列係数!AN96/'逆行列係数（外生化）'!AN$116</f>
        <v>0</v>
      </c>
      <c r="AO96" s="342">
        <f>逆行列係数!AO96/'逆行列係数（外生化）'!AO$116</f>
        <v>0</v>
      </c>
      <c r="AP96" s="342">
        <f>逆行列係数!AP96/'逆行列係数（外生化）'!AP$116</f>
        <v>0</v>
      </c>
      <c r="AQ96" s="342">
        <f>逆行列係数!AQ96/'逆行列係数（外生化）'!AQ$116</f>
        <v>0</v>
      </c>
      <c r="AR96" s="342">
        <f>逆行列係数!AR96/'逆行列係数（外生化）'!AR$116</f>
        <v>0</v>
      </c>
      <c r="AS96" s="342">
        <f>逆行列係数!AS96/'逆行列係数（外生化）'!AS$116</f>
        <v>0</v>
      </c>
      <c r="AT96" s="342">
        <f>逆行列係数!AT96/'逆行列係数（外生化）'!AT$116</f>
        <v>0</v>
      </c>
      <c r="AU96" s="342">
        <f>逆行列係数!AU96/'逆行列係数（外生化）'!AU$116</f>
        <v>0</v>
      </c>
      <c r="AV96" s="342">
        <f>逆行列係数!AV96/'逆行列係数（外生化）'!AV$116</f>
        <v>0</v>
      </c>
      <c r="AW96" s="342">
        <f>逆行列係数!AW96/'逆行列係数（外生化）'!AW$116</f>
        <v>0</v>
      </c>
      <c r="AX96" s="342">
        <f>逆行列係数!AX96/'逆行列係数（外生化）'!AX$116</f>
        <v>0</v>
      </c>
      <c r="AY96" s="342">
        <f>逆行列係数!AY96/'逆行列係数（外生化）'!AY$116</f>
        <v>0</v>
      </c>
      <c r="AZ96" s="342">
        <f>逆行列係数!AZ96/'逆行列係数（外生化）'!AZ$116</f>
        <v>0</v>
      </c>
      <c r="BA96" s="342">
        <f>逆行列係数!BA96/'逆行列係数（外生化）'!BA$116</f>
        <v>0</v>
      </c>
      <c r="BB96" s="342">
        <f>逆行列係数!BB96/'逆行列係数（外生化）'!BB$116</f>
        <v>0</v>
      </c>
      <c r="BC96" s="342">
        <f>逆行列係数!BC96/'逆行列係数（外生化）'!BC$116</f>
        <v>0</v>
      </c>
      <c r="BD96" s="342">
        <f>逆行列係数!BD96/'逆行列係数（外生化）'!BD$116</f>
        <v>0</v>
      </c>
      <c r="BE96" s="342">
        <f>逆行列係数!BE96/'逆行列係数（外生化）'!BE$116</f>
        <v>0</v>
      </c>
      <c r="BF96" s="342">
        <f>逆行列係数!BF96/'逆行列係数（外生化）'!BF$116</f>
        <v>0</v>
      </c>
      <c r="BG96" s="342">
        <f>逆行列係数!BG96/'逆行列係数（外生化）'!BG$116</f>
        <v>0</v>
      </c>
      <c r="BH96" s="342">
        <f>逆行列係数!BH96/'逆行列係数（外生化）'!BH$116</f>
        <v>0</v>
      </c>
      <c r="BI96" s="342">
        <f>逆行列係数!BI96/'逆行列係数（外生化）'!BI$116</f>
        <v>0</v>
      </c>
      <c r="BJ96" s="342">
        <f>逆行列係数!BJ96/'逆行列係数（外生化）'!BJ$116</f>
        <v>0</v>
      </c>
      <c r="BK96" s="342">
        <f>逆行列係数!BK96/'逆行列係数（外生化）'!BK$116</f>
        <v>0</v>
      </c>
      <c r="BL96" s="342">
        <f>逆行列係数!BL96/'逆行列係数（外生化）'!BL$116</f>
        <v>0</v>
      </c>
      <c r="BM96" s="342">
        <f>逆行列係数!BM96/'逆行列係数（外生化）'!BM$116</f>
        <v>0</v>
      </c>
      <c r="BN96" s="342">
        <f>逆行列係数!BN96/'逆行列係数（外生化）'!BN$116</f>
        <v>0</v>
      </c>
      <c r="BO96" s="342">
        <f>逆行列係数!BO96/'逆行列係数（外生化）'!BO$116</f>
        <v>0</v>
      </c>
      <c r="BP96" s="342">
        <f>逆行列係数!BP96/'逆行列係数（外生化）'!BP$116</f>
        <v>0</v>
      </c>
      <c r="BQ96" s="342">
        <f>逆行列係数!BQ96/'逆行列係数（外生化）'!BQ$116</f>
        <v>0</v>
      </c>
      <c r="BR96" s="342">
        <f>逆行列係数!BR96/'逆行列係数（外生化）'!BR$116</f>
        <v>0</v>
      </c>
      <c r="BS96" s="342">
        <f>逆行列係数!BS96/'逆行列係数（外生化）'!BS$116</f>
        <v>0</v>
      </c>
      <c r="BT96" s="342">
        <f>逆行列係数!BT96/'逆行列係数（外生化）'!BT$116</f>
        <v>0</v>
      </c>
      <c r="BU96" s="342">
        <f>逆行列係数!BU96/'逆行列係数（外生化）'!BU$116</f>
        <v>0</v>
      </c>
      <c r="BV96" s="342">
        <f>逆行列係数!BV96/'逆行列係数（外生化）'!BV$116</f>
        <v>0</v>
      </c>
      <c r="BW96" s="342">
        <f>逆行列係数!BW96/'逆行列係数（外生化）'!BW$116</f>
        <v>0</v>
      </c>
      <c r="BX96" s="342">
        <f>逆行列係数!BX96/'逆行列係数（外生化）'!BX$116</f>
        <v>0</v>
      </c>
      <c r="BY96" s="342">
        <f>逆行列係数!BY96/'逆行列係数（外生化）'!BY$116</f>
        <v>0</v>
      </c>
      <c r="BZ96" s="342">
        <f>逆行列係数!BZ96/'逆行列係数（外生化）'!BZ$116</f>
        <v>0</v>
      </c>
      <c r="CA96" s="342">
        <f>逆行列係数!CA96/'逆行列係数（外生化）'!CA$116</f>
        <v>0</v>
      </c>
      <c r="CB96" s="342">
        <f>逆行列係数!CB96/'逆行列係数（外生化）'!CB$116</f>
        <v>0</v>
      </c>
      <c r="CC96" s="342">
        <f>逆行列係数!CC96/'逆行列係数（外生化）'!CC$116</f>
        <v>0</v>
      </c>
      <c r="CD96" s="342">
        <f>逆行列係数!CD96/'逆行列係数（外生化）'!CD$116</f>
        <v>0</v>
      </c>
      <c r="CE96" s="342">
        <f>逆行列係数!CE96/'逆行列係数（外生化）'!CE$116</f>
        <v>0</v>
      </c>
      <c r="CF96" s="342">
        <f>逆行列係数!CF96/'逆行列係数（外生化）'!CF$116</f>
        <v>0</v>
      </c>
      <c r="CG96" s="342">
        <f>逆行列係数!CG96/'逆行列係数（外生化）'!CG$116</f>
        <v>0</v>
      </c>
      <c r="CH96" s="342">
        <f>逆行列係数!CH96/'逆行列係数（外生化）'!CH$116</f>
        <v>0</v>
      </c>
      <c r="CI96" s="342">
        <f>逆行列係数!CI96/'逆行列係数（外生化）'!CI$116</f>
        <v>0</v>
      </c>
      <c r="CJ96" s="342">
        <f>逆行列係数!CJ96/'逆行列係数（外生化）'!CJ$116</f>
        <v>0</v>
      </c>
      <c r="CK96" s="342">
        <f>逆行列係数!CK96/'逆行列係数（外生化）'!CK$116</f>
        <v>0</v>
      </c>
      <c r="CL96" s="342">
        <f>逆行列係数!CL96/'逆行列係数（外生化）'!CL$116</f>
        <v>0</v>
      </c>
      <c r="CM96" s="342">
        <f>逆行列係数!CM96/'逆行列係数（外生化）'!CM$116</f>
        <v>0</v>
      </c>
      <c r="CN96" s="342">
        <f>逆行列係数!CN96/'逆行列係数（外生化）'!CN$116</f>
        <v>0</v>
      </c>
      <c r="CO96" s="342">
        <f>逆行列係数!CO96/'逆行列係数（外生化）'!CO$116</f>
        <v>1</v>
      </c>
      <c r="CP96" s="342">
        <f>逆行列係数!CP96/'逆行列係数（外生化）'!CP$116</f>
        <v>0</v>
      </c>
      <c r="CQ96" s="342">
        <f>逆行列係数!CQ96/'逆行列係数（外生化）'!CQ$116</f>
        <v>0</v>
      </c>
      <c r="CR96" s="342">
        <f>逆行列係数!CR96/'逆行列係数（外生化）'!CR$116</f>
        <v>0</v>
      </c>
      <c r="CS96" s="342">
        <f>逆行列係数!CS96/'逆行列係数（外生化）'!CS$116</f>
        <v>0</v>
      </c>
      <c r="CT96" s="342">
        <f>逆行列係数!CT96/'逆行列係数（外生化）'!CT$116</f>
        <v>0</v>
      </c>
      <c r="CU96" s="342">
        <f>逆行列係数!CU96/'逆行列係数（外生化）'!CU$116</f>
        <v>0</v>
      </c>
      <c r="CV96" s="342">
        <f>逆行列係数!CV96/'逆行列係数（外生化）'!CV$116</f>
        <v>0</v>
      </c>
      <c r="CW96" s="342">
        <f>逆行列係数!CW96/'逆行列係数（外生化）'!CW$116</f>
        <v>0</v>
      </c>
      <c r="CX96" s="342">
        <f>逆行列係数!CX96/'逆行列係数（外生化）'!CX$116</f>
        <v>0</v>
      </c>
      <c r="CY96" s="342">
        <f>逆行列係数!CY96/'逆行列係数（外生化）'!CY$116</f>
        <v>0</v>
      </c>
      <c r="CZ96" s="342">
        <f>逆行列係数!CZ96/'逆行列係数（外生化）'!CZ$116</f>
        <v>0</v>
      </c>
      <c r="DA96" s="342">
        <f>逆行列係数!DA96/'逆行列係数（外生化）'!DA$116</f>
        <v>0</v>
      </c>
      <c r="DB96" s="342">
        <f>逆行列係数!DB96/'逆行列係数（外生化）'!DB$116</f>
        <v>0</v>
      </c>
      <c r="DC96" s="342">
        <f>逆行列係数!DC96/'逆行列係数（外生化）'!DC$116</f>
        <v>0</v>
      </c>
      <c r="DD96" s="342">
        <f>逆行列係数!DD96/'逆行列係数（外生化）'!DD$116</f>
        <v>0</v>
      </c>
      <c r="DE96" s="342">
        <f>逆行列係数!DE96/'逆行列係数（外生化）'!DE$116</f>
        <v>0</v>
      </c>
      <c r="DF96" s="343">
        <f>逆行列係数!DF96/'逆行列係数（外生化）'!DF$116</f>
        <v>0</v>
      </c>
      <c r="DG96" s="344"/>
      <c r="DH96" s="345"/>
      <c r="DI96" s="346"/>
      <c r="DJ96" s="346"/>
      <c r="DK96" s="346"/>
      <c r="DL96" s="346"/>
      <c r="DM96" s="346"/>
      <c r="DN96" s="346"/>
      <c r="DO96" s="346"/>
      <c r="DR96" s="345"/>
      <c r="DS96" s="345"/>
      <c r="DT96" s="345"/>
      <c r="DU96" s="345"/>
      <c r="DV96" s="345"/>
      <c r="DW96" s="345"/>
      <c r="DX96" s="345"/>
      <c r="DY96" s="345"/>
      <c r="DZ96" s="345"/>
      <c r="EA96" s="345"/>
      <c r="EB96" s="345"/>
      <c r="EC96" s="345"/>
      <c r="ED96" s="345"/>
      <c r="EE96" s="345"/>
      <c r="EF96" s="345"/>
      <c r="EG96" s="345"/>
      <c r="EH96" s="345"/>
      <c r="EI96" s="345"/>
      <c r="EJ96" s="345"/>
      <c r="EK96" s="345"/>
      <c r="EL96" s="345"/>
      <c r="EM96" s="345"/>
      <c r="EN96" s="345"/>
      <c r="EO96" s="345"/>
      <c r="EP96" s="345"/>
      <c r="EQ96" s="345"/>
      <c r="ER96" s="345"/>
      <c r="ES96" s="345"/>
      <c r="ET96" s="345"/>
      <c r="EU96" s="345"/>
      <c r="EV96" s="345"/>
      <c r="EW96" s="345"/>
      <c r="EX96" s="345"/>
      <c r="EY96" s="345"/>
      <c r="EZ96" s="345"/>
      <c r="FA96" s="345"/>
      <c r="FB96" s="345"/>
      <c r="FC96" s="345"/>
      <c r="FD96" s="345"/>
      <c r="FE96" s="345"/>
      <c r="FF96" s="345"/>
      <c r="FG96" s="345"/>
      <c r="FH96" s="345"/>
      <c r="FI96" s="345"/>
      <c r="FJ96" s="345"/>
      <c r="FK96" s="345"/>
      <c r="FL96" s="345"/>
      <c r="FM96" s="345"/>
      <c r="FN96" s="345"/>
      <c r="FO96" s="345"/>
    </row>
    <row r="97" spans="1:171" ht="19.899999999999999" customHeight="1" x14ac:dyDescent="0.15">
      <c r="A97" s="347" t="s">
        <v>558</v>
      </c>
      <c r="B97" s="348" t="s">
        <v>557</v>
      </c>
      <c r="C97" s="349">
        <f>逆行列係数!C97/'逆行列係数（外生化）'!C$116</f>
        <v>0</v>
      </c>
      <c r="D97" s="342">
        <f>逆行列係数!D97/'逆行列係数（外生化）'!D$116</f>
        <v>0</v>
      </c>
      <c r="E97" s="342">
        <f>逆行列係数!E97/'逆行列係数（外生化）'!E$116</f>
        <v>0</v>
      </c>
      <c r="F97" s="342">
        <f>逆行列係数!F97/'逆行列係数（外生化）'!F$116</f>
        <v>0</v>
      </c>
      <c r="G97" s="342">
        <f>逆行列係数!G97/'逆行列係数（外生化）'!G$116</f>
        <v>0</v>
      </c>
      <c r="H97" s="342">
        <f>逆行列係数!H97/'逆行列係数（外生化）'!H$116</f>
        <v>0</v>
      </c>
      <c r="I97" s="342">
        <f>逆行列係数!I97/'逆行列係数（外生化）'!I$116</f>
        <v>0</v>
      </c>
      <c r="J97" s="342">
        <f>逆行列係数!J97/'逆行列係数（外生化）'!J$116</f>
        <v>0</v>
      </c>
      <c r="K97" s="342">
        <f>逆行列係数!K97/'逆行列係数（外生化）'!K$116</f>
        <v>0</v>
      </c>
      <c r="L97" s="342">
        <f>逆行列係数!L97/'逆行列係数（外生化）'!L$116</f>
        <v>0</v>
      </c>
      <c r="M97" s="342">
        <f>逆行列係数!M97/'逆行列係数（外生化）'!M$116</f>
        <v>0</v>
      </c>
      <c r="N97" s="342">
        <f>逆行列係数!N97/'逆行列係数（外生化）'!N$116</f>
        <v>0</v>
      </c>
      <c r="O97" s="342">
        <f>逆行列係数!O97/'逆行列係数（外生化）'!O$116</f>
        <v>0</v>
      </c>
      <c r="P97" s="342">
        <f>逆行列係数!P97/'逆行列係数（外生化）'!P$116</f>
        <v>0</v>
      </c>
      <c r="Q97" s="342">
        <f>逆行列係数!Q97/'逆行列係数（外生化）'!Q$116</f>
        <v>0</v>
      </c>
      <c r="R97" s="342">
        <f>逆行列係数!R97/'逆行列係数（外生化）'!R$116</f>
        <v>0</v>
      </c>
      <c r="S97" s="342">
        <f>逆行列係数!S97/'逆行列係数（外生化）'!S$116</f>
        <v>0</v>
      </c>
      <c r="T97" s="342">
        <f>逆行列係数!T97/'逆行列係数（外生化）'!T$116</f>
        <v>0</v>
      </c>
      <c r="U97" s="342">
        <f>逆行列係数!U97/'逆行列係数（外生化）'!U$116</f>
        <v>0</v>
      </c>
      <c r="V97" s="342">
        <f>逆行列係数!V97/'逆行列係数（外生化）'!V$116</f>
        <v>0</v>
      </c>
      <c r="W97" s="342">
        <f>逆行列係数!W97/'逆行列係数（外生化）'!W$116</f>
        <v>0</v>
      </c>
      <c r="X97" s="342">
        <f>逆行列係数!X97/'逆行列係数（外生化）'!X$116</f>
        <v>0</v>
      </c>
      <c r="Y97" s="342">
        <f>逆行列係数!Y97/'逆行列係数（外生化）'!Y$116</f>
        <v>0</v>
      </c>
      <c r="Z97" s="342">
        <f>逆行列係数!Z97/'逆行列係数（外生化）'!Z$116</f>
        <v>0</v>
      </c>
      <c r="AA97" s="342">
        <f>逆行列係数!AA97/'逆行列係数（外生化）'!AA$116</f>
        <v>0</v>
      </c>
      <c r="AB97" s="342">
        <f>逆行列係数!AB97/'逆行列係数（外生化）'!AB$116</f>
        <v>0</v>
      </c>
      <c r="AC97" s="342">
        <f>逆行列係数!AC97/'逆行列係数（外生化）'!AC$116</f>
        <v>0</v>
      </c>
      <c r="AD97" s="342">
        <f>逆行列係数!AD97/'逆行列係数（外生化）'!AD$116</f>
        <v>0</v>
      </c>
      <c r="AE97" s="342">
        <f>逆行列係数!AE97/'逆行列係数（外生化）'!AE$116</f>
        <v>0</v>
      </c>
      <c r="AF97" s="342">
        <f>逆行列係数!AF97/'逆行列係数（外生化）'!AF$116</f>
        <v>0</v>
      </c>
      <c r="AG97" s="342">
        <f>逆行列係数!AG97/'逆行列係数（外生化）'!AG$116</f>
        <v>0</v>
      </c>
      <c r="AH97" s="342">
        <f>逆行列係数!AH97/'逆行列係数（外生化）'!AH$116</f>
        <v>0</v>
      </c>
      <c r="AI97" s="342">
        <f>逆行列係数!AI97/'逆行列係数（外生化）'!AI$116</f>
        <v>0</v>
      </c>
      <c r="AJ97" s="342">
        <f>逆行列係数!AJ97/'逆行列係数（外生化）'!AJ$116</f>
        <v>0</v>
      </c>
      <c r="AK97" s="342">
        <f>逆行列係数!AK97/'逆行列係数（外生化）'!AK$116</f>
        <v>0</v>
      </c>
      <c r="AL97" s="342">
        <f>逆行列係数!AL97/'逆行列係数（外生化）'!AL$116</f>
        <v>0</v>
      </c>
      <c r="AM97" s="342">
        <f>逆行列係数!AM97/'逆行列係数（外生化）'!AM$116</f>
        <v>0</v>
      </c>
      <c r="AN97" s="342">
        <f>逆行列係数!AN97/'逆行列係数（外生化）'!AN$116</f>
        <v>0</v>
      </c>
      <c r="AO97" s="342">
        <f>逆行列係数!AO97/'逆行列係数（外生化）'!AO$116</f>
        <v>0</v>
      </c>
      <c r="AP97" s="342">
        <f>逆行列係数!AP97/'逆行列係数（外生化）'!AP$116</f>
        <v>0</v>
      </c>
      <c r="AQ97" s="342">
        <f>逆行列係数!AQ97/'逆行列係数（外生化）'!AQ$116</f>
        <v>0</v>
      </c>
      <c r="AR97" s="342">
        <f>逆行列係数!AR97/'逆行列係数（外生化）'!AR$116</f>
        <v>0</v>
      </c>
      <c r="AS97" s="342">
        <f>逆行列係数!AS97/'逆行列係数（外生化）'!AS$116</f>
        <v>0</v>
      </c>
      <c r="AT97" s="342">
        <f>逆行列係数!AT97/'逆行列係数（外生化）'!AT$116</f>
        <v>0</v>
      </c>
      <c r="AU97" s="342">
        <f>逆行列係数!AU97/'逆行列係数（外生化）'!AU$116</f>
        <v>0</v>
      </c>
      <c r="AV97" s="342">
        <f>逆行列係数!AV97/'逆行列係数（外生化）'!AV$116</f>
        <v>0</v>
      </c>
      <c r="AW97" s="342">
        <f>逆行列係数!AW97/'逆行列係数（外生化）'!AW$116</f>
        <v>0</v>
      </c>
      <c r="AX97" s="342">
        <f>逆行列係数!AX97/'逆行列係数（外生化）'!AX$116</f>
        <v>0</v>
      </c>
      <c r="AY97" s="342">
        <f>逆行列係数!AY97/'逆行列係数（外生化）'!AY$116</f>
        <v>0</v>
      </c>
      <c r="AZ97" s="342">
        <f>逆行列係数!AZ97/'逆行列係数（外生化）'!AZ$116</f>
        <v>0</v>
      </c>
      <c r="BA97" s="342">
        <f>逆行列係数!BA97/'逆行列係数（外生化）'!BA$116</f>
        <v>0</v>
      </c>
      <c r="BB97" s="342">
        <f>逆行列係数!BB97/'逆行列係数（外生化）'!BB$116</f>
        <v>0</v>
      </c>
      <c r="BC97" s="342">
        <f>逆行列係数!BC97/'逆行列係数（外生化）'!BC$116</f>
        <v>0</v>
      </c>
      <c r="BD97" s="342">
        <f>逆行列係数!BD97/'逆行列係数（外生化）'!BD$116</f>
        <v>0</v>
      </c>
      <c r="BE97" s="342">
        <f>逆行列係数!BE97/'逆行列係数（外生化）'!BE$116</f>
        <v>0</v>
      </c>
      <c r="BF97" s="342">
        <f>逆行列係数!BF97/'逆行列係数（外生化）'!BF$116</f>
        <v>0</v>
      </c>
      <c r="BG97" s="342">
        <f>逆行列係数!BG97/'逆行列係数（外生化）'!BG$116</f>
        <v>0</v>
      </c>
      <c r="BH97" s="342">
        <f>逆行列係数!BH97/'逆行列係数（外生化）'!BH$116</f>
        <v>0</v>
      </c>
      <c r="BI97" s="342">
        <f>逆行列係数!BI97/'逆行列係数（外生化）'!BI$116</f>
        <v>0</v>
      </c>
      <c r="BJ97" s="342">
        <f>逆行列係数!BJ97/'逆行列係数（外生化）'!BJ$116</f>
        <v>0</v>
      </c>
      <c r="BK97" s="342">
        <f>逆行列係数!BK97/'逆行列係数（外生化）'!BK$116</f>
        <v>0</v>
      </c>
      <c r="BL97" s="342">
        <f>逆行列係数!BL97/'逆行列係数（外生化）'!BL$116</f>
        <v>0</v>
      </c>
      <c r="BM97" s="342">
        <f>逆行列係数!BM97/'逆行列係数（外生化）'!BM$116</f>
        <v>0</v>
      </c>
      <c r="BN97" s="342">
        <f>逆行列係数!BN97/'逆行列係数（外生化）'!BN$116</f>
        <v>0</v>
      </c>
      <c r="BO97" s="342">
        <f>逆行列係数!BO97/'逆行列係数（外生化）'!BO$116</f>
        <v>0</v>
      </c>
      <c r="BP97" s="342">
        <f>逆行列係数!BP97/'逆行列係数（外生化）'!BP$116</f>
        <v>0</v>
      </c>
      <c r="BQ97" s="342">
        <f>逆行列係数!BQ97/'逆行列係数（外生化）'!BQ$116</f>
        <v>0</v>
      </c>
      <c r="BR97" s="342">
        <f>逆行列係数!BR97/'逆行列係数（外生化）'!BR$116</f>
        <v>0</v>
      </c>
      <c r="BS97" s="342">
        <f>逆行列係数!BS97/'逆行列係数（外生化）'!BS$116</f>
        <v>0</v>
      </c>
      <c r="BT97" s="342">
        <f>逆行列係数!BT97/'逆行列係数（外生化）'!BT$116</f>
        <v>0</v>
      </c>
      <c r="BU97" s="342">
        <f>逆行列係数!BU97/'逆行列係数（外生化）'!BU$116</f>
        <v>0</v>
      </c>
      <c r="BV97" s="342">
        <f>逆行列係数!BV97/'逆行列係数（外生化）'!BV$116</f>
        <v>0</v>
      </c>
      <c r="BW97" s="342">
        <f>逆行列係数!BW97/'逆行列係数（外生化）'!BW$116</f>
        <v>0</v>
      </c>
      <c r="BX97" s="342">
        <f>逆行列係数!BX97/'逆行列係数（外生化）'!BX$116</f>
        <v>0</v>
      </c>
      <c r="BY97" s="342">
        <f>逆行列係数!BY97/'逆行列係数（外生化）'!BY$116</f>
        <v>0</v>
      </c>
      <c r="BZ97" s="342">
        <f>逆行列係数!BZ97/'逆行列係数（外生化）'!BZ$116</f>
        <v>0</v>
      </c>
      <c r="CA97" s="342">
        <f>逆行列係数!CA97/'逆行列係数（外生化）'!CA$116</f>
        <v>0</v>
      </c>
      <c r="CB97" s="342">
        <f>逆行列係数!CB97/'逆行列係数（外生化）'!CB$116</f>
        <v>0</v>
      </c>
      <c r="CC97" s="342">
        <f>逆行列係数!CC97/'逆行列係数（外生化）'!CC$116</f>
        <v>0</v>
      </c>
      <c r="CD97" s="342">
        <f>逆行列係数!CD97/'逆行列係数（外生化）'!CD$116</f>
        <v>0</v>
      </c>
      <c r="CE97" s="342">
        <f>逆行列係数!CE97/'逆行列係数（外生化）'!CE$116</f>
        <v>0</v>
      </c>
      <c r="CF97" s="342">
        <f>逆行列係数!CF97/'逆行列係数（外生化）'!CF$116</f>
        <v>0</v>
      </c>
      <c r="CG97" s="342">
        <f>逆行列係数!CG97/'逆行列係数（外生化）'!CG$116</f>
        <v>0</v>
      </c>
      <c r="CH97" s="342">
        <f>逆行列係数!CH97/'逆行列係数（外生化）'!CH$116</f>
        <v>0</v>
      </c>
      <c r="CI97" s="342">
        <f>逆行列係数!CI97/'逆行列係数（外生化）'!CI$116</f>
        <v>0</v>
      </c>
      <c r="CJ97" s="342">
        <f>逆行列係数!CJ97/'逆行列係数（外生化）'!CJ$116</f>
        <v>0</v>
      </c>
      <c r="CK97" s="342">
        <f>逆行列係数!CK97/'逆行列係数（外生化）'!CK$116</f>
        <v>0</v>
      </c>
      <c r="CL97" s="342">
        <f>逆行列係数!CL97/'逆行列係数（外生化）'!CL$116</f>
        <v>0</v>
      </c>
      <c r="CM97" s="342">
        <f>逆行列係数!CM97/'逆行列係数（外生化）'!CM$116</f>
        <v>0</v>
      </c>
      <c r="CN97" s="342">
        <f>逆行列係数!CN97/'逆行列係数（外生化）'!CN$116</f>
        <v>0</v>
      </c>
      <c r="CO97" s="342">
        <f>逆行列係数!CO97/'逆行列係数（外生化）'!CO$116</f>
        <v>0</v>
      </c>
      <c r="CP97" s="342">
        <f>逆行列係数!CP97/'逆行列係数（外生化）'!CP$116</f>
        <v>1</v>
      </c>
      <c r="CQ97" s="342">
        <f>逆行列係数!CQ97/'逆行列係数（外生化）'!CQ$116</f>
        <v>0</v>
      </c>
      <c r="CR97" s="342">
        <f>逆行列係数!CR97/'逆行列係数（外生化）'!CR$116</f>
        <v>0</v>
      </c>
      <c r="CS97" s="342">
        <f>逆行列係数!CS97/'逆行列係数（外生化）'!CS$116</f>
        <v>4.6253212551430786E-4</v>
      </c>
      <c r="CT97" s="342">
        <f>逆行列係数!CT97/'逆行列係数（外生化）'!CT$116</f>
        <v>0</v>
      </c>
      <c r="CU97" s="342">
        <f>逆行列係数!CU97/'逆行列係数（外生化）'!CU$116</f>
        <v>0</v>
      </c>
      <c r="CV97" s="342">
        <f>逆行列係数!CV97/'逆行列係数（外生化）'!CV$116</f>
        <v>0</v>
      </c>
      <c r="CW97" s="342">
        <f>逆行列係数!CW97/'逆行列係数（外生化）'!CW$116</f>
        <v>0</v>
      </c>
      <c r="CX97" s="342">
        <f>逆行列係数!CX97/'逆行列係数（外生化）'!CX$116</f>
        <v>0</v>
      </c>
      <c r="CY97" s="342">
        <f>逆行列係数!CY97/'逆行列係数（外生化）'!CY$116</f>
        <v>0</v>
      </c>
      <c r="CZ97" s="342">
        <f>逆行列係数!CZ97/'逆行列係数（外生化）'!CZ$116</f>
        <v>0</v>
      </c>
      <c r="DA97" s="342">
        <f>逆行列係数!DA97/'逆行列係数（外生化）'!DA$116</f>
        <v>0</v>
      </c>
      <c r="DB97" s="342">
        <f>逆行列係数!DB97/'逆行列係数（外生化）'!DB$116</f>
        <v>0</v>
      </c>
      <c r="DC97" s="342">
        <f>逆行列係数!DC97/'逆行列係数（外生化）'!DC$116</f>
        <v>0</v>
      </c>
      <c r="DD97" s="342">
        <f>逆行列係数!DD97/'逆行列係数（外生化）'!DD$116</f>
        <v>0</v>
      </c>
      <c r="DE97" s="342">
        <f>逆行列係数!DE97/'逆行列係数（外生化）'!DE$116</f>
        <v>0</v>
      </c>
      <c r="DF97" s="343">
        <f>逆行列係数!DF97/'逆行列係数（外生化）'!DF$116</f>
        <v>0</v>
      </c>
      <c r="DG97" s="344"/>
      <c r="DH97" s="345"/>
      <c r="DI97" s="346"/>
      <c r="DJ97" s="346"/>
      <c r="DK97" s="346"/>
      <c r="DL97" s="346"/>
      <c r="DM97" s="346"/>
      <c r="DN97" s="346"/>
      <c r="DO97" s="346"/>
      <c r="DR97" s="345"/>
      <c r="DS97" s="345"/>
      <c r="DT97" s="345"/>
      <c r="DU97" s="345"/>
      <c r="DV97" s="345"/>
      <c r="DW97" s="345"/>
      <c r="DX97" s="345"/>
      <c r="DY97" s="345"/>
      <c r="DZ97" s="345"/>
      <c r="EA97" s="345"/>
      <c r="EB97" s="345"/>
      <c r="EC97" s="345"/>
      <c r="ED97" s="345"/>
      <c r="EE97" s="345"/>
      <c r="EF97" s="345"/>
      <c r="EG97" s="345"/>
      <c r="EH97" s="345"/>
      <c r="EI97" s="345"/>
      <c r="EJ97" s="345"/>
      <c r="EK97" s="345"/>
      <c r="EL97" s="345"/>
      <c r="EM97" s="345"/>
      <c r="EN97" s="345"/>
      <c r="EO97" s="345"/>
      <c r="EP97" s="345"/>
      <c r="EQ97" s="345"/>
      <c r="ER97" s="345"/>
      <c r="ES97" s="345"/>
      <c r="ET97" s="345"/>
      <c r="EU97" s="345"/>
      <c r="EV97" s="345"/>
      <c r="EW97" s="345"/>
      <c r="EX97" s="345"/>
      <c r="EY97" s="345"/>
      <c r="EZ97" s="345"/>
      <c r="FA97" s="345"/>
      <c r="FB97" s="345"/>
      <c r="FC97" s="345"/>
      <c r="FD97" s="345"/>
      <c r="FE97" s="345"/>
      <c r="FF97" s="345"/>
      <c r="FG97" s="345"/>
      <c r="FH97" s="345"/>
      <c r="FI97" s="345"/>
      <c r="FJ97" s="345"/>
      <c r="FK97" s="345"/>
      <c r="FL97" s="345"/>
      <c r="FM97" s="345"/>
      <c r="FN97" s="345"/>
      <c r="FO97" s="345"/>
    </row>
    <row r="98" spans="1:171" ht="19.899999999999999" customHeight="1" x14ac:dyDescent="0.15">
      <c r="A98" s="347" t="s">
        <v>561</v>
      </c>
      <c r="B98" s="348" t="s">
        <v>560</v>
      </c>
      <c r="C98" s="349">
        <f>逆行列係数!C98/'逆行列係数（外生化）'!C$116</f>
        <v>4.08497423260086E-5</v>
      </c>
      <c r="D98" s="342">
        <f>逆行列係数!D98/'逆行列係数（外生化）'!D$116</f>
        <v>8.0078337280538095E-5</v>
      </c>
      <c r="E98" s="342">
        <f>逆行列係数!E98/'逆行列係数（外生化）'!E$116</f>
        <v>2.7022160674290116E-5</v>
      </c>
      <c r="F98" s="342">
        <f>逆行列係数!F98/'逆行列係数（外生化）'!F$116</f>
        <v>1.3311875343969311E-5</v>
      </c>
      <c r="G98" s="342">
        <f>逆行列係数!G98/'逆行列係数（外生化）'!G$116</f>
        <v>3.187271834573358E-5</v>
      </c>
      <c r="H98" s="342">
        <f>逆行列係数!H98/'逆行列係数（外生化）'!H$116</f>
        <v>0</v>
      </c>
      <c r="I98" s="342">
        <f>逆行列係数!I98/'逆行列係数（外生化）'!I$116</f>
        <v>3.2106931720742423E-5</v>
      </c>
      <c r="J98" s="342">
        <f>逆行列係数!J98/'逆行列係数（外生化）'!J$116</f>
        <v>1.207063169298017E-4</v>
      </c>
      <c r="K98" s="342">
        <f>逆行列係数!K98/'逆行列係数（外生化）'!K$116</f>
        <v>4.3632049104253451E-5</v>
      </c>
      <c r="L98" s="342">
        <f>逆行列係数!L98/'逆行列係数（外生化）'!L$116</f>
        <v>2.9545145038046015E-4</v>
      </c>
      <c r="M98" s="342">
        <f>逆行列係数!M98/'逆行列係数（外生化）'!M$116</f>
        <v>0</v>
      </c>
      <c r="N98" s="342">
        <f>逆行列係数!N98/'逆行列係数（外生化）'!N$116</f>
        <v>4.0310988434541435E-5</v>
      </c>
      <c r="O98" s="342">
        <f>逆行列係数!O98/'逆行列係数（外生化）'!O$116</f>
        <v>3.1711208515114987E-5</v>
      </c>
      <c r="P98" s="342">
        <f>逆行列係数!P98/'逆行列係数（外生化）'!P$116</f>
        <v>3.1507978230234408E-5</v>
      </c>
      <c r="Q98" s="342">
        <f>逆行列係数!Q98/'逆行列係数（外生化）'!Q$116</f>
        <v>3.6042814582601429E-5</v>
      </c>
      <c r="R98" s="342">
        <f>逆行列係数!R98/'逆行列係数（外生化）'!R$116</f>
        <v>8.7907624736239544E-5</v>
      </c>
      <c r="S98" s="342">
        <f>逆行列係数!S98/'逆行列係数（外生化）'!S$116</f>
        <v>5.7232047639044521E-5</v>
      </c>
      <c r="T98" s="342">
        <f>逆行列係数!T98/'逆行列係数（外生化）'!T$116</f>
        <v>3.9116325891299891E-5</v>
      </c>
      <c r="U98" s="342">
        <f>逆行列係数!U98/'逆行列係数（外生化）'!U$116</f>
        <v>6.9165032228995764E-5</v>
      </c>
      <c r="V98" s="342">
        <f>逆行列係数!V98/'逆行列係数（外生化）'!V$116</f>
        <v>4.875406139721539E-5</v>
      </c>
      <c r="W98" s="342">
        <f>逆行列係数!W98/'逆行列係数（外生化）'!W$116</f>
        <v>4.0953684010908771E-5</v>
      </c>
      <c r="X98" s="342">
        <f>逆行列係数!X98/'逆行列係数（外生化）'!X$116</f>
        <v>3.2085649296164857E-5</v>
      </c>
      <c r="Y98" s="342">
        <f>逆行列係数!Y98/'逆行列係数（外生化）'!Y$116</f>
        <v>4.654434106078965E-5</v>
      </c>
      <c r="Z98" s="342">
        <f>逆行列係数!Z98/'逆行列係数（外生化）'!Z$116</f>
        <v>5.4708215487716049E-5</v>
      </c>
      <c r="AA98" s="342">
        <f>逆行列係数!AA98/'逆行列係数（外生化）'!AA$116</f>
        <v>4.822412434165636E-5</v>
      </c>
      <c r="AB98" s="342">
        <f>逆行列係数!AB98/'逆行列係数（外生化）'!AB$116</f>
        <v>3.5948236586083029E-5</v>
      </c>
      <c r="AC98" s="342">
        <f>逆行列係数!AC98/'逆行列係数（外生化）'!AC$116</f>
        <v>7.5394976443753344E-5</v>
      </c>
      <c r="AD98" s="342">
        <f>逆行列係数!AD98/'逆行列係数（外生化）'!AD$116</f>
        <v>4.8300273809196529E-5</v>
      </c>
      <c r="AE98" s="342">
        <f>逆行列係数!AE98/'逆行列係数（外生化）'!AE$116</f>
        <v>3.2184930625127215E-5</v>
      </c>
      <c r="AF98" s="342">
        <f>逆行列係数!AF98/'逆行列係数（外生化）'!AF$116</f>
        <v>3.0618399969399374E-5</v>
      </c>
      <c r="AG98" s="342">
        <f>逆行列係数!AG98/'逆行列係数（外生化）'!AG$116</f>
        <v>4.5826981008270181E-5</v>
      </c>
      <c r="AH98" s="342">
        <f>逆行列係数!AH98/'逆行列係数（外生化）'!AH$116</f>
        <v>8.0893303283494902E-5</v>
      </c>
      <c r="AI98" s="342">
        <f>逆行列係数!AI98/'逆行列係数（外生化）'!AI$116</f>
        <v>8.018986572616037E-5</v>
      </c>
      <c r="AJ98" s="342">
        <f>逆行列係数!AJ98/'逆行列係数（外生化）'!AJ$116</f>
        <v>6.0825926534560617E-5</v>
      </c>
      <c r="AK98" s="342">
        <f>逆行列係数!AK98/'逆行列係数（外生化）'!AK$116</f>
        <v>7.9484511532248593E-5</v>
      </c>
      <c r="AL98" s="342">
        <f>逆行列係数!AL98/'逆行列係数（外生化）'!AL$116</f>
        <v>2.6193579615929795E-5</v>
      </c>
      <c r="AM98" s="342">
        <f>逆行列係数!AM98/'逆行列係数（外生化）'!AM$116</f>
        <v>3.7029020580035018E-5</v>
      </c>
      <c r="AN98" s="342">
        <f>逆行列係数!AN98/'逆行列係数（外生化）'!AN$116</f>
        <v>8.1722221423412105E-5</v>
      </c>
      <c r="AO98" s="342">
        <f>逆行列係数!AO98/'逆行列係数（外生化）'!AO$116</f>
        <v>4.4309554167440342E-5</v>
      </c>
      <c r="AP98" s="342">
        <f>逆行列係数!AP98/'逆行列係数（外生化）'!AP$116</f>
        <v>6.0997057243806157E-5</v>
      </c>
      <c r="AQ98" s="342">
        <f>逆行列係数!AQ98/'逆行列係数（外生化）'!AQ$116</f>
        <v>5.2013242172560371E-5</v>
      </c>
      <c r="AR98" s="342">
        <f>逆行列係数!AR98/'逆行列係数（外生化）'!AR$116</f>
        <v>3.0564690277005932E-5</v>
      </c>
      <c r="AS98" s="342">
        <f>逆行列係数!AS98/'逆行列係数（外生化）'!AS$116</f>
        <v>3.402252979430098E-5</v>
      </c>
      <c r="AT98" s="342">
        <f>逆行列係数!AT98/'逆行列係数（外生化）'!AT$116</f>
        <v>2.4708856782449829E-5</v>
      </c>
      <c r="AU98" s="342">
        <f>逆行列係数!AU98/'逆行列係数（外生化）'!AU$116</f>
        <v>2.1678370798232225E-5</v>
      </c>
      <c r="AV98" s="342">
        <f>逆行列係数!AV98/'逆行列係数（外生化）'!AV$116</f>
        <v>3.0553764047204157E-5</v>
      </c>
      <c r="AW98" s="342">
        <f>逆行列係数!AW98/'逆行列係数（外生化）'!AW$116</f>
        <v>2.5903897425257973E-5</v>
      </c>
      <c r="AX98" s="342">
        <f>逆行列係数!AX98/'逆行列係数（外生化）'!AX$116</f>
        <v>2.5173472119944435E-5</v>
      </c>
      <c r="AY98" s="342">
        <f>逆行列係数!AY98/'逆行列係数（外生化）'!AY$116</f>
        <v>3.1106837267106459E-5</v>
      </c>
      <c r="AZ98" s="342">
        <f>逆行列係数!AZ98/'逆行列係数（外生化）'!AZ$116</f>
        <v>2.5316875203129959E-5</v>
      </c>
      <c r="BA98" s="342">
        <f>逆行列係数!BA98/'逆行列係数（外生化）'!BA$116</f>
        <v>2.0603047167815022E-5</v>
      </c>
      <c r="BB98" s="342">
        <f>逆行列係数!BB98/'逆行列係数（外生化）'!BB$116</f>
        <v>4.5978777856904423E-5</v>
      </c>
      <c r="BC98" s="342">
        <f>逆行列係数!BC98/'逆行列係数（外生化）'!BC$116</f>
        <v>2.5029853512364819E-5</v>
      </c>
      <c r="BD98" s="342">
        <f>逆行列係数!BD98/'逆行列係数（外生化）'!BD$116</f>
        <v>2.816972048323785E-5</v>
      </c>
      <c r="BE98" s="342">
        <f>逆行列係数!BE98/'逆行列係数（外生化）'!BE$116</f>
        <v>2.8114809902135441E-5</v>
      </c>
      <c r="BF98" s="342">
        <f>逆行列係数!BF98/'逆行列係数（外生化）'!BF$116</f>
        <v>2.7026953049969135E-5</v>
      </c>
      <c r="BG98" s="342">
        <f>逆行列係数!BG98/'逆行列係数（外生化）'!BG$116</f>
        <v>2.3271682416906144E-5</v>
      </c>
      <c r="BH98" s="342">
        <f>逆行列係数!BH98/'逆行列係数（外生化）'!BH$116</f>
        <v>3.2518216032322805E-5</v>
      </c>
      <c r="BI98" s="342">
        <f>逆行列係数!BI98/'逆行列係数（外生化）'!BI$116</f>
        <v>2.9623255415128017E-5</v>
      </c>
      <c r="BJ98" s="342">
        <f>逆行列係数!BJ98/'逆行列係数（外生化）'!BJ$116</f>
        <v>3.4718519441603949E-5</v>
      </c>
      <c r="BK98" s="342">
        <f>逆行列係数!BK98/'逆行列係数（外生化）'!BK$116</f>
        <v>2.3017911475125774E-4</v>
      </c>
      <c r="BL98" s="342">
        <f>逆行列係数!BL98/'逆行列係数（外生化）'!BL$116</f>
        <v>3.1809981263758887E-5</v>
      </c>
      <c r="BM98" s="342">
        <f>逆行列係数!BM98/'逆行列係数（外生化）'!BM$116</f>
        <v>3.3137373261192061E-5</v>
      </c>
      <c r="BN98" s="342">
        <f>逆行列係数!BN98/'逆行列係数（外生化）'!BN$116</f>
        <v>3.5810970089434737E-5</v>
      </c>
      <c r="BO98" s="342">
        <f>逆行列係数!BO98/'逆行列係数（外生化）'!BO$116</f>
        <v>3.6264280227044447E-5</v>
      </c>
      <c r="BP98" s="342">
        <f>逆行列係数!BP98/'逆行列係数（外生化）'!BP$116</f>
        <v>8.0614253350791055E-5</v>
      </c>
      <c r="BQ98" s="342">
        <f>逆行列係数!BQ98/'逆行列係数（外生化）'!BQ$116</f>
        <v>2.2099109035692691E-4</v>
      </c>
      <c r="BR98" s="342">
        <f>逆行列係数!BR98/'逆行列係数（外生化）'!BR$116</f>
        <v>1.2463907111868929E-4</v>
      </c>
      <c r="BS98" s="342">
        <f>逆行列係数!BS98/'逆行列係数（外生化）'!BS$116</f>
        <v>3.1421260270243261E-5</v>
      </c>
      <c r="BT98" s="342">
        <f>逆行列係数!BT98/'逆行列係数（外生化）'!BT$116</f>
        <v>3.789005336428883E-5</v>
      </c>
      <c r="BU98" s="342">
        <f>逆行列係数!BU98/'逆行列係数（外生化）'!BU$116</f>
        <v>1.1578596985535261E-4</v>
      </c>
      <c r="BV98" s="342">
        <f>逆行列係数!BV98/'逆行列係数（外生化）'!BV$116</f>
        <v>4.0926499161006902E-5</v>
      </c>
      <c r="BW98" s="342">
        <f>逆行列係数!BW98/'逆行列係数（外生化）'!BW$116</f>
        <v>4.4836641008729429E-5</v>
      </c>
      <c r="BX98" s="342">
        <f>逆行列係数!BX98/'逆行列係数（外生化）'!BX$116</f>
        <v>6.7013747492274848E-6</v>
      </c>
      <c r="BY98" s="342">
        <f>逆行列係数!BY98/'逆行列係数（外生化）'!BY$116</f>
        <v>5.5981279297720183E-5</v>
      </c>
      <c r="BZ98" s="342">
        <f>逆行列係数!BZ98/'逆行列係数（外生化）'!BZ$116</f>
        <v>2.2142506070946771E-5</v>
      </c>
      <c r="CA98" s="342">
        <f>逆行列係数!CA98/'逆行列係数（外生化）'!CA$116</f>
        <v>8.7839419100616025E-5</v>
      </c>
      <c r="CB98" s="342">
        <f>逆行列係数!CB98/'逆行列係数（外生化）'!CB$116</f>
        <v>8.4172886342203347E-5</v>
      </c>
      <c r="CC98" s="342">
        <f>逆行列係数!CC98/'逆行列係数（外生化）'!CC$116</f>
        <v>0</v>
      </c>
      <c r="CD98" s="342">
        <f>逆行列係数!CD98/'逆行列係数（外生化）'!CD$116</f>
        <v>3.6430517051003008E-5</v>
      </c>
      <c r="CE98" s="342">
        <f>逆行列係数!CE98/'逆行列係数（外生化）'!CE$116</f>
        <v>9.0514472811421293E-3</v>
      </c>
      <c r="CF98" s="342">
        <f>逆行列係数!CF98/'逆行列係数（外生化）'!CF$116</f>
        <v>5.8721804597842487E-4</v>
      </c>
      <c r="CG98" s="342">
        <f>逆行列係数!CG98/'逆行列係数（外生化）'!CG$116</f>
        <v>4.4383748497464508E-5</v>
      </c>
      <c r="CH98" s="342">
        <f>逆行列係数!CH98/'逆行列係数（外生化）'!CH$116</f>
        <v>5.3083880888695151E-4</v>
      </c>
      <c r="CI98" s="342">
        <f>逆行列係数!CI98/'逆行列係数（外生化）'!CI$116</f>
        <v>3.9288376503420543E-4</v>
      </c>
      <c r="CJ98" s="342">
        <f>逆行列係数!CJ98/'逆行列係数（外生化）'!CJ$116</f>
        <v>9.8073430622471446E-5</v>
      </c>
      <c r="CK98" s="342">
        <f>逆行列係数!CK98/'逆行列係数（外生化）'!CK$116</f>
        <v>1.8068413269711937E-4</v>
      </c>
      <c r="CL98" s="342">
        <f>逆行列係数!CL98/'逆行列係数（外生化）'!CL$116</f>
        <v>1.7802217530072948E-4</v>
      </c>
      <c r="CM98" s="342">
        <f>逆行列係数!CM98/'逆行列係数（外生化）'!CM$116</f>
        <v>5.5503633695208077E-5</v>
      </c>
      <c r="CN98" s="342">
        <f>逆行列係数!CN98/'逆行列係数（外生化）'!CN$116</f>
        <v>2.5786102542811834E-5</v>
      </c>
      <c r="CO98" s="342">
        <f>逆行列係数!CO98/'逆行列係数（外生化）'!CO$116</f>
        <v>5.3737457673011086E-5</v>
      </c>
      <c r="CP98" s="342">
        <f>逆行列係数!CP98/'逆行列係数（外生化）'!CP$116</f>
        <v>7.2329921461623606E-3</v>
      </c>
      <c r="CQ98" s="342">
        <f>逆行列係数!CQ98/'逆行列係数（外生化）'!CQ$116</f>
        <v>1</v>
      </c>
      <c r="CR98" s="342">
        <f>逆行列係数!CR98/'逆行列係数（外生化）'!CR$116</f>
        <v>1.4660277742728559E-3</v>
      </c>
      <c r="CS98" s="342">
        <f>逆行列係数!CS98/'逆行列係数（外生化）'!CS$116</f>
        <v>8.0834318943253573E-4</v>
      </c>
      <c r="CT98" s="342">
        <f>逆行列係数!CT98/'逆行列係数（外生化）'!CT$116</f>
        <v>3.5414299442704726E-5</v>
      </c>
      <c r="CU98" s="342">
        <f>逆行列係数!CU98/'逆行列係数（外生化）'!CU$116</f>
        <v>1.6826175960097304E-5</v>
      </c>
      <c r="CV98" s="342">
        <f>逆行列係数!CV98/'逆行列係数（外生化）'!CV$116</f>
        <v>5.62415099094061E-5</v>
      </c>
      <c r="CW98" s="342">
        <f>逆行列係数!CW98/'逆行列係数（外生化）'!CW$116</f>
        <v>2.3008181281935807E-5</v>
      </c>
      <c r="CX98" s="342">
        <f>逆行列係数!CX98/'逆行列係数（外生化）'!CX$116</f>
        <v>4.3168488065981426E-5</v>
      </c>
      <c r="CY98" s="342">
        <f>逆行列係数!CY98/'逆行列係数（外生化）'!CY$116</f>
        <v>5.922135300865297E-5</v>
      </c>
      <c r="CZ98" s="342">
        <f>逆行列係数!CZ98/'逆行列係数（外生化）'!CZ$116</f>
        <v>4.1378434774486008E-4</v>
      </c>
      <c r="DA98" s="342">
        <f>逆行列係数!DA98/'逆行列係数（外生化）'!DA$116</f>
        <v>2.4142720610000423E-5</v>
      </c>
      <c r="DB98" s="342">
        <f>逆行列係数!DB98/'逆行列係数（外生化）'!DB$116</f>
        <v>9.0307773551584144E-5</v>
      </c>
      <c r="DC98" s="342">
        <f>逆行列係数!DC98/'逆行列係数（外生化）'!DC$116</f>
        <v>2.7140452889879195E-3</v>
      </c>
      <c r="DD98" s="342">
        <f>逆行列係数!DD98/'逆行列係数（外生化）'!DD$116</f>
        <v>1.0032054368221495E-4</v>
      </c>
      <c r="DE98" s="342">
        <f>逆行列係数!DE98/'逆行列係数（外生化）'!DE$116</f>
        <v>7.3501848228704858E-5</v>
      </c>
      <c r="DF98" s="343">
        <f>逆行列係数!DF98/'逆行列係数（外生化）'!DF$116</f>
        <v>1.3600520106261076E-4</v>
      </c>
      <c r="DG98" s="344"/>
      <c r="DH98" s="345"/>
      <c r="DI98" s="346"/>
      <c r="DJ98" s="346"/>
      <c r="DK98" s="346"/>
      <c r="DL98" s="346"/>
      <c r="DM98" s="346"/>
      <c r="DN98" s="346"/>
      <c r="DO98" s="346"/>
      <c r="DR98" s="345"/>
      <c r="DS98" s="345"/>
      <c r="DT98" s="345"/>
      <c r="DU98" s="345"/>
      <c r="DV98" s="345"/>
      <c r="DW98" s="345"/>
      <c r="DX98" s="345"/>
      <c r="DY98" s="345"/>
      <c r="DZ98" s="345"/>
      <c r="EA98" s="345"/>
      <c r="EB98" s="345"/>
      <c r="EC98" s="345"/>
      <c r="ED98" s="345"/>
      <c r="EE98" s="345"/>
      <c r="EF98" s="345"/>
      <c r="EG98" s="345"/>
      <c r="EH98" s="345"/>
      <c r="EI98" s="345"/>
      <c r="EJ98" s="345"/>
      <c r="EK98" s="345"/>
      <c r="EL98" s="345"/>
      <c r="EM98" s="345"/>
      <c r="EN98" s="345"/>
      <c r="EO98" s="345"/>
      <c r="EP98" s="345"/>
      <c r="EQ98" s="345"/>
      <c r="ER98" s="345"/>
      <c r="ES98" s="345"/>
      <c r="ET98" s="345"/>
      <c r="EU98" s="345"/>
      <c r="EV98" s="345"/>
      <c r="EW98" s="345"/>
      <c r="EX98" s="345"/>
      <c r="EY98" s="345"/>
      <c r="EZ98" s="345"/>
      <c r="FA98" s="345"/>
      <c r="FB98" s="345"/>
      <c r="FC98" s="345"/>
      <c r="FD98" s="345"/>
      <c r="FE98" s="345"/>
      <c r="FF98" s="345"/>
      <c r="FG98" s="345"/>
      <c r="FH98" s="345"/>
      <c r="FI98" s="345"/>
      <c r="FJ98" s="345"/>
      <c r="FK98" s="345"/>
      <c r="FL98" s="345"/>
      <c r="FM98" s="345"/>
      <c r="FN98" s="345"/>
      <c r="FO98" s="345"/>
    </row>
    <row r="99" spans="1:171" ht="19.899999999999999" customHeight="1" x14ac:dyDescent="0.15">
      <c r="A99" s="347" t="s">
        <v>564</v>
      </c>
      <c r="B99" s="348" t="s">
        <v>563</v>
      </c>
      <c r="C99" s="349">
        <f>逆行列係数!C99/'逆行列係数（外生化）'!C$116</f>
        <v>0</v>
      </c>
      <c r="D99" s="342">
        <f>逆行列係数!D99/'逆行列係数（外生化）'!D$116</f>
        <v>0</v>
      </c>
      <c r="E99" s="342">
        <f>逆行列係数!E99/'逆行列係数（外生化）'!E$116</f>
        <v>0</v>
      </c>
      <c r="F99" s="342">
        <f>逆行列係数!F99/'逆行列係数（外生化）'!F$116</f>
        <v>0</v>
      </c>
      <c r="G99" s="342">
        <f>逆行列係数!G99/'逆行列係数（外生化）'!G$116</f>
        <v>0</v>
      </c>
      <c r="H99" s="342">
        <f>逆行列係数!H99/'逆行列係数（外生化）'!H$116</f>
        <v>0</v>
      </c>
      <c r="I99" s="342">
        <f>逆行列係数!I99/'逆行列係数（外生化）'!I$116</f>
        <v>0</v>
      </c>
      <c r="J99" s="342">
        <f>逆行列係数!J99/'逆行列係数（外生化）'!J$116</f>
        <v>0</v>
      </c>
      <c r="K99" s="342">
        <f>逆行列係数!K99/'逆行列係数（外生化）'!K$116</f>
        <v>0</v>
      </c>
      <c r="L99" s="342">
        <f>逆行列係数!L99/'逆行列係数（外生化）'!L$116</f>
        <v>0</v>
      </c>
      <c r="M99" s="342">
        <f>逆行列係数!M99/'逆行列係数（外生化）'!M$116</f>
        <v>0</v>
      </c>
      <c r="N99" s="342">
        <f>逆行列係数!N99/'逆行列係数（外生化）'!N$116</f>
        <v>0</v>
      </c>
      <c r="O99" s="342">
        <f>逆行列係数!O99/'逆行列係数（外生化）'!O$116</f>
        <v>0</v>
      </c>
      <c r="P99" s="342">
        <f>逆行列係数!P99/'逆行列係数（外生化）'!P$116</f>
        <v>0</v>
      </c>
      <c r="Q99" s="342">
        <f>逆行列係数!Q99/'逆行列係数（外生化）'!Q$116</f>
        <v>0</v>
      </c>
      <c r="R99" s="342">
        <f>逆行列係数!R99/'逆行列係数（外生化）'!R$116</f>
        <v>0</v>
      </c>
      <c r="S99" s="342">
        <f>逆行列係数!S99/'逆行列係数（外生化）'!S$116</f>
        <v>0</v>
      </c>
      <c r="T99" s="342">
        <f>逆行列係数!T99/'逆行列係数（外生化）'!T$116</f>
        <v>0</v>
      </c>
      <c r="U99" s="342">
        <f>逆行列係数!U99/'逆行列係数（外生化）'!U$116</f>
        <v>0</v>
      </c>
      <c r="V99" s="342">
        <f>逆行列係数!V99/'逆行列係数（外生化）'!V$116</f>
        <v>0</v>
      </c>
      <c r="W99" s="342">
        <f>逆行列係数!W99/'逆行列係数（外生化）'!W$116</f>
        <v>0</v>
      </c>
      <c r="X99" s="342">
        <f>逆行列係数!X99/'逆行列係数（外生化）'!X$116</f>
        <v>0</v>
      </c>
      <c r="Y99" s="342">
        <f>逆行列係数!Y99/'逆行列係数（外生化）'!Y$116</f>
        <v>0</v>
      </c>
      <c r="Z99" s="342">
        <f>逆行列係数!Z99/'逆行列係数（外生化）'!Z$116</f>
        <v>0</v>
      </c>
      <c r="AA99" s="342">
        <f>逆行列係数!AA99/'逆行列係数（外生化）'!AA$116</f>
        <v>0</v>
      </c>
      <c r="AB99" s="342">
        <f>逆行列係数!AB99/'逆行列係数（外生化）'!AB$116</f>
        <v>0</v>
      </c>
      <c r="AC99" s="342">
        <f>逆行列係数!AC99/'逆行列係数（外生化）'!AC$116</f>
        <v>0</v>
      </c>
      <c r="AD99" s="342">
        <f>逆行列係数!AD99/'逆行列係数（外生化）'!AD$116</f>
        <v>0</v>
      </c>
      <c r="AE99" s="342">
        <f>逆行列係数!AE99/'逆行列係数（外生化）'!AE$116</f>
        <v>0</v>
      </c>
      <c r="AF99" s="342">
        <f>逆行列係数!AF99/'逆行列係数（外生化）'!AF$116</f>
        <v>0</v>
      </c>
      <c r="AG99" s="342">
        <f>逆行列係数!AG99/'逆行列係数（外生化）'!AG$116</f>
        <v>0</v>
      </c>
      <c r="AH99" s="342">
        <f>逆行列係数!AH99/'逆行列係数（外生化）'!AH$116</f>
        <v>0</v>
      </c>
      <c r="AI99" s="342">
        <f>逆行列係数!AI99/'逆行列係数（外生化）'!AI$116</f>
        <v>0</v>
      </c>
      <c r="AJ99" s="342">
        <f>逆行列係数!AJ99/'逆行列係数（外生化）'!AJ$116</f>
        <v>0</v>
      </c>
      <c r="AK99" s="342">
        <f>逆行列係数!AK99/'逆行列係数（外生化）'!AK$116</f>
        <v>0</v>
      </c>
      <c r="AL99" s="342">
        <f>逆行列係数!AL99/'逆行列係数（外生化）'!AL$116</f>
        <v>0</v>
      </c>
      <c r="AM99" s="342">
        <f>逆行列係数!AM99/'逆行列係数（外生化）'!AM$116</f>
        <v>0</v>
      </c>
      <c r="AN99" s="342">
        <f>逆行列係数!AN99/'逆行列係数（外生化）'!AN$116</f>
        <v>0</v>
      </c>
      <c r="AO99" s="342">
        <f>逆行列係数!AO99/'逆行列係数（外生化）'!AO$116</f>
        <v>0</v>
      </c>
      <c r="AP99" s="342">
        <f>逆行列係数!AP99/'逆行列係数（外生化）'!AP$116</f>
        <v>0</v>
      </c>
      <c r="AQ99" s="342">
        <f>逆行列係数!AQ99/'逆行列係数（外生化）'!AQ$116</f>
        <v>0</v>
      </c>
      <c r="AR99" s="342">
        <f>逆行列係数!AR99/'逆行列係数（外生化）'!AR$116</f>
        <v>0</v>
      </c>
      <c r="AS99" s="342">
        <f>逆行列係数!AS99/'逆行列係数（外生化）'!AS$116</f>
        <v>0</v>
      </c>
      <c r="AT99" s="342">
        <f>逆行列係数!AT99/'逆行列係数（外生化）'!AT$116</f>
        <v>0</v>
      </c>
      <c r="AU99" s="342">
        <f>逆行列係数!AU99/'逆行列係数（外生化）'!AU$116</f>
        <v>0</v>
      </c>
      <c r="AV99" s="342">
        <f>逆行列係数!AV99/'逆行列係数（外生化）'!AV$116</f>
        <v>0</v>
      </c>
      <c r="AW99" s="342">
        <f>逆行列係数!AW99/'逆行列係数（外生化）'!AW$116</f>
        <v>0</v>
      </c>
      <c r="AX99" s="342">
        <f>逆行列係数!AX99/'逆行列係数（外生化）'!AX$116</f>
        <v>0</v>
      </c>
      <c r="AY99" s="342">
        <f>逆行列係数!AY99/'逆行列係数（外生化）'!AY$116</f>
        <v>0</v>
      </c>
      <c r="AZ99" s="342">
        <f>逆行列係数!AZ99/'逆行列係数（外生化）'!AZ$116</f>
        <v>0</v>
      </c>
      <c r="BA99" s="342">
        <f>逆行列係数!BA99/'逆行列係数（外生化）'!BA$116</f>
        <v>0</v>
      </c>
      <c r="BB99" s="342">
        <f>逆行列係数!BB99/'逆行列係数（外生化）'!BB$116</f>
        <v>0</v>
      </c>
      <c r="BC99" s="342">
        <f>逆行列係数!BC99/'逆行列係数（外生化）'!BC$116</f>
        <v>0</v>
      </c>
      <c r="BD99" s="342">
        <f>逆行列係数!BD99/'逆行列係数（外生化）'!BD$116</f>
        <v>0</v>
      </c>
      <c r="BE99" s="342">
        <f>逆行列係数!BE99/'逆行列係数（外生化）'!BE$116</f>
        <v>0</v>
      </c>
      <c r="BF99" s="342">
        <f>逆行列係数!BF99/'逆行列係数（外生化）'!BF$116</f>
        <v>0</v>
      </c>
      <c r="BG99" s="342">
        <f>逆行列係数!BG99/'逆行列係数（外生化）'!BG$116</f>
        <v>0</v>
      </c>
      <c r="BH99" s="342">
        <f>逆行列係数!BH99/'逆行列係数（外生化）'!BH$116</f>
        <v>0</v>
      </c>
      <c r="BI99" s="342">
        <f>逆行列係数!BI99/'逆行列係数（外生化）'!BI$116</f>
        <v>0</v>
      </c>
      <c r="BJ99" s="342">
        <f>逆行列係数!BJ99/'逆行列係数（外生化）'!BJ$116</f>
        <v>0</v>
      </c>
      <c r="BK99" s="342">
        <f>逆行列係数!BK99/'逆行列係数（外生化）'!BK$116</f>
        <v>0</v>
      </c>
      <c r="BL99" s="342">
        <f>逆行列係数!BL99/'逆行列係数（外生化）'!BL$116</f>
        <v>0</v>
      </c>
      <c r="BM99" s="342">
        <f>逆行列係数!BM99/'逆行列係数（外生化）'!BM$116</f>
        <v>0</v>
      </c>
      <c r="BN99" s="342">
        <f>逆行列係数!BN99/'逆行列係数（外生化）'!BN$116</f>
        <v>0</v>
      </c>
      <c r="BO99" s="342">
        <f>逆行列係数!BO99/'逆行列係数（外生化）'!BO$116</f>
        <v>0</v>
      </c>
      <c r="BP99" s="342">
        <f>逆行列係数!BP99/'逆行列係数（外生化）'!BP$116</f>
        <v>0</v>
      </c>
      <c r="BQ99" s="342">
        <f>逆行列係数!BQ99/'逆行列係数（外生化）'!BQ$116</f>
        <v>0</v>
      </c>
      <c r="BR99" s="342">
        <f>逆行列係数!BR99/'逆行列係数（外生化）'!BR$116</f>
        <v>0</v>
      </c>
      <c r="BS99" s="342">
        <f>逆行列係数!BS99/'逆行列係数（外生化）'!BS$116</f>
        <v>0</v>
      </c>
      <c r="BT99" s="342">
        <f>逆行列係数!BT99/'逆行列係数（外生化）'!BT$116</f>
        <v>0</v>
      </c>
      <c r="BU99" s="342">
        <f>逆行列係数!BU99/'逆行列係数（外生化）'!BU$116</f>
        <v>0</v>
      </c>
      <c r="BV99" s="342">
        <f>逆行列係数!BV99/'逆行列係数（外生化）'!BV$116</f>
        <v>0</v>
      </c>
      <c r="BW99" s="342">
        <f>逆行列係数!BW99/'逆行列係数（外生化）'!BW$116</f>
        <v>0</v>
      </c>
      <c r="BX99" s="342">
        <f>逆行列係数!BX99/'逆行列係数（外生化）'!BX$116</f>
        <v>0</v>
      </c>
      <c r="BY99" s="342">
        <f>逆行列係数!BY99/'逆行列係数（外生化）'!BY$116</f>
        <v>0</v>
      </c>
      <c r="BZ99" s="342">
        <f>逆行列係数!BZ99/'逆行列係数（外生化）'!BZ$116</f>
        <v>0</v>
      </c>
      <c r="CA99" s="342">
        <f>逆行列係数!CA99/'逆行列係数（外生化）'!CA$116</f>
        <v>0</v>
      </c>
      <c r="CB99" s="342">
        <f>逆行列係数!CB99/'逆行列係数（外生化）'!CB$116</f>
        <v>0</v>
      </c>
      <c r="CC99" s="342">
        <f>逆行列係数!CC99/'逆行列係数（外生化）'!CC$116</f>
        <v>0</v>
      </c>
      <c r="CD99" s="342">
        <f>逆行列係数!CD99/'逆行列係数（外生化）'!CD$116</f>
        <v>0</v>
      </c>
      <c r="CE99" s="342">
        <f>逆行列係数!CE99/'逆行列係数（外生化）'!CE$116</f>
        <v>0</v>
      </c>
      <c r="CF99" s="342">
        <f>逆行列係数!CF99/'逆行列係数（外生化）'!CF$116</f>
        <v>0</v>
      </c>
      <c r="CG99" s="342">
        <f>逆行列係数!CG99/'逆行列係数（外生化）'!CG$116</f>
        <v>0</v>
      </c>
      <c r="CH99" s="342">
        <f>逆行列係数!CH99/'逆行列係数（外生化）'!CH$116</f>
        <v>0</v>
      </c>
      <c r="CI99" s="342">
        <f>逆行列係数!CI99/'逆行列係数（外生化）'!CI$116</f>
        <v>0</v>
      </c>
      <c r="CJ99" s="342">
        <f>逆行列係数!CJ99/'逆行列係数（外生化）'!CJ$116</f>
        <v>0</v>
      </c>
      <c r="CK99" s="342">
        <f>逆行列係数!CK99/'逆行列係数（外生化）'!CK$116</f>
        <v>0</v>
      </c>
      <c r="CL99" s="342">
        <f>逆行列係数!CL99/'逆行列係数（外生化）'!CL$116</f>
        <v>0</v>
      </c>
      <c r="CM99" s="342">
        <f>逆行列係数!CM99/'逆行列係数（外生化）'!CM$116</f>
        <v>0</v>
      </c>
      <c r="CN99" s="342">
        <f>逆行列係数!CN99/'逆行列係数（外生化）'!CN$116</f>
        <v>0</v>
      </c>
      <c r="CO99" s="342">
        <f>逆行列係数!CO99/'逆行列係数（外生化）'!CO$116</f>
        <v>0</v>
      </c>
      <c r="CP99" s="342">
        <f>逆行列係数!CP99/'逆行列係数（外生化）'!CP$116</f>
        <v>0</v>
      </c>
      <c r="CQ99" s="342">
        <f>逆行列係数!CQ99/'逆行列係数（外生化）'!CQ$116</f>
        <v>0</v>
      </c>
      <c r="CR99" s="342">
        <f>逆行列係数!CR99/'逆行列係数（外生化）'!CR$116</f>
        <v>1</v>
      </c>
      <c r="CS99" s="342">
        <f>逆行列係数!CS99/'逆行列係数（外生化）'!CS$116</f>
        <v>0</v>
      </c>
      <c r="CT99" s="342">
        <f>逆行列係数!CT99/'逆行列係数（外生化）'!CT$116</f>
        <v>0</v>
      </c>
      <c r="CU99" s="342">
        <f>逆行列係数!CU99/'逆行列係数（外生化）'!CU$116</f>
        <v>0</v>
      </c>
      <c r="CV99" s="342">
        <f>逆行列係数!CV99/'逆行列係数（外生化）'!CV$116</f>
        <v>0</v>
      </c>
      <c r="CW99" s="342">
        <f>逆行列係数!CW99/'逆行列係数（外生化）'!CW$116</f>
        <v>0</v>
      </c>
      <c r="CX99" s="342">
        <f>逆行列係数!CX99/'逆行列係数（外生化）'!CX$116</f>
        <v>0</v>
      </c>
      <c r="CY99" s="342">
        <f>逆行列係数!CY99/'逆行列係数（外生化）'!CY$116</f>
        <v>0</v>
      </c>
      <c r="CZ99" s="342">
        <f>逆行列係数!CZ99/'逆行列係数（外生化）'!CZ$116</f>
        <v>0</v>
      </c>
      <c r="DA99" s="342">
        <f>逆行列係数!DA99/'逆行列係数（外生化）'!DA$116</f>
        <v>0</v>
      </c>
      <c r="DB99" s="342">
        <f>逆行列係数!DB99/'逆行列係数（外生化）'!DB$116</f>
        <v>0</v>
      </c>
      <c r="DC99" s="342">
        <f>逆行列係数!DC99/'逆行列係数（外生化）'!DC$116</f>
        <v>0</v>
      </c>
      <c r="DD99" s="342">
        <f>逆行列係数!DD99/'逆行列係数（外生化）'!DD$116</f>
        <v>0</v>
      </c>
      <c r="DE99" s="342">
        <f>逆行列係数!DE99/'逆行列係数（外生化）'!DE$116</f>
        <v>0</v>
      </c>
      <c r="DF99" s="343">
        <f>逆行列係数!DF99/'逆行列係数（外生化）'!DF$116</f>
        <v>0</v>
      </c>
      <c r="DG99" s="344"/>
      <c r="DH99" s="345"/>
      <c r="DI99" s="346"/>
      <c r="DJ99" s="346"/>
      <c r="DK99" s="346"/>
      <c r="DL99" s="346"/>
      <c r="DM99" s="346"/>
      <c r="DN99" s="346"/>
      <c r="DO99" s="346"/>
      <c r="DR99" s="345"/>
      <c r="DS99" s="345"/>
      <c r="DT99" s="345"/>
      <c r="DU99" s="345"/>
      <c r="DV99" s="345"/>
      <c r="DW99" s="345"/>
      <c r="DX99" s="345"/>
      <c r="DY99" s="345"/>
      <c r="DZ99" s="345"/>
      <c r="EA99" s="345"/>
      <c r="EB99" s="345"/>
      <c r="EC99" s="345"/>
      <c r="ED99" s="345"/>
      <c r="EE99" s="345"/>
      <c r="EF99" s="345"/>
      <c r="EG99" s="345"/>
      <c r="EH99" s="345"/>
      <c r="EI99" s="345"/>
      <c r="EJ99" s="345"/>
      <c r="EK99" s="345"/>
      <c r="EL99" s="345"/>
      <c r="EM99" s="345"/>
      <c r="EN99" s="345"/>
      <c r="EO99" s="345"/>
      <c r="EP99" s="345"/>
      <c r="EQ99" s="345"/>
      <c r="ER99" s="345"/>
      <c r="ES99" s="345"/>
      <c r="ET99" s="345"/>
      <c r="EU99" s="345"/>
      <c r="EV99" s="345"/>
      <c r="EW99" s="345"/>
      <c r="EX99" s="345"/>
      <c r="EY99" s="345"/>
      <c r="EZ99" s="345"/>
      <c r="FA99" s="345"/>
      <c r="FB99" s="345"/>
      <c r="FC99" s="345"/>
      <c r="FD99" s="345"/>
      <c r="FE99" s="345"/>
      <c r="FF99" s="345"/>
      <c r="FG99" s="345"/>
      <c r="FH99" s="345"/>
      <c r="FI99" s="345"/>
      <c r="FJ99" s="345"/>
      <c r="FK99" s="345"/>
      <c r="FL99" s="345"/>
      <c r="FM99" s="345"/>
      <c r="FN99" s="345"/>
      <c r="FO99" s="345"/>
    </row>
    <row r="100" spans="1:171" ht="19.899999999999999" customHeight="1" x14ac:dyDescent="0.15">
      <c r="A100" s="347" t="s">
        <v>567</v>
      </c>
      <c r="B100" s="348" t="s">
        <v>566</v>
      </c>
      <c r="C100" s="349">
        <f>逆行列係数!C100/'逆行列係数（外生化）'!C$116</f>
        <v>0</v>
      </c>
      <c r="D100" s="342">
        <f>逆行列係数!D100/'逆行列係数（外生化）'!D$116</f>
        <v>0</v>
      </c>
      <c r="E100" s="342">
        <f>逆行列係数!E100/'逆行列係数（外生化）'!E$116</f>
        <v>0</v>
      </c>
      <c r="F100" s="342">
        <f>逆行列係数!F100/'逆行列係数（外生化）'!F$116</f>
        <v>0</v>
      </c>
      <c r="G100" s="342">
        <f>逆行列係数!G100/'逆行列係数（外生化）'!G$116</f>
        <v>0</v>
      </c>
      <c r="H100" s="342">
        <f>逆行列係数!H100/'逆行列係数（外生化）'!H$116</f>
        <v>0</v>
      </c>
      <c r="I100" s="342">
        <f>逆行列係数!I100/'逆行列係数（外生化）'!I$116</f>
        <v>0</v>
      </c>
      <c r="J100" s="342">
        <f>逆行列係数!J100/'逆行列係数（外生化）'!J$116</f>
        <v>0</v>
      </c>
      <c r="K100" s="342">
        <f>逆行列係数!K100/'逆行列係数（外生化）'!K$116</f>
        <v>0</v>
      </c>
      <c r="L100" s="342">
        <f>逆行列係数!L100/'逆行列係数（外生化）'!L$116</f>
        <v>0</v>
      </c>
      <c r="M100" s="342">
        <f>逆行列係数!M100/'逆行列係数（外生化）'!M$116</f>
        <v>0</v>
      </c>
      <c r="N100" s="342">
        <f>逆行列係数!N100/'逆行列係数（外生化）'!N$116</f>
        <v>0</v>
      </c>
      <c r="O100" s="342">
        <f>逆行列係数!O100/'逆行列係数（外生化）'!O$116</f>
        <v>0</v>
      </c>
      <c r="P100" s="342">
        <f>逆行列係数!P100/'逆行列係数（外生化）'!P$116</f>
        <v>0</v>
      </c>
      <c r="Q100" s="342">
        <f>逆行列係数!Q100/'逆行列係数（外生化）'!Q$116</f>
        <v>0</v>
      </c>
      <c r="R100" s="342">
        <f>逆行列係数!R100/'逆行列係数（外生化）'!R$116</f>
        <v>0</v>
      </c>
      <c r="S100" s="342">
        <f>逆行列係数!S100/'逆行列係数（外生化）'!S$116</f>
        <v>0</v>
      </c>
      <c r="T100" s="342">
        <f>逆行列係数!T100/'逆行列係数（外生化）'!T$116</f>
        <v>0</v>
      </c>
      <c r="U100" s="342">
        <f>逆行列係数!U100/'逆行列係数（外生化）'!U$116</f>
        <v>0</v>
      </c>
      <c r="V100" s="342">
        <f>逆行列係数!V100/'逆行列係数（外生化）'!V$116</f>
        <v>0</v>
      </c>
      <c r="W100" s="342">
        <f>逆行列係数!W100/'逆行列係数（外生化）'!W$116</f>
        <v>0</v>
      </c>
      <c r="X100" s="342">
        <f>逆行列係数!X100/'逆行列係数（外生化）'!X$116</f>
        <v>0</v>
      </c>
      <c r="Y100" s="342">
        <f>逆行列係数!Y100/'逆行列係数（外生化）'!Y$116</f>
        <v>0</v>
      </c>
      <c r="Z100" s="342">
        <f>逆行列係数!Z100/'逆行列係数（外生化）'!Z$116</f>
        <v>0</v>
      </c>
      <c r="AA100" s="342">
        <f>逆行列係数!AA100/'逆行列係数（外生化）'!AA$116</f>
        <v>0</v>
      </c>
      <c r="AB100" s="342">
        <f>逆行列係数!AB100/'逆行列係数（外生化）'!AB$116</f>
        <v>0</v>
      </c>
      <c r="AC100" s="342">
        <f>逆行列係数!AC100/'逆行列係数（外生化）'!AC$116</f>
        <v>0</v>
      </c>
      <c r="AD100" s="342">
        <f>逆行列係数!AD100/'逆行列係数（外生化）'!AD$116</f>
        <v>0</v>
      </c>
      <c r="AE100" s="342">
        <f>逆行列係数!AE100/'逆行列係数（外生化）'!AE$116</f>
        <v>0</v>
      </c>
      <c r="AF100" s="342">
        <f>逆行列係数!AF100/'逆行列係数（外生化）'!AF$116</f>
        <v>0</v>
      </c>
      <c r="AG100" s="342">
        <f>逆行列係数!AG100/'逆行列係数（外生化）'!AG$116</f>
        <v>0</v>
      </c>
      <c r="AH100" s="342">
        <f>逆行列係数!AH100/'逆行列係数（外生化）'!AH$116</f>
        <v>0</v>
      </c>
      <c r="AI100" s="342">
        <f>逆行列係数!AI100/'逆行列係数（外生化）'!AI$116</f>
        <v>0</v>
      </c>
      <c r="AJ100" s="342">
        <f>逆行列係数!AJ100/'逆行列係数（外生化）'!AJ$116</f>
        <v>0</v>
      </c>
      <c r="AK100" s="342">
        <f>逆行列係数!AK100/'逆行列係数（外生化）'!AK$116</f>
        <v>0</v>
      </c>
      <c r="AL100" s="342">
        <f>逆行列係数!AL100/'逆行列係数（外生化）'!AL$116</f>
        <v>0</v>
      </c>
      <c r="AM100" s="342">
        <f>逆行列係数!AM100/'逆行列係数（外生化）'!AM$116</f>
        <v>0</v>
      </c>
      <c r="AN100" s="342">
        <f>逆行列係数!AN100/'逆行列係数（外生化）'!AN$116</f>
        <v>0</v>
      </c>
      <c r="AO100" s="342">
        <f>逆行列係数!AO100/'逆行列係数（外生化）'!AO$116</f>
        <v>0</v>
      </c>
      <c r="AP100" s="342">
        <f>逆行列係数!AP100/'逆行列係数（外生化）'!AP$116</f>
        <v>0</v>
      </c>
      <c r="AQ100" s="342">
        <f>逆行列係数!AQ100/'逆行列係数（外生化）'!AQ$116</f>
        <v>0</v>
      </c>
      <c r="AR100" s="342">
        <f>逆行列係数!AR100/'逆行列係数（外生化）'!AR$116</f>
        <v>0</v>
      </c>
      <c r="AS100" s="342">
        <f>逆行列係数!AS100/'逆行列係数（外生化）'!AS$116</f>
        <v>0</v>
      </c>
      <c r="AT100" s="342">
        <f>逆行列係数!AT100/'逆行列係数（外生化）'!AT$116</f>
        <v>0</v>
      </c>
      <c r="AU100" s="342">
        <f>逆行列係数!AU100/'逆行列係数（外生化）'!AU$116</f>
        <v>0</v>
      </c>
      <c r="AV100" s="342">
        <f>逆行列係数!AV100/'逆行列係数（外生化）'!AV$116</f>
        <v>0</v>
      </c>
      <c r="AW100" s="342">
        <f>逆行列係数!AW100/'逆行列係数（外生化）'!AW$116</f>
        <v>0</v>
      </c>
      <c r="AX100" s="342">
        <f>逆行列係数!AX100/'逆行列係数（外生化）'!AX$116</f>
        <v>0</v>
      </c>
      <c r="AY100" s="342">
        <f>逆行列係数!AY100/'逆行列係数（外生化）'!AY$116</f>
        <v>0</v>
      </c>
      <c r="AZ100" s="342">
        <f>逆行列係数!AZ100/'逆行列係数（外生化）'!AZ$116</f>
        <v>0</v>
      </c>
      <c r="BA100" s="342">
        <f>逆行列係数!BA100/'逆行列係数（外生化）'!BA$116</f>
        <v>0</v>
      </c>
      <c r="BB100" s="342">
        <f>逆行列係数!BB100/'逆行列係数（外生化）'!BB$116</f>
        <v>0</v>
      </c>
      <c r="BC100" s="342">
        <f>逆行列係数!BC100/'逆行列係数（外生化）'!BC$116</f>
        <v>0</v>
      </c>
      <c r="BD100" s="342">
        <f>逆行列係数!BD100/'逆行列係数（外生化）'!BD$116</f>
        <v>0</v>
      </c>
      <c r="BE100" s="342">
        <f>逆行列係数!BE100/'逆行列係数（外生化）'!BE$116</f>
        <v>0</v>
      </c>
      <c r="BF100" s="342">
        <f>逆行列係数!BF100/'逆行列係数（外生化）'!BF$116</f>
        <v>0</v>
      </c>
      <c r="BG100" s="342">
        <f>逆行列係数!BG100/'逆行列係数（外生化）'!BG$116</f>
        <v>0</v>
      </c>
      <c r="BH100" s="342">
        <f>逆行列係数!BH100/'逆行列係数（外生化）'!BH$116</f>
        <v>0</v>
      </c>
      <c r="BI100" s="342">
        <f>逆行列係数!BI100/'逆行列係数（外生化）'!BI$116</f>
        <v>0</v>
      </c>
      <c r="BJ100" s="342">
        <f>逆行列係数!BJ100/'逆行列係数（外生化）'!BJ$116</f>
        <v>0</v>
      </c>
      <c r="BK100" s="342">
        <f>逆行列係数!BK100/'逆行列係数（外生化）'!BK$116</f>
        <v>0</v>
      </c>
      <c r="BL100" s="342">
        <f>逆行列係数!BL100/'逆行列係数（外生化）'!BL$116</f>
        <v>0</v>
      </c>
      <c r="BM100" s="342">
        <f>逆行列係数!BM100/'逆行列係数（外生化）'!BM$116</f>
        <v>0</v>
      </c>
      <c r="BN100" s="342">
        <f>逆行列係数!BN100/'逆行列係数（外生化）'!BN$116</f>
        <v>0</v>
      </c>
      <c r="BO100" s="342">
        <f>逆行列係数!BO100/'逆行列係数（外生化）'!BO$116</f>
        <v>0</v>
      </c>
      <c r="BP100" s="342">
        <f>逆行列係数!BP100/'逆行列係数（外生化）'!BP$116</f>
        <v>0</v>
      </c>
      <c r="BQ100" s="342">
        <f>逆行列係数!BQ100/'逆行列係数（外生化）'!BQ$116</f>
        <v>0</v>
      </c>
      <c r="BR100" s="342">
        <f>逆行列係数!BR100/'逆行列係数（外生化）'!BR$116</f>
        <v>0</v>
      </c>
      <c r="BS100" s="342">
        <f>逆行列係数!BS100/'逆行列係数（外生化）'!BS$116</f>
        <v>0</v>
      </c>
      <c r="BT100" s="342">
        <f>逆行列係数!BT100/'逆行列係数（外生化）'!BT$116</f>
        <v>0</v>
      </c>
      <c r="BU100" s="342">
        <f>逆行列係数!BU100/'逆行列係数（外生化）'!BU$116</f>
        <v>0</v>
      </c>
      <c r="BV100" s="342">
        <f>逆行列係数!BV100/'逆行列係数（外生化）'!BV$116</f>
        <v>0</v>
      </c>
      <c r="BW100" s="342">
        <f>逆行列係数!BW100/'逆行列係数（外生化）'!BW$116</f>
        <v>0</v>
      </c>
      <c r="BX100" s="342">
        <f>逆行列係数!BX100/'逆行列係数（外生化）'!BX$116</f>
        <v>0</v>
      </c>
      <c r="BY100" s="342">
        <f>逆行列係数!BY100/'逆行列係数（外生化）'!BY$116</f>
        <v>0</v>
      </c>
      <c r="BZ100" s="342">
        <f>逆行列係数!BZ100/'逆行列係数（外生化）'!BZ$116</f>
        <v>0</v>
      </c>
      <c r="CA100" s="342">
        <f>逆行列係数!CA100/'逆行列係数（外生化）'!CA$116</f>
        <v>0</v>
      </c>
      <c r="CB100" s="342">
        <f>逆行列係数!CB100/'逆行列係数（外生化）'!CB$116</f>
        <v>0</v>
      </c>
      <c r="CC100" s="342">
        <f>逆行列係数!CC100/'逆行列係数（外生化）'!CC$116</f>
        <v>0</v>
      </c>
      <c r="CD100" s="342">
        <f>逆行列係数!CD100/'逆行列係数（外生化）'!CD$116</f>
        <v>0</v>
      </c>
      <c r="CE100" s="342">
        <f>逆行列係数!CE100/'逆行列係数（外生化）'!CE$116</f>
        <v>0</v>
      </c>
      <c r="CF100" s="342">
        <f>逆行列係数!CF100/'逆行列係数（外生化）'!CF$116</f>
        <v>0</v>
      </c>
      <c r="CG100" s="342">
        <f>逆行列係数!CG100/'逆行列係数（外生化）'!CG$116</f>
        <v>0</v>
      </c>
      <c r="CH100" s="342">
        <f>逆行列係数!CH100/'逆行列係数（外生化）'!CH$116</f>
        <v>0</v>
      </c>
      <c r="CI100" s="342">
        <f>逆行列係数!CI100/'逆行列係数（外生化）'!CI$116</f>
        <v>0</v>
      </c>
      <c r="CJ100" s="342">
        <f>逆行列係数!CJ100/'逆行列係数（外生化）'!CJ$116</f>
        <v>0</v>
      </c>
      <c r="CK100" s="342">
        <f>逆行列係数!CK100/'逆行列係数（外生化）'!CK$116</f>
        <v>0</v>
      </c>
      <c r="CL100" s="342">
        <f>逆行列係数!CL100/'逆行列係数（外生化）'!CL$116</f>
        <v>0</v>
      </c>
      <c r="CM100" s="342">
        <f>逆行列係数!CM100/'逆行列係数（外生化）'!CM$116</f>
        <v>0</v>
      </c>
      <c r="CN100" s="342">
        <f>逆行列係数!CN100/'逆行列係数（外生化）'!CN$116</f>
        <v>0</v>
      </c>
      <c r="CO100" s="342">
        <f>逆行列係数!CO100/'逆行列係数（外生化）'!CO$116</f>
        <v>0</v>
      </c>
      <c r="CP100" s="342">
        <f>逆行列係数!CP100/'逆行列係数（外生化）'!CP$116</f>
        <v>0</v>
      </c>
      <c r="CQ100" s="342">
        <f>逆行列係数!CQ100/'逆行列係数（外生化）'!CQ$116</f>
        <v>0</v>
      </c>
      <c r="CR100" s="342">
        <f>逆行列係数!CR100/'逆行列係数（外生化）'!CR$116</f>
        <v>0</v>
      </c>
      <c r="CS100" s="342">
        <f>逆行列係数!CS100/'逆行列係数（外生化）'!CS$116</f>
        <v>1</v>
      </c>
      <c r="CT100" s="342">
        <f>逆行列係数!CT100/'逆行列係数（外生化）'!CT$116</f>
        <v>0</v>
      </c>
      <c r="CU100" s="342">
        <f>逆行列係数!CU100/'逆行列係数（外生化）'!CU$116</f>
        <v>0</v>
      </c>
      <c r="CV100" s="342">
        <f>逆行列係数!CV100/'逆行列係数（外生化）'!CV$116</f>
        <v>0</v>
      </c>
      <c r="CW100" s="342">
        <f>逆行列係数!CW100/'逆行列係数（外生化）'!CW$116</f>
        <v>0</v>
      </c>
      <c r="CX100" s="342">
        <f>逆行列係数!CX100/'逆行列係数（外生化）'!CX$116</f>
        <v>0</v>
      </c>
      <c r="CY100" s="342">
        <f>逆行列係数!CY100/'逆行列係数（外生化）'!CY$116</f>
        <v>0</v>
      </c>
      <c r="CZ100" s="342">
        <f>逆行列係数!CZ100/'逆行列係数（外生化）'!CZ$116</f>
        <v>0</v>
      </c>
      <c r="DA100" s="342">
        <f>逆行列係数!DA100/'逆行列係数（外生化）'!DA$116</f>
        <v>0</v>
      </c>
      <c r="DB100" s="342">
        <f>逆行列係数!DB100/'逆行列係数（外生化）'!DB$116</f>
        <v>0</v>
      </c>
      <c r="DC100" s="342">
        <f>逆行列係数!DC100/'逆行列係数（外生化）'!DC$116</f>
        <v>0</v>
      </c>
      <c r="DD100" s="342">
        <f>逆行列係数!DD100/'逆行列係数（外生化）'!DD$116</f>
        <v>0</v>
      </c>
      <c r="DE100" s="342">
        <f>逆行列係数!DE100/'逆行列係数（外生化）'!DE$116</f>
        <v>0</v>
      </c>
      <c r="DF100" s="343">
        <f>逆行列係数!DF100/'逆行列係数（外生化）'!DF$116</f>
        <v>0</v>
      </c>
      <c r="DG100" s="344"/>
      <c r="DH100" s="345"/>
      <c r="DI100" s="346"/>
      <c r="DJ100" s="346"/>
      <c r="DK100" s="346"/>
      <c r="DL100" s="346"/>
      <c r="DM100" s="346"/>
      <c r="DN100" s="346"/>
      <c r="DO100" s="346"/>
      <c r="DR100" s="345"/>
      <c r="DS100" s="345"/>
      <c r="DT100" s="345"/>
      <c r="DU100" s="345"/>
      <c r="DV100" s="345"/>
      <c r="DW100" s="345"/>
      <c r="DX100" s="345"/>
      <c r="DY100" s="345"/>
      <c r="DZ100" s="345"/>
      <c r="EA100" s="345"/>
      <c r="EB100" s="345"/>
      <c r="EC100" s="345"/>
      <c r="ED100" s="345"/>
      <c r="EE100" s="345"/>
      <c r="EF100" s="345"/>
      <c r="EG100" s="345"/>
      <c r="EH100" s="345"/>
      <c r="EI100" s="345"/>
      <c r="EJ100" s="345"/>
      <c r="EK100" s="345"/>
      <c r="EL100" s="345"/>
      <c r="EM100" s="345"/>
      <c r="EN100" s="345"/>
      <c r="EO100" s="345"/>
      <c r="EP100" s="345"/>
      <c r="EQ100" s="345"/>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c r="FO100" s="345"/>
    </row>
    <row r="101" spans="1:171" ht="19.899999999999999" customHeight="1" x14ac:dyDescent="0.15">
      <c r="A101" s="347" t="s">
        <v>569</v>
      </c>
      <c r="B101" s="348" t="s">
        <v>92</v>
      </c>
      <c r="C101" s="349">
        <f>逆行列係数!C101/'逆行列係数（外生化）'!C$116</f>
        <v>2.4330045505164734E-3</v>
      </c>
      <c r="D101" s="342">
        <f>逆行列係数!D101/'逆行列係数（外生化）'!D$116</f>
        <v>1.7362046775156877E-3</v>
      </c>
      <c r="E101" s="342">
        <f>逆行列係数!E101/'逆行列係数（外生化）'!E$116</f>
        <v>3.0496000192766805E-4</v>
      </c>
      <c r="F101" s="342">
        <f>逆行列係数!F101/'逆行列係数（外生化）'!F$116</f>
        <v>7.9667768737467256E-4</v>
      </c>
      <c r="G101" s="342">
        <f>逆行列係数!G101/'逆行列係数（外生化）'!G$116</f>
        <v>9.713705957373208E-3</v>
      </c>
      <c r="H101" s="342">
        <f>逆行列係数!H101/'逆行列係数（外生化）'!H$116</f>
        <v>0</v>
      </c>
      <c r="I101" s="342">
        <f>逆行列係数!I101/'逆行列係数（外生化）'!I$116</f>
        <v>1.9251757332948674E-3</v>
      </c>
      <c r="J101" s="342">
        <f>逆行列係数!J101/'逆行列係数（外生化）'!J$116</f>
        <v>9.9666140547962278E-4</v>
      </c>
      <c r="K101" s="342">
        <f>逆行列係数!K101/'逆行列係数（外生化）'!K$116</f>
        <v>1.1155395756318103E-3</v>
      </c>
      <c r="L101" s="342">
        <f>逆行列係数!L101/'逆行列係数（外生化）'!L$116</f>
        <v>8.8977477603254917E-4</v>
      </c>
      <c r="M101" s="342">
        <f>逆行列係数!M101/'逆行列係数（外生化）'!M$116</f>
        <v>0</v>
      </c>
      <c r="N101" s="342">
        <f>逆行列係数!N101/'逆行列係数（外生化）'!N$116</f>
        <v>6.7209519356517576E-4</v>
      </c>
      <c r="O101" s="342">
        <f>逆行列係数!O101/'逆行列係数（外生化）'!O$116</f>
        <v>1.4380456472242037E-3</v>
      </c>
      <c r="P101" s="342">
        <f>逆行列係数!P101/'逆行列係数（外生化）'!P$116</f>
        <v>1.2010154159946937E-3</v>
      </c>
      <c r="Q101" s="342">
        <f>逆行列係数!Q101/'逆行列係数（外生化）'!Q$116</f>
        <v>7.13183081920426E-4</v>
      </c>
      <c r="R101" s="342">
        <f>逆行列係数!R101/'逆行列係数（外生化）'!R$116</f>
        <v>5.6915768050109573E-4</v>
      </c>
      <c r="S101" s="342">
        <f>逆行列係数!S101/'逆行列係数（外生化）'!S$116</f>
        <v>5.3490974134562939E-4</v>
      </c>
      <c r="T101" s="342">
        <f>逆行列係数!T101/'逆行列係数（外生化）'!T$116</f>
        <v>6.1481526805648445E-4</v>
      </c>
      <c r="U101" s="342">
        <f>逆行列係数!U101/'逆行列係数（外生化）'!U$116</f>
        <v>1.2907770857417372E-3</v>
      </c>
      <c r="V101" s="342">
        <f>逆行列係数!V101/'逆行列係数（外生化）'!V$116</f>
        <v>2.8130449238364988E-3</v>
      </c>
      <c r="W101" s="342">
        <f>逆行列係数!W101/'逆行列係数（外生化）'!W$116</f>
        <v>6.6664994524274839E-4</v>
      </c>
      <c r="X101" s="342">
        <f>逆行列係数!X101/'逆行列係数（外生化）'!X$116</f>
        <v>7.8413767328638234E-4</v>
      </c>
      <c r="Y101" s="342">
        <f>逆行列係数!Y101/'逆行列係数（外生化）'!Y$116</f>
        <v>8.889300609146787E-4</v>
      </c>
      <c r="Z101" s="342">
        <f>逆行列係数!Z101/'逆行列係数（外生化）'!Z$116</f>
        <v>1.0156639934667578E-3</v>
      </c>
      <c r="AA101" s="342">
        <f>逆行列係数!AA101/'逆行列係数（外生化）'!AA$116</f>
        <v>1.6520914395614203E-3</v>
      </c>
      <c r="AB101" s="342">
        <f>逆行列係数!AB101/'逆行列係数（外生化）'!AB$116</f>
        <v>5.2215821875035572E-4</v>
      </c>
      <c r="AC101" s="342">
        <f>逆行列係数!AC101/'逆行列係数（外生化）'!AC$116</f>
        <v>1.978891617708851E-4</v>
      </c>
      <c r="AD101" s="342">
        <f>逆行列係数!AD101/'逆行列係数（外生化）'!AD$116</f>
        <v>4.5493477310368615E-4</v>
      </c>
      <c r="AE101" s="342">
        <f>逆行列係数!AE101/'逆行列係数（外生化）'!AE$116</f>
        <v>5.4895575808602414E-4</v>
      </c>
      <c r="AF101" s="342">
        <f>逆行列係数!AF101/'逆行列係数（外生化）'!AF$116</f>
        <v>6.9552097347993158E-4</v>
      </c>
      <c r="AG101" s="342">
        <f>逆行列係数!AG101/'逆行列係数（外生化）'!AG$116</f>
        <v>1.6868398535002755E-4</v>
      </c>
      <c r="AH101" s="342">
        <f>逆行列係数!AH101/'逆行列係数（外生化）'!AH$116</f>
        <v>5.41848064514241E-4</v>
      </c>
      <c r="AI101" s="342">
        <f>逆行列係数!AI101/'逆行列係数（外生化）'!AI$116</f>
        <v>1.9223672055857111E-3</v>
      </c>
      <c r="AJ101" s="342">
        <f>逆行列係数!AJ101/'逆行列係数（外生化）'!AJ$116</f>
        <v>4.65283232356973E-4</v>
      </c>
      <c r="AK101" s="342">
        <f>逆行列係数!AK101/'逆行列係数（外生化）'!AK$116</f>
        <v>1.107937257635814E-3</v>
      </c>
      <c r="AL101" s="342">
        <f>逆行列係数!AL101/'逆行列係数（外生化）'!AL$116</f>
        <v>8.5219383440532533E-4</v>
      </c>
      <c r="AM101" s="342">
        <f>逆行列係数!AM101/'逆行列係数（外生化）'!AM$116</f>
        <v>1.2808692523023119E-3</v>
      </c>
      <c r="AN101" s="342">
        <f>逆行列係数!AN101/'逆行列係数（外生化）'!AN$116</f>
        <v>7.7904582364363368E-4</v>
      </c>
      <c r="AO101" s="342">
        <f>逆行列係数!AO101/'逆行列係数（外生化）'!AO$116</f>
        <v>8.6933186096181507E-4</v>
      </c>
      <c r="AP101" s="342">
        <f>逆行列係数!AP101/'逆行列係数（外生化）'!AP$116</f>
        <v>6.82249388084844E-4</v>
      </c>
      <c r="AQ101" s="342">
        <f>逆行列係数!AQ101/'逆行列係数（外生化）'!AQ$116</f>
        <v>1.9372175850518524E-3</v>
      </c>
      <c r="AR101" s="342">
        <f>逆行列係数!AR101/'逆行列係数（外生化）'!AR$116</f>
        <v>5.3120158681513156E-4</v>
      </c>
      <c r="AS101" s="342">
        <f>逆行列係数!AS101/'逆行列係数（外生化）'!AS$116</f>
        <v>4.3548751990326988E-4</v>
      </c>
      <c r="AT101" s="342">
        <f>逆行列係数!AT101/'逆行列係数（外生化）'!AT$116</f>
        <v>1.6372620877705259E-3</v>
      </c>
      <c r="AU101" s="342">
        <f>逆行列係数!AU101/'逆行列係数（外生化）'!AU$116</f>
        <v>5.8083110093498462E-4</v>
      </c>
      <c r="AV101" s="342">
        <f>逆行列係数!AV101/'逆行列係数（外生化）'!AV$116</f>
        <v>7.0593209668968831E-4</v>
      </c>
      <c r="AW101" s="342">
        <f>逆行列係数!AW101/'逆行列係数（外生化）'!AW$116</f>
        <v>6.031954165962454E-4</v>
      </c>
      <c r="AX101" s="342">
        <f>逆行列係数!AX101/'逆行列係数（外生化）'!AX$116</f>
        <v>4.6886997981689116E-4</v>
      </c>
      <c r="AY101" s="342">
        <f>逆行列係数!AY101/'逆行列係数（外生化）'!AY$116</f>
        <v>5.2939690484112044E-4</v>
      </c>
      <c r="AZ101" s="342">
        <f>逆行列係数!AZ101/'逆行列係数（外生化）'!AZ$116</f>
        <v>2.4427160531646178E-4</v>
      </c>
      <c r="BA101" s="342">
        <f>逆行列係数!BA101/'逆行列係数（外生化）'!BA$116</f>
        <v>5.7903137276156427E-4</v>
      </c>
      <c r="BB101" s="342">
        <f>逆行列係数!BB101/'逆行列係数（外生化）'!BB$116</f>
        <v>6.2744068051449084E-4</v>
      </c>
      <c r="BC101" s="342">
        <f>逆行列係数!BC101/'逆行列係数（外生化）'!BC$116</f>
        <v>3.041822004370829E-4</v>
      </c>
      <c r="BD101" s="342">
        <f>逆行列係数!BD101/'逆行列係数（外生化）'!BD$116</f>
        <v>3.230052964702062E-4</v>
      </c>
      <c r="BE101" s="342">
        <f>逆行列係数!BE101/'逆行列係数（外生化）'!BE$116</f>
        <v>1.9002277728102541E-4</v>
      </c>
      <c r="BF101" s="342">
        <f>逆行列係数!BF101/'逆行列係数（外生化）'!BF$116</f>
        <v>2.8134589279730875E-4</v>
      </c>
      <c r="BG101" s="342">
        <f>逆行列係数!BG101/'逆行列係数（外生化）'!BG$116</f>
        <v>2.2297933601812833E-4</v>
      </c>
      <c r="BH101" s="342">
        <f>逆行列係数!BH101/'逆行列係数（外生化）'!BH$116</f>
        <v>7.5584923574018243E-4</v>
      </c>
      <c r="BI101" s="342">
        <f>逆行列係数!BI101/'逆行列係数（外生化）'!BI$116</f>
        <v>5.6290937793620382E-4</v>
      </c>
      <c r="BJ101" s="342">
        <f>逆行列係数!BJ101/'逆行列係数（外生化）'!BJ$116</f>
        <v>8.3554854985351751E-4</v>
      </c>
      <c r="BK101" s="342">
        <f>逆行列係数!BK101/'逆行列係数（外生化）'!BK$116</f>
        <v>2.2930009552778415E-3</v>
      </c>
      <c r="BL101" s="342">
        <f>逆行列係数!BL101/'逆行列係数（外生化）'!BL$116</f>
        <v>8.9827028274657849E-4</v>
      </c>
      <c r="BM101" s="342">
        <f>逆行列係数!BM101/'逆行列係数（外生化）'!BM$116</f>
        <v>1.4597169904044137E-3</v>
      </c>
      <c r="BN101" s="342">
        <f>逆行列係数!BN101/'逆行列係数（外生化）'!BN$116</f>
        <v>9.4290359869477868E-4</v>
      </c>
      <c r="BO101" s="342">
        <f>逆行列係数!BO101/'逆行列係数（外生化）'!BO$116</f>
        <v>1.1710059042347107E-3</v>
      </c>
      <c r="BP101" s="342">
        <f>逆行列係数!BP101/'逆行列係数（外生化）'!BP$116</f>
        <v>1.1786007344053995E-3</v>
      </c>
      <c r="BQ101" s="342">
        <f>逆行列係数!BQ101/'逆行列係数（外生化）'!BQ$116</f>
        <v>5.0134589349422696E-3</v>
      </c>
      <c r="BR101" s="342">
        <f>逆行列係数!BR101/'逆行列係数（外生化）'!BR$116</f>
        <v>7.1513068545434218E-3</v>
      </c>
      <c r="BS101" s="342">
        <f>逆行列係数!BS101/'逆行列係数（外生化）'!BS$116</f>
        <v>2.4411296066469373E-3</v>
      </c>
      <c r="BT101" s="342">
        <f>逆行列係数!BT101/'逆行列係数（外生化）'!BT$116</f>
        <v>7.4996864403376778E-4</v>
      </c>
      <c r="BU101" s="342">
        <f>逆行列係数!BU101/'逆行列係数（外生化）'!BU$116</f>
        <v>2.6603949765242724E-3</v>
      </c>
      <c r="BV101" s="342">
        <f>逆行列係数!BV101/'逆行列係数（外生化）'!BV$116</f>
        <v>7.6970270564504645E-4</v>
      </c>
      <c r="BW101" s="342">
        <f>逆行列係数!BW101/'逆行列係数（外生化）'!BW$116</f>
        <v>8.7115040596806744E-4</v>
      </c>
      <c r="BX101" s="342">
        <f>逆行列係数!BX101/'逆行列係数（外生化）'!BX$116</f>
        <v>1.5987007880680646E-4</v>
      </c>
      <c r="BY101" s="342">
        <f>逆行列係数!BY101/'逆行列係数（外生化）'!BY$116</f>
        <v>9.7363189842144019E-4</v>
      </c>
      <c r="BZ101" s="342">
        <f>逆行列係数!BZ101/'逆行列係数（外生化）'!BZ$116</f>
        <v>1.7109813078800586E-3</v>
      </c>
      <c r="CA101" s="342">
        <f>逆行列係数!CA101/'逆行列係数（外生化）'!CA$116</f>
        <v>9.7609956275710949E-4</v>
      </c>
      <c r="CB101" s="342">
        <f>逆行列係数!CB101/'逆行列係数（外生化）'!CB$116</f>
        <v>1.0567102824946455E-3</v>
      </c>
      <c r="CC101" s="342">
        <f>逆行列係数!CC101/'逆行列係数（外生化）'!CC$116</f>
        <v>0</v>
      </c>
      <c r="CD101" s="342">
        <f>逆行列係数!CD101/'逆行列係数（外生化）'!CD$116</f>
        <v>9.9118793831526222E-4</v>
      </c>
      <c r="CE101" s="342">
        <f>逆行列係数!CE101/'逆行列係数（外生化）'!CE$116</f>
        <v>3.3171778117174256E-3</v>
      </c>
      <c r="CF101" s="342">
        <f>逆行列係数!CF101/'逆行列係数（外生化）'!CF$116</f>
        <v>2.554581116708368E-3</v>
      </c>
      <c r="CG101" s="342">
        <f>逆行列係数!CG101/'逆行列係数（外生化）'!CG$116</f>
        <v>2.1978615483226897E-4</v>
      </c>
      <c r="CH101" s="342">
        <f>逆行列係数!CH101/'逆行列係数（外生化）'!CH$116</f>
        <v>1.2244088508847732E-3</v>
      </c>
      <c r="CI101" s="342">
        <f>逆行列係数!CI101/'逆行列係数（外生化）'!CI$116</f>
        <v>3.1584971083028312E-3</v>
      </c>
      <c r="CJ101" s="342">
        <f>逆行列係数!CJ101/'逆行列係数（外生化）'!CJ$116</f>
        <v>4.562435476964533E-4</v>
      </c>
      <c r="CK101" s="342">
        <f>逆行列係数!CK101/'逆行列係数（外生化）'!CK$116</f>
        <v>9.3410676575142871E-4</v>
      </c>
      <c r="CL101" s="342">
        <f>逆行列係数!CL101/'逆行列係数（外生化）'!CL$116</f>
        <v>1.9823815276256576E-3</v>
      </c>
      <c r="CM101" s="342">
        <f>逆行列係数!CM101/'逆行列係数（外生化）'!CM$116</f>
        <v>3.486859993344096E-4</v>
      </c>
      <c r="CN101" s="342">
        <f>逆行列係数!CN101/'逆行列係数（外生化）'!CN$116</f>
        <v>7.5117105843707259E-4</v>
      </c>
      <c r="CO101" s="342">
        <f>逆行列係数!CO101/'逆行列係数（外生化）'!CO$116</f>
        <v>4.874861084063562E-3</v>
      </c>
      <c r="CP101" s="342">
        <f>逆行列係数!CP101/'逆行列係数（外生化）'!CP$116</f>
        <v>1.5059314579710093E-3</v>
      </c>
      <c r="CQ101" s="342">
        <f>逆行列係数!CQ101/'逆行列係数（外生化）'!CQ$116</f>
        <v>6.1324726802048984E-4</v>
      </c>
      <c r="CR101" s="342">
        <f>逆行列係数!CR101/'逆行列係数（外生化）'!CR$116</f>
        <v>3.1415744986423047E-4</v>
      </c>
      <c r="CS101" s="342">
        <f>逆行列係数!CS101/'逆行列係数（外生化）'!CS$116</f>
        <v>5.1703512008021378E-4</v>
      </c>
      <c r="CT101" s="342">
        <f>逆行列係数!CT101/'逆行列係数（外生化）'!CT$116</f>
        <v>1</v>
      </c>
      <c r="CU101" s="342">
        <f>逆行列係数!CU101/'逆行列係数（外生化）'!CU$116</f>
        <v>1.3505722953887054E-3</v>
      </c>
      <c r="CV101" s="342">
        <f>逆行列係数!CV101/'逆行列係数（外生化）'!CV$116</f>
        <v>6.9109208496626799E-4</v>
      </c>
      <c r="CW101" s="342">
        <f>逆行列係数!CW101/'逆行列係数（外生化）'!CW$116</f>
        <v>1.5524824913491985E-3</v>
      </c>
      <c r="CX101" s="342">
        <f>逆行列係数!CX101/'逆行列係数（外生化）'!CX$116</f>
        <v>1.8301923809888087E-3</v>
      </c>
      <c r="CY101" s="342">
        <f>逆行列係数!CY101/'逆行列係数（外生化）'!CY$116</f>
        <v>1.6999369344047426E-3</v>
      </c>
      <c r="CZ101" s="342">
        <f>逆行列係数!CZ101/'逆行列係数（外生化）'!CZ$116</f>
        <v>1.2825159294973247E-3</v>
      </c>
      <c r="DA101" s="342">
        <f>逆行列係数!DA101/'逆行列係数（外生化）'!DA$116</f>
        <v>1.3607134537209043E-3</v>
      </c>
      <c r="DB101" s="342">
        <f>逆行列係数!DB101/'逆行列係数（外生化）'!DB$116</f>
        <v>6.5229510246959752E-3</v>
      </c>
      <c r="DC101" s="342">
        <f>逆行列係数!DC101/'逆行列係数（外生化）'!DC$116</f>
        <v>1.9077189550194759E-3</v>
      </c>
      <c r="DD101" s="342">
        <f>逆行列係数!DD101/'逆行列係数（外生化）'!DD$116</f>
        <v>1.6099510506276916E-3</v>
      </c>
      <c r="DE101" s="342">
        <f>逆行列係数!DE101/'逆行列係数（外生化）'!DE$116</f>
        <v>2.4987699624708256E-4</v>
      </c>
      <c r="DF101" s="343">
        <f>逆行列係数!DF101/'逆行列係数（外生化）'!DF$116</f>
        <v>4.8848354759518909E-4</v>
      </c>
      <c r="DG101" s="344"/>
      <c r="DH101" s="345"/>
      <c r="DI101" s="346"/>
      <c r="DJ101" s="346"/>
      <c r="DK101" s="346"/>
      <c r="DL101" s="346"/>
      <c r="DM101" s="346"/>
      <c r="DN101" s="346"/>
      <c r="DO101" s="346"/>
      <c r="DR101" s="345"/>
      <c r="DS101" s="345"/>
      <c r="DT101" s="345"/>
      <c r="DU101" s="345"/>
      <c r="DV101" s="345"/>
      <c r="DW101" s="345"/>
      <c r="DX101" s="345"/>
      <c r="DY101" s="345"/>
      <c r="DZ101" s="345"/>
      <c r="EA101" s="345"/>
      <c r="EB101" s="345"/>
      <c r="EC101" s="345"/>
      <c r="ED101" s="345"/>
      <c r="EE101" s="345"/>
      <c r="EF101" s="345"/>
      <c r="EG101" s="345"/>
      <c r="EH101" s="345"/>
      <c r="EI101" s="345"/>
      <c r="EJ101" s="345"/>
      <c r="EK101" s="345"/>
      <c r="EL101" s="345"/>
      <c r="EM101" s="345"/>
      <c r="EN101" s="345"/>
      <c r="EO101" s="345"/>
      <c r="EP101" s="345"/>
      <c r="EQ101" s="345"/>
      <c r="ER101" s="345"/>
      <c r="ES101" s="345"/>
      <c r="ET101" s="345"/>
      <c r="EU101" s="345"/>
      <c r="EV101" s="345"/>
      <c r="EW101" s="345"/>
      <c r="EX101" s="345"/>
      <c r="EY101" s="345"/>
      <c r="EZ101" s="345"/>
      <c r="FA101" s="345"/>
      <c r="FB101" s="345"/>
      <c r="FC101" s="345"/>
      <c r="FD101" s="345"/>
      <c r="FE101" s="345"/>
      <c r="FF101" s="345"/>
      <c r="FG101" s="345"/>
      <c r="FH101" s="345"/>
      <c r="FI101" s="345"/>
      <c r="FJ101" s="345"/>
      <c r="FK101" s="345"/>
      <c r="FL101" s="345"/>
      <c r="FM101" s="345"/>
      <c r="FN101" s="345"/>
      <c r="FO101" s="345"/>
    </row>
    <row r="102" spans="1:171" ht="19.899999999999999" customHeight="1" x14ac:dyDescent="0.15">
      <c r="A102" s="347" t="s">
        <v>571</v>
      </c>
      <c r="B102" s="348" t="s">
        <v>572</v>
      </c>
      <c r="C102" s="349">
        <f>逆行列係数!C102/'逆行列係数（外生化）'!C$116</f>
        <v>1.0204913357209067E-2</v>
      </c>
      <c r="D102" s="342">
        <f>逆行列係数!D102/'逆行列係数（外生化）'!D$116</f>
        <v>4.6240404844841146E-3</v>
      </c>
      <c r="E102" s="342">
        <f>逆行列係数!E102/'逆行列係数（外生化）'!E$116</f>
        <v>4.4023199884338157E-3</v>
      </c>
      <c r="F102" s="342">
        <f>逆行列係数!F102/'逆行列係数（外生化）'!F$116</f>
        <v>7.7997682351775583E-3</v>
      </c>
      <c r="G102" s="342">
        <f>逆行列係数!G102/'逆行列係数（外生化）'!G$116</f>
        <v>4.1186100277000271E-3</v>
      </c>
      <c r="H102" s="342">
        <f>逆行列係数!H102/'逆行列係数（外生化）'!H$116</f>
        <v>0</v>
      </c>
      <c r="I102" s="342">
        <f>逆行列係数!I102/'逆行列係数（外生化）'!I$116</f>
        <v>3.5821040764166055E-2</v>
      </c>
      <c r="J102" s="342">
        <f>逆行列係数!J102/'逆行列係数（外生化）'!J$116</f>
        <v>2.9624113161857862E-3</v>
      </c>
      <c r="K102" s="342">
        <f>逆行列係数!K102/'逆行列係数（外生化）'!K$116</f>
        <v>3.7203791825593992E-3</v>
      </c>
      <c r="L102" s="342">
        <f>逆行列係数!L102/'逆行列係数（外生化）'!L$116</f>
        <v>1.5690213521234056E-3</v>
      </c>
      <c r="M102" s="342">
        <f>逆行列係数!M102/'逆行列係数（外生化）'!M$116</f>
        <v>0</v>
      </c>
      <c r="N102" s="342">
        <f>逆行列係数!N102/'逆行列係数（外生化）'!N$116</f>
        <v>5.2219759110191648E-3</v>
      </c>
      <c r="O102" s="342">
        <f>逆行列係数!O102/'逆行列係数（外生化）'!O$116</f>
        <v>2.7939870554036287E-3</v>
      </c>
      <c r="P102" s="342">
        <f>逆行列係数!P102/'逆行列係数（外生化）'!P$116</f>
        <v>5.0469038072853941E-3</v>
      </c>
      <c r="Q102" s="342">
        <f>逆行列係数!Q102/'逆行列係数（外生化）'!Q$116</f>
        <v>4.4077302595191114E-3</v>
      </c>
      <c r="R102" s="342">
        <f>逆行列係数!R102/'逆行列係数（外生化）'!R$116</f>
        <v>2.8298490228788015E-3</v>
      </c>
      <c r="S102" s="342">
        <f>逆行列係数!S102/'逆行列係数（外生化）'!S$116</f>
        <v>2.7934526228322338E-3</v>
      </c>
      <c r="T102" s="342">
        <f>逆行列係数!T102/'逆行列係数（外生化）'!T$116</f>
        <v>6.29457474477591E-3</v>
      </c>
      <c r="U102" s="342">
        <f>逆行列係数!U102/'逆行列係数（外生化）'!U$116</f>
        <v>2.2442956941193621E-3</v>
      </c>
      <c r="V102" s="342">
        <f>逆行列係数!V102/'逆行列係数（外生化）'!V$116</f>
        <v>5.6289965936116518E-3</v>
      </c>
      <c r="W102" s="342">
        <f>逆行列係数!W102/'逆行列係数（外生化）'!W$116</f>
        <v>1.3442268321480347E-3</v>
      </c>
      <c r="X102" s="342">
        <f>逆行列係数!X102/'逆行列係数（外生化）'!X$116</f>
        <v>2.189775965642308E-3</v>
      </c>
      <c r="Y102" s="342">
        <f>逆行列係数!Y102/'逆行列係数（外生化）'!Y$116</f>
        <v>1.5200379396943413E-3</v>
      </c>
      <c r="Z102" s="342">
        <f>逆行列係数!Z102/'逆行列係数（外生化）'!Z$116</f>
        <v>2.4924290223329397E-3</v>
      </c>
      <c r="AA102" s="342">
        <f>逆行列係数!AA102/'逆行列係数（外生化）'!AA$116</f>
        <v>1.654571409947043E-3</v>
      </c>
      <c r="AB102" s="342">
        <f>逆行列係数!AB102/'逆行列係数（外生化）'!AB$116</f>
        <v>2.1457899325409008E-3</v>
      </c>
      <c r="AC102" s="342">
        <f>逆行列係数!AC102/'逆行列係数（外生化）'!AC$116</f>
        <v>2.5765813415014002E-4</v>
      </c>
      <c r="AD102" s="342">
        <f>逆行列係数!AD102/'逆行列係数（外生化）'!AD$116</f>
        <v>5.0196917234467293E-3</v>
      </c>
      <c r="AE102" s="342">
        <f>逆行列係数!AE102/'逆行列係数（外生化）'!AE$116</f>
        <v>2.4374492784832551E-3</v>
      </c>
      <c r="AF102" s="342">
        <f>逆行列係数!AF102/'逆行列係数（外生化）'!AF$116</f>
        <v>5.2184302971762598E-3</v>
      </c>
      <c r="AG102" s="342">
        <f>逆行列係数!AG102/'逆行列係数（外生化）'!AG$116</f>
        <v>2.8322129425678113E-3</v>
      </c>
      <c r="AH102" s="342">
        <f>逆行列係数!AH102/'逆行列係数（外生化）'!AH$116</f>
        <v>3.6276555992239695E-3</v>
      </c>
      <c r="AI102" s="342">
        <f>逆行列係数!AI102/'逆行列係数（外生化）'!AI$116</f>
        <v>8.902496030298853E-3</v>
      </c>
      <c r="AJ102" s="342">
        <f>逆行列係数!AJ102/'逆行列係数（外生化）'!AJ$116</f>
        <v>1.658896217889376E-3</v>
      </c>
      <c r="AK102" s="342">
        <f>逆行列係数!AK102/'逆行列係数（外生化）'!AK$116</f>
        <v>8.9675526504239614E-3</v>
      </c>
      <c r="AL102" s="342">
        <f>逆行列係数!AL102/'逆行列係数（外生化）'!AL$116</f>
        <v>1.705701758312062E-3</v>
      </c>
      <c r="AM102" s="342">
        <f>逆行列係数!AM102/'逆行列係数（外生化）'!AM$116</f>
        <v>2.768718913314103E-3</v>
      </c>
      <c r="AN102" s="342">
        <f>逆行列係数!AN102/'逆行列係数（外生化）'!AN$116</f>
        <v>4.571895594893881E-3</v>
      </c>
      <c r="AO102" s="342">
        <f>逆行列係数!AO102/'逆行列係数（外生化）'!AO$116</f>
        <v>3.5471740590839393E-3</v>
      </c>
      <c r="AP102" s="342">
        <f>逆行列係数!AP102/'逆行列係数（外生化）'!AP$116</f>
        <v>1.7063122690621055E-3</v>
      </c>
      <c r="AQ102" s="342">
        <f>逆行列係数!AQ102/'逆行列係数（外生化）'!AQ$116</f>
        <v>2.877663912859429E-3</v>
      </c>
      <c r="AR102" s="342">
        <f>逆行列係数!AR102/'逆行列係数（外生化）'!AR$116</f>
        <v>2.9017964844075274E-3</v>
      </c>
      <c r="AS102" s="342">
        <f>逆行列係数!AS102/'逆行列係数（外生化）'!AS$116</f>
        <v>3.4917436018417356E-3</v>
      </c>
      <c r="AT102" s="342">
        <f>逆行列係数!AT102/'逆行列係数（外生化）'!AT$116</f>
        <v>4.3289343014419604E-3</v>
      </c>
      <c r="AU102" s="342">
        <f>逆行列係数!AU102/'逆行列係数（外生化）'!AU$116</f>
        <v>5.793099493569283E-3</v>
      </c>
      <c r="AV102" s="342">
        <f>逆行列係数!AV102/'逆行列係数（外生化）'!AV$116</f>
        <v>3.5804894456869466E-3</v>
      </c>
      <c r="AW102" s="342">
        <f>逆行列係数!AW102/'逆行列係数（外生化）'!AW$116</f>
        <v>5.9529140595710418E-3</v>
      </c>
      <c r="AX102" s="342">
        <f>逆行列係数!AX102/'逆行列係数（外生化）'!AX$116</f>
        <v>3.1148027005931524E-3</v>
      </c>
      <c r="AY102" s="342">
        <f>逆行列係数!AY102/'逆行列係数（外生化）'!AY$116</f>
        <v>8.6989091142046469E-3</v>
      </c>
      <c r="AZ102" s="342">
        <f>逆行列係数!AZ102/'逆行列係数（外生化）'!AZ$116</f>
        <v>2.4260779810066626E-3</v>
      </c>
      <c r="BA102" s="342">
        <f>逆行列係数!BA102/'逆行列係数（外生化）'!BA$116</f>
        <v>2.6860288695964856E-3</v>
      </c>
      <c r="BB102" s="342">
        <f>逆行列係数!BB102/'逆行列係数（外生化）'!BB$116</f>
        <v>7.6115886889560926E-3</v>
      </c>
      <c r="BC102" s="342">
        <f>逆行列係数!BC102/'逆行列係数（外生化）'!BC$116</f>
        <v>2.1934011977541921E-3</v>
      </c>
      <c r="BD102" s="342">
        <f>逆行列係数!BD102/'逆行列係数（外生化）'!BD$116</f>
        <v>1.9408012547523859E-3</v>
      </c>
      <c r="BE102" s="342">
        <f>逆行列係数!BE102/'逆行列係数（外生化）'!BE$116</f>
        <v>2.519525613810897E-3</v>
      </c>
      <c r="BF102" s="342">
        <f>逆行列係数!BF102/'逆行列係数（外生化）'!BF$116</f>
        <v>2.1659457154390863E-3</v>
      </c>
      <c r="BG102" s="342">
        <f>逆行列係数!BG102/'逆行列係数（外生化）'!BG$116</f>
        <v>2.5105309235787456E-3</v>
      </c>
      <c r="BH102" s="342">
        <f>逆行列係数!BH102/'逆行列係数（外生化）'!BH$116</f>
        <v>6.2281789917642471E-3</v>
      </c>
      <c r="BI102" s="342">
        <f>逆行列係数!BI102/'逆行列係数（外生化）'!BI$116</f>
        <v>5.148904059588841E-3</v>
      </c>
      <c r="BJ102" s="342">
        <f>逆行列係数!BJ102/'逆行列係数（外生化）'!BJ$116</f>
        <v>7.9191372361006145E-3</v>
      </c>
      <c r="BK102" s="342">
        <f>逆行列係数!BK102/'逆行列係数（外生化）'!BK$116</f>
        <v>4.5524101739362166E-2</v>
      </c>
      <c r="BL102" s="342">
        <f>逆行列係数!BL102/'逆行列係数（外生化）'!BL$116</f>
        <v>2.0448700319276866E-2</v>
      </c>
      <c r="BM102" s="342">
        <f>逆行列係数!BM102/'逆行列係数（外生化）'!BM$116</f>
        <v>1.2732087422165228E-2</v>
      </c>
      <c r="BN102" s="342">
        <f>逆行列係数!BN102/'逆行列係数（外生化）'!BN$116</f>
        <v>2.9897666400497687E-2</v>
      </c>
      <c r="BO102" s="342">
        <f>逆行列係数!BO102/'逆行列係数（外生化）'!BO$116</f>
        <v>4.4571153299029172E-2</v>
      </c>
      <c r="BP102" s="342">
        <f>逆行列係数!BP102/'逆行列係数（外生化）'!BP$116</f>
        <v>3.1327549486605561E-3</v>
      </c>
      <c r="BQ102" s="342">
        <f>逆行列係数!BQ102/'逆行列係数（外生化）'!BQ$116</f>
        <v>4.9599370376012314E-3</v>
      </c>
      <c r="BR102" s="342">
        <f>逆行列係数!BR102/'逆行列係数（外生化）'!BR$116</f>
        <v>3.6911259037736345E-3</v>
      </c>
      <c r="BS102" s="342">
        <f>逆行列係数!BS102/'逆行列係数（外生化）'!BS$116</f>
        <v>7.7682692161974744E-3</v>
      </c>
      <c r="BT102" s="342">
        <f>逆行列係数!BT102/'逆行列係数（外生化）'!BT$116</f>
        <v>8.1033326853925773E-3</v>
      </c>
      <c r="BU102" s="342">
        <f>逆行列係数!BU102/'逆行列係数（外生化）'!BU$116</f>
        <v>4.2738533988101223E-3</v>
      </c>
      <c r="BV102" s="342">
        <f>逆行列係数!BV102/'逆行列係数（外生化）'!BV$116</f>
        <v>2.2196732865566757E-3</v>
      </c>
      <c r="BW102" s="342">
        <f>逆行列係数!BW102/'逆行列係数（外生化）'!BW$116</f>
        <v>1.8970057690621501E-3</v>
      </c>
      <c r="BX102" s="342">
        <f>逆行列係数!BX102/'逆行列係数（外生化）'!BX$116</f>
        <v>5.4623007796362837E-4</v>
      </c>
      <c r="BY102" s="342">
        <f>逆行列係数!BY102/'逆行列係数（外生化）'!BY$116</f>
        <v>2.8458469191965847E-3</v>
      </c>
      <c r="BZ102" s="342">
        <f>逆行列係数!BZ102/'逆行列係数（外生化）'!BZ$116</f>
        <v>4.2553344199830322E-3</v>
      </c>
      <c r="CA102" s="342">
        <f>逆行列係数!CA102/'逆行列係数（外生化）'!CA$116</f>
        <v>0.13957196610671513</v>
      </c>
      <c r="CB102" s="342">
        <f>逆行列係数!CB102/'逆行列係数（外生化）'!CB$116</f>
        <v>2.2071300138618018E-3</v>
      </c>
      <c r="CC102" s="342">
        <f>逆行列係数!CC102/'逆行列係数（外生化）'!CC$116</f>
        <v>0</v>
      </c>
      <c r="CD102" s="342">
        <f>逆行列係数!CD102/'逆行列係数（外生化）'!CD$116</f>
        <v>5.9103840934052465E-3</v>
      </c>
      <c r="CE102" s="342">
        <f>逆行列係数!CE102/'逆行列係数（外生化）'!CE$116</f>
        <v>5.7392525313354186E-3</v>
      </c>
      <c r="CF102" s="342">
        <f>逆行列係数!CF102/'逆行列係数（外生化）'!CF$116</f>
        <v>5.2561730761947444E-3</v>
      </c>
      <c r="CG102" s="342">
        <f>逆行列係数!CG102/'逆行列係数（外生化）'!CG$116</f>
        <v>1.675705302701341E-3</v>
      </c>
      <c r="CH102" s="342">
        <f>逆行列係数!CH102/'逆行列係数（外生化）'!CH$116</f>
        <v>6.5432102711244387E-3</v>
      </c>
      <c r="CI102" s="342">
        <f>逆行列係数!CI102/'逆行列係数（外生化）'!CI$116</f>
        <v>1.1363248482135112E-2</v>
      </c>
      <c r="CJ102" s="342">
        <f>逆行列係数!CJ102/'逆行列係数（外生化）'!CJ$116</f>
        <v>4.6891705758116435E-3</v>
      </c>
      <c r="CK102" s="342">
        <f>逆行列係数!CK102/'逆行列係数（外生化）'!CK$116</f>
        <v>2.6233366314447792E-2</v>
      </c>
      <c r="CL102" s="342">
        <f>逆行列係数!CL102/'逆行列係数（外生化）'!CL$116</f>
        <v>5.4010986819053013E-3</v>
      </c>
      <c r="CM102" s="342">
        <f>逆行列係数!CM102/'逆行列係数（外生化）'!CM$116</f>
        <v>6.5093933813019271E-3</v>
      </c>
      <c r="CN102" s="342">
        <f>逆行列係数!CN102/'逆行列係数（外生化）'!CN$116</f>
        <v>3.3401165925138216E-3</v>
      </c>
      <c r="CO102" s="342">
        <f>逆行列係数!CO102/'逆行列係数（外生化）'!CO$116</f>
        <v>3.5954062854407151E-3</v>
      </c>
      <c r="CP102" s="342">
        <f>逆行列係数!CP102/'逆行列係数（外生化）'!CP$116</f>
        <v>6.787896708398725E-3</v>
      </c>
      <c r="CQ102" s="342">
        <f>逆行列係数!CQ102/'逆行列係数（外生化）'!CQ$116</f>
        <v>8.5564316904599494E-3</v>
      </c>
      <c r="CR102" s="342">
        <f>逆行列係数!CR102/'逆行列係数（外生化）'!CR$116</f>
        <v>5.0421549395665679E-3</v>
      </c>
      <c r="CS102" s="342">
        <f>逆行列係数!CS102/'逆行列係数（外生化）'!CS$116</f>
        <v>1.0420098936121693E-2</v>
      </c>
      <c r="CT102" s="342">
        <f>逆行列係数!CT102/'逆行列係数（外生化）'!CT$116</f>
        <v>3.7903442763782911E-3</v>
      </c>
      <c r="CU102" s="342">
        <f>逆行列係数!CU102/'逆行列係数（外生化）'!CU$116</f>
        <v>1</v>
      </c>
      <c r="CV102" s="342">
        <f>逆行列係数!CV102/'逆行列係数（外生化）'!CV$116</f>
        <v>3.4095290434394232E-3</v>
      </c>
      <c r="CW102" s="342">
        <f>逆行列係数!CW102/'逆行列係数（外生化）'!CW$116</f>
        <v>5.0336670482766712E-3</v>
      </c>
      <c r="CX102" s="342">
        <f>逆行列係数!CX102/'逆行列係数（外生化）'!CX$116</f>
        <v>6.7933782288751672E-3</v>
      </c>
      <c r="CY102" s="342">
        <f>逆行列係数!CY102/'逆行列係数（外生化）'!CY$116</f>
        <v>1.5017061413988205E-2</v>
      </c>
      <c r="CZ102" s="342">
        <f>逆行列係数!CZ102/'逆行列係数（外生化）'!CZ$116</f>
        <v>2.9112938988212693E-3</v>
      </c>
      <c r="DA102" s="342">
        <f>逆行列係数!DA102/'逆行列係数（外生化）'!DA$116</f>
        <v>5.1563041575082768E-3</v>
      </c>
      <c r="DB102" s="342">
        <f>逆行列係数!DB102/'逆行列係数（外生化）'!DB$116</f>
        <v>6.75204432798407E-3</v>
      </c>
      <c r="DC102" s="342">
        <f>逆行列係数!DC102/'逆行列係数（外生化）'!DC$116</f>
        <v>2.9504473126150989E-3</v>
      </c>
      <c r="DD102" s="342">
        <f>逆行列係数!DD102/'逆行列係数（外生化）'!DD$116</f>
        <v>4.9414616839754894E-3</v>
      </c>
      <c r="DE102" s="342">
        <f>逆行列係数!DE102/'逆行列係数（外生化）'!DE$116</f>
        <v>1.6510794116543187E-3</v>
      </c>
      <c r="DF102" s="343">
        <f>逆行列係数!DF102/'逆行列係数（外生化）'!DF$116</f>
        <v>2.7749215808832101E-3</v>
      </c>
      <c r="DG102" s="344"/>
      <c r="DH102" s="345"/>
      <c r="DI102" s="346"/>
      <c r="DJ102" s="346"/>
      <c r="DK102" s="346"/>
      <c r="DL102" s="346"/>
      <c r="DM102" s="346"/>
      <c r="DN102" s="346"/>
      <c r="DO102" s="346"/>
      <c r="DR102" s="345"/>
      <c r="DS102" s="345"/>
      <c r="DT102" s="345"/>
      <c r="DU102" s="345"/>
      <c r="DV102" s="345"/>
      <c r="DW102" s="345"/>
      <c r="DX102" s="345"/>
      <c r="DY102" s="345"/>
      <c r="DZ102" s="345"/>
      <c r="EA102" s="345"/>
      <c r="EB102" s="345"/>
      <c r="EC102" s="345"/>
      <c r="ED102" s="345"/>
      <c r="EE102" s="345"/>
      <c r="EF102" s="345"/>
      <c r="EG102" s="345"/>
      <c r="EH102" s="345"/>
      <c r="EI102" s="345"/>
      <c r="EJ102" s="345"/>
      <c r="EK102" s="345"/>
      <c r="EL102" s="345"/>
      <c r="EM102" s="345"/>
      <c r="EN102" s="345"/>
      <c r="EO102" s="345"/>
      <c r="EP102" s="345"/>
      <c r="EQ102" s="345"/>
      <c r="ER102" s="345"/>
      <c r="ES102" s="345"/>
      <c r="ET102" s="345"/>
      <c r="EU102" s="345"/>
      <c r="EV102" s="345"/>
      <c r="EW102" s="345"/>
      <c r="EX102" s="345"/>
      <c r="EY102" s="345"/>
      <c r="EZ102" s="345"/>
      <c r="FA102" s="345"/>
      <c r="FB102" s="345"/>
      <c r="FC102" s="345"/>
      <c r="FD102" s="345"/>
      <c r="FE102" s="345"/>
      <c r="FF102" s="345"/>
      <c r="FG102" s="345"/>
      <c r="FH102" s="345"/>
      <c r="FI102" s="345"/>
      <c r="FJ102" s="345"/>
      <c r="FK102" s="345"/>
      <c r="FL102" s="345"/>
      <c r="FM102" s="345"/>
      <c r="FN102" s="345"/>
      <c r="FO102" s="345"/>
    </row>
    <row r="103" spans="1:171" ht="19.899999999999999" customHeight="1" x14ac:dyDescent="0.15">
      <c r="A103" s="347" t="s">
        <v>577</v>
      </c>
      <c r="B103" s="348" t="s">
        <v>576</v>
      </c>
      <c r="C103" s="349">
        <f>逆行列係数!C103/'逆行列係数（外生化）'!C$116</f>
        <v>2.6614476596833808E-4</v>
      </c>
      <c r="D103" s="342">
        <f>逆行列係数!D103/'逆行列係数（外生化）'!D$116</f>
        <v>1.2301195895006843E-4</v>
      </c>
      <c r="E103" s="342">
        <f>逆行列係数!E103/'逆行列係数（外生化）'!E$116</f>
        <v>2.561186753623142E-4</v>
      </c>
      <c r="F103" s="342">
        <f>逆行列係数!F103/'逆行列係数（外生化）'!F$116</f>
        <v>2.8115667547984119E-4</v>
      </c>
      <c r="G103" s="342">
        <f>逆行列係数!G103/'逆行列係数（外生化）'!G$116</f>
        <v>3.2816033526710442E-4</v>
      </c>
      <c r="H103" s="342">
        <f>逆行列係数!H103/'逆行列係数（外生化）'!H$116</f>
        <v>0</v>
      </c>
      <c r="I103" s="342">
        <f>逆行列係数!I103/'逆行列係数（外生化）'!I$116</f>
        <v>4.2739197939816684E-4</v>
      </c>
      <c r="J103" s="342">
        <f>逆行列係数!J103/'逆行列係数（外生化）'!J$116</f>
        <v>8.5434349103840582E-4</v>
      </c>
      <c r="K103" s="342">
        <f>逆行列係数!K103/'逆行列係数（外生化）'!K$116</f>
        <v>5.4510681909109709E-3</v>
      </c>
      <c r="L103" s="342">
        <f>逆行列係数!L103/'逆行列係数（外生化）'!L$116</f>
        <v>1.5620162059972224E-4</v>
      </c>
      <c r="M103" s="342">
        <f>逆行列係数!M103/'逆行列係数（外生化）'!M$116</f>
        <v>0</v>
      </c>
      <c r="N103" s="342">
        <f>逆行列係数!N103/'逆行列係数（外生化）'!N$116</f>
        <v>3.4073669923961799E-4</v>
      </c>
      <c r="O103" s="342">
        <f>逆行列係数!O103/'逆行列係数（外生化）'!O$116</f>
        <v>8.7229983797231327E-4</v>
      </c>
      <c r="P103" s="342">
        <f>逆行列係数!P103/'逆行列係数（外生化）'!P$116</f>
        <v>3.0361754316750241E-4</v>
      </c>
      <c r="Q103" s="342">
        <f>逆行列係数!Q103/'逆行列係数（外生化）'!Q$116</f>
        <v>9.9135614789397581E-4</v>
      </c>
      <c r="R103" s="342">
        <f>逆行列係数!R103/'逆行列係数（外生化）'!R$116</f>
        <v>3.8283478522063138E-4</v>
      </c>
      <c r="S103" s="342">
        <f>逆行列係数!S103/'逆行列係数（外生化）'!S$116</f>
        <v>6.2768977440708648E-4</v>
      </c>
      <c r="T103" s="342">
        <f>逆行列係数!T103/'逆行列係数（外生化）'!T$116</f>
        <v>3.3754486041734811E-4</v>
      </c>
      <c r="U103" s="342">
        <f>逆行列係数!U103/'逆行列係数（外生化）'!U$116</f>
        <v>5.7172974612122967E-4</v>
      </c>
      <c r="V103" s="342">
        <f>逆行列係数!V103/'逆行列係数（外生化）'!V$116</f>
        <v>7.4997370064314314E-4</v>
      </c>
      <c r="W103" s="342">
        <f>逆行列係数!W103/'逆行列係数（外生化）'!W$116</f>
        <v>1.1016314809012857E-4</v>
      </c>
      <c r="X103" s="342">
        <f>逆行列係数!X103/'逆行列係数（外生化）'!X$116</f>
        <v>3.5234293848497637E-4</v>
      </c>
      <c r="Y103" s="342">
        <f>逆行列係数!Y103/'逆行列係数（外生化）'!Y$116</f>
        <v>2.8381959385633963E-4</v>
      </c>
      <c r="Z103" s="342">
        <f>逆行列係数!Z103/'逆行列係数（外生化）'!Z$116</f>
        <v>5.1536875898870803E-4</v>
      </c>
      <c r="AA103" s="342">
        <f>逆行列係数!AA103/'逆行列係数（外生化）'!AA$116</f>
        <v>6.8827178354557783E-3</v>
      </c>
      <c r="AB103" s="342">
        <f>逆行列係数!AB103/'逆行列係数（外生化）'!AB$116</f>
        <v>5.4690604693797447E-3</v>
      </c>
      <c r="AC103" s="342">
        <f>逆行列係数!AC103/'逆行列係数（外生化）'!AC$116</f>
        <v>5.9486435866870855E-5</v>
      </c>
      <c r="AD103" s="342">
        <f>逆行列係数!AD103/'逆行列係数（外生化）'!AD$116</f>
        <v>1.2590528473472622E-4</v>
      </c>
      <c r="AE103" s="342">
        <f>逆行列係数!AE103/'逆行列係数（外生化）'!AE$116</f>
        <v>7.4736776798151137E-4</v>
      </c>
      <c r="AF103" s="342">
        <f>逆行列係数!AF103/'逆行列係数（外生化）'!AF$116</f>
        <v>7.6951833928738428E-4</v>
      </c>
      <c r="AG103" s="342">
        <f>逆行列係数!AG103/'逆行列係数（外生化）'!AG$116</f>
        <v>4.3918732661181264E-4</v>
      </c>
      <c r="AH103" s="342">
        <f>逆行列係数!AH103/'逆行列係数（外生化）'!AH$116</f>
        <v>4.717711520447197E-4</v>
      </c>
      <c r="AI103" s="342">
        <f>逆行列係数!AI103/'逆行列係数（外生化）'!AI$116</f>
        <v>3.1049805460889768E-4</v>
      </c>
      <c r="AJ103" s="342">
        <f>逆行列係数!AJ103/'逆行列係数（外生化）'!AJ$116</f>
        <v>7.173144888914985E-4</v>
      </c>
      <c r="AK103" s="342">
        <f>逆行列係数!AK103/'逆行列係数（外生化）'!AK$116</f>
        <v>7.693664361848704E-4</v>
      </c>
      <c r="AL103" s="342">
        <f>逆行列係数!AL103/'逆行列係数（外生化）'!AL$116</f>
        <v>1.154813542564636E-4</v>
      </c>
      <c r="AM103" s="342">
        <f>逆行列係数!AM103/'逆行列係数（外生化）'!AM$116</f>
        <v>2.18285098556346E-4</v>
      </c>
      <c r="AN103" s="342">
        <f>逆行列係数!AN103/'逆行列係数（外生化）'!AN$116</f>
        <v>3.281184448639358E-4</v>
      </c>
      <c r="AO103" s="342">
        <f>逆行列係数!AO103/'逆行列係数（外生化）'!AO$116</f>
        <v>2.3388534319153658E-4</v>
      </c>
      <c r="AP103" s="342">
        <f>逆行列係数!AP103/'逆行列係数（外生化）'!AP$116</f>
        <v>1.2757941774522107E-4</v>
      </c>
      <c r="AQ103" s="342">
        <f>逆行列係数!AQ103/'逆行列係数（外生化）'!AQ$116</f>
        <v>2.8377420847852409E-4</v>
      </c>
      <c r="AR103" s="342">
        <f>逆行列係数!AR103/'逆行列係数（外生化）'!AR$116</f>
        <v>3.6495656389010485E-4</v>
      </c>
      <c r="AS103" s="342">
        <f>逆行列係数!AS103/'逆行列係数（外生化）'!AS$116</f>
        <v>3.7535942570073613E-4</v>
      </c>
      <c r="AT103" s="342">
        <f>逆行列係数!AT103/'逆行列係数（外生化）'!AT$116</f>
        <v>5.3485740784915182E-4</v>
      </c>
      <c r="AU103" s="342">
        <f>逆行列係数!AU103/'逆行列係数（外生化）'!AU$116</f>
        <v>4.2415766734238679E-4</v>
      </c>
      <c r="AV103" s="342">
        <f>逆行列係数!AV103/'逆行列係数（外生化）'!AV$116</f>
        <v>8.1613521363746075E-4</v>
      </c>
      <c r="AW103" s="342">
        <f>逆行列係数!AW103/'逆行列係数（外生化）'!AW$116</f>
        <v>5.6782608218575008E-4</v>
      </c>
      <c r="AX103" s="342">
        <f>逆行列係数!AX103/'逆行列係数（外生化）'!AX$116</f>
        <v>3.9273770426365937E-4</v>
      </c>
      <c r="AY103" s="342">
        <f>逆行列係数!AY103/'逆行列係数（外生化）'!AY$116</f>
        <v>6.0636291884427122E-4</v>
      </c>
      <c r="AZ103" s="342">
        <f>逆行列係数!AZ103/'逆行列係数（外生化）'!AZ$116</f>
        <v>1.1155553042453564E-3</v>
      </c>
      <c r="BA103" s="342">
        <f>逆行列係数!BA103/'逆行列係数（外生化）'!BA$116</f>
        <v>4.7324396293276568E-4</v>
      </c>
      <c r="BB103" s="342">
        <f>逆行列係数!BB103/'逆行列係数（外生化）'!BB$116</f>
        <v>8.0664549429843295E-4</v>
      </c>
      <c r="BC103" s="342">
        <f>逆行列係数!BC103/'逆行列係数（外生化）'!BC$116</f>
        <v>7.6370776361123411E-4</v>
      </c>
      <c r="BD103" s="342">
        <f>逆行列係数!BD103/'逆行列係数（外生化）'!BD$116</f>
        <v>8.9021258586917515E-4</v>
      </c>
      <c r="BE103" s="342">
        <f>逆行列係数!BE103/'逆行列係数（外生化）'!BE$116</f>
        <v>1.0054518556046918E-3</v>
      </c>
      <c r="BF103" s="342">
        <f>逆行列係数!BF103/'逆行列係数（外生化）'!BF$116</f>
        <v>1.0356877521257913E-3</v>
      </c>
      <c r="BG103" s="342">
        <f>逆行列係数!BG103/'逆行列係数（外生化）'!BG$116</f>
        <v>6.476842833186983E-4</v>
      </c>
      <c r="BH103" s="342">
        <f>逆行列係数!BH103/'逆行列係数（外生化）'!BH$116</f>
        <v>3.2431980344029481E-4</v>
      </c>
      <c r="BI103" s="342">
        <f>逆行列係数!BI103/'逆行列係数（外生化）'!BI$116</f>
        <v>3.0876014927753808E-4</v>
      </c>
      <c r="BJ103" s="342">
        <f>逆行列係数!BJ103/'逆行列係数（外生化）'!BJ$116</f>
        <v>1.5472707295604404E-3</v>
      </c>
      <c r="BK103" s="342">
        <f>逆行列係数!BK103/'逆行列係数（外生化）'!BK$116</f>
        <v>3.5239811279800636E-4</v>
      </c>
      <c r="BL103" s="342">
        <f>逆行列係数!BL103/'逆行列係数（外生化）'!BL$116</f>
        <v>6.4191074496197989E-4</v>
      </c>
      <c r="BM103" s="342">
        <f>逆行列係数!BM103/'逆行列係数（外生化）'!BM$116</f>
        <v>2.8345372865533938E-4</v>
      </c>
      <c r="BN103" s="342">
        <f>逆行列係数!BN103/'逆行列係数（外生化）'!BN$116</f>
        <v>5.1935782079167326E-4</v>
      </c>
      <c r="BO103" s="342">
        <f>逆行列係数!BO103/'逆行列係数（外生化）'!BO$116</f>
        <v>4.1532768884978592E-4</v>
      </c>
      <c r="BP103" s="342">
        <f>逆行列係数!BP103/'逆行列係数（外生化）'!BP$116</f>
        <v>4.9210770684946002E-4</v>
      </c>
      <c r="BQ103" s="342">
        <f>逆行列係数!BQ103/'逆行列係数（外生化）'!BQ$116</f>
        <v>1.7646176270616194E-3</v>
      </c>
      <c r="BR103" s="342">
        <f>逆行列係数!BR103/'逆行列係数（外生化）'!BR$116</f>
        <v>1.3372922675042626E-3</v>
      </c>
      <c r="BS103" s="342">
        <f>逆行列係数!BS103/'逆行列係数（外生化）'!BS$116</f>
        <v>5.3487217114074094E-4</v>
      </c>
      <c r="BT103" s="342">
        <f>逆行列係数!BT103/'逆行列係数（外生化）'!BT$116</f>
        <v>1.5640377680389702E-3</v>
      </c>
      <c r="BU103" s="342">
        <f>逆行列係数!BU103/'逆行列係数（外生化）'!BU$116</f>
        <v>3.7953404512188977E-3</v>
      </c>
      <c r="BV103" s="342">
        <f>逆行列係数!BV103/'逆行列係数（外生化）'!BV$116</f>
        <v>2.7988122877009966E-3</v>
      </c>
      <c r="BW103" s="342">
        <f>逆行列係数!BW103/'逆行列係数（外生化）'!BW$116</f>
        <v>2.6525715586796835E-3</v>
      </c>
      <c r="BX103" s="342">
        <f>逆行列係数!BX103/'逆行列係数（外生化）'!BX$116</f>
        <v>2.2899521372516583E-4</v>
      </c>
      <c r="BY103" s="342">
        <f>逆行列係数!BY103/'逆行列係数（外生化）'!BY$116</f>
        <v>8.317380761450621E-4</v>
      </c>
      <c r="BZ103" s="342">
        <f>逆行列係数!BZ103/'逆行列係数（外生化）'!BZ$116</f>
        <v>5.6651848745253126E-4</v>
      </c>
      <c r="CA103" s="342">
        <f>逆行列係数!CA103/'逆行列係数（外生化）'!CA$116</f>
        <v>6.9677613379156374E-4</v>
      </c>
      <c r="CB103" s="342">
        <f>逆行列係数!CB103/'逆行列係数（外生化）'!CB$116</f>
        <v>3.4495450192296594E-4</v>
      </c>
      <c r="CC103" s="342">
        <f>逆行列係数!CC103/'逆行列係数（外生化）'!CC$116</f>
        <v>0</v>
      </c>
      <c r="CD103" s="342">
        <f>逆行列係数!CD103/'逆行列係数（外生化）'!CD$116</f>
        <v>8.6400892336433853E-4</v>
      </c>
      <c r="CE103" s="342">
        <f>逆行列係数!CE103/'逆行列係数（外生化）'!CE$116</f>
        <v>7.1132537909535467E-4</v>
      </c>
      <c r="CF103" s="342">
        <f>逆行列係数!CF103/'逆行列係数（外生化）'!CF$116</f>
        <v>1.2132253218786197E-3</v>
      </c>
      <c r="CG103" s="342">
        <f>逆行列係数!CG103/'逆行列係数（外生化）'!CG$116</f>
        <v>2.3538789149520016E-4</v>
      </c>
      <c r="CH103" s="342">
        <f>逆行列係数!CH103/'逆行列係数（外生化）'!CH$116</f>
        <v>2.9367898288985691E-3</v>
      </c>
      <c r="CI103" s="342">
        <f>逆行列係数!CI103/'逆行列係数（外生化）'!CI$116</f>
        <v>2.1275815291838828E-3</v>
      </c>
      <c r="CJ103" s="342">
        <f>逆行列係数!CJ103/'逆行列係数（外生化）'!CJ$116</f>
        <v>1.8213802869249107E-3</v>
      </c>
      <c r="CK103" s="342">
        <f>逆行列係数!CK103/'逆行列係数（外生化）'!CK$116</f>
        <v>3.8886542225943727E-3</v>
      </c>
      <c r="CL103" s="342">
        <f>逆行列係数!CL103/'逆行列係数（外生化）'!CL$116</f>
        <v>4.0897968484024921E-3</v>
      </c>
      <c r="CM103" s="342">
        <f>逆行列係数!CM103/'逆行列係数（外生化）'!CM$116</f>
        <v>4.6981456377303687E-4</v>
      </c>
      <c r="CN103" s="342">
        <f>逆行列係数!CN103/'逆行列係数（外生化）'!CN$116</f>
        <v>8.0160154427403381E-4</v>
      </c>
      <c r="CO103" s="342">
        <f>逆行列係数!CO103/'逆行列係数（外生化）'!CO$116</f>
        <v>8.1146832957645779E-4</v>
      </c>
      <c r="CP103" s="342">
        <f>逆行列係数!CP103/'逆行列係数（外生化）'!CP$116</f>
        <v>5.9181031109001563E-4</v>
      </c>
      <c r="CQ103" s="342">
        <f>逆行列係数!CQ103/'逆行列係数（外生化）'!CQ$116</f>
        <v>7.6363905391768269E-4</v>
      </c>
      <c r="CR103" s="342">
        <f>逆行列係数!CR103/'逆行列係数（外生化）'!CR$116</f>
        <v>3.7220474245344579E-4</v>
      </c>
      <c r="CS103" s="342">
        <f>逆行列係数!CS103/'逆行列係数（外生化）'!CS$116</f>
        <v>4.0720127644848655E-4</v>
      </c>
      <c r="CT103" s="342">
        <f>逆行列係数!CT103/'逆行列係数（外生化）'!CT$116</f>
        <v>8.8868129129646091E-4</v>
      </c>
      <c r="CU103" s="342">
        <f>逆行列係数!CU103/'逆行列係数（外生化）'!CU$116</f>
        <v>1.6090085835797512E-3</v>
      </c>
      <c r="CV103" s="342">
        <f>逆行列係数!CV103/'逆行列係数（外生化）'!CV$116</f>
        <v>1</v>
      </c>
      <c r="CW103" s="342">
        <f>逆行列係数!CW103/'逆行列係数（外生化）'!CW$116</f>
        <v>4.4611094134042466E-4</v>
      </c>
      <c r="CX103" s="342">
        <f>逆行列係数!CX103/'逆行列係数（外生化）'!CX$116</f>
        <v>2.3438269944662353E-3</v>
      </c>
      <c r="CY103" s="342">
        <f>逆行列係数!CY103/'逆行列係数（外生化）'!CY$116</f>
        <v>8.818470340954096E-4</v>
      </c>
      <c r="CZ103" s="342">
        <f>逆行列係数!CZ103/'逆行列係数（外生化）'!CZ$116</f>
        <v>1.5526003408688335E-3</v>
      </c>
      <c r="DA103" s="342">
        <f>逆行列係数!DA103/'逆行列係数（外生化）'!DA$116</f>
        <v>2.080442815524559E-3</v>
      </c>
      <c r="DB103" s="342">
        <f>逆行列係数!DB103/'逆行列係数（外生化）'!DB$116</f>
        <v>1.4400734528709235E-3</v>
      </c>
      <c r="DC103" s="342">
        <f>逆行列係数!DC103/'逆行列係数（外生化）'!DC$116</f>
        <v>6.3972826050088844E-4</v>
      </c>
      <c r="DD103" s="342">
        <f>逆行列係数!DD103/'逆行列係数（外生化）'!DD$116</f>
        <v>1.3162657030384353E-3</v>
      </c>
      <c r="DE103" s="342">
        <f>逆行列係数!DE103/'逆行列係数（外生化）'!DE$116</f>
        <v>3.3237851491890871E-4</v>
      </c>
      <c r="DF103" s="343">
        <f>逆行列係数!DF103/'逆行列係数（外生化）'!DF$116</f>
        <v>6.8717673193907148E-4</v>
      </c>
      <c r="DG103" s="344"/>
      <c r="DH103" s="345"/>
      <c r="DI103" s="346"/>
      <c r="DJ103" s="346"/>
      <c r="DK103" s="346"/>
      <c r="DL103" s="346"/>
      <c r="DM103" s="346"/>
      <c r="DN103" s="346"/>
      <c r="DO103" s="346"/>
      <c r="DR103" s="345"/>
      <c r="DS103" s="345"/>
      <c r="DT103" s="345"/>
      <c r="DU103" s="345"/>
      <c r="DV103" s="345"/>
      <c r="DW103" s="345"/>
      <c r="DX103" s="345"/>
      <c r="DY103" s="345"/>
      <c r="DZ103" s="345"/>
      <c r="EA103" s="345"/>
      <c r="EB103" s="345"/>
      <c r="EC103" s="345"/>
      <c r="ED103" s="345"/>
      <c r="EE103" s="345"/>
      <c r="EF103" s="345"/>
      <c r="EG103" s="345"/>
      <c r="EH103" s="345"/>
      <c r="EI103" s="345"/>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345"/>
      <c r="FF103" s="345"/>
      <c r="FG103" s="345"/>
      <c r="FH103" s="345"/>
      <c r="FI103" s="345"/>
      <c r="FJ103" s="345"/>
      <c r="FK103" s="345"/>
      <c r="FL103" s="345"/>
      <c r="FM103" s="345"/>
      <c r="FN103" s="345"/>
      <c r="FO103" s="345"/>
    </row>
    <row r="104" spans="1:171" ht="19.899999999999999" customHeight="1" x14ac:dyDescent="0.15">
      <c r="A104" s="347" t="s">
        <v>580</v>
      </c>
      <c r="B104" s="348" t="s">
        <v>581</v>
      </c>
      <c r="C104" s="349">
        <f>逆行列係数!C104/'逆行列係数（外生化）'!C$116</f>
        <v>2.8712893450891657E-2</v>
      </c>
      <c r="D104" s="342">
        <f>逆行列係数!D104/'逆行列係数（外生化）'!D$116</f>
        <v>1.2632192421767198E-2</v>
      </c>
      <c r="E104" s="342">
        <f>逆行列係数!E104/'逆行列係数（外生化）'!E$116</f>
        <v>6.7570762789659039E-2</v>
      </c>
      <c r="F104" s="342">
        <f>逆行列係数!F104/'逆行列係数（外生化）'!F$116</f>
        <v>1.089655699248584E-2</v>
      </c>
      <c r="G104" s="342">
        <f>逆行列係数!G104/'逆行列係数（外生化）'!G$116</f>
        <v>5.897227857718219E-3</v>
      </c>
      <c r="H104" s="342">
        <f>逆行列係数!H104/'逆行列係数（外生化）'!H$116</f>
        <v>0</v>
      </c>
      <c r="I104" s="342">
        <f>逆行列係数!I104/'逆行列係数（外生化）'!I$116</f>
        <v>5.8287203788790959E-2</v>
      </c>
      <c r="J104" s="342">
        <f>逆行列係数!J104/'逆行列係数（外生化）'!J$116</f>
        <v>7.2534585133360143E-3</v>
      </c>
      <c r="K104" s="342">
        <f>逆行列係数!K104/'逆行列係数（外生化）'!K$116</f>
        <v>9.9767012176016044E-3</v>
      </c>
      <c r="L104" s="342">
        <f>逆行列係数!L104/'逆行列係数（外生化）'!L$116</f>
        <v>4.312388009000993E-3</v>
      </c>
      <c r="M104" s="342">
        <f>逆行列係数!M104/'逆行列係数（外生化）'!M$116</f>
        <v>0</v>
      </c>
      <c r="N104" s="342">
        <f>逆行列係数!N104/'逆行列係数（外生化）'!N$116</f>
        <v>1.6277340669597629E-2</v>
      </c>
      <c r="O104" s="342">
        <f>逆行列係数!O104/'逆行列係数（外生化）'!O$116</f>
        <v>7.1532974901407295E-3</v>
      </c>
      <c r="P104" s="342">
        <f>逆行列係数!P104/'逆行列係数（外生化）'!P$116</f>
        <v>1.0761062254896968E-2</v>
      </c>
      <c r="Q104" s="342">
        <f>逆行列係数!Q104/'逆行列係数（外生化）'!Q$116</f>
        <v>6.2298168280023828E-3</v>
      </c>
      <c r="R104" s="342">
        <f>逆行列係数!R104/'逆行列係数（外生化）'!R$116</f>
        <v>8.4240363052128821E-3</v>
      </c>
      <c r="S104" s="342">
        <f>逆行列係数!S104/'逆行列係数（外生化）'!S$116</f>
        <v>6.4671005027019642E-3</v>
      </c>
      <c r="T104" s="342">
        <f>逆行列係数!T104/'逆行列係数（外生化）'!T$116</f>
        <v>6.4187150754268152E-3</v>
      </c>
      <c r="U104" s="342">
        <f>逆行列係数!U104/'逆行列係数（外生化）'!U$116</f>
        <v>1.5594066022635814E-2</v>
      </c>
      <c r="V104" s="342">
        <f>逆行列係数!V104/'逆行列係数（外生化）'!V$116</f>
        <v>2.6362499880082092E-2</v>
      </c>
      <c r="W104" s="342">
        <f>逆行列係数!W104/'逆行列係数（外生化）'!W$116</f>
        <v>6.1879457313251413E-3</v>
      </c>
      <c r="X104" s="342">
        <f>逆行列係数!X104/'逆行列係数（外生化）'!X$116</f>
        <v>2.252770856107628E-2</v>
      </c>
      <c r="Y104" s="342">
        <f>逆行列係数!Y104/'逆行列係数（外生化）'!Y$116</f>
        <v>1.0226653316482384E-2</v>
      </c>
      <c r="Z104" s="342">
        <f>逆行列係数!Z104/'逆行列係数（外生化）'!Z$116</f>
        <v>9.3106626648947373E-3</v>
      </c>
      <c r="AA104" s="342">
        <f>逆行列係数!AA104/'逆行列係数（外生化）'!AA$116</f>
        <v>1.0167313538638464E-2</v>
      </c>
      <c r="AB104" s="342">
        <f>逆行列係数!AB104/'逆行列係数（外生化）'!AB$116</f>
        <v>7.1280130771681476E-3</v>
      </c>
      <c r="AC104" s="342">
        <f>逆行列係数!AC104/'逆行列係数（外生化）'!AC$116</f>
        <v>2.4405230864131561E-3</v>
      </c>
      <c r="AD104" s="342">
        <f>逆行列係数!AD104/'逆行列係数（外生化）'!AD$116</f>
        <v>9.4766651419225557E-3</v>
      </c>
      <c r="AE104" s="342">
        <f>逆行列係数!AE104/'逆行列係数（外生化）'!AE$116</f>
        <v>9.4920776183299062E-3</v>
      </c>
      <c r="AF104" s="342">
        <f>逆行列係数!AF104/'逆行列係数（外生化）'!AF$116</f>
        <v>2.2587200710798751E-2</v>
      </c>
      <c r="AG104" s="342">
        <f>逆行列係数!AG104/'逆行列係数（外生化）'!AG$116</f>
        <v>7.8766331029955089E-3</v>
      </c>
      <c r="AH104" s="342">
        <f>逆行列係数!AH104/'逆行列係数（外生化）'!AH$116</f>
        <v>1.3021933152395056E-2</v>
      </c>
      <c r="AI104" s="342">
        <f>逆行列係数!AI104/'逆行列係数（外生化）'!AI$116</f>
        <v>2.5559767840485696E-2</v>
      </c>
      <c r="AJ104" s="342">
        <f>逆行列係数!AJ104/'逆行列係数（外生化）'!AJ$116</f>
        <v>1.0558443365948786E-2</v>
      </c>
      <c r="AK104" s="342">
        <f>逆行列係数!AK104/'逆行列係数（外生化）'!AK$116</f>
        <v>2.3578412865012648E-2</v>
      </c>
      <c r="AL104" s="342">
        <f>逆行列係数!AL104/'逆行列係数（外生化）'!AL$116</f>
        <v>5.6086212760016281E-3</v>
      </c>
      <c r="AM104" s="342">
        <f>逆行列係数!AM104/'逆行列係数（外生化）'!AM$116</f>
        <v>1.0886559645425184E-2</v>
      </c>
      <c r="AN104" s="342">
        <f>逆行列係数!AN104/'逆行列係数（外生化）'!AN$116</f>
        <v>1.6357308665085189E-2</v>
      </c>
      <c r="AO104" s="342">
        <f>逆行列係数!AO104/'逆行列係数（外生化）'!AO$116</f>
        <v>6.3199315394408834E-3</v>
      </c>
      <c r="AP104" s="342">
        <f>逆行列係数!AP104/'逆行列係数（外生化）'!AP$116</f>
        <v>5.5835260302945118E-3</v>
      </c>
      <c r="AQ104" s="342">
        <f>逆行列係数!AQ104/'逆行列係数（外生化）'!AQ$116</f>
        <v>7.9842056916281708E-3</v>
      </c>
      <c r="AR104" s="342">
        <f>逆行列係数!AR104/'逆行列係数（外生化）'!AR$116</f>
        <v>1.1516364160354491E-2</v>
      </c>
      <c r="AS104" s="342">
        <f>逆行列係数!AS104/'逆行列係数（外生化）'!AS$116</f>
        <v>1.0252525750484591E-2</v>
      </c>
      <c r="AT104" s="342">
        <f>逆行列係数!AT104/'逆行列係数（外生化）'!AT$116</f>
        <v>8.3587468996103968E-3</v>
      </c>
      <c r="AU104" s="342">
        <f>逆行列係数!AU104/'逆行列係数（外生化）'!AU$116</f>
        <v>9.140651387205212E-3</v>
      </c>
      <c r="AV104" s="342">
        <f>逆行列係数!AV104/'逆行列係数（外生化）'!AV$116</f>
        <v>9.2772587688509343E-3</v>
      </c>
      <c r="AW104" s="342">
        <f>逆行列係数!AW104/'逆行列係数（外生化）'!AW$116</f>
        <v>1.1588849260352788E-2</v>
      </c>
      <c r="AX104" s="342">
        <f>逆行列係数!AX104/'逆行列係数（外生化）'!AX$116</f>
        <v>1.093249105187546E-2</v>
      </c>
      <c r="AY104" s="342">
        <f>逆行列係数!AY104/'逆行列係数（外生化）'!AY$116</f>
        <v>8.5017265724613728E-3</v>
      </c>
      <c r="AZ104" s="342">
        <f>逆行列係数!AZ104/'逆行列係数（外生化）'!AZ$116</f>
        <v>4.4408038713390054E-3</v>
      </c>
      <c r="BA104" s="342">
        <f>逆行列係数!BA104/'逆行列係数（外生化）'!BA$116</f>
        <v>7.7271089745827139E-3</v>
      </c>
      <c r="BB104" s="342">
        <f>逆行列係数!BB104/'逆行列係数（外生化）'!BB$116</f>
        <v>7.3386380304276654E-3</v>
      </c>
      <c r="BC104" s="342">
        <f>逆行列係数!BC104/'逆行列係数（外生化）'!BC$116</f>
        <v>5.1915536672647207E-3</v>
      </c>
      <c r="BD104" s="342">
        <f>逆行列係数!BD104/'逆行列係数（外生化）'!BD$116</f>
        <v>7.0126445307461026E-3</v>
      </c>
      <c r="BE104" s="342">
        <f>逆行列係数!BE104/'逆行列係数（外生化）'!BE$116</f>
        <v>4.9910923213012971E-3</v>
      </c>
      <c r="BF104" s="342">
        <f>逆行列係数!BF104/'逆行列係数（外生化）'!BF$116</f>
        <v>5.3550519301835279E-3</v>
      </c>
      <c r="BG104" s="342">
        <f>逆行列係数!BG104/'逆行列係数（外生化）'!BG$116</f>
        <v>6.7067660675609909E-3</v>
      </c>
      <c r="BH104" s="342">
        <f>逆行列係数!BH104/'逆行列係数（外生化）'!BH$116</f>
        <v>4.4465988426913719E-3</v>
      </c>
      <c r="BI104" s="342">
        <f>逆行列係数!BI104/'逆行列係数（外生化）'!BI$116</f>
        <v>4.8023915195833213E-3</v>
      </c>
      <c r="BJ104" s="342">
        <f>逆行列係数!BJ104/'逆行列係数（外生化）'!BJ$116</f>
        <v>1.0375034557889165E-2</v>
      </c>
      <c r="BK104" s="342">
        <f>逆行列係数!BK104/'逆行列係数（外生化）'!BK$116</f>
        <v>1.9381026740353555E-2</v>
      </c>
      <c r="BL104" s="342">
        <f>逆行列係数!BL104/'逆行列係数（外生化）'!BL$116</f>
        <v>1.0147364224357891E-2</v>
      </c>
      <c r="BM104" s="342">
        <f>逆行列係数!BM104/'逆行列係数（外生化）'!BM$116</f>
        <v>1.3582711129626361E-2</v>
      </c>
      <c r="BN104" s="342">
        <f>逆行列係数!BN104/'逆行列係数（外生化）'!BN$116</f>
        <v>1.5591944031161983E-2</v>
      </c>
      <c r="BO104" s="342">
        <f>逆行列係数!BO104/'逆行列係数（外生化）'!BO$116</f>
        <v>1.4645124990048058E-2</v>
      </c>
      <c r="BP104" s="342">
        <f>逆行列係数!BP104/'逆行列係数（外生化）'!BP$116</f>
        <v>2.771457251640129E-2</v>
      </c>
      <c r="BQ104" s="342">
        <f>逆行列係数!BQ104/'逆行列係数（外生化）'!BQ$116</f>
        <v>7.4853571524835317E-3</v>
      </c>
      <c r="BR104" s="342">
        <f>逆行列係数!BR104/'逆行列係数（外生化）'!BR$116</f>
        <v>2.8636617151024894E-2</v>
      </c>
      <c r="BS104" s="342">
        <f>逆行列係数!BS104/'逆行列係数（外生化）'!BS$116</f>
        <v>2.9743240417979051E-2</v>
      </c>
      <c r="BT104" s="342">
        <f>逆行列係数!BT104/'逆行列係数（外生化）'!BT$116</f>
        <v>8.1253562278052333E-3</v>
      </c>
      <c r="BU104" s="342">
        <f>逆行列係数!BU104/'逆行列係数（外生化）'!BU$116</f>
        <v>6.5739438542770446E-3</v>
      </c>
      <c r="BV104" s="342">
        <f>逆行列係数!BV104/'逆行列係数（外生化）'!BV$116</f>
        <v>4.3007227465057607E-3</v>
      </c>
      <c r="BW104" s="342">
        <f>逆行列係数!BW104/'逆行列係数（外生化）'!BW$116</f>
        <v>3.7171603925540957E-3</v>
      </c>
      <c r="BX104" s="342">
        <f>逆行列係数!BX104/'逆行列係数（外生化）'!BX$116</f>
        <v>7.4152486935162099E-4</v>
      </c>
      <c r="BY104" s="342">
        <f>逆行列係数!BY104/'逆行列係数（外生化）'!BY$116</f>
        <v>6.3377445214143936E-3</v>
      </c>
      <c r="BZ104" s="342">
        <f>逆行列係数!BZ104/'逆行列係数（外生化）'!BZ$116</f>
        <v>3.1758799036194066E-2</v>
      </c>
      <c r="CA104" s="342">
        <f>逆行列係数!CA104/'逆行列係数（外生化）'!CA$116</f>
        <v>0.19145047313570587</v>
      </c>
      <c r="CB104" s="342">
        <f>逆行列係数!CB104/'逆行列係数（外生化）'!CB$116</f>
        <v>2.4406128939377545E-3</v>
      </c>
      <c r="CC104" s="342">
        <f>逆行列係数!CC104/'逆行列係数（外生化）'!CC$116</f>
        <v>0</v>
      </c>
      <c r="CD104" s="342">
        <f>逆行列係数!CD104/'逆行列係数（外生化）'!CD$116</f>
        <v>1.1513001127433958E-2</v>
      </c>
      <c r="CE104" s="342">
        <f>逆行列係数!CE104/'逆行列係数（外生化）'!CE$116</f>
        <v>1.1812360983457568E-2</v>
      </c>
      <c r="CF104" s="342">
        <f>逆行列係数!CF104/'逆行列係数（外生化）'!CF$116</f>
        <v>1.2091537126745884E-2</v>
      </c>
      <c r="CG104" s="342">
        <f>逆行列係数!CG104/'逆行列係数（外生化）'!CG$116</f>
        <v>5.8805322927477097E-3</v>
      </c>
      <c r="CH104" s="342">
        <f>逆行列係数!CH104/'逆行列係数（外生化）'!CH$116</f>
        <v>1.0816094014403173E-2</v>
      </c>
      <c r="CI104" s="342">
        <f>逆行列係数!CI104/'逆行列係数（外生化）'!CI$116</f>
        <v>1.5299341573590182E-2</v>
      </c>
      <c r="CJ104" s="342">
        <f>逆行列係数!CJ104/'逆行列係数（外生化）'!CJ$116</f>
        <v>1.7905327645309038E-2</v>
      </c>
      <c r="CK104" s="342">
        <f>逆行列係数!CK104/'逆行列係数（外生化）'!CK$116</f>
        <v>9.7334472732150661E-3</v>
      </c>
      <c r="CL104" s="342">
        <f>逆行列係数!CL104/'逆行列係数（外生化）'!CL$116</f>
        <v>7.4439705956469539E-3</v>
      </c>
      <c r="CM104" s="342">
        <f>逆行列係数!CM104/'逆行列係数（外生化）'!CM$116</f>
        <v>1.6623107199003836E-2</v>
      </c>
      <c r="CN104" s="342">
        <f>逆行列係数!CN104/'逆行列係数（外生化）'!CN$116</f>
        <v>8.0633536098204048E-3</v>
      </c>
      <c r="CO104" s="342">
        <f>逆行列係数!CO104/'逆行列係数（外生化）'!CO$116</f>
        <v>1.9148781569086865E-2</v>
      </c>
      <c r="CP104" s="342">
        <f>逆行列係数!CP104/'逆行列係数（外生化）'!CP$116</f>
        <v>5.3370385445918296E-3</v>
      </c>
      <c r="CQ104" s="342">
        <f>逆行列係数!CQ104/'逆行列係数（外生化）'!CQ$116</f>
        <v>1.6526739072953642E-2</v>
      </c>
      <c r="CR104" s="342">
        <f>逆行列係数!CR104/'逆行列係数（外生化）'!CR$116</f>
        <v>1.1341218044847157E-2</v>
      </c>
      <c r="CS104" s="342">
        <f>逆行列係数!CS104/'逆行列係数（外生化）'!CS$116</f>
        <v>6.003334881005149E-3</v>
      </c>
      <c r="CT104" s="342">
        <f>逆行列係数!CT104/'逆行列係数（外生化）'!CT$116</f>
        <v>1.0582353048704238E-2</v>
      </c>
      <c r="CU104" s="342">
        <f>逆行列係数!CU104/'逆行列係数（外生化）'!CU$116</f>
        <v>9.7881416248334185E-2</v>
      </c>
      <c r="CV104" s="342">
        <f>逆行列係数!CV104/'逆行列係数（外生化）'!CV$116</f>
        <v>5.4301374639053185E-3</v>
      </c>
      <c r="CW104" s="342">
        <f>逆行列係数!CW104/'逆行列係数（外生化）'!CW$116</f>
        <v>1</v>
      </c>
      <c r="CX104" s="342">
        <f>逆行列係数!CX104/'逆行列係数（外生化）'!CX$116</f>
        <v>7.4109694059158937E-3</v>
      </c>
      <c r="CY104" s="342">
        <f>逆行列係数!CY104/'逆行列係数（外生化）'!CY$116</f>
        <v>1.7739276136152882E-2</v>
      </c>
      <c r="CZ104" s="342">
        <f>逆行列係数!CZ104/'逆行列係数（外生化）'!CZ$116</f>
        <v>6.0447269706660435E-3</v>
      </c>
      <c r="DA104" s="342">
        <f>逆行列係数!DA104/'逆行列係数（外生化）'!DA$116</f>
        <v>1.2032318609313067E-2</v>
      </c>
      <c r="DB104" s="342">
        <f>逆行列係数!DB104/'逆行列係数（外生化）'!DB$116</f>
        <v>1.3296778802590762E-2</v>
      </c>
      <c r="DC104" s="342">
        <f>逆行列係数!DC104/'逆行列係数（外生化）'!DC$116</f>
        <v>4.6713231010142688E-3</v>
      </c>
      <c r="DD104" s="342">
        <f>逆行列係数!DD104/'逆行列係数（外生化）'!DD$116</f>
        <v>7.4310117563875875E-3</v>
      </c>
      <c r="DE104" s="342">
        <f>逆行列係数!DE104/'逆行列係数（外生化）'!DE$116</f>
        <v>3.0782575923221037E-3</v>
      </c>
      <c r="DF104" s="343">
        <f>逆行列係数!DF104/'逆行列係数（外生化）'!DF$116</f>
        <v>5.6976031940269636E-3</v>
      </c>
      <c r="DG104" s="344"/>
      <c r="DH104" s="345"/>
      <c r="DI104" s="346"/>
      <c r="DJ104" s="346"/>
      <c r="DK104" s="346"/>
      <c r="DL104" s="346"/>
      <c r="DM104" s="346"/>
      <c r="DN104" s="346"/>
      <c r="DO104" s="346"/>
      <c r="DR104" s="345"/>
      <c r="DS104" s="345"/>
      <c r="DT104" s="345"/>
      <c r="DU104" s="345"/>
      <c r="DV104" s="345"/>
      <c r="DW104" s="345"/>
      <c r="DX104" s="345"/>
      <c r="DY104" s="345"/>
      <c r="DZ104" s="345"/>
      <c r="EA104" s="345"/>
      <c r="EB104" s="345"/>
      <c r="EC104" s="345"/>
      <c r="ED104" s="345"/>
      <c r="EE104" s="345"/>
      <c r="EF104" s="345"/>
      <c r="EG104" s="345"/>
      <c r="EH104" s="345"/>
      <c r="EI104" s="345"/>
      <c r="EJ104" s="345"/>
      <c r="EK104" s="345"/>
      <c r="EL104" s="345"/>
      <c r="EM104" s="345"/>
      <c r="EN104" s="345"/>
      <c r="EO104" s="345"/>
      <c r="EP104" s="345"/>
      <c r="EQ104" s="345"/>
      <c r="ER104" s="345"/>
      <c r="ES104" s="345"/>
      <c r="ET104" s="345"/>
      <c r="EU104" s="345"/>
      <c r="EV104" s="345"/>
      <c r="EW104" s="345"/>
      <c r="EX104" s="345"/>
      <c r="EY104" s="345"/>
      <c r="EZ104" s="345"/>
      <c r="FA104" s="345"/>
      <c r="FB104" s="345"/>
      <c r="FC104" s="345"/>
      <c r="FD104" s="345"/>
      <c r="FE104" s="345"/>
      <c r="FF104" s="345"/>
      <c r="FG104" s="345"/>
      <c r="FH104" s="345"/>
      <c r="FI104" s="345"/>
      <c r="FJ104" s="345"/>
      <c r="FK104" s="345"/>
      <c r="FL104" s="345"/>
      <c r="FM104" s="345"/>
      <c r="FN104" s="345"/>
      <c r="FO104" s="345"/>
    </row>
    <row r="105" spans="1:171" ht="19.899999999999999" customHeight="1" x14ac:dyDescent="0.15">
      <c r="A105" s="347" t="s">
        <v>585</v>
      </c>
      <c r="B105" s="348" t="s">
        <v>586</v>
      </c>
      <c r="C105" s="349">
        <f>逆行列係数!C105/'逆行列係数（外生化）'!C$116</f>
        <v>8.4919082713896341E-3</v>
      </c>
      <c r="D105" s="342">
        <f>逆行列係数!D105/'逆行列係数（外生化）'!D$116</f>
        <v>6.0483343313365899E-3</v>
      </c>
      <c r="E105" s="342">
        <f>逆行列係数!E105/'逆行列係数（外生化）'!E$116</f>
        <v>2.404986920960768E-2</v>
      </c>
      <c r="F105" s="342">
        <f>逆行列係数!F105/'逆行列係数（外生化）'!F$116</f>
        <v>6.7298375657860255E-3</v>
      </c>
      <c r="G105" s="342">
        <f>逆行列係数!G105/'逆行列係数（外生化）'!G$116</f>
        <v>1.315591901175772E-2</v>
      </c>
      <c r="H105" s="342">
        <f>逆行列係数!H105/'逆行列係数（外生化）'!H$116</f>
        <v>0</v>
      </c>
      <c r="I105" s="342">
        <f>逆行列係数!I105/'逆行列係数（外生化）'!I$116</f>
        <v>2.3450392266690673E-2</v>
      </c>
      <c r="J105" s="342">
        <f>逆行列係数!J105/'逆行列係数（外生化）'!J$116</f>
        <v>2.3631449189168863E-2</v>
      </c>
      <c r="K105" s="342">
        <f>逆行列係数!K105/'逆行列係数（外生化）'!K$116</f>
        <v>1.6880509402709364E-2</v>
      </c>
      <c r="L105" s="342">
        <f>逆行列係数!L105/'逆行列係数（外生化）'!L$116</f>
        <v>9.9142207607840916E-3</v>
      </c>
      <c r="M105" s="342">
        <f>逆行列係数!M105/'逆行列係数（外生化）'!M$116</f>
        <v>0</v>
      </c>
      <c r="N105" s="342">
        <f>逆行列係数!N105/'逆行列係数（外生化）'!N$116</f>
        <v>1.7134008345593948E-2</v>
      </c>
      <c r="O105" s="342">
        <f>逆行列係数!O105/'逆行列係数（外生化）'!O$116</f>
        <v>3.164162565129542E-2</v>
      </c>
      <c r="P105" s="342">
        <f>逆行列係数!P105/'逆行列係数（外生化）'!P$116</f>
        <v>1.2260994319457794E-2</v>
      </c>
      <c r="Q105" s="342">
        <f>逆行列係数!Q105/'逆行列係数（外生化）'!Q$116</f>
        <v>3.0306538155690566E-2</v>
      </c>
      <c r="R105" s="342">
        <f>逆行列係数!R105/'逆行列係数（外生化）'!R$116</f>
        <v>1.4257660151644072E-2</v>
      </c>
      <c r="S105" s="342">
        <f>逆行列係数!S105/'逆行列係数（外生化）'!S$116</f>
        <v>1.5927196282463505E-2</v>
      </c>
      <c r="T105" s="342">
        <f>逆行列係数!T105/'逆行列係数（外生化）'!T$116</f>
        <v>2.9204205047688885E-2</v>
      </c>
      <c r="U105" s="342">
        <f>逆行列係数!U105/'逆行列係数（外生化）'!U$116</f>
        <v>1.8501827124093363E-2</v>
      </c>
      <c r="V105" s="342">
        <f>逆行列係数!V105/'逆行列係数（外生化）'!V$116</f>
        <v>3.1597439531093945E-2</v>
      </c>
      <c r="W105" s="342">
        <f>逆行列係数!W105/'逆行列係数（外生化）'!W$116</f>
        <v>6.1077628817339039E-3</v>
      </c>
      <c r="X105" s="342">
        <f>逆行列係数!X105/'逆行列係数（外生化）'!X$116</f>
        <v>1.9367411188464429E-2</v>
      </c>
      <c r="Y105" s="342">
        <f>逆行列係数!Y105/'逆行列係数（外生化）'!Y$116</f>
        <v>1.5130975475746624E-2</v>
      </c>
      <c r="Z105" s="342">
        <f>逆行列係数!Z105/'逆行列係数（外生化）'!Z$116</f>
        <v>1.6656684403091985E-2</v>
      </c>
      <c r="AA105" s="342">
        <f>逆行列係数!AA105/'逆行列係数（外生化）'!AA$116</f>
        <v>2.3076435973265207E-2</v>
      </c>
      <c r="AB105" s="342">
        <f>逆行列係数!AB105/'逆行列係数（外生化）'!AB$116</f>
        <v>2.0293728125840845E-2</v>
      </c>
      <c r="AC105" s="342">
        <f>逆行列係数!AC105/'逆行列係数（外生化）'!AC$116</f>
        <v>3.7641681663184872E-3</v>
      </c>
      <c r="AD105" s="342">
        <f>逆行列係数!AD105/'逆行列係数（外生化）'!AD$116</f>
        <v>8.4981824339546552E-3</v>
      </c>
      <c r="AE105" s="342">
        <f>逆行列係数!AE105/'逆行列係数（外生化）'!AE$116</f>
        <v>2.686009247057625E-2</v>
      </c>
      <c r="AF105" s="342">
        <f>逆行列係数!AF105/'逆行列係数（外生化）'!AF$116</f>
        <v>3.3630195964319966E-2</v>
      </c>
      <c r="AG105" s="342">
        <f>逆行列係数!AG105/'逆行列係数（外生化）'!AG$116</f>
        <v>2.0661759821143853E-2</v>
      </c>
      <c r="AH105" s="342">
        <f>逆行列係数!AH105/'逆行列係数（外生化）'!AH$116</f>
        <v>4.5893706613270004E-2</v>
      </c>
      <c r="AI105" s="342">
        <f>逆行列係数!AI105/'逆行列係数（外生化）'!AI$116</f>
        <v>4.4098879041258164E-2</v>
      </c>
      <c r="AJ105" s="342">
        <f>逆行列係数!AJ105/'逆行列係数（外生化）'!AJ$116</f>
        <v>1.5956234061563358E-2</v>
      </c>
      <c r="AK105" s="342">
        <f>逆行列係数!AK105/'逆行列係数（外生化）'!AK$116</f>
        <v>4.3303069401449949E-2</v>
      </c>
      <c r="AL105" s="342">
        <f>逆行列係数!AL105/'逆行列係数（外生化）'!AL$116</f>
        <v>5.7003685002777428E-3</v>
      </c>
      <c r="AM105" s="342">
        <f>逆行列係数!AM105/'逆行列係数（外生化）'!AM$116</f>
        <v>1.0148114852143219E-2</v>
      </c>
      <c r="AN105" s="342">
        <f>逆行列係数!AN105/'逆行列係数（外生化）'!AN$116</f>
        <v>2.470167246713555E-2</v>
      </c>
      <c r="AO105" s="342">
        <f>逆行列係数!AO105/'逆行列係数（外生化）'!AO$116</f>
        <v>1.4616685718362617E-2</v>
      </c>
      <c r="AP105" s="342">
        <f>逆行列係数!AP105/'逆行列係数（外生化）'!AP$116</f>
        <v>7.7821542139975735E-3</v>
      </c>
      <c r="AQ105" s="342">
        <f>逆行列係数!AQ105/'逆行列係数（外生化）'!AQ$116</f>
        <v>1.5053108218539835E-2</v>
      </c>
      <c r="AR105" s="342">
        <f>逆行列係数!AR105/'逆行列係数（外生化）'!AR$116</f>
        <v>1.7505833594342421E-2</v>
      </c>
      <c r="AS105" s="342">
        <f>逆行列係数!AS105/'逆行列係数（外生化）'!AS$116</f>
        <v>2.0325312308093622E-2</v>
      </c>
      <c r="AT105" s="342">
        <f>逆行列係数!AT105/'逆行列係数（外生化）'!AT$116</f>
        <v>2.5316546770512309E-2</v>
      </c>
      <c r="AU105" s="342">
        <f>逆行列係数!AU105/'逆行列係数（外生化）'!AU$116</f>
        <v>2.5173632290959324E-2</v>
      </c>
      <c r="AV105" s="342">
        <f>逆行列係数!AV105/'逆行列係数（外生化）'!AV$116</f>
        <v>2.9190860600720684E-2</v>
      </c>
      <c r="AW105" s="342">
        <f>逆行列係数!AW105/'逆行列係数（外生化）'!AW$116</f>
        <v>3.3823501769483878E-2</v>
      </c>
      <c r="AX105" s="342">
        <f>逆行列係数!AX105/'逆行列係数（外生化）'!AX$116</f>
        <v>3.2689967518597159E-2</v>
      </c>
      <c r="AY105" s="342">
        <f>逆行列係数!AY105/'逆行列係数（外生化）'!AY$116</f>
        <v>3.0162126650286562E-2</v>
      </c>
      <c r="AZ105" s="342">
        <f>逆行列係数!AZ105/'逆行列係数（外生化）'!AZ$116</f>
        <v>2.2552188128041963E-2</v>
      </c>
      <c r="BA105" s="342">
        <f>逆行列係数!BA105/'逆行列係数（外生化）'!BA$116</f>
        <v>2.4897875949253887E-2</v>
      </c>
      <c r="BB105" s="342">
        <f>逆行列係数!BB105/'逆行列係数（外生化）'!BB$116</f>
        <v>2.4485848146583805E-2</v>
      </c>
      <c r="BC105" s="342">
        <f>逆行列係数!BC105/'逆行列係数（外生化）'!BC$116</f>
        <v>2.9696026981216248E-2</v>
      </c>
      <c r="BD105" s="342">
        <f>逆行列係数!BD105/'逆行列係数（外生化）'!BD$116</f>
        <v>3.0577168101882334E-2</v>
      </c>
      <c r="BE105" s="342">
        <f>逆行列係数!BE105/'逆行列係数（外生化）'!BE$116</f>
        <v>1.8556476609762677E-2</v>
      </c>
      <c r="BF105" s="342">
        <f>逆行列係数!BF105/'逆行列係数（外生化）'!BF$116</f>
        <v>1.7491817937453673E-2</v>
      </c>
      <c r="BG105" s="342">
        <f>逆行列係数!BG105/'逆行列係数（外生化）'!BG$116</f>
        <v>2.176599160009381E-2</v>
      </c>
      <c r="BH105" s="342">
        <f>逆行列係数!BH105/'逆行列係数（外生化）'!BH$116</f>
        <v>1.4049393353225218E-2</v>
      </c>
      <c r="BI105" s="342">
        <f>逆行列係数!BI105/'逆行列係数（外生化）'!BI$116</f>
        <v>1.7922715477118354E-2</v>
      </c>
      <c r="BJ105" s="342">
        <f>逆行列係数!BJ105/'逆行列係数（外生化）'!BJ$116</f>
        <v>1.8679933886985377E-2</v>
      </c>
      <c r="BK105" s="342">
        <f>逆行列係数!BK105/'逆行列係数（外生化）'!BK$116</f>
        <v>3.4408332571378902E-2</v>
      </c>
      <c r="BL105" s="342">
        <f>逆行列係数!BL105/'逆行列係数（外生化）'!BL$116</f>
        <v>6.817026286638557E-2</v>
      </c>
      <c r="BM105" s="342">
        <f>逆行列係数!BM105/'逆行列係数（外生化）'!BM$116</f>
        <v>3.2876103580769325E-2</v>
      </c>
      <c r="BN105" s="342">
        <f>逆行列係数!BN105/'逆行列係数（外生化）'!BN$116</f>
        <v>0.1074963598738215</v>
      </c>
      <c r="BO105" s="342">
        <f>逆行列係数!BO105/'逆行列係数（外生化）'!BO$116</f>
        <v>5.3746140266341232E-2</v>
      </c>
      <c r="BP105" s="342">
        <f>逆行列係数!BP105/'逆行列係数（外生化）'!BP$116</f>
        <v>3.4623154037104219E-2</v>
      </c>
      <c r="BQ105" s="342">
        <f>逆行列係数!BQ105/'逆行列係数（外生化）'!BQ$116</f>
        <v>3.8492836344524627E-2</v>
      </c>
      <c r="BR105" s="342">
        <f>逆行列係数!BR105/'逆行列係数（外生化）'!BR$116</f>
        <v>0.10707683567134321</v>
      </c>
      <c r="BS105" s="342">
        <f>逆行列係数!BS105/'逆行列係数（外生化）'!BS$116</f>
        <v>5.7078847364841458E-2</v>
      </c>
      <c r="BT105" s="342">
        <f>逆行列係数!BT105/'逆行列係数（外生化）'!BT$116</f>
        <v>5.5284499376016566E-2</v>
      </c>
      <c r="BU105" s="342">
        <f>逆行列係数!BU105/'逆行列係数（外生化）'!BU$116</f>
        <v>7.539751089591748E-2</v>
      </c>
      <c r="BV105" s="342">
        <f>逆行列係数!BV105/'逆行列係数（外生化）'!BV$116</f>
        <v>4.6104230162398577E-2</v>
      </c>
      <c r="BW105" s="342">
        <f>逆行列係数!BW105/'逆行列係数（外生化）'!BW$116</f>
        <v>4.3716204229992402E-2</v>
      </c>
      <c r="BX105" s="342">
        <f>逆行列係数!BX105/'逆行列係数（外生化）'!BX$116</f>
        <v>5.9003593042707709E-3</v>
      </c>
      <c r="BY105" s="342">
        <f>逆行列係数!BY105/'逆行列係数（外生化）'!BY$116</f>
        <v>3.4693915348484684E-2</v>
      </c>
      <c r="BZ105" s="342">
        <f>逆行列係数!BZ105/'逆行列係数（外生化）'!BZ$116</f>
        <v>2.3849040989972335E-2</v>
      </c>
      <c r="CA105" s="342">
        <f>逆行列係数!CA105/'逆行列係数（外生化）'!CA$116</f>
        <v>3.6297882379124041E-2</v>
      </c>
      <c r="CB105" s="342">
        <f>逆行列係数!CB105/'逆行列係数（外生化）'!CB$116</f>
        <v>1.4431950119551371E-2</v>
      </c>
      <c r="CC105" s="342">
        <f>逆行列係数!CC105/'逆行列係数（外生化）'!CC$116</f>
        <v>0</v>
      </c>
      <c r="CD105" s="342">
        <f>逆行列係数!CD105/'逆行列係数（外生化）'!CD$116</f>
        <v>6.2203549014548408E-2</v>
      </c>
      <c r="CE105" s="342">
        <f>逆行列係数!CE105/'逆行列係数（外生化）'!CE$116</f>
        <v>0.11955531145378226</v>
      </c>
      <c r="CF105" s="342">
        <f>逆行列係数!CF105/'逆行列係数（外生化）'!CF$116</f>
        <v>0.10994911089005807</v>
      </c>
      <c r="CG105" s="342">
        <f>逆行列係数!CG105/'逆行列係数（外生化）'!CG$116</f>
        <v>1.585399286331643E-2</v>
      </c>
      <c r="CH105" s="342">
        <f>逆行列係数!CH105/'逆行列係数（外生化）'!CH$116</f>
        <v>0.10451510270443719</v>
      </c>
      <c r="CI105" s="342">
        <f>逆行列係数!CI105/'逆行列係数（外生化）'!CI$116</f>
        <v>9.9264763201450279E-2</v>
      </c>
      <c r="CJ105" s="342">
        <f>逆行列係数!CJ105/'逆行列係数（外生化）'!CJ$116</f>
        <v>0.10704812626855351</v>
      </c>
      <c r="CK105" s="342">
        <f>逆行列係数!CK105/'逆行列係数（外生化）'!CK$116</f>
        <v>0.14307364074078199</v>
      </c>
      <c r="CL105" s="342">
        <f>逆行列係数!CL105/'逆行列係数（外生化）'!CL$116</f>
        <v>4.562715669453811E-2</v>
      </c>
      <c r="CM105" s="342">
        <f>逆行列係数!CM105/'逆行列係数（外生化）'!CM$116</f>
        <v>6.6828018314321017E-2</v>
      </c>
      <c r="CN105" s="342">
        <f>逆行列係数!CN105/'逆行列係数（外生化）'!CN$116</f>
        <v>4.5659811959939629E-2</v>
      </c>
      <c r="CO105" s="342">
        <f>逆行列係数!CO105/'逆行列係数（外生化）'!CO$116</f>
        <v>0.11644405782990175</v>
      </c>
      <c r="CP105" s="342">
        <f>逆行列係数!CP105/'逆行列係数（外生化）'!CP$116</f>
        <v>3.1570022771538732E-2</v>
      </c>
      <c r="CQ105" s="342">
        <f>逆行列係数!CQ105/'逆行列係数（外生化）'!CQ$116</f>
        <v>7.010619573840661E-2</v>
      </c>
      <c r="CR105" s="342">
        <f>逆行列係数!CR105/'逆行列係数（外生化）'!CR$116</f>
        <v>4.2950425648572495E-2</v>
      </c>
      <c r="CS105" s="342">
        <f>逆行列係数!CS105/'逆行列係数（外生化）'!CS$116</f>
        <v>2.8606350688095607E-2</v>
      </c>
      <c r="CT105" s="342">
        <f>逆行列係数!CT105/'逆行列係数（外生化）'!CT$116</f>
        <v>5.7969975002761173E-2</v>
      </c>
      <c r="CU105" s="342">
        <f>逆行列係数!CU105/'逆行列係数（外生化）'!CU$116</f>
        <v>7.1635772694141092E-2</v>
      </c>
      <c r="CV105" s="342">
        <f>逆行列係数!CV105/'逆行列係数（外生化）'!CV$116</f>
        <v>5.0385370229164436E-2</v>
      </c>
      <c r="CW105" s="342">
        <f>逆行列係数!CW105/'逆行列係数（外生化）'!CW$116</f>
        <v>4.2137211393881373E-2</v>
      </c>
      <c r="CX105" s="342">
        <f>逆行列係数!CX105/'逆行列係数（外生化）'!CX$116</f>
        <v>1</v>
      </c>
      <c r="CY105" s="342">
        <f>逆行列係数!CY105/'逆行列係数（外生化）'!CY$116</f>
        <v>4.2055373176657217E-2</v>
      </c>
      <c r="CZ105" s="342">
        <f>逆行列係数!CZ105/'逆行列係数（外生化）'!CZ$116</f>
        <v>2.4247507972833992E-2</v>
      </c>
      <c r="DA105" s="342">
        <f>逆行列係数!DA105/'逆行列係数（外生化）'!DA$116</f>
        <v>3.9386448629778893E-2</v>
      </c>
      <c r="DB105" s="342">
        <f>逆行列係数!DB105/'逆行列係数（外生化）'!DB$116</f>
        <v>3.3206513525599883E-2</v>
      </c>
      <c r="DC105" s="342">
        <f>逆行列係数!DC105/'逆行列係数（外生化）'!DC$116</f>
        <v>1.8417002587241511E-2</v>
      </c>
      <c r="DD105" s="342">
        <f>逆行列係数!DD105/'逆行列係数（外生化）'!DD$116</f>
        <v>2.0162278021123772E-2</v>
      </c>
      <c r="DE105" s="342">
        <f>逆行列係数!DE105/'逆行列係数（外生化）'!DE$116</f>
        <v>1.0880018160755565E-2</v>
      </c>
      <c r="DF105" s="343">
        <f>逆行列係数!DF105/'逆行列係数（外生化）'!DF$116</f>
        <v>3.4693701456050378E-2</v>
      </c>
      <c r="DG105" s="344"/>
      <c r="DH105" s="345"/>
      <c r="DI105" s="346"/>
      <c r="DJ105" s="346"/>
      <c r="DK105" s="346"/>
      <c r="DL105" s="346"/>
      <c r="DM105" s="346"/>
      <c r="DN105" s="346"/>
      <c r="DO105" s="346"/>
      <c r="DR105" s="345"/>
      <c r="DS105" s="345"/>
      <c r="DT105" s="345"/>
      <c r="DU105" s="345"/>
      <c r="DV105" s="345"/>
      <c r="DW105" s="345"/>
      <c r="DX105" s="345"/>
      <c r="DY105" s="345"/>
      <c r="DZ105" s="345"/>
      <c r="EA105" s="345"/>
      <c r="EB105" s="345"/>
      <c r="EC105" s="345"/>
      <c r="ED105" s="345"/>
      <c r="EE105" s="345"/>
      <c r="EF105" s="345"/>
      <c r="EG105" s="345"/>
      <c r="EH105" s="345"/>
      <c r="EI105" s="345"/>
      <c r="EJ105" s="345"/>
      <c r="EK105" s="345"/>
      <c r="EL105" s="345"/>
      <c r="EM105" s="345"/>
      <c r="EN105" s="345"/>
      <c r="EO105" s="345"/>
      <c r="EP105" s="345"/>
      <c r="EQ105" s="345"/>
      <c r="ER105" s="345"/>
      <c r="ES105" s="345"/>
      <c r="ET105" s="345"/>
      <c r="EU105" s="345"/>
      <c r="EV105" s="345"/>
      <c r="EW105" s="345"/>
      <c r="EX105" s="345"/>
      <c r="EY105" s="345"/>
      <c r="EZ105" s="345"/>
      <c r="FA105" s="345"/>
      <c r="FB105" s="345"/>
      <c r="FC105" s="345"/>
      <c r="FD105" s="345"/>
      <c r="FE105" s="345"/>
      <c r="FF105" s="345"/>
      <c r="FG105" s="345"/>
      <c r="FH105" s="345"/>
      <c r="FI105" s="345"/>
      <c r="FJ105" s="345"/>
      <c r="FK105" s="345"/>
      <c r="FL105" s="345"/>
      <c r="FM105" s="345"/>
      <c r="FN105" s="345"/>
      <c r="FO105" s="345"/>
    </row>
    <row r="106" spans="1:171" ht="19.899999999999999" customHeight="1" x14ac:dyDescent="0.15">
      <c r="A106" s="347" t="s">
        <v>589</v>
      </c>
      <c r="B106" s="348" t="s">
        <v>588</v>
      </c>
      <c r="C106" s="349">
        <f>逆行列係数!C106/'逆行列係数（外生化）'!C$116</f>
        <v>0</v>
      </c>
      <c r="D106" s="342">
        <f>逆行列係数!D106/'逆行列係数（外生化）'!D$116</f>
        <v>0</v>
      </c>
      <c r="E106" s="342">
        <f>逆行列係数!E106/'逆行列係数（外生化）'!E$116</f>
        <v>0</v>
      </c>
      <c r="F106" s="342">
        <f>逆行列係数!F106/'逆行列係数（外生化）'!F$116</f>
        <v>0</v>
      </c>
      <c r="G106" s="342">
        <f>逆行列係数!G106/'逆行列係数（外生化）'!G$116</f>
        <v>0</v>
      </c>
      <c r="H106" s="342">
        <f>逆行列係数!H106/'逆行列係数（外生化）'!H$116</f>
        <v>0</v>
      </c>
      <c r="I106" s="342">
        <f>逆行列係数!I106/'逆行列係数（外生化）'!I$116</f>
        <v>0</v>
      </c>
      <c r="J106" s="342">
        <f>逆行列係数!J106/'逆行列係数（外生化）'!J$116</f>
        <v>0</v>
      </c>
      <c r="K106" s="342">
        <f>逆行列係数!K106/'逆行列係数（外生化）'!K$116</f>
        <v>0</v>
      </c>
      <c r="L106" s="342">
        <f>逆行列係数!L106/'逆行列係数（外生化）'!L$116</f>
        <v>0</v>
      </c>
      <c r="M106" s="342">
        <f>逆行列係数!M106/'逆行列係数（外生化）'!M$116</f>
        <v>0</v>
      </c>
      <c r="N106" s="342">
        <f>逆行列係数!N106/'逆行列係数（外生化）'!N$116</f>
        <v>0</v>
      </c>
      <c r="O106" s="342">
        <f>逆行列係数!O106/'逆行列係数（外生化）'!O$116</f>
        <v>0</v>
      </c>
      <c r="P106" s="342">
        <f>逆行列係数!P106/'逆行列係数（外生化）'!P$116</f>
        <v>0</v>
      </c>
      <c r="Q106" s="342">
        <f>逆行列係数!Q106/'逆行列係数（外生化）'!Q$116</f>
        <v>0</v>
      </c>
      <c r="R106" s="342">
        <f>逆行列係数!R106/'逆行列係数（外生化）'!R$116</f>
        <v>0</v>
      </c>
      <c r="S106" s="342">
        <f>逆行列係数!S106/'逆行列係数（外生化）'!S$116</f>
        <v>0</v>
      </c>
      <c r="T106" s="342">
        <f>逆行列係数!T106/'逆行列係数（外生化）'!T$116</f>
        <v>0</v>
      </c>
      <c r="U106" s="342">
        <f>逆行列係数!U106/'逆行列係数（外生化）'!U$116</f>
        <v>0</v>
      </c>
      <c r="V106" s="342">
        <f>逆行列係数!V106/'逆行列係数（外生化）'!V$116</f>
        <v>0</v>
      </c>
      <c r="W106" s="342">
        <f>逆行列係数!W106/'逆行列係数（外生化）'!W$116</f>
        <v>0</v>
      </c>
      <c r="X106" s="342">
        <f>逆行列係数!X106/'逆行列係数（外生化）'!X$116</f>
        <v>0</v>
      </c>
      <c r="Y106" s="342">
        <f>逆行列係数!Y106/'逆行列係数（外生化）'!Y$116</f>
        <v>0</v>
      </c>
      <c r="Z106" s="342">
        <f>逆行列係数!Z106/'逆行列係数（外生化）'!Z$116</f>
        <v>0</v>
      </c>
      <c r="AA106" s="342">
        <f>逆行列係数!AA106/'逆行列係数（外生化）'!AA$116</f>
        <v>0</v>
      </c>
      <c r="AB106" s="342">
        <f>逆行列係数!AB106/'逆行列係数（外生化）'!AB$116</f>
        <v>0</v>
      </c>
      <c r="AC106" s="342">
        <f>逆行列係数!AC106/'逆行列係数（外生化）'!AC$116</f>
        <v>0</v>
      </c>
      <c r="AD106" s="342">
        <f>逆行列係数!AD106/'逆行列係数（外生化）'!AD$116</f>
        <v>0</v>
      </c>
      <c r="AE106" s="342">
        <f>逆行列係数!AE106/'逆行列係数（外生化）'!AE$116</f>
        <v>0</v>
      </c>
      <c r="AF106" s="342">
        <f>逆行列係数!AF106/'逆行列係数（外生化）'!AF$116</f>
        <v>0</v>
      </c>
      <c r="AG106" s="342">
        <f>逆行列係数!AG106/'逆行列係数（外生化）'!AG$116</f>
        <v>0</v>
      </c>
      <c r="AH106" s="342">
        <f>逆行列係数!AH106/'逆行列係数（外生化）'!AH$116</f>
        <v>0</v>
      </c>
      <c r="AI106" s="342">
        <f>逆行列係数!AI106/'逆行列係数（外生化）'!AI$116</f>
        <v>0</v>
      </c>
      <c r="AJ106" s="342">
        <f>逆行列係数!AJ106/'逆行列係数（外生化）'!AJ$116</f>
        <v>0</v>
      </c>
      <c r="AK106" s="342">
        <f>逆行列係数!AK106/'逆行列係数（外生化）'!AK$116</f>
        <v>0</v>
      </c>
      <c r="AL106" s="342">
        <f>逆行列係数!AL106/'逆行列係数（外生化）'!AL$116</f>
        <v>0</v>
      </c>
      <c r="AM106" s="342">
        <f>逆行列係数!AM106/'逆行列係数（外生化）'!AM$116</f>
        <v>0</v>
      </c>
      <c r="AN106" s="342">
        <f>逆行列係数!AN106/'逆行列係数（外生化）'!AN$116</f>
        <v>0</v>
      </c>
      <c r="AO106" s="342">
        <f>逆行列係数!AO106/'逆行列係数（外生化）'!AO$116</f>
        <v>0</v>
      </c>
      <c r="AP106" s="342">
        <f>逆行列係数!AP106/'逆行列係数（外生化）'!AP$116</f>
        <v>0</v>
      </c>
      <c r="AQ106" s="342">
        <f>逆行列係数!AQ106/'逆行列係数（外生化）'!AQ$116</f>
        <v>0</v>
      </c>
      <c r="AR106" s="342">
        <f>逆行列係数!AR106/'逆行列係数（外生化）'!AR$116</f>
        <v>0</v>
      </c>
      <c r="AS106" s="342">
        <f>逆行列係数!AS106/'逆行列係数（外生化）'!AS$116</f>
        <v>0</v>
      </c>
      <c r="AT106" s="342">
        <f>逆行列係数!AT106/'逆行列係数（外生化）'!AT$116</f>
        <v>0</v>
      </c>
      <c r="AU106" s="342">
        <f>逆行列係数!AU106/'逆行列係数（外生化）'!AU$116</f>
        <v>0</v>
      </c>
      <c r="AV106" s="342">
        <f>逆行列係数!AV106/'逆行列係数（外生化）'!AV$116</f>
        <v>0</v>
      </c>
      <c r="AW106" s="342">
        <f>逆行列係数!AW106/'逆行列係数（外生化）'!AW$116</f>
        <v>0</v>
      </c>
      <c r="AX106" s="342">
        <f>逆行列係数!AX106/'逆行列係数（外生化）'!AX$116</f>
        <v>0</v>
      </c>
      <c r="AY106" s="342">
        <f>逆行列係数!AY106/'逆行列係数（外生化）'!AY$116</f>
        <v>0</v>
      </c>
      <c r="AZ106" s="342">
        <f>逆行列係数!AZ106/'逆行列係数（外生化）'!AZ$116</f>
        <v>0</v>
      </c>
      <c r="BA106" s="342">
        <f>逆行列係数!BA106/'逆行列係数（外生化）'!BA$116</f>
        <v>0</v>
      </c>
      <c r="BB106" s="342">
        <f>逆行列係数!BB106/'逆行列係数（外生化）'!BB$116</f>
        <v>0</v>
      </c>
      <c r="BC106" s="342">
        <f>逆行列係数!BC106/'逆行列係数（外生化）'!BC$116</f>
        <v>0</v>
      </c>
      <c r="BD106" s="342">
        <f>逆行列係数!BD106/'逆行列係数（外生化）'!BD$116</f>
        <v>0</v>
      </c>
      <c r="BE106" s="342">
        <f>逆行列係数!BE106/'逆行列係数（外生化）'!BE$116</f>
        <v>0</v>
      </c>
      <c r="BF106" s="342">
        <f>逆行列係数!BF106/'逆行列係数（外生化）'!BF$116</f>
        <v>0</v>
      </c>
      <c r="BG106" s="342">
        <f>逆行列係数!BG106/'逆行列係数（外生化）'!BG$116</f>
        <v>0</v>
      </c>
      <c r="BH106" s="342">
        <f>逆行列係数!BH106/'逆行列係数（外生化）'!BH$116</f>
        <v>0</v>
      </c>
      <c r="BI106" s="342">
        <f>逆行列係数!BI106/'逆行列係数（外生化）'!BI$116</f>
        <v>0</v>
      </c>
      <c r="BJ106" s="342">
        <f>逆行列係数!BJ106/'逆行列係数（外生化）'!BJ$116</f>
        <v>0</v>
      </c>
      <c r="BK106" s="342">
        <f>逆行列係数!BK106/'逆行列係数（外生化）'!BK$116</f>
        <v>0</v>
      </c>
      <c r="BL106" s="342">
        <f>逆行列係数!BL106/'逆行列係数（外生化）'!BL$116</f>
        <v>0</v>
      </c>
      <c r="BM106" s="342">
        <f>逆行列係数!BM106/'逆行列係数（外生化）'!BM$116</f>
        <v>0</v>
      </c>
      <c r="BN106" s="342">
        <f>逆行列係数!BN106/'逆行列係数（外生化）'!BN$116</f>
        <v>0</v>
      </c>
      <c r="BO106" s="342">
        <f>逆行列係数!BO106/'逆行列係数（外生化）'!BO$116</f>
        <v>0</v>
      </c>
      <c r="BP106" s="342">
        <f>逆行列係数!BP106/'逆行列係数（外生化）'!BP$116</f>
        <v>0</v>
      </c>
      <c r="BQ106" s="342">
        <f>逆行列係数!BQ106/'逆行列係数（外生化）'!BQ$116</f>
        <v>0</v>
      </c>
      <c r="BR106" s="342">
        <f>逆行列係数!BR106/'逆行列係数（外生化）'!BR$116</f>
        <v>0</v>
      </c>
      <c r="BS106" s="342">
        <f>逆行列係数!BS106/'逆行列係数（外生化）'!BS$116</f>
        <v>0</v>
      </c>
      <c r="BT106" s="342">
        <f>逆行列係数!BT106/'逆行列係数（外生化）'!BT$116</f>
        <v>0</v>
      </c>
      <c r="BU106" s="342">
        <f>逆行列係数!BU106/'逆行列係数（外生化）'!BU$116</f>
        <v>0</v>
      </c>
      <c r="BV106" s="342">
        <f>逆行列係数!BV106/'逆行列係数（外生化）'!BV$116</f>
        <v>0</v>
      </c>
      <c r="BW106" s="342">
        <f>逆行列係数!BW106/'逆行列係数（外生化）'!BW$116</f>
        <v>0</v>
      </c>
      <c r="BX106" s="342">
        <f>逆行列係数!BX106/'逆行列係数（外生化）'!BX$116</f>
        <v>0</v>
      </c>
      <c r="BY106" s="342">
        <f>逆行列係数!BY106/'逆行列係数（外生化）'!BY$116</f>
        <v>0</v>
      </c>
      <c r="BZ106" s="342">
        <f>逆行列係数!BZ106/'逆行列係数（外生化）'!BZ$116</f>
        <v>0</v>
      </c>
      <c r="CA106" s="342">
        <f>逆行列係数!CA106/'逆行列係数（外生化）'!CA$116</f>
        <v>0</v>
      </c>
      <c r="CB106" s="342">
        <f>逆行列係数!CB106/'逆行列係数（外生化）'!CB$116</f>
        <v>0</v>
      </c>
      <c r="CC106" s="342">
        <f>逆行列係数!CC106/'逆行列係数（外生化）'!CC$116</f>
        <v>0</v>
      </c>
      <c r="CD106" s="342">
        <f>逆行列係数!CD106/'逆行列係数（外生化）'!CD$116</f>
        <v>0</v>
      </c>
      <c r="CE106" s="342">
        <f>逆行列係数!CE106/'逆行列係数（外生化）'!CE$116</f>
        <v>0</v>
      </c>
      <c r="CF106" s="342">
        <f>逆行列係数!CF106/'逆行列係数（外生化）'!CF$116</f>
        <v>0</v>
      </c>
      <c r="CG106" s="342">
        <f>逆行列係数!CG106/'逆行列係数（外生化）'!CG$116</f>
        <v>0</v>
      </c>
      <c r="CH106" s="342">
        <f>逆行列係数!CH106/'逆行列係数（外生化）'!CH$116</f>
        <v>0</v>
      </c>
      <c r="CI106" s="342">
        <f>逆行列係数!CI106/'逆行列係数（外生化）'!CI$116</f>
        <v>0</v>
      </c>
      <c r="CJ106" s="342">
        <f>逆行列係数!CJ106/'逆行列係数（外生化）'!CJ$116</f>
        <v>0</v>
      </c>
      <c r="CK106" s="342">
        <f>逆行列係数!CK106/'逆行列係数（外生化）'!CK$116</f>
        <v>0</v>
      </c>
      <c r="CL106" s="342">
        <f>逆行列係数!CL106/'逆行列係数（外生化）'!CL$116</f>
        <v>0</v>
      </c>
      <c r="CM106" s="342">
        <f>逆行列係数!CM106/'逆行列係数（外生化）'!CM$116</f>
        <v>0</v>
      </c>
      <c r="CN106" s="342">
        <f>逆行列係数!CN106/'逆行列係数（外生化）'!CN$116</f>
        <v>0</v>
      </c>
      <c r="CO106" s="342">
        <f>逆行列係数!CO106/'逆行列係数（外生化）'!CO$116</f>
        <v>0</v>
      </c>
      <c r="CP106" s="342">
        <f>逆行列係数!CP106/'逆行列係数（外生化）'!CP$116</f>
        <v>0</v>
      </c>
      <c r="CQ106" s="342">
        <f>逆行列係数!CQ106/'逆行列係数（外生化）'!CQ$116</f>
        <v>0</v>
      </c>
      <c r="CR106" s="342">
        <f>逆行列係数!CR106/'逆行列係数（外生化）'!CR$116</f>
        <v>0</v>
      </c>
      <c r="CS106" s="342">
        <f>逆行列係数!CS106/'逆行列係数（外生化）'!CS$116</f>
        <v>0</v>
      </c>
      <c r="CT106" s="342">
        <f>逆行列係数!CT106/'逆行列係数（外生化）'!CT$116</f>
        <v>0</v>
      </c>
      <c r="CU106" s="342">
        <f>逆行列係数!CU106/'逆行列係数（外生化）'!CU$116</f>
        <v>0</v>
      </c>
      <c r="CV106" s="342">
        <f>逆行列係数!CV106/'逆行列係数（外生化）'!CV$116</f>
        <v>0</v>
      </c>
      <c r="CW106" s="342">
        <f>逆行列係数!CW106/'逆行列係数（外生化）'!CW$116</f>
        <v>0</v>
      </c>
      <c r="CX106" s="342">
        <f>逆行列係数!CX106/'逆行列係数（外生化）'!CX$116</f>
        <v>0</v>
      </c>
      <c r="CY106" s="342">
        <f>逆行列係数!CY106/'逆行列係数（外生化）'!CY$116</f>
        <v>1</v>
      </c>
      <c r="CZ106" s="342">
        <f>逆行列係数!CZ106/'逆行列係数（外生化）'!CZ$116</f>
        <v>0</v>
      </c>
      <c r="DA106" s="342">
        <f>逆行列係数!DA106/'逆行列係数（外生化）'!DA$116</f>
        <v>0</v>
      </c>
      <c r="DB106" s="342">
        <f>逆行列係数!DB106/'逆行列係数（外生化）'!DB$116</f>
        <v>0</v>
      </c>
      <c r="DC106" s="342">
        <f>逆行列係数!DC106/'逆行列係数（外生化）'!DC$116</f>
        <v>0</v>
      </c>
      <c r="DD106" s="342">
        <f>逆行列係数!DD106/'逆行列係数（外生化）'!DD$116</f>
        <v>0</v>
      </c>
      <c r="DE106" s="342">
        <f>逆行列係数!DE106/'逆行列係数（外生化）'!DE$116</f>
        <v>0</v>
      </c>
      <c r="DF106" s="343">
        <f>逆行列係数!DF106/'逆行列係数（外生化）'!DF$116</f>
        <v>0</v>
      </c>
      <c r="DG106" s="344"/>
      <c r="DH106" s="345"/>
      <c r="DI106" s="346"/>
      <c r="DJ106" s="346"/>
      <c r="DK106" s="346"/>
      <c r="DL106" s="346"/>
      <c r="DM106" s="346"/>
      <c r="DN106" s="346"/>
      <c r="DO106" s="346"/>
      <c r="DR106" s="345"/>
      <c r="DS106" s="345"/>
      <c r="DT106" s="345"/>
      <c r="DU106" s="345"/>
      <c r="DV106" s="345"/>
      <c r="DW106" s="345"/>
      <c r="DX106" s="345"/>
      <c r="DY106" s="345"/>
      <c r="DZ106" s="345"/>
      <c r="EA106" s="345"/>
      <c r="EB106" s="345"/>
      <c r="EC106" s="345"/>
      <c r="ED106" s="345"/>
      <c r="EE106" s="345"/>
      <c r="EF106" s="345"/>
      <c r="EG106" s="345"/>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c r="FO106" s="345"/>
    </row>
    <row r="107" spans="1:171" ht="19.899999999999999" customHeight="1" x14ac:dyDescent="0.15">
      <c r="A107" s="347" t="s">
        <v>592</v>
      </c>
      <c r="B107" s="348" t="s">
        <v>591</v>
      </c>
      <c r="C107" s="349">
        <f>逆行列係数!C107/'逆行列係数（外生化）'!C$116</f>
        <v>7.8466497335039283E-7</v>
      </c>
      <c r="D107" s="342">
        <f>逆行列係数!D107/'逆行列係数（外生化）'!D$116</f>
        <v>4.4288703268552965E-7</v>
      </c>
      <c r="E107" s="342">
        <f>逆行列係数!E107/'逆行列係数（外生化）'!E$116</f>
        <v>8.1786286957986205E-7</v>
      </c>
      <c r="F107" s="342">
        <f>逆行列係数!F107/'逆行列係数（外生化）'!F$116</f>
        <v>5.4922688055666881E-6</v>
      </c>
      <c r="G107" s="342">
        <f>逆行列係数!G107/'逆行列係数（外生化）'!G$116</f>
        <v>6.1568182879405837E-7</v>
      </c>
      <c r="H107" s="342">
        <f>逆行列係数!H107/'逆行列係数（外生化）'!H$116</f>
        <v>0</v>
      </c>
      <c r="I107" s="342">
        <f>逆行列係数!I107/'逆行列係数（外生化）'!I$116</f>
        <v>1.4948000127506445E-6</v>
      </c>
      <c r="J107" s="342">
        <f>逆行列係数!J107/'逆行列係数（外生化）'!J$116</f>
        <v>1.9713298272263132E-6</v>
      </c>
      <c r="K107" s="342">
        <f>逆行列係数!K107/'逆行列係数（外生化）'!K$116</f>
        <v>1.1123301649635756E-6</v>
      </c>
      <c r="L107" s="342">
        <f>逆行列係数!L107/'逆行列係数（外生化）'!L$116</f>
        <v>2.87303232949323E-6</v>
      </c>
      <c r="M107" s="342">
        <f>逆行列係数!M107/'逆行列係数（外生化）'!M$116</f>
        <v>0</v>
      </c>
      <c r="N107" s="342">
        <f>逆行列係数!N107/'逆行列係数（外生化）'!N$116</f>
        <v>7.6530522799520782E-7</v>
      </c>
      <c r="O107" s="342">
        <f>逆行列係数!O107/'逆行列係数（外生化）'!O$116</f>
        <v>6.3832356581958614E-7</v>
      </c>
      <c r="P107" s="342">
        <f>逆行列係数!P107/'逆行列係数（外生化）'!P$116</f>
        <v>1.0233937173867694E-6</v>
      </c>
      <c r="Q107" s="342">
        <f>逆行列係数!Q107/'逆行列係数（外生化）'!Q$116</f>
        <v>2.2698042467395341E-6</v>
      </c>
      <c r="R107" s="342">
        <f>逆行列係数!R107/'逆行列係数（外生化）'!R$116</f>
        <v>1.3165827748165787E-6</v>
      </c>
      <c r="S107" s="342">
        <f>逆行列係数!S107/'逆行列係数（外生化）'!S$116</f>
        <v>1.2476310594024385E-6</v>
      </c>
      <c r="T107" s="342">
        <f>逆行列係数!T107/'逆行列係数（外生化）'!T$116</f>
        <v>7.9856235889005735E-7</v>
      </c>
      <c r="U107" s="342">
        <f>逆行列係数!U107/'逆行列係数（外生化）'!U$116</f>
        <v>1.637620998652364E-6</v>
      </c>
      <c r="V107" s="342">
        <f>逆行列係数!V107/'逆行列係数（外生化）'!V$116</f>
        <v>2.5394689078100934E-6</v>
      </c>
      <c r="W107" s="342">
        <f>逆行列係数!W107/'逆行列係数（外生化）'!W$116</f>
        <v>8.8213481693759313E-7</v>
      </c>
      <c r="X107" s="342">
        <f>逆行列係数!X107/'逆行列係数（外生化）'!X$116</f>
        <v>2.2274334526104501E-6</v>
      </c>
      <c r="Y107" s="342">
        <f>逆行列係数!Y107/'逆行列係数（外生化）'!Y$116</f>
        <v>2.5789143731818583E-6</v>
      </c>
      <c r="Z107" s="342">
        <f>逆行列係数!Z107/'逆行列係数（外生化）'!Z$116</f>
        <v>3.5437466441939255E-6</v>
      </c>
      <c r="AA107" s="342">
        <f>逆行列係数!AA107/'逆行列係数（外生化）'!AA$116</f>
        <v>2.5921584831129686E-6</v>
      </c>
      <c r="AB107" s="342">
        <f>逆行列係数!AB107/'逆行列係数（外生化）'!AB$116</f>
        <v>4.2229883416571155E-6</v>
      </c>
      <c r="AC107" s="342">
        <f>逆行列係数!AC107/'逆行列係数（外生化）'!AC$116</f>
        <v>1.6458133182581201E-7</v>
      </c>
      <c r="AD107" s="342">
        <f>逆行列係数!AD107/'逆行列係数（外生化）'!AD$116</f>
        <v>6.9765787754892424E-7</v>
      </c>
      <c r="AE107" s="342">
        <f>逆行列係数!AE107/'逆行列係数（外生化）'!AE$116</f>
        <v>1.7420927923244197E-6</v>
      </c>
      <c r="AF107" s="342">
        <f>逆行列係数!AF107/'逆行列係数（外生化）'!AF$116</f>
        <v>1.5922025095967238E-6</v>
      </c>
      <c r="AG107" s="342">
        <f>逆行列係数!AG107/'逆行列係数（外生化）'!AG$116</f>
        <v>6.3861448799704476E-7</v>
      </c>
      <c r="AH107" s="342">
        <f>逆行列係数!AH107/'逆行列係数（外生化）'!AH$116</f>
        <v>1.2315110630351271E-6</v>
      </c>
      <c r="AI107" s="342">
        <f>逆行列係数!AI107/'逆行列係数（外生化）'!AI$116</f>
        <v>3.1155230698284679E-6</v>
      </c>
      <c r="AJ107" s="342">
        <f>逆行列係数!AJ107/'逆行列係数（外生化）'!AJ$116</f>
        <v>8.8089813247898619E-6</v>
      </c>
      <c r="AK107" s="342">
        <f>逆行列係数!AK107/'逆行列係数（外生化）'!AK$116</f>
        <v>2.4113261384144899E-6</v>
      </c>
      <c r="AL107" s="342">
        <f>逆行列係数!AL107/'逆行列係数（外生化）'!AL$116</f>
        <v>4.7739017141582647E-7</v>
      </c>
      <c r="AM107" s="342">
        <f>逆行列係数!AM107/'逆行列係数（外生化）'!AM$116</f>
        <v>1.0038868487574022E-6</v>
      </c>
      <c r="AN107" s="342">
        <f>逆行列係数!AN107/'逆行列係数（外生化）'!AN$116</f>
        <v>5.3996492061795404E-6</v>
      </c>
      <c r="AO107" s="342">
        <f>逆行列係数!AO107/'逆行列係数（外生化）'!AO$116</f>
        <v>6.8541708108285153E-7</v>
      </c>
      <c r="AP107" s="342">
        <f>逆行列係数!AP107/'逆行列係数（外生化）'!AP$116</f>
        <v>3.9438536296808442E-7</v>
      </c>
      <c r="AQ107" s="342">
        <f>逆行列係数!AQ107/'逆行列係数（外生化）'!AQ$116</f>
        <v>5.4691311323930272E-7</v>
      </c>
      <c r="AR107" s="342">
        <f>逆行列係数!AR107/'逆行列係数（外生化）'!AR$116</f>
        <v>5.8497914184627073E-6</v>
      </c>
      <c r="AS107" s="342">
        <f>逆行列係数!AS107/'逆行列係数（外生化）'!AS$116</f>
        <v>2.1193223405253429E-6</v>
      </c>
      <c r="AT107" s="342">
        <f>逆行列係数!AT107/'逆行列係数（外生化）'!AT$116</f>
        <v>3.8465222616797284E-6</v>
      </c>
      <c r="AU107" s="342">
        <f>逆行列係数!AU107/'逆行列係数（外生化）'!AU$116</f>
        <v>2.9365737997535818E-6</v>
      </c>
      <c r="AV107" s="342">
        <f>逆行列係数!AV107/'逆行列係数（外生化）'!AV$116</f>
        <v>3.2768681047137183E-6</v>
      </c>
      <c r="AW107" s="342">
        <f>逆行列係数!AW107/'逆行列係数（外生化）'!AW$116</f>
        <v>6.2889683278761999E-6</v>
      </c>
      <c r="AX107" s="342">
        <f>逆行列係数!AX107/'逆行列係数（外生化）'!AX$116</f>
        <v>1.1269890931596932E-5</v>
      </c>
      <c r="AY107" s="342">
        <f>逆行列係数!AY107/'逆行列係数（外生化）'!AY$116</f>
        <v>8.7039721144941822E-6</v>
      </c>
      <c r="AZ107" s="342">
        <f>逆行列係数!AZ107/'逆行列係数（外生化）'!AZ$116</f>
        <v>1.3729919609995553E-5</v>
      </c>
      <c r="BA107" s="342">
        <f>逆行列係数!BA107/'逆行列係数（外生化）'!BA$116</f>
        <v>6.4286295097288532E-6</v>
      </c>
      <c r="BB107" s="342">
        <f>逆行列係数!BB107/'逆行列係数（外生化）'!BB$116</f>
        <v>5.4108913426765848E-6</v>
      </c>
      <c r="BC107" s="342">
        <f>逆行列係数!BC107/'逆行列係数（外生化）'!BC$116</f>
        <v>1.9639026820843523E-5</v>
      </c>
      <c r="BD107" s="342">
        <f>逆行列係数!BD107/'逆行列係数（外生化）'!BD$116</f>
        <v>3.7340846643030775E-6</v>
      </c>
      <c r="BE107" s="342">
        <f>逆行列係数!BE107/'逆行列係数（外生化）'!BE$116</f>
        <v>1.4553823242128521E-6</v>
      </c>
      <c r="BF107" s="342">
        <f>逆行列係数!BF107/'逆行列係数（外生化）'!BF$116</f>
        <v>1.7792512106931164E-6</v>
      </c>
      <c r="BG107" s="342">
        <f>逆行列係数!BG107/'逆行列係数（外生化）'!BG$116</f>
        <v>2.2392158678154146E-6</v>
      </c>
      <c r="BH107" s="342">
        <f>逆行列係数!BH107/'逆行列係数（外生化）'!BH$116</f>
        <v>3.1394778059350871E-6</v>
      </c>
      <c r="BI107" s="342">
        <f>逆行列係数!BI107/'逆行列係数（外生化）'!BI$116</f>
        <v>1.1113744261511925E-6</v>
      </c>
      <c r="BJ107" s="342">
        <f>逆行列係数!BJ107/'逆行列係数（外生化）'!BJ$116</f>
        <v>1.1160824033449777E-6</v>
      </c>
      <c r="BK107" s="342">
        <f>逆行列係数!BK107/'逆行列係数（外生化）'!BK$116</f>
        <v>1.5136455298257931E-6</v>
      </c>
      <c r="BL107" s="342">
        <f>逆行列係数!BL107/'逆行列係数（外生化）'!BL$116</f>
        <v>2.7815422013170102E-6</v>
      </c>
      <c r="BM107" s="342">
        <f>逆行列係数!BM107/'逆行列係数（外生化）'!BM$116</f>
        <v>1.2508810782509317E-6</v>
      </c>
      <c r="BN107" s="342">
        <f>逆行列係数!BN107/'逆行列係数（外生化）'!BN$116</f>
        <v>2.4927131883192889E-6</v>
      </c>
      <c r="BO107" s="342">
        <f>逆行列係数!BO107/'逆行列係数（外生化）'!BO$116</f>
        <v>2.3853980701393277E-6</v>
      </c>
      <c r="BP107" s="342">
        <f>逆行列係数!BP107/'逆行列係数（外生化）'!BP$116</f>
        <v>4.4382595034852572E-6</v>
      </c>
      <c r="BQ107" s="342">
        <f>逆行列係数!BQ107/'逆行列係数（外生化）'!BQ$116</f>
        <v>5.166784112201074E-6</v>
      </c>
      <c r="BR107" s="342">
        <f>逆行列係数!BR107/'逆行列係数（外生化）'!BR$116</f>
        <v>2.501589684785907E-6</v>
      </c>
      <c r="BS107" s="342">
        <f>逆行列係数!BS107/'逆行列係数（外生化）'!BS$116</f>
        <v>4.0231012550854001E-6</v>
      </c>
      <c r="BT107" s="342">
        <f>逆行列係数!BT107/'逆行列係数（外生化）'!BT$116</f>
        <v>2.7462436579262258E-6</v>
      </c>
      <c r="BU107" s="342">
        <f>逆行列係数!BU107/'逆行列係数（外生化）'!BU$116</f>
        <v>3.4235284665178828E-6</v>
      </c>
      <c r="BV107" s="342">
        <f>逆行列係数!BV107/'逆行列係数（外生化）'!BV$116</f>
        <v>1.0145728956997339E-6</v>
      </c>
      <c r="BW107" s="342">
        <f>逆行列係数!BW107/'逆行列係数（外生化）'!BW$116</f>
        <v>8.4903674953268308E-7</v>
      </c>
      <c r="BX107" s="342">
        <f>逆行列係数!BX107/'逆行列係数（外生化）'!BX$116</f>
        <v>2.0468835317862532E-7</v>
      </c>
      <c r="BY107" s="342">
        <f>逆行列係数!BY107/'逆行列係数（外生化）'!BY$116</f>
        <v>4.1220219634049529E-5</v>
      </c>
      <c r="BZ107" s="342">
        <f>逆行列係数!BZ107/'逆行列係数（外生化）'!BZ$116</f>
        <v>2.0016810291683062E-6</v>
      </c>
      <c r="CA107" s="342">
        <f>逆行列係数!CA107/'逆行列係数（外生化）'!CA$116</f>
        <v>4.1684732767329122E-6</v>
      </c>
      <c r="CB107" s="342">
        <f>逆行列係数!CB107/'逆行列係数（外生化）'!CB$116</f>
        <v>9.5014331103997742E-7</v>
      </c>
      <c r="CC107" s="342">
        <f>逆行列係数!CC107/'逆行列係数（外生化）'!CC$116</f>
        <v>0</v>
      </c>
      <c r="CD107" s="342">
        <f>逆行列係数!CD107/'逆行列係数（外生化）'!CD$116</f>
        <v>4.9274056532456469E-6</v>
      </c>
      <c r="CE107" s="342">
        <f>逆行列係数!CE107/'逆行列係数（外生化）'!CE$116</f>
        <v>3.6162238498018516E-6</v>
      </c>
      <c r="CF107" s="342">
        <f>逆行列係数!CF107/'逆行列係数（外生化）'!CF$116</f>
        <v>2.6930973261502636E-6</v>
      </c>
      <c r="CG107" s="342">
        <f>逆行列係数!CG107/'逆行列係数（外生化）'!CG$116</f>
        <v>2.1212859384415569E-6</v>
      </c>
      <c r="CH107" s="342">
        <f>逆行列係数!CH107/'逆行列係数（外生化）'!CH$116</f>
        <v>4.4904797817336056E-5</v>
      </c>
      <c r="CI107" s="342">
        <f>逆行列係数!CI107/'逆行列係数（外生化）'!CI$116</f>
        <v>1.0723213301364228E-5</v>
      </c>
      <c r="CJ107" s="342">
        <f>逆行列係数!CJ107/'逆行列係数（外生化）'!CJ$116</f>
        <v>2.6652037138580665E-5</v>
      </c>
      <c r="CK107" s="342">
        <f>逆行列係数!CK107/'逆行列係数（外生化）'!CK$116</f>
        <v>5.1068390074170921E-5</v>
      </c>
      <c r="CL107" s="342">
        <f>逆行列係数!CL107/'逆行列係数（外生化）'!CL$116</f>
        <v>1.2848033810012498E-5</v>
      </c>
      <c r="CM107" s="342">
        <f>逆行列係数!CM107/'逆行列係数（外生化）'!CM$116</f>
        <v>2.2502907500152343E-6</v>
      </c>
      <c r="CN107" s="342">
        <f>逆行列係数!CN107/'逆行列係数（外生化）'!CN$116</f>
        <v>7.9478164658175442E-3</v>
      </c>
      <c r="CO107" s="342">
        <f>逆行列係数!CO107/'逆行列係数（外生化）'!CO$116</f>
        <v>2.4689524365770681E-6</v>
      </c>
      <c r="CP107" s="342">
        <f>逆行列係数!CP107/'逆行列係数（外生化）'!CP$116</f>
        <v>5.8309452123574959E-3</v>
      </c>
      <c r="CQ107" s="342">
        <f>逆行列係数!CQ107/'逆行列係数（外生化）'!CQ$116</f>
        <v>1.7134798164134497E-6</v>
      </c>
      <c r="CR107" s="342">
        <f>逆行列係数!CR107/'逆行列係数（外生化）'!CR$116</f>
        <v>1.2451688423870693E-2</v>
      </c>
      <c r="CS107" s="342">
        <f>逆行列係数!CS107/'逆行列係数（外生化）'!CS$116</f>
        <v>2.2085505659540018E-2</v>
      </c>
      <c r="CT107" s="342">
        <f>逆行列係数!CT107/'逆行列係数（外生化）'!CT$116</f>
        <v>1.8424453246424239E-6</v>
      </c>
      <c r="CU107" s="342">
        <f>逆行列係数!CU107/'逆行列係数（外生化）'!CU$116</f>
        <v>5.0233313834437316E-6</v>
      </c>
      <c r="CV107" s="342">
        <f>逆行列係数!CV107/'逆行列係数（外生化）'!CV$116</f>
        <v>3.3498948690274115E-6</v>
      </c>
      <c r="CW107" s="342">
        <f>逆行列係数!CW107/'逆行列係数（外生化）'!CW$116</f>
        <v>9.0654382965446984E-7</v>
      </c>
      <c r="CX107" s="342">
        <f>逆行列係数!CX107/'逆行列係数（外生化）'!CX$116</f>
        <v>5.923514809964391E-6</v>
      </c>
      <c r="CY107" s="342">
        <f>逆行列係数!CY107/'逆行列係数（外生化）'!CY$116</f>
        <v>1.7658910494087569E-3</v>
      </c>
      <c r="CZ107" s="342">
        <f>逆行列係数!CZ107/'逆行列係数（外生化）'!CZ$116</f>
        <v>1</v>
      </c>
      <c r="DA107" s="342">
        <f>逆行列係数!DA107/'逆行列係数（外生化）'!DA$116</f>
        <v>8.378409290409746E-6</v>
      </c>
      <c r="DB107" s="342">
        <f>逆行列係数!DB107/'逆行列係数（外生化）'!DB$116</f>
        <v>2.2355872800350933E-6</v>
      </c>
      <c r="DC107" s="342">
        <f>逆行列係数!DC107/'逆行列係数（外生化）'!DC$116</f>
        <v>4.8724461154718878E-6</v>
      </c>
      <c r="DD107" s="342">
        <f>逆行列係数!DD107/'逆行列係数（外生化）'!DD$116</f>
        <v>3.7097643960300837E-6</v>
      </c>
      <c r="DE107" s="342">
        <f>逆行列係数!DE107/'逆行列係数（外生化）'!DE$116</f>
        <v>6.8464082984972403E-7</v>
      </c>
      <c r="DF107" s="343">
        <f>逆行列係数!DF107/'逆行列係数（外生化）'!DF$116</f>
        <v>1.6551591822638539E-5</v>
      </c>
      <c r="DG107" s="344"/>
      <c r="DH107" s="345"/>
      <c r="DI107" s="346"/>
      <c r="DJ107" s="346"/>
      <c r="DK107" s="346"/>
      <c r="DL107" s="346"/>
      <c r="DM107" s="346"/>
      <c r="DN107" s="346"/>
      <c r="DO107" s="346"/>
      <c r="DR107" s="345"/>
      <c r="DS107" s="345"/>
      <c r="DT107" s="345"/>
      <c r="DU107" s="345"/>
      <c r="DV107" s="345"/>
      <c r="DW107" s="345"/>
      <c r="DX107" s="345"/>
      <c r="DY107" s="345"/>
      <c r="DZ107" s="345"/>
      <c r="EA107" s="345"/>
      <c r="EB107" s="345"/>
      <c r="EC107" s="345"/>
      <c r="ED107" s="345"/>
      <c r="EE107" s="345"/>
      <c r="EF107" s="345"/>
      <c r="EG107" s="345"/>
      <c r="EH107" s="345"/>
      <c r="EI107" s="345"/>
      <c r="EJ107" s="345"/>
      <c r="EK107" s="345"/>
      <c r="EL107" s="345"/>
      <c r="EM107" s="345"/>
      <c r="EN107" s="345"/>
      <c r="EO107" s="345"/>
      <c r="EP107" s="345"/>
      <c r="EQ107" s="345"/>
      <c r="ER107" s="345"/>
      <c r="ES107" s="345"/>
      <c r="ET107" s="345"/>
      <c r="EU107" s="345"/>
      <c r="EV107" s="345"/>
      <c r="EW107" s="345"/>
      <c r="EX107" s="345"/>
      <c r="EY107" s="345"/>
      <c r="EZ107" s="345"/>
      <c r="FA107" s="345"/>
      <c r="FB107" s="345"/>
      <c r="FC107" s="345"/>
      <c r="FD107" s="345"/>
      <c r="FE107" s="345"/>
      <c r="FF107" s="345"/>
      <c r="FG107" s="345"/>
      <c r="FH107" s="345"/>
      <c r="FI107" s="345"/>
      <c r="FJ107" s="345"/>
      <c r="FK107" s="345"/>
      <c r="FL107" s="345"/>
      <c r="FM107" s="345"/>
      <c r="FN107" s="345"/>
      <c r="FO107" s="345"/>
    </row>
    <row r="108" spans="1:171" ht="19.899999999999999" customHeight="1" x14ac:dyDescent="0.15">
      <c r="A108" s="347" t="s">
        <v>595</v>
      </c>
      <c r="B108" s="348" t="s">
        <v>594</v>
      </c>
      <c r="C108" s="349">
        <f>逆行列係数!C108/'逆行列係数（外生化）'!C$116</f>
        <v>2.725573165306643E-5</v>
      </c>
      <c r="D108" s="342">
        <f>逆行列係数!D108/'逆行列係数（外生化）'!D$116</f>
        <v>1.5740360548827666E-5</v>
      </c>
      <c r="E108" s="342">
        <f>逆行列係数!E108/'逆行列係数（外生化）'!E$116</f>
        <v>3.5427803382257866E-5</v>
      </c>
      <c r="F108" s="342">
        <f>逆行列係数!F108/'逆行列係数（外生化）'!F$116</f>
        <v>1.6064608282269468E-5</v>
      </c>
      <c r="G108" s="342">
        <f>逆行列係数!G108/'逆行列係数（外生化）'!G$116</f>
        <v>8.5289807078507625E-5</v>
      </c>
      <c r="H108" s="342">
        <f>逆行列係数!H108/'逆行列係数（外生化）'!H$116</f>
        <v>0</v>
      </c>
      <c r="I108" s="342">
        <f>逆行列係数!I108/'逆行列係数（外生化）'!I$116</f>
        <v>4.3298935178530621E-5</v>
      </c>
      <c r="J108" s="342">
        <f>逆行列係数!J108/'逆行列係数（外生化）'!J$116</f>
        <v>1.324380886221364E-4</v>
      </c>
      <c r="K108" s="342">
        <f>逆行列係数!K108/'逆行列係数（外生化）'!K$116</f>
        <v>1.177943546988779E-4</v>
      </c>
      <c r="L108" s="342">
        <f>逆行列係数!L108/'逆行列係数（外生化）'!L$116</f>
        <v>2.5673814701665722E-5</v>
      </c>
      <c r="M108" s="342">
        <f>逆行列係数!M108/'逆行列係数（外生化）'!M$116</f>
        <v>0</v>
      </c>
      <c r="N108" s="342">
        <f>逆行列係数!N108/'逆行列係数（外生化）'!N$116</f>
        <v>1.0744681347904944E-4</v>
      </c>
      <c r="O108" s="342">
        <f>逆行列係数!O108/'逆行列係数（外生化）'!O$116</f>
        <v>3.7035306240392562E-5</v>
      </c>
      <c r="P108" s="342">
        <f>逆行列係数!P108/'逆行列係数（外生化）'!P$116</f>
        <v>5.6704030691240474E-5</v>
      </c>
      <c r="Q108" s="342">
        <f>逆行列係数!Q108/'逆行列係数（外生化）'!Q$116</f>
        <v>8.0831179245260818E-5</v>
      </c>
      <c r="R108" s="342">
        <f>逆行列係数!R108/'逆行列係数（外生化）'!R$116</f>
        <v>7.8784341088520462E-5</v>
      </c>
      <c r="S108" s="342">
        <f>逆行列係数!S108/'逆行列係数（外生化）'!S$116</f>
        <v>7.3401214202394385E-5</v>
      </c>
      <c r="T108" s="342">
        <f>逆行列係数!T108/'逆行列係数（外生化）'!T$116</f>
        <v>7.2783092200709494E-5</v>
      </c>
      <c r="U108" s="342">
        <f>逆行列係数!U108/'逆行列係数（外生化）'!U$116</f>
        <v>2.9916025975011997E-5</v>
      </c>
      <c r="V108" s="342">
        <f>逆行列係数!V108/'逆行列係数（外生化）'!V$116</f>
        <v>1.4991183598785587E-4</v>
      </c>
      <c r="W108" s="342">
        <f>逆行列係数!W108/'逆行列係数（外生化）'!W$116</f>
        <v>1.1269859390539138E-5</v>
      </c>
      <c r="X108" s="342">
        <f>逆行列係数!X108/'逆行列係数（外生化）'!X$116</f>
        <v>3.2441247022742976E-5</v>
      </c>
      <c r="Y108" s="342">
        <f>逆行列係数!Y108/'逆行列係数（外生化）'!Y$116</f>
        <v>3.085338341411997E-5</v>
      </c>
      <c r="Z108" s="342">
        <f>逆行列係数!Z108/'逆行列係数（外生化）'!Z$116</f>
        <v>3.2103523409796964E-5</v>
      </c>
      <c r="AA108" s="342">
        <f>逆行列係数!AA108/'逆行列係数（外生化）'!AA$116</f>
        <v>1.1525228607785012E-4</v>
      </c>
      <c r="AB108" s="342">
        <f>逆行列係数!AB108/'逆行列係数（外生化）'!AB$116</f>
        <v>3.7382589139517345E-5</v>
      </c>
      <c r="AC108" s="342">
        <f>逆行列係数!AC108/'逆行列係数（外生化）'!AC$116</f>
        <v>9.7077546989853943E-6</v>
      </c>
      <c r="AD108" s="342">
        <f>逆行列係数!AD108/'逆行列係数（外生化）'!AD$116</f>
        <v>3.0922234627394546E-5</v>
      </c>
      <c r="AE108" s="342">
        <f>逆行列係数!AE108/'逆行列係数（外生化）'!AE$116</f>
        <v>6.9718311572242465E-5</v>
      </c>
      <c r="AF108" s="342">
        <f>逆行列係数!AF108/'逆行列係数（外生化）'!AF$116</f>
        <v>1.0520913007787328E-4</v>
      </c>
      <c r="AG108" s="342">
        <f>逆行列係数!AG108/'逆行列係数（外生化）'!AG$116</f>
        <v>2.8776738870414888E-5</v>
      </c>
      <c r="AH108" s="342">
        <f>逆行列係数!AH108/'逆行列係数（外生化）'!AH$116</f>
        <v>5.9767752420550953E-5</v>
      </c>
      <c r="AI108" s="342">
        <f>逆行列係数!AI108/'逆行列係数（外生化）'!AI$116</f>
        <v>5.9024726631067344E-5</v>
      </c>
      <c r="AJ108" s="342">
        <f>逆行列係数!AJ108/'逆行列係数（外生化）'!AJ$116</f>
        <v>2.5495815503854572E-5</v>
      </c>
      <c r="AK108" s="342">
        <f>逆行列係数!AK108/'逆行列係数（外生化）'!AK$116</f>
        <v>6.1579131627919679E-5</v>
      </c>
      <c r="AL108" s="342">
        <f>逆行列係数!AL108/'逆行列係数（外生化）'!AL$116</f>
        <v>3.5686129831078895E-5</v>
      </c>
      <c r="AM108" s="342">
        <f>逆行列係数!AM108/'逆行列係数（外生化）'!AM$116</f>
        <v>5.3179869299175734E-5</v>
      </c>
      <c r="AN108" s="342">
        <f>逆行列係数!AN108/'逆行列係数（外生化）'!AN$116</f>
        <v>5.7149144463512053E-5</v>
      </c>
      <c r="AO108" s="342">
        <f>逆行列係数!AO108/'逆行列係数（外生化）'!AO$116</f>
        <v>6.6683266584517927E-5</v>
      </c>
      <c r="AP108" s="342">
        <f>逆行列係数!AP108/'逆行列係数（外生化）'!AP$116</f>
        <v>1.5943191987985917E-5</v>
      </c>
      <c r="AQ108" s="342">
        <f>逆行列係数!AQ108/'逆行列係数（外生化）'!AQ$116</f>
        <v>7.3266832874518945E-5</v>
      </c>
      <c r="AR108" s="342">
        <f>逆行列係数!AR108/'逆行列係数（外生化）'!AR$116</f>
        <v>5.4791733990902072E-5</v>
      </c>
      <c r="AS108" s="342">
        <f>逆行列係数!AS108/'逆行列係数（外生化）'!AS$116</f>
        <v>6.6417642245761535E-5</v>
      </c>
      <c r="AT108" s="342">
        <f>逆行列係数!AT108/'逆行列係数（外生化）'!AT$116</f>
        <v>6.5658013849540479E-5</v>
      </c>
      <c r="AU108" s="342">
        <f>逆行列係数!AU108/'逆行列係数（外生化）'!AU$116</f>
        <v>4.3026833859054022E-5</v>
      </c>
      <c r="AV108" s="342">
        <f>逆行列係数!AV108/'逆行列係数（外生化）'!AV$116</f>
        <v>5.0184649049141295E-5</v>
      </c>
      <c r="AW108" s="342">
        <f>逆行列係数!AW108/'逆行列係数（外生化）'!AW$116</f>
        <v>1.4511332859153659E-4</v>
      </c>
      <c r="AX108" s="342">
        <f>逆行列係数!AX108/'逆行列係数（外生化）'!AX$116</f>
        <v>1.2298552908098764E-4</v>
      </c>
      <c r="AY108" s="342">
        <f>逆行列係数!AY108/'逆行列係数（外生化）'!AY$116</f>
        <v>4.6607152549982001E-5</v>
      </c>
      <c r="AZ108" s="342">
        <f>逆行列係数!AZ108/'逆行列係数（外生化）'!AZ$116</f>
        <v>6.9417677421713047E-5</v>
      </c>
      <c r="BA108" s="342">
        <f>逆行列係数!BA108/'逆行列係数（外生化）'!BA$116</f>
        <v>5.2127945530205297E-5</v>
      </c>
      <c r="BB108" s="342">
        <f>逆行列係数!BB108/'逆行列係数（外生化）'!BB$116</f>
        <v>6.5023352998593251E-5</v>
      </c>
      <c r="BC108" s="342">
        <f>逆行列係数!BC108/'逆行列係数（外生化）'!BC$116</f>
        <v>4.6325032670136712E-5</v>
      </c>
      <c r="BD108" s="342">
        <f>逆行列係数!BD108/'逆行列係数（外生化）'!BD$116</f>
        <v>9.6176746016484138E-5</v>
      </c>
      <c r="BE108" s="342">
        <f>逆行列係数!BE108/'逆行列係数（外生化）'!BE$116</f>
        <v>5.5367236059636431E-5</v>
      </c>
      <c r="BF108" s="342">
        <f>逆行列係数!BF108/'逆行列係数（外生化）'!BF$116</f>
        <v>2.9331613452321927E-5</v>
      </c>
      <c r="BG108" s="342">
        <f>逆行列係数!BG108/'逆行列係数（外生化）'!BG$116</f>
        <v>6.2364102368567495E-5</v>
      </c>
      <c r="BH108" s="342">
        <f>逆行列係数!BH108/'逆行列係数（外生化）'!BH$116</f>
        <v>2.3045115972564117E-4</v>
      </c>
      <c r="BI108" s="342">
        <f>逆行列係数!BI108/'逆行列係数（外生化）'!BI$116</f>
        <v>1.4933549932298588E-4</v>
      </c>
      <c r="BJ108" s="342">
        <f>逆行列係数!BJ108/'逆行列係数（外生化）'!BJ$116</f>
        <v>5.6473077482120966E-5</v>
      </c>
      <c r="BK108" s="342">
        <f>逆行列係数!BK108/'逆行列係数（外生化）'!BK$116</f>
        <v>7.7688953882639115E-5</v>
      </c>
      <c r="BL108" s="342">
        <f>逆行列係数!BL108/'逆行列係数（外生化）'!BL$116</f>
        <v>8.4709079612395403E-5</v>
      </c>
      <c r="BM108" s="342">
        <f>逆行列係数!BM108/'逆行列係数（外生化）'!BM$116</f>
        <v>7.0419415422674983E-5</v>
      </c>
      <c r="BN108" s="342">
        <f>逆行列係数!BN108/'逆行列係数（外生化）'!BN$116</f>
        <v>1.6474689806097122E-4</v>
      </c>
      <c r="BO108" s="342">
        <f>逆行列係数!BO108/'逆行列係数（外生化）'!BO$116</f>
        <v>9.3977014733209686E-5</v>
      </c>
      <c r="BP108" s="342">
        <f>逆行列係数!BP108/'逆行列係数（外生化）'!BP$116</f>
        <v>9.2438590770650551E-5</v>
      </c>
      <c r="BQ108" s="342">
        <f>逆行列係数!BQ108/'逆行列係数（外生化）'!BQ$116</f>
        <v>5.6212535532621724E-5</v>
      </c>
      <c r="BR108" s="342">
        <f>逆行列係数!BR108/'逆行列係数（外生化）'!BR$116</f>
        <v>1.3865575219919359E-4</v>
      </c>
      <c r="BS108" s="342">
        <f>逆行列係数!BS108/'逆行列係数（外生化）'!BS$116</f>
        <v>1.6653404206885236E-4</v>
      </c>
      <c r="BT108" s="342">
        <f>逆行列係数!BT108/'逆行列係数（外生化）'!BT$116</f>
        <v>1.112091967773616E-4</v>
      </c>
      <c r="BU108" s="342">
        <f>逆行列係数!BU108/'逆行列係数（外生化）'!BU$116</f>
        <v>1.4639413556580332E-4</v>
      </c>
      <c r="BV108" s="342">
        <f>逆行列係数!BV108/'逆行列係数（外生化）'!BV$116</f>
        <v>1.0408734337588484E-4</v>
      </c>
      <c r="BW108" s="342">
        <f>逆行列係数!BW108/'逆行列係数（外生化）'!BW$116</f>
        <v>9.0200795188168334E-5</v>
      </c>
      <c r="BX108" s="342">
        <f>逆行列係数!BX108/'逆行列係数（外生化）'!BX$116</f>
        <v>1.1300886414609477E-5</v>
      </c>
      <c r="BY108" s="342">
        <f>逆行列係数!BY108/'逆行列係数（外生化）'!BY$116</f>
        <v>1.9008836788657897E-3</v>
      </c>
      <c r="BZ108" s="342">
        <f>逆行列係数!BZ108/'逆行列係数（外生化）'!BZ$116</f>
        <v>1.5615818986641143E-4</v>
      </c>
      <c r="CA108" s="342">
        <f>逆行列係数!CA108/'逆行列係数（外生化）'!CA$116</f>
        <v>7.186403098405224E-5</v>
      </c>
      <c r="CB108" s="342">
        <f>逆行列係数!CB108/'逆行列係数（外生化）'!CB$116</f>
        <v>7.5313082372277201E-5</v>
      </c>
      <c r="CC108" s="342">
        <f>逆行列係数!CC108/'逆行列係数（外生化）'!CC$116</f>
        <v>0</v>
      </c>
      <c r="CD108" s="342">
        <f>逆行列係数!CD108/'逆行列係数（外生化）'!CD$116</f>
        <v>1.2690494972671915E-4</v>
      </c>
      <c r="CE108" s="342">
        <f>逆行列係数!CE108/'逆行列係数（外生化）'!CE$116</f>
        <v>2.072120278185841E-4</v>
      </c>
      <c r="CF108" s="342">
        <f>逆行列係数!CF108/'逆行列係数（外生化）'!CF$116</f>
        <v>1.4039331092147411E-4</v>
      </c>
      <c r="CG108" s="342">
        <f>逆行列係数!CG108/'逆行列係数（外生化）'!CG$116</f>
        <v>2.9812891792219777E-4</v>
      </c>
      <c r="CH108" s="342">
        <f>逆行列係数!CH108/'逆行列係数（外生化）'!CH$116</f>
        <v>5.1941757024497623E-4</v>
      </c>
      <c r="CI108" s="342">
        <f>逆行列係数!CI108/'逆行列係数（外生化）'!CI$116</f>
        <v>1.1861843334200601E-3</v>
      </c>
      <c r="CJ108" s="342">
        <f>逆行列係数!CJ108/'逆行列係数（外生化）'!CJ$116</f>
        <v>1.2381372553368846E-4</v>
      </c>
      <c r="CK108" s="342">
        <f>逆行列係数!CK108/'逆行列係数（外生化）'!CK$116</f>
        <v>5.5496267755947E-4</v>
      </c>
      <c r="CL108" s="342">
        <f>逆行列係数!CL108/'逆行列係数（外生化）'!CL$116</f>
        <v>1.7161710958680609E-3</v>
      </c>
      <c r="CM108" s="342">
        <f>逆行列係数!CM108/'逆行列係数（外生化）'!CM$116</f>
        <v>1.7065141358646726E-4</v>
      </c>
      <c r="CN108" s="342">
        <f>逆行列係数!CN108/'逆行列係数（外生化）'!CN$116</f>
        <v>2.6569646084081852E-4</v>
      </c>
      <c r="CO108" s="342">
        <f>逆行列係数!CO108/'逆行列係数（外生化）'!CO$116</f>
        <v>1.6324082029864871E-4</v>
      </c>
      <c r="CP108" s="342">
        <f>逆行列係数!CP108/'逆行列係数（外生化）'!CP$116</f>
        <v>8.7688551566001676E-3</v>
      </c>
      <c r="CQ108" s="342">
        <f>逆行列係数!CQ108/'逆行列係数（外生化）'!CQ$116</f>
        <v>7.858011809633126E-3</v>
      </c>
      <c r="CR108" s="342">
        <f>逆行列係数!CR108/'逆行列係数（外生化）'!CR$116</f>
        <v>1.2654711262551431E-2</v>
      </c>
      <c r="CS108" s="342">
        <f>逆行列係数!CS108/'逆行列係数（外生化）'!CS$116</f>
        <v>8.4075504622813796E-3</v>
      </c>
      <c r="CT108" s="342">
        <f>逆行列係数!CT108/'逆行列係数（外生化）'!CT$116</f>
        <v>1.4395014671742771E-4</v>
      </c>
      <c r="CU108" s="342">
        <f>逆行列係数!CU108/'逆行列係数（外生化）'!CU$116</f>
        <v>1.380129322199546E-4</v>
      </c>
      <c r="CV108" s="342">
        <f>逆行列係数!CV108/'逆行列係数（外生化）'!CV$116</f>
        <v>7.1693709095254265E-4</v>
      </c>
      <c r="CW108" s="342">
        <f>逆行列係数!CW108/'逆行列係数（外生化）'!CW$116</f>
        <v>6.2011831508534674E-5</v>
      </c>
      <c r="CX108" s="342">
        <f>逆行列係数!CX108/'逆行列係数（外生化）'!CX$116</f>
        <v>6.7202929684312884E-4</v>
      </c>
      <c r="CY108" s="342">
        <f>逆行列係数!CY108/'逆行列係数（外生化）'!CY$116</f>
        <v>9.0219862570227061E-3</v>
      </c>
      <c r="CZ108" s="342">
        <f>逆行列係数!CZ108/'逆行列係数（外生化）'!CZ$116</f>
        <v>1.6466354941080963E-3</v>
      </c>
      <c r="DA108" s="342">
        <f>逆行列係数!DA108/'逆行列係数（外生化）'!DA$116</f>
        <v>1</v>
      </c>
      <c r="DB108" s="342">
        <f>逆行列係数!DB108/'逆行列係数（外生化）'!DB$116</f>
        <v>1.7457331796882358E-4</v>
      </c>
      <c r="DC108" s="342">
        <f>逆行列係数!DC108/'逆行列係数（外生化）'!DC$116</f>
        <v>3.2629468072803202E-4</v>
      </c>
      <c r="DD108" s="342">
        <f>逆行列係数!DD108/'逆行列係数（外生化）'!DD$116</f>
        <v>2.2482396199948948E-3</v>
      </c>
      <c r="DE108" s="342">
        <f>逆行列係数!DE108/'逆行列係数（外生化）'!DE$116</f>
        <v>3.2160666177745079E-5</v>
      </c>
      <c r="DF108" s="343">
        <f>逆行列係数!DF108/'逆行列係数（外生化）'!DF$116</f>
        <v>1.3899315366517097E-3</v>
      </c>
      <c r="DG108" s="344"/>
      <c r="DH108" s="345"/>
      <c r="DI108" s="346"/>
      <c r="DJ108" s="346"/>
      <c r="DK108" s="346"/>
      <c r="DL108" s="346"/>
      <c r="DM108" s="346"/>
      <c r="DN108" s="346"/>
      <c r="DO108" s="346"/>
      <c r="DR108" s="345"/>
      <c r="DS108" s="345"/>
      <c r="DT108" s="345"/>
      <c r="DU108" s="345"/>
      <c r="DV108" s="345"/>
      <c r="DW108" s="345"/>
      <c r="DX108" s="345"/>
      <c r="DY108" s="345"/>
      <c r="DZ108" s="345"/>
      <c r="EA108" s="345"/>
      <c r="EB108" s="345"/>
      <c r="EC108" s="345"/>
      <c r="ED108" s="345"/>
      <c r="EE108" s="345"/>
      <c r="EF108" s="345"/>
      <c r="EG108" s="345"/>
      <c r="EH108" s="345"/>
      <c r="EI108" s="345"/>
      <c r="EJ108" s="345"/>
      <c r="EK108" s="345"/>
      <c r="EL108" s="345"/>
      <c r="EM108" s="345"/>
      <c r="EN108" s="345"/>
      <c r="EO108" s="345"/>
      <c r="EP108" s="345"/>
      <c r="EQ108" s="345"/>
      <c r="ER108" s="345"/>
      <c r="ES108" s="345"/>
      <c r="ET108" s="345"/>
      <c r="EU108" s="345"/>
      <c r="EV108" s="345"/>
      <c r="EW108" s="345"/>
      <c r="EX108" s="345"/>
      <c r="EY108" s="345"/>
      <c r="EZ108" s="345"/>
      <c r="FA108" s="345"/>
      <c r="FB108" s="345"/>
      <c r="FC108" s="345"/>
      <c r="FD108" s="345"/>
      <c r="FE108" s="345"/>
      <c r="FF108" s="345"/>
      <c r="FG108" s="345"/>
      <c r="FH108" s="345"/>
      <c r="FI108" s="345"/>
      <c r="FJ108" s="345"/>
      <c r="FK108" s="345"/>
      <c r="FL108" s="345"/>
      <c r="FM108" s="345"/>
      <c r="FN108" s="345"/>
      <c r="FO108" s="345"/>
    </row>
    <row r="109" spans="1:171" ht="19.899999999999999" customHeight="1" x14ac:dyDescent="0.15">
      <c r="A109" s="347" t="s">
        <v>598</v>
      </c>
      <c r="B109" s="348" t="s">
        <v>597</v>
      </c>
      <c r="C109" s="349">
        <f>逆行列係数!C109/'逆行列係数（外生化）'!C$116</f>
        <v>1.9342584276286856E-5</v>
      </c>
      <c r="D109" s="342">
        <f>逆行列係数!D109/'逆行列係数（外生化）'!D$116</f>
        <v>1.1605271510227976E-5</v>
      </c>
      <c r="E109" s="342">
        <f>逆行列係数!E109/'逆行列係数（外生化）'!E$116</f>
        <v>3.8848400693430386E-5</v>
      </c>
      <c r="F109" s="342">
        <f>逆行列係数!F109/'逆行列係数（外生化）'!F$116</f>
        <v>1.6456114993037549E-5</v>
      </c>
      <c r="G109" s="342">
        <f>逆行列係数!G109/'逆行列係数（外生化）'!G$116</f>
        <v>2.3969462046057655E-5</v>
      </c>
      <c r="H109" s="342">
        <f>逆行列係数!H109/'逆行列係数（外生化）'!H$116</f>
        <v>0</v>
      </c>
      <c r="I109" s="342">
        <f>逆行列係数!I109/'逆行列係数（外生化）'!I$116</f>
        <v>3.2766619301460575E-5</v>
      </c>
      <c r="J109" s="342">
        <f>逆行列係数!J109/'逆行列係数（外生化）'!J$116</f>
        <v>2.7448980115142297E-5</v>
      </c>
      <c r="K109" s="342">
        <f>逆行列係数!K109/'逆行列係数（外生化）'!K$116</f>
        <v>9.005850889782E-5</v>
      </c>
      <c r="L109" s="342">
        <f>逆行列係数!L109/'逆行列係数（外生化）'!L$116</f>
        <v>9.749954183021586E-6</v>
      </c>
      <c r="M109" s="342">
        <f>逆行列係数!M109/'逆行列係数（外生化）'!M$116</f>
        <v>0</v>
      </c>
      <c r="N109" s="342">
        <f>逆行列係数!N109/'逆行列係数（外生化）'!N$116</f>
        <v>1.8747663709320541E-5</v>
      </c>
      <c r="O109" s="342">
        <f>逆行列係数!O109/'逆行列係数（外生化）'!O$116</f>
        <v>3.5730419846277236E-5</v>
      </c>
      <c r="P109" s="342">
        <f>逆行列係数!P109/'逆行列係数（外生化）'!P$116</f>
        <v>1.6948825841706754E-5</v>
      </c>
      <c r="Q109" s="342">
        <f>逆行列係数!Q109/'逆行列係数（外生化）'!Q$116</f>
        <v>3.3850083286100167E-5</v>
      </c>
      <c r="R109" s="342">
        <f>逆行列係数!R109/'逆行列係数（外生化）'!R$116</f>
        <v>1.4119020614072154E-5</v>
      </c>
      <c r="S109" s="342">
        <f>逆行列係数!S109/'逆行列係数（外生化）'!S$116</f>
        <v>2.4288676447697724E-5</v>
      </c>
      <c r="T109" s="342">
        <f>逆行列係数!T109/'逆行列係数（外生化）'!T$116</f>
        <v>2.5967277695708307E-5</v>
      </c>
      <c r="U109" s="342">
        <f>逆行列係数!U109/'逆行列係数（外生化）'!U$116</f>
        <v>7.01813138221706E-5</v>
      </c>
      <c r="V109" s="342">
        <f>逆行列係数!V109/'逆行列係数（外生化）'!V$116</f>
        <v>2.8998772104973177E-5</v>
      </c>
      <c r="W109" s="342">
        <f>逆行列係数!W109/'逆行列係数（外生化）'!W$116</f>
        <v>5.3928985015044895E-6</v>
      </c>
      <c r="X109" s="342">
        <f>逆行列係数!X109/'逆行列係数（外生化）'!X$116</f>
        <v>1.5324567515830178E-5</v>
      </c>
      <c r="Y109" s="342">
        <f>逆行列係数!Y109/'逆行列係数（外生化）'!Y$116</f>
        <v>1.0438567631615721E-5</v>
      </c>
      <c r="Z109" s="342">
        <f>逆行列係数!Z109/'逆行列係数（外生化）'!Z$116</f>
        <v>1.3669169789266157E-5</v>
      </c>
      <c r="AA109" s="342">
        <f>逆行列係数!AA109/'逆行列係数（外生化）'!AA$116</f>
        <v>1.2541346147600514E-4</v>
      </c>
      <c r="AB109" s="342">
        <f>逆行列係数!AB109/'逆行列係数（外生化）'!AB$116</f>
        <v>9.2622564432703628E-5</v>
      </c>
      <c r="AC109" s="342">
        <f>逆行列係数!AC109/'逆行列係数（外生化）'!AC$116</f>
        <v>3.1748865285094947E-6</v>
      </c>
      <c r="AD109" s="342">
        <f>逆行列係数!AD109/'逆行列係数（外生化）'!AD$116</f>
        <v>1.1034301303798585E-5</v>
      </c>
      <c r="AE109" s="342">
        <f>逆行列係数!AE109/'逆行列係数（外生化）'!AE$116</f>
        <v>1.9134834670182779E-5</v>
      </c>
      <c r="AF109" s="342">
        <f>逆行列係数!AF109/'逆行列係数（外生化）'!AF$116</f>
        <v>3.4932634479610205E-5</v>
      </c>
      <c r="AG109" s="342">
        <f>逆行列係数!AG109/'逆行列係数（外生化）'!AG$116</f>
        <v>2.3114125412803551E-5</v>
      </c>
      <c r="AH109" s="342">
        <f>逆行列係数!AH109/'逆行列係数（外生化）'!AH$116</f>
        <v>2.0154124590485847E-5</v>
      </c>
      <c r="AI109" s="342">
        <f>逆行列係数!AI109/'逆行列係数（外生化）'!AI$116</f>
        <v>1.8777273794692799E-5</v>
      </c>
      <c r="AJ109" s="342">
        <f>逆行列係数!AJ109/'逆行列係数（外生化）'!AJ$116</f>
        <v>2.7819411437163719E-5</v>
      </c>
      <c r="AK109" s="342">
        <f>逆行列係数!AK109/'逆行列係数（外生化）'!AK$116</f>
        <v>3.0779715159901959E-5</v>
      </c>
      <c r="AL109" s="342">
        <f>逆行列係数!AL109/'逆行列係数（外生化）'!AL$116</f>
        <v>8.3812244956011519E-6</v>
      </c>
      <c r="AM109" s="342">
        <f>逆行列係数!AM109/'逆行列係数（外生化）'!AM$116</f>
        <v>1.1756094894855827E-5</v>
      </c>
      <c r="AN109" s="342">
        <f>逆行列係数!AN109/'逆行列係数（外生化）'!AN$116</f>
        <v>1.7626081588393302E-5</v>
      </c>
      <c r="AO109" s="342">
        <f>逆行列係数!AO109/'逆行列係数（外生化）'!AO$116</f>
        <v>1.5204497197516318E-5</v>
      </c>
      <c r="AP109" s="342">
        <f>逆行列係数!AP109/'逆行列係数（外生化）'!AP$116</f>
        <v>6.872543113884032E-6</v>
      </c>
      <c r="AQ109" s="342">
        <f>逆行列係数!AQ109/'逆行列係数（外生化）'!AQ$116</f>
        <v>1.3027046014185406E-5</v>
      </c>
      <c r="AR109" s="342">
        <f>逆行列係数!AR109/'逆行列係数（外生化）'!AR$116</f>
        <v>1.7225539166223771E-5</v>
      </c>
      <c r="AS109" s="342">
        <f>逆行列係数!AS109/'逆行列係数（外生化）'!AS$116</f>
        <v>1.9026105717623617E-5</v>
      </c>
      <c r="AT109" s="342">
        <f>逆行列係数!AT109/'逆行列係数（外生化）'!AT$116</f>
        <v>1.961446875939306E-5</v>
      </c>
      <c r="AU109" s="342">
        <f>逆行列係数!AU109/'逆行列係数（外生化）'!AU$116</f>
        <v>1.840524565205417E-5</v>
      </c>
      <c r="AV109" s="342">
        <f>逆行列係数!AV109/'逆行列係数（外生化）'!AV$116</f>
        <v>2.8155923922672209E-5</v>
      </c>
      <c r="AW109" s="342">
        <f>逆行列係数!AW109/'逆行列係数（外生化）'!AW$116</f>
        <v>2.1271604082082106E-5</v>
      </c>
      <c r="AX109" s="342">
        <f>逆行列係数!AX109/'逆行列係数（外生化）'!AX$116</f>
        <v>2.2627155188130028E-5</v>
      </c>
      <c r="AY109" s="342">
        <f>逆行列係数!AY109/'逆行列係数（外生化）'!AY$116</f>
        <v>2.6621828762273718E-5</v>
      </c>
      <c r="AZ109" s="342">
        <f>逆行列係数!AZ109/'逆行列係数（外生化）'!AZ$116</f>
        <v>3.0344443383871298E-5</v>
      </c>
      <c r="BA109" s="342">
        <f>逆行列係数!BA109/'逆行列係数（外生化）'!BA$116</f>
        <v>2.3068191604996124E-5</v>
      </c>
      <c r="BB109" s="342">
        <f>逆行列係数!BB109/'逆行列係数（外生化）'!BB$116</f>
        <v>2.7239016528827374E-5</v>
      </c>
      <c r="BC109" s="342">
        <f>逆行列係数!BC109/'逆行列係数（外生化）'!BC$116</f>
        <v>2.9310838890687143E-5</v>
      </c>
      <c r="BD109" s="342">
        <f>逆行列係数!BD109/'逆行列係数（外生化）'!BD$116</f>
        <v>4.2127883993190821E-5</v>
      </c>
      <c r="BE109" s="342">
        <f>逆行列係数!BE109/'逆行列係数（外生化）'!BE$116</f>
        <v>2.0363796433251815E-5</v>
      </c>
      <c r="BF109" s="342">
        <f>逆行列係数!BF109/'逆行列係数（外生化）'!BF$116</f>
        <v>2.0971616878531305E-5</v>
      </c>
      <c r="BG109" s="342">
        <f>逆行列係数!BG109/'逆行列係数（外生化）'!BG$116</f>
        <v>1.5768853139950611E-5</v>
      </c>
      <c r="BH109" s="342">
        <f>逆行列係数!BH109/'逆行列係数（外生化）'!BH$116</f>
        <v>2.8504039016826039E-5</v>
      </c>
      <c r="BI109" s="342">
        <f>逆行列係数!BI109/'逆行列係数（外生化）'!BI$116</f>
        <v>2.9064464098923349E-5</v>
      </c>
      <c r="BJ109" s="342">
        <f>逆行列係数!BJ109/'逆行列係数（外生化）'!BJ$116</f>
        <v>1.1792058598794502E-3</v>
      </c>
      <c r="BK109" s="342">
        <f>逆行列係数!BK109/'逆行列係数（外生化）'!BK$116</f>
        <v>3.3758095385348441E-5</v>
      </c>
      <c r="BL109" s="342">
        <f>逆行列係数!BL109/'逆行列係数（外生化）'!BL$116</f>
        <v>3.8184668798490661E-5</v>
      </c>
      <c r="BM109" s="342">
        <f>逆行列係数!BM109/'逆行列係数（外生化）'!BM$116</f>
        <v>3.0062243381650856E-5</v>
      </c>
      <c r="BN109" s="342">
        <f>逆行列係数!BN109/'逆行列係数（外生化）'!BN$116</f>
        <v>3.8273325629322359E-5</v>
      </c>
      <c r="BO109" s="342">
        <f>逆行列係数!BO109/'逆行列係数（外生化）'!BO$116</f>
        <v>3.3126807023772801E-5</v>
      </c>
      <c r="BP109" s="342">
        <f>逆行列係数!BP109/'逆行列係数（外生化）'!BP$116</f>
        <v>1.5706103324537699E-5</v>
      </c>
      <c r="BQ109" s="342">
        <f>逆行列係数!BQ109/'逆行列係数（外生化）'!BQ$116</f>
        <v>3.6924125388397833E-5</v>
      </c>
      <c r="BR109" s="342">
        <f>逆行列係数!BR109/'逆行列係数（外生化）'!BR$116</f>
        <v>4.9077773856561803E-5</v>
      </c>
      <c r="BS109" s="342">
        <f>逆行列係数!BS109/'逆行列係数（外生化）'!BS$116</f>
        <v>3.7006652611062146E-5</v>
      </c>
      <c r="BT109" s="342">
        <f>逆行列係数!BT109/'逆行列係数（外生化）'!BT$116</f>
        <v>6.9514160307882703E-5</v>
      </c>
      <c r="BU109" s="342">
        <f>逆行列係数!BU109/'逆行列係数（外生化）'!BU$116</f>
        <v>1.0065018768933304E-4</v>
      </c>
      <c r="BV109" s="342">
        <f>逆行列係数!BV109/'逆行列係数（外生化）'!BV$116</f>
        <v>6.2041799560079601E-5</v>
      </c>
      <c r="BW109" s="342">
        <f>逆行列係数!BW109/'逆行列係数（外生化）'!BW$116</f>
        <v>5.6215198115483779E-5</v>
      </c>
      <c r="BX109" s="342">
        <f>逆行列係数!BX109/'逆行列係数（外生化）'!BX$116</f>
        <v>6.5494317715319135E-6</v>
      </c>
      <c r="BY109" s="342">
        <f>逆行列係数!BY109/'逆行列係数（外生化）'!BY$116</f>
        <v>4.9968344186789807E-5</v>
      </c>
      <c r="BZ109" s="342">
        <f>逆行列係数!BZ109/'逆行列係数（外生化）'!BZ$116</f>
        <v>3.1317516029632306E-5</v>
      </c>
      <c r="CA109" s="342">
        <f>逆行列係数!CA109/'逆行列係数（外生化）'!CA$116</f>
        <v>2.3546888748603406E-5</v>
      </c>
      <c r="CB109" s="342">
        <f>逆行列係数!CB109/'逆行列係数（外生化）'!CB$116</f>
        <v>1.6466257292806697E-5</v>
      </c>
      <c r="CC109" s="342">
        <f>逆行列係数!CC109/'逆行列係数（外生化）'!CC$116</f>
        <v>0</v>
      </c>
      <c r="CD109" s="342">
        <f>逆行列係数!CD109/'逆行列係数（外生化）'!CD$116</f>
        <v>5.8188254199416364E-5</v>
      </c>
      <c r="CE109" s="342">
        <f>逆行列係数!CE109/'逆行列係数（外生化）'!CE$116</f>
        <v>5.0970688955238347E-5</v>
      </c>
      <c r="CF109" s="342">
        <f>逆行列係数!CF109/'逆行列係数（外生化）'!CF$116</f>
        <v>4.0980478066307994E-5</v>
      </c>
      <c r="CG109" s="342">
        <f>逆行列係数!CG109/'逆行列係数（外生化）'!CG$116</f>
        <v>4.2688435911029348E-5</v>
      </c>
      <c r="CH109" s="342">
        <f>逆行列係数!CH109/'逆行列係数（外生化）'!CH$116</f>
        <v>1.1350376901916511E-4</v>
      </c>
      <c r="CI109" s="342">
        <f>逆行列係数!CI109/'逆行列係数（外生化）'!CI$116</f>
        <v>3.0280737714781725E-2</v>
      </c>
      <c r="CJ109" s="342">
        <f>逆行列係数!CJ109/'逆行列係数（外生化）'!CJ$116</f>
        <v>8.9743899076414078E-5</v>
      </c>
      <c r="CK109" s="342">
        <f>逆行列係数!CK109/'逆行列係数（外生化）'!CK$116</f>
        <v>3.5326535943267298E-4</v>
      </c>
      <c r="CL109" s="342">
        <f>逆行列係数!CL109/'逆行列係数（外生化）'!CL$116</f>
        <v>4.1962395579786024E-2</v>
      </c>
      <c r="CM109" s="342">
        <f>逆行列係数!CM109/'逆行列係数（外生化）'!CM$116</f>
        <v>7.7875637771059674E-5</v>
      </c>
      <c r="CN109" s="342">
        <f>逆行列係数!CN109/'逆行列係数（外生化）'!CN$116</f>
        <v>1.2888431157593783E-4</v>
      </c>
      <c r="CO109" s="342">
        <f>逆行列係数!CO109/'逆行列係数（外生化）'!CO$116</f>
        <v>2.1699125845788423E-4</v>
      </c>
      <c r="CP109" s="342">
        <f>逆行列係数!CP109/'逆行列係数（外生化）'!CP$116</f>
        <v>4.9014143271051864E-5</v>
      </c>
      <c r="CQ109" s="342">
        <f>逆行列係数!CQ109/'逆行列係数（外生化）'!CQ$116</f>
        <v>7.9466185268818205E-5</v>
      </c>
      <c r="CR109" s="342">
        <f>逆行列係数!CR109/'逆行列係数（外生化）'!CR$116</f>
        <v>1.4130194866575834E-4</v>
      </c>
      <c r="CS109" s="342">
        <f>逆行列係数!CS109/'逆行列係数（外生化）'!CS$116</f>
        <v>3.6623365749159188E-5</v>
      </c>
      <c r="CT109" s="342">
        <f>逆行列係数!CT109/'逆行列係数（外生化）'!CT$116</f>
        <v>2.7354070380568004E-4</v>
      </c>
      <c r="CU109" s="342">
        <f>逆行列係数!CU109/'逆行列係数（外生化）'!CU$116</f>
        <v>5.1912294252870212E-5</v>
      </c>
      <c r="CV109" s="342">
        <f>逆行列係数!CV109/'逆行列係数（外生化）'!CV$116</f>
        <v>1.4466899213668231E-2</v>
      </c>
      <c r="CW109" s="342">
        <f>逆行列係数!CW109/'逆行列係数（外生化）'!CW$116</f>
        <v>1.8680573466390986E-5</v>
      </c>
      <c r="CX109" s="342">
        <f>逆行列係数!CX109/'逆行列係数（外生化）'!CX$116</f>
        <v>9.0510307783843102E-5</v>
      </c>
      <c r="CY109" s="342">
        <f>逆行列係数!CY109/'逆行列係数（外生化）'!CY$116</f>
        <v>1.3460187085677013E-3</v>
      </c>
      <c r="CZ109" s="342">
        <f>逆行列係数!CZ109/'逆行列係数（外生化）'!CZ$116</f>
        <v>1.902695585930651E-4</v>
      </c>
      <c r="DA109" s="342">
        <f>逆行列係数!DA109/'逆行列係数（外生化）'!DA$116</f>
        <v>1.3032071685122209E-4</v>
      </c>
      <c r="DB109" s="342">
        <f>逆行列係数!DB109/'逆行列係数（外生化）'!DB$116</f>
        <v>1</v>
      </c>
      <c r="DC109" s="342">
        <f>逆行列係数!DC109/'逆行列係数（外生化）'!DC$116</f>
        <v>4.9136149201502321E-5</v>
      </c>
      <c r="DD109" s="342">
        <f>逆行列係数!DD109/'逆行列係数（外生化）'!DD$116</f>
        <v>7.8594129892958862E-4</v>
      </c>
      <c r="DE109" s="342">
        <f>逆行列係数!DE109/'逆行列係数（外生化）'!DE$116</f>
        <v>2.8180888427237012E-5</v>
      </c>
      <c r="DF109" s="343">
        <f>逆行列係数!DF109/'逆行列係数（外生化）'!DF$116</f>
        <v>3.2880392339373584E-4</v>
      </c>
      <c r="DG109" s="344"/>
      <c r="DH109" s="345"/>
      <c r="DI109" s="346"/>
      <c r="DJ109" s="346"/>
      <c r="DK109" s="346"/>
      <c r="DL109" s="346"/>
      <c r="DM109" s="346"/>
      <c r="DN109" s="346"/>
      <c r="DO109" s="346"/>
      <c r="DR109" s="345"/>
      <c r="DS109" s="345"/>
      <c r="DT109" s="345"/>
      <c r="DU109" s="345"/>
      <c r="DV109" s="345"/>
      <c r="DW109" s="345"/>
      <c r="DX109" s="345"/>
      <c r="DY109" s="345"/>
      <c r="DZ109" s="345"/>
      <c r="EA109" s="345"/>
      <c r="EB109" s="345"/>
      <c r="EC109" s="345"/>
      <c r="ED109" s="345"/>
      <c r="EE109" s="345"/>
      <c r="EF109" s="345"/>
      <c r="EG109" s="345"/>
      <c r="EH109" s="345"/>
      <c r="EI109" s="345"/>
      <c r="EJ109" s="345"/>
      <c r="EK109" s="345"/>
      <c r="EL109" s="345"/>
      <c r="EM109" s="345"/>
      <c r="EN109" s="345"/>
      <c r="EO109" s="345"/>
      <c r="EP109" s="345"/>
      <c r="EQ109" s="345"/>
      <c r="ER109" s="345"/>
      <c r="ES109" s="345"/>
      <c r="ET109" s="345"/>
      <c r="EU109" s="345"/>
      <c r="EV109" s="345"/>
      <c r="EW109" s="345"/>
      <c r="EX109" s="345"/>
      <c r="EY109" s="345"/>
      <c r="EZ109" s="345"/>
      <c r="FA109" s="345"/>
      <c r="FB109" s="345"/>
      <c r="FC109" s="345"/>
      <c r="FD109" s="345"/>
      <c r="FE109" s="345"/>
      <c r="FF109" s="345"/>
      <c r="FG109" s="345"/>
      <c r="FH109" s="345"/>
      <c r="FI109" s="345"/>
      <c r="FJ109" s="345"/>
      <c r="FK109" s="345"/>
      <c r="FL109" s="345"/>
      <c r="FM109" s="345"/>
      <c r="FN109" s="345"/>
      <c r="FO109" s="345"/>
    </row>
    <row r="110" spans="1:171" ht="19.899999999999999" customHeight="1" x14ac:dyDescent="0.15">
      <c r="A110" s="347" t="s">
        <v>951</v>
      </c>
      <c r="B110" s="348" t="s">
        <v>955</v>
      </c>
      <c r="C110" s="349">
        <f>逆行列係数!C110/'逆行列係数（外生化）'!C$116</f>
        <v>9.77516634952069E-7</v>
      </c>
      <c r="D110" s="342">
        <f>逆行列係数!D110/'逆行列係数（外生化）'!D$116</f>
        <v>3.3744302472291537E-3</v>
      </c>
      <c r="E110" s="342">
        <f>逆行列係数!E110/'逆行列係数（外生化）'!E$116</f>
        <v>8.67697979478109E-6</v>
      </c>
      <c r="F110" s="342">
        <f>逆行列係数!F110/'逆行列係数（外生化）'!F$116</f>
        <v>1.8270505493303509E-7</v>
      </c>
      <c r="G110" s="342">
        <f>逆行列係数!G110/'逆行列係数（外生化）'!G$116</f>
        <v>8.7566075589562657E-8</v>
      </c>
      <c r="H110" s="342">
        <f>逆行列係数!H110/'逆行列係数（外生化）'!H$116</f>
        <v>0</v>
      </c>
      <c r="I110" s="342">
        <f>逆行列係数!I110/'逆行列係数（外生化）'!I$116</f>
        <v>4.7108030681054132E-8</v>
      </c>
      <c r="J110" s="342">
        <f>逆行列係数!J110/'逆行列係数（外生化）'!J$116</f>
        <v>1.8110978791542894E-5</v>
      </c>
      <c r="K110" s="342">
        <f>逆行列係数!K110/'逆行列係数（外生化）'!K$116</f>
        <v>3.9107758695657592E-7</v>
      </c>
      <c r="L110" s="342">
        <f>逆行列係数!L110/'逆行列係数（外生化）'!L$116</f>
        <v>1.5787636737788009E-6</v>
      </c>
      <c r="M110" s="342">
        <f>逆行列係数!M110/'逆行列係数（外生化）'!M$116</f>
        <v>0</v>
      </c>
      <c r="N110" s="342">
        <f>逆行列係数!N110/'逆行列係数（外生化）'!N$116</f>
        <v>2.8042735281528203E-7</v>
      </c>
      <c r="O110" s="342">
        <f>逆行列係数!O110/'逆行列係数（外生化）'!O$116</f>
        <v>1.1964299724812975E-7</v>
      </c>
      <c r="P110" s="342">
        <f>逆行列係数!P110/'逆行列係数（外生化）'!P$116</f>
        <v>3.8253961445435639E-8</v>
      </c>
      <c r="Q110" s="342">
        <f>逆行列係数!Q110/'逆行列係数（外生化）'!Q$116</f>
        <v>6.1096960806231061E-8</v>
      </c>
      <c r="R110" s="342">
        <f>逆行列係数!R110/'逆行列係数（外生化）'!R$116</f>
        <v>5.4198751946733977E-8</v>
      </c>
      <c r="S110" s="342">
        <f>逆行列係数!S110/'逆行列係数（外生化）'!S$116</f>
        <v>3.9177704722846601E-8</v>
      </c>
      <c r="T110" s="342">
        <f>逆行列係数!T110/'逆行列係数（外生化）'!T$116</f>
        <v>3.1683270927355652E-8</v>
      </c>
      <c r="U110" s="342">
        <f>逆行列係数!U110/'逆行列係数（外生化）'!U$116</f>
        <v>2.1230083108973905E-7</v>
      </c>
      <c r="V110" s="342">
        <f>逆行列係数!V110/'逆行列係数（外生化）'!V$116</f>
        <v>6.2831281630701079E-8</v>
      </c>
      <c r="W110" s="342">
        <f>逆行列係数!W110/'逆行列係数（外生化）'!W$116</f>
        <v>1.8335159670668498E-8</v>
      </c>
      <c r="X110" s="342">
        <f>逆行列係数!X110/'逆行列係数（外生化）'!X$116</f>
        <v>5.581282904786204E-8</v>
      </c>
      <c r="Y110" s="342">
        <f>逆行列係数!Y110/'逆行列係数（外生化）'!Y$116</f>
        <v>5.0459739382119164E-8</v>
      </c>
      <c r="Z110" s="342">
        <f>逆行列係数!Z110/'逆行列係数（外生化）'!Z$116</f>
        <v>6.8300008167681195E-8</v>
      </c>
      <c r="AA110" s="342">
        <f>逆行列係数!AA110/'逆行列係数（外生化）'!AA$116</f>
        <v>1.8599190528060279E-7</v>
      </c>
      <c r="AB110" s="342">
        <f>逆行列係数!AB110/'逆行列係数（外生化）'!AB$116</f>
        <v>2.1111895626745385E-7</v>
      </c>
      <c r="AC110" s="342">
        <f>逆行列係数!AC110/'逆行列係数（外生化）'!AC$116</f>
        <v>4.8859306185672593E-9</v>
      </c>
      <c r="AD110" s="342">
        <f>逆行列係数!AD110/'逆行列係数（外生化）'!AD$116</f>
        <v>1.9130043973002529E-8</v>
      </c>
      <c r="AE110" s="342">
        <f>逆行列係数!AE110/'逆行列係数（外生化）'!AE$116</f>
        <v>4.1700194613940695E-8</v>
      </c>
      <c r="AF110" s="342">
        <f>逆行列係数!AF110/'逆行列係数（外生化）'!AF$116</f>
        <v>5.1078501649371688E-8</v>
      </c>
      <c r="AG110" s="342">
        <f>逆行列係数!AG110/'逆行列係数（外生化）'!AG$116</f>
        <v>4.7937173667728253E-6</v>
      </c>
      <c r="AH110" s="342">
        <f>逆行列係数!AH110/'逆行列係数（外生化）'!AH$116</f>
        <v>3.4685776639398204E-8</v>
      </c>
      <c r="AI110" s="342">
        <f>逆行列係数!AI110/'逆行列係数（外生化）'!AI$116</f>
        <v>6.3710798611097322E-8</v>
      </c>
      <c r="AJ110" s="342">
        <f>逆行列係数!AJ110/'逆行列係数（外生化）'!AJ$116</f>
        <v>1.6502573061459388E-7</v>
      </c>
      <c r="AK110" s="342">
        <f>逆行列係数!AK110/'逆行列係数（外生化）'!AK$116</f>
        <v>6.2697952163495009E-8</v>
      </c>
      <c r="AL110" s="342">
        <f>逆行列係数!AL110/'逆行列係数（外生化）'!AL$116</f>
        <v>1.3394925991431861E-8</v>
      </c>
      <c r="AM110" s="342">
        <f>逆行列係数!AM110/'逆行列係数（外生化）'!AM$116</f>
        <v>2.4333099388793789E-8</v>
      </c>
      <c r="AN110" s="342">
        <f>逆行列係数!AN110/'逆行列係数（外生化）'!AN$116</f>
        <v>1.001969753218687E-7</v>
      </c>
      <c r="AO110" s="342">
        <f>逆行列係数!AO110/'逆行列係数（外生化）'!AO$116</f>
        <v>2.1461223880539772E-8</v>
      </c>
      <c r="AP110" s="342">
        <f>逆行列係数!AP110/'逆行列係数（外生化）'!AP$116</f>
        <v>1.1081920378633022E-8</v>
      </c>
      <c r="AQ110" s="342">
        <f>逆行列係数!AQ110/'逆行列係数（外生化）'!AQ$116</f>
        <v>1.7943998271848367E-8</v>
      </c>
      <c r="AR110" s="342">
        <f>逆行列係数!AR110/'逆行列係数（外生化）'!AR$116</f>
        <v>1.0729627292678247E-7</v>
      </c>
      <c r="AS110" s="342">
        <f>逆行列係数!AS110/'逆行列係数（外生化）'!AS$116</f>
        <v>4.7594982300527446E-8</v>
      </c>
      <c r="AT110" s="342">
        <f>逆行列係数!AT110/'逆行列係数（外生化）'!AT$116</f>
        <v>7.6045323507622885E-8</v>
      </c>
      <c r="AU110" s="342">
        <f>逆行列係数!AU110/'逆行列係数（外生化）'!AU$116</f>
        <v>6.0530146300622078E-8</v>
      </c>
      <c r="AV110" s="342">
        <f>逆行列係数!AV110/'逆行列係数（外生化）'!AV$116</f>
        <v>7.3125074739382807E-8</v>
      </c>
      <c r="AW110" s="342">
        <f>逆行列係数!AW110/'逆行列係数（外生化）'!AW$116</f>
        <v>1.1712477270130734E-7</v>
      </c>
      <c r="AX110" s="342">
        <f>逆行列係数!AX110/'逆行列係数（外生化）'!AX$116</f>
        <v>1.9938444166537269E-7</v>
      </c>
      <c r="AY110" s="342">
        <f>逆行列係数!AY110/'逆行列係数（外生化）'!AY$116</f>
        <v>1.6007813558469292E-7</v>
      </c>
      <c r="AZ110" s="342">
        <f>逆行列係数!AZ110/'逆行列係数（外生化）'!AZ$116</f>
        <v>2.4458051433463137E-7</v>
      </c>
      <c r="BA110" s="342">
        <f>逆行列係数!BA110/'逆行列係数（外生化）'!BA$116</f>
        <v>1.205135726824762E-7</v>
      </c>
      <c r="BB110" s="342">
        <f>逆行列係数!BB110/'逆行列係数（外生化）'!BB$116</f>
        <v>1.0683581133801769E-7</v>
      </c>
      <c r="BC110" s="342">
        <f>逆行列係数!BC110/'逆行列係数（外生化）'!BC$116</f>
        <v>3.4033230746759473E-7</v>
      </c>
      <c r="BD110" s="342">
        <f>逆行列係数!BD110/'逆行列係数（外生化）'!BD$116</f>
        <v>8.9528211370502856E-8</v>
      </c>
      <c r="BE110" s="342">
        <f>逆行列係数!BE110/'逆行列係数（外生化）'!BE$116</f>
        <v>3.7696775809803719E-8</v>
      </c>
      <c r="BF110" s="342">
        <f>逆行列係数!BF110/'逆行列係数（外生化）'!BF$116</f>
        <v>4.3418788637940659E-8</v>
      </c>
      <c r="BG110" s="342">
        <f>逆行列係数!BG110/'逆行列係数（外生化）'!BG$116</f>
        <v>4.7554395254104518E-8</v>
      </c>
      <c r="BH110" s="342">
        <f>逆行列係数!BH110/'逆行列係数（外生化）'!BH$116</f>
        <v>7.1311157502564364E-8</v>
      </c>
      <c r="BI110" s="342">
        <f>逆行列係数!BI110/'逆行列係数（外生化）'!BI$116</f>
        <v>3.7993635899432604E-8</v>
      </c>
      <c r="BJ110" s="342">
        <f>逆行列係数!BJ110/'逆行列係数（外生化）'!BJ$116</f>
        <v>8.5024905588660198E-7</v>
      </c>
      <c r="BK110" s="342">
        <f>逆行列係数!BK110/'逆行列係数（外生化）'!BK$116</f>
        <v>4.7524078710471663E-8</v>
      </c>
      <c r="BL110" s="342">
        <f>逆行列係数!BL110/'逆行列係数（外生化）'!BL$116</f>
        <v>7.140450622238149E-8</v>
      </c>
      <c r="BM110" s="342">
        <f>逆行列係数!BM110/'逆行列係数（外生化）'!BM$116</f>
        <v>4.1005148928966249E-8</v>
      </c>
      <c r="BN110" s="342">
        <f>逆行列係数!BN110/'逆行列係数（外生化）'!BN$116</f>
        <v>6.6686889771803069E-8</v>
      </c>
      <c r="BO110" s="342">
        <f>逆行列係数!BO110/'逆行列係数（外生化）'!BO$116</f>
        <v>6.1469524912397144E-8</v>
      </c>
      <c r="BP110" s="342">
        <f>逆行列係数!BP110/'逆行列係数（外生化）'!BP$116</f>
        <v>8.3061371521595558E-8</v>
      </c>
      <c r="BQ110" s="342">
        <f>逆行列係数!BQ110/'逆行列係数（外生化）'!BQ$116</f>
        <v>1.1059581317189686E-7</v>
      </c>
      <c r="BR110" s="342">
        <f>逆行列係数!BR110/'逆行列係数（外生化）'!BR$116</f>
        <v>7.4061123612242429E-8</v>
      </c>
      <c r="BS110" s="342">
        <f>逆行列係数!BS110/'逆行列係数（外生化）'!BS$116</f>
        <v>9.085747065676546E-8</v>
      </c>
      <c r="BT110" s="342">
        <f>逆行列係数!BT110/'逆行列係数（外生化）'!BT$116</f>
        <v>9.1709238588201987E-8</v>
      </c>
      <c r="BU110" s="342">
        <f>逆行列係数!BU110/'逆行列係数（外生化）'!BU$116</f>
        <v>1.2371181495232452E-7</v>
      </c>
      <c r="BV110" s="342">
        <f>逆行列係数!BV110/'逆行列係数（外生化）'!BV$116</f>
        <v>5.8425733489256508E-8</v>
      </c>
      <c r="BW110" s="342">
        <f>逆行列係数!BW110/'逆行列係数（外生化）'!BW$116</f>
        <v>5.1788374392405688E-8</v>
      </c>
      <c r="BX110" s="342">
        <f>逆行列係数!BX110/'逆行列係数（外生化）'!BX$116</f>
        <v>7.7808947709509967E-9</v>
      </c>
      <c r="BY110" s="342">
        <f>逆行列係数!BY110/'逆行列係数（外生化）'!BY$116</f>
        <v>7.0606193514244838E-7</v>
      </c>
      <c r="BZ110" s="342">
        <f>逆行列係数!BZ110/'逆行列係数（外生化）'!BZ$116</f>
        <v>5.3825493084603089E-8</v>
      </c>
      <c r="CA110" s="342">
        <f>逆行列係数!CA110/'逆行列係数（外生化）'!CA$116</f>
        <v>8.3973055957829153E-8</v>
      </c>
      <c r="CB110" s="342">
        <f>逆行列係数!CB110/'逆行列係数（外生化）'!CB$116</f>
        <v>2.6679947395032384E-8</v>
      </c>
      <c r="CC110" s="342">
        <f>逆行列係数!CC110/'逆行列係数（外生化）'!CC$116</f>
        <v>0</v>
      </c>
      <c r="CD110" s="342">
        <f>逆行列係数!CD110/'逆行列係数（外生化）'!CD$116</f>
        <v>1.1963480922498563E-7</v>
      </c>
      <c r="CE110" s="342">
        <f>逆行列係数!CE110/'逆行列係数（外生化）'!CE$116</f>
        <v>9.3450124707328646E-8</v>
      </c>
      <c r="CF110" s="342">
        <f>逆行列係数!CF110/'逆行列係数（外生化）'!CF$116</f>
        <v>7.177931026361003E-8</v>
      </c>
      <c r="CG110" s="342">
        <f>逆行列係数!CG110/'逆行列係数（外生化）'!CG$116</f>
        <v>6.3475299375469989E-8</v>
      </c>
      <c r="CH110" s="342">
        <f>逆行列係数!CH110/'逆行列係数（外生化）'!CH$116</f>
        <v>8.0897994042350618E-7</v>
      </c>
      <c r="CI110" s="342">
        <f>逆行列係数!CI110/'逆行列係数（外生化）'!CI$116</f>
        <v>2.0563379781857644E-5</v>
      </c>
      <c r="CJ110" s="342">
        <f>逆行列係数!CJ110/'逆行列係数（外生化）'!CJ$116</f>
        <v>4.9528212056890871E-7</v>
      </c>
      <c r="CK110" s="342">
        <f>逆行列係数!CK110/'逆行列係数（外生化）'!CK$116</f>
        <v>1.0708847041089176E-6</v>
      </c>
      <c r="CL110" s="342">
        <f>逆行列係数!CL110/'逆行列係数（外生化）'!CL$116</f>
        <v>2.8463568802388465E-5</v>
      </c>
      <c r="CM110" s="342">
        <f>逆行列係数!CM110/'逆行列係数（外生化）'!CM$116</f>
        <v>9.2652606608678395E-8</v>
      </c>
      <c r="CN110" s="342">
        <f>逆行列係数!CN110/'逆行列係数（外生化）'!CN$116</f>
        <v>1.2971231578433475E-4</v>
      </c>
      <c r="CO110" s="342">
        <f>逆行列係数!CO110/'逆行列係数（外生化）'!CO$116</f>
        <v>4.5012909310440011E-7</v>
      </c>
      <c r="CP110" s="342">
        <f>逆行列係数!CP110/'逆行列係数（外生化）'!CP$116</f>
        <v>1.0045135128577828E-7</v>
      </c>
      <c r="CQ110" s="342">
        <f>逆行列係数!CQ110/'逆行列係数（外生化）'!CQ$116</f>
        <v>8.2124305018375158E-8</v>
      </c>
      <c r="CR110" s="342">
        <f>逆行列係数!CR110/'逆行列係数（外生化）'!CR$116</f>
        <v>3.0589129578781156E-7</v>
      </c>
      <c r="CS110" s="342">
        <f>逆行列係数!CS110/'逆行列係数（外生化）'!CS$116</f>
        <v>3.2597315548303632E-7</v>
      </c>
      <c r="CT110" s="342">
        <f>逆行列係数!CT110/'逆行列係数（外生化）'!CT$116</f>
        <v>2.2232984447277554E-7</v>
      </c>
      <c r="CU110" s="342">
        <f>逆行列係数!CU110/'逆行列係数（外生化）'!CU$116</f>
        <v>1.1716267166071598E-7</v>
      </c>
      <c r="CV110" s="342">
        <f>逆行列係数!CV110/'逆行列係数（外生化）'!CV$116</f>
        <v>9.795541025712041E-6</v>
      </c>
      <c r="CW110" s="342">
        <f>逆行列係数!CW110/'逆行列係数（外生化）'!CW$116</f>
        <v>2.7559919557523294E-8</v>
      </c>
      <c r="CX110" s="342">
        <f>逆行列係数!CX110/'逆行列係数（外生化）'!CX$116</f>
        <v>1.5781188481692067E-7</v>
      </c>
      <c r="CY110" s="342">
        <f>逆行列係数!CY110/'逆行列係数（外生化）'!CY$116</f>
        <v>1.7636540066259052E-6</v>
      </c>
      <c r="CZ110" s="342">
        <f>逆行列係数!CZ110/'逆行列係数（外生化）'!CZ$116</f>
        <v>1.9002250318804254E-6</v>
      </c>
      <c r="DA110" s="342">
        <f>逆行列係数!DA110/'逆行列係数（外生化）'!DA$116</f>
        <v>2.2536225724822656E-7</v>
      </c>
      <c r="DB110" s="342">
        <f>逆行列係数!DB110/'逆行列係数（外生化）'!DB$116</f>
        <v>6.7334531827819416E-4</v>
      </c>
      <c r="DC110" s="342">
        <f>逆行列係数!DC110/'逆行列係数（外生化）'!DC$116</f>
        <v>1</v>
      </c>
      <c r="DD110" s="342">
        <f>逆行列係数!DD110/'逆行列係数（外生化）'!DD$116</f>
        <v>6.3942861937729444E-7</v>
      </c>
      <c r="DE110" s="342">
        <f>逆行列係数!DE110/'逆行列係数（外生化）'!DE$116</f>
        <v>3.2086177583142784E-8</v>
      </c>
      <c r="DF110" s="343">
        <f>逆行列係数!DF110/'逆行列係数（外生化）'!DF$116</f>
        <v>4.9226681047424604E-7</v>
      </c>
      <c r="DG110" s="344"/>
      <c r="DH110" s="345"/>
      <c r="DI110" s="346"/>
      <c r="DJ110" s="346"/>
      <c r="DK110" s="346"/>
      <c r="DL110" s="346"/>
      <c r="DM110" s="346"/>
      <c r="DN110" s="346"/>
      <c r="DO110" s="346"/>
      <c r="DR110" s="345"/>
      <c r="DS110" s="345"/>
      <c r="DT110" s="345"/>
      <c r="DU110" s="345"/>
      <c r="DV110" s="345"/>
      <c r="DW110" s="345"/>
      <c r="DX110" s="345"/>
      <c r="DY110" s="345"/>
      <c r="DZ110" s="345"/>
      <c r="EA110" s="345"/>
      <c r="EB110" s="345"/>
      <c r="EC110" s="345"/>
      <c r="ED110" s="345"/>
      <c r="EE110" s="345"/>
      <c r="EF110" s="345"/>
      <c r="EG110" s="345"/>
      <c r="EH110" s="345"/>
      <c r="EI110" s="345"/>
      <c r="EJ110" s="345"/>
      <c r="EK110" s="345"/>
      <c r="EL110" s="345"/>
      <c r="EM110" s="345"/>
      <c r="EN110" s="345"/>
      <c r="EO110" s="345"/>
      <c r="EP110" s="345"/>
      <c r="EQ110" s="345"/>
      <c r="ER110" s="345"/>
      <c r="ES110" s="345"/>
      <c r="ET110" s="345"/>
      <c r="EU110" s="345"/>
      <c r="EV110" s="345"/>
      <c r="EW110" s="345"/>
      <c r="EX110" s="345"/>
      <c r="EY110" s="345"/>
      <c r="EZ110" s="345"/>
      <c r="FA110" s="345"/>
      <c r="FB110" s="345"/>
      <c r="FC110" s="345"/>
      <c r="FD110" s="345"/>
      <c r="FE110" s="345"/>
      <c r="FF110" s="345"/>
      <c r="FG110" s="345"/>
      <c r="FH110" s="345"/>
      <c r="FI110" s="345"/>
      <c r="FJ110" s="345"/>
      <c r="FK110" s="345"/>
      <c r="FL110" s="345"/>
      <c r="FM110" s="345"/>
      <c r="FN110" s="345"/>
      <c r="FO110" s="345"/>
    </row>
    <row r="111" spans="1:171" ht="19.899999999999999" customHeight="1" x14ac:dyDescent="0.15">
      <c r="A111" s="347" t="s">
        <v>601</v>
      </c>
      <c r="B111" s="348" t="s">
        <v>600</v>
      </c>
      <c r="C111" s="349">
        <f>逆行列係数!C111/'逆行列係数（外生化）'!C$116</f>
        <v>9.2763689006695386E-5</v>
      </c>
      <c r="D111" s="342">
        <f>逆行列係数!D111/'逆行列係数（外生化）'!D$116</f>
        <v>5.8066478063167533E-5</v>
      </c>
      <c r="E111" s="342">
        <f>逆行列係数!E111/'逆行列係数（外生化）'!E$116</f>
        <v>2.1596725041550338E-3</v>
      </c>
      <c r="F111" s="342">
        <f>逆行列係数!F111/'逆行列係数（外生化）'!F$116</f>
        <v>4.4674927851280609E-5</v>
      </c>
      <c r="G111" s="342">
        <f>逆行列係数!G111/'逆行列係数（外生化）'!G$116</f>
        <v>1.2835136013541236E-3</v>
      </c>
      <c r="H111" s="342">
        <f>逆行列係数!H111/'逆行列係数（外生化）'!H$116</f>
        <v>0</v>
      </c>
      <c r="I111" s="342">
        <f>逆行列係数!I111/'逆行列係数（外生化）'!I$116</f>
        <v>1.3643045938589434E-4</v>
      </c>
      <c r="J111" s="342">
        <f>逆行列係数!J111/'逆行列係数（外生化）'!J$116</f>
        <v>2.038674534433343E-4</v>
      </c>
      <c r="K111" s="342">
        <f>逆行列係数!K111/'逆行列係数（外生化）'!K$116</f>
        <v>1.4322196283471321E-4</v>
      </c>
      <c r="L111" s="342">
        <f>逆行列係数!L111/'逆行列係数（外生化）'!L$116</f>
        <v>6.4057749896394479E-5</v>
      </c>
      <c r="M111" s="342">
        <f>逆行列係数!M111/'逆行列係数（外生化）'!M$116</f>
        <v>0</v>
      </c>
      <c r="N111" s="342">
        <f>逆行列係数!N111/'逆行列係数（外生化）'!N$116</f>
        <v>7.187592155509127E-5</v>
      </c>
      <c r="O111" s="342">
        <f>逆行列係数!O111/'逆行列係数（外生化）'!O$116</f>
        <v>7.5981863634607408E-5</v>
      </c>
      <c r="P111" s="342">
        <f>逆行列係数!P111/'逆行列係数（外生化）'!P$116</f>
        <v>1.2448822492560569E-4</v>
      </c>
      <c r="Q111" s="342">
        <f>逆行列係数!Q111/'逆行列係数（外生化）'!Q$116</f>
        <v>1.5294278044595573E-4</v>
      </c>
      <c r="R111" s="342">
        <f>逆行列係数!R111/'逆行列係数（外生化）'!R$116</f>
        <v>8.8505153709805159E-5</v>
      </c>
      <c r="S111" s="342">
        <f>逆行列係数!S111/'逆行列係数（外生化）'!S$116</f>
        <v>9.1022949502384267E-5</v>
      </c>
      <c r="T111" s="342">
        <f>逆行列係数!T111/'逆行列係数（外生化）'!T$116</f>
        <v>1.5384435166049249E-4</v>
      </c>
      <c r="U111" s="342">
        <f>逆行列係数!U111/'逆行列係数（外生化）'!U$116</f>
        <v>2.9761506486714582E-4</v>
      </c>
      <c r="V111" s="342">
        <f>逆行列係数!V111/'逆行列係数（外生化）'!V$116</f>
        <v>3.2629672927913861E-4</v>
      </c>
      <c r="W111" s="342">
        <f>逆行列係数!W111/'逆行列係数（外生化）'!W$116</f>
        <v>5.0409756084575717E-5</v>
      </c>
      <c r="X111" s="342">
        <f>逆行列係数!X111/'逆行列係数（外生化）'!X$116</f>
        <v>1.1524934203180046E-4</v>
      </c>
      <c r="Y111" s="342">
        <f>逆行列係数!Y111/'逆行列係数（外生化）'!Y$116</f>
        <v>1.0401642993232799E-4</v>
      </c>
      <c r="Z111" s="342">
        <f>逆行列係数!Z111/'逆行列係数（外生化）'!Z$116</f>
        <v>6.912771279896985E-5</v>
      </c>
      <c r="AA111" s="342">
        <f>逆行列係数!AA111/'逆行列係数（外生化）'!AA$116</f>
        <v>1.5033426672940789E-4</v>
      </c>
      <c r="AB111" s="342">
        <f>逆行列係数!AB111/'逆行列係数（外生化）'!AB$116</f>
        <v>3.7166667637489738E-4</v>
      </c>
      <c r="AC111" s="342">
        <f>逆行列係数!AC111/'逆行列係数（外生化）'!AC$116</f>
        <v>5.0482577853322649E-5</v>
      </c>
      <c r="AD111" s="342">
        <f>逆行列係数!AD111/'逆行列係数（外生化）'!AD$116</f>
        <v>6.6776706918192982E-5</v>
      </c>
      <c r="AE111" s="342">
        <f>逆行列係数!AE111/'逆行列係数（外生化）'!AE$116</f>
        <v>9.6954837232980122E-5</v>
      </c>
      <c r="AF111" s="342">
        <f>逆行列係数!AF111/'逆行列係数（外生化）'!AF$116</f>
        <v>1.262377044564184E-4</v>
      </c>
      <c r="AG111" s="342">
        <f>逆行列係数!AG111/'逆行列係数（外生化）'!AG$116</f>
        <v>6.3407891262933354E-5</v>
      </c>
      <c r="AH111" s="342">
        <f>逆行列係数!AH111/'逆行列係数（外生化）'!AH$116</f>
        <v>3.0364564221197133E-4</v>
      </c>
      <c r="AI111" s="342">
        <f>逆行列係数!AI111/'逆行列係数（外生化）'!AI$116</f>
        <v>2.0925006953566804E-4</v>
      </c>
      <c r="AJ111" s="342">
        <f>逆行列係数!AJ111/'逆行列係数（外生化）'!AJ$116</f>
        <v>1.1754839062113958E-3</v>
      </c>
      <c r="AK111" s="342">
        <f>逆行列係数!AK111/'逆行列係数（外生化）'!AK$116</f>
        <v>3.33251534705043E-4</v>
      </c>
      <c r="AL111" s="342">
        <f>逆行列係数!AL111/'逆行列係数（外生化）'!AL$116</f>
        <v>6.4555866191711166E-5</v>
      </c>
      <c r="AM111" s="342">
        <f>逆行列係数!AM111/'逆行列係数（外生化）'!AM$116</f>
        <v>9.543098446989551E-5</v>
      </c>
      <c r="AN111" s="342">
        <f>逆行列係数!AN111/'逆行列係数（外生化）'!AN$116</f>
        <v>1.5711691098043546E-4</v>
      </c>
      <c r="AO111" s="342">
        <f>逆行列係数!AO111/'逆行列係数（外生化）'!AO$116</f>
        <v>8.8979101219019687E-5</v>
      </c>
      <c r="AP111" s="342">
        <f>逆行列係数!AP111/'逆行列係数（外生化）'!AP$116</f>
        <v>3.1448625666526517E-5</v>
      </c>
      <c r="AQ111" s="342">
        <f>逆行列係数!AQ111/'逆行列係数（外生化）'!AQ$116</f>
        <v>8.4304225771760402E-5</v>
      </c>
      <c r="AR111" s="342">
        <f>逆行列係数!AR111/'逆行列係数（外生化）'!AR$116</f>
        <v>1.1719475148170454E-4</v>
      </c>
      <c r="AS111" s="342">
        <f>逆行列係数!AS111/'逆行列係数（外生化）'!AS$116</f>
        <v>1.1915259793768474E-4</v>
      </c>
      <c r="AT111" s="342">
        <f>逆行列係数!AT111/'逆行列係数（外生化）'!AT$116</f>
        <v>1.4857827027689314E-4</v>
      </c>
      <c r="AU111" s="342">
        <f>逆行列係数!AU111/'逆行列係数（外生化）'!AU$116</f>
        <v>1.948124205483173E-4</v>
      </c>
      <c r="AV111" s="342">
        <f>逆行列係数!AV111/'逆行列係数（外生化）'!AV$116</f>
        <v>1.8470381456892938E-4</v>
      </c>
      <c r="AW111" s="342">
        <f>逆行列係数!AW111/'逆行列係数（外生化）'!AW$116</f>
        <v>1.5631930129101273E-4</v>
      </c>
      <c r="AX111" s="342">
        <f>逆行列係数!AX111/'逆行列係数（外生化）'!AX$116</f>
        <v>2.9364683144519275E-4</v>
      </c>
      <c r="AY111" s="342">
        <f>逆行列係数!AY111/'逆行列係数（外生化）'!AY$116</f>
        <v>1.7342628962525007E-4</v>
      </c>
      <c r="AZ111" s="342">
        <f>逆行列係数!AZ111/'逆行列係数（外生化）'!AZ$116</f>
        <v>1.9056840622695402E-4</v>
      </c>
      <c r="BA111" s="342">
        <f>逆行列係数!BA111/'逆行列係数（外生化）'!BA$116</f>
        <v>1.0937399648190713E-4</v>
      </c>
      <c r="BB111" s="342">
        <f>逆行列係数!BB111/'逆行列係数（外生化）'!BB$116</f>
        <v>1.9035627568397397E-4</v>
      </c>
      <c r="BC111" s="342">
        <f>逆行列係数!BC111/'逆行列係数（外生化）'!BC$116</f>
        <v>2.0969276492238301E-4</v>
      </c>
      <c r="BD111" s="342">
        <f>逆行列係数!BD111/'逆行列係数（外生化）'!BD$116</f>
        <v>1.1673517160121064E-4</v>
      </c>
      <c r="BE111" s="342">
        <f>逆行列係数!BE111/'逆行列係数（外生化）'!BE$116</f>
        <v>9.6260505431056833E-5</v>
      </c>
      <c r="BF111" s="342">
        <f>逆行列係数!BF111/'逆行列係数（外生化）'!BF$116</f>
        <v>1.235576764527743E-4</v>
      </c>
      <c r="BG111" s="342">
        <f>逆行列係数!BG111/'逆行列係数（外生化）'!BG$116</f>
        <v>9.4145287532776723E-5</v>
      </c>
      <c r="BH111" s="342">
        <f>逆行列係数!BH111/'逆行列係数（外生化）'!BH$116</f>
        <v>6.7602532748266004E-4</v>
      </c>
      <c r="BI111" s="342">
        <f>逆行列係数!BI111/'逆行列係数（外生化）'!BI$116</f>
        <v>1.4024407091403607E-4</v>
      </c>
      <c r="BJ111" s="342">
        <f>逆行列係数!BJ111/'逆行列係数（外生化）'!BJ$116</f>
        <v>2.0008801076238487E-4</v>
      </c>
      <c r="BK111" s="342">
        <f>逆行列係数!BK111/'逆行列係数（外生化）'!BK$116</f>
        <v>2.9437725330275954E-4</v>
      </c>
      <c r="BL111" s="342">
        <f>逆行列係数!BL111/'逆行列係数（外生化）'!BL$116</f>
        <v>3.4857390371365472E-4</v>
      </c>
      <c r="BM111" s="342">
        <f>逆行列係数!BM111/'逆行列係数（外生化）'!BM$116</f>
        <v>2.0841822667898787E-4</v>
      </c>
      <c r="BN111" s="342">
        <f>逆行列係数!BN111/'逆行列係数（外生化）'!BN$116</f>
        <v>5.7674514112555887E-4</v>
      </c>
      <c r="BO111" s="342">
        <f>逆行列係数!BO111/'逆行列係数（外生化）'!BO$116</f>
        <v>5.7224628994986858E-4</v>
      </c>
      <c r="BP111" s="342">
        <f>逆行列係数!BP111/'逆行列係数（外生化）'!BP$116</f>
        <v>1.0718487129164282E-4</v>
      </c>
      <c r="BQ111" s="342">
        <f>逆行列係数!BQ111/'逆行列係数（外生化）'!BQ$116</f>
        <v>1.8783823931822438E-4</v>
      </c>
      <c r="BR111" s="342">
        <f>逆行列係数!BR111/'逆行列係数（外生化）'!BR$116</f>
        <v>4.547337078070793E-4</v>
      </c>
      <c r="BS111" s="342">
        <f>逆行列係数!BS111/'逆行列係数（外生化）'!BS$116</f>
        <v>1.3047788308463541E-4</v>
      </c>
      <c r="BT111" s="342">
        <f>逆行列係数!BT111/'逆行列係数（外生化）'!BT$116</f>
        <v>5.2670647333557966E-4</v>
      </c>
      <c r="BU111" s="342">
        <f>逆行列係数!BU111/'逆行列係数（外生化）'!BU$116</f>
        <v>3.0841652248052976E-4</v>
      </c>
      <c r="BV111" s="342">
        <f>逆行列係数!BV111/'逆行列係数（外生化）'!BV$116</f>
        <v>1.3649918298579817E-3</v>
      </c>
      <c r="BW111" s="342">
        <f>逆行列係数!BW111/'逆行列係数（外生化）'!BW$116</f>
        <v>1.0905084101472723E-3</v>
      </c>
      <c r="BX111" s="342">
        <f>逆行列係数!BX111/'逆行列係数（外生化）'!BX$116</f>
        <v>4.0796733429016062E-4</v>
      </c>
      <c r="BY111" s="342">
        <f>逆行列係数!BY111/'逆行列係数（外生化）'!BY$116</f>
        <v>2.9371177812846248E-4</v>
      </c>
      <c r="BZ111" s="342">
        <f>逆行列係数!BZ111/'逆行列係数（外生化）'!BZ$116</f>
        <v>5.3574938821823064E-4</v>
      </c>
      <c r="CA111" s="342">
        <f>逆行列係数!CA111/'逆行列係数（外生化）'!CA$116</f>
        <v>3.387094679750878E-4</v>
      </c>
      <c r="CB111" s="342">
        <f>逆行列係数!CB111/'逆行列係数（外生化）'!CB$116</f>
        <v>2.197817309296647E-4</v>
      </c>
      <c r="CC111" s="342">
        <f>逆行列係数!CC111/'逆行列係数（外生化）'!CC$116</f>
        <v>0</v>
      </c>
      <c r="CD111" s="342">
        <f>逆行列係数!CD111/'逆行列係数（外生化）'!CD$116</f>
        <v>3.82680493714737E-4</v>
      </c>
      <c r="CE111" s="342">
        <f>逆行列係数!CE111/'逆行列係数（外生化）'!CE$116</f>
        <v>4.8293139692708601E-4</v>
      </c>
      <c r="CF111" s="342">
        <f>逆行列係数!CF111/'逆行列係数（外生化）'!CF$116</f>
        <v>5.9332188644101972E-4</v>
      </c>
      <c r="CG111" s="342">
        <f>逆行列係数!CG111/'逆行列係数（外生化）'!CG$116</f>
        <v>3.4894190188655531E-4</v>
      </c>
      <c r="CH111" s="342">
        <f>逆行列係数!CH111/'逆行列係数（外生化）'!CH$116</f>
        <v>5.0492926059195838E-4</v>
      </c>
      <c r="CI111" s="342">
        <f>逆行列係数!CI111/'逆行列係数（外生化）'!CI$116</f>
        <v>1.2873909706418412E-3</v>
      </c>
      <c r="CJ111" s="342">
        <f>逆行列係数!CJ111/'逆行列係数（外生化）'!CJ$116</f>
        <v>8.6359811887096497E-4</v>
      </c>
      <c r="CK111" s="342">
        <f>逆行列係数!CK111/'逆行列係数（外生化）'!CK$116</f>
        <v>3.8031515282015133E-4</v>
      </c>
      <c r="CL111" s="342">
        <f>逆行列係数!CL111/'逆行列係数（外生化）'!CL$116</f>
        <v>2.6342132260702687E-3</v>
      </c>
      <c r="CM111" s="342">
        <f>逆行列係数!CM111/'逆行列係数（外生化）'!CM$116</f>
        <v>3.70942150534692E-4</v>
      </c>
      <c r="CN111" s="342">
        <f>逆行列係数!CN111/'逆行列係数（外生化）'!CN$116</f>
        <v>3.3174747149458516E-3</v>
      </c>
      <c r="CO111" s="342">
        <f>逆行列係数!CO111/'逆行列係数（外生化）'!CO$116</f>
        <v>2.758849315241551E-3</v>
      </c>
      <c r="CP111" s="342">
        <f>逆行列係数!CP111/'逆行列係数（外生化）'!CP$116</f>
        <v>3.2958967887820059E-4</v>
      </c>
      <c r="CQ111" s="342">
        <f>逆行列係数!CQ111/'逆行列係数（外生化）'!CQ$116</f>
        <v>3.2072039624950091E-4</v>
      </c>
      <c r="CR111" s="342">
        <f>逆行列係数!CR111/'逆行列係数（外生化）'!CR$116</f>
        <v>3.1373731493834501E-4</v>
      </c>
      <c r="CS111" s="342">
        <f>逆行列係数!CS111/'逆行列係数（外生化）'!CS$116</f>
        <v>3.0163696661956931E-4</v>
      </c>
      <c r="CT111" s="342">
        <f>逆行列係数!CT111/'逆行列係数（外生化）'!CT$116</f>
        <v>2.0867130413538162E-3</v>
      </c>
      <c r="CU111" s="342">
        <f>逆行列係数!CU111/'逆行列係数（外生化）'!CU$116</f>
        <v>7.4793195731140112E-4</v>
      </c>
      <c r="CV111" s="342">
        <f>逆行列係数!CV111/'逆行列係数（外生化）'!CV$116</f>
        <v>1.5043993622045621E-3</v>
      </c>
      <c r="CW111" s="342">
        <f>逆行列係数!CW111/'逆行列係数（外生化）'!CW$116</f>
        <v>5.518684756334563E-4</v>
      </c>
      <c r="CX111" s="342">
        <f>逆行列係数!CX111/'逆行列係数（外生化）'!CX$116</f>
        <v>7.9802851752397159E-4</v>
      </c>
      <c r="CY111" s="342">
        <f>逆行列係数!CY111/'逆行列係数（外生化）'!CY$116</f>
        <v>1.6209452528380148E-3</v>
      </c>
      <c r="CZ111" s="342">
        <f>逆行列係数!CZ111/'逆行列係数（外生化）'!CZ$116</f>
        <v>5.5893899479224839E-4</v>
      </c>
      <c r="DA111" s="342">
        <f>逆行列係数!DA111/'逆行列係数（外生化）'!DA$116</f>
        <v>1.4219986861861505E-3</v>
      </c>
      <c r="DB111" s="342">
        <f>逆行列係数!DB111/'逆行列係数（外生化）'!DB$116</f>
        <v>2.1678670947604928E-3</v>
      </c>
      <c r="DC111" s="342">
        <f>逆行列係数!DC111/'逆行列係数（外生化）'!DC$116</f>
        <v>1.1717575289219989E-3</v>
      </c>
      <c r="DD111" s="342">
        <f>逆行列係数!DD111/'逆行列係数（外生化）'!DD$116</f>
        <v>1</v>
      </c>
      <c r="DE111" s="342">
        <f>逆行列係数!DE111/'逆行列係数（外生化）'!DE$116</f>
        <v>9.768852088733781E-5</v>
      </c>
      <c r="DF111" s="343">
        <f>逆行列係数!DF111/'逆行列係数（外生化）'!DF$116</f>
        <v>1.366688868345061E-3</v>
      </c>
      <c r="DG111" s="344"/>
      <c r="DH111" s="345"/>
      <c r="DI111" s="346"/>
      <c r="DJ111" s="346"/>
      <c r="DK111" s="346"/>
      <c r="DL111" s="346"/>
      <c r="DM111" s="346"/>
      <c r="DN111" s="346"/>
      <c r="DO111" s="346"/>
      <c r="DR111" s="345"/>
      <c r="DS111" s="345"/>
      <c r="DT111" s="345"/>
      <c r="DU111" s="345"/>
      <c r="DV111" s="345"/>
      <c r="DW111" s="345"/>
      <c r="DX111" s="345"/>
      <c r="DY111" s="345"/>
      <c r="DZ111" s="345"/>
      <c r="EA111" s="345"/>
      <c r="EB111" s="345"/>
      <c r="EC111" s="345"/>
      <c r="ED111" s="345"/>
      <c r="EE111" s="345"/>
      <c r="EF111" s="345"/>
      <c r="EG111" s="345"/>
      <c r="EH111" s="345"/>
      <c r="EI111" s="345"/>
      <c r="EJ111" s="345"/>
      <c r="EK111" s="345"/>
      <c r="EL111" s="345"/>
      <c r="EM111" s="345"/>
      <c r="EN111" s="345"/>
      <c r="EO111" s="345"/>
      <c r="EP111" s="345"/>
      <c r="EQ111" s="345"/>
      <c r="ER111" s="345"/>
      <c r="ES111" s="345"/>
      <c r="ET111" s="345"/>
      <c r="EU111" s="345"/>
      <c r="EV111" s="345"/>
      <c r="EW111" s="345"/>
      <c r="EX111" s="345"/>
      <c r="EY111" s="345"/>
      <c r="EZ111" s="345"/>
      <c r="FA111" s="345"/>
      <c r="FB111" s="345"/>
      <c r="FC111" s="345"/>
      <c r="FD111" s="345"/>
      <c r="FE111" s="345"/>
      <c r="FF111" s="345"/>
      <c r="FG111" s="345"/>
      <c r="FH111" s="345"/>
      <c r="FI111" s="345"/>
      <c r="FJ111" s="345"/>
      <c r="FK111" s="345"/>
      <c r="FL111" s="345"/>
      <c r="FM111" s="345"/>
      <c r="FN111" s="345"/>
      <c r="FO111" s="345"/>
    </row>
    <row r="112" spans="1:171" ht="19.899999999999999" customHeight="1" x14ac:dyDescent="0.15">
      <c r="A112" s="347" t="s">
        <v>669</v>
      </c>
      <c r="B112" s="348" t="s">
        <v>95</v>
      </c>
      <c r="C112" s="349">
        <f>逆行列係数!C112/'逆行列係数（外生化）'!C$116</f>
        <v>6.3717930891531822E-4</v>
      </c>
      <c r="D112" s="342">
        <f>逆行列係数!D112/'逆行列係数（外生化）'!D$116</f>
        <v>6.2467853501246005E-4</v>
      </c>
      <c r="E112" s="342">
        <f>逆行列係数!E112/'逆行列係数（外生化）'!E$116</f>
        <v>9.9938256511606554E-4</v>
      </c>
      <c r="F112" s="342">
        <f>逆行列係数!F112/'逆行列係数（外生化）'!F$116</f>
        <v>2.65445658016351E-3</v>
      </c>
      <c r="G112" s="342">
        <f>逆行列係数!G112/'逆行列係数（外生化）'!G$116</f>
        <v>1.2250855217097981E-3</v>
      </c>
      <c r="H112" s="342">
        <f>逆行列係数!H112/'逆行列係数（外生化）'!H$116</f>
        <v>0</v>
      </c>
      <c r="I112" s="342">
        <f>逆行列係数!I112/'逆行列係数（外生化）'!I$116</f>
        <v>1.5051456143051233E-3</v>
      </c>
      <c r="J112" s="342">
        <f>逆行列係数!J112/'逆行列係数（外生化）'!J$116</f>
        <v>1.1477630778602716E-3</v>
      </c>
      <c r="K112" s="342">
        <f>逆行列係数!K112/'逆行列係数（外生化）'!K$116</f>
        <v>5.1794103869946438E-4</v>
      </c>
      <c r="L112" s="342">
        <f>逆行列係数!L112/'逆行列係数（外生化）'!L$116</f>
        <v>3.2324483449161376E-4</v>
      </c>
      <c r="M112" s="342">
        <f>逆行列係数!M112/'逆行列係数（外生化）'!M$116</f>
        <v>0</v>
      </c>
      <c r="N112" s="342">
        <f>逆行列係数!N112/'逆行列係数（外生化）'!N$116</f>
        <v>1.2430145580584855E-3</v>
      </c>
      <c r="O112" s="342">
        <f>逆行列係数!O112/'逆行列係数（外生化）'!O$116</f>
        <v>1.3935640015956732E-3</v>
      </c>
      <c r="P112" s="342">
        <f>逆行列係数!P112/'逆行列係数（外生化）'!P$116</f>
        <v>8.5554216069436259E-4</v>
      </c>
      <c r="Q112" s="342">
        <f>逆行列係数!Q112/'逆行列係数（外生化）'!Q$116</f>
        <v>1.4961457965597851E-3</v>
      </c>
      <c r="R112" s="342">
        <f>逆行列係数!R112/'逆行列係数（外生化）'!R$116</f>
        <v>7.3422546960742892E-4</v>
      </c>
      <c r="S112" s="342">
        <f>逆行列係数!S112/'逆行列係数（外生化）'!S$116</f>
        <v>9.8743206909049125E-4</v>
      </c>
      <c r="T112" s="342">
        <f>逆行列係数!T112/'逆行列係数（外生化）'!T$116</f>
        <v>1.0503914686345902E-3</v>
      </c>
      <c r="U112" s="342">
        <f>逆行列係数!U112/'逆行列係数（外生化）'!U$116</f>
        <v>1.2223383711153137E-3</v>
      </c>
      <c r="V112" s="342">
        <f>逆行列係数!V112/'逆行列係数（外生化）'!V$116</f>
        <v>1.0775041007227619E-3</v>
      </c>
      <c r="W112" s="342">
        <f>逆行列係数!W112/'逆行列係数（外生化）'!W$116</f>
        <v>2.1431004002768386E-4</v>
      </c>
      <c r="X112" s="342">
        <f>逆行列係数!X112/'逆行列係数（外生化）'!X$116</f>
        <v>4.5542943374722605E-4</v>
      </c>
      <c r="Y112" s="342">
        <f>逆行列係数!Y112/'逆行列係数（外生化）'!Y$116</f>
        <v>5.8928922259151369E-4</v>
      </c>
      <c r="Z112" s="342">
        <f>逆行列係数!Z112/'逆行列係数（外生化）'!Z$116</f>
        <v>6.8964188866954112E-4</v>
      </c>
      <c r="AA112" s="342">
        <f>逆行列係数!AA112/'逆行列係数（外生化）'!AA$116</f>
        <v>1.138775333060667E-3</v>
      </c>
      <c r="AB112" s="342">
        <f>逆行列係数!AB112/'逆行列係数（外生化）'!AB$116</f>
        <v>8.4286645466397938E-4</v>
      </c>
      <c r="AC112" s="342">
        <f>逆行列係数!AC112/'逆行列係数（外生化）'!AC$116</f>
        <v>8.1330044325107125E-5</v>
      </c>
      <c r="AD112" s="342">
        <f>逆行列係数!AD112/'逆行列係数（外生化）'!AD$116</f>
        <v>2.6392962940485277E-4</v>
      </c>
      <c r="AE112" s="342">
        <f>逆行列係数!AE112/'逆行列係数（外生化）'!AE$116</f>
        <v>3.3465087191134768E-4</v>
      </c>
      <c r="AF112" s="342">
        <f>逆行列係数!AF112/'逆行列係数（外生化）'!AF$116</f>
        <v>6.8124254460222831E-4</v>
      </c>
      <c r="AG112" s="342">
        <f>逆行列係数!AG112/'逆行列係数（外生化）'!AG$116</f>
        <v>1.5498928312730619E-3</v>
      </c>
      <c r="AH112" s="342">
        <f>逆行列係数!AH112/'逆行列係数（外生化）'!AH$116</f>
        <v>2.0381808301107324E-3</v>
      </c>
      <c r="AI112" s="342">
        <f>逆行列係数!AI112/'逆行列係数（外生化）'!AI$116</f>
        <v>1.0292787205829356E-3</v>
      </c>
      <c r="AJ112" s="342">
        <f>逆行列係数!AJ112/'逆行列係数（外生化）'!AJ$116</f>
        <v>1.2743783461541627E-3</v>
      </c>
      <c r="AK112" s="342">
        <f>逆行列係数!AK112/'逆行列係数（外生化）'!AK$116</f>
        <v>2.0017938018945065E-3</v>
      </c>
      <c r="AL112" s="342">
        <f>逆行列係数!AL112/'逆行列係数（外生化）'!AL$116</f>
        <v>2.1071192794910976E-4</v>
      </c>
      <c r="AM112" s="342">
        <f>逆行列係数!AM112/'逆行列係数（外生化）'!AM$116</f>
        <v>3.1470751851672728E-4</v>
      </c>
      <c r="AN112" s="342">
        <f>逆行列係数!AN112/'逆行列係数（外生化）'!AN$116</f>
        <v>5.0706251844892893E-4</v>
      </c>
      <c r="AO112" s="342">
        <f>逆行列係数!AO112/'逆行列係数（外生化）'!AO$116</f>
        <v>8.7551004391642521E-4</v>
      </c>
      <c r="AP112" s="342">
        <f>逆行列係数!AP112/'逆行列係数（外生化）'!AP$116</f>
        <v>2.2836362753260551E-4</v>
      </c>
      <c r="AQ112" s="342">
        <f>逆行列係数!AQ112/'逆行列係数（外生化）'!AQ$116</f>
        <v>8.5949720886076806E-4</v>
      </c>
      <c r="AR112" s="342">
        <f>逆行列係数!AR112/'逆行列係数（外生化）'!AR$116</f>
        <v>1.1048304149995903E-3</v>
      </c>
      <c r="AS112" s="342">
        <f>逆行列係数!AS112/'逆行列係数（外生化）'!AS$116</f>
        <v>5.4780273363855497E-4</v>
      </c>
      <c r="AT112" s="342">
        <f>逆行列係数!AT112/'逆行列係数（外生化）'!AT$116</f>
        <v>8.0699086278674542E-4</v>
      </c>
      <c r="AU112" s="342">
        <f>逆行列係数!AU112/'逆行列係数（外生化）'!AU$116</f>
        <v>1.0528613275489968E-3</v>
      </c>
      <c r="AV112" s="342">
        <f>逆行列係数!AV112/'逆行列係数（外生化）'!AV$116</f>
        <v>1.0726763270264895E-3</v>
      </c>
      <c r="AW112" s="342">
        <f>逆行列係数!AW112/'逆行列係数（外生化）'!AW$116</f>
        <v>1.0668837881841651E-3</v>
      </c>
      <c r="AX112" s="342">
        <f>逆行列係数!AX112/'逆行列係数（外生化）'!AX$116</f>
        <v>2.2662092910435967E-3</v>
      </c>
      <c r="AY112" s="342">
        <f>逆行列係数!AY112/'逆行列係数（外生化）'!AY$116</f>
        <v>1.1443905279802473E-3</v>
      </c>
      <c r="AZ112" s="342">
        <f>逆行列係数!AZ112/'逆行列係数（外生化）'!AZ$116</f>
        <v>6.6965411709714155E-4</v>
      </c>
      <c r="BA112" s="342">
        <f>逆行列係数!BA112/'逆行列係数（外生化）'!BA$116</f>
        <v>6.9353335913304262E-4</v>
      </c>
      <c r="BB112" s="342">
        <f>逆行列係数!BB112/'逆行列係数（外生化）'!BB$116</f>
        <v>1.1716141738175206E-3</v>
      </c>
      <c r="BC112" s="342">
        <f>逆行列係数!BC112/'逆行列係数（外生化）'!BC$116</f>
        <v>1.2197572379437898E-3</v>
      </c>
      <c r="BD112" s="342">
        <f>逆行列係数!BD112/'逆行列係数（外生化）'!BD$116</f>
        <v>1.1275427841028823E-3</v>
      </c>
      <c r="BE112" s="342">
        <f>逆行列係数!BE112/'逆行列係数（外生化）'!BE$116</f>
        <v>3.2742763819968725E-4</v>
      </c>
      <c r="BF112" s="342">
        <f>逆行列係数!BF112/'逆行列係数（外生化）'!BF$116</f>
        <v>2.9964680802786959E-4</v>
      </c>
      <c r="BG112" s="342">
        <f>逆行列係数!BG112/'逆行列係数（外生化）'!BG$116</f>
        <v>5.3970296236571596E-4</v>
      </c>
      <c r="BH112" s="342">
        <f>逆行列係数!BH112/'逆行列係数（外生化）'!BH$116</f>
        <v>7.9476580415225391E-4</v>
      </c>
      <c r="BI112" s="342">
        <f>逆行列係数!BI112/'逆行列係数（外生化）'!BI$116</f>
        <v>1.6074799093917604E-3</v>
      </c>
      <c r="BJ112" s="342">
        <f>逆行列係数!BJ112/'逆行列係数（外生化）'!BJ$116</f>
        <v>1.6848071925112563E-3</v>
      </c>
      <c r="BK112" s="342">
        <f>逆行列係数!BK112/'逆行列係数（外生化）'!BK$116</f>
        <v>1.121786684354737E-3</v>
      </c>
      <c r="BL112" s="342">
        <f>逆行列係数!BL112/'逆行列係数（外生化）'!BL$116</f>
        <v>9.1978115509006096E-4</v>
      </c>
      <c r="BM112" s="342">
        <f>逆行列係数!BM112/'逆行列係数（外生化）'!BM$116</f>
        <v>3.3620865997462519E-4</v>
      </c>
      <c r="BN112" s="342">
        <f>逆行列係数!BN112/'逆行列係数（外生化）'!BN$116</f>
        <v>2.9007389440182541E-3</v>
      </c>
      <c r="BO112" s="342">
        <f>逆行列係数!BO112/'逆行列係数（外生化）'!BO$116</f>
        <v>8.3902398004654993E-4</v>
      </c>
      <c r="BP112" s="342">
        <f>逆行列係数!BP112/'逆行列係数（外生化）'!BP$116</f>
        <v>3.3259418679393001E-4</v>
      </c>
      <c r="BQ112" s="342">
        <f>逆行列係数!BQ112/'逆行列係数（外生化）'!BQ$116</f>
        <v>4.8116175090854961E-4</v>
      </c>
      <c r="BR112" s="342">
        <f>逆行列係数!BR112/'逆行列係数（外生化）'!BR$116</f>
        <v>1.3562989931424276E-3</v>
      </c>
      <c r="BS112" s="342">
        <f>逆行列係数!BS112/'逆行列係数（外生化）'!BS$116</f>
        <v>4.1519562538820621E-3</v>
      </c>
      <c r="BT112" s="342">
        <f>逆行列係数!BT112/'逆行列係数（外生化）'!BT$116</f>
        <v>2.1361124974723783E-3</v>
      </c>
      <c r="BU112" s="342">
        <f>逆行列係数!BU112/'逆行列係数（外生化）'!BU$116</f>
        <v>3.8211619139543458E-3</v>
      </c>
      <c r="BV112" s="342">
        <f>逆行列係数!BV112/'逆行列係数（外生化）'!BV$116</f>
        <v>1.5468209796671343E-3</v>
      </c>
      <c r="BW112" s="342">
        <f>逆行列係数!BW112/'逆行列係数（外生化）'!BW$116</f>
        <v>1.0484564325346753E-3</v>
      </c>
      <c r="BX112" s="342">
        <f>逆行列係数!BX112/'逆行列係数（外生化）'!BX$116</f>
        <v>2.0972888467447168E-4</v>
      </c>
      <c r="BY112" s="342">
        <f>逆行列係数!BY112/'逆行列係数（外生化）'!BY$116</f>
        <v>3.4422403202057279E-3</v>
      </c>
      <c r="BZ112" s="342">
        <f>逆行列係数!BZ112/'逆行列係数（外生化）'!BZ$116</f>
        <v>2.148980307203507E-3</v>
      </c>
      <c r="CA112" s="342">
        <f>逆行列係数!CA112/'逆行列係数（外生化）'!CA$116</f>
        <v>1.9665096814946983E-3</v>
      </c>
      <c r="CB112" s="342">
        <f>逆行列係数!CB112/'逆行列係数（外生化）'!CB$116</f>
        <v>1.3522597600053008E-3</v>
      </c>
      <c r="CC112" s="342">
        <f>逆行列係数!CC112/'逆行列係数（外生化）'!CC$116</f>
        <v>0</v>
      </c>
      <c r="CD112" s="342">
        <f>逆行列係数!CD112/'逆行列係数（外生化）'!CD$116</f>
        <v>5.3188526844029412E-3</v>
      </c>
      <c r="CE112" s="342">
        <f>逆行列係数!CE112/'逆行列係数（外生化）'!CE$116</f>
        <v>3.7727982813204985E-3</v>
      </c>
      <c r="CF112" s="342">
        <f>逆行列係数!CF112/'逆行列係数（外生化）'!CF$116</f>
        <v>3.1600343498462968E-3</v>
      </c>
      <c r="CG112" s="342">
        <f>逆行列係数!CG112/'逆行列係数（外生化）'!CG$116</f>
        <v>3.5081478921426775E-3</v>
      </c>
      <c r="CH112" s="342">
        <f>逆行列係数!CH112/'逆行列係数（外生化）'!CH$116</f>
        <v>3.0708445626136949E-3</v>
      </c>
      <c r="CI112" s="342">
        <f>逆行列係数!CI112/'逆行列係数（外生化）'!CI$116</f>
        <v>3.1683492788206233E-3</v>
      </c>
      <c r="CJ112" s="342">
        <f>逆行列係数!CJ112/'逆行列係数（外生化）'!CJ$116</f>
        <v>9.4200999350340362E-4</v>
      </c>
      <c r="CK112" s="342">
        <f>逆行列係数!CK112/'逆行列係数（外生化）'!CK$116</f>
        <v>2.3115264024570321E-3</v>
      </c>
      <c r="CL112" s="342">
        <f>逆行列係数!CL112/'逆行列係数（外生化）'!CL$116</f>
        <v>2.8552435905667187E-3</v>
      </c>
      <c r="CM112" s="342">
        <f>逆行列係数!CM112/'逆行列係数（外生化）'!CM$116</f>
        <v>3.1231728662876809E-3</v>
      </c>
      <c r="CN112" s="342">
        <f>逆行列係数!CN112/'逆行列係数（外生化）'!CN$116</f>
        <v>2.1020133589453251E-3</v>
      </c>
      <c r="CO112" s="342">
        <f>逆行列係数!CO112/'逆行列係数（外生化）'!CO$116</f>
        <v>7.6396190997701169E-3</v>
      </c>
      <c r="CP112" s="342">
        <f>逆行列係数!CP112/'逆行列係数（外生化）'!CP$116</f>
        <v>1.5546345678177944E-3</v>
      </c>
      <c r="CQ112" s="342">
        <f>逆行列係数!CQ112/'逆行列係数（外生化）'!CQ$116</f>
        <v>5.2889204301917675E-3</v>
      </c>
      <c r="CR112" s="342">
        <f>逆行列係数!CR112/'逆行列係数（外生化）'!CR$116</f>
        <v>5.4762863978804546E-3</v>
      </c>
      <c r="CS112" s="342">
        <f>逆行列係数!CS112/'逆行列係数（外生化）'!CS$116</f>
        <v>5.2378993430217775E-3</v>
      </c>
      <c r="CT112" s="342">
        <f>逆行列係数!CT112/'逆行列係数（外生化）'!CT$116</f>
        <v>4.7412652097547055E-3</v>
      </c>
      <c r="CU112" s="342">
        <f>逆行列係数!CU112/'逆行列係数（外生化）'!CU$116</f>
        <v>1.6401039931683255E-3</v>
      </c>
      <c r="CV112" s="342">
        <f>逆行列係数!CV112/'逆行列係数（外生化）'!CV$116</f>
        <v>1.5909190758052899E-3</v>
      </c>
      <c r="CW112" s="342">
        <f>逆行列係数!CW112/'逆行列係数（外生化）'!CW$116</f>
        <v>1.3614596499999826E-3</v>
      </c>
      <c r="CX112" s="342">
        <f>逆行列係数!CX112/'逆行列係数（外生化）'!CX$116</f>
        <v>1.9660198839547131E-3</v>
      </c>
      <c r="CY112" s="342">
        <f>逆行列係数!CY112/'逆行列係数（外生化）'!CY$116</f>
        <v>3.0028865147630405E-3</v>
      </c>
      <c r="CZ112" s="342">
        <f>逆行列係数!CZ112/'逆行列係数（外生化）'!CZ$116</f>
        <v>1.120267710401321E-3</v>
      </c>
      <c r="DA112" s="342">
        <f>逆行列係数!DA112/'逆行列係数（外生化）'!DA$116</f>
        <v>4.2348731860561472E-3</v>
      </c>
      <c r="DB112" s="342">
        <f>逆行列係数!DB112/'逆行列係数（外生化）'!DB$116</f>
        <v>2.6435059996186977E-3</v>
      </c>
      <c r="DC112" s="342">
        <f>逆行列係数!DC112/'逆行列係数（外生化）'!DC$116</f>
        <v>2.9144021571318379E-3</v>
      </c>
      <c r="DD112" s="342">
        <f>逆行列係数!DD112/'逆行列係数（外生化）'!DD$116</f>
        <v>2.8473825811079862E-3</v>
      </c>
      <c r="DE112" s="342">
        <f>逆行列係数!DE112/'逆行列係数（外生化）'!DE$116</f>
        <v>1</v>
      </c>
      <c r="DF112" s="343">
        <f>逆行列係数!DF112/'逆行列係数（外生化）'!DF$116</f>
        <v>7.8534717693463279E-4</v>
      </c>
      <c r="DG112" s="344"/>
      <c r="DH112" s="345"/>
      <c r="DI112" s="346"/>
      <c r="DJ112" s="346"/>
      <c r="DK112" s="346"/>
      <c r="DL112" s="346"/>
      <c r="DM112" s="346"/>
      <c r="DN112" s="346"/>
      <c r="DO112" s="346"/>
      <c r="DR112" s="345"/>
      <c r="DS112" s="345"/>
      <c r="DT112" s="345"/>
      <c r="DU112" s="345"/>
      <c r="DV112" s="345"/>
      <c r="DW112" s="345"/>
      <c r="DX112" s="345"/>
      <c r="DY112" s="345"/>
      <c r="DZ112" s="345"/>
      <c r="EA112" s="345"/>
      <c r="EB112" s="345"/>
      <c r="EC112" s="345"/>
      <c r="ED112" s="345"/>
      <c r="EE112" s="345"/>
      <c r="EF112" s="345"/>
      <c r="EG112" s="345"/>
      <c r="EH112" s="345"/>
      <c r="EI112" s="345"/>
      <c r="EJ112" s="345"/>
      <c r="EK112" s="345"/>
      <c r="EL112" s="345"/>
      <c r="EM112" s="345"/>
      <c r="EN112" s="345"/>
      <c r="EO112" s="345"/>
      <c r="EP112" s="345"/>
      <c r="EQ112" s="345"/>
      <c r="ER112" s="345"/>
      <c r="ES112" s="345"/>
      <c r="ET112" s="345"/>
      <c r="EU112" s="345"/>
      <c r="EV112" s="345"/>
      <c r="EW112" s="345"/>
      <c r="EX112" s="345"/>
      <c r="EY112" s="345"/>
      <c r="EZ112" s="345"/>
      <c r="FA112" s="345"/>
      <c r="FB112" s="345"/>
      <c r="FC112" s="345"/>
      <c r="FD112" s="345"/>
      <c r="FE112" s="345"/>
      <c r="FF112" s="345"/>
      <c r="FG112" s="345"/>
      <c r="FH112" s="345"/>
      <c r="FI112" s="345"/>
      <c r="FJ112" s="345"/>
      <c r="FK112" s="345"/>
      <c r="FL112" s="345"/>
      <c r="FM112" s="345"/>
      <c r="FN112" s="345"/>
      <c r="FO112" s="345"/>
    </row>
    <row r="113" spans="1:171" ht="19.899999999999999" customHeight="1" x14ac:dyDescent="0.15">
      <c r="A113" s="350" t="s">
        <v>671</v>
      </c>
      <c r="B113" s="351" t="s">
        <v>96</v>
      </c>
      <c r="C113" s="352">
        <f>逆行列係数!C113/'逆行列係数（外生化）'!C$116</f>
        <v>7.5709161882730738E-3</v>
      </c>
      <c r="D113" s="353">
        <f>逆行列係数!D113/'逆行列係数（外生化）'!D$116</f>
        <v>5.7027165043702815E-4</v>
      </c>
      <c r="E113" s="353">
        <f>逆行列係数!E113/'逆行列係数（外生化）'!E$116</f>
        <v>1.6306248890378301E-3</v>
      </c>
      <c r="F113" s="353">
        <f>逆行列係数!F113/'逆行列係数（外生化）'!F$116</f>
        <v>9.2899984273702113E-4</v>
      </c>
      <c r="G113" s="353">
        <f>逆行列係数!G113/'逆行列係数（外生化）'!G$116</f>
        <v>6.368897959478384E-3</v>
      </c>
      <c r="H113" s="353">
        <f>逆行列係数!H113/'逆行列係数（外生化）'!H$116</f>
        <v>0</v>
      </c>
      <c r="I113" s="353">
        <f>逆行列係数!I113/'逆行列係数（外生化）'!I$116</f>
        <v>4.3816874750357291E-3</v>
      </c>
      <c r="J113" s="353">
        <f>逆行列係数!J113/'逆行列係数（外生化）'!J$116</f>
        <v>3.3786531615505023E-3</v>
      </c>
      <c r="K113" s="353">
        <f>逆行列係数!K113/'逆行列係数（外生化）'!K$116</f>
        <v>4.8834830291230036E-3</v>
      </c>
      <c r="L113" s="353">
        <f>逆行列係数!L113/'逆行列係数（外生化）'!L$116</f>
        <v>2.2454522784427838E-3</v>
      </c>
      <c r="M113" s="353">
        <f>逆行列係数!M113/'逆行列係数（外生化）'!M$116</f>
        <v>0</v>
      </c>
      <c r="N113" s="353">
        <f>逆行列係数!N113/'逆行列係数（外生化）'!N$116</f>
        <v>2.2995728147233697E-3</v>
      </c>
      <c r="O113" s="353">
        <f>逆行列係数!O113/'逆行列係数（外生化）'!O$116</f>
        <v>2.6743021444839274E-3</v>
      </c>
      <c r="P113" s="353">
        <f>逆行列係数!P113/'逆行列係数（外生化）'!P$116</f>
        <v>6.2378320060744816E-3</v>
      </c>
      <c r="Q113" s="353">
        <f>逆行列係数!Q113/'逆行列係数（外生化）'!Q$116</f>
        <v>2.071424652227611E-3</v>
      </c>
      <c r="R113" s="353">
        <f>逆行列係数!R113/'逆行列係数（外生化）'!R$116</f>
        <v>1.5902359447123916E-3</v>
      </c>
      <c r="S113" s="353">
        <f>逆行列係数!S113/'逆行列係数（外生化）'!S$116</f>
        <v>2.5115100643719819E-3</v>
      </c>
      <c r="T113" s="353">
        <f>逆行列係数!T113/'逆行列係数（外生化）'!T$116</f>
        <v>1.8729412969609488E-3</v>
      </c>
      <c r="U113" s="353">
        <f>逆行列係数!U113/'逆行列係数（外生化）'!U$116</f>
        <v>9.4774306450555543E-4</v>
      </c>
      <c r="V113" s="353">
        <f>逆行列係数!V113/'逆行列係数（外生化）'!V$116</f>
        <v>2.6683406066165334E-3</v>
      </c>
      <c r="W113" s="353">
        <f>逆行列係数!W113/'逆行列係数（外生化）'!W$116</f>
        <v>4.3374996455013875E-4</v>
      </c>
      <c r="X113" s="353">
        <f>逆行列係数!X113/'逆行列係数（外生化）'!X$116</f>
        <v>8.5654701369962123E-4</v>
      </c>
      <c r="Y113" s="353">
        <f>逆行列係数!Y113/'逆行列係数（外生化）'!Y$116</f>
        <v>1.2450066107273961E-3</v>
      </c>
      <c r="Z113" s="353">
        <f>逆行列係数!Z113/'逆行列係数（外生化）'!Z$116</f>
        <v>5.3930450178092913E-3</v>
      </c>
      <c r="AA113" s="353">
        <f>逆行列係数!AA113/'逆行列係数（外生化）'!AA$116</f>
        <v>9.8574925120334931E-4</v>
      </c>
      <c r="AB113" s="353">
        <f>逆行列係数!AB113/'逆行列係数（外生化）'!AB$116</f>
        <v>1.1217029662656355E-3</v>
      </c>
      <c r="AC113" s="353">
        <f>逆行列係数!AC113/'逆行列係数（外生化）'!AC$116</f>
        <v>3.0331066196685193E-4</v>
      </c>
      <c r="AD113" s="353">
        <f>逆行列係数!AD113/'逆行列係数（外生化）'!AD$116</f>
        <v>5.955584680544984E-3</v>
      </c>
      <c r="AE113" s="353">
        <f>逆行列係数!AE113/'逆行列係数（外生化）'!AE$116</f>
        <v>1.4731364763128515E-3</v>
      </c>
      <c r="AF113" s="353">
        <f>逆行列係数!AF113/'逆行列係数（外生化）'!AF$116</f>
        <v>5.5372626558931716E-3</v>
      </c>
      <c r="AG113" s="353">
        <f>逆行列係数!AG113/'逆行列係数（外生化）'!AG$116</f>
        <v>3.1574304938316849E-3</v>
      </c>
      <c r="AH113" s="353">
        <f>逆行列係数!AH113/'逆行列係数（外生化）'!AH$116</f>
        <v>1.0229228881347618E-2</v>
      </c>
      <c r="AI113" s="353">
        <f>逆行列係数!AI113/'逆行列係数（外生化）'!AI$116</f>
        <v>9.3326829621399234E-3</v>
      </c>
      <c r="AJ113" s="353">
        <f>逆行列係数!AJ113/'逆行列係数（外生化）'!AJ$116</f>
        <v>1.1186523809673435E-3</v>
      </c>
      <c r="AK113" s="353">
        <f>逆行列係数!AK113/'逆行列係数（外生化）'!AK$116</f>
        <v>1.1939423591273292E-2</v>
      </c>
      <c r="AL113" s="353">
        <f>逆行列係数!AL113/'逆行列係数（外生化）'!AL$116</f>
        <v>3.5797237285007011E-3</v>
      </c>
      <c r="AM113" s="353">
        <f>逆行列係数!AM113/'逆行列係数（外生化）'!AM$116</f>
        <v>5.5855573264561587E-3</v>
      </c>
      <c r="AN113" s="353">
        <f>逆行列係数!AN113/'逆行列係数（外生化）'!AN$116</f>
        <v>1.2487967141902654E-2</v>
      </c>
      <c r="AO113" s="353">
        <f>逆行列係数!AO113/'逆行列係数（外生化）'!AO$116</f>
        <v>7.8901615555332857E-3</v>
      </c>
      <c r="AP113" s="353">
        <f>逆行列係数!AP113/'逆行列係数（外生化）'!AP$116</f>
        <v>2.7243519043981292E-3</v>
      </c>
      <c r="AQ113" s="353">
        <f>逆行列係数!AQ113/'逆行列係数（外生化）'!AQ$116</f>
        <v>3.7269810725092025E-3</v>
      </c>
      <c r="AR113" s="353">
        <f>逆行列係数!AR113/'逆行列係数（外生化）'!AR$116</f>
        <v>3.3417705383949215E-3</v>
      </c>
      <c r="AS113" s="353">
        <f>逆行列係数!AS113/'逆行列係数（外生化）'!AS$116</f>
        <v>5.2580254087456757E-3</v>
      </c>
      <c r="AT113" s="353">
        <f>逆行列係数!AT113/'逆行列係数（外生化）'!AT$116</f>
        <v>5.3248014452763935E-3</v>
      </c>
      <c r="AU113" s="353">
        <f>逆行列係数!AU113/'逆行列係数（外生化）'!AU$116</f>
        <v>4.3211562675117303E-3</v>
      </c>
      <c r="AV113" s="353">
        <f>逆行列係数!AV113/'逆行列係数（外生化）'!AV$116</f>
        <v>2.3506828269018233E-3</v>
      </c>
      <c r="AW113" s="353">
        <f>逆行列係数!AW113/'逆行列係数（外生化）'!AW$116</f>
        <v>1.1085090368931818E-3</v>
      </c>
      <c r="AX113" s="353">
        <f>逆行列係数!AX113/'逆行列係数（外生化）'!AX$116</f>
        <v>9.9163699444764484E-4</v>
      </c>
      <c r="AY113" s="353">
        <f>逆行列係数!AY113/'逆行列係数（外生化）'!AY$116</f>
        <v>1.9632970784195661E-3</v>
      </c>
      <c r="AZ113" s="353">
        <f>逆行列係数!AZ113/'逆行列係数（外生化）'!AZ$116</f>
        <v>7.7490053546447151E-4</v>
      </c>
      <c r="BA113" s="353">
        <f>逆行列係数!BA113/'逆行列係数（外生化）'!BA$116</f>
        <v>8.798149678822183E-4</v>
      </c>
      <c r="BB113" s="353">
        <f>逆行列係数!BB113/'逆行列係数（外生化）'!BB$116</f>
        <v>4.6316000086599292E-3</v>
      </c>
      <c r="BC113" s="353">
        <f>逆行列係数!BC113/'逆行列係数（外生化）'!BC$116</f>
        <v>3.3871166198761924E-3</v>
      </c>
      <c r="BD113" s="353">
        <f>逆行列係数!BD113/'逆行列係数（外生化）'!BD$116</f>
        <v>1.4698432790667354E-3</v>
      </c>
      <c r="BE113" s="353">
        <f>逆行列係数!BE113/'逆行列係数（外生化）'!BE$116</f>
        <v>7.356748483878931E-4</v>
      </c>
      <c r="BF113" s="353">
        <f>逆行列係数!BF113/'逆行列係数（外生化）'!BF$116</f>
        <v>1.0001389408295512E-3</v>
      </c>
      <c r="BG113" s="353">
        <f>逆行列係数!BG113/'逆行列係数（外生化）'!BG$116</f>
        <v>8.2529122074477936E-4</v>
      </c>
      <c r="BH113" s="353">
        <f>逆行列係数!BH113/'逆行列係数（外生化）'!BH$116</f>
        <v>3.2425419436849143E-3</v>
      </c>
      <c r="BI113" s="353">
        <f>逆行列係数!BI113/'逆行列係数（外生化）'!BI$116</f>
        <v>9.9088456727871883E-3</v>
      </c>
      <c r="BJ113" s="353">
        <f>逆行列係数!BJ113/'逆行列係数（外生化）'!BJ$116</f>
        <v>1.7768071392588254E-3</v>
      </c>
      <c r="BK113" s="353">
        <f>逆行列係数!BK113/'逆行列係数（外生化）'!BK$116</f>
        <v>2.749723680387982E-3</v>
      </c>
      <c r="BL113" s="353">
        <f>逆行列係数!BL113/'逆行列係数（外生化）'!BL$116</f>
        <v>1.1289538991029066E-2</v>
      </c>
      <c r="BM113" s="353">
        <f>逆行列係数!BM113/'逆行列係数（外生化）'!BM$116</f>
        <v>1.3193162405665305E-2</v>
      </c>
      <c r="BN113" s="353">
        <f>逆行列係数!BN113/'逆行列係数（外生化）'!BN$116</f>
        <v>1.0619498343651222E-2</v>
      </c>
      <c r="BO113" s="353">
        <f>逆行列係数!BO113/'逆行列係数（外生化）'!BO$116</f>
        <v>1.1098077319962939E-2</v>
      </c>
      <c r="BP113" s="353">
        <f>逆行列係数!BP113/'逆行列係数（外生化）'!BP$116</f>
        <v>3.2765527945545535E-3</v>
      </c>
      <c r="BQ113" s="353">
        <f>逆行列係数!BQ113/'逆行列係数（外生化）'!BQ$116</f>
        <v>3.0340631105846426E-3</v>
      </c>
      <c r="BR113" s="353">
        <f>逆行列係数!BR113/'逆行列係数（外生化）'!BR$116</f>
        <v>6.5087858749284981E-3</v>
      </c>
      <c r="BS113" s="353">
        <f>逆行列係数!BS113/'逆行列係数（外生化）'!BS$116</f>
        <v>8.0934245970446846E-3</v>
      </c>
      <c r="BT113" s="353">
        <f>逆行列係数!BT113/'逆行列係数（外生化）'!BT$116</f>
        <v>3.3330672990666871E-3</v>
      </c>
      <c r="BU113" s="353">
        <f>逆行列係数!BU113/'逆行列係数（外生化）'!BU$116</f>
        <v>7.3336442496850385E-3</v>
      </c>
      <c r="BV113" s="353">
        <f>逆行列係数!BV113/'逆行列係数（外生化）'!BV$116</f>
        <v>7.999823410093445E-3</v>
      </c>
      <c r="BW113" s="353">
        <f>逆行列係数!BW113/'逆行列係数（外生化）'!BW$116</f>
        <v>6.9185031559420487E-3</v>
      </c>
      <c r="BX113" s="353">
        <f>逆行列係数!BX113/'逆行列係数（外生化）'!BX$116</f>
        <v>7.4830451636703364E-4</v>
      </c>
      <c r="BY113" s="353">
        <f>逆行列係数!BY113/'逆行列係数（外生化）'!BY$116</f>
        <v>5.7388094664227833E-3</v>
      </c>
      <c r="BZ113" s="353">
        <f>逆行列係数!BZ113/'逆行列係数（外生化）'!BZ$116</f>
        <v>2.1497073400027385E-3</v>
      </c>
      <c r="CA113" s="353">
        <f>逆行列係数!CA113/'逆行列係数（外生化）'!CA$116</f>
        <v>2.51536596986799E-3</v>
      </c>
      <c r="CB113" s="353">
        <f>逆行列係数!CB113/'逆行列係数（外生化）'!CB$116</f>
        <v>7.5718008373310301E-3</v>
      </c>
      <c r="CC113" s="353">
        <f>逆行列係数!CC113/'逆行列係数（外生化）'!CC$116</f>
        <v>0</v>
      </c>
      <c r="CD113" s="353">
        <f>逆行列係数!CD113/'逆行列係数（外生化）'!CD$116</f>
        <v>5.5952794482458188E-3</v>
      </c>
      <c r="CE113" s="353">
        <f>逆行列係数!CE113/'逆行列係数（外生化）'!CE$116</f>
        <v>3.5223050324536018E-3</v>
      </c>
      <c r="CF113" s="353">
        <f>逆行列係数!CF113/'逆行列係数（外生化）'!CF$116</f>
        <v>4.240347975167977E-3</v>
      </c>
      <c r="CG113" s="353">
        <f>逆行列係数!CG113/'逆行列係数（外生化）'!CG$116</f>
        <v>1.1341199225219523E-3</v>
      </c>
      <c r="CH113" s="353">
        <f>逆行列係数!CH113/'逆行列係数（外生化）'!CH$116</f>
        <v>4.9099302065951896E-3</v>
      </c>
      <c r="CI113" s="353">
        <f>逆行列係数!CI113/'逆行列係数（外生化）'!CI$116</f>
        <v>5.7570237695491258E-3</v>
      </c>
      <c r="CJ113" s="353">
        <f>逆行列係数!CJ113/'逆行列係数（外生化）'!CJ$116</f>
        <v>1.3328524054983285E-3</v>
      </c>
      <c r="CK113" s="353">
        <f>逆行列係数!CK113/'逆行列係数（外生化）'!CK$116</f>
        <v>8.8905833547593665E-3</v>
      </c>
      <c r="CL113" s="353">
        <f>逆行列係数!CL113/'逆行列係数（外生化）'!CL$116</f>
        <v>4.0439524168974237E-3</v>
      </c>
      <c r="CM113" s="353">
        <f>逆行列係数!CM113/'逆行列係数（外生化）'!CM$116</f>
        <v>1.1164547454811282E-3</v>
      </c>
      <c r="CN113" s="353">
        <f>逆行列係数!CN113/'逆行列係数（外生化）'!CN$116</f>
        <v>6.3224858952608837E-3</v>
      </c>
      <c r="CO113" s="353">
        <f>逆行列係数!CO113/'逆行列係数（外生化）'!CO$116</f>
        <v>1.5399232073975764E-3</v>
      </c>
      <c r="CP113" s="353">
        <f>逆行列係数!CP113/'逆行列係数（外生化）'!CP$116</f>
        <v>1.7789243311902205E-3</v>
      </c>
      <c r="CQ113" s="353">
        <f>逆行列係数!CQ113/'逆行列係数（外生化）'!CQ$116</f>
        <v>1.3672180877184047E-2</v>
      </c>
      <c r="CR113" s="353">
        <f>逆行列係数!CR113/'逆行列係数（外生化）'!CR$116</f>
        <v>5.6915443507861803E-3</v>
      </c>
      <c r="CS113" s="353">
        <f>逆行列係数!CS113/'逆行列係数（外生化）'!CS$116</f>
        <v>2.8973283275801577E-3</v>
      </c>
      <c r="CT113" s="353">
        <f>逆行列係数!CT113/'逆行列係数（外生化）'!CT$116</f>
        <v>9.5298215415633766E-3</v>
      </c>
      <c r="CU113" s="353">
        <f>逆行列係数!CU113/'逆行列係数（外生化）'!CU$116</f>
        <v>3.1337518960146463E-3</v>
      </c>
      <c r="CV113" s="353">
        <f>逆行列係数!CV113/'逆行列係数（外生化）'!CV$116</f>
        <v>1.0426135307974513E-3</v>
      </c>
      <c r="CW113" s="353">
        <f>逆行列係数!CW113/'逆行列係数（外生化）'!CW$116</f>
        <v>4.2244110815252761E-3</v>
      </c>
      <c r="CX113" s="353">
        <f>逆行列係数!CX113/'逆行列係数（外生化）'!CX$116</f>
        <v>2.4376062860959275E-3</v>
      </c>
      <c r="CY113" s="353">
        <f>逆行列係数!CY113/'逆行列係数（外生化）'!CY$116</f>
        <v>1.5288006652396713E-2</v>
      </c>
      <c r="CZ113" s="353">
        <f>逆行列係数!CZ113/'逆行列係数（外生化）'!CZ$116</f>
        <v>2.4212740686168368E-3</v>
      </c>
      <c r="DA113" s="353">
        <f>逆行列係数!DA113/'逆行列係数（外生化）'!DA$116</f>
        <v>7.2141567089781594E-3</v>
      </c>
      <c r="DB113" s="353">
        <f>逆行列係数!DB113/'逆行列係数（外生化）'!DB$116</f>
        <v>1.839859323235506E-3</v>
      </c>
      <c r="DC113" s="353">
        <f>逆行列係数!DC113/'逆行列係数（外生化）'!DC$116</f>
        <v>1.5410737733401365E-3</v>
      </c>
      <c r="DD113" s="353">
        <f>逆行列係数!DD113/'逆行列係数（外生化）'!DD$116</f>
        <v>4.189412482789783E-3</v>
      </c>
      <c r="DE113" s="353">
        <f>逆行列係数!DE113/'逆行列係数（外生化）'!DE$116</f>
        <v>1.22120484637871E-3</v>
      </c>
      <c r="DF113" s="354">
        <f>逆行列係数!DF113/'逆行列係数（外生化）'!DF$116</f>
        <v>1</v>
      </c>
      <c r="DG113" s="344"/>
      <c r="DH113" s="345"/>
      <c r="DI113" s="346"/>
      <c r="DJ113" s="346"/>
      <c r="DK113" s="346"/>
      <c r="DL113" s="346"/>
      <c r="DM113" s="346"/>
      <c r="DN113" s="346"/>
      <c r="DO113" s="346"/>
      <c r="DR113" s="345"/>
      <c r="DS113" s="345"/>
      <c r="DT113" s="345"/>
      <c r="DU113" s="345"/>
      <c r="DV113" s="345"/>
      <c r="DW113" s="345"/>
      <c r="DX113" s="345"/>
      <c r="DY113" s="345"/>
      <c r="DZ113" s="345"/>
      <c r="EA113" s="345"/>
      <c r="EB113" s="345"/>
      <c r="EC113" s="345"/>
      <c r="ED113" s="345"/>
      <c r="EE113" s="345"/>
      <c r="EF113" s="345"/>
      <c r="EG113" s="345"/>
      <c r="EH113" s="345"/>
      <c r="EI113" s="345"/>
      <c r="EJ113" s="345"/>
      <c r="EK113" s="345"/>
      <c r="EL113" s="345"/>
      <c r="EM113" s="345"/>
      <c r="EN113" s="345"/>
      <c r="EO113" s="345"/>
      <c r="EP113" s="345"/>
      <c r="EQ113" s="345"/>
      <c r="ER113" s="345"/>
      <c r="ES113" s="345"/>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c r="FO113" s="345"/>
    </row>
    <row r="114" spans="1:171" x14ac:dyDescent="0.15">
      <c r="B114" s="357"/>
    </row>
    <row r="115" spans="1:171" x14ac:dyDescent="0.15">
      <c r="B115" s="355" t="s">
        <v>1651</v>
      </c>
      <c r="C115" s="346">
        <v>1</v>
      </c>
      <c r="D115" s="346">
        <v>2</v>
      </c>
      <c r="E115" s="346">
        <v>3</v>
      </c>
      <c r="F115" s="346">
        <v>4</v>
      </c>
      <c r="G115" s="346">
        <v>5</v>
      </c>
      <c r="H115" s="346">
        <v>6</v>
      </c>
      <c r="I115" s="346">
        <v>7</v>
      </c>
      <c r="J115" s="346">
        <v>8</v>
      </c>
      <c r="K115" s="346">
        <v>9</v>
      </c>
      <c r="L115" s="346">
        <v>10</v>
      </c>
      <c r="M115" s="346">
        <v>11</v>
      </c>
      <c r="N115" s="346">
        <v>12</v>
      </c>
      <c r="O115" s="346">
        <v>13</v>
      </c>
      <c r="P115" s="346">
        <v>14</v>
      </c>
      <c r="Q115" s="346">
        <v>15</v>
      </c>
      <c r="R115" s="346">
        <v>16</v>
      </c>
      <c r="S115" s="346">
        <v>17</v>
      </c>
      <c r="T115" s="346">
        <v>18</v>
      </c>
      <c r="U115" s="346">
        <v>19</v>
      </c>
      <c r="V115" s="346">
        <v>20</v>
      </c>
      <c r="W115" s="346">
        <v>21</v>
      </c>
      <c r="X115" s="346">
        <v>22</v>
      </c>
      <c r="Y115" s="346">
        <v>23</v>
      </c>
      <c r="Z115" s="346">
        <v>24</v>
      </c>
      <c r="AA115" s="346">
        <v>25</v>
      </c>
      <c r="AB115" s="346">
        <v>26</v>
      </c>
      <c r="AC115" s="346">
        <v>27</v>
      </c>
      <c r="AD115" s="346">
        <v>28</v>
      </c>
      <c r="AE115" s="346">
        <v>29</v>
      </c>
      <c r="AF115" s="346">
        <v>30</v>
      </c>
      <c r="AG115" s="346">
        <v>31</v>
      </c>
      <c r="AH115" s="346">
        <v>32</v>
      </c>
      <c r="AI115" s="346">
        <v>33</v>
      </c>
      <c r="AJ115" s="346">
        <v>34</v>
      </c>
      <c r="AK115" s="346">
        <v>35</v>
      </c>
      <c r="AL115" s="346">
        <v>36</v>
      </c>
      <c r="AM115" s="346">
        <v>37</v>
      </c>
      <c r="AN115" s="346">
        <v>38</v>
      </c>
      <c r="AO115" s="346">
        <v>39</v>
      </c>
      <c r="AP115" s="346">
        <v>40</v>
      </c>
      <c r="AQ115" s="346">
        <v>41</v>
      </c>
      <c r="AR115" s="346">
        <v>42</v>
      </c>
      <c r="AS115" s="346">
        <v>43</v>
      </c>
      <c r="AT115" s="346">
        <v>44</v>
      </c>
      <c r="AU115" s="346">
        <v>45</v>
      </c>
      <c r="AV115" s="346">
        <v>46</v>
      </c>
      <c r="AW115" s="346">
        <v>47</v>
      </c>
      <c r="AX115" s="346">
        <v>48</v>
      </c>
      <c r="AY115" s="346">
        <v>49</v>
      </c>
      <c r="AZ115" s="346">
        <v>50</v>
      </c>
      <c r="BA115" s="346">
        <v>51</v>
      </c>
      <c r="BB115" s="346">
        <v>52</v>
      </c>
      <c r="BC115" s="346">
        <v>53</v>
      </c>
      <c r="BD115" s="346">
        <v>54</v>
      </c>
      <c r="BE115" s="346">
        <v>55</v>
      </c>
      <c r="BF115" s="346">
        <v>56</v>
      </c>
      <c r="BG115" s="346">
        <v>57</v>
      </c>
      <c r="BH115" s="346">
        <v>58</v>
      </c>
      <c r="BI115" s="346">
        <v>59</v>
      </c>
      <c r="BJ115" s="346">
        <v>60</v>
      </c>
      <c r="BK115" s="346">
        <v>61</v>
      </c>
      <c r="BL115" s="346">
        <v>62</v>
      </c>
      <c r="BM115" s="346">
        <v>63</v>
      </c>
      <c r="BN115" s="346">
        <v>64</v>
      </c>
      <c r="BO115" s="346">
        <v>65</v>
      </c>
      <c r="BP115" s="346">
        <v>66</v>
      </c>
      <c r="BQ115" s="346">
        <v>67</v>
      </c>
      <c r="BR115" s="346">
        <v>68</v>
      </c>
      <c r="BS115" s="346">
        <v>69</v>
      </c>
      <c r="BT115" s="346">
        <v>70</v>
      </c>
      <c r="BU115" s="346">
        <v>71</v>
      </c>
      <c r="BV115" s="346">
        <v>72</v>
      </c>
      <c r="BW115" s="346">
        <v>73</v>
      </c>
      <c r="BX115" s="346">
        <v>74</v>
      </c>
      <c r="BY115" s="346">
        <v>75</v>
      </c>
      <c r="BZ115" s="346">
        <v>76</v>
      </c>
      <c r="CA115" s="346">
        <v>77</v>
      </c>
      <c r="CB115" s="346">
        <v>78</v>
      </c>
      <c r="CC115" s="346">
        <v>79</v>
      </c>
      <c r="CD115" s="346">
        <v>80</v>
      </c>
      <c r="CE115" s="346">
        <v>81</v>
      </c>
      <c r="CF115" s="346">
        <v>82</v>
      </c>
      <c r="CG115" s="346">
        <v>83</v>
      </c>
      <c r="CH115" s="346">
        <v>84</v>
      </c>
      <c r="CI115" s="346">
        <v>85</v>
      </c>
      <c r="CJ115" s="346">
        <v>86</v>
      </c>
      <c r="CK115" s="346">
        <v>87</v>
      </c>
      <c r="CL115" s="346">
        <v>88</v>
      </c>
      <c r="CM115" s="346">
        <v>89</v>
      </c>
      <c r="CN115" s="346">
        <v>90</v>
      </c>
      <c r="CO115" s="346">
        <v>91</v>
      </c>
      <c r="CP115" s="346">
        <v>92</v>
      </c>
      <c r="CQ115" s="346">
        <v>93</v>
      </c>
      <c r="CR115" s="346">
        <v>94</v>
      </c>
      <c r="CS115" s="346">
        <v>95</v>
      </c>
      <c r="CT115" s="346">
        <v>96</v>
      </c>
      <c r="CU115" s="346">
        <v>97</v>
      </c>
      <c r="CV115" s="346">
        <v>98</v>
      </c>
      <c r="CW115" s="346">
        <v>99</v>
      </c>
      <c r="CX115" s="346">
        <v>100</v>
      </c>
      <c r="CY115" s="346">
        <v>101</v>
      </c>
      <c r="CZ115" s="346">
        <v>102</v>
      </c>
      <c r="DA115" s="346">
        <v>103</v>
      </c>
      <c r="DB115" s="346">
        <v>104</v>
      </c>
      <c r="DC115" s="346">
        <v>105</v>
      </c>
      <c r="DD115" s="346">
        <v>106</v>
      </c>
      <c r="DE115" s="346">
        <v>107</v>
      </c>
      <c r="DF115" s="346">
        <v>108</v>
      </c>
    </row>
    <row r="116" spans="1:171" x14ac:dyDescent="0.15">
      <c r="B116" s="355" t="s">
        <v>1652</v>
      </c>
      <c r="C116" s="346">
        <f>INDEX(逆行列係数!$C$6:$DF$113,'逆行列係数（外生化）'!C115,'逆行列係数（外生化）'!C115)</f>
        <v>1.0012035025039576</v>
      </c>
      <c r="D116" s="346">
        <f>INDEX(逆行列係数!$C$6:$DF$113,'逆行列係数（外生化）'!D115,'逆行列係数（外生化）'!D115)</f>
        <v>1.0022955423348205</v>
      </c>
      <c r="E116" s="346">
        <f>INDEX(逆行列係数!$C$6:$DF$113,'逆行列係数（外生化）'!E115,'逆行列係数（外生化）'!E115)</f>
        <v>1.000006707216357</v>
      </c>
      <c r="F116" s="346">
        <f>INDEX(逆行列係数!$C$6:$DF$113,'逆行列係数（外生化）'!F115,'逆行列係数（外生化）'!F115)</f>
        <v>1.0058472513323591</v>
      </c>
      <c r="G116" s="346">
        <f>INDEX(逆行列係数!$C$6:$DF$113,'逆行列係数（外生化）'!G115,'逆行列係数（外生化）'!G115)</f>
        <v>1.0001961981404819</v>
      </c>
      <c r="H116" s="346">
        <f>INDEX(逆行列係数!$C$6:$DF$113,'逆行列係数（外生化）'!H115,'逆行列係数（外生化）'!H115)</f>
        <v>1</v>
      </c>
      <c r="I116" s="346">
        <f>INDEX(逆行列係数!$C$6:$DF$113,'逆行列係数（外生化）'!I115,'逆行列係数（外生化）'!I115)</f>
        <v>0.99999954735052055</v>
      </c>
      <c r="J116" s="346">
        <f>INDEX(逆行列係数!$C$6:$DF$113,'逆行列係数（外生化）'!J115,'逆行列係数（外生化）'!J115)</f>
        <v>1.0537377730174471</v>
      </c>
      <c r="K116" s="346">
        <f>INDEX(逆行列係数!$C$6:$DF$113,'逆行列係数（外生化）'!K115,'逆行列係数（外生化）'!K115)</f>
        <v>1.0137257584445456</v>
      </c>
      <c r="L116" s="346">
        <f>INDEX(逆行列係数!$C$6:$DF$113,'逆行列係数（外生化）'!L115,'逆行列係数（外生化）'!L115)</f>
        <v>1.0009366907158987</v>
      </c>
      <c r="M116" s="346">
        <f>INDEX(逆行列係数!$C$6:$DF$113,'逆行列係数（外生化）'!M115,'逆行列係数（外生化）'!M115)</f>
        <v>1</v>
      </c>
      <c r="N116" s="346">
        <f>INDEX(逆行列係数!$C$6:$DF$113,'逆行列係数（外生化）'!N115,'逆行列係数（外生化）'!N115)</f>
        <v>1.0200166050693151</v>
      </c>
      <c r="O116" s="346">
        <f>INDEX(逆行列係数!$C$6:$DF$113,'逆行列係数（外生化）'!O115,'逆行列係数（外生化）'!O115)</f>
        <v>1.0000558299234432</v>
      </c>
      <c r="P116" s="346">
        <f>INDEX(逆行列係数!$C$6:$DF$113,'逆行列係数（外生化）'!P115,'逆行列係数（外生化）'!P115)</f>
        <v>1.0166012966501456</v>
      </c>
      <c r="Q116" s="346">
        <f>INDEX(逆行列係数!$C$6:$DF$113,'逆行列係数（外生化）'!Q115,'逆行列係数（外生化）'!Q115)</f>
        <v>1.0018181079351796</v>
      </c>
      <c r="R116" s="346">
        <f>INDEX(逆行列係数!$C$6:$DF$113,'逆行列係数（外生化）'!R115,'逆行列係数（外生化）'!R115)</f>
        <v>1.0736586244848458</v>
      </c>
      <c r="S116" s="346">
        <f>INDEX(逆行列係数!$C$6:$DF$113,'逆行列係数（外生化）'!S115,'逆行列係数（外生化）'!S115)</f>
        <v>1.0035428143869514</v>
      </c>
      <c r="T116" s="346">
        <f>INDEX(逆行列係数!$C$6:$DF$113,'逆行列係数（外生化）'!T115,'逆行列係数（外生化）'!T115)</f>
        <v>1.004042421311335</v>
      </c>
      <c r="U116" s="346">
        <f>INDEX(逆行列係数!$C$6:$DF$113,'逆行列係数（外生化）'!U115,'逆行列係数（外生化）'!U115)</f>
        <v>1.063322838060111</v>
      </c>
      <c r="V116" s="346">
        <f>INDEX(逆行列係数!$C$6:$DF$113,'逆行列係数（外生化）'!V115,'逆行列係数（外生化）'!V115)</f>
        <v>1.0322453327090824</v>
      </c>
      <c r="W116" s="346">
        <f>INDEX(逆行列係数!$C$6:$DF$113,'逆行列係数（外生化）'!W115,'逆行列係数（外生化）'!W115)</f>
        <v>1.09210733739263</v>
      </c>
      <c r="X116" s="346">
        <f>INDEX(逆行列係数!$C$6:$DF$113,'逆行列係数（外生化）'!X115,'逆行列係数（外生化）'!X115)</f>
        <v>1.0785203778211792</v>
      </c>
      <c r="Y116" s="346">
        <f>INDEX(逆行列係数!$C$6:$DF$113,'逆行列係数（外生化）'!Y115,'逆行列係数（外生化）'!Y115)</f>
        <v>1.0005048887391388</v>
      </c>
      <c r="Z116" s="346">
        <f>INDEX(逆行列係数!$C$6:$DF$113,'逆行列係数（外生化）'!Z115,'逆行列係数（外生化）'!Z115)</f>
        <v>1.0000081919737502</v>
      </c>
      <c r="AA116" s="346">
        <f>INDEX(逆行列係数!$C$6:$DF$113,'逆行列係数（外生化）'!AA115,'逆行列係数（外生化）'!AA115)</f>
        <v>1.0056678207529095</v>
      </c>
      <c r="AB116" s="346">
        <f>INDEX(逆行列係数!$C$6:$DF$113,'逆行列係数（外生化）'!AB115,'逆行列係数（外生化）'!AB115)</f>
        <v>1.0355806001644616</v>
      </c>
      <c r="AC116" s="346">
        <f>INDEX(逆行列係数!$C$6:$DF$113,'逆行列係数（外生化）'!AC115,'逆行列係数（外生化）'!AC115)</f>
        <v>1.0254264766085597</v>
      </c>
      <c r="AD116" s="346">
        <f>INDEX(逆行列係数!$C$6:$DF$113,'逆行列係数（外生化）'!AD115,'逆行列係数（外生化）'!AD115)</f>
        <v>1.0241810683505055</v>
      </c>
      <c r="AE116" s="346">
        <f>INDEX(逆行列係数!$C$6:$DF$113,'逆行列係数（外生化）'!AE115,'逆行列係数（外生化）'!AE115)</f>
        <v>1.0333305269204485</v>
      </c>
      <c r="AF116" s="346">
        <f>INDEX(逆行列係数!$C$6:$DF$113,'逆行列係数（外生化）'!AF115,'逆行列係数（外生化）'!AF115)</f>
        <v>1.0092325894980605</v>
      </c>
      <c r="AG116" s="346">
        <f>INDEX(逆行列係数!$C$6:$DF$113,'逆行列係数（外生化）'!AG115,'逆行列係数（外生化）'!AG115)</f>
        <v>1.0065889937097627</v>
      </c>
      <c r="AH116" s="346">
        <f>INDEX(逆行列係数!$C$6:$DF$113,'逆行列係数（外生化）'!AH115,'逆行列係数（外生化）'!AH115)</f>
        <v>1.0095690932907913</v>
      </c>
      <c r="AI116" s="346">
        <f>INDEX(逆行列係数!$C$6:$DF$113,'逆行列係数（外生化）'!AI115,'逆行列係数（外生化）'!AI115)</f>
        <v>1.0756618520074674</v>
      </c>
      <c r="AJ116" s="346">
        <f>INDEX(逆行列係数!$C$6:$DF$113,'逆行列係数（外生化）'!AJ115,'逆行列係数（外生化）'!AJ115)</f>
        <v>1.0000953204546037</v>
      </c>
      <c r="AK116" s="346">
        <f>INDEX(逆行列係数!$C$6:$DF$113,'逆行列係数（外生化）'!AK115,'逆行列係数（外生化）'!AK115)</f>
        <v>1.001342476162653</v>
      </c>
      <c r="AL116" s="346">
        <f>INDEX(逆行列係数!$C$6:$DF$113,'逆行列係数（外生化）'!AL115,'逆行列係数（外生化）'!AL115)</f>
        <v>1.4702675306248263</v>
      </c>
      <c r="AM116" s="346">
        <f>INDEX(逆行列係数!$C$6:$DF$113,'逆行列係数（外生化）'!AM115,'逆行列係数（外生化）'!AM115)</f>
        <v>1.0666569754086068</v>
      </c>
      <c r="AN116" s="346">
        <f>INDEX(逆行列係数!$C$6:$DF$113,'逆行列係数（外生化）'!AN115,'逆行列係数（外生化）'!AN115)</f>
        <v>1.0009577227315105</v>
      </c>
      <c r="AO116" s="346">
        <f>INDEX(逆行列係数!$C$6:$DF$113,'逆行列係数（外生化）'!AO115,'逆行列係数（外生化）'!AO115)</f>
        <v>1.0000179702195864</v>
      </c>
      <c r="AP116" s="346">
        <f>INDEX(逆行列係数!$C$6:$DF$113,'逆行列係数（外生化）'!AP115,'逆行列係数（外生化）'!AP115)</f>
        <v>0.99955407400382446</v>
      </c>
      <c r="AQ116" s="346">
        <f>INDEX(逆行列係数!$C$6:$DF$113,'逆行列係数（外生化）'!AQ115,'逆行列係数（外生化）'!AQ115)</f>
        <v>1.0087484187013793</v>
      </c>
      <c r="AR116" s="346">
        <f>INDEX(逆行列係数!$C$6:$DF$113,'逆行列係数（外生化）'!AR115,'逆行列係数（外生化）'!AR115)</f>
        <v>1.0008646191898585</v>
      </c>
      <c r="AS116" s="346">
        <f>INDEX(逆行列係数!$C$6:$DF$113,'逆行列係数（外生化）'!AS115,'逆行列係数（外生化）'!AS115)</f>
        <v>1.0161108724558796</v>
      </c>
      <c r="AT116" s="346">
        <f>INDEX(逆行列係数!$C$6:$DF$113,'逆行列係数（外生化）'!AT115,'逆行列係数（外生化）'!AT115)</f>
        <v>1.0126551699193382</v>
      </c>
      <c r="AU116" s="346">
        <f>INDEX(逆行列係数!$C$6:$DF$113,'逆行列係数（外生化）'!AU115,'逆行列係数（外生化）'!AU115)</f>
        <v>1.0171493601704404</v>
      </c>
      <c r="AV116" s="346">
        <f>INDEX(逆行列係数!$C$6:$DF$113,'逆行列係数（外生化）'!AV115,'逆行列係数（外生化）'!AV115)</f>
        <v>1.0147629586726794</v>
      </c>
      <c r="AW116" s="346">
        <f>INDEX(逆行列係数!$C$6:$DF$113,'逆行列係数（外生化）'!AW115,'逆行列係数（外生化）'!AW115)</f>
        <v>1.0000417359616003</v>
      </c>
      <c r="AX116" s="346">
        <f>INDEX(逆行列係数!$C$6:$DF$113,'逆行列係数（外生化）'!AX115,'逆行列係数（外生化）'!AX115)</f>
        <v>1.0161306290588827</v>
      </c>
      <c r="AY116" s="346">
        <f>INDEX(逆行列係数!$C$6:$DF$113,'逆行列係数（外生化）'!AY115,'逆行列係数（外生化）'!AY115)</f>
        <v>1.0087010625075445</v>
      </c>
      <c r="AZ116" s="346">
        <f>INDEX(逆行列係数!$C$6:$DF$113,'逆行列係数（外生化）'!AZ115,'逆行列係数（外生化）'!AZ115)</f>
        <v>1.0017537514484727</v>
      </c>
      <c r="BA116" s="346">
        <f>INDEX(逆行列係数!$C$6:$DF$113,'逆行列係数（外生化）'!BA115,'逆行列係数（外生化）'!BA115)</f>
        <v>1.0079549430258921</v>
      </c>
      <c r="BB116" s="346">
        <f>INDEX(逆行列係数!$C$6:$DF$113,'逆行列係数（外生化）'!BB115,'逆行列係数（外生化）'!BB115)</f>
        <v>1.0044686033301755</v>
      </c>
      <c r="BC116" s="346">
        <f>INDEX(逆行列係数!$C$6:$DF$113,'逆行列係数（外生化）'!BC115,'逆行列係数（外生化）'!BC115)</f>
        <v>1.0014941119368534</v>
      </c>
      <c r="BD116" s="346">
        <f>INDEX(逆行列係数!$C$6:$DF$113,'逆行列係数（外生化）'!BD115,'逆行列係数（外生化）'!BD115)</f>
        <v>1.0013682439869163</v>
      </c>
      <c r="BE116" s="346">
        <f>INDEX(逆行列係数!$C$6:$DF$113,'逆行列係数（外生化）'!BE115,'逆行列係数（外生化）'!BE115)</f>
        <v>1</v>
      </c>
      <c r="BF116" s="346">
        <f>INDEX(逆行列係数!$C$6:$DF$113,'逆行列係数（外生化）'!BF115,'逆行列係数（外生化）'!BF115)</f>
        <v>1.0153440189013672</v>
      </c>
      <c r="BG116" s="346">
        <f>INDEX(逆行列係数!$C$6:$DF$113,'逆行列係数（外生化）'!BG115,'逆行列係数（外生化）'!BG115)</f>
        <v>1.0940023901293796</v>
      </c>
      <c r="BH116" s="346">
        <f>INDEX(逆行列係数!$C$6:$DF$113,'逆行列係数（外生化）'!BH115,'逆行列係数（外生化）'!BH115)</f>
        <v>1.0194797648260938</v>
      </c>
      <c r="BI116" s="346">
        <f>INDEX(逆行列係数!$C$6:$DF$113,'逆行列係数（外生化）'!BI115,'逆行列係数（外生化）'!BI115)</f>
        <v>1.1343222577502861</v>
      </c>
      <c r="BJ116" s="346">
        <f>INDEX(逆行列係数!$C$6:$DF$113,'逆行列係数（外生化）'!BJ115,'逆行列係数（外生化）'!BJ115)</f>
        <v>1.0030222982479009</v>
      </c>
      <c r="BK116" s="346">
        <f>INDEX(逆行列係数!$C$6:$DF$113,'逆行列係数（外生化）'!BK115,'逆行列係数（外生化）'!BK115)</f>
        <v>1.0001687940300619</v>
      </c>
      <c r="BL116" s="346">
        <f>INDEX(逆行列係数!$C$6:$DF$113,'逆行列係数（外生化）'!BL115,'逆行列係数（外生化）'!BL115)</f>
        <v>1</v>
      </c>
      <c r="BM116" s="346">
        <f>INDEX(逆行列係数!$C$6:$DF$113,'逆行列係数（外生化）'!BM115,'逆行列係数（外生化）'!BM115)</f>
        <v>1.002990481908552</v>
      </c>
      <c r="BN116" s="346">
        <f>INDEX(逆行列係数!$C$6:$DF$113,'逆行列係数（外生化）'!BN115,'逆行列係数（外生化）'!BN115)</f>
        <v>1</v>
      </c>
      <c r="BO116" s="346">
        <f>INDEX(逆行列係数!$C$6:$DF$113,'逆行列係数（外生化）'!BO115,'逆行列係数（外生化）'!BO115)</f>
        <v>1</v>
      </c>
      <c r="BP116" s="346">
        <f>INDEX(逆行列係数!$C$6:$DF$113,'逆行列係数（外生化）'!BP115,'逆行列係数（外生化）'!BP115)</f>
        <v>1.109511512421248</v>
      </c>
      <c r="BQ116" s="346">
        <f>INDEX(逆行列係数!$C$6:$DF$113,'逆行列係数（外生化）'!BQ115,'逆行列係数（外生化）'!BQ115)</f>
        <v>1.0104371226762687</v>
      </c>
      <c r="BR116" s="346">
        <f>INDEX(逆行列係数!$C$6:$DF$113,'逆行列係数（外生化）'!BR115,'逆行列係数（外生化）'!BR115)</f>
        <v>1.0891941365709461</v>
      </c>
      <c r="BS116" s="346">
        <f>INDEX(逆行列係数!$C$6:$DF$113,'逆行列係数（外生化）'!BS115,'逆行列係数（外生化）'!BS115)</f>
        <v>1.0026417939023999</v>
      </c>
      <c r="BT116" s="346">
        <f>INDEX(逆行列係数!$C$6:$DF$113,'逆行列係数（外生化）'!BT115,'逆行列係数（外生化）'!BT115)</f>
        <v>1.0069214060947886</v>
      </c>
      <c r="BU116" s="346">
        <f>INDEX(逆行列係数!$C$6:$DF$113,'逆行列係数（外生化）'!BU115,'逆行列係数（外生化）'!BU115)</f>
        <v>1.0522196809799793</v>
      </c>
      <c r="BV116" s="346">
        <f>INDEX(逆行列係数!$C$6:$DF$113,'逆行列係数（外生化）'!BV115,'逆行列係数（外生化）'!BV115)</f>
        <v>1.0586898439785297</v>
      </c>
      <c r="BW116" s="346">
        <f>INDEX(逆行列係数!$C$6:$DF$113,'逆行列係数（外生化）'!BW115,'逆行列係数（外生化）'!BW115)</f>
        <v>1</v>
      </c>
      <c r="BX116" s="346">
        <f>INDEX(逆行列係数!$C$6:$DF$113,'逆行列係数（外生化）'!BX115,'逆行列係数（外生化）'!BX115)</f>
        <v>1</v>
      </c>
      <c r="BY116" s="346">
        <f>INDEX(逆行列係数!$C$6:$DF$113,'逆行列係数（外生化）'!BY115,'逆行列係数（外生化）'!BY115)</f>
        <v>1.0011957138340604</v>
      </c>
      <c r="BZ116" s="346">
        <f>INDEX(逆行列係数!$C$6:$DF$113,'逆行列係数（外生化）'!BZ115,'逆行列係数（外生化）'!BZ115)</f>
        <v>1.0026935023510741</v>
      </c>
      <c r="CA116" s="346">
        <f>INDEX(逆行列係数!$C$6:$DF$113,'逆行列係数（外生化）'!CA115,'逆行列係数（外生化）'!CA115)</f>
        <v>1.0051920735258386</v>
      </c>
      <c r="CB116" s="346">
        <f>INDEX(逆行列係数!$C$6:$DF$113,'逆行列係数（外生化）'!CB115,'逆行列係数（外生化）'!CB115)</f>
        <v>1.1185599330473417</v>
      </c>
      <c r="CC116" s="346">
        <f>INDEX(逆行列係数!$C$6:$DF$113,'逆行列係数（外生化）'!CC115,'逆行列係数（外生化）'!CC115)</f>
        <v>1</v>
      </c>
      <c r="CD116" s="346">
        <f>INDEX(逆行列係数!$C$6:$DF$113,'逆行列係数（外生化）'!CD115,'逆行列係数（外生化）'!CD115)</f>
        <v>1.0019780112327472</v>
      </c>
      <c r="CE116" s="346">
        <f>INDEX(逆行列係数!$C$6:$DF$113,'逆行列係数（外生化）'!CE115,'逆行列係数（外生化）'!CE115)</f>
        <v>1.0010612535476828</v>
      </c>
      <c r="CF116" s="346">
        <f>INDEX(逆行列係数!$C$6:$DF$113,'逆行列係数（外生化）'!CF115,'逆行列係数（外生化）'!CF115)</f>
        <v>1.0073716778011381</v>
      </c>
      <c r="CG116" s="346">
        <f>INDEX(逆行列係数!$C$6:$DF$113,'逆行列係数（外生化）'!CG115,'逆行列係数（外生化）'!CG115)</f>
        <v>1.0148948726659794</v>
      </c>
      <c r="CH116" s="346">
        <f>INDEX(逆行列係数!$C$6:$DF$113,'逆行列係数（外生化）'!CH115,'逆行列係数（外生化）'!CH115)</f>
        <v>1.2175631814470644</v>
      </c>
      <c r="CI116" s="346">
        <f>INDEX(逆行列係数!$C$6:$DF$113,'逆行列係数（外生化）'!CI115,'逆行列係数（外生化）'!CI115)</f>
        <v>1.0047923807702717</v>
      </c>
      <c r="CJ116" s="346">
        <f>INDEX(逆行列係数!$C$6:$DF$113,'逆行列係数（外生化）'!CJ115,'逆行列係数（外生化）'!CJ115)</f>
        <v>1.0168836854542904</v>
      </c>
      <c r="CK116" s="346">
        <f>INDEX(逆行列係数!$C$6:$DF$113,'逆行列係数（外生化）'!CK115,'逆行列係数（外生化）'!CK115)</f>
        <v>1.0058712416713633</v>
      </c>
      <c r="CL116" s="346">
        <f>INDEX(逆行列係数!$C$6:$DF$113,'逆行列係数（外生化）'!CL115,'逆行列係数（外生化）'!CL115)</f>
        <v>1.0243470123710567</v>
      </c>
      <c r="CM116" s="346">
        <f>INDEX(逆行列係数!$C$6:$DF$113,'逆行列係数（外生化）'!CM115,'逆行列係数（外生化）'!CM115)</f>
        <v>1.000113326303973</v>
      </c>
      <c r="CN116" s="346">
        <f>INDEX(逆行列係数!$C$6:$DF$113,'逆行列係数（外生化）'!CN115,'逆行列係数（外生化）'!CN115)</f>
        <v>1.0001172604461561</v>
      </c>
      <c r="CO116" s="346">
        <f>INDEX(逆行列係数!$C$6:$DF$113,'逆行列係数（外生化）'!CO115,'逆行列係数（外生化）'!CO115)</f>
        <v>1</v>
      </c>
      <c r="CP116" s="346">
        <f>INDEX(逆行列係数!$C$6:$DF$113,'逆行列係数（外生化）'!CP115,'逆行列係数（外生化）'!CP115)</f>
        <v>1.0103165705655806</v>
      </c>
      <c r="CQ116" s="346">
        <f>INDEX(逆行列係数!$C$6:$DF$113,'逆行列係数（外生化）'!CQ115,'逆行列係数（外生化）'!CQ115)</f>
        <v>1.0393216687358151</v>
      </c>
      <c r="CR116" s="346">
        <f>INDEX(逆行列係数!$C$6:$DF$113,'逆行列係数（外生化）'!CR115,'逆行列係数（外生化）'!CR115)</f>
        <v>1</v>
      </c>
      <c r="CS116" s="346">
        <f>INDEX(逆行列係数!$C$6:$DF$113,'逆行列係数（外生化）'!CS115,'逆行列係数（外生化）'!CS115)</f>
        <v>1</v>
      </c>
      <c r="CT116" s="346">
        <f>INDEX(逆行列係数!$C$6:$DF$113,'逆行列係数（外生化）'!CT115,'逆行列係数（外生化）'!CT115)</f>
        <v>1.0002798113818985</v>
      </c>
      <c r="CU116" s="346">
        <f>INDEX(逆行列係数!$C$6:$DF$113,'逆行列係数（外生化）'!CU115,'逆行列係数（外生化）'!CU115)</f>
        <v>1.0040663430405479</v>
      </c>
      <c r="CV116" s="346">
        <f>INDEX(逆行列係数!$C$6:$DF$113,'逆行列係数（外生化）'!CV115,'逆行列係数（外生化）'!CV115)</f>
        <v>1.0006254541511368</v>
      </c>
      <c r="CW116" s="346">
        <f>INDEX(逆行列係数!$C$6:$DF$113,'逆行列係数（外生化）'!CW115,'逆行列係数（外生化）'!CW115)</f>
        <v>1.0313164599472904</v>
      </c>
      <c r="CX116" s="346">
        <f>INDEX(逆行列係数!$C$6:$DF$113,'逆行列係数（外生化）'!CX115,'逆行列係数（外生化）'!CX115)</f>
        <v>1.1563326229206272</v>
      </c>
      <c r="CY116" s="346">
        <f>INDEX(逆行列係数!$C$6:$DF$113,'逆行列係数（外生化）'!CY115,'逆行列係数（外生化）'!CY115)</f>
        <v>1.000163032905675</v>
      </c>
      <c r="CZ116" s="346">
        <f>INDEX(逆行列係数!$C$6:$DF$113,'逆行列係数（外生化）'!CZ115,'逆行列係数（外生化）'!CZ115)</f>
        <v>1.0043726380480396</v>
      </c>
      <c r="DA116" s="346">
        <f>INDEX(逆行列係数!$C$6:$DF$113,'逆行列係数（外生化）'!DA115,'逆行列係数（外生化）'!DA115)</f>
        <v>1.0145587358348216</v>
      </c>
      <c r="DB116" s="346">
        <f>INDEX(逆行列係数!$C$6:$DF$113,'逆行列係数（外生化）'!DB115,'逆行列係数（外生化）'!DB115)</f>
        <v>1.0176781410245626</v>
      </c>
      <c r="DC116" s="346">
        <f>INDEX(逆行列係数!$C$6:$DF$113,'逆行列係数（外生化）'!DC115,'逆行列係数（外生化）'!DC115)</f>
        <v>1.0012127080216155</v>
      </c>
      <c r="DD116" s="346">
        <f>INDEX(逆行列係数!$C$6:$DF$113,'逆行列係数（外生化）'!DD115,'逆行列係数（外生化）'!DD115)</f>
        <v>1.0026900652066904</v>
      </c>
      <c r="DE116" s="346">
        <f>INDEX(逆行列係数!$C$6:$DF$113,'逆行列係数（外生化）'!DE115,'逆行列係数（外生化）'!DE115)</f>
        <v>1.0005089213018936</v>
      </c>
      <c r="DF116" s="346">
        <f>INDEX(逆行列係数!$C$6:$DF$113,'逆行列係数（外生化）'!DF115,'逆行列係数（外生化）'!DF115)</f>
        <v>1.0010128226180055</v>
      </c>
    </row>
    <row r="118" spans="1:171" x14ac:dyDescent="0.15">
      <c r="B118" s="355" t="s">
        <v>1653</v>
      </c>
      <c r="C118" s="375">
        <f>INDEX($C$6:$DF$113,C115,C115)</f>
        <v>1</v>
      </c>
      <c r="D118" s="375">
        <f t="shared" ref="D118:BO118" si="0">INDEX($C$6:$DF$113,D115,D115)</f>
        <v>1</v>
      </c>
      <c r="E118" s="375">
        <f t="shared" si="0"/>
        <v>1</v>
      </c>
      <c r="F118" s="375">
        <f t="shared" si="0"/>
        <v>1</v>
      </c>
      <c r="G118" s="375">
        <f t="shared" si="0"/>
        <v>1</v>
      </c>
      <c r="H118" s="375">
        <f t="shared" si="0"/>
        <v>1</v>
      </c>
      <c r="I118" s="375">
        <f t="shared" si="0"/>
        <v>1</v>
      </c>
      <c r="J118" s="375">
        <f t="shared" si="0"/>
        <v>1</v>
      </c>
      <c r="K118" s="375">
        <f t="shared" si="0"/>
        <v>1</v>
      </c>
      <c r="L118" s="375">
        <f t="shared" si="0"/>
        <v>1</v>
      </c>
      <c r="M118" s="375">
        <f t="shared" si="0"/>
        <v>1</v>
      </c>
      <c r="N118" s="375">
        <f t="shared" si="0"/>
        <v>1</v>
      </c>
      <c r="O118" s="375">
        <f t="shared" si="0"/>
        <v>1</v>
      </c>
      <c r="P118" s="375">
        <f t="shared" si="0"/>
        <v>1</v>
      </c>
      <c r="Q118" s="375">
        <f t="shared" si="0"/>
        <v>1</v>
      </c>
      <c r="R118" s="375">
        <f t="shared" si="0"/>
        <v>1</v>
      </c>
      <c r="S118" s="375">
        <f t="shared" si="0"/>
        <v>1</v>
      </c>
      <c r="T118" s="375">
        <f t="shared" si="0"/>
        <v>1</v>
      </c>
      <c r="U118" s="375">
        <f t="shared" si="0"/>
        <v>1</v>
      </c>
      <c r="V118" s="375">
        <f t="shared" si="0"/>
        <v>1</v>
      </c>
      <c r="W118" s="375">
        <f t="shared" si="0"/>
        <v>1</v>
      </c>
      <c r="X118" s="375">
        <f t="shared" si="0"/>
        <v>1</v>
      </c>
      <c r="Y118" s="375">
        <f t="shared" si="0"/>
        <v>1</v>
      </c>
      <c r="Z118" s="375">
        <f t="shared" si="0"/>
        <v>1</v>
      </c>
      <c r="AA118" s="375">
        <f t="shared" si="0"/>
        <v>1</v>
      </c>
      <c r="AB118" s="375">
        <f t="shared" si="0"/>
        <v>1</v>
      </c>
      <c r="AC118" s="375">
        <f t="shared" si="0"/>
        <v>1</v>
      </c>
      <c r="AD118" s="375">
        <f t="shared" si="0"/>
        <v>1</v>
      </c>
      <c r="AE118" s="375">
        <f t="shared" si="0"/>
        <v>1</v>
      </c>
      <c r="AF118" s="375">
        <f t="shared" si="0"/>
        <v>1</v>
      </c>
      <c r="AG118" s="375">
        <f t="shared" si="0"/>
        <v>1</v>
      </c>
      <c r="AH118" s="375">
        <f t="shared" si="0"/>
        <v>1</v>
      </c>
      <c r="AI118" s="375">
        <f t="shared" si="0"/>
        <v>1</v>
      </c>
      <c r="AJ118" s="375">
        <f t="shared" si="0"/>
        <v>1</v>
      </c>
      <c r="AK118" s="375">
        <f t="shared" si="0"/>
        <v>1</v>
      </c>
      <c r="AL118" s="375">
        <f t="shared" si="0"/>
        <v>1</v>
      </c>
      <c r="AM118" s="375">
        <f t="shared" si="0"/>
        <v>1</v>
      </c>
      <c r="AN118" s="375">
        <f t="shared" si="0"/>
        <v>1</v>
      </c>
      <c r="AO118" s="375">
        <f t="shared" si="0"/>
        <v>1</v>
      </c>
      <c r="AP118" s="375">
        <f t="shared" si="0"/>
        <v>1</v>
      </c>
      <c r="AQ118" s="375">
        <f t="shared" si="0"/>
        <v>1</v>
      </c>
      <c r="AR118" s="375">
        <f t="shared" si="0"/>
        <v>1</v>
      </c>
      <c r="AS118" s="375">
        <f t="shared" si="0"/>
        <v>1</v>
      </c>
      <c r="AT118" s="375">
        <f t="shared" si="0"/>
        <v>1</v>
      </c>
      <c r="AU118" s="375">
        <f t="shared" si="0"/>
        <v>1</v>
      </c>
      <c r="AV118" s="375">
        <f t="shared" si="0"/>
        <v>1</v>
      </c>
      <c r="AW118" s="375">
        <f t="shared" si="0"/>
        <v>1</v>
      </c>
      <c r="AX118" s="375">
        <f t="shared" si="0"/>
        <v>1</v>
      </c>
      <c r="AY118" s="375">
        <f t="shared" si="0"/>
        <v>1</v>
      </c>
      <c r="AZ118" s="375">
        <f t="shared" si="0"/>
        <v>1</v>
      </c>
      <c r="BA118" s="375">
        <f t="shared" si="0"/>
        <v>1</v>
      </c>
      <c r="BB118" s="375">
        <f t="shared" si="0"/>
        <v>1</v>
      </c>
      <c r="BC118" s="375">
        <f t="shared" si="0"/>
        <v>1</v>
      </c>
      <c r="BD118" s="375">
        <f t="shared" si="0"/>
        <v>1</v>
      </c>
      <c r="BE118" s="375">
        <f t="shared" si="0"/>
        <v>1</v>
      </c>
      <c r="BF118" s="375">
        <f t="shared" si="0"/>
        <v>1</v>
      </c>
      <c r="BG118" s="375">
        <f t="shared" si="0"/>
        <v>1</v>
      </c>
      <c r="BH118" s="375">
        <f t="shared" si="0"/>
        <v>1</v>
      </c>
      <c r="BI118" s="375">
        <f t="shared" si="0"/>
        <v>1</v>
      </c>
      <c r="BJ118" s="375">
        <f t="shared" si="0"/>
        <v>1</v>
      </c>
      <c r="BK118" s="375">
        <f t="shared" si="0"/>
        <v>1</v>
      </c>
      <c r="BL118" s="375">
        <f t="shared" si="0"/>
        <v>1</v>
      </c>
      <c r="BM118" s="375">
        <f t="shared" si="0"/>
        <v>1</v>
      </c>
      <c r="BN118" s="375">
        <f t="shared" si="0"/>
        <v>1</v>
      </c>
      <c r="BO118" s="375">
        <f t="shared" si="0"/>
        <v>1</v>
      </c>
      <c r="BP118" s="375">
        <f t="shared" ref="BP118:DF118" si="1">INDEX($C$6:$DF$113,BP115,BP115)</f>
        <v>1</v>
      </c>
      <c r="BQ118" s="375">
        <f t="shared" si="1"/>
        <v>1</v>
      </c>
      <c r="BR118" s="375">
        <f t="shared" si="1"/>
        <v>1</v>
      </c>
      <c r="BS118" s="375">
        <f t="shared" si="1"/>
        <v>1</v>
      </c>
      <c r="BT118" s="375">
        <f t="shared" si="1"/>
        <v>1</v>
      </c>
      <c r="BU118" s="375">
        <f t="shared" si="1"/>
        <v>1</v>
      </c>
      <c r="BV118" s="375">
        <f t="shared" si="1"/>
        <v>1</v>
      </c>
      <c r="BW118" s="375">
        <f t="shared" si="1"/>
        <v>1</v>
      </c>
      <c r="BX118" s="375">
        <f t="shared" si="1"/>
        <v>1</v>
      </c>
      <c r="BY118" s="375">
        <f t="shared" si="1"/>
        <v>1</v>
      </c>
      <c r="BZ118" s="375">
        <f t="shared" si="1"/>
        <v>1</v>
      </c>
      <c r="CA118" s="375">
        <f t="shared" si="1"/>
        <v>1</v>
      </c>
      <c r="CB118" s="375">
        <f t="shared" si="1"/>
        <v>1</v>
      </c>
      <c r="CC118" s="375">
        <f t="shared" si="1"/>
        <v>1</v>
      </c>
      <c r="CD118" s="375">
        <f t="shared" si="1"/>
        <v>1</v>
      </c>
      <c r="CE118" s="375">
        <f t="shared" si="1"/>
        <v>1</v>
      </c>
      <c r="CF118" s="375">
        <f t="shared" si="1"/>
        <v>1</v>
      </c>
      <c r="CG118" s="375">
        <f t="shared" si="1"/>
        <v>1</v>
      </c>
      <c r="CH118" s="375">
        <f t="shared" si="1"/>
        <v>1</v>
      </c>
      <c r="CI118" s="375">
        <f t="shared" si="1"/>
        <v>1</v>
      </c>
      <c r="CJ118" s="375">
        <f t="shared" si="1"/>
        <v>1</v>
      </c>
      <c r="CK118" s="375">
        <f t="shared" si="1"/>
        <v>1</v>
      </c>
      <c r="CL118" s="375">
        <f t="shared" si="1"/>
        <v>1</v>
      </c>
      <c r="CM118" s="375">
        <f t="shared" si="1"/>
        <v>1</v>
      </c>
      <c r="CN118" s="375">
        <f t="shared" si="1"/>
        <v>1</v>
      </c>
      <c r="CO118" s="375">
        <f t="shared" si="1"/>
        <v>1</v>
      </c>
      <c r="CP118" s="375">
        <f t="shared" si="1"/>
        <v>1</v>
      </c>
      <c r="CQ118" s="375">
        <f t="shared" si="1"/>
        <v>1</v>
      </c>
      <c r="CR118" s="375">
        <f t="shared" si="1"/>
        <v>1</v>
      </c>
      <c r="CS118" s="375">
        <f t="shared" si="1"/>
        <v>1</v>
      </c>
      <c r="CT118" s="375">
        <f t="shared" si="1"/>
        <v>1</v>
      </c>
      <c r="CU118" s="375">
        <f t="shared" si="1"/>
        <v>1</v>
      </c>
      <c r="CV118" s="375">
        <f t="shared" si="1"/>
        <v>1</v>
      </c>
      <c r="CW118" s="375">
        <f t="shared" si="1"/>
        <v>1</v>
      </c>
      <c r="CX118" s="375">
        <f t="shared" si="1"/>
        <v>1</v>
      </c>
      <c r="CY118" s="375">
        <f t="shared" si="1"/>
        <v>1</v>
      </c>
      <c r="CZ118" s="375">
        <f t="shared" si="1"/>
        <v>1</v>
      </c>
      <c r="DA118" s="375">
        <f t="shared" si="1"/>
        <v>1</v>
      </c>
      <c r="DB118" s="375">
        <f t="shared" si="1"/>
        <v>1</v>
      </c>
      <c r="DC118" s="375">
        <f t="shared" si="1"/>
        <v>1</v>
      </c>
      <c r="DD118" s="375">
        <f t="shared" si="1"/>
        <v>1</v>
      </c>
      <c r="DE118" s="375">
        <f t="shared" si="1"/>
        <v>1</v>
      </c>
      <c r="DF118" s="375">
        <f t="shared" si="1"/>
        <v>1</v>
      </c>
    </row>
    <row r="119" spans="1:171" x14ac:dyDescent="0.15">
      <c r="B119" s="355" t="s">
        <v>1654</v>
      </c>
      <c r="C119" s="346">
        <f t="shared" ref="C119:BN119" si="2">IF(C118=1,0,1)</f>
        <v>0</v>
      </c>
      <c r="D119" s="346">
        <f t="shared" si="2"/>
        <v>0</v>
      </c>
      <c r="E119" s="346">
        <f t="shared" si="2"/>
        <v>0</v>
      </c>
      <c r="F119" s="346">
        <f t="shared" si="2"/>
        <v>0</v>
      </c>
      <c r="G119" s="346">
        <f t="shared" si="2"/>
        <v>0</v>
      </c>
      <c r="H119" s="346">
        <f t="shared" si="2"/>
        <v>0</v>
      </c>
      <c r="I119" s="346">
        <f t="shared" si="2"/>
        <v>0</v>
      </c>
      <c r="J119" s="346">
        <f t="shared" si="2"/>
        <v>0</v>
      </c>
      <c r="K119" s="346">
        <f t="shared" si="2"/>
        <v>0</v>
      </c>
      <c r="L119" s="346">
        <f t="shared" si="2"/>
        <v>0</v>
      </c>
      <c r="M119" s="346">
        <f t="shared" si="2"/>
        <v>0</v>
      </c>
      <c r="N119" s="346">
        <f t="shared" si="2"/>
        <v>0</v>
      </c>
      <c r="O119" s="346">
        <f t="shared" si="2"/>
        <v>0</v>
      </c>
      <c r="P119" s="346">
        <f t="shared" si="2"/>
        <v>0</v>
      </c>
      <c r="Q119" s="346">
        <f t="shared" si="2"/>
        <v>0</v>
      </c>
      <c r="R119" s="346">
        <f t="shared" si="2"/>
        <v>0</v>
      </c>
      <c r="S119" s="346">
        <f t="shared" si="2"/>
        <v>0</v>
      </c>
      <c r="T119" s="346">
        <f t="shared" si="2"/>
        <v>0</v>
      </c>
      <c r="U119" s="346">
        <f t="shared" si="2"/>
        <v>0</v>
      </c>
      <c r="V119" s="346">
        <f t="shared" si="2"/>
        <v>0</v>
      </c>
      <c r="W119" s="346">
        <f t="shared" si="2"/>
        <v>0</v>
      </c>
      <c r="X119" s="346">
        <f t="shared" si="2"/>
        <v>0</v>
      </c>
      <c r="Y119" s="346">
        <f t="shared" si="2"/>
        <v>0</v>
      </c>
      <c r="Z119" s="346">
        <f t="shared" si="2"/>
        <v>0</v>
      </c>
      <c r="AA119" s="346">
        <f t="shared" si="2"/>
        <v>0</v>
      </c>
      <c r="AB119" s="346">
        <f t="shared" si="2"/>
        <v>0</v>
      </c>
      <c r="AC119" s="346">
        <f t="shared" si="2"/>
        <v>0</v>
      </c>
      <c r="AD119" s="346">
        <f t="shared" si="2"/>
        <v>0</v>
      </c>
      <c r="AE119" s="346">
        <f t="shared" si="2"/>
        <v>0</v>
      </c>
      <c r="AF119" s="346">
        <f t="shared" si="2"/>
        <v>0</v>
      </c>
      <c r="AG119" s="346">
        <f t="shared" si="2"/>
        <v>0</v>
      </c>
      <c r="AH119" s="346">
        <f t="shared" si="2"/>
        <v>0</v>
      </c>
      <c r="AI119" s="346">
        <f t="shared" si="2"/>
        <v>0</v>
      </c>
      <c r="AJ119" s="346">
        <f t="shared" si="2"/>
        <v>0</v>
      </c>
      <c r="AK119" s="346">
        <f t="shared" si="2"/>
        <v>0</v>
      </c>
      <c r="AL119" s="346">
        <f t="shared" si="2"/>
        <v>0</v>
      </c>
      <c r="AM119" s="346">
        <f t="shared" si="2"/>
        <v>0</v>
      </c>
      <c r="AN119" s="346">
        <f t="shared" si="2"/>
        <v>0</v>
      </c>
      <c r="AO119" s="346">
        <f t="shared" si="2"/>
        <v>0</v>
      </c>
      <c r="AP119" s="346">
        <f t="shared" si="2"/>
        <v>0</v>
      </c>
      <c r="AQ119" s="346">
        <f t="shared" si="2"/>
        <v>0</v>
      </c>
      <c r="AR119" s="346">
        <f t="shared" si="2"/>
        <v>0</v>
      </c>
      <c r="AS119" s="346">
        <f t="shared" si="2"/>
        <v>0</v>
      </c>
      <c r="AT119" s="346">
        <f t="shared" si="2"/>
        <v>0</v>
      </c>
      <c r="AU119" s="346">
        <f t="shared" si="2"/>
        <v>0</v>
      </c>
      <c r="AV119" s="346">
        <f t="shared" si="2"/>
        <v>0</v>
      </c>
      <c r="AW119" s="346">
        <f t="shared" si="2"/>
        <v>0</v>
      </c>
      <c r="AX119" s="346">
        <f t="shared" si="2"/>
        <v>0</v>
      </c>
      <c r="AY119" s="346">
        <f t="shared" si="2"/>
        <v>0</v>
      </c>
      <c r="AZ119" s="346">
        <f t="shared" si="2"/>
        <v>0</v>
      </c>
      <c r="BA119" s="346">
        <f t="shared" si="2"/>
        <v>0</v>
      </c>
      <c r="BB119" s="346">
        <f t="shared" si="2"/>
        <v>0</v>
      </c>
      <c r="BC119" s="346">
        <f t="shared" si="2"/>
        <v>0</v>
      </c>
      <c r="BD119" s="346">
        <f t="shared" si="2"/>
        <v>0</v>
      </c>
      <c r="BE119" s="346">
        <f t="shared" si="2"/>
        <v>0</v>
      </c>
      <c r="BF119" s="346">
        <f t="shared" si="2"/>
        <v>0</v>
      </c>
      <c r="BG119" s="346">
        <f t="shared" si="2"/>
        <v>0</v>
      </c>
      <c r="BH119" s="346">
        <f t="shared" si="2"/>
        <v>0</v>
      </c>
      <c r="BI119" s="346">
        <f t="shared" si="2"/>
        <v>0</v>
      </c>
      <c r="BJ119" s="346">
        <f t="shared" si="2"/>
        <v>0</v>
      </c>
      <c r="BK119" s="346">
        <f t="shared" si="2"/>
        <v>0</v>
      </c>
      <c r="BL119" s="346">
        <f t="shared" si="2"/>
        <v>0</v>
      </c>
      <c r="BM119" s="346">
        <f t="shared" si="2"/>
        <v>0</v>
      </c>
      <c r="BN119" s="346">
        <f t="shared" si="2"/>
        <v>0</v>
      </c>
      <c r="BO119" s="346">
        <f t="shared" ref="BO119:DF119" si="3">IF(BO118=1,0,1)</f>
        <v>0</v>
      </c>
      <c r="BP119" s="346">
        <f t="shared" si="3"/>
        <v>0</v>
      </c>
      <c r="BQ119" s="346">
        <f t="shared" si="3"/>
        <v>0</v>
      </c>
      <c r="BR119" s="346">
        <f t="shared" si="3"/>
        <v>0</v>
      </c>
      <c r="BS119" s="346">
        <f t="shared" si="3"/>
        <v>0</v>
      </c>
      <c r="BT119" s="346">
        <f t="shared" si="3"/>
        <v>0</v>
      </c>
      <c r="BU119" s="346">
        <f t="shared" si="3"/>
        <v>0</v>
      </c>
      <c r="BV119" s="346">
        <f t="shared" si="3"/>
        <v>0</v>
      </c>
      <c r="BW119" s="346">
        <f t="shared" si="3"/>
        <v>0</v>
      </c>
      <c r="BX119" s="346">
        <f t="shared" si="3"/>
        <v>0</v>
      </c>
      <c r="BY119" s="346">
        <f t="shared" si="3"/>
        <v>0</v>
      </c>
      <c r="BZ119" s="346">
        <f t="shared" si="3"/>
        <v>0</v>
      </c>
      <c r="CA119" s="346">
        <f t="shared" si="3"/>
        <v>0</v>
      </c>
      <c r="CB119" s="346">
        <f t="shared" si="3"/>
        <v>0</v>
      </c>
      <c r="CC119" s="346">
        <f t="shared" si="3"/>
        <v>0</v>
      </c>
      <c r="CD119" s="346">
        <f t="shared" si="3"/>
        <v>0</v>
      </c>
      <c r="CE119" s="346">
        <f t="shared" si="3"/>
        <v>0</v>
      </c>
      <c r="CF119" s="346">
        <f t="shared" si="3"/>
        <v>0</v>
      </c>
      <c r="CG119" s="346">
        <f t="shared" si="3"/>
        <v>0</v>
      </c>
      <c r="CH119" s="346">
        <f t="shared" si="3"/>
        <v>0</v>
      </c>
      <c r="CI119" s="346">
        <f t="shared" si="3"/>
        <v>0</v>
      </c>
      <c r="CJ119" s="346">
        <f t="shared" si="3"/>
        <v>0</v>
      </c>
      <c r="CK119" s="346">
        <f t="shared" si="3"/>
        <v>0</v>
      </c>
      <c r="CL119" s="346">
        <f t="shared" si="3"/>
        <v>0</v>
      </c>
      <c r="CM119" s="346">
        <f t="shared" si="3"/>
        <v>0</v>
      </c>
      <c r="CN119" s="346">
        <f t="shared" si="3"/>
        <v>0</v>
      </c>
      <c r="CO119" s="346">
        <f t="shared" si="3"/>
        <v>0</v>
      </c>
      <c r="CP119" s="346">
        <f t="shared" si="3"/>
        <v>0</v>
      </c>
      <c r="CQ119" s="346">
        <f t="shared" si="3"/>
        <v>0</v>
      </c>
      <c r="CR119" s="346">
        <f t="shared" si="3"/>
        <v>0</v>
      </c>
      <c r="CS119" s="346">
        <f t="shared" si="3"/>
        <v>0</v>
      </c>
      <c r="CT119" s="346">
        <f t="shared" si="3"/>
        <v>0</v>
      </c>
      <c r="CU119" s="346">
        <f t="shared" si="3"/>
        <v>0</v>
      </c>
      <c r="CV119" s="346">
        <f t="shared" si="3"/>
        <v>0</v>
      </c>
      <c r="CW119" s="346">
        <f t="shared" si="3"/>
        <v>0</v>
      </c>
      <c r="CX119" s="346">
        <f t="shared" si="3"/>
        <v>0</v>
      </c>
      <c r="CY119" s="346">
        <f t="shared" si="3"/>
        <v>0</v>
      </c>
      <c r="CZ119" s="346">
        <f t="shared" si="3"/>
        <v>0</v>
      </c>
      <c r="DA119" s="346">
        <f t="shared" si="3"/>
        <v>0</v>
      </c>
      <c r="DB119" s="346">
        <f t="shared" si="3"/>
        <v>0</v>
      </c>
      <c r="DC119" s="346">
        <f t="shared" si="3"/>
        <v>0</v>
      </c>
      <c r="DD119" s="346">
        <f t="shared" si="3"/>
        <v>0</v>
      </c>
      <c r="DE119" s="346">
        <f t="shared" si="3"/>
        <v>0</v>
      </c>
      <c r="DF119" s="346">
        <f t="shared" si="3"/>
        <v>0</v>
      </c>
    </row>
  </sheetData>
  <mergeCells count="2">
    <mergeCell ref="C2:G2"/>
    <mergeCell ref="H2:N2"/>
  </mergeCells>
  <phoneticPr fontId="1"/>
  <pageMargins left="0.70866141732283472" right="0.70866141732283472" top="0.74803149606299213" bottom="0.74803149606299213" header="0.31496062992125984" footer="0.31496062992125984"/>
  <pageSetup paperSize="8" scale="28" fitToWidth="4" orientation="landscape" r:id="rId1"/>
  <colBreaks count="2" manualBreakCount="2">
    <brk id="40" max="112" man="1"/>
    <brk id="78" max="11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2:O118"/>
  <sheetViews>
    <sheetView showGridLines="0" view="pageBreakPreview" zoomScaleNormal="100" zoomScaleSheetLayoutView="100" workbookViewId="0">
      <pane ySplit="5" topLeftCell="A6" activePane="bottomLeft" state="frozen"/>
      <selection activeCell="C6" sqref="C6"/>
      <selection pane="bottomLeft"/>
    </sheetView>
  </sheetViews>
  <sheetFormatPr defaultColWidth="8.875" defaultRowHeight="12" x14ac:dyDescent="0.15"/>
  <cols>
    <col min="1" max="1" width="4" style="374" bestFit="1" customWidth="1"/>
    <col min="2" max="2" width="30.75" style="325" customWidth="1"/>
    <col min="3" max="10" width="15.75" style="29" customWidth="1"/>
    <col min="11" max="11" width="8.875" style="362"/>
    <col min="12" max="12" width="15.625" style="362" customWidth="1"/>
    <col min="13" max="15" width="28.625" style="362" customWidth="1"/>
    <col min="16" max="16" width="11.625" style="362" bestFit="1" customWidth="1"/>
    <col min="17" max="17" width="4.625" style="362" customWidth="1"/>
    <col min="18" max="18" width="5.875" style="362" customWidth="1"/>
    <col min="19" max="16384" width="8.875" style="362"/>
  </cols>
  <sheetData>
    <row r="2" spans="1:15" x14ac:dyDescent="0.15">
      <c r="A2" s="361"/>
      <c r="B2" s="883" t="s">
        <v>105</v>
      </c>
    </row>
    <row r="3" spans="1:15" x14ac:dyDescent="0.15">
      <c r="A3" s="361"/>
      <c r="B3" s="884"/>
    </row>
    <row r="4" spans="1:15" x14ac:dyDescent="0.15">
      <c r="A4" s="318"/>
      <c r="B4" s="319"/>
      <c r="C4" s="887" t="s">
        <v>97</v>
      </c>
      <c r="D4" s="885" t="s">
        <v>2617</v>
      </c>
      <c r="E4" s="885" t="s">
        <v>98</v>
      </c>
      <c r="F4" s="887" t="s">
        <v>99</v>
      </c>
      <c r="G4" s="889" t="s">
        <v>1642</v>
      </c>
      <c r="H4" s="885" t="s">
        <v>102</v>
      </c>
      <c r="I4" s="887" t="s">
        <v>100</v>
      </c>
      <c r="J4" s="887" t="s">
        <v>101</v>
      </c>
    </row>
    <row r="5" spans="1:15" x14ac:dyDescent="0.15">
      <c r="A5" s="320"/>
      <c r="B5" s="321"/>
      <c r="C5" s="888"/>
      <c r="D5" s="888"/>
      <c r="E5" s="888"/>
      <c r="F5" s="888"/>
      <c r="G5" s="890"/>
      <c r="H5" s="886"/>
      <c r="I5" s="888"/>
      <c r="J5" s="888"/>
    </row>
    <row r="6" spans="1:15" x14ac:dyDescent="0.15">
      <c r="A6" s="322" t="s">
        <v>109</v>
      </c>
      <c r="B6" s="323" t="s">
        <v>110</v>
      </c>
      <c r="C6" s="363">
        <v>0.96475268580647522</v>
      </c>
      <c r="D6" s="363">
        <f t="shared" ref="D6:D69" si="0">1-C6</f>
        <v>3.5247314193524781E-2</v>
      </c>
      <c r="E6" s="363">
        <v>0.54486979572742866</v>
      </c>
      <c r="F6" s="363">
        <v>0.23091766723842194</v>
      </c>
      <c r="G6" s="363">
        <v>0.95154891533721619</v>
      </c>
      <c r="H6" s="363">
        <v>1.2064864616122342E-2</v>
      </c>
      <c r="I6" s="363">
        <v>0.73900670513020428</v>
      </c>
      <c r="J6" s="363">
        <v>0.28787229065959768</v>
      </c>
      <c r="L6" s="364" t="s">
        <v>615</v>
      </c>
    </row>
    <row r="7" spans="1:15" x14ac:dyDescent="0.15">
      <c r="A7" s="365" t="s">
        <v>111</v>
      </c>
      <c r="B7" s="325" t="s">
        <v>123</v>
      </c>
      <c r="C7" s="363">
        <v>0.92571782195624508</v>
      </c>
      <c r="D7" s="363">
        <f t="shared" si="0"/>
        <v>7.4282178043754921E-2</v>
      </c>
      <c r="E7" s="363">
        <v>0.33135431097038065</v>
      </c>
      <c r="F7" s="363">
        <v>0.12514018075070915</v>
      </c>
      <c r="G7" s="363">
        <v>0.92198207696362677</v>
      </c>
      <c r="H7" s="363">
        <v>9.0486876814385026E-4</v>
      </c>
      <c r="I7" s="363">
        <v>0.30279042153176333</v>
      </c>
      <c r="J7" s="363">
        <v>0.2282472458605449</v>
      </c>
      <c r="L7" s="362" t="s">
        <v>1643</v>
      </c>
    </row>
    <row r="8" spans="1:15" x14ac:dyDescent="0.15">
      <c r="A8" s="324" t="s">
        <v>126</v>
      </c>
      <c r="B8" s="325" t="s">
        <v>125</v>
      </c>
      <c r="C8" s="363">
        <v>0.89157273215244226</v>
      </c>
      <c r="D8" s="363">
        <f t="shared" si="0"/>
        <v>0.10842726784755774</v>
      </c>
      <c r="E8" s="363">
        <v>0.61171518765345489</v>
      </c>
      <c r="F8" s="363">
        <v>0.16836197825324448</v>
      </c>
      <c r="G8" s="363">
        <v>0.90833333333333333</v>
      </c>
      <c r="H8" s="363">
        <v>0</v>
      </c>
      <c r="I8" s="363">
        <v>0.11925640126271483</v>
      </c>
      <c r="J8" s="363">
        <v>0.11750263065591021</v>
      </c>
      <c r="L8" s="362" t="s">
        <v>1644</v>
      </c>
    </row>
    <row r="9" spans="1:15" x14ac:dyDescent="0.15">
      <c r="A9" s="324" t="s">
        <v>129</v>
      </c>
      <c r="B9" s="325" t="s">
        <v>130</v>
      </c>
      <c r="C9" s="363">
        <v>0.95479478891174452</v>
      </c>
      <c r="D9" s="363">
        <f t="shared" si="0"/>
        <v>4.5205211088255481E-2</v>
      </c>
      <c r="E9" s="363">
        <v>0.67160493827160495</v>
      </c>
      <c r="F9" s="363">
        <v>0.22304526748971193</v>
      </c>
      <c r="G9" s="363">
        <v>0.93357933579335795</v>
      </c>
      <c r="H9" s="363">
        <v>6.7912220826885018E-4</v>
      </c>
      <c r="I9" s="363">
        <v>0.9711934156378601</v>
      </c>
      <c r="J9" s="363">
        <v>0.9135802469135802</v>
      </c>
      <c r="L9" s="362" t="s">
        <v>1645</v>
      </c>
    </row>
    <row r="10" spans="1:15" x14ac:dyDescent="0.15">
      <c r="A10" s="324" t="s">
        <v>137</v>
      </c>
      <c r="B10" s="325" t="s">
        <v>138</v>
      </c>
      <c r="C10" s="363">
        <v>0.95874632147177241</v>
      </c>
      <c r="D10" s="363">
        <f t="shared" si="0"/>
        <v>4.1253678528227589E-2</v>
      </c>
      <c r="E10" s="363">
        <v>0.66143995818633217</v>
      </c>
      <c r="F10" s="363">
        <v>0.18345746765974127</v>
      </c>
      <c r="G10" s="363">
        <v>0.90491452991452992</v>
      </c>
      <c r="H10" s="363">
        <v>1.1472443310395245E-3</v>
      </c>
      <c r="I10" s="363">
        <v>0.10126747680648111</v>
      </c>
      <c r="J10" s="363">
        <v>5.4357768195478898E-2</v>
      </c>
      <c r="L10" s="362" t="s">
        <v>1646</v>
      </c>
      <c r="M10" s="366" t="s">
        <v>1647</v>
      </c>
      <c r="N10" s="366" t="s">
        <v>1647</v>
      </c>
      <c r="O10" s="366" t="s">
        <v>1648</v>
      </c>
    </row>
    <row r="11" spans="1:15" x14ac:dyDescent="0.15">
      <c r="A11" s="324" t="s">
        <v>143</v>
      </c>
      <c r="B11" s="325" t="s">
        <v>142</v>
      </c>
      <c r="C11" s="363">
        <v>1</v>
      </c>
      <c r="D11" s="363">
        <f t="shared" si="0"/>
        <v>0</v>
      </c>
      <c r="E11" s="363">
        <v>0</v>
      </c>
      <c r="F11" s="363">
        <v>0</v>
      </c>
      <c r="G11" s="363">
        <v>0</v>
      </c>
      <c r="H11" s="363">
        <v>0</v>
      </c>
      <c r="I11" s="363">
        <v>0</v>
      </c>
      <c r="J11" s="363">
        <v>0</v>
      </c>
      <c r="L11" s="367"/>
      <c r="M11" s="368" t="s">
        <v>1649</v>
      </c>
      <c r="N11" s="368" t="s">
        <v>613</v>
      </c>
      <c r="O11" s="368" t="s">
        <v>1641</v>
      </c>
    </row>
    <row r="12" spans="1:15" x14ac:dyDescent="0.15">
      <c r="A12" s="324" t="s">
        <v>145</v>
      </c>
      <c r="B12" s="325" t="s">
        <v>146</v>
      </c>
      <c r="C12" s="363">
        <v>1.0031024679213465</v>
      </c>
      <c r="D12" s="363">
        <f t="shared" si="0"/>
        <v>-3.1024679213464967E-3</v>
      </c>
      <c r="E12" s="363">
        <v>0.56447368421052635</v>
      </c>
      <c r="F12" s="363">
        <v>0.2781578947368421</v>
      </c>
      <c r="G12" s="363">
        <v>0.86376537369914852</v>
      </c>
      <c r="H12" s="363">
        <v>-2.0341767846044716E-5</v>
      </c>
      <c r="I12" s="363">
        <v>7.2894736842105262E-2</v>
      </c>
      <c r="J12" s="363">
        <v>6.7631578947368418E-2</v>
      </c>
      <c r="L12" s="367" t="s">
        <v>610</v>
      </c>
      <c r="M12" s="369">
        <v>538588</v>
      </c>
      <c r="N12" s="369">
        <v>273383</v>
      </c>
      <c r="O12" s="369">
        <v>339</v>
      </c>
    </row>
    <row r="13" spans="1:15" x14ac:dyDescent="0.15">
      <c r="A13" s="324" t="s">
        <v>151</v>
      </c>
      <c r="B13" s="325" t="s">
        <v>152</v>
      </c>
      <c r="C13" s="363">
        <v>0.772923645222653</v>
      </c>
      <c r="D13" s="363">
        <f t="shared" si="0"/>
        <v>0.227076354777347</v>
      </c>
      <c r="E13" s="363">
        <v>0.28847438616078641</v>
      </c>
      <c r="F13" s="363">
        <v>0.14121887837448424</v>
      </c>
      <c r="G13" s="363">
        <v>0.84966623506750794</v>
      </c>
      <c r="H13" s="363">
        <v>8.6021989503334034E-2</v>
      </c>
      <c r="I13" s="363">
        <v>3.9031658221975837E-2</v>
      </c>
      <c r="J13" s="363">
        <v>3.7219958674642277E-2</v>
      </c>
      <c r="L13" s="367" t="s">
        <v>611</v>
      </c>
      <c r="M13" s="369">
        <v>578437</v>
      </c>
      <c r="N13" s="369">
        <v>318026</v>
      </c>
      <c r="O13" s="369">
        <v>181</v>
      </c>
    </row>
    <row r="14" spans="1:15" x14ac:dyDescent="0.15">
      <c r="A14" s="324" t="s">
        <v>167</v>
      </c>
      <c r="B14" s="325" t="s">
        <v>168</v>
      </c>
      <c r="C14" s="363">
        <v>0.72486601636954817</v>
      </c>
      <c r="D14" s="363">
        <f t="shared" si="0"/>
        <v>0.27513398363045183</v>
      </c>
      <c r="E14" s="363">
        <v>0.50359147605790289</v>
      </c>
      <c r="F14" s="363">
        <v>6.8948588924559628E-2</v>
      </c>
      <c r="G14" s="363">
        <v>0.79506276934607456</v>
      </c>
      <c r="H14" s="363">
        <v>1.7494024932523115E-2</v>
      </c>
      <c r="I14" s="363">
        <v>1.255401747937808E-2</v>
      </c>
      <c r="J14" s="363">
        <v>1.2072785525576347E-2</v>
      </c>
      <c r="L14" s="367" t="s">
        <v>612</v>
      </c>
      <c r="M14" s="369">
        <v>440656</v>
      </c>
      <c r="N14" s="369">
        <v>263716</v>
      </c>
      <c r="O14" s="369">
        <v>118</v>
      </c>
    </row>
    <row r="15" spans="1:15" x14ac:dyDescent="0.15">
      <c r="A15" s="324" t="s">
        <v>173</v>
      </c>
      <c r="B15" s="325" t="s">
        <v>172</v>
      </c>
      <c r="C15" s="363">
        <v>0.97853544067913589</v>
      </c>
      <c r="D15" s="363">
        <f t="shared" si="0"/>
        <v>2.1464559320864107E-2</v>
      </c>
      <c r="E15" s="363">
        <v>0.32347216815881669</v>
      </c>
      <c r="F15" s="363">
        <v>9.1669910471000385E-2</v>
      </c>
      <c r="G15" s="363">
        <v>0.82590233545647562</v>
      </c>
      <c r="H15" s="363">
        <v>6.9920251380324908E-4</v>
      </c>
      <c r="I15" s="363">
        <v>5.5079797586609573E-2</v>
      </c>
      <c r="J15" s="363">
        <v>5.2355001946282599E-2</v>
      </c>
      <c r="L15" s="367" t="s">
        <v>614</v>
      </c>
      <c r="M15" s="369">
        <v>531780.30877742951</v>
      </c>
      <c r="N15" s="369">
        <v>284260.23667711602</v>
      </c>
      <c r="O15" s="369">
        <v>638</v>
      </c>
    </row>
    <row r="16" spans="1:15" x14ac:dyDescent="0.15">
      <c r="A16" s="324" t="s">
        <v>176</v>
      </c>
      <c r="B16" s="325" t="s">
        <v>175</v>
      </c>
      <c r="C16" s="363">
        <v>1</v>
      </c>
      <c r="D16" s="363">
        <f t="shared" si="0"/>
        <v>0</v>
      </c>
      <c r="E16" s="363">
        <v>0</v>
      </c>
      <c r="F16" s="363">
        <v>0</v>
      </c>
      <c r="G16" s="363">
        <v>0</v>
      </c>
      <c r="H16" s="363">
        <v>1.1471658923460307E-2</v>
      </c>
      <c r="I16" s="363">
        <v>0</v>
      </c>
      <c r="J16" s="363">
        <v>0</v>
      </c>
      <c r="M16" s="370"/>
      <c r="N16" s="370"/>
      <c r="O16" s="370"/>
    </row>
    <row r="17" spans="1:15" x14ac:dyDescent="0.15">
      <c r="A17" s="324" t="s">
        <v>179</v>
      </c>
      <c r="B17" s="325" t="s">
        <v>180</v>
      </c>
      <c r="C17" s="363">
        <v>0.88605149566844754</v>
      </c>
      <c r="D17" s="363">
        <f t="shared" si="0"/>
        <v>0.11394850433155246</v>
      </c>
      <c r="E17" s="363">
        <v>0.36383326915671932</v>
      </c>
      <c r="F17" s="363">
        <v>0.2504813246053138</v>
      </c>
      <c r="G17" s="363">
        <v>0.84012298232129135</v>
      </c>
      <c r="H17" s="363">
        <v>3.9282097701667844E-4</v>
      </c>
      <c r="I17" s="363">
        <v>0.11830958798613785</v>
      </c>
      <c r="J17" s="363">
        <v>7.1765498652291107E-2</v>
      </c>
      <c r="N17" s="366" t="s">
        <v>651</v>
      </c>
      <c r="O17" s="371">
        <f>N15/M15</f>
        <v>0.53454449513302649</v>
      </c>
    </row>
    <row r="18" spans="1:15" x14ac:dyDescent="0.15">
      <c r="A18" s="324" t="s">
        <v>191</v>
      </c>
      <c r="B18" s="325" t="s">
        <v>192</v>
      </c>
      <c r="C18" s="363">
        <v>0.99653262863779435</v>
      </c>
      <c r="D18" s="363">
        <f t="shared" si="0"/>
        <v>3.4673713622056512E-3</v>
      </c>
      <c r="E18" s="363">
        <v>0.50255913681007058</v>
      </c>
      <c r="F18" s="363">
        <v>0.37750726241527183</v>
      </c>
      <c r="G18" s="363">
        <v>0.84921216562843538</v>
      </c>
      <c r="H18" s="363">
        <v>1.5620647469580822E-2</v>
      </c>
      <c r="I18" s="363">
        <v>0.29941900677825423</v>
      </c>
      <c r="J18" s="363">
        <v>0.18909946050629409</v>
      </c>
      <c r="N18" s="366" t="s">
        <v>625</v>
      </c>
      <c r="O18" s="371">
        <f>IF(ISNUMBER(基本設定!F34),基本設定!F34,O17)</f>
        <v>0.53454449513302649</v>
      </c>
    </row>
    <row r="19" spans="1:15" x14ac:dyDescent="0.15">
      <c r="A19" s="324" t="s">
        <v>199</v>
      </c>
      <c r="B19" s="325" t="s">
        <v>200</v>
      </c>
      <c r="C19" s="363">
        <v>0.8919004006868918</v>
      </c>
      <c r="D19" s="363">
        <f t="shared" si="0"/>
        <v>0.1080995993131082</v>
      </c>
      <c r="E19" s="363">
        <v>0.55758648555046753</v>
      </c>
      <c r="F19" s="363">
        <v>0.25362681340670334</v>
      </c>
      <c r="G19" s="363">
        <v>0.83932635411925349</v>
      </c>
      <c r="H19" s="363">
        <v>1.7298346538487382E-4</v>
      </c>
      <c r="I19" s="363">
        <v>6.9881094393350524E-2</v>
      </c>
      <c r="J19" s="363">
        <v>5.0332858737060837E-2</v>
      </c>
    </row>
    <row r="20" spans="1:15" x14ac:dyDescent="0.15">
      <c r="A20" s="324" t="s">
        <v>205</v>
      </c>
      <c r="B20" s="325" t="s">
        <v>204</v>
      </c>
      <c r="C20" s="363">
        <v>0.86226847034339227</v>
      </c>
      <c r="D20" s="363">
        <f t="shared" si="0"/>
        <v>0.13773152965660773</v>
      </c>
      <c r="E20" s="363">
        <v>0.43701023423114804</v>
      </c>
      <c r="F20" s="363">
        <v>0.19344409711814328</v>
      </c>
      <c r="G20" s="363">
        <v>0.85290536801328165</v>
      </c>
      <c r="H20" s="363">
        <v>3.0491734784135406E-4</v>
      </c>
      <c r="I20" s="363">
        <v>5.279835567164818E-2</v>
      </c>
      <c r="J20" s="363">
        <v>4.0037682524729154E-2</v>
      </c>
    </row>
    <row r="21" spans="1:15" x14ac:dyDescent="0.15">
      <c r="A21" s="324" t="s">
        <v>208</v>
      </c>
      <c r="B21" s="325" t="s">
        <v>209</v>
      </c>
      <c r="C21" s="363">
        <v>0.84740421572645408</v>
      </c>
      <c r="D21" s="363">
        <f t="shared" si="0"/>
        <v>0.15259578427354592</v>
      </c>
      <c r="E21" s="363">
        <v>0.2336830350583326</v>
      </c>
      <c r="F21" s="363">
        <v>7.8330247729877456E-2</v>
      </c>
      <c r="G21" s="363">
        <v>0.82873757268805104</v>
      </c>
      <c r="H21" s="363">
        <v>-3.4204499609506039E-4</v>
      </c>
      <c r="I21" s="363">
        <v>1.5281083781480503E-2</v>
      </c>
      <c r="J21" s="363">
        <v>1.4752123189044638E-2</v>
      </c>
    </row>
    <row r="22" spans="1:15" x14ac:dyDescent="0.15">
      <c r="A22" s="324" t="s">
        <v>215</v>
      </c>
      <c r="B22" s="325" t="s">
        <v>216</v>
      </c>
      <c r="C22" s="363">
        <v>0.61816195849325084</v>
      </c>
      <c r="D22" s="363">
        <f t="shared" si="0"/>
        <v>0.38183804150674916</v>
      </c>
      <c r="E22" s="363">
        <v>0.41987254580385175</v>
      </c>
      <c r="F22" s="363">
        <v>0.21884518063820815</v>
      </c>
      <c r="G22" s="363">
        <v>0.83199957176886219</v>
      </c>
      <c r="H22" s="363">
        <v>1.2845120446535795E-3</v>
      </c>
      <c r="I22" s="363">
        <v>3.8464692376177313E-2</v>
      </c>
      <c r="J22" s="363">
        <v>3.5530200084344689E-2</v>
      </c>
    </row>
    <row r="23" spans="1:15" x14ac:dyDescent="0.15">
      <c r="A23" s="324" t="s">
        <v>221</v>
      </c>
      <c r="B23" s="325" t="s">
        <v>220</v>
      </c>
      <c r="C23" s="363">
        <v>0.88795365252713587</v>
      </c>
      <c r="D23" s="363">
        <f t="shared" si="0"/>
        <v>0.11204634747286413</v>
      </c>
      <c r="E23" s="363">
        <v>0.64151627213970752</v>
      </c>
      <c r="F23" s="363">
        <v>0.29039510862634821</v>
      </c>
      <c r="G23" s="363">
        <v>0.84036701488397891</v>
      </c>
      <c r="H23" s="363">
        <v>1.4139881813805889E-4</v>
      </c>
      <c r="I23" s="363">
        <v>8.7646059987784991E-2</v>
      </c>
      <c r="J23" s="363">
        <v>7.8048551313113682E-2</v>
      </c>
    </row>
    <row r="24" spans="1:15" x14ac:dyDescent="0.15">
      <c r="A24" s="324" t="s">
        <v>224</v>
      </c>
      <c r="B24" s="325" t="s">
        <v>223</v>
      </c>
      <c r="C24" s="363">
        <v>0.68207251566696514</v>
      </c>
      <c r="D24" s="363">
        <f t="shared" si="0"/>
        <v>0.31792748433303486</v>
      </c>
      <c r="E24" s="363">
        <v>0.37062363238512036</v>
      </c>
      <c r="F24" s="363">
        <v>0.10475929978118162</v>
      </c>
      <c r="G24" s="363">
        <v>0.82245430809399478</v>
      </c>
      <c r="H24" s="363">
        <v>1.7988607041232346E-5</v>
      </c>
      <c r="I24" s="363">
        <v>2.1608315098468271E-2</v>
      </c>
      <c r="J24" s="363">
        <v>2.1471553610503281E-2</v>
      </c>
    </row>
    <row r="25" spans="1:15" x14ac:dyDescent="0.15">
      <c r="A25" s="324" t="s">
        <v>227</v>
      </c>
      <c r="B25" s="325" t="s">
        <v>228</v>
      </c>
      <c r="C25" s="363">
        <v>0.79809627167695407</v>
      </c>
      <c r="D25" s="363">
        <f t="shared" si="0"/>
        <v>0.20190372832304593</v>
      </c>
      <c r="E25" s="363">
        <v>0.40007450915115056</v>
      </c>
      <c r="F25" s="363">
        <v>9.7472237414690979E-2</v>
      </c>
      <c r="G25" s="363">
        <v>0.82304627144832077</v>
      </c>
      <c r="H25" s="363">
        <v>3.9219346746872844E-5</v>
      </c>
      <c r="I25" s="363">
        <v>1.4584770012444613E-2</v>
      </c>
      <c r="J25" s="363">
        <v>1.4426239903613693E-2</v>
      </c>
    </row>
    <row r="26" spans="1:15" x14ac:dyDescent="0.15">
      <c r="A26" s="324" t="s">
        <v>232</v>
      </c>
      <c r="B26" s="325" t="s">
        <v>661</v>
      </c>
      <c r="C26" s="363">
        <v>0.32797104770120367</v>
      </c>
      <c r="D26" s="363">
        <f t="shared" si="0"/>
        <v>0.67202895229879633</v>
      </c>
      <c r="E26" s="363">
        <v>0.12227639378625287</v>
      </c>
      <c r="F26" s="363">
        <v>1.9438114999299871E-2</v>
      </c>
      <c r="G26" s="363">
        <v>0.83977297533289674</v>
      </c>
      <c r="H26" s="363">
        <v>0</v>
      </c>
      <c r="I26" s="363">
        <v>2.6138133245074704E-3</v>
      </c>
      <c r="J26" s="363">
        <v>2.6138133245074704E-3</v>
      </c>
    </row>
    <row r="27" spans="1:15" ht="13.15" customHeight="1" x14ac:dyDescent="0.15">
      <c r="A27" s="324" t="s">
        <v>234</v>
      </c>
      <c r="B27" s="325" t="s">
        <v>950</v>
      </c>
      <c r="C27" s="363">
        <v>0.70846152093161052</v>
      </c>
      <c r="D27" s="363">
        <f t="shared" si="0"/>
        <v>0.29153847906838948</v>
      </c>
      <c r="E27" s="363">
        <v>0.28997229768612076</v>
      </c>
      <c r="F27" s="363">
        <v>0.10122452257002529</v>
      </c>
      <c r="G27" s="363">
        <v>0.82688595679420396</v>
      </c>
      <c r="H27" s="363">
        <v>4.7063216096247414E-7</v>
      </c>
      <c r="I27" s="363">
        <v>1.3176665819091845E-2</v>
      </c>
      <c r="J27" s="363">
        <v>1.3069603736466684E-2</v>
      </c>
    </row>
    <row r="28" spans="1:15" x14ac:dyDescent="0.15">
      <c r="A28" s="324" t="s">
        <v>241</v>
      </c>
      <c r="B28" s="325" t="s">
        <v>240</v>
      </c>
      <c r="C28" s="363">
        <v>0.74971214738054115</v>
      </c>
      <c r="D28" s="363">
        <f t="shared" si="0"/>
        <v>0.25028785261945885</v>
      </c>
      <c r="E28" s="363">
        <v>0.28550227726319022</v>
      </c>
      <c r="F28" s="363">
        <v>7.6239701141190316E-2</v>
      </c>
      <c r="G28" s="363">
        <v>0.84064975164451605</v>
      </c>
      <c r="H28" s="363">
        <v>0</v>
      </c>
      <c r="I28" s="363">
        <v>1.1626835883526943E-2</v>
      </c>
      <c r="J28" s="363">
        <v>1.1565426539071695E-2</v>
      </c>
    </row>
    <row r="29" spans="1:15" x14ac:dyDescent="0.15">
      <c r="A29" s="324" t="s">
        <v>244</v>
      </c>
      <c r="B29" s="325" t="s">
        <v>243</v>
      </c>
      <c r="C29" s="363">
        <v>0.94272691240586604</v>
      </c>
      <c r="D29" s="363">
        <f t="shared" si="0"/>
        <v>5.7273087594133965E-2</v>
      </c>
      <c r="E29" s="363">
        <v>0.4888304862023653</v>
      </c>
      <c r="F29" s="363">
        <v>0.22689443714410862</v>
      </c>
      <c r="G29" s="363">
        <v>0.80308880308880304</v>
      </c>
      <c r="H29" s="363">
        <v>0</v>
      </c>
      <c r="I29" s="363">
        <v>5.6504599211563734E-2</v>
      </c>
      <c r="J29" s="363">
        <v>3.4603591765221202E-2</v>
      </c>
    </row>
    <row r="30" spans="1:15" x14ac:dyDescent="0.15">
      <c r="A30" s="324" t="s">
        <v>247</v>
      </c>
      <c r="B30" s="325" t="s">
        <v>245</v>
      </c>
      <c r="C30" s="363">
        <v>0.90226304457373219</v>
      </c>
      <c r="D30" s="363">
        <f t="shared" si="0"/>
        <v>9.7736955426267813E-2</v>
      </c>
      <c r="E30" s="363">
        <v>0.41342294232443771</v>
      </c>
      <c r="F30" s="363">
        <v>0.10215755356127305</v>
      </c>
      <c r="G30" s="363">
        <v>0.81178535954355413</v>
      </c>
      <c r="H30" s="363">
        <v>3.8051133138439328E-3</v>
      </c>
      <c r="I30" s="363">
        <v>9.6302921180743198E-3</v>
      </c>
      <c r="J30" s="363">
        <v>9.6137736067225619E-3</v>
      </c>
    </row>
    <row r="31" spans="1:15" x14ac:dyDescent="0.15">
      <c r="A31" s="324" t="s">
        <v>250</v>
      </c>
      <c r="B31" s="325" t="s">
        <v>251</v>
      </c>
      <c r="C31" s="363">
        <v>0.68894121283472043</v>
      </c>
      <c r="D31" s="363">
        <f t="shared" si="0"/>
        <v>0.31105878716527957</v>
      </c>
      <c r="E31" s="363">
        <v>0.41321308866549156</v>
      </c>
      <c r="F31" s="363">
        <v>0.14655139271239023</v>
      </c>
      <c r="G31" s="363">
        <v>0.83642304084455543</v>
      </c>
      <c r="H31" s="363">
        <v>7.0470891008651004E-3</v>
      </c>
      <c r="I31" s="363">
        <v>1.932869736625965E-2</v>
      </c>
      <c r="J31" s="363">
        <v>1.917608092632354E-2</v>
      </c>
    </row>
    <row r="32" spans="1:15" x14ac:dyDescent="0.15">
      <c r="A32" s="324" t="s">
        <v>262</v>
      </c>
      <c r="B32" s="325" t="s">
        <v>261</v>
      </c>
      <c r="C32" s="363">
        <v>0.58752917258367254</v>
      </c>
      <c r="D32" s="363">
        <f t="shared" si="0"/>
        <v>0.41247082741632746</v>
      </c>
      <c r="E32" s="363">
        <v>0.41372005906275822</v>
      </c>
      <c r="F32" s="363">
        <v>1.2644317184041702E-2</v>
      </c>
      <c r="G32" s="363">
        <v>0.79313878586765563</v>
      </c>
      <c r="H32" s="363">
        <v>7.6035331925097321E-3</v>
      </c>
      <c r="I32" s="363">
        <v>2.2015871419412839E-3</v>
      </c>
      <c r="J32" s="363">
        <v>2.2015871419412839E-3</v>
      </c>
    </row>
    <row r="33" spans="1:10" x14ac:dyDescent="0.15">
      <c r="A33" s="324" t="s">
        <v>265</v>
      </c>
      <c r="B33" s="325" t="s">
        <v>264</v>
      </c>
      <c r="C33" s="363">
        <v>0.31453188186972725</v>
      </c>
      <c r="D33" s="363">
        <f t="shared" si="0"/>
        <v>0.68546811813027275</v>
      </c>
      <c r="E33" s="363">
        <v>0.29540905757014457</v>
      </c>
      <c r="F33" s="363">
        <v>3.9992043858231498E-2</v>
      </c>
      <c r="G33" s="363">
        <v>0.82157289400062172</v>
      </c>
      <c r="H33" s="363">
        <v>-2.3008683424832069E-6</v>
      </c>
      <c r="I33" s="363">
        <v>5.4947104088710983E-3</v>
      </c>
      <c r="J33" s="363">
        <v>5.4947104088710983E-3</v>
      </c>
    </row>
    <row r="34" spans="1:10" x14ac:dyDescent="0.15">
      <c r="A34" s="324" t="s">
        <v>268</v>
      </c>
      <c r="B34" s="325" t="s">
        <v>267</v>
      </c>
      <c r="C34" s="363">
        <v>0.84839951777043854</v>
      </c>
      <c r="D34" s="363">
        <f t="shared" si="0"/>
        <v>0.15160048222956146</v>
      </c>
      <c r="E34" s="363">
        <v>0.44324854331729197</v>
      </c>
      <c r="F34" s="363">
        <v>0.23166946545097994</v>
      </c>
      <c r="G34" s="363">
        <v>0.85350120160733223</v>
      </c>
      <c r="H34" s="363">
        <v>1.8384983905687406E-3</v>
      </c>
      <c r="I34" s="363">
        <v>4.2648964825479835E-2</v>
      </c>
      <c r="J34" s="363">
        <v>4.1098175342898037E-2</v>
      </c>
    </row>
    <row r="35" spans="1:10" x14ac:dyDescent="0.15">
      <c r="A35" s="324" t="s">
        <v>271</v>
      </c>
      <c r="B35" s="325" t="s">
        <v>272</v>
      </c>
      <c r="C35" s="363">
        <v>0.87663582324551892</v>
      </c>
      <c r="D35" s="363">
        <f t="shared" si="0"/>
        <v>0.12336417675448108</v>
      </c>
      <c r="E35" s="363">
        <v>0.47507588227299496</v>
      </c>
      <c r="F35" s="363">
        <v>0.2277978284834116</v>
      </c>
      <c r="G35" s="363">
        <v>0.8525024859131588</v>
      </c>
      <c r="H35" s="363">
        <v>1.5955999030497748E-3</v>
      </c>
      <c r="I35" s="363">
        <v>8.9261714561845937E-2</v>
      </c>
      <c r="J35" s="363">
        <v>8.7510004379275461E-2</v>
      </c>
    </row>
    <row r="36" spans="1:10" x14ac:dyDescent="0.15">
      <c r="A36" s="324" t="s">
        <v>277</v>
      </c>
      <c r="B36" s="325" t="s">
        <v>663</v>
      </c>
      <c r="C36" s="363">
        <v>0.95348718276545419</v>
      </c>
      <c r="D36" s="363">
        <f t="shared" si="0"/>
        <v>4.6512817234545811E-2</v>
      </c>
      <c r="E36" s="363">
        <v>0.48951279933938896</v>
      </c>
      <c r="F36" s="363">
        <v>0.45796862097440133</v>
      </c>
      <c r="G36" s="363">
        <v>0.85250631085466999</v>
      </c>
      <c r="H36" s="363">
        <v>3.4532896272933184E-3</v>
      </c>
      <c r="I36" s="363">
        <v>0.11048720066061106</v>
      </c>
      <c r="J36" s="363">
        <v>5.5821635012386454E-2</v>
      </c>
    </row>
    <row r="37" spans="1:10" x14ac:dyDescent="0.15">
      <c r="A37" s="324" t="s">
        <v>281</v>
      </c>
      <c r="B37" s="325" t="s">
        <v>280</v>
      </c>
      <c r="C37" s="363">
        <v>0.80459274507622125</v>
      </c>
      <c r="D37" s="363">
        <f t="shared" si="0"/>
        <v>0.19540725492377875</v>
      </c>
      <c r="E37" s="363">
        <v>0.45320319628390521</v>
      </c>
      <c r="F37" s="363">
        <v>0.19727007124358301</v>
      </c>
      <c r="G37" s="363">
        <v>0.83148009717809757</v>
      </c>
      <c r="H37" s="363">
        <v>3.4251562825602287E-5</v>
      </c>
      <c r="I37" s="363">
        <v>5.099492170579073E-2</v>
      </c>
      <c r="J37" s="363">
        <v>4.8276052755274142E-2</v>
      </c>
    </row>
    <row r="38" spans="1:10" x14ac:dyDescent="0.15">
      <c r="A38" s="324" t="s">
        <v>284</v>
      </c>
      <c r="B38" s="325" t="s">
        <v>283</v>
      </c>
      <c r="C38" s="363">
        <v>0.54943861361972179</v>
      </c>
      <c r="D38" s="363">
        <f t="shared" si="0"/>
        <v>0.45056138638027821</v>
      </c>
      <c r="E38" s="363">
        <v>0.42152089828222283</v>
      </c>
      <c r="F38" s="363">
        <v>0.1630682376481728</v>
      </c>
      <c r="G38" s="363">
        <v>0.85790194467269243</v>
      </c>
      <c r="H38" s="363">
        <v>5.856755780866345E-6</v>
      </c>
      <c r="I38" s="363">
        <v>2.6521478914129006E-2</v>
      </c>
      <c r="J38" s="363">
        <v>2.6146301374757697E-2</v>
      </c>
    </row>
    <row r="39" spans="1:10" x14ac:dyDescent="0.15">
      <c r="A39" s="324" t="s">
        <v>287</v>
      </c>
      <c r="B39" s="325" t="s">
        <v>286</v>
      </c>
      <c r="C39" s="363">
        <v>0.97443126955312653</v>
      </c>
      <c r="D39" s="363">
        <f t="shared" si="0"/>
        <v>2.5568730446873467E-2</v>
      </c>
      <c r="E39" s="363">
        <v>0.62818471337579618</v>
      </c>
      <c r="F39" s="363">
        <v>0.41719745222929938</v>
      </c>
      <c r="G39" s="363">
        <v>0.82760814249363868</v>
      </c>
      <c r="H39" s="363">
        <v>5.5011670370280309E-5</v>
      </c>
      <c r="I39" s="363">
        <v>0.10881104033970276</v>
      </c>
      <c r="J39" s="363">
        <v>8.7314225053078551E-2</v>
      </c>
    </row>
    <row r="40" spans="1:10" x14ac:dyDescent="0.15">
      <c r="A40" s="324" t="s">
        <v>290</v>
      </c>
      <c r="B40" s="325" t="s">
        <v>291</v>
      </c>
      <c r="C40" s="363">
        <v>0.98881107458603013</v>
      </c>
      <c r="D40" s="363">
        <f t="shared" si="0"/>
        <v>1.1188925413969875E-2</v>
      </c>
      <c r="E40" s="363">
        <v>0.43023950977095243</v>
      </c>
      <c r="F40" s="363">
        <v>0.21596980906475358</v>
      </c>
      <c r="G40" s="363">
        <v>0.84922145328719723</v>
      </c>
      <c r="H40" s="363">
        <v>3.3686804232447318E-4</v>
      </c>
      <c r="I40" s="363">
        <v>3.2115233718193026E-2</v>
      </c>
      <c r="J40" s="363">
        <v>2.9275492284123603E-2</v>
      </c>
    </row>
    <row r="41" spans="1:10" x14ac:dyDescent="0.15">
      <c r="A41" s="324" t="s">
        <v>295</v>
      </c>
      <c r="B41" s="325" t="s">
        <v>294</v>
      </c>
      <c r="C41" s="363">
        <v>0.2097598002149659</v>
      </c>
      <c r="D41" s="363">
        <f t="shared" si="0"/>
        <v>0.79024019978503413</v>
      </c>
      <c r="E41" s="363">
        <v>0.21043384825346051</v>
      </c>
      <c r="F41" s="363">
        <v>2.3666976462705599E-2</v>
      </c>
      <c r="G41" s="363">
        <v>0.82544031311154598</v>
      </c>
      <c r="H41" s="363">
        <v>-1.3167242014483445E-4</v>
      </c>
      <c r="I41" s="363">
        <v>2.8499177136434794E-3</v>
      </c>
      <c r="J41" s="363">
        <v>2.8499177136434794E-3</v>
      </c>
    </row>
    <row r="42" spans="1:10" x14ac:dyDescent="0.15">
      <c r="A42" s="365" t="s">
        <v>299</v>
      </c>
      <c r="B42" s="325" t="s">
        <v>300</v>
      </c>
      <c r="C42" s="363">
        <v>0.57682804805794097</v>
      </c>
      <c r="D42" s="363">
        <f t="shared" si="0"/>
        <v>0.42317195194205903</v>
      </c>
      <c r="E42" s="363">
        <v>0.14473409748826041</v>
      </c>
      <c r="F42" s="363">
        <v>4.5650879897434334E-2</v>
      </c>
      <c r="G42" s="363">
        <v>0.84330770088041906</v>
      </c>
      <c r="H42" s="363">
        <v>0</v>
      </c>
      <c r="I42" s="363">
        <v>1.1149437567728446E-2</v>
      </c>
      <c r="J42" s="363">
        <v>1.1141806193623224E-2</v>
      </c>
    </row>
    <row r="43" spans="1:10" x14ac:dyDescent="0.15">
      <c r="A43" s="324" t="s">
        <v>306</v>
      </c>
      <c r="B43" s="325" t="s">
        <v>665</v>
      </c>
      <c r="C43" s="363">
        <v>0.86935713800828185</v>
      </c>
      <c r="D43" s="363">
        <f t="shared" si="0"/>
        <v>0.13064286199171815</v>
      </c>
      <c r="E43" s="363">
        <v>0.38886168511082819</v>
      </c>
      <c r="F43" s="363">
        <v>0.21104691019488786</v>
      </c>
      <c r="G43" s="363">
        <v>0.84470224284609441</v>
      </c>
      <c r="H43" s="363">
        <v>1.5687738698749137E-7</v>
      </c>
      <c r="I43" s="363">
        <v>7.6061763457709E-2</v>
      </c>
      <c r="J43" s="363">
        <v>7.5343583716906609E-2</v>
      </c>
    </row>
    <row r="44" spans="1:10" x14ac:dyDescent="0.15">
      <c r="A44" s="324" t="s">
        <v>309</v>
      </c>
      <c r="B44" s="325" t="s">
        <v>308</v>
      </c>
      <c r="C44" s="363">
        <v>0.47965950930607004</v>
      </c>
      <c r="D44" s="363">
        <f t="shared" si="0"/>
        <v>0.52034049069392996</v>
      </c>
      <c r="E44" s="363">
        <v>0.39371331187275138</v>
      </c>
      <c r="F44" s="363">
        <v>0.11582402322792401</v>
      </c>
      <c r="G44" s="363">
        <v>0.83400544959128065</v>
      </c>
      <c r="H44" s="363">
        <v>0</v>
      </c>
      <c r="I44" s="363">
        <v>2.7860884933409078E-2</v>
      </c>
      <c r="J44" s="363">
        <v>2.7507416524648109E-2</v>
      </c>
    </row>
    <row r="45" spans="1:10" x14ac:dyDescent="0.15">
      <c r="A45" s="324" t="s">
        <v>312</v>
      </c>
      <c r="B45" s="325" t="s">
        <v>311</v>
      </c>
      <c r="C45" s="363">
        <v>1.0014369490077284</v>
      </c>
      <c r="D45" s="363">
        <f t="shared" si="0"/>
        <v>-1.4369490077283942E-3</v>
      </c>
      <c r="E45" s="363">
        <v>0.21552265903219048</v>
      </c>
      <c r="F45" s="363">
        <v>7.1119335241952381E-2</v>
      </c>
      <c r="G45" s="363">
        <v>0.83357879234167898</v>
      </c>
      <c r="H45" s="363">
        <v>7.1614527159789821E-4</v>
      </c>
      <c r="I45" s="363">
        <v>3.3936177641226174E-2</v>
      </c>
      <c r="J45" s="363">
        <v>3.3691781300188538E-2</v>
      </c>
    </row>
    <row r="46" spans="1:10" x14ac:dyDescent="0.15">
      <c r="A46" s="324" t="s">
        <v>317</v>
      </c>
      <c r="B46" s="325" t="s">
        <v>318</v>
      </c>
      <c r="C46" s="363">
        <v>0.85312644564379336</v>
      </c>
      <c r="D46" s="363">
        <f t="shared" si="0"/>
        <v>0.14687355435620664</v>
      </c>
      <c r="E46" s="363">
        <v>0.25886888023985549</v>
      </c>
      <c r="F46" s="363">
        <v>0.16277770535764166</v>
      </c>
      <c r="G46" s="363">
        <v>0.80624642489417686</v>
      </c>
      <c r="H46" s="363">
        <v>2.2433466339211269E-5</v>
      </c>
      <c r="I46" s="363">
        <v>2.7788226968844858E-2</v>
      </c>
      <c r="J46" s="363">
        <v>2.7367362520717333E-2</v>
      </c>
    </row>
    <row r="47" spans="1:10" x14ac:dyDescent="0.15">
      <c r="A47" s="324" t="s">
        <v>323</v>
      </c>
      <c r="B47" s="325" t="s">
        <v>666</v>
      </c>
      <c r="C47" s="363">
        <v>0.96125779177108672</v>
      </c>
      <c r="D47" s="363">
        <f t="shared" si="0"/>
        <v>3.8742208228913277E-2</v>
      </c>
      <c r="E47" s="363">
        <v>0.50063437896486851</v>
      </c>
      <c r="F47" s="363">
        <v>0.29957270566274374</v>
      </c>
      <c r="G47" s="363">
        <v>0.85176711128419824</v>
      </c>
      <c r="H47" s="363">
        <v>4.5076102527739188E-5</v>
      </c>
      <c r="I47" s="363">
        <v>6.6792084117192396E-2</v>
      </c>
      <c r="J47" s="363">
        <v>6.1192049116973644E-2</v>
      </c>
    </row>
    <row r="48" spans="1:10" x14ac:dyDescent="0.15">
      <c r="A48" s="324" t="s">
        <v>327</v>
      </c>
      <c r="B48" s="325" t="s">
        <v>328</v>
      </c>
      <c r="C48" s="363">
        <v>0.81913232837483096</v>
      </c>
      <c r="D48" s="363">
        <f t="shared" si="0"/>
        <v>0.18086767162516904</v>
      </c>
      <c r="E48" s="363">
        <v>0.50465086124532521</v>
      </c>
      <c r="F48" s="363">
        <v>0.37153659268965139</v>
      </c>
      <c r="G48" s="363">
        <v>0.84924323132875357</v>
      </c>
      <c r="H48" s="363">
        <v>9.1966753498300363E-4</v>
      </c>
      <c r="I48" s="363">
        <v>0.10352005022793656</v>
      </c>
      <c r="J48" s="363">
        <v>9.4696039090437584E-2</v>
      </c>
    </row>
    <row r="49" spans="1:10" x14ac:dyDescent="0.15">
      <c r="A49" s="324" t="s">
        <v>332</v>
      </c>
      <c r="B49" s="325" t="s">
        <v>73</v>
      </c>
      <c r="C49" s="363">
        <v>0.91183151217020819</v>
      </c>
      <c r="D49" s="363">
        <f t="shared" si="0"/>
        <v>8.8168487829791808E-2</v>
      </c>
      <c r="E49" s="363">
        <v>0.5065671890339658</v>
      </c>
      <c r="F49" s="363">
        <v>0.27248170617178286</v>
      </c>
      <c r="G49" s="363">
        <v>0.84990548472832195</v>
      </c>
      <c r="H49" s="363">
        <v>5.4593330671647003E-5</v>
      </c>
      <c r="I49" s="363">
        <v>5.6383137340709599E-2</v>
      </c>
      <c r="J49" s="363">
        <v>5.4603615971930419E-2</v>
      </c>
    </row>
    <row r="50" spans="1:10" x14ac:dyDescent="0.15">
      <c r="A50" s="324" t="s">
        <v>344</v>
      </c>
      <c r="B50" s="325" t="s">
        <v>74</v>
      </c>
      <c r="C50" s="363">
        <v>0.86289890190442198</v>
      </c>
      <c r="D50" s="363">
        <f t="shared" si="0"/>
        <v>0.13710109809557802</v>
      </c>
      <c r="E50" s="363">
        <v>0.52067563951976958</v>
      </c>
      <c r="F50" s="363">
        <v>0.27071121846993434</v>
      </c>
      <c r="G50" s="363">
        <v>0.84995163460999268</v>
      </c>
      <c r="H50" s="363">
        <v>1.6210663322040777E-5</v>
      </c>
      <c r="I50" s="363">
        <v>4.2054319094795609E-2</v>
      </c>
      <c r="J50" s="363">
        <v>4.0714653024590271E-2</v>
      </c>
    </row>
    <row r="51" spans="1:10" x14ac:dyDescent="0.15">
      <c r="A51" s="324" t="s">
        <v>362</v>
      </c>
      <c r="B51" s="325" t="s">
        <v>75</v>
      </c>
      <c r="C51" s="363">
        <v>0.81286771908784883</v>
      </c>
      <c r="D51" s="363">
        <f t="shared" si="0"/>
        <v>0.18713228091215117</v>
      </c>
      <c r="E51" s="363">
        <v>0.41860763424744468</v>
      </c>
      <c r="F51" s="363">
        <v>0.2651035407749468</v>
      </c>
      <c r="G51" s="363">
        <v>0.83670195156320293</v>
      </c>
      <c r="H51" s="363">
        <v>3.8157809761590818E-4</v>
      </c>
      <c r="I51" s="363">
        <v>5.6694256536278652E-2</v>
      </c>
      <c r="J51" s="363">
        <v>5.6203669947745775E-2</v>
      </c>
    </row>
    <row r="52" spans="1:10" x14ac:dyDescent="0.15">
      <c r="A52" s="324" t="s">
        <v>375</v>
      </c>
      <c r="B52" s="325" t="s">
        <v>374</v>
      </c>
      <c r="C52" s="363">
        <v>0.99957136733819119</v>
      </c>
      <c r="D52" s="363">
        <f t="shared" si="0"/>
        <v>4.2863266180881432E-4</v>
      </c>
      <c r="E52" s="363">
        <v>0.433081156135461</v>
      </c>
      <c r="F52" s="363">
        <v>0.17930105056816442</v>
      </c>
      <c r="G52" s="363">
        <v>0.83441521466803326</v>
      </c>
      <c r="H52" s="363">
        <v>1.2184143722695163E-5</v>
      </c>
      <c r="I52" s="363">
        <v>6.4524691925224864E-2</v>
      </c>
      <c r="J52" s="363">
        <v>6.447364390946124E-2</v>
      </c>
    </row>
    <row r="53" spans="1:10" x14ac:dyDescent="0.15">
      <c r="A53" s="324" t="s">
        <v>378</v>
      </c>
      <c r="B53" s="325" t="s">
        <v>377</v>
      </c>
      <c r="C53" s="363">
        <v>0.92698822150636984</v>
      </c>
      <c r="D53" s="363">
        <f t="shared" si="0"/>
        <v>7.3011778493630164E-2</v>
      </c>
      <c r="E53" s="363">
        <v>0.36084266666666664</v>
      </c>
      <c r="F53" s="363">
        <v>0.34882666666666667</v>
      </c>
      <c r="G53" s="363">
        <v>0.8357770812629004</v>
      </c>
      <c r="H53" s="363">
        <v>1.9060602518980202E-4</v>
      </c>
      <c r="I53" s="363">
        <v>0.12111466666666666</v>
      </c>
      <c r="J53" s="363">
        <v>0.11877866666666667</v>
      </c>
    </row>
    <row r="54" spans="1:10" x14ac:dyDescent="0.15">
      <c r="A54" s="324" t="s">
        <v>381</v>
      </c>
      <c r="B54" s="325" t="s">
        <v>380</v>
      </c>
      <c r="C54" s="363">
        <v>0.87984595110888641</v>
      </c>
      <c r="D54" s="363">
        <f t="shared" si="0"/>
        <v>0.12015404889111359</v>
      </c>
      <c r="E54" s="363">
        <v>0.42190591808019723</v>
      </c>
      <c r="F54" s="363">
        <v>0.2866227850356956</v>
      </c>
      <c r="G54" s="363">
        <v>0.83445372709021437</v>
      </c>
      <c r="H54" s="363">
        <v>3.1218600010510784E-5</v>
      </c>
      <c r="I54" s="363">
        <v>6.4775524296390344E-2</v>
      </c>
      <c r="J54" s="363">
        <v>6.3405615512267921E-2</v>
      </c>
    </row>
    <row r="55" spans="1:10" x14ac:dyDescent="0.15">
      <c r="A55" s="324" t="s">
        <v>384</v>
      </c>
      <c r="B55" s="325" t="s">
        <v>383</v>
      </c>
      <c r="C55" s="363">
        <v>0.97405461724596265</v>
      </c>
      <c r="D55" s="363">
        <f t="shared" si="0"/>
        <v>2.5945382754037349E-2</v>
      </c>
      <c r="E55" s="363">
        <v>0.41748434237995824</v>
      </c>
      <c r="F55" s="363">
        <v>0.20678496868475993</v>
      </c>
      <c r="G55" s="363">
        <v>0.84654215042907621</v>
      </c>
      <c r="H55" s="363">
        <v>8.0641774931673356E-3</v>
      </c>
      <c r="I55" s="363">
        <v>7.7453027139874744E-2</v>
      </c>
      <c r="J55" s="363">
        <v>7.6461377870563674E-2</v>
      </c>
    </row>
    <row r="56" spans="1:10" x14ac:dyDescent="0.15">
      <c r="A56" s="324" t="s">
        <v>387</v>
      </c>
      <c r="B56" s="325" t="s">
        <v>388</v>
      </c>
      <c r="C56" s="363">
        <v>0.77336827919907469</v>
      </c>
      <c r="D56" s="363">
        <f t="shared" si="0"/>
        <v>0.22663172080092531</v>
      </c>
      <c r="E56" s="363">
        <v>0.42710687680535142</v>
      </c>
      <c r="F56" s="363">
        <v>0.28260781432118787</v>
      </c>
      <c r="G56" s="363">
        <v>0.82227840837771438</v>
      </c>
      <c r="H56" s="363">
        <v>6.2750954794996549E-7</v>
      </c>
      <c r="I56" s="363">
        <v>4.3673035017483403E-2</v>
      </c>
      <c r="J56" s="363">
        <v>4.3272690417067855E-2</v>
      </c>
    </row>
    <row r="57" spans="1:10" x14ac:dyDescent="0.15">
      <c r="A57" s="324" t="s">
        <v>393</v>
      </c>
      <c r="B57" s="325" t="s">
        <v>392</v>
      </c>
      <c r="C57" s="363">
        <v>0.94072402262484167</v>
      </c>
      <c r="D57" s="363">
        <f t="shared" si="0"/>
        <v>5.9275977375158329E-2</v>
      </c>
      <c r="E57" s="363">
        <v>0.35360915617443117</v>
      </c>
      <c r="F57" s="363">
        <v>0.15676837575009075</v>
      </c>
      <c r="G57" s="363">
        <v>0.85139970532519471</v>
      </c>
      <c r="H57" s="363">
        <v>2.2249396871812611E-3</v>
      </c>
      <c r="I57" s="363">
        <v>3.1615764986494828E-2</v>
      </c>
      <c r="J57" s="363">
        <v>3.1163235772434371E-2</v>
      </c>
    </row>
    <row r="58" spans="1:10" x14ac:dyDescent="0.15">
      <c r="A58" s="324" t="s">
        <v>396</v>
      </c>
      <c r="B58" s="325" t="s">
        <v>397</v>
      </c>
      <c r="C58" s="363">
        <v>0.84416206280474304</v>
      </c>
      <c r="D58" s="363">
        <f t="shared" si="0"/>
        <v>0.15583793719525696</v>
      </c>
      <c r="E58" s="363">
        <v>0.38735691710302822</v>
      </c>
      <c r="F58" s="363">
        <v>0.20587740105408753</v>
      </c>
      <c r="G58" s="363">
        <v>0.83277778927972501</v>
      </c>
      <c r="H58" s="363">
        <v>1.3167451184332759E-2</v>
      </c>
      <c r="I58" s="363">
        <v>3.8263419582670002E-2</v>
      </c>
      <c r="J58" s="363">
        <v>3.7954396755473435E-2</v>
      </c>
    </row>
    <row r="59" spans="1:10" x14ac:dyDescent="0.15">
      <c r="A59" s="324" t="s">
        <v>402</v>
      </c>
      <c r="B59" s="325" t="s">
        <v>401</v>
      </c>
      <c r="C59" s="363">
        <v>0.9733653781791175</v>
      </c>
      <c r="D59" s="363">
        <f t="shared" si="0"/>
        <v>2.6634621820882498E-2</v>
      </c>
      <c r="E59" s="363">
        <v>0.29704857162177944</v>
      </c>
      <c r="F59" s="363">
        <v>0.1783889787111092</v>
      </c>
      <c r="G59" s="363">
        <v>0.84061616927424354</v>
      </c>
      <c r="H59" s="363">
        <v>6.6357042997215688E-3</v>
      </c>
      <c r="I59" s="363">
        <v>3.3276571154567308E-2</v>
      </c>
      <c r="J59" s="363">
        <v>3.306755518943609E-2</v>
      </c>
    </row>
    <row r="60" spans="1:10" x14ac:dyDescent="0.15">
      <c r="A60" s="324" t="s">
        <v>405</v>
      </c>
      <c r="B60" s="325" t="s">
        <v>403</v>
      </c>
      <c r="C60" s="363">
        <v>0.97439553895072195</v>
      </c>
      <c r="D60" s="363">
        <f t="shared" si="0"/>
        <v>2.5604461049278049E-2</v>
      </c>
      <c r="E60" s="363">
        <v>0.15036056098122849</v>
      </c>
      <c r="F60" s="363">
        <v>7.6984830609637761E-2</v>
      </c>
      <c r="G60" s="363">
        <v>0.84965542256075444</v>
      </c>
      <c r="H60" s="363">
        <v>1.8261155354891947E-2</v>
      </c>
      <c r="I60" s="363">
        <v>3.2586614915287367E-2</v>
      </c>
      <c r="J60" s="363">
        <v>3.2586614915287367E-2</v>
      </c>
    </row>
    <row r="61" spans="1:10" x14ac:dyDescent="0.15">
      <c r="A61" s="324" t="s">
        <v>408</v>
      </c>
      <c r="B61" s="325" t="s">
        <v>409</v>
      </c>
      <c r="C61" s="363">
        <v>0.69481422835491713</v>
      </c>
      <c r="D61" s="363">
        <f t="shared" si="0"/>
        <v>0.30518577164508287</v>
      </c>
      <c r="E61" s="363">
        <v>0.22008502052932491</v>
      </c>
      <c r="F61" s="363">
        <v>9.6456130454236011E-2</v>
      </c>
      <c r="G61" s="363">
        <v>0.8416089611094707</v>
      </c>
      <c r="H61" s="363">
        <v>7.870015580539151E-4</v>
      </c>
      <c r="I61" s="363">
        <v>1.482208990273262E-2</v>
      </c>
      <c r="J61" s="363">
        <v>1.482208990273262E-2</v>
      </c>
    </row>
    <row r="62" spans="1:10" x14ac:dyDescent="0.15">
      <c r="A62" s="324" t="s">
        <v>414</v>
      </c>
      <c r="B62" s="325" t="s">
        <v>413</v>
      </c>
      <c r="C62" s="363">
        <v>0.77425532443351208</v>
      </c>
      <c r="D62" s="363">
        <f t="shared" si="0"/>
        <v>0.22574467556648792</v>
      </c>
      <c r="E62" s="363">
        <v>0.22120141923190645</v>
      </c>
      <c r="F62" s="363">
        <v>0.16888120503301685</v>
      </c>
      <c r="G62" s="363">
        <v>0.84148660412502496</v>
      </c>
      <c r="H62" s="363">
        <v>2.9702118602965036E-5</v>
      </c>
      <c r="I62" s="363">
        <v>3.4504254410460268E-2</v>
      </c>
      <c r="J62" s="363">
        <v>3.4105916751535861E-2</v>
      </c>
    </row>
    <row r="63" spans="1:10" x14ac:dyDescent="0.15">
      <c r="A63" s="324" t="s">
        <v>417</v>
      </c>
      <c r="B63" s="325" t="s">
        <v>416</v>
      </c>
      <c r="C63" s="363">
        <v>0.84034136194864018</v>
      </c>
      <c r="D63" s="363">
        <f t="shared" si="0"/>
        <v>0.15965863805135982</v>
      </c>
      <c r="E63" s="363">
        <v>0.31954767174269699</v>
      </c>
      <c r="F63" s="363">
        <v>0.22267366960658011</v>
      </c>
      <c r="G63" s="363">
        <v>0.8232210849033279</v>
      </c>
      <c r="H63" s="363">
        <v>6.7300399017633804E-5</v>
      </c>
      <c r="I63" s="363">
        <v>4.1511137537299465E-2</v>
      </c>
      <c r="J63" s="363">
        <v>4.1037668329314353E-2</v>
      </c>
    </row>
    <row r="64" spans="1:10" x14ac:dyDescent="0.15">
      <c r="A64" s="324" t="s">
        <v>420</v>
      </c>
      <c r="B64" s="325" t="s">
        <v>421</v>
      </c>
      <c r="C64" s="363">
        <v>0.66228611423203732</v>
      </c>
      <c r="D64" s="363">
        <f t="shared" si="0"/>
        <v>0.33771388576796268</v>
      </c>
      <c r="E64" s="363">
        <v>0.29845972082439942</v>
      </c>
      <c r="F64" s="363">
        <v>0.17210869470091453</v>
      </c>
      <c r="G64" s="363">
        <v>0.84142682802806879</v>
      </c>
      <c r="H64" s="363">
        <v>3.348286362936358E-4</v>
      </c>
      <c r="I64" s="363">
        <v>3.8979565046164615E-2</v>
      </c>
      <c r="J64" s="363">
        <v>3.8546361528026957E-2</v>
      </c>
    </row>
    <row r="65" spans="1:10" x14ac:dyDescent="0.15">
      <c r="A65" s="324" t="s">
        <v>427</v>
      </c>
      <c r="B65" s="325" t="s">
        <v>80</v>
      </c>
      <c r="C65" s="363">
        <v>0.90227283844403072</v>
      </c>
      <c r="D65" s="363">
        <f t="shared" si="0"/>
        <v>9.7727161555969277E-2</v>
      </c>
      <c r="E65" s="363">
        <v>0.49867069357891824</v>
      </c>
      <c r="F65" s="363">
        <v>0.33323053363676969</v>
      </c>
      <c r="G65" s="363">
        <v>0.85900749960108502</v>
      </c>
      <c r="H65" s="363">
        <v>7.4638077331662068E-3</v>
      </c>
      <c r="I65" s="363">
        <v>0.16053767786119913</v>
      </c>
      <c r="J65" s="363">
        <v>0.10858838292532488</v>
      </c>
    </row>
    <row r="66" spans="1:10" x14ac:dyDescent="0.15">
      <c r="A66" s="324" t="s">
        <v>431</v>
      </c>
      <c r="B66" s="325" t="s">
        <v>430</v>
      </c>
      <c r="C66" s="363">
        <v>0.57746412608797926</v>
      </c>
      <c r="D66" s="363">
        <f t="shared" si="0"/>
        <v>0.42253587391202074</v>
      </c>
      <c r="E66" s="363">
        <v>0.17666057178010561</v>
      </c>
      <c r="F66" s="363">
        <v>0.24516823595755224</v>
      </c>
      <c r="G66" s="363">
        <v>0.87181989266048654</v>
      </c>
      <c r="H66" s="363">
        <v>2.5691286742318171E-4</v>
      </c>
      <c r="I66" s="363">
        <v>4.3678121635708063E-2</v>
      </c>
      <c r="J66" s="363">
        <v>3.8141458329773233E-2</v>
      </c>
    </row>
    <row r="67" spans="1:10" x14ac:dyDescent="0.15">
      <c r="A67" s="324" t="s">
        <v>434</v>
      </c>
      <c r="B67" s="325" t="s">
        <v>435</v>
      </c>
      <c r="C67" s="363">
        <v>0</v>
      </c>
      <c r="D67" s="363">
        <f t="shared" si="0"/>
        <v>1</v>
      </c>
      <c r="E67" s="363">
        <v>0.47219176707743105</v>
      </c>
      <c r="F67" s="363">
        <v>0.32839199875949759</v>
      </c>
      <c r="G67" s="363">
        <v>0.86854143867387357</v>
      </c>
      <c r="H67" s="363">
        <v>0</v>
      </c>
      <c r="I67" s="363">
        <v>5.694863772769148E-2</v>
      </c>
      <c r="J67" s="363">
        <v>4.8249158556274117E-2</v>
      </c>
    </row>
    <row r="68" spans="1:10" x14ac:dyDescent="0.15">
      <c r="A68" s="324" t="s">
        <v>440</v>
      </c>
      <c r="B68" s="325" t="s">
        <v>439</v>
      </c>
      <c r="C68" s="363">
        <v>0</v>
      </c>
      <c r="D68" s="363">
        <f t="shared" si="0"/>
        <v>1</v>
      </c>
      <c r="E68" s="363">
        <v>0.47956001376617957</v>
      </c>
      <c r="F68" s="363">
        <v>0.34253470445899314</v>
      </c>
      <c r="G68" s="363">
        <v>0.87485889185005872</v>
      </c>
      <c r="H68" s="363">
        <v>0</v>
      </c>
      <c r="I68" s="363">
        <v>9.7143251980881487E-2</v>
      </c>
      <c r="J68" s="363">
        <v>7.8913694292483474E-2</v>
      </c>
    </row>
    <row r="69" spans="1:10" x14ac:dyDescent="0.15">
      <c r="A69" s="324" t="s">
        <v>443</v>
      </c>
      <c r="B69" s="325" t="s">
        <v>442</v>
      </c>
      <c r="C69" s="363">
        <v>0</v>
      </c>
      <c r="D69" s="363">
        <f t="shared" si="0"/>
        <v>1</v>
      </c>
      <c r="E69" s="363">
        <v>0.4941875913378504</v>
      </c>
      <c r="F69" s="363">
        <v>0.32743955094991367</v>
      </c>
      <c r="G69" s="363">
        <v>0.87234938200851042</v>
      </c>
      <c r="H69" s="363">
        <v>0</v>
      </c>
      <c r="I69" s="363">
        <v>7.5215889464594121E-2</v>
      </c>
      <c r="J69" s="363">
        <v>5.8751826757008102E-2</v>
      </c>
    </row>
    <row r="70" spans="1:10" x14ac:dyDescent="0.15">
      <c r="A70" s="324" t="s">
        <v>446</v>
      </c>
      <c r="B70" s="325" t="s">
        <v>445</v>
      </c>
      <c r="C70" s="363">
        <v>0</v>
      </c>
      <c r="D70" s="363">
        <f t="shared" ref="D70:D113" si="1">1-C70</f>
        <v>1</v>
      </c>
      <c r="E70" s="363">
        <v>0.50722545930728358</v>
      </c>
      <c r="F70" s="363">
        <v>0.40521981452870381</v>
      </c>
      <c r="G70" s="363">
        <v>0.86453751766586096</v>
      </c>
      <c r="H70" s="363">
        <v>0</v>
      </c>
      <c r="I70" s="363">
        <v>6.7244941286452892E-2</v>
      </c>
      <c r="J70" s="363">
        <v>5.6347878212653295E-2</v>
      </c>
    </row>
    <row r="71" spans="1:10" x14ac:dyDescent="0.15">
      <c r="A71" s="324" t="s">
        <v>449</v>
      </c>
      <c r="B71" s="325" t="s">
        <v>954</v>
      </c>
      <c r="C71" s="363">
        <v>2.2577362486146647E-4</v>
      </c>
      <c r="D71" s="363">
        <f t="shared" si="1"/>
        <v>0.99977422637513857</v>
      </c>
      <c r="E71" s="363">
        <v>0.45003010550175732</v>
      </c>
      <c r="F71" s="363">
        <v>6.457861233666147E-2</v>
      </c>
      <c r="G71" s="363">
        <v>0.62486758853674595</v>
      </c>
      <c r="H71" s="363">
        <v>2.0743164786883376E-2</v>
      </c>
      <c r="I71" s="363">
        <v>5.8639477834400633E-3</v>
      </c>
      <c r="J71" s="363">
        <v>5.8627152142790668E-3</v>
      </c>
    </row>
    <row r="72" spans="1:10" x14ac:dyDescent="0.15">
      <c r="A72" s="324" t="s">
        <v>452</v>
      </c>
      <c r="B72" s="325" t="s">
        <v>453</v>
      </c>
      <c r="C72" s="363">
        <v>1.1774357727776849E-4</v>
      </c>
      <c r="D72" s="363">
        <f t="shared" si="1"/>
        <v>0.99988225642272222</v>
      </c>
      <c r="E72" s="363">
        <v>0.25003487336497571</v>
      </c>
      <c r="F72" s="363">
        <v>8.212766870660948E-2</v>
      </c>
      <c r="G72" s="363">
        <v>0.83448380985562787</v>
      </c>
      <c r="H72" s="363">
        <v>6.1025303538134144E-3</v>
      </c>
      <c r="I72" s="363">
        <v>6.6956860753336215E-3</v>
      </c>
      <c r="J72" s="363">
        <v>6.6956860753336215E-3</v>
      </c>
    </row>
    <row r="73" spans="1:10" x14ac:dyDescent="0.15">
      <c r="A73" s="324" t="s">
        <v>457</v>
      </c>
      <c r="B73" s="325" t="s">
        <v>82</v>
      </c>
      <c r="C73" s="363">
        <v>2.643283592610084E-4</v>
      </c>
      <c r="D73" s="363">
        <f t="shared" si="1"/>
        <v>0.99973567164073895</v>
      </c>
      <c r="E73" s="363">
        <v>0.47138576805153948</v>
      </c>
      <c r="F73" s="363">
        <v>0.11879606408248544</v>
      </c>
      <c r="G73" s="363">
        <v>0.8363380116272241</v>
      </c>
      <c r="H73" s="363">
        <v>6.2144885156601541E-3</v>
      </c>
      <c r="I73" s="363">
        <v>1.7677445909038587E-2</v>
      </c>
      <c r="J73" s="363">
        <v>1.7677445909038587E-2</v>
      </c>
    </row>
    <row r="74" spans="1:10" x14ac:dyDescent="0.15">
      <c r="A74" s="324" t="s">
        <v>459</v>
      </c>
      <c r="B74" s="325" t="s">
        <v>83</v>
      </c>
      <c r="C74" s="363">
        <v>0.1939204338366044</v>
      </c>
      <c r="D74" s="363">
        <f t="shared" si="1"/>
        <v>0.8060795661633956</v>
      </c>
      <c r="E74" s="363">
        <v>0.55383385078558656</v>
      </c>
      <c r="F74" s="363">
        <v>0.38353090601185436</v>
      </c>
      <c r="G74" s="363">
        <v>0.86732040573524183</v>
      </c>
      <c r="H74" s="363">
        <v>8.869324535649471E-4</v>
      </c>
      <c r="I74" s="363">
        <v>7.3285351397121085E-2</v>
      </c>
      <c r="J74" s="363">
        <v>7.1716530247436253E-2</v>
      </c>
    </row>
    <row r="75" spans="1:10" x14ac:dyDescent="0.15">
      <c r="A75" s="324" t="s">
        <v>462</v>
      </c>
      <c r="B75" s="325" t="s">
        <v>84</v>
      </c>
      <c r="C75" s="363">
        <v>0.51151546571052797</v>
      </c>
      <c r="D75" s="363">
        <f t="shared" si="1"/>
        <v>0.48848453428947203</v>
      </c>
      <c r="E75" s="363">
        <v>0.72368750282899197</v>
      </c>
      <c r="F75" s="363">
        <v>0.4840228874351859</v>
      </c>
      <c r="G75" s="363">
        <v>0.84652130075496346</v>
      </c>
      <c r="H75" s="363">
        <v>0.18951415857636908</v>
      </c>
      <c r="I75" s="363">
        <v>0.15351460173422662</v>
      </c>
      <c r="J75" s="363">
        <v>0.14683071335171613</v>
      </c>
    </row>
    <row r="76" spans="1:10" x14ac:dyDescent="0.15">
      <c r="A76" s="324" t="s">
        <v>467</v>
      </c>
      <c r="B76" s="325" t="s">
        <v>85</v>
      </c>
      <c r="C76" s="363">
        <v>0.39779900868849799</v>
      </c>
      <c r="D76" s="363">
        <f t="shared" si="1"/>
        <v>0.60220099131150207</v>
      </c>
      <c r="E76" s="363">
        <v>0.63505134979536115</v>
      </c>
      <c r="F76" s="363">
        <v>0.3050337162189074</v>
      </c>
      <c r="G76" s="363">
        <v>0.82398839870929708</v>
      </c>
      <c r="H76" s="363">
        <v>6.6495042805302357E-2</v>
      </c>
      <c r="I76" s="363">
        <v>4.4246276249708824E-2</v>
      </c>
      <c r="J76" s="363">
        <v>4.3278300321170068E-2</v>
      </c>
    </row>
    <row r="77" spans="1:10" x14ac:dyDescent="0.15">
      <c r="A77" s="365" t="s">
        <v>472</v>
      </c>
      <c r="B77" s="325" t="s">
        <v>471</v>
      </c>
      <c r="C77" s="363">
        <v>6.552463270931877E-2</v>
      </c>
      <c r="D77" s="363">
        <f t="shared" si="1"/>
        <v>0.93447536729068126</v>
      </c>
      <c r="E77" s="363">
        <v>0.70932588321814805</v>
      </c>
      <c r="F77" s="363">
        <v>0.19128378951735323</v>
      </c>
      <c r="G77" s="363">
        <v>0.88058372663306672</v>
      </c>
      <c r="H77" s="363">
        <v>2.9410849587791594E-3</v>
      </c>
      <c r="I77" s="363">
        <v>4.0818491245603945E-2</v>
      </c>
      <c r="J77" s="363">
        <v>3.758803895871244E-2</v>
      </c>
    </row>
    <row r="78" spans="1:10" x14ac:dyDescent="0.15">
      <c r="A78" s="324" t="s">
        <v>474</v>
      </c>
      <c r="B78" s="325" t="s">
        <v>475</v>
      </c>
      <c r="C78" s="363">
        <v>1.0412171280217559E-4</v>
      </c>
      <c r="D78" s="363">
        <f t="shared" si="1"/>
        <v>0.99989587828719784</v>
      </c>
      <c r="E78" s="363">
        <v>0.64081850755377545</v>
      </c>
      <c r="F78" s="363">
        <v>0.10239623094622489</v>
      </c>
      <c r="G78" s="363">
        <v>0.89270417810919345</v>
      </c>
      <c r="H78" s="363">
        <v>7.6316874542277535E-2</v>
      </c>
      <c r="I78" s="363">
        <v>2.6976156739215662E-2</v>
      </c>
      <c r="J78" s="363">
        <v>1.807418922034747E-2</v>
      </c>
    </row>
    <row r="79" spans="1:10" x14ac:dyDescent="0.15">
      <c r="A79" s="324" t="s">
        <v>477</v>
      </c>
      <c r="B79" s="325" t="s">
        <v>478</v>
      </c>
      <c r="C79" s="363">
        <v>0</v>
      </c>
      <c r="D79" s="363">
        <f t="shared" si="1"/>
        <v>1</v>
      </c>
      <c r="E79" s="363">
        <v>0.89095986062035193</v>
      </c>
      <c r="F79" s="363">
        <v>0</v>
      </c>
      <c r="G79" s="363">
        <v>0</v>
      </c>
      <c r="H79" s="372">
        <v>0</v>
      </c>
      <c r="I79" s="363">
        <v>0</v>
      </c>
      <c r="J79" s="363">
        <v>0</v>
      </c>
    </row>
    <row r="80" spans="1:10" x14ac:dyDescent="0.15">
      <c r="A80" s="324" t="s">
        <v>481</v>
      </c>
      <c r="B80" s="325" t="s">
        <v>482</v>
      </c>
      <c r="C80" s="363">
        <v>0.24284007123052223</v>
      </c>
      <c r="D80" s="363">
        <f t="shared" si="1"/>
        <v>0.7571599287694778</v>
      </c>
      <c r="E80" s="363">
        <v>0.65410089020771511</v>
      </c>
      <c r="F80" s="363">
        <v>0.29117705242334324</v>
      </c>
      <c r="G80" s="363">
        <v>0.79538691487193425</v>
      </c>
      <c r="H80" s="363">
        <v>1.846300425948252E-2</v>
      </c>
      <c r="I80" s="363">
        <v>2.5709198813056378E-2</v>
      </c>
      <c r="J80" s="363">
        <v>2.5709198813056378E-2</v>
      </c>
    </row>
    <row r="81" spans="1:10" x14ac:dyDescent="0.15">
      <c r="A81" s="324" t="s">
        <v>487</v>
      </c>
      <c r="B81" s="325" t="s">
        <v>488</v>
      </c>
      <c r="C81" s="363">
        <v>0.49732747269443084</v>
      </c>
      <c r="D81" s="363">
        <f t="shared" si="1"/>
        <v>0.50267252730556922</v>
      </c>
      <c r="E81" s="363">
        <v>0.77489764476687339</v>
      </c>
      <c r="F81" s="363">
        <v>0.60292179664400902</v>
      </c>
      <c r="G81" s="363">
        <v>0.84944432693172678</v>
      </c>
      <c r="H81" s="363">
        <v>1.7619056209952143E-2</v>
      </c>
      <c r="I81" s="363">
        <v>0.17694665507642376</v>
      </c>
      <c r="J81" s="363">
        <v>0.16803115879463429</v>
      </c>
    </row>
    <row r="82" spans="1:10" x14ac:dyDescent="0.15">
      <c r="A82" s="324" t="s">
        <v>493</v>
      </c>
      <c r="B82" s="325" t="s">
        <v>494</v>
      </c>
      <c r="C82" s="363">
        <v>0</v>
      </c>
      <c r="D82" s="363">
        <f t="shared" si="1"/>
        <v>1</v>
      </c>
      <c r="E82" s="363">
        <v>0</v>
      </c>
      <c r="F82" s="363">
        <v>0</v>
      </c>
      <c r="G82" s="363">
        <v>0</v>
      </c>
      <c r="H82" s="363">
        <v>0</v>
      </c>
      <c r="I82" s="363">
        <v>0</v>
      </c>
      <c r="J82" s="363">
        <v>0</v>
      </c>
    </row>
    <row r="83" spans="1:10" x14ac:dyDescent="0.15">
      <c r="A83" s="324" t="s">
        <v>499</v>
      </c>
      <c r="B83" s="325" t="s">
        <v>500</v>
      </c>
      <c r="C83" s="363">
        <v>0.79385692343855152</v>
      </c>
      <c r="D83" s="363">
        <f t="shared" si="1"/>
        <v>0.20614307656144848</v>
      </c>
      <c r="E83" s="363">
        <v>0.23463073104375454</v>
      </c>
      <c r="F83" s="363">
        <v>0.11117015599203349</v>
      </c>
      <c r="G83" s="363">
        <v>0.78675464220783198</v>
      </c>
      <c r="H83" s="363">
        <v>5.8698288964486364E-4</v>
      </c>
      <c r="I83" s="363">
        <v>1.2885409782828386E-2</v>
      </c>
      <c r="J83" s="363">
        <v>1.2742339494439562E-2</v>
      </c>
    </row>
    <row r="84" spans="1:10" x14ac:dyDescent="0.15">
      <c r="A84" s="324" t="s">
        <v>507</v>
      </c>
      <c r="B84" s="325" t="s">
        <v>505</v>
      </c>
      <c r="C84" s="363">
        <v>1</v>
      </c>
      <c r="D84" s="363">
        <f t="shared" si="1"/>
        <v>0</v>
      </c>
      <c r="E84" s="363">
        <v>0</v>
      </c>
      <c r="F84" s="363">
        <v>0</v>
      </c>
      <c r="G84" s="363">
        <v>0</v>
      </c>
      <c r="H84" s="363">
        <v>6.0671806492788999E-3</v>
      </c>
      <c r="I84" s="363">
        <v>0</v>
      </c>
      <c r="J84" s="363">
        <v>0</v>
      </c>
    </row>
    <row r="85" spans="1:10" x14ac:dyDescent="0.15">
      <c r="A85" s="324" t="s">
        <v>510</v>
      </c>
      <c r="B85" s="325" t="s">
        <v>509</v>
      </c>
      <c r="C85" s="363">
        <v>0.48012942095280597</v>
      </c>
      <c r="D85" s="363">
        <f t="shared" si="1"/>
        <v>0.51987057904719403</v>
      </c>
      <c r="E85" s="363">
        <v>0.6760740451727576</v>
      </c>
      <c r="F85" s="363">
        <v>0.45731998092513115</v>
      </c>
      <c r="G85" s="363">
        <v>0.82657123897999807</v>
      </c>
      <c r="H85" s="363">
        <v>6.92143031388812E-4</v>
      </c>
      <c r="I85" s="363">
        <v>0.1897732691724108</v>
      </c>
      <c r="J85" s="363">
        <v>0.18506957991936532</v>
      </c>
    </row>
    <row r="86" spans="1:10" x14ac:dyDescent="0.15">
      <c r="A86" s="324" t="s">
        <v>513</v>
      </c>
      <c r="B86" s="325" t="s">
        <v>511</v>
      </c>
      <c r="C86" s="363">
        <v>0.14087587744740637</v>
      </c>
      <c r="D86" s="363">
        <f t="shared" si="1"/>
        <v>0.85912412255259363</v>
      </c>
      <c r="E86" s="363">
        <v>0.59407706316640596</v>
      </c>
      <c r="F86" s="363">
        <v>0.30751966629638866</v>
      </c>
      <c r="G86" s="363">
        <v>0.85570708932301265</v>
      </c>
      <c r="H86" s="363">
        <v>1.7260695965610384E-3</v>
      </c>
      <c r="I86" s="363">
        <v>6.9959873954342458E-2</v>
      </c>
      <c r="J86" s="363">
        <v>6.9752064866662133E-2</v>
      </c>
    </row>
    <row r="87" spans="1:10" x14ac:dyDescent="0.15">
      <c r="A87" s="324" t="s">
        <v>516</v>
      </c>
      <c r="B87" s="325" t="s">
        <v>517</v>
      </c>
      <c r="C87" s="363">
        <v>0.29392777997837466</v>
      </c>
      <c r="D87" s="363">
        <f t="shared" si="1"/>
        <v>0.7060722200216254</v>
      </c>
      <c r="E87" s="363">
        <v>0.60278904129669508</v>
      </c>
      <c r="F87" s="363">
        <v>0.258006799069601</v>
      </c>
      <c r="G87" s="363">
        <v>0.85585615694400352</v>
      </c>
      <c r="H87" s="363">
        <v>1.0455720965329313E-2</v>
      </c>
      <c r="I87" s="363">
        <v>9.7459079474096058E-2</v>
      </c>
      <c r="J87" s="363">
        <v>6.8467105135517917E-2</v>
      </c>
    </row>
    <row r="88" spans="1:10" x14ac:dyDescent="0.15">
      <c r="A88" s="324" t="s">
        <v>522</v>
      </c>
      <c r="B88" s="325" t="s">
        <v>521</v>
      </c>
      <c r="C88" s="363">
        <v>0.11823556161891768</v>
      </c>
      <c r="D88" s="363">
        <f t="shared" si="1"/>
        <v>0.88176443838108232</v>
      </c>
      <c r="E88" s="363">
        <v>0.78045129213790088</v>
      </c>
      <c r="F88" s="363">
        <v>0.59427416270556743</v>
      </c>
      <c r="G88" s="363">
        <v>0.83412705709294843</v>
      </c>
      <c r="H88" s="363">
        <v>5.5456156300078203E-4</v>
      </c>
      <c r="I88" s="363">
        <v>0.11725946566136698</v>
      </c>
      <c r="J88" s="363">
        <v>0.11701906791236409</v>
      </c>
    </row>
    <row r="89" spans="1:10" x14ac:dyDescent="0.15">
      <c r="A89" s="324" t="s">
        <v>524</v>
      </c>
      <c r="B89" s="325" t="s">
        <v>525</v>
      </c>
      <c r="C89" s="363">
        <v>0.22436310385307431</v>
      </c>
      <c r="D89" s="363">
        <f t="shared" si="1"/>
        <v>0.77563689614692566</v>
      </c>
      <c r="E89" s="363">
        <v>0.45444757024339572</v>
      </c>
      <c r="F89" s="363">
        <v>6.9344927702524109E-2</v>
      </c>
      <c r="G89" s="363">
        <v>0.75921876846708425</v>
      </c>
      <c r="H89" s="363">
        <v>3.4978009712279032E-2</v>
      </c>
      <c r="I89" s="363">
        <v>7.2184783210020222E-3</v>
      </c>
      <c r="J89" s="363">
        <v>7.0648064861808038E-3</v>
      </c>
    </row>
    <row r="90" spans="1:10" x14ac:dyDescent="0.15">
      <c r="A90" s="324" t="s">
        <v>528</v>
      </c>
      <c r="B90" s="325" t="s">
        <v>527</v>
      </c>
      <c r="C90" s="363">
        <v>0.75379407848037405</v>
      </c>
      <c r="D90" s="363">
        <f t="shared" si="1"/>
        <v>0.24620592151962595</v>
      </c>
      <c r="E90" s="363">
        <v>0.51224777290186585</v>
      </c>
      <c r="F90" s="363">
        <v>0.16149628563610383</v>
      </c>
      <c r="G90" s="363">
        <v>0.87687480389080641</v>
      </c>
      <c r="H90" s="363">
        <v>6.764030002277337E-3</v>
      </c>
      <c r="I90" s="363">
        <v>2.7515683432822208E-2</v>
      </c>
      <c r="J90" s="363">
        <v>2.7515683432822208E-2</v>
      </c>
    </row>
    <row r="91" spans="1:10" x14ac:dyDescent="0.15">
      <c r="A91" s="324" t="s">
        <v>531</v>
      </c>
      <c r="B91" s="325" t="s">
        <v>530</v>
      </c>
      <c r="C91" s="363">
        <v>0.39951391936113267</v>
      </c>
      <c r="D91" s="363">
        <f t="shared" si="1"/>
        <v>0.60048608063886733</v>
      </c>
      <c r="E91" s="363">
        <v>0.67622123229289277</v>
      </c>
      <c r="F91" s="363">
        <v>0.37261501284363241</v>
      </c>
      <c r="G91" s="363">
        <v>0.84374905779474851</v>
      </c>
      <c r="H91" s="363">
        <v>2.3989690018127181E-2</v>
      </c>
      <c r="I91" s="363">
        <v>5.7542662313941284E-2</v>
      </c>
      <c r="J91" s="363">
        <v>5.4579639218596883E-2</v>
      </c>
    </row>
    <row r="92" spans="1:10" x14ac:dyDescent="0.15">
      <c r="A92" s="324" t="s">
        <v>534</v>
      </c>
      <c r="B92" s="325" t="s">
        <v>533</v>
      </c>
      <c r="C92" s="363">
        <v>0.95025153239134297</v>
      </c>
      <c r="D92" s="363">
        <f t="shared" si="1"/>
        <v>4.9748467608657032E-2</v>
      </c>
      <c r="E92" s="363">
        <v>0.44251698369565218</v>
      </c>
      <c r="F92" s="363">
        <v>0.25746942934782607</v>
      </c>
      <c r="G92" s="363">
        <v>0.83618517394688585</v>
      </c>
      <c r="H92" s="363">
        <v>8.677463491363769E-3</v>
      </c>
      <c r="I92" s="363">
        <v>5.730638586956522E-2</v>
      </c>
      <c r="J92" s="363">
        <v>4.5838994565217395E-2</v>
      </c>
    </row>
    <row r="93" spans="1:10" x14ac:dyDescent="0.15">
      <c r="A93" s="324" t="s">
        <v>537</v>
      </c>
      <c r="B93" s="325" t="s">
        <v>536</v>
      </c>
      <c r="C93" s="363">
        <v>0.72961757769352475</v>
      </c>
      <c r="D93" s="363">
        <f t="shared" si="1"/>
        <v>0.27038242230647525</v>
      </c>
      <c r="E93" s="363">
        <v>0.52042672390272293</v>
      </c>
      <c r="F93" s="363">
        <v>0.23413427433290285</v>
      </c>
      <c r="G93" s="363">
        <v>0.84633312616532008</v>
      </c>
      <c r="H93" s="363">
        <v>4.7235258297310366E-3</v>
      </c>
      <c r="I93" s="363">
        <v>6.758280735580334E-2</v>
      </c>
      <c r="J93" s="363">
        <v>5.0211906797387997E-2</v>
      </c>
    </row>
    <row r="94" spans="1:10" x14ac:dyDescent="0.15">
      <c r="A94" s="324" t="s">
        <v>541</v>
      </c>
      <c r="B94" s="325" t="s">
        <v>89</v>
      </c>
      <c r="C94" s="363">
        <v>0</v>
      </c>
      <c r="D94" s="363">
        <f t="shared" si="1"/>
        <v>1</v>
      </c>
      <c r="E94" s="363">
        <v>0.71666275000185831</v>
      </c>
      <c r="F94" s="363">
        <v>0.34185107868379477</v>
      </c>
      <c r="G94" s="363">
        <v>0.74211709451458163</v>
      </c>
      <c r="H94" s="363">
        <v>4.4293807291294904E-3</v>
      </c>
      <c r="I94" s="363">
        <v>6.3385359221058271E-2</v>
      </c>
      <c r="J94" s="363">
        <v>6.3385359221058271E-2</v>
      </c>
    </row>
    <row r="95" spans="1:10" x14ac:dyDescent="0.15">
      <c r="A95" s="324" t="s">
        <v>547</v>
      </c>
      <c r="B95" s="325" t="s">
        <v>548</v>
      </c>
      <c r="C95" s="363">
        <v>0.22015997615767094</v>
      </c>
      <c r="D95" s="363">
        <f t="shared" si="1"/>
        <v>0.77984002384232909</v>
      </c>
      <c r="E95" s="363">
        <v>0.79030824977213332</v>
      </c>
      <c r="F95" s="363">
        <v>0.59585231216020074</v>
      </c>
      <c r="G95" s="363">
        <v>0.80559303460699028</v>
      </c>
      <c r="H95" s="363">
        <v>4.0626170860914336E-2</v>
      </c>
      <c r="I95" s="363">
        <v>9.9283450503239667E-2</v>
      </c>
      <c r="J95" s="363">
        <v>9.905573478185499E-2</v>
      </c>
    </row>
    <row r="96" spans="1:10" x14ac:dyDescent="0.15">
      <c r="A96" s="324" t="s">
        <v>668</v>
      </c>
      <c r="B96" s="325" t="s">
        <v>842</v>
      </c>
      <c r="C96" s="363">
        <v>0.41595294964172569</v>
      </c>
      <c r="D96" s="363">
        <f t="shared" si="1"/>
        <v>0.58404705035827431</v>
      </c>
      <c r="E96" s="363">
        <v>0.5451592089333227</v>
      </c>
      <c r="F96" s="363">
        <v>0.36871116908165635</v>
      </c>
      <c r="G96" s="363">
        <v>0.8177075493000151</v>
      </c>
      <c r="H96" s="363">
        <v>1.9282845483879149E-3</v>
      </c>
      <c r="I96" s="363">
        <v>6.8895285306432533E-2</v>
      </c>
      <c r="J96" s="363">
        <v>6.8890515456049725E-2</v>
      </c>
    </row>
    <row r="97" spans="1:10" x14ac:dyDescent="0.15">
      <c r="A97" s="324" t="s">
        <v>558</v>
      </c>
      <c r="B97" s="325" t="s">
        <v>557</v>
      </c>
      <c r="C97" s="363">
        <v>5.1717763188272453E-2</v>
      </c>
      <c r="D97" s="363">
        <f t="shared" si="1"/>
        <v>0.94828223681172752</v>
      </c>
      <c r="E97" s="363">
        <v>0.51458879674911995</v>
      </c>
      <c r="F97" s="363">
        <v>0.43635867468019007</v>
      </c>
      <c r="G97" s="363">
        <v>0.86287412322379009</v>
      </c>
      <c r="H97" s="363">
        <v>2.6131484690205074E-2</v>
      </c>
      <c r="I97" s="363">
        <v>9.4976208354348113E-2</v>
      </c>
      <c r="J97" s="363">
        <v>8.9403995051639013E-2</v>
      </c>
    </row>
    <row r="98" spans="1:10" x14ac:dyDescent="0.15">
      <c r="A98" s="324" t="s">
        <v>561</v>
      </c>
      <c r="B98" s="325" t="s">
        <v>560</v>
      </c>
      <c r="C98" s="363">
        <v>0.19701516970424535</v>
      </c>
      <c r="D98" s="363">
        <f t="shared" si="1"/>
        <v>0.80298483029575463</v>
      </c>
      <c r="E98" s="363">
        <v>0.5529203578018278</v>
      </c>
      <c r="F98" s="363">
        <v>0.50024277868295264</v>
      </c>
      <c r="G98" s="363">
        <v>0.80440456418110051</v>
      </c>
      <c r="H98" s="363">
        <v>2.8865439205698416E-4</v>
      </c>
      <c r="I98" s="363">
        <v>9.6183519103984802E-2</v>
      </c>
      <c r="J98" s="363">
        <v>9.2558024105225678E-2</v>
      </c>
    </row>
    <row r="99" spans="1:10" x14ac:dyDescent="0.15">
      <c r="A99" s="324" t="s">
        <v>564</v>
      </c>
      <c r="B99" s="325" t="s">
        <v>563</v>
      </c>
      <c r="C99" s="363">
        <v>3.0644365174560879E-2</v>
      </c>
      <c r="D99" s="363">
        <f t="shared" si="1"/>
        <v>0.96935563482543907</v>
      </c>
      <c r="E99" s="363">
        <v>0.69902260264388361</v>
      </c>
      <c r="F99" s="363">
        <v>0.63175590939933102</v>
      </c>
      <c r="G99" s="363">
        <v>0.8424615886110467</v>
      </c>
      <c r="H99" s="363">
        <v>2.8985921038904808E-2</v>
      </c>
      <c r="I99" s="363">
        <v>0.20278882989536937</v>
      </c>
      <c r="J99" s="363">
        <v>0.20252085087957841</v>
      </c>
    </row>
    <row r="100" spans="1:10" x14ac:dyDescent="0.15">
      <c r="A100" s="324" t="s">
        <v>567</v>
      </c>
      <c r="B100" s="325" t="s">
        <v>566</v>
      </c>
      <c r="C100" s="363">
        <v>4.9822682562474909E-3</v>
      </c>
      <c r="D100" s="363">
        <f t="shared" si="1"/>
        <v>0.99501773174375252</v>
      </c>
      <c r="E100" s="363">
        <v>0.76703238194026802</v>
      </c>
      <c r="F100" s="363">
        <v>0.65129549830890021</v>
      </c>
      <c r="G100" s="363">
        <v>0.87659767330056271</v>
      </c>
      <c r="H100" s="363">
        <v>3.7673581560422765E-3</v>
      </c>
      <c r="I100" s="363">
        <v>0.16072482799335699</v>
      </c>
      <c r="J100" s="363">
        <v>0.16072482799335699</v>
      </c>
    </row>
    <row r="101" spans="1:10" x14ac:dyDescent="0.15">
      <c r="A101" s="324" t="s">
        <v>569</v>
      </c>
      <c r="B101" s="325" t="s">
        <v>92</v>
      </c>
      <c r="C101" s="363">
        <v>0.18971552878179385</v>
      </c>
      <c r="D101" s="363">
        <f t="shared" si="1"/>
        <v>0.81028447121820613</v>
      </c>
      <c r="E101" s="363">
        <v>0.62762584714708036</v>
      </c>
      <c r="F101" s="363">
        <v>0.53467229921687787</v>
      </c>
      <c r="G101" s="363">
        <v>0.89871243974187187</v>
      </c>
      <c r="H101" s="363">
        <v>1.1833784225089766E-2</v>
      </c>
      <c r="I101" s="363">
        <v>0.10451509836376063</v>
      </c>
      <c r="J101" s="363">
        <v>0.10031950723420374</v>
      </c>
    </row>
    <row r="102" spans="1:10" x14ac:dyDescent="0.15">
      <c r="A102" s="324" t="s">
        <v>571</v>
      </c>
      <c r="B102" s="325" t="s">
        <v>572</v>
      </c>
      <c r="C102" s="363">
        <v>0.2396188383579527</v>
      </c>
      <c r="D102" s="363">
        <f t="shared" si="1"/>
        <v>0.76038116164204728</v>
      </c>
      <c r="E102" s="363">
        <v>0.64959799671861096</v>
      </c>
      <c r="F102" s="363">
        <v>0.14508332652470868</v>
      </c>
      <c r="G102" s="363">
        <v>0.86320051139995735</v>
      </c>
      <c r="H102" s="363">
        <v>2.0533158258169456E-3</v>
      </c>
      <c r="I102" s="363">
        <v>3.3608843409729784E-2</v>
      </c>
      <c r="J102" s="363">
        <v>3.291546779667754E-2</v>
      </c>
    </row>
    <row r="103" spans="1:10" x14ac:dyDescent="0.15">
      <c r="A103" s="324" t="s">
        <v>577</v>
      </c>
      <c r="B103" s="325" t="s">
        <v>576</v>
      </c>
      <c r="C103" s="363">
        <v>0.89694882767618089</v>
      </c>
      <c r="D103" s="363">
        <f t="shared" si="1"/>
        <v>0.10305117232381911</v>
      </c>
      <c r="E103" s="363">
        <v>0.20271260570670824</v>
      </c>
      <c r="F103" s="363">
        <v>0.11249403854877921</v>
      </c>
      <c r="G103" s="363">
        <v>0.82855961120876853</v>
      </c>
      <c r="H103" s="363">
        <v>1.709963518163656E-5</v>
      </c>
      <c r="I103" s="363">
        <v>7.1386197350207639E-2</v>
      </c>
      <c r="J103" s="363">
        <v>6.0707929602531144E-2</v>
      </c>
    </row>
    <row r="104" spans="1:10" x14ac:dyDescent="0.15">
      <c r="A104" s="324" t="s">
        <v>580</v>
      </c>
      <c r="B104" s="325" t="s">
        <v>581</v>
      </c>
      <c r="C104" s="363">
        <v>0.11939415616574038</v>
      </c>
      <c r="D104" s="363">
        <f t="shared" si="1"/>
        <v>0.88060584383425966</v>
      </c>
      <c r="E104" s="363">
        <v>0.32261043296055358</v>
      </c>
      <c r="F104" s="363">
        <v>0.22870526033672003</v>
      </c>
      <c r="G104" s="363">
        <v>0.86398913361919727</v>
      </c>
      <c r="H104" s="363">
        <v>8.7138590451448679E-3</v>
      </c>
      <c r="I104" s="363">
        <v>5.4435591940160323E-2</v>
      </c>
      <c r="J104" s="363">
        <v>4.8865823648368785E-2</v>
      </c>
    </row>
    <row r="105" spans="1:10" x14ac:dyDescent="0.15">
      <c r="A105" s="324" t="s">
        <v>585</v>
      </c>
      <c r="B105" s="325" t="s">
        <v>586</v>
      </c>
      <c r="C105" s="363">
        <v>0.26380400373451812</v>
      </c>
      <c r="D105" s="363">
        <f t="shared" si="1"/>
        <v>0.73619599626548182</v>
      </c>
      <c r="E105" s="363">
        <v>0.6649564669515905</v>
      </c>
      <c r="F105" s="363">
        <v>0.39620807304330852</v>
      </c>
      <c r="G105" s="363">
        <v>0.85167239715010834</v>
      </c>
      <c r="H105" s="363">
        <v>4.7599213835121347E-3</v>
      </c>
      <c r="I105" s="363">
        <v>0.1180631561538223</v>
      </c>
      <c r="J105" s="363">
        <v>0.10324300116612174</v>
      </c>
    </row>
    <row r="106" spans="1:10" x14ac:dyDescent="0.15">
      <c r="A106" s="324" t="s">
        <v>589</v>
      </c>
      <c r="B106" s="325" t="s">
        <v>588</v>
      </c>
      <c r="C106" s="363">
        <v>0.86537307182243317</v>
      </c>
      <c r="D106" s="363">
        <f t="shared" si="1"/>
        <v>0.13462692817756683</v>
      </c>
      <c r="E106" s="363">
        <v>0.4227541246869444</v>
      </c>
      <c r="F106" s="363">
        <v>0.350112476978862</v>
      </c>
      <c r="G106" s="363">
        <v>0.85562431743720424</v>
      </c>
      <c r="H106" s="363">
        <v>8.1370208931918608E-3</v>
      </c>
      <c r="I106" s="363">
        <v>0.12483988758674747</v>
      </c>
      <c r="J106" s="363">
        <v>0.12260946590959783</v>
      </c>
    </row>
    <row r="107" spans="1:10" x14ac:dyDescent="0.15">
      <c r="A107" s="324" t="s">
        <v>592</v>
      </c>
      <c r="B107" s="325" t="s">
        <v>591</v>
      </c>
      <c r="C107" s="363">
        <v>0.18536436002763984</v>
      </c>
      <c r="D107" s="363">
        <f t="shared" si="1"/>
        <v>0.81463563997236021</v>
      </c>
      <c r="E107" s="363">
        <v>0.40972345749797512</v>
      </c>
      <c r="F107" s="363">
        <v>0.31563459017724071</v>
      </c>
      <c r="G107" s="363">
        <v>0.91050304761279455</v>
      </c>
      <c r="H107" s="363">
        <v>5.7393853491685368E-2</v>
      </c>
      <c r="I107" s="363">
        <v>0.2218306757874631</v>
      </c>
      <c r="J107" s="363">
        <v>0.20887308887250169</v>
      </c>
    </row>
    <row r="108" spans="1:10" x14ac:dyDescent="0.15">
      <c r="A108" s="324" t="s">
        <v>595</v>
      </c>
      <c r="B108" s="325" t="s">
        <v>594</v>
      </c>
      <c r="C108" s="363">
        <v>0.18144837552855536</v>
      </c>
      <c r="D108" s="363">
        <f t="shared" si="1"/>
        <v>0.81855162447144458</v>
      </c>
      <c r="E108" s="363">
        <v>0.6600856228438422</v>
      </c>
      <c r="F108" s="363">
        <v>0.3421519320559181</v>
      </c>
      <c r="G108" s="363">
        <v>0.89056710736773903</v>
      </c>
      <c r="H108" s="363">
        <v>1.3910683951417166E-2</v>
      </c>
      <c r="I108" s="363">
        <v>0.22500242459509262</v>
      </c>
      <c r="J108" s="363">
        <v>0.14799728445349628</v>
      </c>
    </row>
    <row r="109" spans="1:10" x14ac:dyDescent="0.15">
      <c r="A109" s="324" t="s">
        <v>598</v>
      </c>
      <c r="B109" s="325" t="s">
        <v>597</v>
      </c>
      <c r="C109" s="363">
        <v>0.25460647047497043</v>
      </c>
      <c r="D109" s="363">
        <f t="shared" si="1"/>
        <v>0.74539352952502957</v>
      </c>
      <c r="E109" s="363">
        <v>0.68223856783579873</v>
      </c>
      <c r="F109" s="363">
        <v>0.29108638236115991</v>
      </c>
      <c r="G109" s="363">
        <v>0.84137060749870329</v>
      </c>
      <c r="H109" s="363">
        <v>2.4019392136730149E-2</v>
      </c>
      <c r="I109" s="363">
        <v>0.1205571630745378</v>
      </c>
      <c r="J109" s="363">
        <v>0.10253567340021814</v>
      </c>
    </row>
    <row r="110" spans="1:10" x14ac:dyDescent="0.15">
      <c r="A110" s="324" t="s">
        <v>951</v>
      </c>
      <c r="B110" s="325" t="s">
        <v>955</v>
      </c>
      <c r="C110" s="363">
        <v>0.41942263864269436</v>
      </c>
      <c r="D110" s="363">
        <f t="shared" si="1"/>
        <v>0.58057736135730564</v>
      </c>
      <c r="E110" s="363">
        <v>0.72153034190708643</v>
      </c>
      <c r="F110" s="363">
        <v>0.38210568037215514</v>
      </c>
      <c r="G110" s="363">
        <v>0.86668122509144507</v>
      </c>
      <c r="H110" s="363">
        <v>4.0740534476028222E-3</v>
      </c>
      <c r="I110" s="363">
        <v>8.429814131046999E-2</v>
      </c>
      <c r="J110" s="363">
        <v>5.6615975134030085E-2</v>
      </c>
    </row>
    <row r="111" spans="1:10" x14ac:dyDescent="0.15">
      <c r="A111" s="324" t="s">
        <v>601</v>
      </c>
      <c r="B111" s="325" t="s">
        <v>600</v>
      </c>
      <c r="C111" s="363">
        <v>0.15959137895252773</v>
      </c>
      <c r="D111" s="363">
        <f t="shared" si="1"/>
        <v>0.84040862104747227</v>
      </c>
      <c r="E111" s="363">
        <v>0.77674561700564182</v>
      </c>
      <c r="F111" s="363">
        <v>0.44333260292649673</v>
      </c>
      <c r="G111" s="363">
        <v>0.85579558559952873</v>
      </c>
      <c r="H111" s="363">
        <v>2.099066501108731E-2</v>
      </c>
      <c r="I111" s="363">
        <v>0.17996339112400758</v>
      </c>
      <c r="J111" s="363">
        <v>0.10735431150302234</v>
      </c>
    </row>
    <row r="112" spans="1:10" x14ac:dyDescent="0.15">
      <c r="A112" s="324" t="s">
        <v>669</v>
      </c>
      <c r="B112" s="325" t="s">
        <v>95</v>
      </c>
      <c r="C112" s="363">
        <v>0</v>
      </c>
      <c r="D112" s="363">
        <f t="shared" si="1"/>
        <v>1</v>
      </c>
      <c r="E112" s="363">
        <v>0</v>
      </c>
      <c r="F112" s="363">
        <v>0</v>
      </c>
      <c r="G112" s="363">
        <v>0</v>
      </c>
      <c r="H112" s="363">
        <v>0</v>
      </c>
      <c r="I112" s="363">
        <v>0</v>
      </c>
      <c r="J112" s="363">
        <v>0</v>
      </c>
    </row>
    <row r="113" spans="1:10" x14ac:dyDescent="0.15">
      <c r="A113" s="326" t="s">
        <v>671</v>
      </c>
      <c r="B113" s="327" t="s">
        <v>96</v>
      </c>
      <c r="C113" s="363">
        <v>0.29145191390218389</v>
      </c>
      <c r="D113" s="363">
        <f t="shared" si="1"/>
        <v>0.70854808609781617</v>
      </c>
      <c r="E113" s="363">
        <v>0.64870427683474574</v>
      </c>
      <c r="F113" s="363">
        <v>7.4226057570454407E-3</v>
      </c>
      <c r="G113" s="363">
        <v>0.92218350754936118</v>
      </c>
      <c r="H113" s="363">
        <v>7.2163598014246035E-6</v>
      </c>
      <c r="I113" s="363">
        <v>2.2047983999586196E-3</v>
      </c>
      <c r="J113" s="363">
        <v>2.1487624679948619E-3</v>
      </c>
    </row>
    <row r="114" spans="1:10" ht="1.1499999999999999" customHeight="1" x14ac:dyDescent="0.15">
      <c r="A114" s="325"/>
      <c r="C114" s="373"/>
      <c r="D114" s="373"/>
      <c r="E114" s="373"/>
      <c r="F114" s="373"/>
      <c r="G114" s="373"/>
      <c r="H114" s="373"/>
      <c r="I114" s="373"/>
      <c r="J114" s="373"/>
    </row>
    <row r="115" spans="1:10" x14ac:dyDescent="0.15">
      <c r="A115" s="29"/>
      <c r="B115" s="328" t="s">
        <v>900</v>
      </c>
      <c r="C115" s="328"/>
      <c r="D115" s="328"/>
      <c r="E115" s="328"/>
      <c r="F115" s="328"/>
      <c r="G115" s="328"/>
      <c r="H115" s="328"/>
      <c r="I115" s="328"/>
      <c r="J115" s="328"/>
    </row>
    <row r="116" spans="1:10" x14ac:dyDescent="0.15">
      <c r="A116" s="29"/>
      <c r="B116" s="328" t="s">
        <v>2046</v>
      </c>
      <c r="C116" s="328"/>
      <c r="D116" s="328"/>
      <c r="E116" s="328"/>
      <c r="F116" s="328"/>
      <c r="G116" s="328"/>
      <c r="H116" s="328"/>
      <c r="I116" s="328"/>
      <c r="J116" s="328"/>
    </row>
    <row r="117" spans="1:10" x14ac:dyDescent="0.15">
      <c r="B117" s="328"/>
    </row>
    <row r="118" spans="1:10" x14ac:dyDescent="0.15">
      <c r="B118" s="328"/>
    </row>
  </sheetData>
  <mergeCells count="9">
    <mergeCell ref="B2:B3"/>
    <mergeCell ref="H4:H5"/>
    <mergeCell ref="I4:I5"/>
    <mergeCell ref="J4:J5"/>
    <mergeCell ref="C4:C5"/>
    <mergeCell ref="D4:D5"/>
    <mergeCell ref="E4:E5"/>
    <mergeCell ref="F4:F5"/>
    <mergeCell ref="G4:G5"/>
  </mergeCells>
  <phoneticPr fontId="1"/>
  <pageMargins left="0.70866141732283472" right="0.70866141732283472" top="0.74803149606299213" bottom="0.74803149606299213" header="0.31496062992125984" footer="0.31496062992125984"/>
  <pageSetup paperSize="9" scale="50" fitToWidth="2"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E99A6-059F-4E07-A7F4-BCDEC20DD74C}">
  <sheetPr codeName="Sheet29">
    <tabColor rgb="FFFFFF99"/>
  </sheetPr>
  <dimension ref="A1:FC250"/>
  <sheetViews>
    <sheetView workbookViewId="0">
      <pane xSplit="2" ySplit="4" topLeftCell="C18" activePane="bottomRight" state="frozen"/>
      <selection pane="topRight"/>
      <selection pane="bottomLeft"/>
      <selection pane="bottomRight"/>
    </sheetView>
  </sheetViews>
  <sheetFormatPr defaultRowHeight="13.5" x14ac:dyDescent="0.15"/>
  <cols>
    <col min="1" max="1" width="12.625" style="393" customWidth="1"/>
    <col min="2" max="2" width="38.25" style="393" customWidth="1"/>
    <col min="3" max="157" width="12.25" style="393" customWidth="1"/>
    <col min="158" max="16384" width="9" style="393"/>
  </cols>
  <sheetData>
    <row r="1" spans="1:159" ht="14.45" customHeight="1" x14ac:dyDescent="0.15">
      <c r="B1" s="425" t="s">
        <v>2006</v>
      </c>
    </row>
    <row r="2" spans="1:159" x14ac:dyDescent="0.15">
      <c r="A2" s="394"/>
      <c r="B2" s="395" t="s">
        <v>2620</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6"/>
      <c r="EZ2" s="396"/>
      <c r="FA2" s="396" t="s">
        <v>2005</v>
      </c>
    </row>
    <row r="3" spans="1:159" x14ac:dyDescent="0.15">
      <c r="A3" s="397"/>
      <c r="B3" s="398" t="s">
        <v>2004</v>
      </c>
      <c r="C3" s="399" t="s">
        <v>2003</v>
      </c>
      <c r="D3" s="399" t="s">
        <v>2002</v>
      </c>
      <c r="E3" s="399" t="s">
        <v>2001</v>
      </c>
      <c r="F3" s="399" t="s">
        <v>2000</v>
      </c>
      <c r="G3" s="399" t="s">
        <v>1999</v>
      </c>
      <c r="H3" s="399" t="s">
        <v>1998</v>
      </c>
      <c r="I3" s="399" t="s">
        <v>1997</v>
      </c>
      <c r="J3" s="399" t="s">
        <v>1996</v>
      </c>
      <c r="K3" s="399" t="s">
        <v>1995</v>
      </c>
      <c r="L3" s="399" t="s">
        <v>1994</v>
      </c>
      <c r="M3" s="399" t="s">
        <v>1993</v>
      </c>
      <c r="N3" s="399" t="s">
        <v>1992</v>
      </c>
      <c r="O3" s="399" t="s">
        <v>1991</v>
      </c>
      <c r="P3" s="399" t="s">
        <v>1990</v>
      </c>
      <c r="Q3" s="399" t="s">
        <v>1989</v>
      </c>
      <c r="R3" s="399" t="s">
        <v>1988</v>
      </c>
      <c r="S3" s="399" t="s">
        <v>1987</v>
      </c>
      <c r="T3" s="399" t="s">
        <v>1986</v>
      </c>
      <c r="U3" s="399" t="s">
        <v>1985</v>
      </c>
      <c r="V3" s="399" t="s">
        <v>1984</v>
      </c>
      <c r="W3" s="399" t="s">
        <v>1983</v>
      </c>
      <c r="X3" s="399" t="s">
        <v>1982</v>
      </c>
      <c r="Y3" s="399" t="s">
        <v>1981</v>
      </c>
      <c r="Z3" s="399" t="s">
        <v>1980</v>
      </c>
      <c r="AA3" s="399" t="s">
        <v>1979</v>
      </c>
      <c r="AB3" s="399" t="s">
        <v>1978</v>
      </c>
      <c r="AC3" s="399" t="s">
        <v>1977</v>
      </c>
      <c r="AD3" s="399" t="s">
        <v>1976</v>
      </c>
      <c r="AE3" s="399" t="s">
        <v>1975</v>
      </c>
      <c r="AF3" s="399" t="s">
        <v>1974</v>
      </c>
      <c r="AG3" s="399" t="s">
        <v>1973</v>
      </c>
      <c r="AH3" s="399" t="s">
        <v>1972</v>
      </c>
      <c r="AI3" s="399" t="s">
        <v>1971</v>
      </c>
      <c r="AJ3" s="399" t="s">
        <v>1970</v>
      </c>
      <c r="AK3" s="399" t="s">
        <v>1969</v>
      </c>
      <c r="AL3" s="399" t="s">
        <v>1968</v>
      </c>
      <c r="AM3" s="399" t="s">
        <v>1967</v>
      </c>
      <c r="AN3" s="399" t="s">
        <v>1966</v>
      </c>
      <c r="AO3" s="399" t="s">
        <v>1965</v>
      </c>
      <c r="AP3" s="399" t="s">
        <v>1964</v>
      </c>
      <c r="AQ3" s="399" t="s">
        <v>1963</v>
      </c>
      <c r="AR3" s="399" t="s">
        <v>1962</v>
      </c>
      <c r="AS3" s="399" t="s">
        <v>1961</v>
      </c>
      <c r="AT3" s="399" t="s">
        <v>1960</v>
      </c>
      <c r="AU3" s="399" t="s">
        <v>1959</v>
      </c>
      <c r="AV3" s="399" t="s">
        <v>1958</v>
      </c>
      <c r="AW3" s="399" t="s">
        <v>1957</v>
      </c>
      <c r="AX3" s="399" t="s">
        <v>1956</v>
      </c>
      <c r="AY3" s="399" t="s">
        <v>1955</v>
      </c>
      <c r="AZ3" s="399" t="s">
        <v>1954</v>
      </c>
      <c r="BA3" s="399" t="s">
        <v>1953</v>
      </c>
      <c r="BB3" s="399" t="s">
        <v>1952</v>
      </c>
      <c r="BC3" s="399" t="s">
        <v>1951</v>
      </c>
      <c r="BD3" s="399" t="s">
        <v>1950</v>
      </c>
      <c r="BE3" s="399" t="s">
        <v>1949</v>
      </c>
      <c r="BF3" s="399" t="s">
        <v>1948</v>
      </c>
      <c r="BG3" s="399" t="s">
        <v>1947</v>
      </c>
      <c r="BH3" s="399" t="s">
        <v>1946</v>
      </c>
      <c r="BI3" s="399" t="s">
        <v>1945</v>
      </c>
      <c r="BJ3" s="399" t="s">
        <v>1944</v>
      </c>
      <c r="BK3" s="399" t="s">
        <v>1943</v>
      </c>
      <c r="BL3" s="399" t="s">
        <v>1942</v>
      </c>
      <c r="BM3" s="399" t="s">
        <v>1941</v>
      </c>
      <c r="BN3" s="399" t="s">
        <v>1940</v>
      </c>
      <c r="BO3" s="399" t="s">
        <v>1939</v>
      </c>
      <c r="BP3" s="399" t="s">
        <v>1938</v>
      </c>
      <c r="BQ3" s="399" t="s">
        <v>1937</v>
      </c>
      <c r="BR3" s="399" t="s">
        <v>1936</v>
      </c>
      <c r="BS3" s="399" t="s">
        <v>1935</v>
      </c>
      <c r="BT3" s="399" t="s">
        <v>1934</v>
      </c>
      <c r="BU3" s="399" t="s">
        <v>1933</v>
      </c>
      <c r="BV3" s="399" t="s">
        <v>1932</v>
      </c>
      <c r="BW3" s="399" t="s">
        <v>1931</v>
      </c>
      <c r="BX3" s="399" t="s">
        <v>1930</v>
      </c>
      <c r="BY3" s="399" t="s">
        <v>1929</v>
      </c>
      <c r="BZ3" s="399" t="s">
        <v>1928</v>
      </c>
      <c r="CA3" s="399" t="s">
        <v>1927</v>
      </c>
      <c r="CB3" s="399" t="s">
        <v>1926</v>
      </c>
      <c r="CC3" s="399" t="s">
        <v>1925</v>
      </c>
      <c r="CD3" s="399" t="s">
        <v>1924</v>
      </c>
      <c r="CE3" s="399" t="s">
        <v>1923</v>
      </c>
      <c r="CF3" s="399" t="s">
        <v>1922</v>
      </c>
      <c r="CG3" s="399" t="s">
        <v>1921</v>
      </c>
      <c r="CH3" s="399" t="s">
        <v>1920</v>
      </c>
      <c r="CI3" s="399" t="s">
        <v>1919</v>
      </c>
      <c r="CJ3" s="399" t="s">
        <v>1918</v>
      </c>
      <c r="CK3" s="399" t="s">
        <v>1917</v>
      </c>
      <c r="CL3" s="399" t="s">
        <v>1916</v>
      </c>
      <c r="CM3" s="399" t="s">
        <v>1915</v>
      </c>
      <c r="CN3" s="399" t="s">
        <v>1914</v>
      </c>
      <c r="CO3" s="399" t="s">
        <v>1913</v>
      </c>
      <c r="CP3" s="399" t="s">
        <v>1912</v>
      </c>
      <c r="CQ3" s="399" t="s">
        <v>1911</v>
      </c>
      <c r="CR3" s="399" t="s">
        <v>1910</v>
      </c>
      <c r="CS3" s="399" t="s">
        <v>1909</v>
      </c>
      <c r="CT3" s="399" t="s">
        <v>1908</v>
      </c>
      <c r="CU3" s="399" t="s">
        <v>1907</v>
      </c>
      <c r="CV3" s="399" t="s">
        <v>1906</v>
      </c>
      <c r="CW3" s="399" t="s">
        <v>1905</v>
      </c>
      <c r="CX3" s="399" t="s">
        <v>1904</v>
      </c>
      <c r="CY3" s="399" t="s">
        <v>1903</v>
      </c>
      <c r="CZ3" s="399" t="s">
        <v>1902</v>
      </c>
      <c r="DA3" s="399" t="s">
        <v>1901</v>
      </c>
      <c r="DB3" s="399" t="s">
        <v>1900</v>
      </c>
      <c r="DC3" s="399" t="s">
        <v>1899</v>
      </c>
      <c r="DD3" s="399" t="s">
        <v>1898</v>
      </c>
      <c r="DE3" s="399" t="s">
        <v>1897</v>
      </c>
      <c r="DF3" s="399" t="s">
        <v>1896</v>
      </c>
      <c r="DG3" s="399" t="s">
        <v>1895</v>
      </c>
      <c r="DH3" s="399" t="s">
        <v>1894</v>
      </c>
      <c r="DI3" s="399" t="s">
        <v>1893</v>
      </c>
      <c r="DJ3" s="399" t="s">
        <v>1892</v>
      </c>
      <c r="DK3" s="399" t="s">
        <v>1891</v>
      </c>
      <c r="DL3" s="399" t="s">
        <v>1890</v>
      </c>
      <c r="DM3" s="399" t="s">
        <v>1889</v>
      </c>
      <c r="DN3" s="399" t="s">
        <v>1888</v>
      </c>
      <c r="DO3" s="399" t="s">
        <v>1887</v>
      </c>
      <c r="DP3" s="399" t="s">
        <v>1886</v>
      </c>
      <c r="DQ3" s="399" t="s">
        <v>1885</v>
      </c>
      <c r="DR3" s="399" t="s">
        <v>1884</v>
      </c>
      <c r="DS3" s="399" t="s">
        <v>1883</v>
      </c>
      <c r="DT3" s="399" t="s">
        <v>1882</v>
      </c>
      <c r="DU3" s="399" t="s">
        <v>1881</v>
      </c>
      <c r="DV3" s="399" t="s">
        <v>1880</v>
      </c>
      <c r="DW3" s="399" t="s">
        <v>1879</v>
      </c>
      <c r="DX3" s="399" t="s">
        <v>1878</v>
      </c>
      <c r="DY3" s="399" t="s">
        <v>1877</v>
      </c>
      <c r="DZ3" s="399" t="s">
        <v>1876</v>
      </c>
      <c r="EA3" s="399" t="s">
        <v>1875</v>
      </c>
      <c r="EB3" s="399" t="s">
        <v>1874</v>
      </c>
      <c r="EC3" s="399" t="s">
        <v>1873</v>
      </c>
      <c r="ED3" s="399" t="s">
        <v>1872</v>
      </c>
      <c r="EE3" s="399" t="s">
        <v>1871</v>
      </c>
      <c r="EF3" s="399" t="s">
        <v>1870</v>
      </c>
      <c r="EG3" s="399" t="s">
        <v>1869</v>
      </c>
      <c r="EH3" s="399" t="s">
        <v>1868</v>
      </c>
      <c r="EI3" s="399" t="s">
        <v>1867</v>
      </c>
      <c r="EJ3" s="399" t="s">
        <v>1866</v>
      </c>
      <c r="EK3" s="399" t="s">
        <v>1865</v>
      </c>
      <c r="EL3" s="399" t="s">
        <v>1864</v>
      </c>
      <c r="EM3" s="399" t="s">
        <v>1863</v>
      </c>
      <c r="EN3" s="399" t="s">
        <v>1862</v>
      </c>
      <c r="EO3" s="399" t="s">
        <v>1861</v>
      </c>
      <c r="EP3" s="399" t="s">
        <v>1860</v>
      </c>
      <c r="EQ3" s="399" t="s">
        <v>1859</v>
      </c>
      <c r="ER3" s="399" t="s">
        <v>1858</v>
      </c>
      <c r="ES3" s="399" t="s">
        <v>1857</v>
      </c>
      <c r="ET3" s="399" t="s">
        <v>1856</v>
      </c>
      <c r="EU3" s="399" t="s">
        <v>1855</v>
      </c>
      <c r="EV3" s="399" t="s">
        <v>1854</v>
      </c>
      <c r="EW3" s="399" t="s">
        <v>1853</v>
      </c>
      <c r="EX3" s="399" t="s">
        <v>1852</v>
      </c>
      <c r="EY3" s="399" t="s">
        <v>1851</v>
      </c>
      <c r="EZ3" s="399" t="s">
        <v>1850</v>
      </c>
      <c r="FA3" s="400" t="s">
        <v>1849</v>
      </c>
    </row>
    <row r="4" spans="1:159" ht="40.5" customHeight="1" x14ac:dyDescent="0.15">
      <c r="A4" s="401" t="s">
        <v>1848</v>
      </c>
      <c r="B4" s="402" t="s">
        <v>1847</v>
      </c>
      <c r="C4" s="403" t="s">
        <v>1846</v>
      </c>
      <c r="D4" s="403" t="s">
        <v>62</v>
      </c>
      <c r="E4" s="403" t="s">
        <v>110</v>
      </c>
      <c r="F4" s="403" t="s">
        <v>123</v>
      </c>
      <c r="G4" s="403" t="s">
        <v>125</v>
      </c>
      <c r="H4" s="403" t="s">
        <v>130</v>
      </c>
      <c r="I4" s="403" t="s">
        <v>138</v>
      </c>
      <c r="J4" s="403" t="s">
        <v>855</v>
      </c>
      <c r="K4" s="403" t="s">
        <v>142</v>
      </c>
      <c r="L4" s="403" t="s">
        <v>146</v>
      </c>
      <c r="M4" s="403" t="s">
        <v>63</v>
      </c>
      <c r="N4" s="403" t="s">
        <v>152</v>
      </c>
      <c r="O4" s="403" t="s">
        <v>168</v>
      </c>
      <c r="P4" s="404" t="s">
        <v>172</v>
      </c>
      <c r="Q4" s="403" t="s">
        <v>175</v>
      </c>
      <c r="R4" s="403" t="s">
        <v>64</v>
      </c>
      <c r="S4" s="403" t="s">
        <v>180</v>
      </c>
      <c r="T4" s="403" t="s">
        <v>192</v>
      </c>
      <c r="U4" s="403" t="s">
        <v>65</v>
      </c>
      <c r="V4" s="403" t="s">
        <v>200</v>
      </c>
      <c r="W4" s="403" t="s">
        <v>204</v>
      </c>
      <c r="X4" s="403" t="s">
        <v>209</v>
      </c>
      <c r="Y4" s="403" t="s">
        <v>216</v>
      </c>
      <c r="Z4" s="403" t="s">
        <v>66</v>
      </c>
      <c r="AA4" s="403" t="s">
        <v>223</v>
      </c>
      <c r="AB4" s="403" t="s">
        <v>228</v>
      </c>
      <c r="AC4" s="403" t="s">
        <v>661</v>
      </c>
      <c r="AD4" s="405" t="s">
        <v>662</v>
      </c>
      <c r="AE4" s="403" t="s">
        <v>240</v>
      </c>
      <c r="AF4" s="403" t="s">
        <v>243</v>
      </c>
      <c r="AG4" s="403" t="s">
        <v>245</v>
      </c>
      <c r="AH4" s="404" t="s">
        <v>251</v>
      </c>
      <c r="AI4" s="403" t="s">
        <v>67</v>
      </c>
      <c r="AJ4" s="403" t="s">
        <v>261</v>
      </c>
      <c r="AK4" s="403" t="s">
        <v>264</v>
      </c>
      <c r="AL4" s="403" t="s">
        <v>68</v>
      </c>
      <c r="AM4" s="403" t="s">
        <v>267</v>
      </c>
      <c r="AN4" s="403" t="s">
        <v>272</v>
      </c>
      <c r="AO4" s="403" t="s">
        <v>69</v>
      </c>
      <c r="AP4" s="403" t="s">
        <v>280</v>
      </c>
      <c r="AQ4" s="403" t="s">
        <v>283</v>
      </c>
      <c r="AR4" s="403" t="s">
        <v>286</v>
      </c>
      <c r="AS4" s="403" t="s">
        <v>291</v>
      </c>
      <c r="AT4" s="403" t="s">
        <v>70</v>
      </c>
      <c r="AU4" s="403" t="s">
        <v>294</v>
      </c>
      <c r="AV4" s="403" t="s">
        <v>300</v>
      </c>
      <c r="AW4" s="403" t="s">
        <v>665</v>
      </c>
      <c r="AX4" s="403" t="s">
        <v>308</v>
      </c>
      <c r="AY4" s="403" t="s">
        <v>71</v>
      </c>
      <c r="AZ4" s="403" t="s">
        <v>311</v>
      </c>
      <c r="BA4" s="403" t="s">
        <v>318</v>
      </c>
      <c r="BB4" s="403" t="s">
        <v>72</v>
      </c>
      <c r="BC4" s="403" t="s">
        <v>666</v>
      </c>
      <c r="BD4" s="403" t="s">
        <v>328</v>
      </c>
      <c r="BE4" s="403" t="s">
        <v>73</v>
      </c>
      <c r="BF4" s="403" t="s">
        <v>73</v>
      </c>
      <c r="BG4" s="403" t="s">
        <v>74</v>
      </c>
      <c r="BH4" s="403" t="s">
        <v>74</v>
      </c>
      <c r="BI4" s="403" t="s">
        <v>75</v>
      </c>
      <c r="BJ4" s="403" t="s">
        <v>75</v>
      </c>
      <c r="BK4" s="403" t="s">
        <v>76</v>
      </c>
      <c r="BL4" s="403" t="s">
        <v>374</v>
      </c>
      <c r="BM4" s="403" t="s">
        <v>377</v>
      </c>
      <c r="BN4" s="403" t="s">
        <v>77</v>
      </c>
      <c r="BO4" s="403" t="s">
        <v>380</v>
      </c>
      <c r="BP4" s="403" t="s">
        <v>383</v>
      </c>
      <c r="BQ4" s="404" t="s">
        <v>388</v>
      </c>
      <c r="BR4" s="403" t="s">
        <v>392</v>
      </c>
      <c r="BS4" s="403" t="s">
        <v>78</v>
      </c>
      <c r="BT4" s="403" t="s">
        <v>397</v>
      </c>
      <c r="BU4" s="403" t="s">
        <v>401</v>
      </c>
      <c r="BV4" s="403" t="s">
        <v>79</v>
      </c>
      <c r="BW4" s="403" t="s">
        <v>403</v>
      </c>
      <c r="BX4" s="403" t="s">
        <v>409</v>
      </c>
      <c r="BY4" s="403" t="s">
        <v>413</v>
      </c>
      <c r="BZ4" s="403" t="s">
        <v>416</v>
      </c>
      <c r="CA4" s="403" t="s">
        <v>421</v>
      </c>
      <c r="CB4" s="403" t="s">
        <v>1845</v>
      </c>
      <c r="CC4" s="403" t="s">
        <v>80</v>
      </c>
      <c r="CD4" s="403" t="s">
        <v>220</v>
      </c>
      <c r="CE4" s="403" t="s">
        <v>663</v>
      </c>
      <c r="CF4" s="403" t="s">
        <v>80</v>
      </c>
      <c r="CG4" s="403" t="s">
        <v>430</v>
      </c>
      <c r="CH4" s="403" t="s">
        <v>81</v>
      </c>
      <c r="CI4" s="403" t="s">
        <v>435</v>
      </c>
      <c r="CJ4" s="403" t="s">
        <v>439</v>
      </c>
      <c r="CK4" s="403" t="s">
        <v>1844</v>
      </c>
      <c r="CL4" s="403" t="s">
        <v>1843</v>
      </c>
      <c r="CM4" s="403" t="s">
        <v>1842</v>
      </c>
      <c r="CN4" s="403" t="s">
        <v>1841</v>
      </c>
      <c r="CO4" s="403" t="s">
        <v>1840</v>
      </c>
      <c r="CP4" s="406" t="s">
        <v>1839</v>
      </c>
      <c r="CQ4" s="403" t="s">
        <v>453</v>
      </c>
      <c r="CR4" s="403" t="s">
        <v>82</v>
      </c>
      <c r="CS4" s="403" t="s">
        <v>82</v>
      </c>
      <c r="CT4" s="403" t="s">
        <v>83</v>
      </c>
      <c r="CU4" s="403" t="s">
        <v>83</v>
      </c>
      <c r="CV4" s="403" t="s">
        <v>84</v>
      </c>
      <c r="CW4" s="403" t="s">
        <v>461</v>
      </c>
      <c r="CX4" s="403" t="s">
        <v>464</v>
      </c>
      <c r="CY4" s="403" t="s">
        <v>85</v>
      </c>
      <c r="CZ4" s="403" t="s">
        <v>85</v>
      </c>
      <c r="DA4" s="403" t="s">
        <v>86</v>
      </c>
      <c r="DB4" s="403" t="s">
        <v>471</v>
      </c>
      <c r="DC4" s="403" t="s">
        <v>475</v>
      </c>
      <c r="DD4" s="403" t="s">
        <v>87</v>
      </c>
      <c r="DE4" s="403" t="s">
        <v>482</v>
      </c>
      <c r="DF4" s="404" t="s">
        <v>488</v>
      </c>
      <c r="DG4" s="403" t="s">
        <v>500</v>
      </c>
      <c r="DH4" s="403" t="s">
        <v>505</v>
      </c>
      <c r="DI4" s="403" t="s">
        <v>509</v>
      </c>
      <c r="DJ4" s="403" t="s">
        <v>511</v>
      </c>
      <c r="DK4" s="403" t="s">
        <v>517</v>
      </c>
      <c r="DL4" s="403" t="s">
        <v>1838</v>
      </c>
      <c r="DM4" s="403" t="s">
        <v>1837</v>
      </c>
      <c r="DN4" s="403" t="s">
        <v>521</v>
      </c>
      <c r="DO4" s="403" t="s">
        <v>88</v>
      </c>
      <c r="DP4" s="403" t="s">
        <v>525</v>
      </c>
      <c r="DQ4" s="403" t="s">
        <v>527</v>
      </c>
      <c r="DR4" s="403" t="s">
        <v>530</v>
      </c>
      <c r="DS4" s="403" t="s">
        <v>533</v>
      </c>
      <c r="DT4" s="403" t="s">
        <v>536</v>
      </c>
      <c r="DU4" s="403" t="s">
        <v>89</v>
      </c>
      <c r="DV4" s="403" t="s">
        <v>540</v>
      </c>
      <c r="DW4" s="403" t="s">
        <v>544</v>
      </c>
      <c r="DX4" s="403" t="s">
        <v>90</v>
      </c>
      <c r="DY4" s="403" t="s">
        <v>548</v>
      </c>
      <c r="DZ4" s="403" t="s">
        <v>842</v>
      </c>
      <c r="EA4" s="403" t="s">
        <v>91</v>
      </c>
      <c r="EB4" s="403" t="s">
        <v>557</v>
      </c>
      <c r="EC4" s="403" t="s">
        <v>560</v>
      </c>
      <c r="ED4" s="403" t="s">
        <v>563</v>
      </c>
      <c r="EE4" s="403" t="s">
        <v>566</v>
      </c>
      <c r="EF4" s="404" t="s">
        <v>92</v>
      </c>
      <c r="EG4" s="407" t="s">
        <v>92</v>
      </c>
      <c r="EH4" s="403" t="s">
        <v>93</v>
      </c>
      <c r="EI4" s="403" t="s">
        <v>572</v>
      </c>
      <c r="EJ4" s="403" t="s">
        <v>576</v>
      </c>
      <c r="EK4" s="403" t="s">
        <v>581</v>
      </c>
      <c r="EL4" s="403" t="s">
        <v>586</v>
      </c>
      <c r="EM4" s="403" t="s">
        <v>94</v>
      </c>
      <c r="EN4" s="403" t="s">
        <v>588</v>
      </c>
      <c r="EO4" s="403" t="s">
        <v>591</v>
      </c>
      <c r="EP4" s="403" t="s">
        <v>594</v>
      </c>
      <c r="EQ4" s="403" t="s">
        <v>597</v>
      </c>
      <c r="ER4" s="403" t="s">
        <v>1836</v>
      </c>
      <c r="ES4" s="403" t="s">
        <v>600</v>
      </c>
      <c r="ET4" s="403" t="s">
        <v>96</v>
      </c>
      <c r="EU4" s="403" t="s">
        <v>96</v>
      </c>
      <c r="EV4" s="403" t="s">
        <v>1835</v>
      </c>
      <c r="EW4" s="403" t="s">
        <v>973</v>
      </c>
      <c r="EX4" s="403" t="s">
        <v>1834</v>
      </c>
      <c r="EY4" s="403" t="s">
        <v>1833</v>
      </c>
      <c r="EZ4" s="403" t="s">
        <v>1832</v>
      </c>
      <c r="FA4" s="408" t="s">
        <v>1831</v>
      </c>
      <c r="FC4" s="409"/>
    </row>
    <row r="5" spans="1:159" x14ac:dyDescent="0.15">
      <c r="A5" s="410" t="s">
        <v>1830</v>
      </c>
      <c r="B5" s="411" t="s">
        <v>117</v>
      </c>
      <c r="C5" s="412">
        <v>21012</v>
      </c>
      <c r="D5" s="412">
        <v>21012</v>
      </c>
      <c r="E5" s="412">
        <v>21012</v>
      </c>
      <c r="F5" s="412" t="s">
        <v>1711</v>
      </c>
      <c r="G5" s="412" t="s">
        <v>1711</v>
      </c>
      <c r="H5" s="412" t="s">
        <v>1711</v>
      </c>
      <c r="I5" s="412" t="s">
        <v>1711</v>
      </c>
      <c r="J5" s="412">
        <v>0</v>
      </c>
      <c r="K5" s="412" t="s">
        <v>1711</v>
      </c>
      <c r="L5" s="412" t="s">
        <v>1711</v>
      </c>
      <c r="M5" s="412">
        <v>0</v>
      </c>
      <c r="N5" s="412" t="s">
        <v>1711</v>
      </c>
      <c r="O5" s="412" t="s">
        <v>1711</v>
      </c>
      <c r="P5" s="412" t="s">
        <v>1711</v>
      </c>
      <c r="Q5" s="412" t="s">
        <v>1711</v>
      </c>
      <c r="R5" s="412">
        <v>0</v>
      </c>
      <c r="S5" s="412" t="s">
        <v>1711</v>
      </c>
      <c r="T5" s="412" t="s">
        <v>1711</v>
      </c>
      <c r="U5" s="412">
        <v>0</v>
      </c>
      <c r="V5" s="412" t="s">
        <v>1711</v>
      </c>
      <c r="W5" s="412" t="s">
        <v>1711</v>
      </c>
      <c r="X5" s="412" t="s">
        <v>1711</v>
      </c>
      <c r="Y5" s="412" t="s">
        <v>1711</v>
      </c>
      <c r="Z5" s="412">
        <v>0</v>
      </c>
      <c r="AA5" s="412" t="s">
        <v>1711</v>
      </c>
      <c r="AB5" s="412" t="s">
        <v>1711</v>
      </c>
      <c r="AC5" s="412" t="s">
        <v>1711</v>
      </c>
      <c r="AD5" s="412" t="s">
        <v>1711</v>
      </c>
      <c r="AE5" s="412" t="s">
        <v>1711</v>
      </c>
      <c r="AF5" s="412" t="s">
        <v>1711</v>
      </c>
      <c r="AG5" s="412" t="s">
        <v>1711</v>
      </c>
      <c r="AH5" s="412" t="s">
        <v>1711</v>
      </c>
      <c r="AI5" s="412">
        <v>0</v>
      </c>
      <c r="AJ5" s="412" t="s">
        <v>1711</v>
      </c>
      <c r="AK5" s="412" t="s">
        <v>1711</v>
      </c>
      <c r="AL5" s="412">
        <v>0</v>
      </c>
      <c r="AM5" s="412" t="s">
        <v>1711</v>
      </c>
      <c r="AN5" s="412" t="s">
        <v>1711</v>
      </c>
      <c r="AO5" s="412">
        <v>0</v>
      </c>
      <c r="AP5" s="412" t="s">
        <v>1711</v>
      </c>
      <c r="AQ5" s="412" t="s">
        <v>1711</v>
      </c>
      <c r="AR5" s="412" t="s">
        <v>1711</v>
      </c>
      <c r="AS5" s="412" t="s">
        <v>1711</v>
      </c>
      <c r="AT5" s="412">
        <v>0</v>
      </c>
      <c r="AU5" s="412" t="s">
        <v>1711</v>
      </c>
      <c r="AV5" s="412" t="s">
        <v>1711</v>
      </c>
      <c r="AW5" s="412" t="s">
        <v>1711</v>
      </c>
      <c r="AX5" s="412" t="s">
        <v>1711</v>
      </c>
      <c r="AY5" s="412">
        <v>0</v>
      </c>
      <c r="AZ5" s="412" t="s">
        <v>1711</v>
      </c>
      <c r="BA5" s="412" t="s">
        <v>1711</v>
      </c>
      <c r="BB5" s="412">
        <v>0</v>
      </c>
      <c r="BC5" s="412" t="s">
        <v>1711</v>
      </c>
      <c r="BD5" s="412" t="s">
        <v>1711</v>
      </c>
      <c r="BE5" s="412">
        <v>0</v>
      </c>
      <c r="BF5" s="412" t="s">
        <v>1711</v>
      </c>
      <c r="BG5" s="412">
        <v>0</v>
      </c>
      <c r="BH5" s="412" t="s">
        <v>1711</v>
      </c>
      <c r="BI5" s="412">
        <v>0</v>
      </c>
      <c r="BJ5" s="412" t="s">
        <v>1711</v>
      </c>
      <c r="BK5" s="412">
        <v>0</v>
      </c>
      <c r="BL5" s="412" t="s">
        <v>1711</v>
      </c>
      <c r="BM5" s="412" t="s">
        <v>1711</v>
      </c>
      <c r="BN5" s="412">
        <v>0</v>
      </c>
      <c r="BO5" s="412" t="s">
        <v>1711</v>
      </c>
      <c r="BP5" s="412" t="s">
        <v>1711</v>
      </c>
      <c r="BQ5" s="412" t="s">
        <v>1711</v>
      </c>
      <c r="BR5" s="412" t="s">
        <v>1711</v>
      </c>
      <c r="BS5" s="412">
        <v>0</v>
      </c>
      <c r="BT5" s="412" t="s">
        <v>1711</v>
      </c>
      <c r="BU5" s="412" t="s">
        <v>1711</v>
      </c>
      <c r="BV5" s="412">
        <v>0</v>
      </c>
      <c r="BW5" s="412" t="s">
        <v>1711</v>
      </c>
      <c r="BX5" s="412" t="s">
        <v>1711</v>
      </c>
      <c r="BY5" s="412" t="s">
        <v>1711</v>
      </c>
      <c r="BZ5" s="412" t="s">
        <v>1711</v>
      </c>
      <c r="CA5" s="412" t="s">
        <v>1711</v>
      </c>
      <c r="CB5" s="412" t="s">
        <v>1711</v>
      </c>
      <c r="CC5" s="412">
        <v>0</v>
      </c>
      <c r="CD5" s="412" t="s">
        <v>1711</v>
      </c>
      <c r="CE5" s="412" t="s">
        <v>1711</v>
      </c>
      <c r="CF5" s="412" t="s">
        <v>1711</v>
      </c>
      <c r="CG5" s="412" t="s">
        <v>1711</v>
      </c>
      <c r="CH5" s="412">
        <v>0</v>
      </c>
      <c r="CI5" s="412" t="s">
        <v>1711</v>
      </c>
      <c r="CJ5" s="412" t="s">
        <v>1711</v>
      </c>
      <c r="CK5" s="412" t="s">
        <v>1711</v>
      </c>
      <c r="CL5" s="412">
        <v>0</v>
      </c>
      <c r="CM5" s="412" t="s">
        <v>1711</v>
      </c>
      <c r="CN5" s="412" t="s">
        <v>1711</v>
      </c>
      <c r="CO5" s="412" t="s">
        <v>1711</v>
      </c>
      <c r="CP5" s="412" t="s">
        <v>1711</v>
      </c>
      <c r="CQ5" s="412" t="s">
        <v>1711</v>
      </c>
      <c r="CR5" s="412">
        <v>0</v>
      </c>
      <c r="CS5" s="412" t="s">
        <v>1711</v>
      </c>
      <c r="CT5" s="412">
        <v>0</v>
      </c>
      <c r="CU5" s="412" t="s">
        <v>1711</v>
      </c>
      <c r="CV5" s="412">
        <v>0</v>
      </c>
      <c r="CW5" s="412" t="s">
        <v>1711</v>
      </c>
      <c r="CX5" s="412" t="s">
        <v>1711</v>
      </c>
      <c r="CY5" s="412">
        <v>0</v>
      </c>
      <c r="CZ5" s="412" t="s">
        <v>1711</v>
      </c>
      <c r="DA5" s="412">
        <v>0</v>
      </c>
      <c r="DB5" s="412" t="s">
        <v>1711</v>
      </c>
      <c r="DC5" s="412" t="s">
        <v>1711</v>
      </c>
      <c r="DD5" s="412">
        <v>0</v>
      </c>
      <c r="DE5" s="412" t="s">
        <v>1711</v>
      </c>
      <c r="DF5" s="412" t="s">
        <v>1711</v>
      </c>
      <c r="DG5" s="412" t="s">
        <v>1711</v>
      </c>
      <c r="DH5" s="412" t="s">
        <v>1711</v>
      </c>
      <c r="DI5" s="412" t="s">
        <v>1711</v>
      </c>
      <c r="DJ5" s="412" t="s">
        <v>1711</v>
      </c>
      <c r="DK5" s="412" t="s">
        <v>1711</v>
      </c>
      <c r="DL5" s="412" t="s">
        <v>1711</v>
      </c>
      <c r="DM5" s="412" t="s">
        <v>1711</v>
      </c>
      <c r="DN5" s="412" t="s">
        <v>1711</v>
      </c>
      <c r="DO5" s="412">
        <v>0</v>
      </c>
      <c r="DP5" s="412" t="s">
        <v>1711</v>
      </c>
      <c r="DQ5" s="412" t="s">
        <v>1711</v>
      </c>
      <c r="DR5" s="412" t="s">
        <v>1711</v>
      </c>
      <c r="DS5" s="412" t="s">
        <v>1711</v>
      </c>
      <c r="DT5" s="412" t="s">
        <v>1711</v>
      </c>
      <c r="DU5" s="412">
        <v>0</v>
      </c>
      <c r="DV5" s="412" t="s">
        <v>1711</v>
      </c>
      <c r="DW5" s="412" t="s">
        <v>1711</v>
      </c>
      <c r="DX5" s="412">
        <v>0</v>
      </c>
      <c r="DY5" s="412" t="s">
        <v>1711</v>
      </c>
      <c r="DZ5" s="412" t="s">
        <v>1711</v>
      </c>
      <c r="EA5" s="412">
        <v>0</v>
      </c>
      <c r="EB5" s="412" t="s">
        <v>1711</v>
      </c>
      <c r="EC5" s="412" t="s">
        <v>1711</v>
      </c>
      <c r="ED5" s="412" t="s">
        <v>1711</v>
      </c>
      <c r="EE5" s="412" t="s">
        <v>1711</v>
      </c>
      <c r="EF5" s="412">
        <v>0</v>
      </c>
      <c r="EG5" s="412" t="s">
        <v>1711</v>
      </c>
      <c r="EH5" s="412">
        <v>0</v>
      </c>
      <c r="EI5" s="412" t="s">
        <v>1711</v>
      </c>
      <c r="EJ5" s="412" t="s">
        <v>1711</v>
      </c>
      <c r="EK5" s="412" t="s">
        <v>1711</v>
      </c>
      <c r="EL5" s="412" t="s">
        <v>1711</v>
      </c>
      <c r="EM5" s="412">
        <v>0</v>
      </c>
      <c r="EN5" s="412" t="s">
        <v>1711</v>
      </c>
      <c r="EO5" s="412" t="s">
        <v>1711</v>
      </c>
      <c r="EP5" s="412" t="s">
        <v>1711</v>
      </c>
      <c r="EQ5" s="412" t="s">
        <v>1711</v>
      </c>
      <c r="ER5" s="412" t="s">
        <v>1711</v>
      </c>
      <c r="ES5" s="412" t="s">
        <v>1711</v>
      </c>
      <c r="ET5" s="412">
        <v>0</v>
      </c>
      <c r="EU5" s="412" t="s">
        <v>1711</v>
      </c>
      <c r="EV5" s="412">
        <v>0</v>
      </c>
      <c r="EW5" s="412" t="s">
        <v>1711</v>
      </c>
      <c r="EX5" s="412" t="s">
        <v>1711</v>
      </c>
      <c r="EY5" s="412" t="s">
        <v>1711</v>
      </c>
      <c r="EZ5" s="412" t="s">
        <v>1711</v>
      </c>
      <c r="FA5" s="413" t="s">
        <v>1711</v>
      </c>
    </row>
    <row r="6" spans="1:159" x14ac:dyDescent="0.15">
      <c r="A6" s="410" t="s">
        <v>1829</v>
      </c>
      <c r="B6" s="414" t="s">
        <v>979</v>
      </c>
      <c r="C6" s="412">
        <v>8908</v>
      </c>
      <c r="D6" s="412">
        <v>8908</v>
      </c>
      <c r="E6" s="412">
        <v>8908</v>
      </c>
      <c r="F6" s="412" t="s">
        <v>1711</v>
      </c>
      <c r="G6" s="412" t="s">
        <v>1711</v>
      </c>
      <c r="H6" s="412" t="s">
        <v>1711</v>
      </c>
      <c r="I6" s="412" t="s">
        <v>1711</v>
      </c>
      <c r="J6" s="412">
        <v>0</v>
      </c>
      <c r="K6" s="412" t="s">
        <v>1711</v>
      </c>
      <c r="L6" s="412" t="s">
        <v>1711</v>
      </c>
      <c r="M6" s="412">
        <v>0</v>
      </c>
      <c r="N6" s="412" t="s">
        <v>1711</v>
      </c>
      <c r="O6" s="412" t="s">
        <v>1711</v>
      </c>
      <c r="P6" s="412" t="s">
        <v>1711</v>
      </c>
      <c r="Q6" s="412" t="s">
        <v>1711</v>
      </c>
      <c r="R6" s="412">
        <v>0</v>
      </c>
      <c r="S6" s="412" t="s">
        <v>1711</v>
      </c>
      <c r="T6" s="412" t="s">
        <v>1711</v>
      </c>
      <c r="U6" s="412">
        <v>0</v>
      </c>
      <c r="V6" s="412" t="s">
        <v>1711</v>
      </c>
      <c r="W6" s="412" t="s">
        <v>1711</v>
      </c>
      <c r="X6" s="412" t="s">
        <v>1711</v>
      </c>
      <c r="Y6" s="412" t="s">
        <v>1711</v>
      </c>
      <c r="Z6" s="412">
        <v>0</v>
      </c>
      <c r="AA6" s="412" t="s">
        <v>1711</v>
      </c>
      <c r="AB6" s="412" t="s">
        <v>1711</v>
      </c>
      <c r="AC6" s="412" t="s">
        <v>1711</v>
      </c>
      <c r="AD6" s="412" t="s">
        <v>1711</v>
      </c>
      <c r="AE6" s="412" t="s">
        <v>1711</v>
      </c>
      <c r="AF6" s="412" t="s">
        <v>1711</v>
      </c>
      <c r="AG6" s="412" t="s">
        <v>1711</v>
      </c>
      <c r="AH6" s="412" t="s">
        <v>1711</v>
      </c>
      <c r="AI6" s="412">
        <v>0</v>
      </c>
      <c r="AJ6" s="412" t="s">
        <v>1711</v>
      </c>
      <c r="AK6" s="412" t="s">
        <v>1711</v>
      </c>
      <c r="AL6" s="412">
        <v>0</v>
      </c>
      <c r="AM6" s="412" t="s">
        <v>1711</v>
      </c>
      <c r="AN6" s="412" t="s">
        <v>1711</v>
      </c>
      <c r="AO6" s="412">
        <v>0</v>
      </c>
      <c r="AP6" s="412" t="s">
        <v>1711</v>
      </c>
      <c r="AQ6" s="412" t="s">
        <v>1711</v>
      </c>
      <c r="AR6" s="412" t="s">
        <v>1711</v>
      </c>
      <c r="AS6" s="412" t="s">
        <v>1711</v>
      </c>
      <c r="AT6" s="412">
        <v>0</v>
      </c>
      <c r="AU6" s="412" t="s">
        <v>1711</v>
      </c>
      <c r="AV6" s="412" t="s">
        <v>1711</v>
      </c>
      <c r="AW6" s="412" t="s">
        <v>1711</v>
      </c>
      <c r="AX6" s="412" t="s">
        <v>1711</v>
      </c>
      <c r="AY6" s="412">
        <v>0</v>
      </c>
      <c r="AZ6" s="412" t="s">
        <v>1711</v>
      </c>
      <c r="BA6" s="412" t="s">
        <v>1711</v>
      </c>
      <c r="BB6" s="412">
        <v>0</v>
      </c>
      <c r="BC6" s="412" t="s">
        <v>1711</v>
      </c>
      <c r="BD6" s="412" t="s">
        <v>1711</v>
      </c>
      <c r="BE6" s="412">
        <v>0</v>
      </c>
      <c r="BF6" s="412" t="s">
        <v>1711</v>
      </c>
      <c r="BG6" s="412">
        <v>0</v>
      </c>
      <c r="BH6" s="412" t="s">
        <v>1711</v>
      </c>
      <c r="BI6" s="412">
        <v>0</v>
      </c>
      <c r="BJ6" s="412" t="s">
        <v>1711</v>
      </c>
      <c r="BK6" s="412">
        <v>0</v>
      </c>
      <c r="BL6" s="412" t="s">
        <v>1711</v>
      </c>
      <c r="BM6" s="412" t="s">
        <v>1711</v>
      </c>
      <c r="BN6" s="412">
        <v>0</v>
      </c>
      <c r="BO6" s="412" t="s">
        <v>1711</v>
      </c>
      <c r="BP6" s="412" t="s">
        <v>1711</v>
      </c>
      <c r="BQ6" s="412" t="s">
        <v>1711</v>
      </c>
      <c r="BR6" s="412" t="s">
        <v>1711</v>
      </c>
      <c r="BS6" s="412">
        <v>0</v>
      </c>
      <c r="BT6" s="412" t="s">
        <v>1711</v>
      </c>
      <c r="BU6" s="412" t="s">
        <v>1711</v>
      </c>
      <c r="BV6" s="412">
        <v>0</v>
      </c>
      <c r="BW6" s="412" t="s">
        <v>1711</v>
      </c>
      <c r="BX6" s="412" t="s">
        <v>1711</v>
      </c>
      <c r="BY6" s="412" t="s">
        <v>1711</v>
      </c>
      <c r="BZ6" s="412" t="s">
        <v>1711</v>
      </c>
      <c r="CA6" s="412" t="s">
        <v>1711</v>
      </c>
      <c r="CB6" s="412" t="s">
        <v>1711</v>
      </c>
      <c r="CC6" s="412">
        <v>0</v>
      </c>
      <c r="CD6" s="412" t="s">
        <v>1711</v>
      </c>
      <c r="CE6" s="412" t="s">
        <v>1711</v>
      </c>
      <c r="CF6" s="412" t="s">
        <v>1711</v>
      </c>
      <c r="CG6" s="412" t="s">
        <v>1711</v>
      </c>
      <c r="CH6" s="412">
        <v>0</v>
      </c>
      <c r="CI6" s="412" t="s">
        <v>1711</v>
      </c>
      <c r="CJ6" s="412" t="s">
        <v>1711</v>
      </c>
      <c r="CK6" s="412" t="s">
        <v>1711</v>
      </c>
      <c r="CL6" s="412">
        <v>0</v>
      </c>
      <c r="CM6" s="412" t="s">
        <v>1711</v>
      </c>
      <c r="CN6" s="412" t="s">
        <v>1711</v>
      </c>
      <c r="CO6" s="412" t="s">
        <v>1711</v>
      </c>
      <c r="CP6" s="412" t="s">
        <v>1711</v>
      </c>
      <c r="CQ6" s="412" t="s">
        <v>1711</v>
      </c>
      <c r="CR6" s="412">
        <v>0</v>
      </c>
      <c r="CS6" s="412" t="s">
        <v>1711</v>
      </c>
      <c r="CT6" s="412">
        <v>0</v>
      </c>
      <c r="CU6" s="412" t="s">
        <v>1711</v>
      </c>
      <c r="CV6" s="412">
        <v>0</v>
      </c>
      <c r="CW6" s="412" t="s">
        <v>1711</v>
      </c>
      <c r="CX6" s="412" t="s">
        <v>1711</v>
      </c>
      <c r="CY6" s="412">
        <v>0</v>
      </c>
      <c r="CZ6" s="412" t="s">
        <v>1711</v>
      </c>
      <c r="DA6" s="412">
        <v>0</v>
      </c>
      <c r="DB6" s="412" t="s">
        <v>1711</v>
      </c>
      <c r="DC6" s="412" t="s">
        <v>1711</v>
      </c>
      <c r="DD6" s="412">
        <v>0</v>
      </c>
      <c r="DE6" s="412" t="s">
        <v>1711</v>
      </c>
      <c r="DF6" s="412" t="s">
        <v>1711</v>
      </c>
      <c r="DG6" s="412" t="s">
        <v>1711</v>
      </c>
      <c r="DH6" s="412" t="s">
        <v>1711</v>
      </c>
      <c r="DI6" s="412" t="s">
        <v>1711</v>
      </c>
      <c r="DJ6" s="412" t="s">
        <v>1711</v>
      </c>
      <c r="DK6" s="412" t="s">
        <v>1711</v>
      </c>
      <c r="DL6" s="412" t="s">
        <v>1711</v>
      </c>
      <c r="DM6" s="412" t="s">
        <v>1711</v>
      </c>
      <c r="DN6" s="412" t="s">
        <v>1711</v>
      </c>
      <c r="DO6" s="412">
        <v>0</v>
      </c>
      <c r="DP6" s="412" t="s">
        <v>1711</v>
      </c>
      <c r="DQ6" s="412" t="s">
        <v>1711</v>
      </c>
      <c r="DR6" s="412" t="s">
        <v>1711</v>
      </c>
      <c r="DS6" s="412" t="s">
        <v>1711</v>
      </c>
      <c r="DT6" s="412" t="s">
        <v>1711</v>
      </c>
      <c r="DU6" s="412">
        <v>0</v>
      </c>
      <c r="DV6" s="412" t="s">
        <v>1711</v>
      </c>
      <c r="DW6" s="412" t="s">
        <v>1711</v>
      </c>
      <c r="DX6" s="412">
        <v>0</v>
      </c>
      <c r="DY6" s="412" t="s">
        <v>1711</v>
      </c>
      <c r="DZ6" s="412" t="s">
        <v>1711</v>
      </c>
      <c r="EA6" s="412">
        <v>0</v>
      </c>
      <c r="EB6" s="412" t="s">
        <v>1711</v>
      </c>
      <c r="EC6" s="412" t="s">
        <v>1711</v>
      </c>
      <c r="ED6" s="412" t="s">
        <v>1711</v>
      </c>
      <c r="EE6" s="412" t="s">
        <v>1711</v>
      </c>
      <c r="EF6" s="412">
        <v>0</v>
      </c>
      <c r="EG6" s="412" t="s">
        <v>1711</v>
      </c>
      <c r="EH6" s="412">
        <v>0</v>
      </c>
      <c r="EI6" s="412" t="s">
        <v>1711</v>
      </c>
      <c r="EJ6" s="412" t="s">
        <v>1711</v>
      </c>
      <c r="EK6" s="412" t="s">
        <v>1711</v>
      </c>
      <c r="EL6" s="412" t="s">
        <v>1711</v>
      </c>
      <c r="EM6" s="412">
        <v>0</v>
      </c>
      <c r="EN6" s="412" t="s">
        <v>1711</v>
      </c>
      <c r="EO6" s="412" t="s">
        <v>1711</v>
      </c>
      <c r="EP6" s="412" t="s">
        <v>1711</v>
      </c>
      <c r="EQ6" s="412" t="s">
        <v>1711</v>
      </c>
      <c r="ER6" s="412" t="s">
        <v>1711</v>
      </c>
      <c r="ES6" s="412" t="s">
        <v>1711</v>
      </c>
      <c r="ET6" s="412">
        <v>0</v>
      </c>
      <c r="EU6" s="412" t="s">
        <v>1711</v>
      </c>
      <c r="EV6" s="412">
        <v>0</v>
      </c>
      <c r="EW6" s="412" t="s">
        <v>1711</v>
      </c>
      <c r="EX6" s="412" t="s">
        <v>1711</v>
      </c>
      <c r="EY6" s="412" t="s">
        <v>1711</v>
      </c>
      <c r="EZ6" s="412" t="s">
        <v>1711</v>
      </c>
      <c r="FA6" s="413" t="s">
        <v>1711</v>
      </c>
    </row>
    <row r="7" spans="1:159" x14ac:dyDescent="0.15">
      <c r="A7" s="410" t="s">
        <v>1828</v>
      </c>
      <c r="B7" s="414" t="s">
        <v>984</v>
      </c>
      <c r="C7" s="412">
        <v>147166</v>
      </c>
      <c r="D7" s="412">
        <v>147166</v>
      </c>
      <c r="E7" s="412" t="s">
        <v>1711</v>
      </c>
      <c r="F7" s="412">
        <v>147166</v>
      </c>
      <c r="G7" s="412" t="s">
        <v>1711</v>
      </c>
      <c r="H7" s="412" t="s">
        <v>1711</v>
      </c>
      <c r="I7" s="412" t="s">
        <v>1711</v>
      </c>
      <c r="J7" s="412">
        <v>0</v>
      </c>
      <c r="K7" s="412" t="s">
        <v>1711</v>
      </c>
      <c r="L7" s="412" t="s">
        <v>1711</v>
      </c>
      <c r="M7" s="412">
        <v>0</v>
      </c>
      <c r="N7" s="412" t="s">
        <v>1711</v>
      </c>
      <c r="O7" s="412" t="s">
        <v>1711</v>
      </c>
      <c r="P7" s="412" t="s">
        <v>1711</v>
      </c>
      <c r="Q7" s="412" t="s">
        <v>1711</v>
      </c>
      <c r="R7" s="412">
        <v>0</v>
      </c>
      <c r="S7" s="412" t="s">
        <v>1711</v>
      </c>
      <c r="T7" s="412" t="s">
        <v>1711</v>
      </c>
      <c r="U7" s="412">
        <v>0</v>
      </c>
      <c r="V7" s="412" t="s">
        <v>1711</v>
      </c>
      <c r="W7" s="412" t="s">
        <v>1711</v>
      </c>
      <c r="X7" s="412" t="s">
        <v>1711</v>
      </c>
      <c r="Y7" s="412" t="s">
        <v>1711</v>
      </c>
      <c r="Z7" s="412">
        <v>0</v>
      </c>
      <c r="AA7" s="412" t="s">
        <v>1711</v>
      </c>
      <c r="AB7" s="412" t="s">
        <v>1711</v>
      </c>
      <c r="AC7" s="412" t="s">
        <v>1711</v>
      </c>
      <c r="AD7" s="412" t="s">
        <v>1711</v>
      </c>
      <c r="AE7" s="412" t="s">
        <v>1711</v>
      </c>
      <c r="AF7" s="412" t="s">
        <v>1711</v>
      </c>
      <c r="AG7" s="412" t="s">
        <v>1711</v>
      </c>
      <c r="AH7" s="412" t="s">
        <v>1711</v>
      </c>
      <c r="AI7" s="412">
        <v>0</v>
      </c>
      <c r="AJ7" s="412" t="s">
        <v>1711</v>
      </c>
      <c r="AK7" s="412" t="s">
        <v>1711</v>
      </c>
      <c r="AL7" s="412">
        <v>0</v>
      </c>
      <c r="AM7" s="412" t="s">
        <v>1711</v>
      </c>
      <c r="AN7" s="412" t="s">
        <v>1711</v>
      </c>
      <c r="AO7" s="412">
        <v>0</v>
      </c>
      <c r="AP7" s="412" t="s">
        <v>1711</v>
      </c>
      <c r="AQ7" s="412" t="s">
        <v>1711</v>
      </c>
      <c r="AR7" s="412" t="s">
        <v>1711</v>
      </c>
      <c r="AS7" s="412" t="s">
        <v>1711</v>
      </c>
      <c r="AT7" s="412">
        <v>0</v>
      </c>
      <c r="AU7" s="412" t="s">
        <v>1711</v>
      </c>
      <c r="AV7" s="412" t="s">
        <v>1711</v>
      </c>
      <c r="AW7" s="412" t="s">
        <v>1711</v>
      </c>
      <c r="AX7" s="412" t="s">
        <v>1711</v>
      </c>
      <c r="AY7" s="412">
        <v>0</v>
      </c>
      <c r="AZ7" s="412" t="s">
        <v>1711</v>
      </c>
      <c r="BA7" s="412" t="s">
        <v>1711</v>
      </c>
      <c r="BB7" s="412">
        <v>0</v>
      </c>
      <c r="BC7" s="412" t="s">
        <v>1711</v>
      </c>
      <c r="BD7" s="412" t="s">
        <v>1711</v>
      </c>
      <c r="BE7" s="412">
        <v>0</v>
      </c>
      <c r="BF7" s="412" t="s">
        <v>1711</v>
      </c>
      <c r="BG7" s="412">
        <v>0</v>
      </c>
      <c r="BH7" s="412" t="s">
        <v>1711</v>
      </c>
      <c r="BI7" s="412">
        <v>0</v>
      </c>
      <c r="BJ7" s="412" t="s">
        <v>1711</v>
      </c>
      <c r="BK7" s="412">
        <v>0</v>
      </c>
      <c r="BL7" s="412" t="s">
        <v>1711</v>
      </c>
      <c r="BM7" s="412" t="s">
        <v>1711</v>
      </c>
      <c r="BN7" s="412">
        <v>0</v>
      </c>
      <c r="BO7" s="412" t="s">
        <v>1711</v>
      </c>
      <c r="BP7" s="412" t="s">
        <v>1711</v>
      </c>
      <c r="BQ7" s="412" t="s">
        <v>1711</v>
      </c>
      <c r="BR7" s="412" t="s">
        <v>1711</v>
      </c>
      <c r="BS7" s="412">
        <v>0</v>
      </c>
      <c r="BT7" s="412" t="s">
        <v>1711</v>
      </c>
      <c r="BU7" s="412" t="s">
        <v>1711</v>
      </c>
      <c r="BV7" s="412">
        <v>0</v>
      </c>
      <c r="BW7" s="412" t="s">
        <v>1711</v>
      </c>
      <c r="BX7" s="412" t="s">
        <v>1711</v>
      </c>
      <c r="BY7" s="412" t="s">
        <v>1711</v>
      </c>
      <c r="BZ7" s="412" t="s">
        <v>1711</v>
      </c>
      <c r="CA7" s="412" t="s">
        <v>1711</v>
      </c>
      <c r="CB7" s="412" t="s">
        <v>1711</v>
      </c>
      <c r="CC7" s="412">
        <v>0</v>
      </c>
      <c r="CD7" s="412" t="s">
        <v>1711</v>
      </c>
      <c r="CE7" s="412" t="s">
        <v>1711</v>
      </c>
      <c r="CF7" s="412" t="s">
        <v>1711</v>
      </c>
      <c r="CG7" s="412" t="s">
        <v>1711</v>
      </c>
      <c r="CH7" s="412">
        <v>0</v>
      </c>
      <c r="CI7" s="412" t="s">
        <v>1711</v>
      </c>
      <c r="CJ7" s="412" t="s">
        <v>1711</v>
      </c>
      <c r="CK7" s="412" t="s">
        <v>1711</v>
      </c>
      <c r="CL7" s="412">
        <v>0</v>
      </c>
      <c r="CM7" s="412" t="s">
        <v>1711</v>
      </c>
      <c r="CN7" s="412" t="s">
        <v>1711</v>
      </c>
      <c r="CO7" s="412" t="s">
        <v>1711</v>
      </c>
      <c r="CP7" s="412" t="s">
        <v>1711</v>
      </c>
      <c r="CQ7" s="412" t="s">
        <v>1711</v>
      </c>
      <c r="CR7" s="412">
        <v>0</v>
      </c>
      <c r="CS7" s="412" t="s">
        <v>1711</v>
      </c>
      <c r="CT7" s="412">
        <v>0</v>
      </c>
      <c r="CU7" s="412" t="s">
        <v>1711</v>
      </c>
      <c r="CV7" s="412">
        <v>0</v>
      </c>
      <c r="CW7" s="412" t="s">
        <v>1711</v>
      </c>
      <c r="CX7" s="412" t="s">
        <v>1711</v>
      </c>
      <c r="CY7" s="412">
        <v>0</v>
      </c>
      <c r="CZ7" s="412" t="s">
        <v>1711</v>
      </c>
      <c r="DA7" s="412">
        <v>0</v>
      </c>
      <c r="DB7" s="412" t="s">
        <v>1711</v>
      </c>
      <c r="DC7" s="412" t="s">
        <v>1711</v>
      </c>
      <c r="DD7" s="412">
        <v>0</v>
      </c>
      <c r="DE7" s="412" t="s">
        <v>1711</v>
      </c>
      <c r="DF7" s="412" t="s">
        <v>1711</v>
      </c>
      <c r="DG7" s="412" t="s">
        <v>1711</v>
      </c>
      <c r="DH7" s="412" t="s">
        <v>1711</v>
      </c>
      <c r="DI7" s="412" t="s">
        <v>1711</v>
      </c>
      <c r="DJ7" s="412" t="s">
        <v>1711</v>
      </c>
      <c r="DK7" s="412" t="s">
        <v>1711</v>
      </c>
      <c r="DL7" s="412" t="s">
        <v>1711</v>
      </c>
      <c r="DM7" s="412" t="s">
        <v>1711</v>
      </c>
      <c r="DN7" s="412" t="s">
        <v>1711</v>
      </c>
      <c r="DO7" s="412">
        <v>0</v>
      </c>
      <c r="DP7" s="412" t="s">
        <v>1711</v>
      </c>
      <c r="DQ7" s="412" t="s">
        <v>1711</v>
      </c>
      <c r="DR7" s="412" t="s">
        <v>1711</v>
      </c>
      <c r="DS7" s="412" t="s">
        <v>1711</v>
      </c>
      <c r="DT7" s="412" t="s">
        <v>1711</v>
      </c>
      <c r="DU7" s="412">
        <v>0</v>
      </c>
      <c r="DV7" s="412" t="s">
        <v>1711</v>
      </c>
      <c r="DW7" s="412" t="s">
        <v>1711</v>
      </c>
      <c r="DX7" s="412">
        <v>0</v>
      </c>
      <c r="DY7" s="412" t="s">
        <v>1711</v>
      </c>
      <c r="DZ7" s="412" t="s">
        <v>1711</v>
      </c>
      <c r="EA7" s="412">
        <v>0</v>
      </c>
      <c r="EB7" s="412" t="s">
        <v>1711</v>
      </c>
      <c r="EC7" s="412" t="s">
        <v>1711</v>
      </c>
      <c r="ED7" s="412" t="s">
        <v>1711</v>
      </c>
      <c r="EE7" s="412" t="s">
        <v>1711</v>
      </c>
      <c r="EF7" s="412">
        <v>0</v>
      </c>
      <c r="EG7" s="412" t="s">
        <v>1711</v>
      </c>
      <c r="EH7" s="412">
        <v>0</v>
      </c>
      <c r="EI7" s="412" t="s">
        <v>1711</v>
      </c>
      <c r="EJ7" s="412" t="s">
        <v>1711</v>
      </c>
      <c r="EK7" s="412" t="s">
        <v>1711</v>
      </c>
      <c r="EL7" s="412" t="s">
        <v>1711</v>
      </c>
      <c r="EM7" s="412">
        <v>0</v>
      </c>
      <c r="EN7" s="412" t="s">
        <v>1711</v>
      </c>
      <c r="EO7" s="412" t="s">
        <v>1711</v>
      </c>
      <c r="EP7" s="412" t="s">
        <v>1711</v>
      </c>
      <c r="EQ7" s="412" t="s">
        <v>1711</v>
      </c>
      <c r="ER7" s="412" t="s">
        <v>1711</v>
      </c>
      <c r="ES7" s="412" t="s">
        <v>1711</v>
      </c>
      <c r="ET7" s="412">
        <v>0</v>
      </c>
      <c r="EU7" s="412" t="s">
        <v>1711</v>
      </c>
      <c r="EV7" s="412">
        <v>0</v>
      </c>
      <c r="EW7" s="412" t="s">
        <v>1711</v>
      </c>
      <c r="EX7" s="412" t="s">
        <v>1711</v>
      </c>
      <c r="EY7" s="412" t="s">
        <v>1711</v>
      </c>
      <c r="EZ7" s="412" t="s">
        <v>1711</v>
      </c>
      <c r="FA7" s="413" t="s">
        <v>1711</v>
      </c>
    </row>
    <row r="8" spans="1:159" x14ac:dyDescent="0.15">
      <c r="A8" s="410" t="s">
        <v>1827</v>
      </c>
      <c r="B8" s="414" t="s">
        <v>985</v>
      </c>
      <c r="C8" s="412">
        <v>54234</v>
      </c>
      <c r="D8" s="412">
        <v>54234</v>
      </c>
      <c r="E8" s="412" t="s">
        <v>1711</v>
      </c>
      <c r="F8" s="412">
        <v>54234</v>
      </c>
      <c r="G8" s="412" t="s">
        <v>1711</v>
      </c>
      <c r="H8" s="412" t="s">
        <v>1711</v>
      </c>
      <c r="I8" s="412" t="s">
        <v>1711</v>
      </c>
      <c r="J8" s="412">
        <v>0</v>
      </c>
      <c r="K8" s="412" t="s">
        <v>1711</v>
      </c>
      <c r="L8" s="412" t="s">
        <v>1711</v>
      </c>
      <c r="M8" s="412">
        <v>0</v>
      </c>
      <c r="N8" s="412" t="s">
        <v>1711</v>
      </c>
      <c r="O8" s="412" t="s">
        <v>1711</v>
      </c>
      <c r="P8" s="412" t="s">
        <v>1711</v>
      </c>
      <c r="Q8" s="412" t="s">
        <v>1711</v>
      </c>
      <c r="R8" s="412">
        <v>0</v>
      </c>
      <c r="S8" s="412" t="s">
        <v>1711</v>
      </c>
      <c r="T8" s="412" t="s">
        <v>1711</v>
      </c>
      <c r="U8" s="412">
        <v>0</v>
      </c>
      <c r="V8" s="412" t="s">
        <v>1711</v>
      </c>
      <c r="W8" s="412" t="s">
        <v>1711</v>
      </c>
      <c r="X8" s="412" t="s">
        <v>1711</v>
      </c>
      <c r="Y8" s="412" t="s">
        <v>1711</v>
      </c>
      <c r="Z8" s="412">
        <v>0</v>
      </c>
      <c r="AA8" s="412" t="s">
        <v>1711</v>
      </c>
      <c r="AB8" s="412" t="s">
        <v>1711</v>
      </c>
      <c r="AC8" s="412" t="s">
        <v>1711</v>
      </c>
      <c r="AD8" s="412" t="s">
        <v>1711</v>
      </c>
      <c r="AE8" s="412" t="s">
        <v>1711</v>
      </c>
      <c r="AF8" s="412" t="s">
        <v>1711</v>
      </c>
      <c r="AG8" s="412" t="s">
        <v>1711</v>
      </c>
      <c r="AH8" s="412" t="s">
        <v>1711</v>
      </c>
      <c r="AI8" s="412">
        <v>0</v>
      </c>
      <c r="AJ8" s="412" t="s">
        <v>1711</v>
      </c>
      <c r="AK8" s="412" t="s">
        <v>1711</v>
      </c>
      <c r="AL8" s="412">
        <v>0</v>
      </c>
      <c r="AM8" s="412" t="s">
        <v>1711</v>
      </c>
      <c r="AN8" s="412" t="s">
        <v>1711</v>
      </c>
      <c r="AO8" s="412">
        <v>0</v>
      </c>
      <c r="AP8" s="412" t="s">
        <v>1711</v>
      </c>
      <c r="AQ8" s="412" t="s">
        <v>1711</v>
      </c>
      <c r="AR8" s="412" t="s">
        <v>1711</v>
      </c>
      <c r="AS8" s="412" t="s">
        <v>1711</v>
      </c>
      <c r="AT8" s="412">
        <v>0</v>
      </c>
      <c r="AU8" s="412" t="s">
        <v>1711</v>
      </c>
      <c r="AV8" s="412" t="s">
        <v>1711</v>
      </c>
      <c r="AW8" s="412" t="s">
        <v>1711</v>
      </c>
      <c r="AX8" s="412" t="s">
        <v>1711</v>
      </c>
      <c r="AY8" s="412">
        <v>0</v>
      </c>
      <c r="AZ8" s="412" t="s">
        <v>1711</v>
      </c>
      <c r="BA8" s="412" t="s">
        <v>1711</v>
      </c>
      <c r="BB8" s="412">
        <v>0</v>
      </c>
      <c r="BC8" s="412" t="s">
        <v>1711</v>
      </c>
      <c r="BD8" s="412" t="s">
        <v>1711</v>
      </c>
      <c r="BE8" s="412">
        <v>0</v>
      </c>
      <c r="BF8" s="412" t="s">
        <v>1711</v>
      </c>
      <c r="BG8" s="412">
        <v>0</v>
      </c>
      <c r="BH8" s="412" t="s">
        <v>1711</v>
      </c>
      <c r="BI8" s="412">
        <v>0</v>
      </c>
      <c r="BJ8" s="412" t="s">
        <v>1711</v>
      </c>
      <c r="BK8" s="412">
        <v>0</v>
      </c>
      <c r="BL8" s="412" t="s">
        <v>1711</v>
      </c>
      <c r="BM8" s="412" t="s">
        <v>1711</v>
      </c>
      <c r="BN8" s="412">
        <v>0</v>
      </c>
      <c r="BO8" s="412" t="s">
        <v>1711</v>
      </c>
      <c r="BP8" s="412" t="s">
        <v>1711</v>
      </c>
      <c r="BQ8" s="412" t="s">
        <v>1711</v>
      </c>
      <c r="BR8" s="412" t="s">
        <v>1711</v>
      </c>
      <c r="BS8" s="412">
        <v>0</v>
      </c>
      <c r="BT8" s="412" t="s">
        <v>1711</v>
      </c>
      <c r="BU8" s="412" t="s">
        <v>1711</v>
      </c>
      <c r="BV8" s="412">
        <v>0</v>
      </c>
      <c r="BW8" s="412" t="s">
        <v>1711</v>
      </c>
      <c r="BX8" s="412" t="s">
        <v>1711</v>
      </c>
      <c r="BY8" s="412" t="s">
        <v>1711</v>
      </c>
      <c r="BZ8" s="412" t="s">
        <v>1711</v>
      </c>
      <c r="CA8" s="412" t="s">
        <v>1711</v>
      </c>
      <c r="CB8" s="412" t="s">
        <v>1711</v>
      </c>
      <c r="CC8" s="412">
        <v>0</v>
      </c>
      <c r="CD8" s="412" t="s">
        <v>1711</v>
      </c>
      <c r="CE8" s="412" t="s">
        <v>1711</v>
      </c>
      <c r="CF8" s="412" t="s">
        <v>1711</v>
      </c>
      <c r="CG8" s="412" t="s">
        <v>1711</v>
      </c>
      <c r="CH8" s="412">
        <v>0</v>
      </c>
      <c r="CI8" s="412" t="s">
        <v>1711</v>
      </c>
      <c r="CJ8" s="412" t="s">
        <v>1711</v>
      </c>
      <c r="CK8" s="412" t="s">
        <v>1711</v>
      </c>
      <c r="CL8" s="412">
        <v>0</v>
      </c>
      <c r="CM8" s="412" t="s">
        <v>1711</v>
      </c>
      <c r="CN8" s="412" t="s">
        <v>1711</v>
      </c>
      <c r="CO8" s="412" t="s">
        <v>1711</v>
      </c>
      <c r="CP8" s="412" t="s">
        <v>1711</v>
      </c>
      <c r="CQ8" s="412" t="s">
        <v>1711</v>
      </c>
      <c r="CR8" s="412">
        <v>0</v>
      </c>
      <c r="CS8" s="412" t="s">
        <v>1711</v>
      </c>
      <c r="CT8" s="412">
        <v>0</v>
      </c>
      <c r="CU8" s="412" t="s">
        <v>1711</v>
      </c>
      <c r="CV8" s="412">
        <v>0</v>
      </c>
      <c r="CW8" s="412" t="s">
        <v>1711</v>
      </c>
      <c r="CX8" s="412" t="s">
        <v>1711</v>
      </c>
      <c r="CY8" s="412">
        <v>0</v>
      </c>
      <c r="CZ8" s="412" t="s">
        <v>1711</v>
      </c>
      <c r="DA8" s="412">
        <v>0</v>
      </c>
      <c r="DB8" s="412" t="s">
        <v>1711</v>
      </c>
      <c r="DC8" s="412" t="s">
        <v>1711</v>
      </c>
      <c r="DD8" s="412">
        <v>0</v>
      </c>
      <c r="DE8" s="412" t="s">
        <v>1711</v>
      </c>
      <c r="DF8" s="412" t="s">
        <v>1711</v>
      </c>
      <c r="DG8" s="412" t="s">
        <v>1711</v>
      </c>
      <c r="DH8" s="412" t="s">
        <v>1711</v>
      </c>
      <c r="DI8" s="412" t="s">
        <v>1711</v>
      </c>
      <c r="DJ8" s="412" t="s">
        <v>1711</v>
      </c>
      <c r="DK8" s="412" t="s">
        <v>1711</v>
      </c>
      <c r="DL8" s="412" t="s">
        <v>1711</v>
      </c>
      <c r="DM8" s="412" t="s">
        <v>1711</v>
      </c>
      <c r="DN8" s="412" t="s">
        <v>1711</v>
      </c>
      <c r="DO8" s="412">
        <v>0</v>
      </c>
      <c r="DP8" s="412" t="s">
        <v>1711</v>
      </c>
      <c r="DQ8" s="412" t="s">
        <v>1711</v>
      </c>
      <c r="DR8" s="412" t="s">
        <v>1711</v>
      </c>
      <c r="DS8" s="412" t="s">
        <v>1711</v>
      </c>
      <c r="DT8" s="412" t="s">
        <v>1711</v>
      </c>
      <c r="DU8" s="412">
        <v>0</v>
      </c>
      <c r="DV8" s="412" t="s">
        <v>1711</v>
      </c>
      <c r="DW8" s="412" t="s">
        <v>1711</v>
      </c>
      <c r="DX8" s="412">
        <v>0</v>
      </c>
      <c r="DY8" s="412" t="s">
        <v>1711</v>
      </c>
      <c r="DZ8" s="412" t="s">
        <v>1711</v>
      </c>
      <c r="EA8" s="412">
        <v>0</v>
      </c>
      <c r="EB8" s="412" t="s">
        <v>1711</v>
      </c>
      <c r="EC8" s="412" t="s">
        <v>1711</v>
      </c>
      <c r="ED8" s="412" t="s">
        <v>1711</v>
      </c>
      <c r="EE8" s="412" t="s">
        <v>1711</v>
      </c>
      <c r="EF8" s="412">
        <v>0</v>
      </c>
      <c r="EG8" s="412" t="s">
        <v>1711</v>
      </c>
      <c r="EH8" s="412">
        <v>0</v>
      </c>
      <c r="EI8" s="412" t="s">
        <v>1711</v>
      </c>
      <c r="EJ8" s="412" t="s">
        <v>1711</v>
      </c>
      <c r="EK8" s="412" t="s">
        <v>1711</v>
      </c>
      <c r="EL8" s="412" t="s">
        <v>1711</v>
      </c>
      <c r="EM8" s="412">
        <v>0</v>
      </c>
      <c r="EN8" s="412" t="s">
        <v>1711</v>
      </c>
      <c r="EO8" s="412" t="s">
        <v>1711</v>
      </c>
      <c r="EP8" s="412" t="s">
        <v>1711</v>
      </c>
      <c r="EQ8" s="412" t="s">
        <v>1711</v>
      </c>
      <c r="ER8" s="412" t="s">
        <v>1711</v>
      </c>
      <c r="ES8" s="412" t="s">
        <v>1711</v>
      </c>
      <c r="ET8" s="412">
        <v>0</v>
      </c>
      <c r="EU8" s="412" t="s">
        <v>1711</v>
      </c>
      <c r="EV8" s="412">
        <v>0</v>
      </c>
      <c r="EW8" s="412" t="s">
        <v>1711</v>
      </c>
      <c r="EX8" s="412" t="s">
        <v>1711</v>
      </c>
      <c r="EY8" s="412" t="s">
        <v>1711</v>
      </c>
      <c r="EZ8" s="412" t="s">
        <v>1711</v>
      </c>
      <c r="FA8" s="413" t="s">
        <v>1711</v>
      </c>
    </row>
    <row r="9" spans="1:159" x14ac:dyDescent="0.15">
      <c r="A9" s="410" t="s">
        <v>1826</v>
      </c>
      <c r="B9" s="414" t="s">
        <v>989</v>
      </c>
      <c r="C9" s="412">
        <v>71440</v>
      </c>
      <c r="D9" s="412">
        <v>16250</v>
      </c>
      <c r="E9" s="412" t="s">
        <v>1711</v>
      </c>
      <c r="F9" s="412">
        <v>15633</v>
      </c>
      <c r="G9" s="412">
        <v>617</v>
      </c>
      <c r="H9" s="412" t="s">
        <v>1711</v>
      </c>
      <c r="I9" s="412" t="s">
        <v>1711</v>
      </c>
      <c r="J9" s="412">
        <v>0</v>
      </c>
      <c r="K9" s="412" t="s">
        <v>1711</v>
      </c>
      <c r="L9" s="412" t="s">
        <v>1711</v>
      </c>
      <c r="M9" s="412">
        <v>0</v>
      </c>
      <c r="N9" s="412" t="s">
        <v>1711</v>
      </c>
      <c r="O9" s="412" t="s">
        <v>1711</v>
      </c>
      <c r="P9" s="412" t="s">
        <v>1711</v>
      </c>
      <c r="Q9" s="412" t="s">
        <v>1711</v>
      </c>
      <c r="R9" s="412">
        <v>0</v>
      </c>
      <c r="S9" s="412" t="s">
        <v>1711</v>
      </c>
      <c r="T9" s="412" t="s">
        <v>1711</v>
      </c>
      <c r="U9" s="412">
        <v>0</v>
      </c>
      <c r="V9" s="412" t="s">
        <v>1711</v>
      </c>
      <c r="W9" s="412" t="s">
        <v>1711</v>
      </c>
      <c r="X9" s="412" t="s">
        <v>1711</v>
      </c>
      <c r="Y9" s="412" t="s">
        <v>1711</v>
      </c>
      <c r="Z9" s="412">
        <v>0</v>
      </c>
      <c r="AA9" s="412" t="s">
        <v>1711</v>
      </c>
      <c r="AB9" s="412" t="s">
        <v>1711</v>
      </c>
      <c r="AC9" s="412" t="s">
        <v>1711</v>
      </c>
      <c r="AD9" s="412" t="s">
        <v>1711</v>
      </c>
      <c r="AE9" s="412" t="s">
        <v>1711</v>
      </c>
      <c r="AF9" s="412" t="s">
        <v>1711</v>
      </c>
      <c r="AG9" s="412" t="s">
        <v>1711</v>
      </c>
      <c r="AH9" s="412" t="s">
        <v>1711</v>
      </c>
      <c r="AI9" s="412">
        <v>0</v>
      </c>
      <c r="AJ9" s="412" t="s">
        <v>1711</v>
      </c>
      <c r="AK9" s="412" t="s">
        <v>1711</v>
      </c>
      <c r="AL9" s="412">
        <v>0</v>
      </c>
      <c r="AM9" s="412" t="s">
        <v>1711</v>
      </c>
      <c r="AN9" s="412" t="s">
        <v>1711</v>
      </c>
      <c r="AO9" s="412">
        <v>0</v>
      </c>
      <c r="AP9" s="412" t="s">
        <v>1711</v>
      </c>
      <c r="AQ9" s="412" t="s">
        <v>1711</v>
      </c>
      <c r="AR9" s="412" t="s">
        <v>1711</v>
      </c>
      <c r="AS9" s="412" t="s">
        <v>1711</v>
      </c>
      <c r="AT9" s="412">
        <v>0</v>
      </c>
      <c r="AU9" s="412" t="s">
        <v>1711</v>
      </c>
      <c r="AV9" s="412" t="s">
        <v>1711</v>
      </c>
      <c r="AW9" s="412" t="s">
        <v>1711</v>
      </c>
      <c r="AX9" s="412" t="s">
        <v>1711</v>
      </c>
      <c r="AY9" s="412">
        <v>0</v>
      </c>
      <c r="AZ9" s="412" t="s">
        <v>1711</v>
      </c>
      <c r="BA9" s="412" t="s">
        <v>1711</v>
      </c>
      <c r="BB9" s="412">
        <v>0</v>
      </c>
      <c r="BC9" s="412" t="s">
        <v>1711</v>
      </c>
      <c r="BD9" s="412" t="s">
        <v>1711</v>
      </c>
      <c r="BE9" s="412">
        <v>0</v>
      </c>
      <c r="BF9" s="412" t="s">
        <v>1711</v>
      </c>
      <c r="BG9" s="412">
        <v>0</v>
      </c>
      <c r="BH9" s="412" t="s">
        <v>1711</v>
      </c>
      <c r="BI9" s="412">
        <v>0</v>
      </c>
      <c r="BJ9" s="412" t="s">
        <v>1711</v>
      </c>
      <c r="BK9" s="412">
        <v>0</v>
      </c>
      <c r="BL9" s="412" t="s">
        <v>1711</v>
      </c>
      <c r="BM9" s="412" t="s">
        <v>1711</v>
      </c>
      <c r="BN9" s="412">
        <v>0</v>
      </c>
      <c r="BO9" s="412" t="s">
        <v>1711</v>
      </c>
      <c r="BP9" s="412" t="s">
        <v>1711</v>
      </c>
      <c r="BQ9" s="412" t="s">
        <v>1711</v>
      </c>
      <c r="BR9" s="412" t="s">
        <v>1711</v>
      </c>
      <c r="BS9" s="412">
        <v>0</v>
      </c>
      <c r="BT9" s="412" t="s">
        <v>1711</v>
      </c>
      <c r="BU9" s="412" t="s">
        <v>1711</v>
      </c>
      <c r="BV9" s="412">
        <v>0</v>
      </c>
      <c r="BW9" s="412" t="s">
        <v>1711</v>
      </c>
      <c r="BX9" s="412" t="s">
        <v>1711</v>
      </c>
      <c r="BY9" s="412" t="s">
        <v>1711</v>
      </c>
      <c r="BZ9" s="412" t="s">
        <v>1711</v>
      </c>
      <c r="CA9" s="412" t="s">
        <v>1711</v>
      </c>
      <c r="CB9" s="412" t="s">
        <v>1711</v>
      </c>
      <c r="CC9" s="412">
        <v>0</v>
      </c>
      <c r="CD9" s="412" t="s">
        <v>1711</v>
      </c>
      <c r="CE9" s="412" t="s">
        <v>1711</v>
      </c>
      <c r="CF9" s="412" t="s">
        <v>1711</v>
      </c>
      <c r="CG9" s="412" t="s">
        <v>1711</v>
      </c>
      <c r="CH9" s="412">
        <v>0</v>
      </c>
      <c r="CI9" s="412" t="s">
        <v>1711</v>
      </c>
      <c r="CJ9" s="412" t="s">
        <v>1711</v>
      </c>
      <c r="CK9" s="412" t="s">
        <v>1711</v>
      </c>
      <c r="CL9" s="412">
        <v>0</v>
      </c>
      <c r="CM9" s="412" t="s">
        <v>1711</v>
      </c>
      <c r="CN9" s="412" t="s">
        <v>1711</v>
      </c>
      <c r="CO9" s="412" t="s">
        <v>1711</v>
      </c>
      <c r="CP9" s="412" t="s">
        <v>1711</v>
      </c>
      <c r="CQ9" s="412" t="s">
        <v>1711</v>
      </c>
      <c r="CR9" s="412">
        <v>0</v>
      </c>
      <c r="CS9" s="412" t="s">
        <v>1711</v>
      </c>
      <c r="CT9" s="412">
        <v>0</v>
      </c>
      <c r="CU9" s="412" t="s">
        <v>1711</v>
      </c>
      <c r="CV9" s="412">
        <v>0</v>
      </c>
      <c r="CW9" s="412" t="s">
        <v>1711</v>
      </c>
      <c r="CX9" s="412" t="s">
        <v>1711</v>
      </c>
      <c r="CY9" s="412">
        <v>0</v>
      </c>
      <c r="CZ9" s="412" t="s">
        <v>1711</v>
      </c>
      <c r="DA9" s="412">
        <v>0</v>
      </c>
      <c r="DB9" s="412" t="s">
        <v>1711</v>
      </c>
      <c r="DC9" s="412" t="s">
        <v>1711</v>
      </c>
      <c r="DD9" s="412">
        <v>0</v>
      </c>
      <c r="DE9" s="412" t="s">
        <v>1711</v>
      </c>
      <c r="DF9" s="412" t="s">
        <v>1711</v>
      </c>
      <c r="DG9" s="412" t="s">
        <v>1711</v>
      </c>
      <c r="DH9" s="412" t="s">
        <v>1711</v>
      </c>
      <c r="DI9" s="412" t="s">
        <v>1711</v>
      </c>
      <c r="DJ9" s="412" t="s">
        <v>1711</v>
      </c>
      <c r="DK9" s="412" t="s">
        <v>1711</v>
      </c>
      <c r="DL9" s="412" t="s">
        <v>1711</v>
      </c>
      <c r="DM9" s="412" t="s">
        <v>1711</v>
      </c>
      <c r="DN9" s="412" t="s">
        <v>1711</v>
      </c>
      <c r="DO9" s="412">
        <v>0</v>
      </c>
      <c r="DP9" s="412" t="s">
        <v>1711</v>
      </c>
      <c r="DQ9" s="412" t="s">
        <v>1711</v>
      </c>
      <c r="DR9" s="412" t="s">
        <v>1711</v>
      </c>
      <c r="DS9" s="412" t="s">
        <v>1711</v>
      </c>
      <c r="DT9" s="412" t="s">
        <v>1711</v>
      </c>
      <c r="DU9" s="412">
        <v>0</v>
      </c>
      <c r="DV9" s="412" t="s">
        <v>1711</v>
      </c>
      <c r="DW9" s="412" t="s">
        <v>1711</v>
      </c>
      <c r="DX9" s="412">
        <v>0</v>
      </c>
      <c r="DY9" s="412" t="s">
        <v>1711</v>
      </c>
      <c r="DZ9" s="412" t="s">
        <v>1711</v>
      </c>
      <c r="EA9" s="412">
        <v>0</v>
      </c>
      <c r="EB9" s="412" t="s">
        <v>1711</v>
      </c>
      <c r="EC9" s="412" t="s">
        <v>1711</v>
      </c>
      <c r="ED9" s="412" t="s">
        <v>1711</v>
      </c>
      <c r="EE9" s="412" t="s">
        <v>1711</v>
      </c>
      <c r="EF9" s="412">
        <v>0</v>
      </c>
      <c r="EG9" s="412" t="s">
        <v>1711</v>
      </c>
      <c r="EH9" s="412">
        <v>0</v>
      </c>
      <c r="EI9" s="412" t="s">
        <v>1711</v>
      </c>
      <c r="EJ9" s="412" t="s">
        <v>1711</v>
      </c>
      <c r="EK9" s="412" t="s">
        <v>1711</v>
      </c>
      <c r="EL9" s="412" t="s">
        <v>1711</v>
      </c>
      <c r="EM9" s="412">
        <v>55190</v>
      </c>
      <c r="EN9" s="412" t="s">
        <v>1711</v>
      </c>
      <c r="EO9" s="412" t="s">
        <v>1711</v>
      </c>
      <c r="EP9" s="412" t="s">
        <v>1711</v>
      </c>
      <c r="EQ9" s="412">
        <v>55190</v>
      </c>
      <c r="ER9" s="412" t="s">
        <v>1711</v>
      </c>
      <c r="ES9" s="412" t="s">
        <v>1711</v>
      </c>
      <c r="ET9" s="412">
        <v>0</v>
      </c>
      <c r="EU9" s="412" t="s">
        <v>1711</v>
      </c>
      <c r="EV9" s="412">
        <v>0</v>
      </c>
      <c r="EW9" s="412" t="s">
        <v>1711</v>
      </c>
      <c r="EX9" s="412" t="s">
        <v>1711</v>
      </c>
      <c r="EY9" s="412" t="s">
        <v>1711</v>
      </c>
      <c r="EZ9" s="412" t="s">
        <v>1711</v>
      </c>
      <c r="FA9" s="413" t="s">
        <v>1711</v>
      </c>
    </row>
    <row r="10" spans="1:159" x14ac:dyDescent="0.15">
      <c r="A10" s="410" t="s">
        <v>1825</v>
      </c>
      <c r="B10" s="414" t="s">
        <v>187</v>
      </c>
      <c r="C10" s="412">
        <v>33901</v>
      </c>
      <c r="D10" s="412">
        <v>9970</v>
      </c>
      <c r="E10" s="412" t="s">
        <v>1711</v>
      </c>
      <c r="F10" s="412" t="s">
        <v>1711</v>
      </c>
      <c r="G10" s="412" t="s">
        <v>1711</v>
      </c>
      <c r="H10" s="412" t="s">
        <v>1711</v>
      </c>
      <c r="I10" s="412">
        <v>9970</v>
      </c>
      <c r="J10" s="412">
        <v>0</v>
      </c>
      <c r="K10" s="412" t="s">
        <v>1711</v>
      </c>
      <c r="L10" s="412" t="s">
        <v>1711</v>
      </c>
      <c r="M10" s="412">
        <v>0</v>
      </c>
      <c r="N10" s="412" t="s">
        <v>1711</v>
      </c>
      <c r="O10" s="412" t="s">
        <v>1711</v>
      </c>
      <c r="P10" s="412" t="s">
        <v>1711</v>
      </c>
      <c r="Q10" s="412" t="s">
        <v>1711</v>
      </c>
      <c r="R10" s="412">
        <v>0</v>
      </c>
      <c r="S10" s="412" t="s">
        <v>1711</v>
      </c>
      <c r="T10" s="412" t="s">
        <v>1711</v>
      </c>
      <c r="U10" s="412">
        <v>0</v>
      </c>
      <c r="V10" s="412" t="s">
        <v>1711</v>
      </c>
      <c r="W10" s="412" t="s">
        <v>1711</v>
      </c>
      <c r="X10" s="412" t="s">
        <v>1711</v>
      </c>
      <c r="Y10" s="412" t="s">
        <v>1711</v>
      </c>
      <c r="Z10" s="412">
        <v>0</v>
      </c>
      <c r="AA10" s="412" t="s">
        <v>1711</v>
      </c>
      <c r="AB10" s="412" t="s">
        <v>1711</v>
      </c>
      <c r="AC10" s="412" t="s">
        <v>1711</v>
      </c>
      <c r="AD10" s="412" t="s">
        <v>1711</v>
      </c>
      <c r="AE10" s="412" t="s">
        <v>1711</v>
      </c>
      <c r="AF10" s="412" t="s">
        <v>1711</v>
      </c>
      <c r="AG10" s="412" t="s">
        <v>1711</v>
      </c>
      <c r="AH10" s="412" t="s">
        <v>1711</v>
      </c>
      <c r="AI10" s="412">
        <v>0</v>
      </c>
      <c r="AJ10" s="412" t="s">
        <v>1711</v>
      </c>
      <c r="AK10" s="412" t="s">
        <v>1711</v>
      </c>
      <c r="AL10" s="412">
        <v>0</v>
      </c>
      <c r="AM10" s="412" t="s">
        <v>1711</v>
      </c>
      <c r="AN10" s="412" t="s">
        <v>1711</v>
      </c>
      <c r="AO10" s="412">
        <v>0</v>
      </c>
      <c r="AP10" s="412" t="s">
        <v>1711</v>
      </c>
      <c r="AQ10" s="412" t="s">
        <v>1711</v>
      </c>
      <c r="AR10" s="412" t="s">
        <v>1711</v>
      </c>
      <c r="AS10" s="412" t="s">
        <v>1711</v>
      </c>
      <c r="AT10" s="412">
        <v>0</v>
      </c>
      <c r="AU10" s="412" t="s">
        <v>1711</v>
      </c>
      <c r="AV10" s="412" t="s">
        <v>1711</v>
      </c>
      <c r="AW10" s="412" t="s">
        <v>1711</v>
      </c>
      <c r="AX10" s="412" t="s">
        <v>1711</v>
      </c>
      <c r="AY10" s="412">
        <v>0</v>
      </c>
      <c r="AZ10" s="412" t="s">
        <v>1711</v>
      </c>
      <c r="BA10" s="412" t="s">
        <v>1711</v>
      </c>
      <c r="BB10" s="412">
        <v>0</v>
      </c>
      <c r="BC10" s="412" t="s">
        <v>1711</v>
      </c>
      <c r="BD10" s="412" t="s">
        <v>1711</v>
      </c>
      <c r="BE10" s="412">
        <v>0</v>
      </c>
      <c r="BF10" s="412" t="s">
        <v>1711</v>
      </c>
      <c r="BG10" s="412">
        <v>0</v>
      </c>
      <c r="BH10" s="412" t="s">
        <v>1711</v>
      </c>
      <c r="BI10" s="412">
        <v>0</v>
      </c>
      <c r="BJ10" s="412" t="s">
        <v>1711</v>
      </c>
      <c r="BK10" s="412">
        <v>0</v>
      </c>
      <c r="BL10" s="412" t="s">
        <v>1711</v>
      </c>
      <c r="BM10" s="412" t="s">
        <v>1711</v>
      </c>
      <c r="BN10" s="412">
        <v>0</v>
      </c>
      <c r="BO10" s="412" t="s">
        <v>1711</v>
      </c>
      <c r="BP10" s="412" t="s">
        <v>1711</v>
      </c>
      <c r="BQ10" s="412" t="s">
        <v>1711</v>
      </c>
      <c r="BR10" s="412" t="s">
        <v>1711</v>
      </c>
      <c r="BS10" s="412">
        <v>0</v>
      </c>
      <c r="BT10" s="412" t="s">
        <v>1711</v>
      </c>
      <c r="BU10" s="412" t="s">
        <v>1711</v>
      </c>
      <c r="BV10" s="412">
        <v>0</v>
      </c>
      <c r="BW10" s="412" t="s">
        <v>1711</v>
      </c>
      <c r="BX10" s="412" t="s">
        <v>1711</v>
      </c>
      <c r="BY10" s="412" t="s">
        <v>1711</v>
      </c>
      <c r="BZ10" s="412" t="s">
        <v>1711</v>
      </c>
      <c r="CA10" s="412" t="s">
        <v>1711</v>
      </c>
      <c r="CB10" s="412" t="s">
        <v>1711</v>
      </c>
      <c r="CC10" s="412">
        <v>0</v>
      </c>
      <c r="CD10" s="412" t="s">
        <v>1711</v>
      </c>
      <c r="CE10" s="412" t="s">
        <v>1711</v>
      </c>
      <c r="CF10" s="412" t="s">
        <v>1711</v>
      </c>
      <c r="CG10" s="412" t="s">
        <v>1711</v>
      </c>
      <c r="CH10" s="412">
        <v>1697</v>
      </c>
      <c r="CI10" s="412">
        <v>927</v>
      </c>
      <c r="CJ10" s="412">
        <v>120</v>
      </c>
      <c r="CK10" s="412">
        <v>650</v>
      </c>
      <c r="CL10" s="412">
        <v>0</v>
      </c>
      <c r="CM10" s="412" t="s">
        <v>1711</v>
      </c>
      <c r="CN10" s="412" t="s">
        <v>1711</v>
      </c>
      <c r="CO10" s="412" t="s">
        <v>1711</v>
      </c>
      <c r="CP10" s="412" t="s">
        <v>1711</v>
      </c>
      <c r="CQ10" s="412" t="s">
        <v>1711</v>
      </c>
      <c r="CR10" s="412">
        <v>0</v>
      </c>
      <c r="CS10" s="412" t="s">
        <v>1711</v>
      </c>
      <c r="CT10" s="412">
        <v>0</v>
      </c>
      <c r="CU10" s="412" t="s">
        <v>1711</v>
      </c>
      <c r="CV10" s="412">
        <v>0</v>
      </c>
      <c r="CW10" s="412" t="s">
        <v>1711</v>
      </c>
      <c r="CX10" s="412" t="s">
        <v>1711</v>
      </c>
      <c r="CY10" s="412">
        <v>0</v>
      </c>
      <c r="CZ10" s="412" t="s">
        <v>1711</v>
      </c>
      <c r="DA10" s="412">
        <v>0</v>
      </c>
      <c r="DB10" s="412" t="s">
        <v>1711</v>
      </c>
      <c r="DC10" s="412" t="s">
        <v>1711</v>
      </c>
      <c r="DD10" s="412">
        <v>0</v>
      </c>
      <c r="DE10" s="412" t="s">
        <v>1711</v>
      </c>
      <c r="DF10" s="412" t="s">
        <v>1711</v>
      </c>
      <c r="DG10" s="412" t="s">
        <v>1711</v>
      </c>
      <c r="DH10" s="412" t="s">
        <v>1711</v>
      </c>
      <c r="DI10" s="412" t="s">
        <v>1711</v>
      </c>
      <c r="DJ10" s="412" t="s">
        <v>1711</v>
      </c>
      <c r="DK10" s="412" t="s">
        <v>1711</v>
      </c>
      <c r="DL10" s="412" t="s">
        <v>1711</v>
      </c>
      <c r="DM10" s="412" t="s">
        <v>1711</v>
      </c>
      <c r="DN10" s="412" t="s">
        <v>1711</v>
      </c>
      <c r="DO10" s="412">
        <v>0</v>
      </c>
      <c r="DP10" s="412" t="s">
        <v>1711</v>
      </c>
      <c r="DQ10" s="412" t="s">
        <v>1711</v>
      </c>
      <c r="DR10" s="412" t="s">
        <v>1711</v>
      </c>
      <c r="DS10" s="412" t="s">
        <v>1711</v>
      </c>
      <c r="DT10" s="412" t="s">
        <v>1711</v>
      </c>
      <c r="DU10" s="412">
        <v>0</v>
      </c>
      <c r="DV10" s="412" t="s">
        <v>1711</v>
      </c>
      <c r="DW10" s="412" t="s">
        <v>1711</v>
      </c>
      <c r="DX10" s="412">
        <v>0</v>
      </c>
      <c r="DY10" s="412" t="s">
        <v>1711</v>
      </c>
      <c r="DZ10" s="412" t="s">
        <v>1711</v>
      </c>
      <c r="EA10" s="412">
        <v>0</v>
      </c>
      <c r="EB10" s="412" t="s">
        <v>1711</v>
      </c>
      <c r="EC10" s="412" t="s">
        <v>1711</v>
      </c>
      <c r="ED10" s="412" t="s">
        <v>1711</v>
      </c>
      <c r="EE10" s="412" t="s">
        <v>1711</v>
      </c>
      <c r="EF10" s="412">
        <v>0</v>
      </c>
      <c r="EG10" s="412" t="s">
        <v>1711</v>
      </c>
      <c r="EH10" s="412">
        <v>22234</v>
      </c>
      <c r="EI10" s="412">
        <v>22234</v>
      </c>
      <c r="EJ10" s="412" t="s">
        <v>1711</v>
      </c>
      <c r="EK10" s="412" t="s">
        <v>1711</v>
      </c>
      <c r="EL10" s="412" t="s">
        <v>1711</v>
      </c>
      <c r="EM10" s="412">
        <v>0</v>
      </c>
      <c r="EN10" s="412" t="s">
        <v>1711</v>
      </c>
      <c r="EO10" s="412" t="s">
        <v>1711</v>
      </c>
      <c r="EP10" s="412" t="s">
        <v>1711</v>
      </c>
      <c r="EQ10" s="412" t="s">
        <v>1711</v>
      </c>
      <c r="ER10" s="412" t="s">
        <v>1711</v>
      </c>
      <c r="ES10" s="412" t="s">
        <v>1711</v>
      </c>
      <c r="ET10" s="412">
        <v>0</v>
      </c>
      <c r="EU10" s="412" t="s">
        <v>1711</v>
      </c>
      <c r="EV10" s="412">
        <v>0</v>
      </c>
      <c r="EW10" s="412" t="s">
        <v>1711</v>
      </c>
      <c r="EX10" s="412" t="s">
        <v>1711</v>
      </c>
      <c r="EY10" s="412" t="s">
        <v>1711</v>
      </c>
      <c r="EZ10" s="412" t="s">
        <v>1711</v>
      </c>
      <c r="FA10" s="413" t="s">
        <v>1711</v>
      </c>
    </row>
    <row r="11" spans="1:159" x14ac:dyDescent="0.15">
      <c r="A11" s="410" t="s">
        <v>1824</v>
      </c>
      <c r="B11" s="414" t="s">
        <v>1024</v>
      </c>
      <c r="C11" s="412">
        <v>94331</v>
      </c>
      <c r="D11" s="412">
        <v>0</v>
      </c>
      <c r="E11" s="412" t="s">
        <v>1711</v>
      </c>
      <c r="F11" s="412" t="s">
        <v>1711</v>
      </c>
      <c r="G11" s="412" t="s">
        <v>1711</v>
      </c>
      <c r="H11" s="412" t="s">
        <v>1711</v>
      </c>
      <c r="I11" s="412" t="s">
        <v>1711</v>
      </c>
      <c r="J11" s="412">
        <v>0</v>
      </c>
      <c r="K11" s="412" t="s">
        <v>1711</v>
      </c>
      <c r="L11" s="412" t="s">
        <v>1711</v>
      </c>
      <c r="M11" s="412">
        <v>0</v>
      </c>
      <c r="N11" s="412" t="s">
        <v>1711</v>
      </c>
      <c r="O11" s="412" t="s">
        <v>1711</v>
      </c>
      <c r="P11" s="412" t="s">
        <v>1711</v>
      </c>
      <c r="Q11" s="412" t="s">
        <v>1711</v>
      </c>
      <c r="R11" s="412">
        <v>0</v>
      </c>
      <c r="S11" s="412" t="s">
        <v>1711</v>
      </c>
      <c r="T11" s="412" t="s">
        <v>1711</v>
      </c>
      <c r="U11" s="412">
        <v>0</v>
      </c>
      <c r="V11" s="412" t="s">
        <v>1711</v>
      </c>
      <c r="W11" s="412" t="s">
        <v>1711</v>
      </c>
      <c r="X11" s="412" t="s">
        <v>1711</v>
      </c>
      <c r="Y11" s="412" t="s">
        <v>1711</v>
      </c>
      <c r="Z11" s="412">
        <v>0</v>
      </c>
      <c r="AA11" s="412" t="s">
        <v>1711</v>
      </c>
      <c r="AB11" s="412" t="s">
        <v>1711</v>
      </c>
      <c r="AC11" s="412" t="s">
        <v>1711</v>
      </c>
      <c r="AD11" s="412" t="s">
        <v>1711</v>
      </c>
      <c r="AE11" s="412" t="s">
        <v>1711</v>
      </c>
      <c r="AF11" s="412" t="s">
        <v>1711</v>
      </c>
      <c r="AG11" s="412" t="s">
        <v>1711</v>
      </c>
      <c r="AH11" s="412" t="s">
        <v>1711</v>
      </c>
      <c r="AI11" s="412">
        <v>0</v>
      </c>
      <c r="AJ11" s="412" t="s">
        <v>1711</v>
      </c>
      <c r="AK11" s="412" t="s">
        <v>1711</v>
      </c>
      <c r="AL11" s="412">
        <v>0</v>
      </c>
      <c r="AM11" s="412" t="s">
        <v>1711</v>
      </c>
      <c r="AN11" s="412" t="s">
        <v>1711</v>
      </c>
      <c r="AO11" s="412">
        <v>0</v>
      </c>
      <c r="AP11" s="412" t="s">
        <v>1711</v>
      </c>
      <c r="AQ11" s="412" t="s">
        <v>1711</v>
      </c>
      <c r="AR11" s="412" t="s">
        <v>1711</v>
      </c>
      <c r="AS11" s="412" t="s">
        <v>1711</v>
      </c>
      <c r="AT11" s="412">
        <v>0</v>
      </c>
      <c r="AU11" s="412" t="s">
        <v>1711</v>
      </c>
      <c r="AV11" s="412" t="s">
        <v>1711</v>
      </c>
      <c r="AW11" s="412" t="s">
        <v>1711</v>
      </c>
      <c r="AX11" s="412" t="s">
        <v>1711</v>
      </c>
      <c r="AY11" s="412">
        <v>0</v>
      </c>
      <c r="AZ11" s="412" t="s">
        <v>1711</v>
      </c>
      <c r="BA11" s="412" t="s">
        <v>1711</v>
      </c>
      <c r="BB11" s="412">
        <v>0</v>
      </c>
      <c r="BC11" s="412" t="s">
        <v>1711</v>
      </c>
      <c r="BD11" s="412" t="s">
        <v>1711</v>
      </c>
      <c r="BE11" s="412">
        <v>0</v>
      </c>
      <c r="BF11" s="412" t="s">
        <v>1711</v>
      </c>
      <c r="BG11" s="412">
        <v>0</v>
      </c>
      <c r="BH11" s="412" t="s">
        <v>1711</v>
      </c>
      <c r="BI11" s="412">
        <v>0</v>
      </c>
      <c r="BJ11" s="412" t="s">
        <v>1711</v>
      </c>
      <c r="BK11" s="412">
        <v>0</v>
      </c>
      <c r="BL11" s="412" t="s">
        <v>1711</v>
      </c>
      <c r="BM11" s="412" t="s">
        <v>1711</v>
      </c>
      <c r="BN11" s="412">
        <v>0</v>
      </c>
      <c r="BO11" s="412" t="s">
        <v>1711</v>
      </c>
      <c r="BP11" s="412" t="s">
        <v>1711</v>
      </c>
      <c r="BQ11" s="412" t="s">
        <v>1711</v>
      </c>
      <c r="BR11" s="412" t="s">
        <v>1711</v>
      </c>
      <c r="BS11" s="412">
        <v>0</v>
      </c>
      <c r="BT11" s="412" t="s">
        <v>1711</v>
      </c>
      <c r="BU11" s="412" t="s">
        <v>1711</v>
      </c>
      <c r="BV11" s="412">
        <v>0</v>
      </c>
      <c r="BW11" s="412" t="s">
        <v>1711</v>
      </c>
      <c r="BX11" s="412" t="s">
        <v>1711</v>
      </c>
      <c r="BY11" s="412" t="s">
        <v>1711</v>
      </c>
      <c r="BZ11" s="412" t="s">
        <v>1711</v>
      </c>
      <c r="CA11" s="412" t="s">
        <v>1711</v>
      </c>
      <c r="CB11" s="412" t="s">
        <v>1711</v>
      </c>
      <c r="CC11" s="412">
        <v>0</v>
      </c>
      <c r="CD11" s="412" t="s">
        <v>1711</v>
      </c>
      <c r="CE11" s="412" t="s">
        <v>1711</v>
      </c>
      <c r="CF11" s="412" t="s">
        <v>1711</v>
      </c>
      <c r="CG11" s="412" t="s">
        <v>1711</v>
      </c>
      <c r="CH11" s="412">
        <v>0</v>
      </c>
      <c r="CI11" s="412" t="s">
        <v>1711</v>
      </c>
      <c r="CJ11" s="412" t="s">
        <v>1711</v>
      </c>
      <c r="CK11" s="412" t="s">
        <v>1711</v>
      </c>
      <c r="CL11" s="412">
        <v>0</v>
      </c>
      <c r="CM11" s="412" t="s">
        <v>1711</v>
      </c>
      <c r="CN11" s="412" t="s">
        <v>1711</v>
      </c>
      <c r="CO11" s="412" t="s">
        <v>1711</v>
      </c>
      <c r="CP11" s="412" t="s">
        <v>1711</v>
      </c>
      <c r="CQ11" s="412" t="s">
        <v>1711</v>
      </c>
      <c r="CR11" s="412">
        <v>0</v>
      </c>
      <c r="CS11" s="412" t="s">
        <v>1711</v>
      </c>
      <c r="CT11" s="412">
        <v>0</v>
      </c>
      <c r="CU11" s="412" t="s">
        <v>1711</v>
      </c>
      <c r="CV11" s="412">
        <v>0</v>
      </c>
      <c r="CW11" s="412" t="s">
        <v>1711</v>
      </c>
      <c r="CX11" s="412" t="s">
        <v>1711</v>
      </c>
      <c r="CY11" s="412">
        <v>0</v>
      </c>
      <c r="CZ11" s="412" t="s">
        <v>1711</v>
      </c>
      <c r="DA11" s="412">
        <v>0</v>
      </c>
      <c r="DB11" s="412" t="s">
        <v>1711</v>
      </c>
      <c r="DC11" s="412" t="s">
        <v>1711</v>
      </c>
      <c r="DD11" s="412">
        <v>0</v>
      </c>
      <c r="DE11" s="412" t="s">
        <v>1711</v>
      </c>
      <c r="DF11" s="412" t="s">
        <v>1711</v>
      </c>
      <c r="DG11" s="412" t="s">
        <v>1711</v>
      </c>
      <c r="DH11" s="412" t="s">
        <v>1711</v>
      </c>
      <c r="DI11" s="412" t="s">
        <v>1711</v>
      </c>
      <c r="DJ11" s="412" t="s">
        <v>1711</v>
      </c>
      <c r="DK11" s="412" t="s">
        <v>1711</v>
      </c>
      <c r="DL11" s="412" t="s">
        <v>1711</v>
      </c>
      <c r="DM11" s="412" t="s">
        <v>1711</v>
      </c>
      <c r="DN11" s="412" t="s">
        <v>1711</v>
      </c>
      <c r="DO11" s="412">
        <v>0</v>
      </c>
      <c r="DP11" s="412" t="s">
        <v>1711</v>
      </c>
      <c r="DQ11" s="412" t="s">
        <v>1711</v>
      </c>
      <c r="DR11" s="412" t="s">
        <v>1711</v>
      </c>
      <c r="DS11" s="412" t="s">
        <v>1711</v>
      </c>
      <c r="DT11" s="412" t="s">
        <v>1711</v>
      </c>
      <c r="DU11" s="412">
        <v>0</v>
      </c>
      <c r="DV11" s="412" t="s">
        <v>1711</v>
      </c>
      <c r="DW11" s="412" t="s">
        <v>1711</v>
      </c>
      <c r="DX11" s="412">
        <v>0</v>
      </c>
      <c r="DY11" s="412" t="s">
        <v>1711</v>
      </c>
      <c r="DZ11" s="412" t="s">
        <v>1711</v>
      </c>
      <c r="EA11" s="412">
        <v>0</v>
      </c>
      <c r="EB11" s="412" t="s">
        <v>1711</v>
      </c>
      <c r="EC11" s="412" t="s">
        <v>1711</v>
      </c>
      <c r="ED11" s="412" t="s">
        <v>1711</v>
      </c>
      <c r="EE11" s="412" t="s">
        <v>1711</v>
      </c>
      <c r="EF11" s="412">
        <v>0</v>
      </c>
      <c r="EG11" s="412" t="s">
        <v>1711</v>
      </c>
      <c r="EH11" s="412">
        <v>94331</v>
      </c>
      <c r="EI11" s="412">
        <v>94331</v>
      </c>
      <c r="EJ11" s="412" t="s">
        <v>1711</v>
      </c>
      <c r="EK11" s="412" t="s">
        <v>1711</v>
      </c>
      <c r="EL11" s="412" t="s">
        <v>1711</v>
      </c>
      <c r="EM11" s="412">
        <v>0</v>
      </c>
      <c r="EN11" s="412" t="s">
        <v>1711</v>
      </c>
      <c r="EO11" s="412" t="s">
        <v>1711</v>
      </c>
      <c r="EP11" s="412" t="s">
        <v>1711</v>
      </c>
      <c r="EQ11" s="412" t="s">
        <v>1711</v>
      </c>
      <c r="ER11" s="412" t="s">
        <v>1711</v>
      </c>
      <c r="ES11" s="412" t="s">
        <v>1711</v>
      </c>
      <c r="ET11" s="412">
        <v>0</v>
      </c>
      <c r="EU11" s="412" t="s">
        <v>1711</v>
      </c>
      <c r="EV11" s="412">
        <v>0</v>
      </c>
      <c r="EW11" s="412" t="s">
        <v>1711</v>
      </c>
      <c r="EX11" s="412" t="s">
        <v>1711</v>
      </c>
      <c r="EY11" s="412" t="s">
        <v>1711</v>
      </c>
      <c r="EZ11" s="412" t="s">
        <v>1711</v>
      </c>
      <c r="FA11" s="413" t="s">
        <v>1711</v>
      </c>
    </row>
    <row r="12" spans="1:159" x14ac:dyDescent="0.15">
      <c r="A12" s="410" t="s">
        <v>1823</v>
      </c>
      <c r="B12" s="414" t="s">
        <v>1025</v>
      </c>
      <c r="C12" s="412">
        <v>24630</v>
      </c>
      <c r="D12" s="412">
        <v>0</v>
      </c>
      <c r="E12" s="412" t="s">
        <v>1711</v>
      </c>
      <c r="F12" s="412" t="s">
        <v>1711</v>
      </c>
      <c r="G12" s="412" t="s">
        <v>1711</v>
      </c>
      <c r="H12" s="412" t="s">
        <v>1711</v>
      </c>
      <c r="I12" s="412" t="s">
        <v>1711</v>
      </c>
      <c r="J12" s="412">
        <v>0</v>
      </c>
      <c r="K12" s="412" t="s">
        <v>1711</v>
      </c>
      <c r="L12" s="412" t="s">
        <v>1711</v>
      </c>
      <c r="M12" s="412">
        <v>0</v>
      </c>
      <c r="N12" s="412" t="s">
        <v>1711</v>
      </c>
      <c r="O12" s="412" t="s">
        <v>1711</v>
      </c>
      <c r="P12" s="412" t="s">
        <v>1711</v>
      </c>
      <c r="Q12" s="412" t="s">
        <v>1711</v>
      </c>
      <c r="R12" s="412">
        <v>0</v>
      </c>
      <c r="S12" s="412" t="s">
        <v>1711</v>
      </c>
      <c r="T12" s="412" t="s">
        <v>1711</v>
      </c>
      <c r="U12" s="412">
        <v>0</v>
      </c>
      <c r="V12" s="412" t="s">
        <v>1711</v>
      </c>
      <c r="W12" s="412" t="s">
        <v>1711</v>
      </c>
      <c r="X12" s="412" t="s">
        <v>1711</v>
      </c>
      <c r="Y12" s="412" t="s">
        <v>1711</v>
      </c>
      <c r="Z12" s="412">
        <v>0</v>
      </c>
      <c r="AA12" s="412" t="s">
        <v>1711</v>
      </c>
      <c r="AB12" s="412" t="s">
        <v>1711</v>
      </c>
      <c r="AC12" s="412" t="s">
        <v>1711</v>
      </c>
      <c r="AD12" s="412" t="s">
        <v>1711</v>
      </c>
      <c r="AE12" s="412" t="s">
        <v>1711</v>
      </c>
      <c r="AF12" s="412" t="s">
        <v>1711</v>
      </c>
      <c r="AG12" s="412" t="s">
        <v>1711</v>
      </c>
      <c r="AH12" s="412" t="s">
        <v>1711</v>
      </c>
      <c r="AI12" s="412">
        <v>0</v>
      </c>
      <c r="AJ12" s="412" t="s">
        <v>1711</v>
      </c>
      <c r="AK12" s="412" t="s">
        <v>1711</v>
      </c>
      <c r="AL12" s="412">
        <v>0</v>
      </c>
      <c r="AM12" s="412" t="s">
        <v>1711</v>
      </c>
      <c r="AN12" s="412" t="s">
        <v>1711</v>
      </c>
      <c r="AO12" s="412">
        <v>0</v>
      </c>
      <c r="AP12" s="412" t="s">
        <v>1711</v>
      </c>
      <c r="AQ12" s="412" t="s">
        <v>1711</v>
      </c>
      <c r="AR12" s="412" t="s">
        <v>1711</v>
      </c>
      <c r="AS12" s="412" t="s">
        <v>1711</v>
      </c>
      <c r="AT12" s="412">
        <v>0</v>
      </c>
      <c r="AU12" s="412" t="s">
        <v>1711</v>
      </c>
      <c r="AV12" s="412" t="s">
        <v>1711</v>
      </c>
      <c r="AW12" s="412" t="s">
        <v>1711</v>
      </c>
      <c r="AX12" s="412" t="s">
        <v>1711</v>
      </c>
      <c r="AY12" s="412">
        <v>0</v>
      </c>
      <c r="AZ12" s="412" t="s">
        <v>1711</v>
      </c>
      <c r="BA12" s="412" t="s">
        <v>1711</v>
      </c>
      <c r="BB12" s="412">
        <v>0</v>
      </c>
      <c r="BC12" s="412" t="s">
        <v>1711</v>
      </c>
      <c r="BD12" s="412" t="s">
        <v>1711</v>
      </c>
      <c r="BE12" s="412">
        <v>0</v>
      </c>
      <c r="BF12" s="412" t="s">
        <v>1711</v>
      </c>
      <c r="BG12" s="412">
        <v>0</v>
      </c>
      <c r="BH12" s="412" t="s">
        <v>1711</v>
      </c>
      <c r="BI12" s="412">
        <v>0</v>
      </c>
      <c r="BJ12" s="412" t="s">
        <v>1711</v>
      </c>
      <c r="BK12" s="412">
        <v>0</v>
      </c>
      <c r="BL12" s="412" t="s">
        <v>1711</v>
      </c>
      <c r="BM12" s="412" t="s">
        <v>1711</v>
      </c>
      <c r="BN12" s="412">
        <v>0</v>
      </c>
      <c r="BO12" s="412" t="s">
        <v>1711</v>
      </c>
      <c r="BP12" s="412" t="s">
        <v>1711</v>
      </c>
      <c r="BQ12" s="412" t="s">
        <v>1711</v>
      </c>
      <c r="BR12" s="412" t="s">
        <v>1711</v>
      </c>
      <c r="BS12" s="412">
        <v>0</v>
      </c>
      <c r="BT12" s="412" t="s">
        <v>1711</v>
      </c>
      <c r="BU12" s="412" t="s">
        <v>1711</v>
      </c>
      <c r="BV12" s="412">
        <v>0</v>
      </c>
      <c r="BW12" s="412" t="s">
        <v>1711</v>
      </c>
      <c r="BX12" s="412" t="s">
        <v>1711</v>
      </c>
      <c r="BY12" s="412" t="s">
        <v>1711</v>
      </c>
      <c r="BZ12" s="412" t="s">
        <v>1711</v>
      </c>
      <c r="CA12" s="412" t="s">
        <v>1711</v>
      </c>
      <c r="CB12" s="412" t="s">
        <v>1711</v>
      </c>
      <c r="CC12" s="412">
        <v>0</v>
      </c>
      <c r="CD12" s="412" t="s">
        <v>1711</v>
      </c>
      <c r="CE12" s="412" t="s">
        <v>1711</v>
      </c>
      <c r="CF12" s="412" t="s">
        <v>1711</v>
      </c>
      <c r="CG12" s="412" t="s">
        <v>1711</v>
      </c>
      <c r="CH12" s="412">
        <v>0</v>
      </c>
      <c r="CI12" s="412" t="s">
        <v>1711</v>
      </c>
      <c r="CJ12" s="412" t="s">
        <v>1711</v>
      </c>
      <c r="CK12" s="412" t="s">
        <v>1711</v>
      </c>
      <c r="CL12" s="412">
        <v>0</v>
      </c>
      <c r="CM12" s="412" t="s">
        <v>1711</v>
      </c>
      <c r="CN12" s="412" t="s">
        <v>1711</v>
      </c>
      <c r="CO12" s="412" t="s">
        <v>1711</v>
      </c>
      <c r="CP12" s="412" t="s">
        <v>1711</v>
      </c>
      <c r="CQ12" s="412" t="s">
        <v>1711</v>
      </c>
      <c r="CR12" s="412">
        <v>0</v>
      </c>
      <c r="CS12" s="412" t="s">
        <v>1711</v>
      </c>
      <c r="CT12" s="412">
        <v>0</v>
      </c>
      <c r="CU12" s="412" t="s">
        <v>1711</v>
      </c>
      <c r="CV12" s="412">
        <v>0</v>
      </c>
      <c r="CW12" s="412" t="s">
        <v>1711</v>
      </c>
      <c r="CX12" s="412" t="s">
        <v>1711</v>
      </c>
      <c r="CY12" s="412">
        <v>0</v>
      </c>
      <c r="CZ12" s="412" t="s">
        <v>1711</v>
      </c>
      <c r="DA12" s="412">
        <v>0</v>
      </c>
      <c r="DB12" s="412" t="s">
        <v>1711</v>
      </c>
      <c r="DC12" s="412" t="s">
        <v>1711</v>
      </c>
      <c r="DD12" s="412">
        <v>0</v>
      </c>
      <c r="DE12" s="412" t="s">
        <v>1711</v>
      </c>
      <c r="DF12" s="412" t="s">
        <v>1711</v>
      </c>
      <c r="DG12" s="412" t="s">
        <v>1711</v>
      </c>
      <c r="DH12" s="412" t="s">
        <v>1711</v>
      </c>
      <c r="DI12" s="412" t="s">
        <v>1711</v>
      </c>
      <c r="DJ12" s="412" t="s">
        <v>1711</v>
      </c>
      <c r="DK12" s="412" t="s">
        <v>1711</v>
      </c>
      <c r="DL12" s="412" t="s">
        <v>1711</v>
      </c>
      <c r="DM12" s="412" t="s">
        <v>1711</v>
      </c>
      <c r="DN12" s="412" t="s">
        <v>1711</v>
      </c>
      <c r="DO12" s="412">
        <v>0</v>
      </c>
      <c r="DP12" s="412" t="s">
        <v>1711</v>
      </c>
      <c r="DQ12" s="412" t="s">
        <v>1711</v>
      </c>
      <c r="DR12" s="412" t="s">
        <v>1711</v>
      </c>
      <c r="DS12" s="412" t="s">
        <v>1711</v>
      </c>
      <c r="DT12" s="412" t="s">
        <v>1711</v>
      </c>
      <c r="DU12" s="412">
        <v>0</v>
      </c>
      <c r="DV12" s="412" t="s">
        <v>1711</v>
      </c>
      <c r="DW12" s="412" t="s">
        <v>1711</v>
      </c>
      <c r="DX12" s="412">
        <v>0</v>
      </c>
      <c r="DY12" s="412" t="s">
        <v>1711</v>
      </c>
      <c r="DZ12" s="412" t="s">
        <v>1711</v>
      </c>
      <c r="EA12" s="412">
        <v>0</v>
      </c>
      <c r="EB12" s="412" t="s">
        <v>1711</v>
      </c>
      <c r="EC12" s="412" t="s">
        <v>1711</v>
      </c>
      <c r="ED12" s="412" t="s">
        <v>1711</v>
      </c>
      <c r="EE12" s="412" t="s">
        <v>1711</v>
      </c>
      <c r="EF12" s="412">
        <v>0</v>
      </c>
      <c r="EG12" s="412" t="s">
        <v>1711</v>
      </c>
      <c r="EH12" s="412">
        <v>24630</v>
      </c>
      <c r="EI12" s="412">
        <v>24630</v>
      </c>
      <c r="EJ12" s="412" t="s">
        <v>1711</v>
      </c>
      <c r="EK12" s="412" t="s">
        <v>1711</v>
      </c>
      <c r="EL12" s="412" t="s">
        <v>1711</v>
      </c>
      <c r="EM12" s="412">
        <v>0</v>
      </c>
      <c r="EN12" s="412" t="s">
        <v>1711</v>
      </c>
      <c r="EO12" s="412" t="s">
        <v>1711</v>
      </c>
      <c r="EP12" s="412" t="s">
        <v>1711</v>
      </c>
      <c r="EQ12" s="412" t="s">
        <v>1711</v>
      </c>
      <c r="ER12" s="412" t="s">
        <v>1711</v>
      </c>
      <c r="ES12" s="412" t="s">
        <v>1711</v>
      </c>
      <c r="ET12" s="412">
        <v>0</v>
      </c>
      <c r="EU12" s="412" t="s">
        <v>1711</v>
      </c>
      <c r="EV12" s="412">
        <v>0</v>
      </c>
      <c r="EW12" s="412" t="s">
        <v>1711</v>
      </c>
      <c r="EX12" s="412" t="s">
        <v>1711</v>
      </c>
      <c r="EY12" s="412" t="s">
        <v>1711</v>
      </c>
      <c r="EZ12" s="412" t="s">
        <v>1711</v>
      </c>
      <c r="FA12" s="413" t="s">
        <v>1711</v>
      </c>
    </row>
    <row r="13" spans="1:159" x14ac:dyDescent="0.15">
      <c r="A13" s="410" t="s">
        <v>1822</v>
      </c>
      <c r="B13" s="414" t="s">
        <v>1026</v>
      </c>
      <c r="C13" s="412">
        <v>38439</v>
      </c>
      <c r="D13" s="412">
        <v>0</v>
      </c>
      <c r="E13" s="412" t="s">
        <v>1711</v>
      </c>
      <c r="F13" s="412" t="s">
        <v>1711</v>
      </c>
      <c r="G13" s="412" t="s">
        <v>1711</v>
      </c>
      <c r="H13" s="412" t="s">
        <v>1711</v>
      </c>
      <c r="I13" s="412" t="s">
        <v>1711</v>
      </c>
      <c r="J13" s="412">
        <v>0</v>
      </c>
      <c r="K13" s="412" t="s">
        <v>1711</v>
      </c>
      <c r="L13" s="412" t="s">
        <v>1711</v>
      </c>
      <c r="M13" s="412">
        <v>0</v>
      </c>
      <c r="N13" s="412" t="s">
        <v>1711</v>
      </c>
      <c r="O13" s="412" t="s">
        <v>1711</v>
      </c>
      <c r="P13" s="412" t="s">
        <v>1711</v>
      </c>
      <c r="Q13" s="412" t="s">
        <v>1711</v>
      </c>
      <c r="R13" s="412">
        <v>0</v>
      </c>
      <c r="S13" s="412" t="s">
        <v>1711</v>
      </c>
      <c r="T13" s="412" t="s">
        <v>1711</v>
      </c>
      <c r="U13" s="412">
        <v>0</v>
      </c>
      <c r="V13" s="412" t="s">
        <v>1711</v>
      </c>
      <c r="W13" s="412" t="s">
        <v>1711</v>
      </c>
      <c r="X13" s="412" t="s">
        <v>1711</v>
      </c>
      <c r="Y13" s="412" t="s">
        <v>1711</v>
      </c>
      <c r="Z13" s="412">
        <v>0</v>
      </c>
      <c r="AA13" s="412" t="s">
        <v>1711</v>
      </c>
      <c r="AB13" s="412" t="s">
        <v>1711</v>
      </c>
      <c r="AC13" s="412" t="s">
        <v>1711</v>
      </c>
      <c r="AD13" s="412" t="s">
        <v>1711</v>
      </c>
      <c r="AE13" s="412" t="s">
        <v>1711</v>
      </c>
      <c r="AF13" s="412" t="s">
        <v>1711</v>
      </c>
      <c r="AG13" s="412" t="s">
        <v>1711</v>
      </c>
      <c r="AH13" s="412" t="s">
        <v>1711</v>
      </c>
      <c r="AI13" s="412">
        <v>0</v>
      </c>
      <c r="AJ13" s="412" t="s">
        <v>1711</v>
      </c>
      <c r="AK13" s="412" t="s">
        <v>1711</v>
      </c>
      <c r="AL13" s="412">
        <v>0</v>
      </c>
      <c r="AM13" s="412" t="s">
        <v>1711</v>
      </c>
      <c r="AN13" s="412" t="s">
        <v>1711</v>
      </c>
      <c r="AO13" s="412">
        <v>0</v>
      </c>
      <c r="AP13" s="412" t="s">
        <v>1711</v>
      </c>
      <c r="AQ13" s="412" t="s">
        <v>1711</v>
      </c>
      <c r="AR13" s="412" t="s">
        <v>1711</v>
      </c>
      <c r="AS13" s="412" t="s">
        <v>1711</v>
      </c>
      <c r="AT13" s="412">
        <v>0</v>
      </c>
      <c r="AU13" s="412" t="s">
        <v>1711</v>
      </c>
      <c r="AV13" s="412" t="s">
        <v>1711</v>
      </c>
      <c r="AW13" s="412" t="s">
        <v>1711</v>
      </c>
      <c r="AX13" s="412" t="s">
        <v>1711</v>
      </c>
      <c r="AY13" s="412">
        <v>0</v>
      </c>
      <c r="AZ13" s="412" t="s">
        <v>1711</v>
      </c>
      <c r="BA13" s="412" t="s">
        <v>1711</v>
      </c>
      <c r="BB13" s="412">
        <v>0</v>
      </c>
      <c r="BC13" s="412" t="s">
        <v>1711</v>
      </c>
      <c r="BD13" s="412" t="s">
        <v>1711</v>
      </c>
      <c r="BE13" s="412">
        <v>0</v>
      </c>
      <c r="BF13" s="412" t="s">
        <v>1711</v>
      </c>
      <c r="BG13" s="412">
        <v>0</v>
      </c>
      <c r="BH13" s="412" t="s">
        <v>1711</v>
      </c>
      <c r="BI13" s="412">
        <v>0</v>
      </c>
      <c r="BJ13" s="412" t="s">
        <v>1711</v>
      </c>
      <c r="BK13" s="412">
        <v>0</v>
      </c>
      <c r="BL13" s="412" t="s">
        <v>1711</v>
      </c>
      <c r="BM13" s="412" t="s">
        <v>1711</v>
      </c>
      <c r="BN13" s="412">
        <v>0</v>
      </c>
      <c r="BO13" s="412" t="s">
        <v>1711</v>
      </c>
      <c r="BP13" s="412" t="s">
        <v>1711</v>
      </c>
      <c r="BQ13" s="412" t="s">
        <v>1711</v>
      </c>
      <c r="BR13" s="412" t="s">
        <v>1711</v>
      </c>
      <c r="BS13" s="412">
        <v>0</v>
      </c>
      <c r="BT13" s="412" t="s">
        <v>1711</v>
      </c>
      <c r="BU13" s="412" t="s">
        <v>1711</v>
      </c>
      <c r="BV13" s="412">
        <v>0</v>
      </c>
      <c r="BW13" s="412" t="s">
        <v>1711</v>
      </c>
      <c r="BX13" s="412" t="s">
        <v>1711</v>
      </c>
      <c r="BY13" s="412" t="s">
        <v>1711</v>
      </c>
      <c r="BZ13" s="412" t="s">
        <v>1711</v>
      </c>
      <c r="CA13" s="412" t="s">
        <v>1711</v>
      </c>
      <c r="CB13" s="412" t="s">
        <v>1711</v>
      </c>
      <c r="CC13" s="412">
        <v>0</v>
      </c>
      <c r="CD13" s="412" t="s">
        <v>1711</v>
      </c>
      <c r="CE13" s="412" t="s">
        <v>1711</v>
      </c>
      <c r="CF13" s="412" t="s">
        <v>1711</v>
      </c>
      <c r="CG13" s="412" t="s">
        <v>1711</v>
      </c>
      <c r="CH13" s="412">
        <v>0</v>
      </c>
      <c r="CI13" s="412" t="s">
        <v>1711</v>
      </c>
      <c r="CJ13" s="412" t="s">
        <v>1711</v>
      </c>
      <c r="CK13" s="412" t="s">
        <v>1711</v>
      </c>
      <c r="CL13" s="412">
        <v>0</v>
      </c>
      <c r="CM13" s="412" t="s">
        <v>1711</v>
      </c>
      <c r="CN13" s="412" t="s">
        <v>1711</v>
      </c>
      <c r="CO13" s="412" t="s">
        <v>1711</v>
      </c>
      <c r="CP13" s="412" t="s">
        <v>1711</v>
      </c>
      <c r="CQ13" s="412" t="s">
        <v>1711</v>
      </c>
      <c r="CR13" s="412">
        <v>0</v>
      </c>
      <c r="CS13" s="412" t="s">
        <v>1711</v>
      </c>
      <c r="CT13" s="412">
        <v>0</v>
      </c>
      <c r="CU13" s="412" t="s">
        <v>1711</v>
      </c>
      <c r="CV13" s="412">
        <v>0</v>
      </c>
      <c r="CW13" s="412" t="s">
        <v>1711</v>
      </c>
      <c r="CX13" s="412" t="s">
        <v>1711</v>
      </c>
      <c r="CY13" s="412">
        <v>0</v>
      </c>
      <c r="CZ13" s="412" t="s">
        <v>1711</v>
      </c>
      <c r="DA13" s="412">
        <v>0</v>
      </c>
      <c r="DB13" s="412" t="s">
        <v>1711</v>
      </c>
      <c r="DC13" s="412" t="s">
        <v>1711</v>
      </c>
      <c r="DD13" s="412">
        <v>0</v>
      </c>
      <c r="DE13" s="412" t="s">
        <v>1711</v>
      </c>
      <c r="DF13" s="412" t="s">
        <v>1711</v>
      </c>
      <c r="DG13" s="412" t="s">
        <v>1711</v>
      </c>
      <c r="DH13" s="412" t="s">
        <v>1711</v>
      </c>
      <c r="DI13" s="412" t="s">
        <v>1711</v>
      </c>
      <c r="DJ13" s="412" t="s">
        <v>1711</v>
      </c>
      <c r="DK13" s="412" t="s">
        <v>1711</v>
      </c>
      <c r="DL13" s="412" t="s">
        <v>1711</v>
      </c>
      <c r="DM13" s="412" t="s">
        <v>1711</v>
      </c>
      <c r="DN13" s="412" t="s">
        <v>1711</v>
      </c>
      <c r="DO13" s="412">
        <v>0</v>
      </c>
      <c r="DP13" s="412" t="s">
        <v>1711</v>
      </c>
      <c r="DQ13" s="412" t="s">
        <v>1711</v>
      </c>
      <c r="DR13" s="412" t="s">
        <v>1711</v>
      </c>
      <c r="DS13" s="412" t="s">
        <v>1711</v>
      </c>
      <c r="DT13" s="412" t="s">
        <v>1711</v>
      </c>
      <c r="DU13" s="412">
        <v>0</v>
      </c>
      <c r="DV13" s="412" t="s">
        <v>1711</v>
      </c>
      <c r="DW13" s="412" t="s">
        <v>1711</v>
      </c>
      <c r="DX13" s="412">
        <v>0</v>
      </c>
      <c r="DY13" s="412" t="s">
        <v>1711</v>
      </c>
      <c r="DZ13" s="412" t="s">
        <v>1711</v>
      </c>
      <c r="EA13" s="412">
        <v>7790</v>
      </c>
      <c r="EB13" s="412">
        <v>7575</v>
      </c>
      <c r="EC13" s="412">
        <v>80</v>
      </c>
      <c r="ED13" s="412">
        <v>40</v>
      </c>
      <c r="EE13" s="412">
        <v>95</v>
      </c>
      <c r="EF13" s="412">
        <v>0</v>
      </c>
      <c r="EG13" s="412" t="s">
        <v>1711</v>
      </c>
      <c r="EH13" s="412">
        <v>15381</v>
      </c>
      <c r="EI13" s="412">
        <v>15381</v>
      </c>
      <c r="EJ13" s="412" t="s">
        <v>1711</v>
      </c>
      <c r="EK13" s="412" t="s">
        <v>1711</v>
      </c>
      <c r="EL13" s="412" t="s">
        <v>1711</v>
      </c>
      <c r="EM13" s="412">
        <v>15268</v>
      </c>
      <c r="EN13" s="412">
        <v>15268</v>
      </c>
      <c r="EO13" s="412" t="s">
        <v>1711</v>
      </c>
      <c r="EP13" s="412" t="s">
        <v>1711</v>
      </c>
      <c r="EQ13" s="412" t="s">
        <v>1711</v>
      </c>
      <c r="ER13" s="412" t="s">
        <v>1711</v>
      </c>
      <c r="ES13" s="412" t="s">
        <v>1711</v>
      </c>
      <c r="ET13" s="412">
        <v>0</v>
      </c>
      <c r="EU13" s="412" t="s">
        <v>1711</v>
      </c>
      <c r="EV13" s="412">
        <v>0</v>
      </c>
      <c r="EW13" s="412" t="s">
        <v>1711</v>
      </c>
      <c r="EX13" s="412" t="s">
        <v>1711</v>
      </c>
      <c r="EY13" s="412" t="s">
        <v>1711</v>
      </c>
      <c r="EZ13" s="412" t="s">
        <v>1711</v>
      </c>
      <c r="FA13" s="413" t="s">
        <v>1711</v>
      </c>
    </row>
    <row r="14" spans="1:159" x14ac:dyDescent="0.15">
      <c r="A14" s="410" t="s">
        <v>1821</v>
      </c>
      <c r="B14" s="414" t="s">
        <v>1027</v>
      </c>
      <c r="C14" s="412">
        <v>71065</v>
      </c>
      <c r="D14" s="412">
        <v>175</v>
      </c>
      <c r="E14" s="412">
        <v>33</v>
      </c>
      <c r="F14" s="412">
        <v>10</v>
      </c>
      <c r="G14" s="412">
        <v>41</v>
      </c>
      <c r="H14" s="412">
        <v>3</v>
      </c>
      <c r="I14" s="412">
        <v>88</v>
      </c>
      <c r="J14" s="412">
        <v>127</v>
      </c>
      <c r="K14" s="412">
        <v>3</v>
      </c>
      <c r="L14" s="412">
        <v>124</v>
      </c>
      <c r="M14" s="412">
        <v>2274</v>
      </c>
      <c r="N14" s="412">
        <v>1963</v>
      </c>
      <c r="O14" s="412">
        <v>265</v>
      </c>
      <c r="P14" s="412">
        <v>46</v>
      </c>
      <c r="Q14" s="412" t="s">
        <v>1711</v>
      </c>
      <c r="R14" s="412">
        <v>2931</v>
      </c>
      <c r="S14" s="412">
        <v>1670</v>
      </c>
      <c r="T14" s="412">
        <v>1261</v>
      </c>
      <c r="U14" s="412">
        <v>2181</v>
      </c>
      <c r="V14" s="412">
        <v>714</v>
      </c>
      <c r="W14" s="412">
        <v>994</v>
      </c>
      <c r="X14" s="412">
        <v>77</v>
      </c>
      <c r="Y14" s="412">
        <v>396</v>
      </c>
      <c r="Z14" s="412">
        <v>225</v>
      </c>
      <c r="AA14" s="412">
        <v>8</v>
      </c>
      <c r="AB14" s="412">
        <v>33</v>
      </c>
      <c r="AC14" s="412">
        <v>10</v>
      </c>
      <c r="AD14" s="412">
        <v>33</v>
      </c>
      <c r="AE14" s="412">
        <v>3</v>
      </c>
      <c r="AF14" s="412">
        <v>3</v>
      </c>
      <c r="AG14" s="412">
        <v>74</v>
      </c>
      <c r="AH14" s="412">
        <v>61</v>
      </c>
      <c r="AI14" s="412">
        <v>31</v>
      </c>
      <c r="AJ14" s="412">
        <v>3</v>
      </c>
      <c r="AK14" s="412">
        <v>28</v>
      </c>
      <c r="AL14" s="412">
        <v>1234</v>
      </c>
      <c r="AM14" s="412">
        <v>948</v>
      </c>
      <c r="AN14" s="412">
        <v>286</v>
      </c>
      <c r="AO14" s="412">
        <v>930</v>
      </c>
      <c r="AP14" s="412">
        <v>85</v>
      </c>
      <c r="AQ14" s="412">
        <v>264</v>
      </c>
      <c r="AR14" s="412">
        <v>256</v>
      </c>
      <c r="AS14" s="412">
        <v>325</v>
      </c>
      <c r="AT14" s="412">
        <v>320</v>
      </c>
      <c r="AU14" s="412">
        <v>28</v>
      </c>
      <c r="AV14" s="412">
        <v>121</v>
      </c>
      <c r="AW14" s="412">
        <v>89</v>
      </c>
      <c r="AX14" s="412">
        <v>82</v>
      </c>
      <c r="AY14" s="412">
        <v>237</v>
      </c>
      <c r="AZ14" s="412">
        <v>31</v>
      </c>
      <c r="BA14" s="412">
        <v>206</v>
      </c>
      <c r="BB14" s="412">
        <v>2594</v>
      </c>
      <c r="BC14" s="412">
        <v>991</v>
      </c>
      <c r="BD14" s="412">
        <v>1603</v>
      </c>
      <c r="BE14" s="412">
        <v>1238</v>
      </c>
      <c r="BF14" s="412">
        <v>1238</v>
      </c>
      <c r="BG14" s="412">
        <v>1114</v>
      </c>
      <c r="BH14" s="412">
        <v>1114</v>
      </c>
      <c r="BI14" s="412">
        <v>760</v>
      </c>
      <c r="BJ14" s="412">
        <v>760</v>
      </c>
      <c r="BK14" s="412">
        <v>582</v>
      </c>
      <c r="BL14" s="412">
        <v>222</v>
      </c>
      <c r="BM14" s="412">
        <v>360</v>
      </c>
      <c r="BN14" s="412">
        <v>789</v>
      </c>
      <c r="BO14" s="412">
        <v>537</v>
      </c>
      <c r="BP14" s="412">
        <v>48</v>
      </c>
      <c r="BQ14" s="412">
        <v>120</v>
      </c>
      <c r="BR14" s="412">
        <v>84</v>
      </c>
      <c r="BS14" s="412">
        <v>477</v>
      </c>
      <c r="BT14" s="412">
        <v>233</v>
      </c>
      <c r="BU14" s="412">
        <v>244</v>
      </c>
      <c r="BV14" s="412">
        <v>921</v>
      </c>
      <c r="BW14" s="412">
        <v>229</v>
      </c>
      <c r="BX14" s="412">
        <v>56</v>
      </c>
      <c r="BY14" s="412">
        <v>415</v>
      </c>
      <c r="BZ14" s="412">
        <v>145</v>
      </c>
      <c r="CA14" s="412">
        <v>76</v>
      </c>
      <c r="CB14" s="412">
        <v>29</v>
      </c>
      <c r="CC14" s="412">
        <v>2635</v>
      </c>
      <c r="CD14" s="412">
        <v>1146</v>
      </c>
      <c r="CE14" s="412">
        <v>307</v>
      </c>
      <c r="CF14" s="412">
        <v>1106</v>
      </c>
      <c r="CG14" s="412">
        <v>76</v>
      </c>
      <c r="CH14" s="412">
        <v>2470</v>
      </c>
      <c r="CI14" s="412">
        <v>821</v>
      </c>
      <c r="CJ14" s="412">
        <v>1072</v>
      </c>
      <c r="CK14" s="412">
        <v>577</v>
      </c>
      <c r="CL14" s="412">
        <v>105</v>
      </c>
      <c r="CM14" s="412">
        <v>78</v>
      </c>
      <c r="CN14" s="412">
        <v>1</v>
      </c>
      <c r="CO14" s="412">
        <v>6</v>
      </c>
      <c r="CP14" s="412">
        <v>3</v>
      </c>
      <c r="CQ14" s="412">
        <v>27</v>
      </c>
      <c r="CR14" s="412">
        <v>0</v>
      </c>
      <c r="CS14" s="412" t="s">
        <v>1711</v>
      </c>
      <c r="CT14" s="412">
        <v>272</v>
      </c>
      <c r="CU14" s="412">
        <v>272</v>
      </c>
      <c r="CV14" s="412">
        <v>3065</v>
      </c>
      <c r="CW14" s="412">
        <v>1402</v>
      </c>
      <c r="CX14" s="412">
        <v>1663</v>
      </c>
      <c r="CY14" s="412">
        <v>3015</v>
      </c>
      <c r="CZ14" s="412">
        <v>3015</v>
      </c>
      <c r="DA14" s="412">
        <v>8534</v>
      </c>
      <c r="DB14" s="412">
        <v>3551</v>
      </c>
      <c r="DC14" s="412">
        <v>4983</v>
      </c>
      <c r="DD14" s="412">
        <v>4037</v>
      </c>
      <c r="DE14" s="412">
        <v>170</v>
      </c>
      <c r="DF14" s="412">
        <v>2765</v>
      </c>
      <c r="DG14" s="412">
        <v>150</v>
      </c>
      <c r="DH14" s="412">
        <v>29</v>
      </c>
      <c r="DI14" s="412" t="s">
        <v>1711</v>
      </c>
      <c r="DJ14" s="412">
        <v>220</v>
      </c>
      <c r="DK14" s="412">
        <v>703</v>
      </c>
      <c r="DL14" s="412" t="s">
        <v>1711</v>
      </c>
      <c r="DM14" s="412">
        <v>1</v>
      </c>
      <c r="DN14" s="412" t="s">
        <v>1711</v>
      </c>
      <c r="DO14" s="412">
        <v>2202</v>
      </c>
      <c r="DP14" s="412">
        <v>219</v>
      </c>
      <c r="DQ14" s="412">
        <v>67</v>
      </c>
      <c r="DR14" s="412">
        <v>823</v>
      </c>
      <c r="DS14" s="412">
        <v>16</v>
      </c>
      <c r="DT14" s="412">
        <v>1077</v>
      </c>
      <c r="DU14" s="412">
        <v>0</v>
      </c>
      <c r="DV14" s="412" t="s">
        <v>1711</v>
      </c>
      <c r="DW14" s="412" t="s">
        <v>1711</v>
      </c>
      <c r="DX14" s="412">
        <v>882</v>
      </c>
      <c r="DY14" s="412">
        <v>782</v>
      </c>
      <c r="DZ14" s="412">
        <v>100</v>
      </c>
      <c r="EA14" s="412">
        <v>4274</v>
      </c>
      <c r="EB14" s="412">
        <v>3439</v>
      </c>
      <c r="EC14" s="412">
        <v>37</v>
      </c>
      <c r="ED14" s="412">
        <v>563</v>
      </c>
      <c r="EE14" s="412">
        <v>235</v>
      </c>
      <c r="EF14" s="412">
        <v>92</v>
      </c>
      <c r="EG14" s="412">
        <v>92</v>
      </c>
      <c r="EH14" s="412">
        <v>10530</v>
      </c>
      <c r="EI14" s="412">
        <v>1431</v>
      </c>
      <c r="EJ14" s="412">
        <v>832</v>
      </c>
      <c r="EK14" s="412">
        <v>2550</v>
      </c>
      <c r="EL14" s="412">
        <v>5717</v>
      </c>
      <c r="EM14" s="412">
        <v>9418</v>
      </c>
      <c r="EN14" s="412">
        <v>3508</v>
      </c>
      <c r="EO14" s="412">
        <v>2620</v>
      </c>
      <c r="EP14" s="412">
        <v>739</v>
      </c>
      <c r="EQ14" s="412">
        <v>1701</v>
      </c>
      <c r="ER14" s="412">
        <v>38</v>
      </c>
      <c r="ES14" s="412">
        <v>812</v>
      </c>
      <c r="ET14" s="412">
        <v>394</v>
      </c>
      <c r="EU14" s="412">
        <v>394</v>
      </c>
      <c r="EV14" s="412">
        <v>0</v>
      </c>
      <c r="EW14" s="412" t="s">
        <v>1711</v>
      </c>
      <c r="EX14" s="412" t="s">
        <v>1711</v>
      </c>
      <c r="EY14" s="412" t="s">
        <v>1711</v>
      </c>
      <c r="EZ14" s="412" t="s">
        <v>1711</v>
      </c>
      <c r="FA14" s="413" t="s">
        <v>1711</v>
      </c>
    </row>
    <row r="15" spans="1:159" x14ac:dyDescent="0.15">
      <c r="A15" s="410" t="s">
        <v>1820</v>
      </c>
      <c r="B15" s="414" t="s">
        <v>202</v>
      </c>
      <c r="C15" s="412">
        <v>15071</v>
      </c>
      <c r="D15" s="412">
        <v>290</v>
      </c>
      <c r="E15" s="412">
        <v>108</v>
      </c>
      <c r="F15" s="412">
        <v>34</v>
      </c>
      <c r="G15" s="412">
        <v>140</v>
      </c>
      <c r="H15" s="412">
        <v>8</v>
      </c>
      <c r="I15" s="412" t="s">
        <v>1711</v>
      </c>
      <c r="J15" s="412">
        <v>18</v>
      </c>
      <c r="K15" s="412">
        <v>3</v>
      </c>
      <c r="L15" s="412">
        <v>15</v>
      </c>
      <c r="M15" s="412">
        <v>1939</v>
      </c>
      <c r="N15" s="412">
        <v>1778</v>
      </c>
      <c r="O15" s="412">
        <v>137</v>
      </c>
      <c r="P15" s="412">
        <v>24</v>
      </c>
      <c r="Q15" s="412" t="s">
        <v>1711</v>
      </c>
      <c r="R15" s="412">
        <v>74</v>
      </c>
      <c r="S15" s="412">
        <v>33</v>
      </c>
      <c r="T15" s="412">
        <v>41</v>
      </c>
      <c r="U15" s="412">
        <v>218</v>
      </c>
      <c r="V15" s="412">
        <v>44</v>
      </c>
      <c r="W15" s="412">
        <v>40</v>
      </c>
      <c r="X15" s="412">
        <v>78</v>
      </c>
      <c r="Y15" s="412">
        <v>56</v>
      </c>
      <c r="Z15" s="412">
        <v>750</v>
      </c>
      <c r="AA15" s="412">
        <v>6</v>
      </c>
      <c r="AB15" s="412">
        <v>33</v>
      </c>
      <c r="AC15" s="412">
        <v>51</v>
      </c>
      <c r="AD15" s="412">
        <v>232</v>
      </c>
      <c r="AE15" s="412">
        <v>126</v>
      </c>
      <c r="AF15" s="412">
        <v>8</v>
      </c>
      <c r="AG15" s="412" t="s">
        <v>1711</v>
      </c>
      <c r="AH15" s="412">
        <v>294</v>
      </c>
      <c r="AI15" s="412">
        <v>285</v>
      </c>
      <c r="AJ15" s="412">
        <v>264</v>
      </c>
      <c r="AK15" s="412">
        <v>21</v>
      </c>
      <c r="AL15" s="412">
        <v>235</v>
      </c>
      <c r="AM15" s="412">
        <v>183</v>
      </c>
      <c r="AN15" s="412">
        <v>52</v>
      </c>
      <c r="AO15" s="412">
        <v>126</v>
      </c>
      <c r="AP15" s="412">
        <v>30</v>
      </c>
      <c r="AQ15" s="412">
        <v>52</v>
      </c>
      <c r="AR15" s="412">
        <v>13</v>
      </c>
      <c r="AS15" s="412">
        <v>31</v>
      </c>
      <c r="AT15" s="412">
        <v>839</v>
      </c>
      <c r="AU15" s="412">
        <v>128</v>
      </c>
      <c r="AV15" s="412">
        <v>596</v>
      </c>
      <c r="AW15" s="412">
        <v>81</v>
      </c>
      <c r="AX15" s="412">
        <v>34</v>
      </c>
      <c r="AY15" s="412">
        <v>130</v>
      </c>
      <c r="AZ15" s="412">
        <v>37</v>
      </c>
      <c r="BA15" s="412">
        <v>93</v>
      </c>
      <c r="BB15" s="412">
        <v>0</v>
      </c>
      <c r="BC15" s="412" t="s">
        <v>1711</v>
      </c>
      <c r="BD15" s="412" t="s">
        <v>1711</v>
      </c>
      <c r="BE15" s="412">
        <v>204</v>
      </c>
      <c r="BF15" s="412">
        <v>204</v>
      </c>
      <c r="BG15" s="412">
        <v>247</v>
      </c>
      <c r="BH15" s="412">
        <v>247</v>
      </c>
      <c r="BI15" s="412">
        <v>134</v>
      </c>
      <c r="BJ15" s="412">
        <v>134</v>
      </c>
      <c r="BK15" s="412">
        <v>278</v>
      </c>
      <c r="BL15" s="412">
        <v>98</v>
      </c>
      <c r="BM15" s="412">
        <v>180</v>
      </c>
      <c r="BN15" s="412">
        <v>267</v>
      </c>
      <c r="BO15" s="412">
        <v>117</v>
      </c>
      <c r="BP15" s="412">
        <v>45</v>
      </c>
      <c r="BQ15" s="412">
        <v>45</v>
      </c>
      <c r="BR15" s="412">
        <v>60</v>
      </c>
      <c r="BS15" s="412">
        <v>186</v>
      </c>
      <c r="BT15" s="412">
        <v>123</v>
      </c>
      <c r="BU15" s="412">
        <v>63</v>
      </c>
      <c r="BV15" s="412">
        <v>872</v>
      </c>
      <c r="BW15" s="412">
        <v>253</v>
      </c>
      <c r="BX15" s="412">
        <v>70</v>
      </c>
      <c r="BY15" s="412">
        <v>494</v>
      </c>
      <c r="BZ15" s="412" t="s">
        <v>1711</v>
      </c>
      <c r="CA15" s="412">
        <v>55</v>
      </c>
      <c r="CB15" s="412" t="s">
        <v>1711</v>
      </c>
      <c r="CC15" s="412">
        <v>1572</v>
      </c>
      <c r="CD15" s="412">
        <v>271</v>
      </c>
      <c r="CE15" s="412">
        <v>8</v>
      </c>
      <c r="CF15" s="412">
        <v>1278</v>
      </c>
      <c r="CG15" s="412">
        <v>15</v>
      </c>
      <c r="CH15" s="412">
        <v>0</v>
      </c>
      <c r="CI15" s="412" t="s">
        <v>1711</v>
      </c>
      <c r="CJ15" s="412" t="s">
        <v>1711</v>
      </c>
      <c r="CK15" s="412" t="s">
        <v>1711</v>
      </c>
      <c r="CL15" s="412">
        <v>0</v>
      </c>
      <c r="CM15" s="412" t="s">
        <v>1711</v>
      </c>
      <c r="CN15" s="412" t="s">
        <v>1711</v>
      </c>
      <c r="CO15" s="412" t="s">
        <v>1711</v>
      </c>
      <c r="CP15" s="412" t="s">
        <v>1711</v>
      </c>
      <c r="CQ15" s="412" t="s">
        <v>1711</v>
      </c>
      <c r="CR15" s="412">
        <v>0</v>
      </c>
      <c r="CS15" s="412" t="s">
        <v>1711</v>
      </c>
      <c r="CT15" s="412">
        <v>63</v>
      </c>
      <c r="CU15" s="412">
        <v>63</v>
      </c>
      <c r="CV15" s="412">
        <v>0</v>
      </c>
      <c r="CW15" s="412" t="s">
        <v>1711</v>
      </c>
      <c r="CX15" s="412" t="s">
        <v>1711</v>
      </c>
      <c r="CY15" s="412">
        <v>0</v>
      </c>
      <c r="CZ15" s="412" t="s">
        <v>1711</v>
      </c>
      <c r="DA15" s="412">
        <v>883</v>
      </c>
      <c r="DB15" s="412">
        <v>149</v>
      </c>
      <c r="DC15" s="412">
        <v>734</v>
      </c>
      <c r="DD15" s="412">
        <v>586</v>
      </c>
      <c r="DE15" s="412">
        <v>124</v>
      </c>
      <c r="DF15" s="412">
        <v>291</v>
      </c>
      <c r="DG15" s="412" t="s">
        <v>1711</v>
      </c>
      <c r="DH15" s="412" t="s">
        <v>1711</v>
      </c>
      <c r="DI15" s="412">
        <v>9</v>
      </c>
      <c r="DJ15" s="412">
        <v>32</v>
      </c>
      <c r="DK15" s="412">
        <v>130</v>
      </c>
      <c r="DL15" s="412" t="s">
        <v>1711</v>
      </c>
      <c r="DM15" s="412" t="s">
        <v>1711</v>
      </c>
      <c r="DN15" s="412" t="s">
        <v>1711</v>
      </c>
      <c r="DO15" s="412">
        <v>438</v>
      </c>
      <c r="DP15" s="412">
        <v>364</v>
      </c>
      <c r="DQ15" s="412">
        <v>74</v>
      </c>
      <c r="DR15" s="412" t="s">
        <v>1711</v>
      </c>
      <c r="DS15" s="412" t="s">
        <v>1711</v>
      </c>
      <c r="DT15" s="412" t="s">
        <v>1711</v>
      </c>
      <c r="DU15" s="412">
        <v>0</v>
      </c>
      <c r="DV15" s="412" t="s">
        <v>1711</v>
      </c>
      <c r="DW15" s="412" t="s">
        <v>1711</v>
      </c>
      <c r="DX15" s="412">
        <v>1033</v>
      </c>
      <c r="DY15" s="412">
        <v>533</v>
      </c>
      <c r="DZ15" s="412">
        <v>500</v>
      </c>
      <c r="EA15" s="412">
        <v>1233</v>
      </c>
      <c r="EB15" s="412">
        <v>826</v>
      </c>
      <c r="EC15" s="412">
        <v>9</v>
      </c>
      <c r="ED15" s="412">
        <v>114</v>
      </c>
      <c r="EE15" s="412">
        <v>284</v>
      </c>
      <c r="EF15" s="412">
        <v>87</v>
      </c>
      <c r="EG15" s="412">
        <v>87</v>
      </c>
      <c r="EH15" s="412">
        <v>821</v>
      </c>
      <c r="EI15" s="412">
        <v>91</v>
      </c>
      <c r="EJ15" s="412" t="s">
        <v>1711</v>
      </c>
      <c r="EK15" s="412">
        <v>217</v>
      </c>
      <c r="EL15" s="412">
        <v>513</v>
      </c>
      <c r="EM15" s="412">
        <v>1263</v>
      </c>
      <c r="EN15" s="412">
        <v>353</v>
      </c>
      <c r="EO15" s="412">
        <v>366</v>
      </c>
      <c r="EP15" s="412">
        <v>108</v>
      </c>
      <c r="EQ15" s="412">
        <v>172</v>
      </c>
      <c r="ER15" s="412">
        <v>124</v>
      </c>
      <c r="ES15" s="412">
        <v>140</v>
      </c>
      <c r="ET15" s="412">
        <v>0</v>
      </c>
      <c r="EU15" s="412" t="s">
        <v>1711</v>
      </c>
      <c r="EV15" s="412">
        <v>0</v>
      </c>
      <c r="EW15" s="412" t="s">
        <v>1711</v>
      </c>
      <c r="EX15" s="412" t="s">
        <v>1711</v>
      </c>
      <c r="EY15" s="412" t="s">
        <v>1711</v>
      </c>
      <c r="EZ15" s="412" t="s">
        <v>1711</v>
      </c>
      <c r="FA15" s="413" t="s">
        <v>1711</v>
      </c>
    </row>
    <row r="16" spans="1:159" x14ac:dyDescent="0.15">
      <c r="A16" s="410" t="s">
        <v>1819</v>
      </c>
      <c r="B16" s="414" t="s">
        <v>1031</v>
      </c>
      <c r="C16" s="412">
        <v>154968</v>
      </c>
      <c r="D16" s="412">
        <v>375</v>
      </c>
      <c r="E16" s="412">
        <v>69</v>
      </c>
      <c r="F16" s="412">
        <v>22</v>
      </c>
      <c r="G16" s="412">
        <v>90</v>
      </c>
      <c r="H16" s="412">
        <v>7</v>
      </c>
      <c r="I16" s="412">
        <v>187</v>
      </c>
      <c r="J16" s="412">
        <v>270</v>
      </c>
      <c r="K16" s="412">
        <v>10</v>
      </c>
      <c r="L16" s="412">
        <v>260</v>
      </c>
      <c r="M16" s="412">
        <v>4817</v>
      </c>
      <c r="N16" s="412">
        <v>4159</v>
      </c>
      <c r="O16" s="412">
        <v>564</v>
      </c>
      <c r="P16" s="412">
        <v>94</v>
      </c>
      <c r="Q16" s="412" t="s">
        <v>1711</v>
      </c>
      <c r="R16" s="412">
        <v>6198</v>
      </c>
      <c r="S16" s="412">
        <v>3531</v>
      </c>
      <c r="T16" s="412">
        <v>2667</v>
      </c>
      <c r="U16" s="412">
        <v>4694</v>
      </c>
      <c r="V16" s="412">
        <v>1518</v>
      </c>
      <c r="W16" s="412">
        <v>2171</v>
      </c>
      <c r="X16" s="412">
        <v>164</v>
      </c>
      <c r="Y16" s="412">
        <v>841</v>
      </c>
      <c r="Z16" s="412">
        <v>889</v>
      </c>
      <c r="AA16" s="412">
        <v>14</v>
      </c>
      <c r="AB16" s="412">
        <v>72</v>
      </c>
      <c r="AC16" s="412">
        <v>35</v>
      </c>
      <c r="AD16" s="412">
        <v>91</v>
      </c>
      <c r="AE16" s="412">
        <v>232</v>
      </c>
      <c r="AF16" s="412">
        <v>10</v>
      </c>
      <c r="AG16" s="412">
        <v>166</v>
      </c>
      <c r="AH16" s="412">
        <v>269</v>
      </c>
      <c r="AI16" s="412">
        <v>69</v>
      </c>
      <c r="AJ16" s="412">
        <v>10</v>
      </c>
      <c r="AK16" s="412">
        <v>59</v>
      </c>
      <c r="AL16" s="412">
        <v>3081</v>
      </c>
      <c r="AM16" s="412">
        <v>2474</v>
      </c>
      <c r="AN16" s="412">
        <v>607</v>
      </c>
      <c r="AO16" s="412">
        <v>1957</v>
      </c>
      <c r="AP16" s="412">
        <v>178</v>
      </c>
      <c r="AQ16" s="412">
        <v>555</v>
      </c>
      <c r="AR16" s="412">
        <v>540</v>
      </c>
      <c r="AS16" s="412">
        <v>684</v>
      </c>
      <c r="AT16" s="412">
        <v>681</v>
      </c>
      <c r="AU16" s="412">
        <v>39</v>
      </c>
      <c r="AV16" s="412">
        <v>278</v>
      </c>
      <c r="AW16" s="412">
        <v>188</v>
      </c>
      <c r="AX16" s="412">
        <v>176</v>
      </c>
      <c r="AY16" s="412">
        <v>502</v>
      </c>
      <c r="AZ16" s="412">
        <v>65</v>
      </c>
      <c r="BA16" s="412">
        <v>437</v>
      </c>
      <c r="BB16" s="412">
        <v>5477</v>
      </c>
      <c r="BC16" s="412">
        <v>2098</v>
      </c>
      <c r="BD16" s="412">
        <v>3379</v>
      </c>
      <c r="BE16" s="412">
        <v>2623</v>
      </c>
      <c r="BF16" s="412">
        <v>2623</v>
      </c>
      <c r="BG16" s="412">
        <v>2365</v>
      </c>
      <c r="BH16" s="412">
        <v>2365</v>
      </c>
      <c r="BI16" s="412">
        <v>1622</v>
      </c>
      <c r="BJ16" s="412">
        <v>1622</v>
      </c>
      <c r="BK16" s="412">
        <v>1234</v>
      </c>
      <c r="BL16" s="412">
        <v>469</v>
      </c>
      <c r="BM16" s="412">
        <v>765</v>
      </c>
      <c r="BN16" s="412">
        <v>1683</v>
      </c>
      <c r="BO16" s="412">
        <v>1145</v>
      </c>
      <c r="BP16" s="412">
        <v>101</v>
      </c>
      <c r="BQ16" s="412">
        <v>256</v>
      </c>
      <c r="BR16" s="412">
        <v>181</v>
      </c>
      <c r="BS16" s="412">
        <v>1010</v>
      </c>
      <c r="BT16" s="412">
        <v>494</v>
      </c>
      <c r="BU16" s="412">
        <v>516</v>
      </c>
      <c r="BV16" s="412">
        <v>2041</v>
      </c>
      <c r="BW16" s="412">
        <v>514</v>
      </c>
      <c r="BX16" s="412">
        <v>126</v>
      </c>
      <c r="BY16" s="412">
        <v>931</v>
      </c>
      <c r="BZ16" s="412">
        <v>308</v>
      </c>
      <c r="CA16" s="412">
        <v>162</v>
      </c>
      <c r="CB16" s="412">
        <v>61</v>
      </c>
      <c r="CC16" s="412">
        <v>5581</v>
      </c>
      <c r="CD16" s="412">
        <v>2430</v>
      </c>
      <c r="CE16" s="412">
        <v>649</v>
      </c>
      <c r="CF16" s="412">
        <v>2339</v>
      </c>
      <c r="CG16" s="412">
        <v>163</v>
      </c>
      <c r="CH16" s="412">
        <v>2618</v>
      </c>
      <c r="CI16" s="412">
        <v>871</v>
      </c>
      <c r="CJ16" s="412">
        <v>1137</v>
      </c>
      <c r="CK16" s="412">
        <v>610</v>
      </c>
      <c r="CL16" s="412">
        <v>227</v>
      </c>
      <c r="CM16" s="412">
        <v>162</v>
      </c>
      <c r="CN16" s="412">
        <v>1</v>
      </c>
      <c r="CO16" s="412">
        <v>13</v>
      </c>
      <c r="CP16" s="412">
        <v>8</v>
      </c>
      <c r="CQ16" s="412">
        <v>65</v>
      </c>
      <c r="CR16" s="412">
        <v>0</v>
      </c>
      <c r="CS16" s="412" t="s">
        <v>1711</v>
      </c>
      <c r="CT16" s="412">
        <v>613</v>
      </c>
      <c r="CU16" s="412">
        <v>613</v>
      </c>
      <c r="CV16" s="412">
        <v>5825</v>
      </c>
      <c r="CW16" s="412">
        <v>2658</v>
      </c>
      <c r="CX16" s="412">
        <v>3167</v>
      </c>
      <c r="CY16" s="412">
        <v>7312</v>
      </c>
      <c r="CZ16" s="412">
        <v>7312</v>
      </c>
      <c r="DA16" s="412">
        <v>18001</v>
      </c>
      <c r="DB16" s="412">
        <v>7484</v>
      </c>
      <c r="DC16" s="412">
        <v>10517</v>
      </c>
      <c r="DD16" s="412">
        <v>8111</v>
      </c>
      <c r="DE16" s="412">
        <v>363</v>
      </c>
      <c r="DF16" s="412">
        <v>5829</v>
      </c>
      <c r="DG16" s="412">
        <v>317</v>
      </c>
      <c r="DH16" s="412">
        <v>62</v>
      </c>
      <c r="DI16" s="412">
        <v>24</v>
      </c>
      <c r="DJ16" s="412">
        <v>464</v>
      </c>
      <c r="DK16" s="412">
        <v>1052</v>
      </c>
      <c r="DL16" s="412">
        <v>280</v>
      </c>
      <c r="DM16" s="412">
        <v>4</v>
      </c>
      <c r="DN16" s="412" t="s">
        <v>1711</v>
      </c>
      <c r="DO16" s="412">
        <v>4829</v>
      </c>
      <c r="DP16" s="412">
        <v>605</v>
      </c>
      <c r="DQ16" s="412">
        <v>147</v>
      </c>
      <c r="DR16" s="412">
        <v>1749</v>
      </c>
      <c r="DS16" s="412">
        <v>34</v>
      </c>
      <c r="DT16" s="412">
        <v>2294</v>
      </c>
      <c r="DU16" s="412">
        <v>0</v>
      </c>
      <c r="DV16" s="412" t="s">
        <v>1711</v>
      </c>
      <c r="DW16" s="412" t="s">
        <v>1711</v>
      </c>
      <c r="DX16" s="412">
        <v>3886</v>
      </c>
      <c r="DY16" s="412">
        <v>3618</v>
      </c>
      <c r="DZ16" s="412">
        <v>268</v>
      </c>
      <c r="EA16" s="412">
        <v>10642</v>
      </c>
      <c r="EB16" s="412">
        <v>7381</v>
      </c>
      <c r="EC16" s="412">
        <v>80</v>
      </c>
      <c r="ED16" s="412">
        <v>1191</v>
      </c>
      <c r="EE16" s="412">
        <v>1990</v>
      </c>
      <c r="EF16" s="412">
        <v>185</v>
      </c>
      <c r="EG16" s="412">
        <v>185</v>
      </c>
      <c r="EH16" s="412">
        <v>24081</v>
      </c>
      <c r="EI16" s="412">
        <v>4764</v>
      </c>
      <c r="EJ16" s="412">
        <v>1769</v>
      </c>
      <c r="EK16" s="412">
        <v>5404</v>
      </c>
      <c r="EL16" s="412">
        <v>12144</v>
      </c>
      <c r="EM16" s="412">
        <v>20643</v>
      </c>
      <c r="EN16" s="412">
        <v>7913</v>
      </c>
      <c r="EO16" s="412">
        <v>5754</v>
      </c>
      <c r="EP16" s="412">
        <v>1568</v>
      </c>
      <c r="EQ16" s="412">
        <v>3604</v>
      </c>
      <c r="ER16" s="412">
        <v>80</v>
      </c>
      <c r="ES16" s="412">
        <v>1724</v>
      </c>
      <c r="ET16" s="412">
        <v>826</v>
      </c>
      <c r="EU16" s="412">
        <v>826</v>
      </c>
      <c r="EV16" s="412">
        <v>0</v>
      </c>
      <c r="EW16" s="412" t="s">
        <v>1711</v>
      </c>
      <c r="EX16" s="412" t="s">
        <v>1711</v>
      </c>
      <c r="EY16" s="412" t="s">
        <v>1711</v>
      </c>
      <c r="EZ16" s="412" t="s">
        <v>1711</v>
      </c>
      <c r="FA16" s="413" t="s">
        <v>1711</v>
      </c>
    </row>
    <row r="17" spans="1:157" x14ac:dyDescent="0.15">
      <c r="A17" s="410" t="s">
        <v>1818</v>
      </c>
      <c r="B17" s="414" t="s">
        <v>1032</v>
      </c>
      <c r="C17" s="412">
        <v>69814</v>
      </c>
      <c r="D17" s="412">
        <v>37</v>
      </c>
      <c r="E17" s="412">
        <v>13</v>
      </c>
      <c r="F17" s="412">
        <v>4</v>
      </c>
      <c r="G17" s="412">
        <v>16</v>
      </c>
      <c r="H17" s="412">
        <v>2</v>
      </c>
      <c r="I17" s="412">
        <v>2</v>
      </c>
      <c r="J17" s="412">
        <v>4</v>
      </c>
      <c r="K17" s="412" t="s">
        <v>1711</v>
      </c>
      <c r="L17" s="412">
        <v>4</v>
      </c>
      <c r="M17" s="412">
        <v>203</v>
      </c>
      <c r="N17" s="412">
        <v>90</v>
      </c>
      <c r="O17" s="412">
        <v>107</v>
      </c>
      <c r="P17" s="412">
        <v>6</v>
      </c>
      <c r="Q17" s="412" t="s">
        <v>1711</v>
      </c>
      <c r="R17" s="412">
        <v>35</v>
      </c>
      <c r="S17" s="412">
        <v>23</v>
      </c>
      <c r="T17" s="412">
        <v>12</v>
      </c>
      <c r="U17" s="412">
        <v>237</v>
      </c>
      <c r="V17" s="412">
        <v>3</v>
      </c>
      <c r="W17" s="412">
        <v>111</v>
      </c>
      <c r="X17" s="412">
        <v>46</v>
      </c>
      <c r="Y17" s="412">
        <v>77</v>
      </c>
      <c r="Z17" s="412">
        <v>2083</v>
      </c>
      <c r="AA17" s="412">
        <v>10</v>
      </c>
      <c r="AB17" s="412">
        <v>12</v>
      </c>
      <c r="AC17" s="412">
        <v>22</v>
      </c>
      <c r="AD17" s="412">
        <v>60</v>
      </c>
      <c r="AE17" s="412">
        <v>22</v>
      </c>
      <c r="AF17" s="412">
        <v>16</v>
      </c>
      <c r="AG17" s="412">
        <v>1824</v>
      </c>
      <c r="AH17" s="412">
        <v>117</v>
      </c>
      <c r="AI17" s="412">
        <v>41</v>
      </c>
      <c r="AJ17" s="412">
        <v>41</v>
      </c>
      <c r="AK17" s="412" t="s">
        <v>1711</v>
      </c>
      <c r="AL17" s="412">
        <v>215</v>
      </c>
      <c r="AM17" s="412">
        <v>158</v>
      </c>
      <c r="AN17" s="412">
        <v>57</v>
      </c>
      <c r="AO17" s="412">
        <v>78</v>
      </c>
      <c r="AP17" s="412">
        <v>43</v>
      </c>
      <c r="AQ17" s="412">
        <v>12</v>
      </c>
      <c r="AR17" s="412">
        <v>21</v>
      </c>
      <c r="AS17" s="412">
        <v>2</v>
      </c>
      <c r="AT17" s="412">
        <v>104</v>
      </c>
      <c r="AU17" s="412">
        <v>15</v>
      </c>
      <c r="AV17" s="412">
        <v>39</v>
      </c>
      <c r="AW17" s="412">
        <v>4</v>
      </c>
      <c r="AX17" s="412">
        <v>46</v>
      </c>
      <c r="AY17" s="412">
        <v>84</v>
      </c>
      <c r="AZ17" s="412">
        <v>55</v>
      </c>
      <c r="BA17" s="412">
        <v>29</v>
      </c>
      <c r="BB17" s="412">
        <v>202</v>
      </c>
      <c r="BC17" s="412">
        <v>95</v>
      </c>
      <c r="BD17" s="412">
        <v>107</v>
      </c>
      <c r="BE17" s="412">
        <v>43</v>
      </c>
      <c r="BF17" s="412">
        <v>43</v>
      </c>
      <c r="BG17" s="412">
        <v>111</v>
      </c>
      <c r="BH17" s="412">
        <v>111</v>
      </c>
      <c r="BI17" s="412">
        <v>974</v>
      </c>
      <c r="BJ17" s="412">
        <v>974</v>
      </c>
      <c r="BK17" s="412">
        <v>256</v>
      </c>
      <c r="BL17" s="412">
        <v>111</v>
      </c>
      <c r="BM17" s="412">
        <v>145</v>
      </c>
      <c r="BN17" s="412">
        <v>578</v>
      </c>
      <c r="BO17" s="412">
        <v>167</v>
      </c>
      <c r="BP17" s="412">
        <v>126</v>
      </c>
      <c r="BQ17" s="412">
        <v>150</v>
      </c>
      <c r="BR17" s="412">
        <v>135</v>
      </c>
      <c r="BS17" s="412">
        <v>693</v>
      </c>
      <c r="BT17" s="412">
        <v>280</v>
      </c>
      <c r="BU17" s="412">
        <v>413</v>
      </c>
      <c r="BV17" s="412">
        <v>896</v>
      </c>
      <c r="BW17" s="412">
        <v>275</v>
      </c>
      <c r="BX17" s="412">
        <v>68</v>
      </c>
      <c r="BY17" s="412">
        <v>498</v>
      </c>
      <c r="BZ17" s="412">
        <v>23</v>
      </c>
      <c r="CA17" s="412">
        <v>32</v>
      </c>
      <c r="CB17" s="412">
        <v>22</v>
      </c>
      <c r="CC17" s="412">
        <v>5174</v>
      </c>
      <c r="CD17" s="412">
        <v>234</v>
      </c>
      <c r="CE17" s="412">
        <v>2</v>
      </c>
      <c r="CF17" s="412">
        <v>2260</v>
      </c>
      <c r="CG17" s="412">
        <v>2678</v>
      </c>
      <c r="CH17" s="412">
        <v>844</v>
      </c>
      <c r="CI17" s="412">
        <v>466</v>
      </c>
      <c r="CJ17" s="412">
        <v>54</v>
      </c>
      <c r="CK17" s="412">
        <v>324</v>
      </c>
      <c r="CL17" s="412">
        <v>248</v>
      </c>
      <c r="CM17" s="412">
        <v>158</v>
      </c>
      <c r="CN17" s="412">
        <v>2</v>
      </c>
      <c r="CO17" s="412">
        <v>12</v>
      </c>
      <c r="CP17" s="412">
        <v>7</v>
      </c>
      <c r="CQ17" s="412">
        <v>90</v>
      </c>
      <c r="CR17" s="412">
        <v>0</v>
      </c>
      <c r="CS17" s="412" t="s">
        <v>1711</v>
      </c>
      <c r="CT17" s="412">
        <v>14</v>
      </c>
      <c r="CU17" s="412">
        <v>14</v>
      </c>
      <c r="CV17" s="412">
        <v>28899</v>
      </c>
      <c r="CW17" s="412">
        <v>14376</v>
      </c>
      <c r="CX17" s="412">
        <v>14523</v>
      </c>
      <c r="CY17" s="412">
        <v>4631</v>
      </c>
      <c r="CZ17" s="412">
        <v>4631</v>
      </c>
      <c r="DA17" s="412">
        <v>1399</v>
      </c>
      <c r="DB17" s="412">
        <v>248</v>
      </c>
      <c r="DC17" s="412">
        <v>1151</v>
      </c>
      <c r="DD17" s="412">
        <v>1794</v>
      </c>
      <c r="DE17" s="412">
        <v>989</v>
      </c>
      <c r="DF17" s="412">
        <v>461</v>
      </c>
      <c r="DG17" s="412">
        <v>67</v>
      </c>
      <c r="DH17" s="412">
        <v>95</v>
      </c>
      <c r="DI17" s="412">
        <v>15</v>
      </c>
      <c r="DJ17" s="412">
        <v>167</v>
      </c>
      <c r="DK17" s="412" t="s">
        <v>1711</v>
      </c>
      <c r="DL17" s="412" t="s">
        <v>1711</v>
      </c>
      <c r="DM17" s="412" t="s">
        <v>1711</v>
      </c>
      <c r="DN17" s="412" t="s">
        <v>1711</v>
      </c>
      <c r="DO17" s="412">
        <v>2394</v>
      </c>
      <c r="DP17" s="412">
        <v>1540</v>
      </c>
      <c r="DQ17" s="412">
        <v>197</v>
      </c>
      <c r="DR17" s="412">
        <v>283</v>
      </c>
      <c r="DS17" s="412">
        <v>26</v>
      </c>
      <c r="DT17" s="412">
        <v>348</v>
      </c>
      <c r="DU17" s="412">
        <v>0</v>
      </c>
      <c r="DV17" s="412" t="s">
        <v>1711</v>
      </c>
      <c r="DW17" s="412" t="s">
        <v>1711</v>
      </c>
      <c r="DX17" s="412">
        <v>2722</v>
      </c>
      <c r="DY17" s="412">
        <v>2607</v>
      </c>
      <c r="DZ17" s="412">
        <v>115</v>
      </c>
      <c r="EA17" s="412">
        <v>8754</v>
      </c>
      <c r="EB17" s="412">
        <v>7735</v>
      </c>
      <c r="EC17" s="412">
        <v>91</v>
      </c>
      <c r="ED17" s="412">
        <v>763</v>
      </c>
      <c r="EE17" s="412">
        <v>165</v>
      </c>
      <c r="EF17" s="412">
        <v>100</v>
      </c>
      <c r="EG17" s="412">
        <v>100</v>
      </c>
      <c r="EH17" s="412">
        <v>5274</v>
      </c>
      <c r="EI17" s="412">
        <v>1558</v>
      </c>
      <c r="EJ17" s="412">
        <v>657</v>
      </c>
      <c r="EK17" s="412">
        <v>254</v>
      </c>
      <c r="EL17" s="412">
        <v>2805</v>
      </c>
      <c r="EM17" s="412">
        <v>681</v>
      </c>
      <c r="EN17" s="412">
        <v>209</v>
      </c>
      <c r="EO17" s="412">
        <v>13</v>
      </c>
      <c r="EP17" s="412">
        <v>96</v>
      </c>
      <c r="EQ17" s="412">
        <v>323</v>
      </c>
      <c r="ER17" s="412">
        <v>15</v>
      </c>
      <c r="ES17" s="412">
        <v>25</v>
      </c>
      <c r="ET17" s="412">
        <v>12</v>
      </c>
      <c r="EU17" s="412">
        <v>12</v>
      </c>
      <c r="EV17" s="412">
        <v>0</v>
      </c>
      <c r="EW17" s="412" t="s">
        <v>1711</v>
      </c>
      <c r="EX17" s="412" t="s">
        <v>1711</v>
      </c>
      <c r="EY17" s="412" t="s">
        <v>1711</v>
      </c>
      <c r="EZ17" s="412" t="s">
        <v>1711</v>
      </c>
      <c r="FA17" s="413" t="s">
        <v>1711</v>
      </c>
    </row>
    <row r="18" spans="1:157" x14ac:dyDescent="0.15">
      <c r="A18" s="410" t="s">
        <v>1817</v>
      </c>
      <c r="B18" s="414" t="s">
        <v>1034</v>
      </c>
      <c r="C18" s="412">
        <v>70320</v>
      </c>
      <c r="D18" s="412">
        <v>107</v>
      </c>
      <c r="E18" s="412">
        <v>23</v>
      </c>
      <c r="F18" s="412">
        <v>7</v>
      </c>
      <c r="G18" s="412">
        <v>30</v>
      </c>
      <c r="H18" s="412">
        <v>2</v>
      </c>
      <c r="I18" s="412">
        <v>45</v>
      </c>
      <c r="J18" s="412">
        <v>66</v>
      </c>
      <c r="K18" s="412">
        <v>2</v>
      </c>
      <c r="L18" s="412">
        <v>64</v>
      </c>
      <c r="M18" s="412">
        <v>1240</v>
      </c>
      <c r="N18" s="412">
        <v>1029</v>
      </c>
      <c r="O18" s="412">
        <v>186</v>
      </c>
      <c r="P18" s="412">
        <v>25</v>
      </c>
      <c r="Q18" s="412" t="s">
        <v>1711</v>
      </c>
      <c r="R18" s="412">
        <v>1483</v>
      </c>
      <c r="S18" s="412">
        <v>847</v>
      </c>
      <c r="T18" s="412">
        <v>636</v>
      </c>
      <c r="U18" s="412">
        <v>1232</v>
      </c>
      <c r="V18" s="412">
        <v>362</v>
      </c>
      <c r="W18" s="412">
        <v>570</v>
      </c>
      <c r="X18" s="412">
        <v>63</v>
      </c>
      <c r="Y18" s="412">
        <v>237</v>
      </c>
      <c r="Z18" s="412">
        <v>1230</v>
      </c>
      <c r="AA18" s="412">
        <v>6</v>
      </c>
      <c r="AB18" s="412">
        <v>19</v>
      </c>
      <c r="AC18" s="412">
        <v>17</v>
      </c>
      <c r="AD18" s="412">
        <v>51</v>
      </c>
      <c r="AE18" s="412">
        <v>58</v>
      </c>
      <c r="AF18" s="412">
        <v>11</v>
      </c>
      <c r="AG18" s="412">
        <v>954</v>
      </c>
      <c r="AH18" s="412">
        <v>114</v>
      </c>
      <c r="AI18" s="412">
        <v>36</v>
      </c>
      <c r="AJ18" s="412">
        <v>22</v>
      </c>
      <c r="AK18" s="412">
        <v>14</v>
      </c>
      <c r="AL18" s="412">
        <v>836</v>
      </c>
      <c r="AM18" s="412">
        <v>664</v>
      </c>
      <c r="AN18" s="412">
        <v>172</v>
      </c>
      <c r="AO18" s="412">
        <v>499</v>
      </c>
      <c r="AP18" s="412">
        <v>63</v>
      </c>
      <c r="AQ18" s="412">
        <v>136</v>
      </c>
      <c r="AR18" s="412">
        <v>137</v>
      </c>
      <c r="AS18" s="412">
        <v>163</v>
      </c>
      <c r="AT18" s="412">
        <v>212</v>
      </c>
      <c r="AU18" s="412">
        <v>17</v>
      </c>
      <c r="AV18" s="412">
        <v>84</v>
      </c>
      <c r="AW18" s="412">
        <v>47</v>
      </c>
      <c r="AX18" s="412">
        <v>64</v>
      </c>
      <c r="AY18" s="412">
        <v>158</v>
      </c>
      <c r="AZ18" s="412">
        <v>42</v>
      </c>
      <c r="BA18" s="412">
        <v>116</v>
      </c>
      <c r="BB18" s="412">
        <v>1393</v>
      </c>
      <c r="BC18" s="412">
        <v>543</v>
      </c>
      <c r="BD18" s="412">
        <v>850</v>
      </c>
      <c r="BE18" s="412">
        <v>642</v>
      </c>
      <c r="BF18" s="412">
        <v>642</v>
      </c>
      <c r="BG18" s="412">
        <v>615</v>
      </c>
      <c r="BH18" s="412">
        <v>615</v>
      </c>
      <c r="BI18" s="412">
        <v>864</v>
      </c>
      <c r="BJ18" s="412">
        <v>864</v>
      </c>
      <c r="BK18" s="412">
        <v>420</v>
      </c>
      <c r="BL18" s="412">
        <v>166</v>
      </c>
      <c r="BM18" s="412">
        <v>254</v>
      </c>
      <c r="BN18" s="412">
        <v>684</v>
      </c>
      <c r="BO18" s="412">
        <v>355</v>
      </c>
      <c r="BP18" s="412">
        <v>86</v>
      </c>
      <c r="BQ18" s="412">
        <v>134</v>
      </c>
      <c r="BR18" s="412">
        <v>109</v>
      </c>
      <c r="BS18" s="412">
        <v>579</v>
      </c>
      <c r="BT18" s="412">
        <v>254</v>
      </c>
      <c r="BU18" s="412">
        <v>325</v>
      </c>
      <c r="BV18" s="412">
        <v>923</v>
      </c>
      <c r="BW18" s="412">
        <v>256</v>
      </c>
      <c r="BX18" s="412">
        <v>64</v>
      </c>
      <c r="BY18" s="412">
        <v>466</v>
      </c>
      <c r="BZ18" s="412">
        <v>84</v>
      </c>
      <c r="CA18" s="412">
        <v>53</v>
      </c>
      <c r="CB18" s="412">
        <v>24</v>
      </c>
      <c r="CC18" s="412">
        <v>3869</v>
      </c>
      <c r="CD18" s="412">
        <v>691</v>
      </c>
      <c r="CE18" s="412">
        <v>155</v>
      </c>
      <c r="CF18" s="412">
        <v>1666</v>
      </c>
      <c r="CG18" s="412">
        <v>1357</v>
      </c>
      <c r="CH18" s="412">
        <v>1036</v>
      </c>
      <c r="CI18" s="412">
        <v>435</v>
      </c>
      <c r="CJ18" s="412">
        <v>296</v>
      </c>
      <c r="CK18" s="412">
        <v>305</v>
      </c>
      <c r="CL18" s="412">
        <v>173</v>
      </c>
      <c r="CM18" s="412">
        <v>116</v>
      </c>
      <c r="CN18" s="412">
        <v>1</v>
      </c>
      <c r="CO18" s="412">
        <v>9</v>
      </c>
      <c r="CP18" s="412">
        <v>6</v>
      </c>
      <c r="CQ18" s="412">
        <v>57</v>
      </c>
      <c r="CR18" s="412">
        <v>0</v>
      </c>
      <c r="CS18" s="412" t="s">
        <v>1711</v>
      </c>
      <c r="CT18" s="412">
        <v>150</v>
      </c>
      <c r="CU18" s="412">
        <v>150</v>
      </c>
      <c r="CV18" s="412">
        <v>15683</v>
      </c>
      <c r="CW18" s="412">
        <v>7764</v>
      </c>
      <c r="CX18" s="412">
        <v>7919</v>
      </c>
      <c r="CY18" s="412">
        <v>3997</v>
      </c>
      <c r="CZ18" s="412">
        <v>3997</v>
      </c>
      <c r="DA18" s="412">
        <v>4720</v>
      </c>
      <c r="DB18" s="412">
        <v>1886</v>
      </c>
      <c r="DC18" s="412">
        <v>2834</v>
      </c>
      <c r="DD18" s="412">
        <v>2905</v>
      </c>
      <c r="DE18" s="412">
        <v>563</v>
      </c>
      <c r="DF18" s="412">
        <v>1603</v>
      </c>
      <c r="DG18" s="412">
        <v>106</v>
      </c>
      <c r="DH18" s="412">
        <v>63</v>
      </c>
      <c r="DI18" s="412">
        <v>14</v>
      </c>
      <c r="DJ18" s="412">
        <v>193</v>
      </c>
      <c r="DK18" s="412">
        <v>363</v>
      </c>
      <c r="DL18" s="412">
        <v>96</v>
      </c>
      <c r="DM18" s="412">
        <v>1</v>
      </c>
      <c r="DN18" s="412" t="s">
        <v>1711</v>
      </c>
      <c r="DO18" s="412">
        <v>2254</v>
      </c>
      <c r="DP18" s="412">
        <v>843</v>
      </c>
      <c r="DQ18" s="412">
        <v>121</v>
      </c>
      <c r="DR18" s="412">
        <v>553</v>
      </c>
      <c r="DS18" s="412">
        <v>21</v>
      </c>
      <c r="DT18" s="412">
        <v>716</v>
      </c>
      <c r="DU18" s="412">
        <v>0</v>
      </c>
      <c r="DV18" s="412" t="s">
        <v>1711</v>
      </c>
      <c r="DW18" s="412" t="s">
        <v>1711</v>
      </c>
      <c r="DX18" s="412">
        <v>1922</v>
      </c>
      <c r="DY18" s="412">
        <v>1811</v>
      </c>
      <c r="DZ18" s="412">
        <v>111</v>
      </c>
      <c r="EA18" s="412">
        <v>6610</v>
      </c>
      <c r="EB18" s="412">
        <v>5507</v>
      </c>
      <c r="EC18" s="412">
        <v>61</v>
      </c>
      <c r="ED18" s="412">
        <v>495</v>
      </c>
      <c r="EE18" s="412">
        <v>547</v>
      </c>
      <c r="EF18" s="412">
        <v>94</v>
      </c>
      <c r="EG18" s="412">
        <v>94</v>
      </c>
      <c r="EH18" s="412">
        <v>8306</v>
      </c>
      <c r="EI18" s="412">
        <v>1898</v>
      </c>
      <c r="EJ18" s="412">
        <v>743</v>
      </c>
      <c r="EK18" s="412">
        <v>1406</v>
      </c>
      <c r="EL18" s="412">
        <v>4259</v>
      </c>
      <c r="EM18" s="412">
        <v>5183</v>
      </c>
      <c r="EN18" s="412">
        <v>1958</v>
      </c>
      <c r="EO18" s="412">
        <v>1361</v>
      </c>
      <c r="EP18" s="412">
        <v>419</v>
      </c>
      <c r="EQ18" s="412">
        <v>999</v>
      </c>
      <c r="ER18" s="412">
        <v>26</v>
      </c>
      <c r="ES18" s="412">
        <v>420</v>
      </c>
      <c r="ET18" s="412">
        <v>199</v>
      </c>
      <c r="EU18" s="412">
        <v>199</v>
      </c>
      <c r="EV18" s="412">
        <v>0</v>
      </c>
      <c r="EW18" s="412" t="s">
        <v>1711</v>
      </c>
      <c r="EX18" s="412" t="s">
        <v>1711</v>
      </c>
      <c r="EY18" s="412" t="s">
        <v>1711</v>
      </c>
      <c r="EZ18" s="412" t="s">
        <v>1711</v>
      </c>
      <c r="FA18" s="413" t="s">
        <v>1711</v>
      </c>
    </row>
    <row r="19" spans="1:157" x14ac:dyDescent="0.15">
      <c r="A19" s="415" t="s">
        <v>1816</v>
      </c>
      <c r="B19" s="416" t="s">
        <v>1089</v>
      </c>
      <c r="C19" s="417"/>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417"/>
      <c r="BB19" s="417"/>
      <c r="BC19" s="417"/>
      <c r="BD19" s="417"/>
      <c r="BE19" s="417"/>
      <c r="BF19" s="417"/>
      <c r="BG19" s="417"/>
      <c r="BH19" s="417"/>
      <c r="BI19" s="417"/>
      <c r="BJ19" s="417"/>
      <c r="BK19" s="417"/>
      <c r="BL19" s="417"/>
      <c r="BM19" s="417"/>
      <c r="BN19" s="417"/>
      <c r="BO19" s="417"/>
      <c r="BP19" s="417"/>
      <c r="BQ19" s="417"/>
      <c r="BR19" s="417"/>
      <c r="BS19" s="417"/>
      <c r="BT19" s="417"/>
      <c r="BU19" s="417"/>
      <c r="BV19" s="417"/>
      <c r="BW19" s="417"/>
      <c r="BX19" s="417"/>
      <c r="BY19" s="417"/>
      <c r="BZ19" s="417"/>
      <c r="CA19" s="417"/>
      <c r="CB19" s="417"/>
      <c r="CC19" s="417"/>
      <c r="CD19" s="417"/>
      <c r="CE19" s="417"/>
      <c r="CF19" s="417"/>
      <c r="CG19" s="417"/>
      <c r="CH19" s="417"/>
      <c r="CI19" s="417"/>
      <c r="CJ19" s="417"/>
      <c r="CK19" s="417"/>
      <c r="CL19" s="417"/>
      <c r="CM19" s="417"/>
      <c r="CN19" s="417"/>
      <c r="CO19" s="417"/>
      <c r="CP19" s="417"/>
      <c r="CQ19" s="417"/>
      <c r="CR19" s="417"/>
      <c r="CS19" s="417"/>
      <c r="CT19" s="417"/>
      <c r="CU19" s="417"/>
      <c r="CV19" s="417"/>
      <c r="CW19" s="417"/>
      <c r="CX19" s="417"/>
      <c r="CY19" s="417"/>
      <c r="CZ19" s="417"/>
      <c r="DA19" s="417"/>
      <c r="DB19" s="417"/>
      <c r="DC19" s="417"/>
      <c r="DD19" s="417"/>
      <c r="DE19" s="417"/>
      <c r="DF19" s="417"/>
      <c r="DG19" s="417"/>
      <c r="DH19" s="417"/>
      <c r="DI19" s="417"/>
      <c r="DJ19" s="417"/>
      <c r="DK19" s="417"/>
      <c r="DL19" s="417"/>
      <c r="DM19" s="417"/>
      <c r="DN19" s="417"/>
      <c r="DO19" s="417"/>
      <c r="DP19" s="417"/>
      <c r="DQ19" s="417"/>
      <c r="DR19" s="417"/>
      <c r="DS19" s="417"/>
      <c r="DT19" s="417"/>
      <c r="DU19" s="417"/>
      <c r="DV19" s="417"/>
      <c r="DW19" s="417"/>
      <c r="DX19" s="417"/>
      <c r="DY19" s="417"/>
      <c r="DZ19" s="417"/>
      <c r="EA19" s="417"/>
      <c r="EB19" s="417"/>
      <c r="EC19" s="417"/>
      <c r="ED19" s="417"/>
      <c r="EE19" s="417"/>
      <c r="EF19" s="417"/>
      <c r="EG19" s="417"/>
      <c r="EH19" s="417"/>
      <c r="EI19" s="417"/>
      <c r="EJ19" s="417"/>
      <c r="EK19" s="417"/>
      <c r="EL19" s="417"/>
      <c r="EM19" s="417"/>
      <c r="EN19" s="417"/>
      <c r="EO19" s="417"/>
      <c r="EP19" s="417"/>
      <c r="EQ19" s="417"/>
      <c r="ER19" s="417"/>
      <c r="ES19" s="417"/>
      <c r="ET19" s="417"/>
      <c r="EU19" s="417"/>
      <c r="EV19" s="417"/>
      <c r="EW19" s="417"/>
      <c r="EX19" s="417"/>
      <c r="EY19" s="417"/>
      <c r="EZ19" s="417"/>
      <c r="FA19" s="418"/>
    </row>
    <row r="20" spans="1:157" x14ac:dyDescent="0.15">
      <c r="A20" s="410" t="s">
        <v>1815</v>
      </c>
      <c r="B20" s="414" t="s">
        <v>322</v>
      </c>
      <c r="C20" s="412">
        <v>39096</v>
      </c>
      <c r="D20" s="412">
        <v>110</v>
      </c>
      <c r="E20" s="412">
        <v>20</v>
      </c>
      <c r="F20" s="412">
        <v>6</v>
      </c>
      <c r="G20" s="412">
        <v>5</v>
      </c>
      <c r="H20" s="412">
        <v>30</v>
      </c>
      <c r="I20" s="412">
        <v>49</v>
      </c>
      <c r="J20" s="412">
        <v>72</v>
      </c>
      <c r="K20" s="412">
        <v>2</v>
      </c>
      <c r="L20" s="412">
        <v>70</v>
      </c>
      <c r="M20" s="412">
        <v>1258</v>
      </c>
      <c r="N20" s="412">
        <v>1085</v>
      </c>
      <c r="O20" s="412">
        <v>147</v>
      </c>
      <c r="P20" s="412">
        <v>26</v>
      </c>
      <c r="Q20" s="412" t="s">
        <v>1711</v>
      </c>
      <c r="R20" s="412">
        <v>1602</v>
      </c>
      <c r="S20" s="412">
        <v>912</v>
      </c>
      <c r="T20" s="412">
        <v>690</v>
      </c>
      <c r="U20" s="412">
        <v>1237</v>
      </c>
      <c r="V20" s="412">
        <v>408</v>
      </c>
      <c r="W20" s="412">
        <v>559</v>
      </c>
      <c r="X20" s="412">
        <v>46</v>
      </c>
      <c r="Y20" s="412">
        <v>224</v>
      </c>
      <c r="Z20" s="412">
        <v>134</v>
      </c>
      <c r="AA20" s="412">
        <v>3</v>
      </c>
      <c r="AB20" s="412">
        <v>18</v>
      </c>
      <c r="AC20" s="412">
        <v>7</v>
      </c>
      <c r="AD20" s="412">
        <v>18</v>
      </c>
      <c r="AE20" s="412">
        <v>2</v>
      </c>
      <c r="AF20" s="412">
        <v>3</v>
      </c>
      <c r="AG20" s="412">
        <v>46</v>
      </c>
      <c r="AH20" s="412">
        <v>37</v>
      </c>
      <c r="AI20" s="412">
        <v>17</v>
      </c>
      <c r="AJ20" s="412">
        <v>3</v>
      </c>
      <c r="AK20" s="412">
        <v>14</v>
      </c>
      <c r="AL20" s="412">
        <v>684</v>
      </c>
      <c r="AM20" s="412">
        <v>526</v>
      </c>
      <c r="AN20" s="412">
        <v>158</v>
      </c>
      <c r="AO20" s="412">
        <v>498</v>
      </c>
      <c r="AP20" s="412">
        <v>44</v>
      </c>
      <c r="AQ20" s="412">
        <v>144</v>
      </c>
      <c r="AR20" s="412">
        <v>140</v>
      </c>
      <c r="AS20" s="412">
        <v>170</v>
      </c>
      <c r="AT20" s="412">
        <v>188</v>
      </c>
      <c r="AU20" s="412">
        <v>46</v>
      </c>
      <c r="AV20" s="412">
        <v>42</v>
      </c>
      <c r="AW20" s="412">
        <v>51</v>
      </c>
      <c r="AX20" s="412">
        <v>49</v>
      </c>
      <c r="AY20" s="412">
        <v>121</v>
      </c>
      <c r="AZ20" s="412">
        <v>15</v>
      </c>
      <c r="BA20" s="412">
        <v>106</v>
      </c>
      <c r="BB20" s="412">
        <v>1430</v>
      </c>
      <c r="BC20" s="412">
        <v>547</v>
      </c>
      <c r="BD20" s="412">
        <v>883</v>
      </c>
      <c r="BE20" s="412">
        <v>685</v>
      </c>
      <c r="BF20" s="412">
        <v>685</v>
      </c>
      <c r="BG20" s="412">
        <v>617</v>
      </c>
      <c r="BH20" s="412">
        <v>617</v>
      </c>
      <c r="BI20" s="412">
        <v>428</v>
      </c>
      <c r="BJ20" s="412">
        <v>428</v>
      </c>
      <c r="BK20" s="412">
        <v>326</v>
      </c>
      <c r="BL20" s="412">
        <v>125</v>
      </c>
      <c r="BM20" s="412">
        <v>201</v>
      </c>
      <c r="BN20" s="412">
        <v>450</v>
      </c>
      <c r="BO20" s="412">
        <v>302</v>
      </c>
      <c r="BP20" s="412">
        <v>30</v>
      </c>
      <c r="BQ20" s="412">
        <v>69</v>
      </c>
      <c r="BR20" s="412">
        <v>49</v>
      </c>
      <c r="BS20" s="412">
        <v>272</v>
      </c>
      <c r="BT20" s="412">
        <v>134</v>
      </c>
      <c r="BU20" s="412">
        <v>138</v>
      </c>
      <c r="BV20" s="412">
        <v>504</v>
      </c>
      <c r="BW20" s="412">
        <v>126</v>
      </c>
      <c r="BX20" s="412">
        <v>31</v>
      </c>
      <c r="BY20" s="412">
        <v>226</v>
      </c>
      <c r="BZ20" s="412">
        <v>78</v>
      </c>
      <c r="CA20" s="412">
        <v>43</v>
      </c>
      <c r="CB20" s="412">
        <v>14</v>
      </c>
      <c r="CC20" s="412">
        <v>1482</v>
      </c>
      <c r="CD20" s="412">
        <v>654</v>
      </c>
      <c r="CE20" s="412">
        <v>168</v>
      </c>
      <c r="CF20" s="412">
        <v>617</v>
      </c>
      <c r="CG20" s="412">
        <v>43</v>
      </c>
      <c r="CH20" s="412">
        <v>1382</v>
      </c>
      <c r="CI20" s="412">
        <v>460</v>
      </c>
      <c r="CJ20" s="412">
        <v>600</v>
      </c>
      <c r="CK20" s="412">
        <v>322</v>
      </c>
      <c r="CL20" s="412">
        <v>58</v>
      </c>
      <c r="CM20" s="412">
        <v>42</v>
      </c>
      <c r="CN20" s="412" t="s">
        <v>1711</v>
      </c>
      <c r="CO20" s="412">
        <v>3</v>
      </c>
      <c r="CP20" s="412">
        <v>2</v>
      </c>
      <c r="CQ20" s="412">
        <v>16</v>
      </c>
      <c r="CR20" s="412">
        <v>0</v>
      </c>
      <c r="CS20" s="412" t="s">
        <v>1711</v>
      </c>
      <c r="CT20" s="412">
        <v>149</v>
      </c>
      <c r="CU20" s="412">
        <v>149</v>
      </c>
      <c r="CV20" s="412">
        <v>1625</v>
      </c>
      <c r="CW20" s="412">
        <v>741</v>
      </c>
      <c r="CX20" s="412">
        <v>884</v>
      </c>
      <c r="CY20" s="412">
        <v>1743</v>
      </c>
      <c r="CZ20" s="412">
        <v>1743</v>
      </c>
      <c r="DA20" s="412">
        <v>4520</v>
      </c>
      <c r="DB20" s="412">
        <v>1889</v>
      </c>
      <c r="DC20" s="412">
        <v>2631</v>
      </c>
      <c r="DD20" s="412">
        <v>2377</v>
      </c>
      <c r="DE20" s="412">
        <v>93</v>
      </c>
      <c r="DF20" s="412">
        <v>1484</v>
      </c>
      <c r="DG20" s="412">
        <v>81</v>
      </c>
      <c r="DH20" s="412">
        <v>16</v>
      </c>
      <c r="DI20" s="412">
        <v>49</v>
      </c>
      <c r="DJ20" s="412">
        <v>121</v>
      </c>
      <c r="DK20" s="412">
        <v>533</v>
      </c>
      <c r="DL20" s="412">
        <v>65</v>
      </c>
      <c r="DM20" s="412" t="s">
        <v>1711</v>
      </c>
      <c r="DN20" s="412" t="s">
        <v>1711</v>
      </c>
      <c r="DO20" s="412">
        <v>1260</v>
      </c>
      <c r="DP20" s="412">
        <v>126</v>
      </c>
      <c r="DQ20" s="412">
        <v>40</v>
      </c>
      <c r="DR20" s="412">
        <v>469</v>
      </c>
      <c r="DS20" s="412">
        <v>9</v>
      </c>
      <c r="DT20" s="412">
        <v>616</v>
      </c>
      <c r="DU20" s="412">
        <v>0</v>
      </c>
      <c r="DV20" s="412" t="s">
        <v>1711</v>
      </c>
      <c r="DW20" s="412" t="s">
        <v>1711</v>
      </c>
      <c r="DX20" s="412">
        <v>498</v>
      </c>
      <c r="DY20" s="412">
        <v>433</v>
      </c>
      <c r="DZ20" s="412">
        <v>65</v>
      </c>
      <c r="EA20" s="412">
        <v>2393</v>
      </c>
      <c r="EB20" s="412">
        <v>1917</v>
      </c>
      <c r="EC20" s="412">
        <v>21</v>
      </c>
      <c r="ED20" s="412">
        <v>314</v>
      </c>
      <c r="EE20" s="412">
        <v>141</v>
      </c>
      <c r="EF20" s="412">
        <v>49</v>
      </c>
      <c r="EG20" s="412">
        <v>49</v>
      </c>
      <c r="EH20" s="412">
        <v>5415</v>
      </c>
      <c r="EI20" s="412">
        <v>343</v>
      </c>
      <c r="EJ20" s="412">
        <v>467</v>
      </c>
      <c r="EK20" s="412">
        <v>1414</v>
      </c>
      <c r="EL20" s="412">
        <v>3191</v>
      </c>
      <c r="EM20" s="412">
        <v>4998</v>
      </c>
      <c r="EN20" s="412">
        <v>1801</v>
      </c>
      <c r="EO20" s="412">
        <v>1387</v>
      </c>
      <c r="EP20" s="412">
        <v>413</v>
      </c>
      <c r="EQ20" s="412">
        <v>941</v>
      </c>
      <c r="ER20" s="412">
        <v>5</v>
      </c>
      <c r="ES20" s="412">
        <v>451</v>
      </c>
      <c r="ET20" s="412">
        <v>514</v>
      </c>
      <c r="EU20" s="412">
        <v>514</v>
      </c>
      <c r="EV20" s="412">
        <v>0</v>
      </c>
      <c r="EW20" s="412" t="s">
        <v>1711</v>
      </c>
      <c r="EX20" s="412" t="s">
        <v>1711</v>
      </c>
      <c r="EY20" s="412" t="s">
        <v>1711</v>
      </c>
      <c r="EZ20" s="412" t="s">
        <v>1711</v>
      </c>
      <c r="FA20" s="413" t="s">
        <v>1711</v>
      </c>
    </row>
    <row r="21" spans="1:157" x14ac:dyDescent="0.15">
      <c r="A21" s="410" t="s">
        <v>1814</v>
      </c>
      <c r="B21" s="414" t="s">
        <v>667</v>
      </c>
      <c r="C21" s="412">
        <v>86299</v>
      </c>
      <c r="D21" s="412">
        <v>84</v>
      </c>
      <c r="E21" s="412">
        <v>53</v>
      </c>
      <c r="F21" s="412">
        <v>14</v>
      </c>
      <c r="G21" s="412">
        <v>5</v>
      </c>
      <c r="H21" s="412">
        <v>3</v>
      </c>
      <c r="I21" s="412">
        <v>9</v>
      </c>
      <c r="J21" s="412">
        <v>0</v>
      </c>
      <c r="K21" s="412" t="s">
        <v>1711</v>
      </c>
      <c r="L21" s="412" t="s">
        <v>1711</v>
      </c>
      <c r="M21" s="412">
        <v>14911</v>
      </c>
      <c r="N21" s="412">
        <v>14840</v>
      </c>
      <c r="O21" s="412">
        <v>71</v>
      </c>
      <c r="P21" s="412" t="s">
        <v>1711</v>
      </c>
      <c r="Q21" s="412" t="s">
        <v>1711</v>
      </c>
      <c r="R21" s="412">
        <v>0</v>
      </c>
      <c r="S21" s="412" t="s">
        <v>1711</v>
      </c>
      <c r="T21" s="412" t="s">
        <v>1711</v>
      </c>
      <c r="U21" s="412">
        <v>39</v>
      </c>
      <c r="V21" s="412" t="s">
        <v>1711</v>
      </c>
      <c r="W21" s="412" t="s">
        <v>1711</v>
      </c>
      <c r="X21" s="412">
        <v>14</v>
      </c>
      <c r="Y21" s="412">
        <v>25</v>
      </c>
      <c r="Z21" s="412">
        <v>32</v>
      </c>
      <c r="AA21" s="412" t="s">
        <v>1711</v>
      </c>
      <c r="AB21" s="412" t="s">
        <v>1711</v>
      </c>
      <c r="AC21" s="412">
        <v>2</v>
      </c>
      <c r="AD21" s="412">
        <v>3</v>
      </c>
      <c r="AE21" s="412">
        <v>18</v>
      </c>
      <c r="AF21" s="412" t="s">
        <v>1711</v>
      </c>
      <c r="AG21" s="412">
        <v>9</v>
      </c>
      <c r="AH21" s="412" t="s">
        <v>1711</v>
      </c>
      <c r="AI21" s="412">
        <v>3</v>
      </c>
      <c r="AJ21" s="412">
        <v>3</v>
      </c>
      <c r="AK21" s="412" t="s">
        <v>1711</v>
      </c>
      <c r="AL21" s="412">
        <v>7</v>
      </c>
      <c r="AM21" s="412">
        <v>2</v>
      </c>
      <c r="AN21" s="412">
        <v>5</v>
      </c>
      <c r="AO21" s="412">
        <v>9</v>
      </c>
      <c r="AP21" s="412" t="s">
        <v>1711</v>
      </c>
      <c r="AQ21" s="412">
        <v>9</v>
      </c>
      <c r="AR21" s="412" t="s">
        <v>1711</v>
      </c>
      <c r="AS21" s="412" t="s">
        <v>1711</v>
      </c>
      <c r="AT21" s="412">
        <v>0</v>
      </c>
      <c r="AU21" s="412" t="s">
        <v>1711</v>
      </c>
      <c r="AV21" s="412" t="s">
        <v>1711</v>
      </c>
      <c r="AW21" s="412" t="s">
        <v>1711</v>
      </c>
      <c r="AX21" s="412" t="s">
        <v>1711</v>
      </c>
      <c r="AY21" s="412">
        <v>13</v>
      </c>
      <c r="AZ21" s="412">
        <v>13</v>
      </c>
      <c r="BA21" s="412" t="s">
        <v>1711</v>
      </c>
      <c r="BB21" s="412">
        <v>10642</v>
      </c>
      <c r="BC21" s="412" t="s">
        <v>1711</v>
      </c>
      <c r="BD21" s="412">
        <v>10642</v>
      </c>
      <c r="BE21" s="412">
        <v>2</v>
      </c>
      <c r="BF21" s="412">
        <v>2</v>
      </c>
      <c r="BG21" s="412">
        <v>3</v>
      </c>
      <c r="BH21" s="412">
        <v>3</v>
      </c>
      <c r="BI21" s="412">
        <v>58</v>
      </c>
      <c r="BJ21" s="412">
        <v>58</v>
      </c>
      <c r="BK21" s="412">
        <v>5</v>
      </c>
      <c r="BL21" s="412">
        <v>2</v>
      </c>
      <c r="BM21" s="412">
        <v>3</v>
      </c>
      <c r="BN21" s="412">
        <v>30</v>
      </c>
      <c r="BO21" s="412">
        <v>25</v>
      </c>
      <c r="BP21" s="412" t="s">
        <v>1711</v>
      </c>
      <c r="BQ21" s="412" t="s">
        <v>1711</v>
      </c>
      <c r="BR21" s="412">
        <v>5</v>
      </c>
      <c r="BS21" s="412">
        <v>18</v>
      </c>
      <c r="BT21" s="412">
        <v>16</v>
      </c>
      <c r="BU21" s="412">
        <v>2</v>
      </c>
      <c r="BV21" s="412">
        <v>77</v>
      </c>
      <c r="BW21" s="412">
        <v>23</v>
      </c>
      <c r="BX21" s="412">
        <v>8</v>
      </c>
      <c r="BY21" s="412">
        <v>43</v>
      </c>
      <c r="BZ21" s="412">
        <v>3</v>
      </c>
      <c r="CA21" s="412" t="s">
        <v>1711</v>
      </c>
      <c r="CB21" s="412" t="s">
        <v>1711</v>
      </c>
      <c r="CC21" s="412">
        <v>10</v>
      </c>
      <c r="CD21" s="412" t="s">
        <v>1711</v>
      </c>
      <c r="CE21" s="412">
        <v>2</v>
      </c>
      <c r="CF21" s="412">
        <v>8</v>
      </c>
      <c r="CG21" s="412" t="s">
        <v>1711</v>
      </c>
      <c r="CH21" s="412">
        <v>1243</v>
      </c>
      <c r="CI21" s="412">
        <v>813</v>
      </c>
      <c r="CJ21" s="412">
        <v>240</v>
      </c>
      <c r="CK21" s="412">
        <v>190</v>
      </c>
      <c r="CL21" s="412">
        <v>67</v>
      </c>
      <c r="CM21" s="412">
        <v>3</v>
      </c>
      <c r="CN21" s="412" t="s">
        <v>1711</v>
      </c>
      <c r="CO21" s="412" t="s">
        <v>1711</v>
      </c>
      <c r="CP21" s="412" t="s">
        <v>1711</v>
      </c>
      <c r="CQ21" s="412">
        <v>64</v>
      </c>
      <c r="CR21" s="412">
        <v>0</v>
      </c>
      <c r="CS21" s="412" t="s">
        <v>1711</v>
      </c>
      <c r="CT21" s="412">
        <v>14</v>
      </c>
      <c r="CU21" s="412">
        <v>14</v>
      </c>
      <c r="CV21" s="412">
        <v>16446</v>
      </c>
      <c r="CW21" s="412">
        <v>93</v>
      </c>
      <c r="CX21" s="412">
        <v>16353</v>
      </c>
      <c r="CY21" s="412">
        <v>21</v>
      </c>
      <c r="CZ21" s="412">
        <v>21</v>
      </c>
      <c r="DA21" s="412">
        <v>2</v>
      </c>
      <c r="DB21" s="412" t="s">
        <v>1711</v>
      </c>
      <c r="DC21" s="412">
        <v>2</v>
      </c>
      <c r="DD21" s="412">
        <v>16</v>
      </c>
      <c r="DE21" s="412">
        <v>11</v>
      </c>
      <c r="DF21" s="412" t="s">
        <v>1711</v>
      </c>
      <c r="DG21" s="412">
        <v>3</v>
      </c>
      <c r="DH21" s="412" t="s">
        <v>1711</v>
      </c>
      <c r="DI21" s="412" t="s">
        <v>1711</v>
      </c>
      <c r="DJ21" s="412" t="s">
        <v>1711</v>
      </c>
      <c r="DK21" s="412">
        <v>2</v>
      </c>
      <c r="DL21" s="412" t="s">
        <v>1711</v>
      </c>
      <c r="DM21" s="412" t="s">
        <v>1711</v>
      </c>
      <c r="DN21" s="412" t="s">
        <v>1711</v>
      </c>
      <c r="DO21" s="412">
        <v>18</v>
      </c>
      <c r="DP21" s="412">
        <v>10</v>
      </c>
      <c r="DQ21" s="412" t="s">
        <v>1711</v>
      </c>
      <c r="DR21" s="412">
        <v>3</v>
      </c>
      <c r="DS21" s="412">
        <v>2</v>
      </c>
      <c r="DT21" s="412">
        <v>3</v>
      </c>
      <c r="DU21" s="412">
        <v>0</v>
      </c>
      <c r="DV21" s="412" t="s">
        <v>1711</v>
      </c>
      <c r="DW21" s="412" t="s">
        <v>1711</v>
      </c>
      <c r="DX21" s="412">
        <v>463</v>
      </c>
      <c r="DY21" s="412">
        <v>405</v>
      </c>
      <c r="DZ21" s="412">
        <v>58</v>
      </c>
      <c r="EA21" s="412">
        <v>1540</v>
      </c>
      <c r="EB21" s="412">
        <v>1054</v>
      </c>
      <c r="EC21" s="412">
        <v>11</v>
      </c>
      <c r="ED21" s="412">
        <v>16</v>
      </c>
      <c r="EE21" s="412">
        <v>459</v>
      </c>
      <c r="EF21" s="412">
        <v>55</v>
      </c>
      <c r="EG21" s="412">
        <v>55</v>
      </c>
      <c r="EH21" s="412">
        <v>15</v>
      </c>
      <c r="EI21" s="412" t="s">
        <v>1711</v>
      </c>
      <c r="EJ21" s="412" t="s">
        <v>1711</v>
      </c>
      <c r="EK21" s="412" t="s">
        <v>1711</v>
      </c>
      <c r="EL21" s="412">
        <v>15</v>
      </c>
      <c r="EM21" s="412">
        <v>40456</v>
      </c>
      <c r="EN21" s="412">
        <v>17567</v>
      </c>
      <c r="EO21" s="412">
        <v>22098</v>
      </c>
      <c r="EP21" s="412">
        <v>190</v>
      </c>
      <c r="EQ21" s="412">
        <v>516</v>
      </c>
      <c r="ER21" s="412">
        <v>3</v>
      </c>
      <c r="ES21" s="412">
        <v>82</v>
      </c>
      <c r="ET21" s="412">
        <v>0</v>
      </c>
      <c r="EU21" s="412" t="s">
        <v>1711</v>
      </c>
      <c r="EV21" s="412">
        <v>0</v>
      </c>
      <c r="EW21" s="412" t="s">
        <v>1711</v>
      </c>
      <c r="EX21" s="412" t="s">
        <v>1711</v>
      </c>
      <c r="EY21" s="412" t="s">
        <v>1711</v>
      </c>
      <c r="EZ21" s="412" t="s">
        <v>1711</v>
      </c>
      <c r="FA21" s="413" t="s">
        <v>1711</v>
      </c>
    </row>
    <row r="22" spans="1:157" x14ac:dyDescent="0.15">
      <c r="A22" s="410" t="s">
        <v>1813</v>
      </c>
      <c r="B22" s="414" t="s">
        <v>1091</v>
      </c>
      <c r="C22" s="412">
        <v>121778</v>
      </c>
      <c r="D22" s="412">
        <v>359</v>
      </c>
      <c r="E22" s="412">
        <v>63</v>
      </c>
      <c r="F22" s="412">
        <v>17</v>
      </c>
      <c r="G22" s="412">
        <v>16</v>
      </c>
      <c r="H22" s="412">
        <v>96</v>
      </c>
      <c r="I22" s="412">
        <v>167</v>
      </c>
      <c r="J22" s="412">
        <v>242</v>
      </c>
      <c r="K22" s="412">
        <v>8</v>
      </c>
      <c r="L22" s="412">
        <v>234</v>
      </c>
      <c r="M22" s="412">
        <v>5594</v>
      </c>
      <c r="N22" s="412">
        <v>5009</v>
      </c>
      <c r="O22" s="412">
        <v>502</v>
      </c>
      <c r="P22" s="412">
        <v>83</v>
      </c>
      <c r="Q22" s="412" t="s">
        <v>1711</v>
      </c>
      <c r="R22" s="412">
        <v>4947</v>
      </c>
      <c r="S22" s="412">
        <v>2618</v>
      </c>
      <c r="T22" s="412">
        <v>2329</v>
      </c>
      <c r="U22" s="412">
        <v>4186</v>
      </c>
      <c r="V22" s="412">
        <v>1371</v>
      </c>
      <c r="W22" s="412">
        <v>1904</v>
      </c>
      <c r="X22" s="412">
        <v>148</v>
      </c>
      <c r="Y22" s="412">
        <v>763</v>
      </c>
      <c r="Z22" s="412">
        <v>440</v>
      </c>
      <c r="AA22" s="412">
        <v>11</v>
      </c>
      <c r="AB22" s="412">
        <v>64</v>
      </c>
      <c r="AC22" s="412">
        <v>25</v>
      </c>
      <c r="AD22" s="412">
        <v>62</v>
      </c>
      <c r="AE22" s="412">
        <v>8</v>
      </c>
      <c r="AF22" s="412">
        <v>8</v>
      </c>
      <c r="AG22" s="412">
        <v>145</v>
      </c>
      <c r="AH22" s="412">
        <v>117</v>
      </c>
      <c r="AI22" s="412">
        <v>61</v>
      </c>
      <c r="AJ22" s="412">
        <v>8</v>
      </c>
      <c r="AK22" s="412">
        <v>53</v>
      </c>
      <c r="AL22" s="412">
        <v>2330</v>
      </c>
      <c r="AM22" s="412">
        <v>1788</v>
      </c>
      <c r="AN22" s="412">
        <v>542</v>
      </c>
      <c r="AO22" s="412">
        <v>1690</v>
      </c>
      <c r="AP22" s="412">
        <v>153</v>
      </c>
      <c r="AQ22" s="412">
        <v>481</v>
      </c>
      <c r="AR22" s="412">
        <v>466</v>
      </c>
      <c r="AS22" s="412">
        <v>590</v>
      </c>
      <c r="AT22" s="412">
        <v>696</v>
      </c>
      <c r="AU22" s="412">
        <v>152</v>
      </c>
      <c r="AV22" s="412">
        <v>179</v>
      </c>
      <c r="AW22" s="412">
        <v>206</v>
      </c>
      <c r="AX22" s="412">
        <v>159</v>
      </c>
      <c r="AY22" s="412">
        <v>416</v>
      </c>
      <c r="AZ22" s="412">
        <v>54</v>
      </c>
      <c r="BA22" s="412">
        <v>362</v>
      </c>
      <c r="BB22" s="412">
        <v>4885</v>
      </c>
      <c r="BC22" s="412">
        <v>1869</v>
      </c>
      <c r="BD22" s="412">
        <v>3016</v>
      </c>
      <c r="BE22" s="412">
        <v>2337</v>
      </c>
      <c r="BF22" s="412">
        <v>2337</v>
      </c>
      <c r="BG22" s="412">
        <v>2107</v>
      </c>
      <c r="BH22" s="412">
        <v>2107</v>
      </c>
      <c r="BI22" s="412">
        <v>1442</v>
      </c>
      <c r="BJ22" s="412">
        <v>1442</v>
      </c>
      <c r="BK22" s="412">
        <v>1107</v>
      </c>
      <c r="BL22" s="412">
        <v>421</v>
      </c>
      <c r="BM22" s="412">
        <v>686</v>
      </c>
      <c r="BN22" s="412">
        <v>1509</v>
      </c>
      <c r="BO22" s="412">
        <v>1027</v>
      </c>
      <c r="BP22" s="412">
        <v>90</v>
      </c>
      <c r="BQ22" s="412">
        <v>229</v>
      </c>
      <c r="BR22" s="412">
        <v>163</v>
      </c>
      <c r="BS22" s="412">
        <v>910</v>
      </c>
      <c r="BT22" s="412">
        <v>447</v>
      </c>
      <c r="BU22" s="412">
        <v>463</v>
      </c>
      <c r="BV22" s="412">
        <v>2218</v>
      </c>
      <c r="BW22" s="412">
        <v>594</v>
      </c>
      <c r="BX22" s="412">
        <v>142</v>
      </c>
      <c r="BY22" s="412">
        <v>1037</v>
      </c>
      <c r="BZ22" s="412">
        <v>269</v>
      </c>
      <c r="CA22" s="412">
        <v>176</v>
      </c>
      <c r="CB22" s="412">
        <v>91</v>
      </c>
      <c r="CC22" s="412">
        <v>5079</v>
      </c>
      <c r="CD22" s="412">
        <v>2525</v>
      </c>
      <c r="CE22" s="412">
        <v>578</v>
      </c>
      <c r="CF22" s="412">
        <v>1832</v>
      </c>
      <c r="CG22" s="412">
        <v>144</v>
      </c>
      <c r="CH22" s="412">
        <v>2344</v>
      </c>
      <c r="CI22" s="412">
        <v>780</v>
      </c>
      <c r="CJ22" s="412">
        <v>1017</v>
      </c>
      <c r="CK22" s="412">
        <v>547</v>
      </c>
      <c r="CL22" s="412">
        <v>197</v>
      </c>
      <c r="CM22" s="412">
        <v>146</v>
      </c>
      <c r="CN22" s="412">
        <v>1</v>
      </c>
      <c r="CO22" s="412">
        <v>11</v>
      </c>
      <c r="CP22" s="412">
        <v>7</v>
      </c>
      <c r="CQ22" s="412">
        <v>51</v>
      </c>
      <c r="CR22" s="412">
        <v>0</v>
      </c>
      <c r="CS22" s="412" t="s">
        <v>1711</v>
      </c>
      <c r="CT22" s="412">
        <v>465</v>
      </c>
      <c r="CU22" s="412">
        <v>465</v>
      </c>
      <c r="CV22" s="412">
        <v>13870</v>
      </c>
      <c r="CW22" s="412">
        <v>2559</v>
      </c>
      <c r="CX22" s="412">
        <v>11311</v>
      </c>
      <c r="CY22" s="412">
        <v>2462</v>
      </c>
      <c r="CZ22" s="412">
        <v>2462</v>
      </c>
      <c r="DA22" s="412">
        <v>4219</v>
      </c>
      <c r="DB22" s="412">
        <v>1743</v>
      </c>
      <c r="DC22" s="412">
        <v>2476</v>
      </c>
      <c r="DD22" s="412">
        <v>7750</v>
      </c>
      <c r="DE22" s="412">
        <v>1724</v>
      </c>
      <c r="DF22" s="412">
        <v>1180</v>
      </c>
      <c r="DG22" s="412">
        <v>2573</v>
      </c>
      <c r="DH22" s="412">
        <v>599</v>
      </c>
      <c r="DI22" s="412">
        <v>378</v>
      </c>
      <c r="DJ22" s="412">
        <v>412</v>
      </c>
      <c r="DK22" s="412">
        <v>884</v>
      </c>
      <c r="DL22" s="412" t="s">
        <v>1711</v>
      </c>
      <c r="DM22" s="412">
        <v>75</v>
      </c>
      <c r="DN22" s="412" t="s">
        <v>1711</v>
      </c>
      <c r="DO22" s="412">
        <v>3309</v>
      </c>
      <c r="DP22" s="412">
        <v>333</v>
      </c>
      <c r="DQ22" s="412">
        <v>302</v>
      </c>
      <c r="DR22" s="412">
        <v>928</v>
      </c>
      <c r="DS22" s="412">
        <v>31</v>
      </c>
      <c r="DT22" s="412">
        <v>1715</v>
      </c>
      <c r="DU22" s="412">
        <v>0</v>
      </c>
      <c r="DV22" s="412" t="s">
        <v>1711</v>
      </c>
      <c r="DW22" s="412" t="s">
        <v>1711</v>
      </c>
      <c r="DX22" s="412">
        <v>3331</v>
      </c>
      <c r="DY22" s="412">
        <v>2491</v>
      </c>
      <c r="DZ22" s="412">
        <v>840</v>
      </c>
      <c r="EA22" s="412">
        <v>7300</v>
      </c>
      <c r="EB22" s="412">
        <v>4909</v>
      </c>
      <c r="EC22" s="412">
        <v>70</v>
      </c>
      <c r="ED22" s="412">
        <v>1067</v>
      </c>
      <c r="EE22" s="412">
        <v>1254</v>
      </c>
      <c r="EF22" s="412">
        <v>165</v>
      </c>
      <c r="EG22" s="412">
        <v>165</v>
      </c>
      <c r="EH22" s="412">
        <v>17865</v>
      </c>
      <c r="EI22" s="412">
        <v>1483</v>
      </c>
      <c r="EJ22" s="412">
        <v>1988</v>
      </c>
      <c r="EK22" s="412">
        <v>4820</v>
      </c>
      <c r="EL22" s="412">
        <v>9574</v>
      </c>
      <c r="EM22" s="412">
        <v>15240</v>
      </c>
      <c r="EN22" s="412">
        <v>5202</v>
      </c>
      <c r="EO22" s="412">
        <v>3869</v>
      </c>
      <c r="EP22" s="412">
        <v>1402</v>
      </c>
      <c r="EQ22" s="412">
        <v>3211</v>
      </c>
      <c r="ER22" s="412">
        <v>13</v>
      </c>
      <c r="ES22" s="412">
        <v>1543</v>
      </c>
      <c r="ET22" s="412">
        <v>706</v>
      </c>
      <c r="EU22" s="412">
        <v>706</v>
      </c>
      <c r="EV22" s="412">
        <v>0</v>
      </c>
      <c r="EW22" s="412" t="s">
        <v>1711</v>
      </c>
      <c r="EX22" s="412" t="s">
        <v>1711</v>
      </c>
      <c r="EY22" s="412" t="s">
        <v>1711</v>
      </c>
      <c r="EZ22" s="412" t="s">
        <v>1711</v>
      </c>
      <c r="FA22" s="413" t="s">
        <v>1711</v>
      </c>
    </row>
    <row r="23" spans="1:157" x14ac:dyDescent="0.15">
      <c r="A23" s="410" t="s">
        <v>1812</v>
      </c>
      <c r="B23" s="414" t="s">
        <v>328</v>
      </c>
      <c r="C23" s="412">
        <v>170073</v>
      </c>
      <c r="D23" s="412">
        <v>468</v>
      </c>
      <c r="E23" s="412">
        <v>82</v>
      </c>
      <c r="F23" s="412">
        <v>21</v>
      </c>
      <c r="G23" s="412">
        <v>21</v>
      </c>
      <c r="H23" s="412">
        <v>127</v>
      </c>
      <c r="I23" s="412">
        <v>217</v>
      </c>
      <c r="J23" s="412">
        <v>313</v>
      </c>
      <c r="K23" s="412">
        <v>9</v>
      </c>
      <c r="L23" s="412">
        <v>304</v>
      </c>
      <c r="M23" s="412">
        <v>6781</v>
      </c>
      <c r="N23" s="412">
        <v>5930</v>
      </c>
      <c r="O23" s="412">
        <v>651</v>
      </c>
      <c r="P23" s="412">
        <v>200</v>
      </c>
      <c r="Q23" s="412" t="s">
        <v>1711</v>
      </c>
      <c r="R23" s="412">
        <v>6215</v>
      </c>
      <c r="S23" s="412">
        <v>3219</v>
      </c>
      <c r="T23" s="412">
        <v>2996</v>
      </c>
      <c r="U23" s="412">
        <v>5413</v>
      </c>
      <c r="V23" s="412">
        <v>1771</v>
      </c>
      <c r="W23" s="412">
        <v>2463</v>
      </c>
      <c r="X23" s="412">
        <v>193</v>
      </c>
      <c r="Y23" s="412">
        <v>986</v>
      </c>
      <c r="Z23" s="412">
        <v>567</v>
      </c>
      <c r="AA23" s="412">
        <v>13</v>
      </c>
      <c r="AB23" s="412">
        <v>81</v>
      </c>
      <c r="AC23" s="412">
        <v>33</v>
      </c>
      <c r="AD23" s="412">
        <v>81</v>
      </c>
      <c r="AE23" s="412">
        <v>9</v>
      </c>
      <c r="AF23" s="412">
        <v>11</v>
      </c>
      <c r="AG23" s="412">
        <v>189</v>
      </c>
      <c r="AH23" s="412">
        <v>150</v>
      </c>
      <c r="AI23" s="412">
        <v>81</v>
      </c>
      <c r="AJ23" s="412">
        <v>9</v>
      </c>
      <c r="AK23" s="412">
        <v>72</v>
      </c>
      <c r="AL23" s="412">
        <v>3004</v>
      </c>
      <c r="AM23" s="412">
        <v>2309</v>
      </c>
      <c r="AN23" s="412">
        <v>695</v>
      </c>
      <c r="AO23" s="412">
        <v>2182</v>
      </c>
      <c r="AP23" s="412">
        <v>198</v>
      </c>
      <c r="AQ23" s="412">
        <v>621</v>
      </c>
      <c r="AR23" s="412">
        <v>606</v>
      </c>
      <c r="AS23" s="412">
        <v>757</v>
      </c>
      <c r="AT23" s="412">
        <v>813</v>
      </c>
      <c r="AU23" s="412">
        <v>198</v>
      </c>
      <c r="AV23" s="412">
        <v>186</v>
      </c>
      <c r="AW23" s="412">
        <v>220</v>
      </c>
      <c r="AX23" s="412">
        <v>209</v>
      </c>
      <c r="AY23" s="412">
        <v>537</v>
      </c>
      <c r="AZ23" s="412">
        <v>70</v>
      </c>
      <c r="BA23" s="412">
        <v>467</v>
      </c>
      <c r="BB23" s="412">
        <v>6310</v>
      </c>
      <c r="BC23" s="412">
        <v>2413</v>
      </c>
      <c r="BD23" s="412">
        <v>3897</v>
      </c>
      <c r="BE23" s="412">
        <v>3017</v>
      </c>
      <c r="BF23" s="412">
        <v>3017</v>
      </c>
      <c r="BG23" s="412">
        <v>2721</v>
      </c>
      <c r="BH23" s="412">
        <v>2721</v>
      </c>
      <c r="BI23" s="412">
        <v>1866</v>
      </c>
      <c r="BJ23" s="412">
        <v>1866</v>
      </c>
      <c r="BK23" s="412">
        <v>1432</v>
      </c>
      <c r="BL23" s="412">
        <v>544</v>
      </c>
      <c r="BM23" s="412">
        <v>888</v>
      </c>
      <c r="BN23" s="412">
        <v>1952</v>
      </c>
      <c r="BO23" s="412">
        <v>1327</v>
      </c>
      <c r="BP23" s="412">
        <v>119</v>
      </c>
      <c r="BQ23" s="412">
        <v>295</v>
      </c>
      <c r="BR23" s="412">
        <v>211</v>
      </c>
      <c r="BS23" s="412">
        <v>1175</v>
      </c>
      <c r="BT23" s="412">
        <v>574</v>
      </c>
      <c r="BU23" s="412">
        <v>601</v>
      </c>
      <c r="BV23" s="412">
        <v>2213</v>
      </c>
      <c r="BW23" s="412">
        <v>549</v>
      </c>
      <c r="BX23" s="412">
        <v>136</v>
      </c>
      <c r="BY23" s="412">
        <v>994</v>
      </c>
      <c r="BZ23" s="412">
        <v>347</v>
      </c>
      <c r="CA23" s="412">
        <v>187</v>
      </c>
      <c r="CB23" s="412">
        <v>67</v>
      </c>
      <c r="CC23" s="412">
        <v>6625</v>
      </c>
      <c r="CD23" s="412">
        <v>3130</v>
      </c>
      <c r="CE23" s="412">
        <v>742</v>
      </c>
      <c r="CF23" s="412">
        <v>2706</v>
      </c>
      <c r="CG23" s="412">
        <v>47</v>
      </c>
      <c r="CH23" s="412">
        <v>2991</v>
      </c>
      <c r="CI23" s="412">
        <v>969</v>
      </c>
      <c r="CJ23" s="412">
        <v>1317</v>
      </c>
      <c r="CK23" s="412">
        <v>705</v>
      </c>
      <c r="CL23" s="412">
        <v>254</v>
      </c>
      <c r="CM23" s="412">
        <v>185</v>
      </c>
      <c r="CN23" s="412">
        <v>2</v>
      </c>
      <c r="CO23" s="412">
        <v>14</v>
      </c>
      <c r="CP23" s="412">
        <v>8</v>
      </c>
      <c r="CQ23" s="412">
        <v>69</v>
      </c>
      <c r="CR23" s="412">
        <v>0</v>
      </c>
      <c r="CS23" s="412" t="s">
        <v>1711</v>
      </c>
      <c r="CT23" s="412">
        <v>250</v>
      </c>
      <c r="CU23" s="412">
        <v>250</v>
      </c>
      <c r="CV23" s="412">
        <v>6548</v>
      </c>
      <c r="CW23" s="412">
        <v>2955</v>
      </c>
      <c r="CX23" s="412">
        <v>3593</v>
      </c>
      <c r="CY23" s="412">
        <v>8532</v>
      </c>
      <c r="CZ23" s="412">
        <v>8532</v>
      </c>
      <c r="DA23" s="412">
        <v>20006</v>
      </c>
      <c r="DB23" s="412">
        <v>8353</v>
      </c>
      <c r="DC23" s="412">
        <v>11653</v>
      </c>
      <c r="DD23" s="412">
        <v>9823</v>
      </c>
      <c r="DE23" s="412">
        <v>403</v>
      </c>
      <c r="DF23" s="412">
        <v>6456</v>
      </c>
      <c r="DG23" s="412">
        <v>361</v>
      </c>
      <c r="DH23" s="412">
        <v>73</v>
      </c>
      <c r="DI23" s="412">
        <v>222</v>
      </c>
      <c r="DJ23" s="412">
        <v>531</v>
      </c>
      <c r="DK23" s="412">
        <v>1777</v>
      </c>
      <c r="DL23" s="412" t="s">
        <v>1711</v>
      </c>
      <c r="DM23" s="412">
        <v>1</v>
      </c>
      <c r="DN23" s="412" t="s">
        <v>1711</v>
      </c>
      <c r="DO23" s="412">
        <v>5348</v>
      </c>
      <c r="DP23" s="412">
        <v>636</v>
      </c>
      <c r="DQ23" s="412">
        <v>169</v>
      </c>
      <c r="DR23" s="412">
        <v>2059</v>
      </c>
      <c r="DS23" s="412">
        <v>42</v>
      </c>
      <c r="DT23" s="412">
        <v>2442</v>
      </c>
      <c r="DU23" s="412">
        <v>0</v>
      </c>
      <c r="DV23" s="412" t="s">
        <v>1711</v>
      </c>
      <c r="DW23" s="412" t="s">
        <v>1711</v>
      </c>
      <c r="DX23" s="412">
        <v>3679</v>
      </c>
      <c r="DY23" s="412">
        <v>3231</v>
      </c>
      <c r="DZ23" s="412">
        <v>448</v>
      </c>
      <c r="EA23" s="412">
        <v>11581</v>
      </c>
      <c r="EB23" s="412">
        <v>8455</v>
      </c>
      <c r="EC23" s="412">
        <v>90</v>
      </c>
      <c r="ED23" s="412">
        <v>1382</v>
      </c>
      <c r="EE23" s="412">
        <v>1654</v>
      </c>
      <c r="EF23" s="412">
        <v>214</v>
      </c>
      <c r="EG23" s="412">
        <v>214</v>
      </c>
      <c r="EH23" s="412">
        <v>25083</v>
      </c>
      <c r="EI23" s="412">
        <v>1949</v>
      </c>
      <c r="EJ23" s="412">
        <v>2051</v>
      </c>
      <c r="EK23" s="412">
        <v>6227</v>
      </c>
      <c r="EL23" s="412">
        <v>14856</v>
      </c>
      <c r="EM23" s="412">
        <v>21336</v>
      </c>
      <c r="EN23" s="412">
        <v>7229</v>
      </c>
      <c r="EO23" s="412">
        <v>6142</v>
      </c>
      <c r="EP23" s="412">
        <v>1810</v>
      </c>
      <c r="EQ23" s="412">
        <v>4148</v>
      </c>
      <c r="ER23" s="412">
        <v>18</v>
      </c>
      <c r="ES23" s="412">
        <v>1989</v>
      </c>
      <c r="ET23" s="412">
        <v>743</v>
      </c>
      <c r="EU23" s="412">
        <v>743</v>
      </c>
      <c r="EV23" s="412">
        <v>0</v>
      </c>
      <c r="EW23" s="412" t="s">
        <v>1711</v>
      </c>
      <c r="EX23" s="412" t="s">
        <v>1711</v>
      </c>
      <c r="EY23" s="412" t="s">
        <v>1711</v>
      </c>
      <c r="EZ23" s="412" t="s">
        <v>1711</v>
      </c>
      <c r="FA23" s="413" t="s">
        <v>1711</v>
      </c>
    </row>
    <row r="24" spans="1:157" x14ac:dyDescent="0.15">
      <c r="A24" s="410" t="s">
        <v>1811</v>
      </c>
      <c r="B24" s="414" t="s">
        <v>1092</v>
      </c>
      <c r="C24" s="412">
        <v>427745</v>
      </c>
      <c r="D24" s="412">
        <v>594</v>
      </c>
      <c r="E24" s="412">
        <v>371</v>
      </c>
      <c r="F24" s="412">
        <v>95</v>
      </c>
      <c r="G24" s="412">
        <v>21</v>
      </c>
      <c r="H24" s="412">
        <v>24</v>
      </c>
      <c r="I24" s="412">
        <v>83</v>
      </c>
      <c r="J24" s="412">
        <v>21</v>
      </c>
      <c r="K24" s="412" t="s">
        <v>1711</v>
      </c>
      <c r="L24" s="412">
        <v>21</v>
      </c>
      <c r="M24" s="412">
        <v>10586</v>
      </c>
      <c r="N24" s="412">
        <v>8975</v>
      </c>
      <c r="O24" s="412">
        <v>1192</v>
      </c>
      <c r="P24" s="412">
        <v>419</v>
      </c>
      <c r="Q24" s="412" t="s">
        <v>1711</v>
      </c>
      <c r="R24" s="412">
        <v>3410</v>
      </c>
      <c r="S24" s="412">
        <v>2559</v>
      </c>
      <c r="T24" s="412">
        <v>851</v>
      </c>
      <c r="U24" s="412">
        <v>22379</v>
      </c>
      <c r="V24" s="412">
        <v>110</v>
      </c>
      <c r="W24" s="412" t="s">
        <v>1711</v>
      </c>
      <c r="X24" s="412">
        <v>22227</v>
      </c>
      <c r="Y24" s="412">
        <v>42</v>
      </c>
      <c r="Z24" s="412">
        <v>51748</v>
      </c>
      <c r="AA24" s="412">
        <v>63</v>
      </c>
      <c r="AB24" s="412">
        <v>7178</v>
      </c>
      <c r="AC24" s="412">
        <v>1640</v>
      </c>
      <c r="AD24" s="412">
        <v>4433</v>
      </c>
      <c r="AE24" s="412">
        <v>5561</v>
      </c>
      <c r="AF24" s="412">
        <v>2639</v>
      </c>
      <c r="AG24" s="412">
        <v>2363</v>
      </c>
      <c r="AH24" s="412">
        <v>27871</v>
      </c>
      <c r="AI24" s="412">
        <v>7616</v>
      </c>
      <c r="AJ24" s="412">
        <v>7604</v>
      </c>
      <c r="AK24" s="412">
        <v>12</v>
      </c>
      <c r="AL24" s="412">
        <v>397</v>
      </c>
      <c r="AM24" s="412">
        <v>110</v>
      </c>
      <c r="AN24" s="412">
        <v>287</v>
      </c>
      <c r="AO24" s="412">
        <v>9766</v>
      </c>
      <c r="AP24" s="412">
        <v>762</v>
      </c>
      <c r="AQ24" s="412">
        <v>8926</v>
      </c>
      <c r="AR24" s="412">
        <v>30</v>
      </c>
      <c r="AS24" s="412">
        <v>48</v>
      </c>
      <c r="AT24" s="412">
        <v>15932</v>
      </c>
      <c r="AU24" s="412">
        <v>658</v>
      </c>
      <c r="AV24" s="412">
        <v>15274</v>
      </c>
      <c r="AW24" s="412" t="s">
        <v>1711</v>
      </c>
      <c r="AX24" s="412" t="s">
        <v>1711</v>
      </c>
      <c r="AY24" s="412">
        <v>14823</v>
      </c>
      <c r="AZ24" s="412">
        <v>8417</v>
      </c>
      <c r="BA24" s="412">
        <v>6406</v>
      </c>
      <c r="BB24" s="412">
        <v>155</v>
      </c>
      <c r="BC24" s="412">
        <v>72</v>
      </c>
      <c r="BD24" s="412">
        <v>83</v>
      </c>
      <c r="BE24" s="412">
        <v>363</v>
      </c>
      <c r="BF24" s="412">
        <v>363</v>
      </c>
      <c r="BG24" s="412">
        <v>80</v>
      </c>
      <c r="BH24" s="412">
        <v>80</v>
      </c>
      <c r="BI24" s="412">
        <v>378</v>
      </c>
      <c r="BJ24" s="412">
        <v>378</v>
      </c>
      <c r="BK24" s="412">
        <v>397</v>
      </c>
      <c r="BL24" s="412">
        <v>92</v>
      </c>
      <c r="BM24" s="412">
        <v>305</v>
      </c>
      <c r="BN24" s="412">
        <v>513</v>
      </c>
      <c r="BO24" s="412">
        <v>39</v>
      </c>
      <c r="BP24" s="412">
        <v>33</v>
      </c>
      <c r="BQ24" s="412">
        <v>48</v>
      </c>
      <c r="BR24" s="412">
        <v>393</v>
      </c>
      <c r="BS24" s="412">
        <v>214</v>
      </c>
      <c r="BT24" s="412">
        <v>83</v>
      </c>
      <c r="BU24" s="412">
        <v>131</v>
      </c>
      <c r="BV24" s="412">
        <v>4938</v>
      </c>
      <c r="BW24" s="412">
        <v>1451</v>
      </c>
      <c r="BX24" s="412">
        <v>369</v>
      </c>
      <c r="BY24" s="412">
        <v>2674</v>
      </c>
      <c r="BZ24" s="412">
        <v>435</v>
      </c>
      <c r="CA24" s="412">
        <v>9</v>
      </c>
      <c r="CB24" s="412" t="s">
        <v>1711</v>
      </c>
      <c r="CC24" s="412">
        <v>843</v>
      </c>
      <c r="CD24" s="412">
        <v>254</v>
      </c>
      <c r="CE24" s="412">
        <v>3</v>
      </c>
      <c r="CF24" s="412">
        <v>586</v>
      </c>
      <c r="CG24" s="412" t="s">
        <v>1711</v>
      </c>
      <c r="CH24" s="412">
        <v>220</v>
      </c>
      <c r="CI24" s="412">
        <v>110</v>
      </c>
      <c r="CJ24" s="412" t="s">
        <v>1711</v>
      </c>
      <c r="CK24" s="412">
        <v>110</v>
      </c>
      <c r="CL24" s="412">
        <v>256601</v>
      </c>
      <c r="CM24" s="412">
        <v>255860</v>
      </c>
      <c r="CN24" s="412" t="s">
        <v>1711</v>
      </c>
      <c r="CO24" s="412" t="s">
        <v>1711</v>
      </c>
      <c r="CP24" s="412">
        <v>19653</v>
      </c>
      <c r="CQ24" s="412">
        <v>741</v>
      </c>
      <c r="CR24" s="412">
        <v>0</v>
      </c>
      <c r="CS24" s="412" t="s">
        <v>1711</v>
      </c>
      <c r="CT24" s="412">
        <v>602</v>
      </c>
      <c r="CU24" s="412">
        <v>602</v>
      </c>
      <c r="CV24" s="412">
        <v>159</v>
      </c>
      <c r="CW24" s="412">
        <v>84</v>
      </c>
      <c r="CX24" s="412">
        <v>75</v>
      </c>
      <c r="CY24" s="412">
        <v>0</v>
      </c>
      <c r="CZ24" s="412" t="s">
        <v>1711</v>
      </c>
      <c r="DA24" s="412">
        <v>183</v>
      </c>
      <c r="DB24" s="412">
        <v>183</v>
      </c>
      <c r="DC24" s="412" t="s">
        <v>1711</v>
      </c>
      <c r="DD24" s="412">
        <v>335</v>
      </c>
      <c r="DE24" s="412">
        <v>36</v>
      </c>
      <c r="DF24" s="412" t="s">
        <v>1711</v>
      </c>
      <c r="DG24" s="412" t="s">
        <v>1711</v>
      </c>
      <c r="DH24" s="412" t="s">
        <v>1711</v>
      </c>
      <c r="DI24" s="412" t="s">
        <v>1711</v>
      </c>
      <c r="DJ24" s="412" t="s">
        <v>1711</v>
      </c>
      <c r="DK24" s="412">
        <v>299</v>
      </c>
      <c r="DL24" s="412" t="s">
        <v>1711</v>
      </c>
      <c r="DM24" s="412">
        <v>9</v>
      </c>
      <c r="DN24" s="412" t="s">
        <v>1711</v>
      </c>
      <c r="DO24" s="412">
        <v>122</v>
      </c>
      <c r="DP24" s="412" t="s">
        <v>1711</v>
      </c>
      <c r="DQ24" s="412" t="s">
        <v>1711</v>
      </c>
      <c r="DR24" s="412" t="s">
        <v>1711</v>
      </c>
      <c r="DS24" s="412" t="s">
        <v>1711</v>
      </c>
      <c r="DT24" s="412">
        <v>122</v>
      </c>
      <c r="DU24" s="412">
        <v>0</v>
      </c>
      <c r="DV24" s="412" t="s">
        <v>1711</v>
      </c>
      <c r="DW24" s="412" t="s">
        <v>1711</v>
      </c>
      <c r="DX24" s="412">
        <v>4139</v>
      </c>
      <c r="DY24" s="412">
        <v>987</v>
      </c>
      <c r="DZ24" s="412">
        <v>3152</v>
      </c>
      <c r="EA24" s="412">
        <v>10140</v>
      </c>
      <c r="EB24" s="412">
        <v>9893</v>
      </c>
      <c r="EC24" s="412">
        <v>95</v>
      </c>
      <c r="ED24" s="412">
        <v>122</v>
      </c>
      <c r="EE24" s="412">
        <v>30</v>
      </c>
      <c r="EF24" s="412">
        <v>1431</v>
      </c>
      <c r="EG24" s="412">
        <v>1431</v>
      </c>
      <c r="EH24" s="412">
        <v>2540</v>
      </c>
      <c r="EI24" s="412">
        <v>822</v>
      </c>
      <c r="EJ24" s="412" t="s">
        <v>1711</v>
      </c>
      <c r="EK24" s="412" t="s">
        <v>1711</v>
      </c>
      <c r="EL24" s="412">
        <v>1718</v>
      </c>
      <c r="EM24" s="412">
        <v>2903</v>
      </c>
      <c r="EN24" s="412">
        <v>76</v>
      </c>
      <c r="EO24" s="412">
        <v>567</v>
      </c>
      <c r="EP24" s="412">
        <v>1344</v>
      </c>
      <c r="EQ24" s="412">
        <v>437</v>
      </c>
      <c r="ER24" s="412">
        <v>18</v>
      </c>
      <c r="ES24" s="412">
        <v>461</v>
      </c>
      <c r="ET24" s="412">
        <v>3217</v>
      </c>
      <c r="EU24" s="412">
        <v>3217</v>
      </c>
      <c r="EV24" s="412">
        <v>0</v>
      </c>
      <c r="EW24" s="412" t="s">
        <v>1711</v>
      </c>
      <c r="EX24" s="412" t="s">
        <v>1711</v>
      </c>
      <c r="EY24" s="412" t="s">
        <v>1711</v>
      </c>
      <c r="EZ24" s="412" t="s">
        <v>1711</v>
      </c>
      <c r="FA24" s="413" t="s">
        <v>1711</v>
      </c>
    </row>
    <row r="25" spans="1:157" x14ac:dyDescent="0.15">
      <c r="A25" s="410" t="s">
        <v>1810</v>
      </c>
      <c r="B25" s="414" t="s">
        <v>1093</v>
      </c>
      <c r="C25" s="412">
        <v>372147</v>
      </c>
      <c r="D25" s="412">
        <v>1</v>
      </c>
      <c r="E25" s="412" t="s">
        <v>1711</v>
      </c>
      <c r="F25" s="412" t="s">
        <v>1711</v>
      </c>
      <c r="G25" s="412" t="s">
        <v>1711</v>
      </c>
      <c r="H25" s="412">
        <v>1</v>
      </c>
      <c r="I25" s="412" t="s">
        <v>1711</v>
      </c>
      <c r="J25" s="412">
        <v>0</v>
      </c>
      <c r="K25" s="412" t="s">
        <v>1711</v>
      </c>
      <c r="L25" s="412" t="s">
        <v>1711</v>
      </c>
      <c r="M25" s="412">
        <v>0</v>
      </c>
      <c r="N25" s="412" t="s">
        <v>1711</v>
      </c>
      <c r="O25" s="412" t="s">
        <v>1711</v>
      </c>
      <c r="P25" s="412" t="s">
        <v>1711</v>
      </c>
      <c r="Q25" s="412" t="s">
        <v>1711</v>
      </c>
      <c r="R25" s="412">
        <v>0</v>
      </c>
      <c r="S25" s="412" t="s">
        <v>1711</v>
      </c>
      <c r="T25" s="412" t="s">
        <v>1711</v>
      </c>
      <c r="U25" s="412">
        <v>896</v>
      </c>
      <c r="V25" s="412" t="s">
        <v>1711</v>
      </c>
      <c r="W25" s="412" t="s">
        <v>1711</v>
      </c>
      <c r="X25" s="412">
        <v>885</v>
      </c>
      <c r="Y25" s="412">
        <v>11</v>
      </c>
      <c r="Z25" s="412">
        <v>386</v>
      </c>
      <c r="AA25" s="412" t="s">
        <v>1711</v>
      </c>
      <c r="AB25" s="412" t="s">
        <v>1711</v>
      </c>
      <c r="AC25" s="412">
        <v>140</v>
      </c>
      <c r="AD25" s="412">
        <v>246</v>
      </c>
      <c r="AE25" s="412" t="s">
        <v>1711</v>
      </c>
      <c r="AF25" s="412" t="s">
        <v>1711</v>
      </c>
      <c r="AG25" s="412" t="s">
        <v>1711</v>
      </c>
      <c r="AH25" s="412" t="s">
        <v>1711</v>
      </c>
      <c r="AI25" s="412">
        <v>1797</v>
      </c>
      <c r="AJ25" s="412">
        <v>622</v>
      </c>
      <c r="AK25" s="412">
        <v>1175</v>
      </c>
      <c r="AL25" s="412">
        <v>5366</v>
      </c>
      <c r="AM25" s="412" t="s">
        <v>1711</v>
      </c>
      <c r="AN25" s="412">
        <v>5366</v>
      </c>
      <c r="AO25" s="412">
        <v>0</v>
      </c>
      <c r="AP25" s="412" t="s">
        <v>1711</v>
      </c>
      <c r="AQ25" s="412" t="s">
        <v>1711</v>
      </c>
      <c r="AR25" s="412" t="s">
        <v>1711</v>
      </c>
      <c r="AS25" s="412" t="s">
        <v>1711</v>
      </c>
      <c r="AT25" s="412">
        <v>2180</v>
      </c>
      <c r="AU25" s="412">
        <v>2178</v>
      </c>
      <c r="AV25" s="412">
        <v>2</v>
      </c>
      <c r="AW25" s="412" t="s">
        <v>1711</v>
      </c>
      <c r="AX25" s="412" t="s">
        <v>1711</v>
      </c>
      <c r="AY25" s="412">
        <v>0</v>
      </c>
      <c r="AZ25" s="412" t="s">
        <v>1711</v>
      </c>
      <c r="BA25" s="412" t="s">
        <v>1711</v>
      </c>
      <c r="BB25" s="412">
        <v>0</v>
      </c>
      <c r="BC25" s="412" t="s">
        <v>1711</v>
      </c>
      <c r="BD25" s="412" t="s">
        <v>1711</v>
      </c>
      <c r="BE25" s="412">
        <v>92</v>
      </c>
      <c r="BF25" s="412">
        <v>92</v>
      </c>
      <c r="BG25" s="412">
        <v>0</v>
      </c>
      <c r="BH25" s="412" t="s">
        <v>1711</v>
      </c>
      <c r="BI25" s="412">
        <v>0</v>
      </c>
      <c r="BJ25" s="412" t="s">
        <v>1711</v>
      </c>
      <c r="BK25" s="412">
        <v>0</v>
      </c>
      <c r="BL25" s="412" t="s">
        <v>1711</v>
      </c>
      <c r="BM25" s="412" t="s">
        <v>1711</v>
      </c>
      <c r="BN25" s="412">
        <v>114</v>
      </c>
      <c r="BO25" s="412">
        <v>114</v>
      </c>
      <c r="BP25" s="412" t="s">
        <v>1711</v>
      </c>
      <c r="BQ25" s="412" t="s">
        <v>1711</v>
      </c>
      <c r="BR25" s="412" t="s">
        <v>1711</v>
      </c>
      <c r="BS25" s="412">
        <v>0</v>
      </c>
      <c r="BT25" s="412" t="s">
        <v>1711</v>
      </c>
      <c r="BU25" s="412" t="s">
        <v>1711</v>
      </c>
      <c r="BV25" s="412">
        <v>0</v>
      </c>
      <c r="BW25" s="412" t="s">
        <v>1711</v>
      </c>
      <c r="BX25" s="412" t="s">
        <v>1711</v>
      </c>
      <c r="BY25" s="412" t="s">
        <v>1711</v>
      </c>
      <c r="BZ25" s="412" t="s">
        <v>1711</v>
      </c>
      <c r="CA25" s="412" t="s">
        <v>1711</v>
      </c>
      <c r="CB25" s="412" t="s">
        <v>1711</v>
      </c>
      <c r="CC25" s="412">
        <v>0</v>
      </c>
      <c r="CD25" s="412" t="s">
        <v>1711</v>
      </c>
      <c r="CE25" s="412" t="s">
        <v>1711</v>
      </c>
      <c r="CF25" s="412" t="s">
        <v>1711</v>
      </c>
      <c r="CG25" s="412" t="s">
        <v>1711</v>
      </c>
      <c r="CH25" s="412">
        <v>0</v>
      </c>
      <c r="CI25" s="412" t="s">
        <v>1711</v>
      </c>
      <c r="CJ25" s="412" t="s">
        <v>1711</v>
      </c>
      <c r="CK25" s="412" t="s">
        <v>1711</v>
      </c>
      <c r="CL25" s="412">
        <v>360015</v>
      </c>
      <c r="CM25" s="412">
        <v>359983</v>
      </c>
      <c r="CN25" s="412" t="s">
        <v>1711</v>
      </c>
      <c r="CO25" s="412" t="s">
        <v>1711</v>
      </c>
      <c r="CP25" s="412">
        <v>39796</v>
      </c>
      <c r="CQ25" s="412">
        <v>32</v>
      </c>
      <c r="CR25" s="412">
        <v>0</v>
      </c>
      <c r="CS25" s="412" t="s">
        <v>1711</v>
      </c>
      <c r="CT25" s="412">
        <v>1270</v>
      </c>
      <c r="CU25" s="412">
        <v>1270</v>
      </c>
      <c r="CV25" s="412">
        <v>0</v>
      </c>
      <c r="CW25" s="412" t="s">
        <v>1711</v>
      </c>
      <c r="CX25" s="412" t="s">
        <v>1711</v>
      </c>
      <c r="CY25" s="412">
        <v>0</v>
      </c>
      <c r="CZ25" s="412" t="s">
        <v>1711</v>
      </c>
      <c r="DA25" s="412">
        <v>0</v>
      </c>
      <c r="DB25" s="412" t="s">
        <v>1711</v>
      </c>
      <c r="DC25" s="412" t="s">
        <v>1711</v>
      </c>
      <c r="DD25" s="412">
        <v>10</v>
      </c>
      <c r="DE25" s="412" t="s">
        <v>1711</v>
      </c>
      <c r="DF25" s="412" t="s">
        <v>1711</v>
      </c>
      <c r="DG25" s="412" t="s">
        <v>1711</v>
      </c>
      <c r="DH25" s="412" t="s">
        <v>1711</v>
      </c>
      <c r="DI25" s="412" t="s">
        <v>1711</v>
      </c>
      <c r="DJ25" s="412">
        <v>2</v>
      </c>
      <c r="DK25" s="412">
        <v>8</v>
      </c>
      <c r="DL25" s="412" t="s">
        <v>1711</v>
      </c>
      <c r="DM25" s="412" t="s">
        <v>1711</v>
      </c>
      <c r="DN25" s="412" t="s">
        <v>1711</v>
      </c>
      <c r="DO25" s="412">
        <v>0</v>
      </c>
      <c r="DP25" s="412" t="s">
        <v>1711</v>
      </c>
      <c r="DQ25" s="412" t="s">
        <v>1711</v>
      </c>
      <c r="DR25" s="412" t="s">
        <v>1711</v>
      </c>
      <c r="DS25" s="412" t="s">
        <v>1711</v>
      </c>
      <c r="DT25" s="412" t="s">
        <v>1711</v>
      </c>
      <c r="DU25" s="412">
        <v>0</v>
      </c>
      <c r="DV25" s="412" t="s">
        <v>1711</v>
      </c>
      <c r="DW25" s="412" t="s">
        <v>1711</v>
      </c>
      <c r="DX25" s="412">
        <v>3</v>
      </c>
      <c r="DY25" s="412" t="s">
        <v>1711</v>
      </c>
      <c r="DZ25" s="412">
        <v>3</v>
      </c>
      <c r="EA25" s="412">
        <v>17</v>
      </c>
      <c r="EB25" s="412">
        <v>17</v>
      </c>
      <c r="EC25" s="412" t="s">
        <v>1711</v>
      </c>
      <c r="ED25" s="412" t="s">
        <v>1711</v>
      </c>
      <c r="EE25" s="412" t="s">
        <v>1711</v>
      </c>
      <c r="EF25" s="412">
        <v>0</v>
      </c>
      <c r="EG25" s="412" t="s">
        <v>1711</v>
      </c>
      <c r="EH25" s="412">
        <v>0</v>
      </c>
      <c r="EI25" s="412" t="s">
        <v>1711</v>
      </c>
      <c r="EJ25" s="412" t="s">
        <v>1711</v>
      </c>
      <c r="EK25" s="412" t="s">
        <v>1711</v>
      </c>
      <c r="EL25" s="412" t="s">
        <v>1711</v>
      </c>
      <c r="EM25" s="412">
        <v>0</v>
      </c>
      <c r="EN25" s="412" t="s">
        <v>1711</v>
      </c>
      <c r="EO25" s="412" t="s">
        <v>1711</v>
      </c>
      <c r="EP25" s="412" t="s">
        <v>1711</v>
      </c>
      <c r="EQ25" s="412" t="s">
        <v>1711</v>
      </c>
      <c r="ER25" s="412" t="s">
        <v>1711</v>
      </c>
      <c r="ES25" s="412" t="s">
        <v>1711</v>
      </c>
      <c r="ET25" s="412">
        <v>0</v>
      </c>
      <c r="EU25" s="412" t="s">
        <v>1711</v>
      </c>
      <c r="EV25" s="412">
        <v>0</v>
      </c>
      <c r="EW25" s="412" t="s">
        <v>1711</v>
      </c>
      <c r="EX25" s="412" t="s">
        <v>1711</v>
      </c>
      <c r="EY25" s="412" t="s">
        <v>1711</v>
      </c>
      <c r="EZ25" s="412" t="s">
        <v>1711</v>
      </c>
      <c r="FA25" s="413" t="s">
        <v>1711</v>
      </c>
    </row>
    <row r="26" spans="1:157" x14ac:dyDescent="0.15">
      <c r="A26" s="410" t="s">
        <v>1809</v>
      </c>
      <c r="B26" s="414" t="s">
        <v>1094</v>
      </c>
      <c r="C26" s="412">
        <v>454790</v>
      </c>
      <c r="D26" s="412">
        <v>50675</v>
      </c>
      <c r="E26" s="412">
        <v>903</v>
      </c>
      <c r="F26" s="412">
        <v>444</v>
      </c>
      <c r="G26" s="412">
        <v>140</v>
      </c>
      <c r="H26" s="412">
        <v>65</v>
      </c>
      <c r="I26" s="412">
        <v>49123</v>
      </c>
      <c r="J26" s="412">
        <v>247</v>
      </c>
      <c r="K26" s="412">
        <v>103</v>
      </c>
      <c r="L26" s="412">
        <v>144</v>
      </c>
      <c r="M26" s="412">
        <v>3069</v>
      </c>
      <c r="N26" s="412">
        <v>2459</v>
      </c>
      <c r="O26" s="412">
        <v>537</v>
      </c>
      <c r="P26" s="412">
        <v>73</v>
      </c>
      <c r="Q26" s="412" t="s">
        <v>1711</v>
      </c>
      <c r="R26" s="412">
        <v>4094</v>
      </c>
      <c r="S26" s="412">
        <v>2735</v>
      </c>
      <c r="T26" s="412">
        <v>1359</v>
      </c>
      <c r="U26" s="412">
        <v>7376</v>
      </c>
      <c r="V26" s="412" t="s">
        <v>1711</v>
      </c>
      <c r="W26" s="412">
        <v>450</v>
      </c>
      <c r="X26" s="412">
        <v>6464</v>
      </c>
      <c r="Y26" s="412">
        <v>462</v>
      </c>
      <c r="Z26" s="412">
        <v>8724</v>
      </c>
      <c r="AA26" s="412">
        <v>365</v>
      </c>
      <c r="AB26" s="412">
        <v>4904</v>
      </c>
      <c r="AC26" s="412">
        <v>236</v>
      </c>
      <c r="AD26" s="412">
        <v>1409</v>
      </c>
      <c r="AE26" s="412">
        <v>336</v>
      </c>
      <c r="AF26" s="412">
        <v>394</v>
      </c>
      <c r="AG26" s="412">
        <v>395</v>
      </c>
      <c r="AH26" s="412">
        <v>685</v>
      </c>
      <c r="AI26" s="412">
        <v>1048</v>
      </c>
      <c r="AJ26" s="412">
        <v>827</v>
      </c>
      <c r="AK26" s="412">
        <v>221</v>
      </c>
      <c r="AL26" s="412">
        <v>5566</v>
      </c>
      <c r="AM26" s="412">
        <v>1499</v>
      </c>
      <c r="AN26" s="412">
        <v>4067</v>
      </c>
      <c r="AO26" s="412">
        <v>11465</v>
      </c>
      <c r="AP26" s="412">
        <v>3422</v>
      </c>
      <c r="AQ26" s="412">
        <v>3186</v>
      </c>
      <c r="AR26" s="412">
        <v>228</v>
      </c>
      <c r="AS26" s="412">
        <v>4629</v>
      </c>
      <c r="AT26" s="412">
        <v>9751</v>
      </c>
      <c r="AU26" s="412">
        <v>5195</v>
      </c>
      <c r="AV26" s="412">
        <v>3012</v>
      </c>
      <c r="AW26" s="412">
        <v>1384</v>
      </c>
      <c r="AX26" s="412">
        <v>160</v>
      </c>
      <c r="AY26" s="412">
        <v>7745</v>
      </c>
      <c r="AZ26" s="412">
        <v>1061</v>
      </c>
      <c r="BA26" s="412">
        <v>6684</v>
      </c>
      <c r="BB26" s="412">
        <v>1378</v>
      </c>
      <c r="BC26" s="412">
        <v>277</v>
      </c>
      <c r="BD26" s="412">
        <v>1101</v>
      </c>
      <c r="BE26" s="412">
        <v>11019</v>
      </c>
      <c r="BF26" s="412">
        <v>11019</v>
      </c>
      <c r="BG26" s="412">
        <v>25841</v>
      </c>
      <c r="BH26" s="412">
        <v>25841</v>
      </c>
      <c r="BI26" s="412">
        <v>408</v>
      </c>
      <c r="BJ26" s="412">
        <v>408</v>
      </c>
      <c r="BK26" s="412">
        <v>2987</v>
      </c>
      <c r="BL26" s="412">
        <v>1551</v>
      </c>
      <c r="BM26" s="412">
        <v>1436</v>
      </c>
      <c r="BN26" s="412">
        <v>11052</v>
      </c>
      <c r="BO26" s="412">
        <v>5366</v>
      </c>
      <c r="BP26" s="412">
        <v>151</v>
      </c>
      <c r="BQ26" s="412">
        <v>85</v>
      </c>
      <c r="BR26" s="412">
        <v>5450</v>
      </c>
      <c r="BS26" s="412">
        <v>296</v>
      </c>
      <c r="BT26" s="412">
        <v>198</v>
      </c>
      <c r="BU26" s="412">
        <v>98</v>
      </c>
      <c r="BV26" s="412">
        <v>33961</v>
      </c>
      <c r="BW26" s="412">
        <v>9917</v>
      </c>
      <c r="BX26" s="412">
        <v>2771</v>
      </c>
      <c r="BY26" s="412">
        <v>20339</v>
      </c>
      <c r="BZ26" s="412">
        <v>934</v>
      </c>
      <c r="CA26" s="412" t="s">
        <v>1711</v>
      </c>
      <c r="CB26" s="412" t="s">
        <v>1711</v>
      </c>
      <c r="CC26" s="412">
        <v>1100</v>
      </c>
      <c r="CD26" s="412">
        <v>597</v>
      </c>
      <c r="CE26" s="412">
        <v>21</v>
      </c>
      <c r="CF26" s="412">
        <v>202</v>
      </c>
      <c r="CG26" s="412">
        <v>280</v>
      </c>
      <c r="CH26" s="412">
        <v>1722</v>
      </c>
      <c r="CI26" s="412">
        <v>951</v>
      </c>
      <c r="CJ26" s="412">
        <v>176</v>
      </c>
      <c r="CK26" s="412">
        <v>595</v>
      </c>
      <c r="CL26" s="412">
        <v>94046</v>
      </c>
      <c r="CM26" s="412">
        <v>89088</v>
      </c>
      <c r="CN26" s="412">
        <v>4495</v>
      </c>
      <c r="CO26" s="412" t="s">
        <v>1711</v>
      </c>
      <c r="CP26" s="412">
        <v>12496</v>
      </c>
      <c r="CQ26" s="412">
        <v>4958</v>
      </c>
      <c r="CR26" s="412">
        <v>1606</v>
      </c>
      <c r="CS26" s="412">
        <v>1606</v>
      </c>
      <c r="CT26" s="412">
        <v>1330</v>
      </c>
      <c r="CU26" s="412">
        <v>1330</v>
      </c>
      <c r="CV26" s="412">
        <v>12235</v>
      </c>
      <c r="CW26" s="412">
        <v>11637</v>
      </c>
      <c r="CX26" s="412">
        <v>598</v>
      </c>
      <c r="CY26" s="412">
        <v>2783</v>
      </c>
      <c r="CZ26" s="412">
        <v>2783</v>
      </c>
      <c r="DA26" s="412">
        <v>3145</v>
      </c>
      <c r="DB26" s="412">
        <v>2609</v>
      </c>
      <c r="DC26" s="412">
        <v>536</v>
      </c>
      <c r="DD26" s="412">
        <v>47265</v>
      </c>
      <c r="DE26" s="412">
        <v>3390</v>
      </c>
      <c r="DF26" s="412" t="s">
        <v>1711</v>
      </c>
      <c r="DG26" s="412">
        <v>42998</v>
      </c>
      <c r="DH26" s="412">
        <v>64</v>
      </c>
      <c r="DI26" s="412">
        <v>20</v>
      </c>
      <c r="DJ26" s="412">
        <v>792</v>
      </c>
      <c r="DK26" s="412">
        <v>1</v>
      </c>
      <c r="DL26" s="412" t="s">
        <v>1711</v>
      </c>
      <c r="DM26" s="412" t="s">
        <v>1711</v>
      </c>
      <c r="DN26" s="412" t="s">
        <v>1711</v>
      </c>
      <c r="DO26" s="412">
        <v>4079</v>
      </c>
      <c r="DP26" s="412">
        <v>2527</v>
      </c>
      <c r="DQ26" s="412">
        <v>174</v>
      </c>
      <c r="DR26" s="412">
        <v>359</v>
      </c>
      <c r="DS26" s="412">
        <v>74</v>
      </c>
      <c r="DT26" s="412">
        <v>945</v>
      </c>
      <c r="DU26" s="412">
        <v>0</v>
      </c>
      <c r="DV26" s="412" t="s">
        <v>1711</v>
      </c>
      <c r="DW26" s="412" t="s">
        <v>1711</v>
      </c>
      <c r="DX26" s="412">
        <v>11481</v>
      </c>
      <c r="DY26" s="412">
        <v>10577</v>
      </c>
      <c r="DZ26" s="412">
        <v>904</v>
      </c>
      <c r="EA26" s="412">
        <v>4243</v>
      </c>
      <c r="EB26" s="412">
        <v>2220</v>
      </c>
      <c r="EC26" s="412">
        <v>105</v>
      </c>
      <c r="ED26" s="412">
        <v>1185</v>
      </c>
      <c r="EE26" s="412">
        <v>733</v>
      </c>
      <c r="EF26" s="412">
        <v>108</v>
      </c>
      <c r="EG26" s="412">
        <v>108</v>
      </c>
      <c r="EH26" s="412">
        <v>2560</v>
      </c>
      <c r="EI26" s="412">
        <v>159</v>
      </c>
      <c r="EJ26" s="412">
        <v>226</v>
      </c>
      <c r="EK26" s="412">
        <v>368</v>
      </c>
      <c r="EL26" s="412">
        <v>1807</v>
      </c>
      <c r="EM26" s="412">
        <v>65595</v>
      </c>
      <c r="EN26" s="412">
        <v>31491</v>
      </c>
      <c r="EO26" s="412">
        <v>3067</v>
      </c>
      <c r="EP26" s="412">
        <v>1108</v>
      </c>
      <c r="EQ26" s="412">
        <v>28141</v>
      </c>
      <c r="ER26" s="412">
        <v>124</v>
      </c>
      <c r="ES26" s="412">
        <v>1664</v>
      </c>
      <c r="ET26" s="412">
        <v>4790</v>
      </c>
      <c r="EU26" s="412">
        <v>4790</v>
      </c>
      <c r="EV26" s="412">
        <v>0</v>
      </c>
      <c r="EW26" s="412" t="s">
        <v>1711</v>
      </c>
      <c r="EX26" s="412" t="s">
        <v>1711</v>
      </c>
      <c r="EY26" s="412" t="s">
        <v>1711</v>
      </c>
      <c r="EZ26" s="412" t="s">
        <v>1711</v>
      </c>
      <c r="FA26" s="413" t="s">
        <v>1711</v>
      </c>
    </row>
    <row r="27" spans="1:157" x14ac:dyDescent="0.15">
      <c r="A27" s="410" t="s">
        <v>1808</v>
      </c>
      <c r="B27" s="414" t="s">
        <v>334</v>
      </c>
      <c r="C27" s="412">
        <v>958820</v>
      </c>
      <c r="D27" s="412">
        <v>1723</v>
      </c>
      <c r="E27" s="412">
        <v>48</v>
      </c>
      <c r="F27" s="412">
        <v>12</v>
      </c>
      <c r="G27" s="412">
        <v>7</v>
      </c>
      <c r="H27" s="412">
        <v>823</v>
      </c>
      <c r="I27" s="412">
        <v>833</v>
      </c>
      <c r="J27" s="412">
        <v>3686</v>
      </c>
      <c r="K27" s="412" t="s">
        <v>1711</v>
      </c>
      <c r="L27" s="412">
        <v>3686</v>
      </c>
      <c r="M27" s="412">
        <v>31735</v>
      </c>
      <c r="N27" s="412">
        <v>24271</v>
      </c>
      <c r="O27" s="412">
        <v>7008</v>
      </c>
      <c r="P27" s="412">
        <v>456</v>
      </c>
      <c r="Q27" s="412" t="s">
        <v>1711</v>
      </c>
      <c r="R27" s="412">
        <v>2646</v>
      </c>
      <c r="S27" s="412">
        <v>2255</v>
      </c>
      <c r="T27" s="412">
        <v>391</v>
      </c>
      <c r="U27" s="412">
        <v>9838</v>
      </c>
      <c r="V27" s="412">
        <v>1246</v>
      </c>
      <c r="W27" s="412">
        <v>29</v>
      </c>
      <c r="X27" s="412">
        <v>8156</v>
      </c>
      <c r="Y27" s="412">
        <v>407</v>
      </c>
      <c r="Z27" s="412">
        <v>69318</v>
      </c>
      <c r="AA27" s="412">
        <v>833</v>
      </c>
      <c r="AB27" s="412">
        <v>5965</v>
      </c>
      <c r="AC27" s="412">
        <v>10354</v>
      </c>
      <c r="AD27" s="412">
        <v>32043</v>
      </c>
      <c r="AE27" s="412">
        <v>4009</v>
      </c>
      <c r="AF27" s="412">
        <v>2342</v>
      </c>
      <c r="AG27" s="412">
        <v>4003</v>
      </c>
      <c r="AH27" s="412">
        <v>9769</v>
      </c>
      <c r="AI27" s="412">
        <v>22590</v>
      </c>
      <c r="AJ27" s="412">
        <v>20577</v>
      </c>
      <c r="AK27" s="412">
        <v>2013</v>
      </c>
      <c r="AL27" s="412">
        <v>10642</v>
      </c>
      <c r="AM27" s="412">
        <v>6820</v>
      </c>
      <c r="AN27" s="412">
        <v>3822</v>
      </c>
      <c r="AO27" s="412">
        <v>4618</v>
      </c>
      <c r="AP27" s="412">
        <v>1131</v>
      </c>
      <c r="AQ27" s="412">
        <v>2722</v>
      </c>
      <c r="AR27" s="412">
        <v>169</v>
      </c>
      <c r="AS27" s="412">
        <v>596</v>
      </c>
      <c r="AT27" s="412">
        <v>46007</v>
      </c>
      <c r="AU27" s="412">
        <v>28116</v>
      </c>
      <c r="AV27" s="412">
        <v>13657</v>
      </c>
      <c r="AW27" s="412">
        <v>2339</v>
      </c>
      <c r="AX27" s="412">
        <v>1895</v>
      </c>
      <c r="AY27" s="412">
        <v>10810</v>
      </c>
      <c r="AZ27" s="412">
        <v>6830</v>
      </c>
      <c r="BA27" s="412">
        <v>3980</v>
      </c>
      <c r="BB27" s="412">
        <v>8615</v>
      </c>
      <c r="BC27" s="412">
        <v>4634</v>
      </c>
      <c r="BD27" s="412">
        <v>3981</v>
      </c>
      <c r="BE27" s="412">
        <v>167293</v>
      </c>
      <c r="BF27" s="412">
        <v>167293</v>
      </c>
      <c r="BG27" s="412">
        <v>169854</v>
      </c>
      <c r="BH27" s="412">
        <v>169854</v>
      </c>
      <c r="BI27" s="412">
        <v>14765</v>
      </c>
      <c r="BJ27" s="412">
        <v>14765</v>
      </c>
      <c r="BK27" s="412">
        <v>28433</v>
      </c>
      <c r="BL27" s="412">
        <v>12822</v>
      </c>
      <c r="BM27" s="412">
        <v>15611</v>
      </c>
      <c r="BN27" s="412">
        <v>26760</v>
      </c>
      <c r="BO27" s="412">
        <v>13055</v>
      </c>
      <c r="BP27" s="412">
        <v>5827</v>
      </c>
      <c r="BQ27" s="412">
        <v>5114</v>
      </c>
      <c r="BR27" s="412">
        <v>2764</v>
      </c>
      <c r="BS27" s="412">
        <v>21830</v>
      </c>
      <c r="BT27" s="412">
        <v>11860</v>
      </c>
      <c r="BU27" s="412">
        <v>9970</v>
      </c>
      <c r="BV27" s="412">
        <v>67298</v>
      </c>
      <c r="BW27" s="412">
        <v>9032</v>
      </c>
      <c r="BX27" s="412">
        <v>2217</v>
      </c>
      <c r="BY27" s="412">
        <v>16385</v>
      </c>
      <c r="BZ27" s="412">
        <v>32855</v>
      </c>
      <c r="CA27" s="412">
        <v>6809</v>
      </c>
      <c r="CB27" s="412">
        <v>3025</v>
      </c>
      <c r="CC27" s="412">
        <v>27979</v>
      </c>
      <c r="CD27" s="412">
        <v>1647</v>
      </c>
      <c r="CE27" s="412">
        <v>265</v>
      </c>
      <c r="CF27" s="412">
        <v>20117</v>
      </c>
      <c r="CG27" s="412">
        <v>5950</v>
      </c>
      <c r="CH27" s="412">
        <v>55816</v>
      </c>
      <c r="CI27" s="412">
        <v>3505</v>
      </c>
      <c r="CJ27" s="412">
        <v>3721</v>
      </c>
      <c r="CK27" s="412">
        <v>48590</v>
      </c>
      <c r="CL27" s="412">
        <v>57655</v>
      </c>
      <c r="CM27" s="412">
        <v>43578</v>
      </c>
      <c r="CN27" s="412" t="s">
        <v>1711</v>
      </c>
      <c r="CO27" s="412" t="s">
        <v>1711</v>
      </c>
      <c r="CP27" s="412">
        <v>4603</v>
      </c>
      <c r="CQ27" s="412">
        <v>14077</v>
      </c>
      <c r="CR27" s="412">
        <v>1</v>
      </c>
      <c r="CS27" s="412">
        <v>1</v>
      </c>
      <c r="CT27" s="412">
        <v>14964</v>
      </c>
      <c r="CU27" s="412">
        <v>14964</v>
      </c>
      <c r="CV27" s="412">
        <v>27430</v>
      </c>
      <c r="CW27" s="412">
        <v>23007</v>
      </c>
      <c r="CX27" s="412">
        <v>4423</v>
      </c>
      <c r="CY27" s="412">
        <v>1341</v>
      </c>
      <c r="CZ27" s="412">
        <v>1341</v>
      </c>
      <c r="DA27" s="412">
        <v>701</v>
      </c>
      <c r="DB27" s="412">
        <v>701</v>
      </c>
      <c r="DC27" s="412" t="s">
        <v>1711</v>
      </c>
      <c r="DD27" s="412">
        <v>9014</v>
      </c>
      <c r="DE27" s="412">
        <v>2571</v>
      </c>
      <c r="DF27" s="412" t="s">
        <v>1711</v>
      </c>
      <c r="DG27" s="412">
        <v>2681</v>
      </c>
      <c r="DH27" s="412">
        <v>291</v>
      </c>
      <c r="DI27" s="412" t="s">
        <v>1711</v>
      </c>
      <c r="DJ27" s="412">
        <v>1099</v>
      </c>
      <c r="DK27" s="412">
        <v>2372</v>
      </c>
      <c r="DL27" s="412">
        <v>2372</v>
      </c>
      <c r="DM27" s="412" t="s">
        <v>1711</v>
      </c>
      <c r="DN27" s="412" t="s">
        <v>1711</v>
      </c>
      <c r="DO27" s="412">
        <v>1180</v>
      </c>
      <c r="DP27" s="412">
        <v>131</v>
      </c>
      <c r="DQ27" s="412">
        <v>77</v>
      </c>
      <c r="DR27" s="412">
        <v>218</v>
      </c>
      <c r="DS27" s="412">
        <v>6</v>
      </c>
      <c r="DT27" s="412">
        <v>748</v>
      </c>
      <c r="DU27" s="412">
        <v>0</v>
      </c>
      <c r="DV27" s="412" t="s">
        <v>1711</v>
      </c>
      <c r="DW27" s="412" t="s">
        <v>1711</v>
      </c>
      <c r="DX27" s="412">
        <v>398</v>
      </c>
      <c r="DY27" s="412">
        <v>177</v>
      </c>
      <c r="DZ27" s="412">
        <v>221</v>
      </c>
      <c r="EA27" s="412">
        <v>1209</v>
      </c>
      <c r="EB27" s="412">
        <v>1187</v>
      </c>
      <c r="EC27" s="412">
        <v>13</v>
      </c>
      <c r="ED27" s="412">
        <v>1</v>
      </c>
      <c r="EE27" s="412">
        <v>8</v>
      </c>
      <c r="EF27" s="412">
        <v>4</v>
      </c>
      <c r="EG27" s="412">
        <v>4</v>
      </c>
      <c r="EH27" s="412">
        <v>39421</v>
      </c>
      <c r="EI27" s="412">
        <v>35899</v>
      </c>
      <c r="EJ27" s="412">
        <v>98</v>
      </c>
      <c r="EK27" s="412">
        <v>1906</v>
      </c>
      <c r="EL27" s="412">
        <v>1518</v>
      </c>
      <c r="EM27" s="412">
        <v>2920</v>
      </c>
      <c r="EN27" s="412">
        <v>2345</v>
      </c>
      <c r="EO27" s="412">
        <v>6</v>
      </c>
      <c r="EP27" s="412">
        <v>25</v>
      </c>
      <c r="EQ27" s="412">
        <v>514</v>
      </c>
      <c r="ER27" s="412">
        <v>5</v>
      </c>
      <c r="ES27" s="412">
        <v>25</v>
      </c>
      <c r="ET27" s="412">
        <v>326</v>
      </c>
      <c r="EU27" s="412">
        <v>326</v>
      </c>
      <c r="EV27" s="412">
        <v>0</v>
      </c>
      <c r="EW27" s="412" t="s">
        <v>1711</v>
      </c>
      <c r="EX27" s="412" t="s">
        <v>1711</v>
      </c>
      <c r="EY27" s="412" t="s">
        <v>1711</v>
      </c>
      <c r="EZ27" s="412" t="s">
        <v>1711</v>
      </c>
      <c r="FA27" s="413" t="s">
        <v>1711</v>
      </c>
    </row>
    <row r="28" spans="1:157" x14ac:dyDescent="0.15">
      <c r="A28" s="410" t="s">
        <v>1807</v>
      </c>
      <c r="B28" s="414" t="s">
        <v>335</v>
      </c>
      <c r="C28" s="412">
        <v>910856</v>
      </c>
      <c r="D28" s="412">
        <v>1276</v>
      </c>
      <c r="E28" s="412">
        <v>124</v>
      </c>
      <c r="F28" s="412">
        <v>32</v>
      </c>
      <c r="G28" s="412">
        <v>21</v>
      </c>
      <c r="H28" s="412">
        <v>691</v>
      </c>
      <c r="I28" s="412">
        <v>408</v>
      </c>
      <c r="J28" s="412">
        <v>6826</v>
      </c>
      <c r="K28" s="412">
        <v>671</v>
      </c>
      <c r="L28" s="412">
        <v>6155</v>
      </c>
      <c r="M28" s="412">
        <v>36591</v>
      </c>
      <c r="N28" s="412">
        <v>34610</v>
      </c>
      <c r="O28" s="412">
        <v>1690</v>
      </c>
      <c r="P28" s="412">
        <v>291</v>
      </c>
      <c r="Q28" s="412" t="s">
        <v>1711</v>
      </c>
      <c r="R28" s="412">
        <v>3228</v>
      </c>
      <c r="S28" s="412">
        <v>429</v>
      </c>
      <c r="T28" s="412">
        <v>2799</v>
      </c>
      <c r="U28" s="412">
        <v>4434</v>
      </c>
      <c r="V28" s="412">
        <v>389</v>
      </c>
      <c r="W28" s="412">
        <v>151</v>
      </c>
      <c r="X28" s="412">
        <v>3017</v>
      </c>
      <c r="Y28" s="412">
        <v>877</v>
      </c>
      <c r="Z28" s="412">
        <v>19396</v>
      </c>
      <c r="AA28" s="412">
        <v>64</v>
      </c>
      <c r="AB28" s="412">
        <v>503</v>
      </c>
      <c r="AC28" s="412">
        <v>183</v>
      </c>
      <c r="AD28" s="412">
        <v>486</v>
      </c>
      <c r="AE28" s="412">
        <v>416</v>
      </c>
      <c r="AF28" s="412">
        <v>116</v>
      </c>
      <c r="AG28" s="412">
        <v>2509</v>
      </c>
      <c r="AH28" s="412">
        <v>15119</v>
      </c>
      <c r="AI28" s="412">
        <v>1590</v>
      </c>
      <c r="AJ28" s="412">
        <v>1523</v>
      </c>
      <c r="AK28" s="412">
        <v>67</v>
      </c>
      <c r="AL28" s="412">
        <v>4063</v>
      </c>
      <c r="AM28" s="412">
        <v>2745</v>
      </c>
      <c r="AN28" s="412">
        <v>1318</v>
      </c>
      <c r="AO28" s="412">
        <v>2371</v>
      </c>
      <c r="AP28" s="412">
        <v>497</v>
      </c>
      <c r="AQ28" s="412">
        <v>1346</v>
      </c>
      <c r="AR28" s="412">
        <v>65</v>
      </c>
      <c r="AS28" s="412">
        <v>463</v>
      </c>
      <c r="AT28" s="412">
        <v>35735</v>
      </c>
      <c r="AU28" s="412">
        <v>8602</v>
      </c>
      <c r="AV28" s="412">
        <v>24801</v>
      </c>
      <c r="AW28" s="412">
        <v>1064</v>
      </c>
      <c r="AX28" s="412">
        <v>1268</v>
      </c>
      <c r="AY28" s="412">
        <v>3193</v>
      </c>
      <c r="AZ28" s="412">
        <v>1247</v>
      </c>
      <c r="BA28" s="412">
        <v>1946</v>
      </c>
      <c r="BB28" s="412">
        <v>1521</v>
      </c>
      <c r="BC28" s="412">
        <v>965</v>
      </c>
      <c r="BD28" s="412">
        <v>556</v>
      </c>
      <c r="BE28" s="412">
        <v>57617</v>
      </c>
      <c r="BF28" s="412">
        <v>57617</v>
      </c>
      <c r="BG28" s="412">
        <v>36382</v>
      </c>
      <c r="BH28" s="412">
        <v>36382</v>
      </c>
      <c r="BI28" s="412">
        <v>10042</v>
      </c>
      <c r="BJ28" s="412">
        <v>10042</v>
      </c>
      <c r="BK28" s="412">
        <v>6472</v>
      </c>
      <c r="BL28" s="412">
        <v>2207</v>
      </c>
      <c r="BM28" s="412">
        <v>4265</v>
      </c>
      <c r="BN28" s="412">
        <v>22632</v>
      </c>
      <c r="BO28" s="412">
        <v>6428</v>
      </c>
      <c r="BP28" s="412">
        <v>13521</v>
      </c>
      <c r="BQ28" s="412">
        <v>1120</v>
      </c>
      <c r="BR28" s="412">
        <v>1563</v>
      </c>
      <c r="BS28" s="412">
        <v>16259</v>
      </c>
      <c r="BT28" s="412">
        <v>13734</v>
      </c>
      <c r="BU28" s="412">
        <v>2525</v>
      </c>
      <c r="BV28" s="412">
        <v>239317</v>
      </c>
      <c r="BW28" s="412">
        <v>62197</v>
      </c>
      <c r="BX28" s="412">
        <v>12466</v>
      </c>
      <c r="BY28" s="412">
        <v>92019</v>
      </c>
      <c r="BZ28" s="412">
        <v>70792</v>
      </c>
      <c r="CA28" s="412">
        <v>1843</v>
      </c>
      <c r="CB28" s="412">
        <v>311</v>
      </c>
      <c r="CC28" s="412">
        <v>8682</v>
      </c>
      <c r="CD28" s="412">
        <v>4166</v>
      </c>
      <c r="CE28" s="412">
        <v>171</v>
      </c>
      <c r="CF28" s="412">
        <v>3454</v>
      </c>
      <c r="CG28" s="412">
        <v>891</v>
      </c>
      <c r="CH28" s="412">
        <v>16395</v>
      </c>
      <c r="CI28" s="412">
        <v>8926</v>
      </c>
      <c r="CJ28" s="412">
        <v>1172</v>
      </c>
      <c r="CK28" s="412">
        <v>6297</v>
      </c>
      <c r="CL28" s="412">
        <v>14167</v>
      </c>
      <c r="CM28" s="412">
        <v>13533</v>
      </c>
      <c r="CN28" s="412">
        <v>118</v>
      </c>
      <c r="CO28" s="412">
        <v>106</v>
      </c>
      <c r="CP28" s="412">
        <v>702</v>
      </c>
      <c r="CQ28" s="412">
        <v>634</v>
      </c>
      <c r="CR28" s="412">
        <v>4</v>
      </c>
      <c r="CS28" s="412">
        <v>4</v>
      </c>
      <c r="CT28" s="412">
        <v>5665</v>
      </c>
      <c r="CU28" s="412">
        <v>5665</v>
      </c>
      <c r="CV28" s="412">
        <v>98051</v>
      </c>
      <c r="CW28" s="412">
        <v>70066</v>
      </c>
      <c r="CX28" s="412">
        <v>27985</v>
      </c>
      <c r="CY28" s="412">
        <v>14989</v>
      </c>
      <c r="CZ28" s="412">
        <v>14989</v>
      </c>
      <c r="DA28" s="412">
        <v>11682</v>
      </c>
      <c r="DB28" s="412">
        <v>8586</v>
      </c>
      <c r="DC28" s="412">
        <v>3096</v>
      </c>
      <c r="DD28" s="412">
        <v>71176</v>
      </c>
      <c r="DE28" s="412">
        <v>2484</v>
      </c>
      <c r="DF28" s="412">
        <v>4800</v>
      </c>
      <c r="DG28" s="412">
        <v>21924</v>
      </c>
      <c r="DH28" s="412">
        <v>1587</v>
      </c>
      <c r="DI28" s="412">
        <v>556</v>
      </c>
      <c r="DJ28" s="412">
        <v>29682</v>
      </c>
      <c r="DK28" s="412">
        <v>10139</v>
      </c>
      <c r="DL28" s="412">
        <v>9500</v>
      </c>
      <c r="DM28" s="412">
        <v>13</v>
      </c>
      <c r="DN28" s="412">
        <v>4</v>
      </c>
      <c r="DO28" s="412">
        <v>7604</v>
      </c>
      <c r="DP28" s="412">
        <v>975</v>
      </c>
      <c r="DQ28" s="412">
        <v>621</v>
      </c>
      <c r="DR28" s="412">
        <v>10</v>
      </c>
      <c r="DS28" s="412" t="s">
        <v>1711</v>
      </c>
      <c r="DT28" s="412">
        <v>5998</v>
      </c>
      <c r="DU28" s="412">
        <v>0</v>
      </c>
      <c r="DV28" s="412" t="s">
        <v>1711</v>
      </c>
      <c r="DW28" s="412" t="s">
        <v>1711</v>
      </c>
      <c r="DX28" s="412">
        <v>4596</v>
      </c>
      <c r="DY28" s="412">
        <v>3992</v>
      </c>
      <c r="DZ28" s="412">
        <v>604</v>
      </c>
      <c r="EA28" s="412">
        <v>9986</v>
      </c>
      <c r="EB28" s="412">
        <v>9667</v>
      </c>
      <c r="EC28" s="412">
        <v>82</v>
      </c>
      <c r="ED28" s="412">
        <v>47</v>
      </c>
      <c r="EE28" s="412">
        <v>190</v>
      </c>
      <c r="EF28" s="412">
        <v>2798</v>
      </c>
      <c r="EG28" s="412">
        <v>2798</v>
      </c>
      <c r="EH28" s="412">
        <v>98017</v>
      </c>
      <c r="EI28" s="412">
        <v>93760</v>
      </c>
      <c r="EJ28" s="412">
        <v>483</v>
      </c>
      <c r="EK28" s="412">
        <v>2259</v>
      </c>
      <c r="EL28" s="412">
        <v>1515</v>
      </c>
      <c r="EM28" s="412">
        <v>37482</v>
      </c>
      <c r="EN28" s="412">
        <v>2033</v>
      </c>
      <c r="EO28" s="412">
        <v>1155</v>
      </c>
      <c r="EP28" s="412">
        <v>1875</v>
      </c>
      <c r="EQ28" s="412">
        <v>30751</v>
      </c>
      <c r="ER28" s="412">
        <v>20</v>
      </c>
      <c r="ES28" s="412">
        <v>1648</v>
      </c>
      <c r="ET28" s="412">
        <v>617</v>
      </c>
      <c r="EU28" s="412">
        <v>617</v>
      </c>
      <c r="EV28" s="412">
        <v>0</v>
      </c>
      <c r="EW28" s="412" t="s">
        <v>1711</v>
      </c>
      <c r="EX28" s="412" t="s">
        <v>1711</v>
      </c>
      <c r="EY28" s="412" t="s">
        <v>1711</v>
      </c>
      <c r="EZ28" s="412" t="s">
        <v>1711</v>
      </c>
      <c r="FA28" s="413" t="s">
        <v>1711</v>
      </c>
    </row>
    <row r="29" spans="1:157" x14ac:dyDescent="0.15">
      <c r="A29" s="410" t="s">
        <v>1806</v>
      </c>
      <c r="B29" s="414" t="s">
        <v>337</v>
      </c>
      <c r="C29" s="412">
        <v>1079481</v>
      </c>
      <c r="D29" s="412">
        <v>3274</v>
      </c>
      <c r="E29" s="412">
        <v>152</v>
      </c>
      <c r="F29" s="412">
        <v>38</v>
      </c>
      <c r="G29" s="412">
        <v>48</v>
      </c>
      <c r="H29" s="412">
        <v>1377</v>
      </c>
      <c r="I29" s="412">
        <v>1659</v>
      </c>
      <c r="J29" s="412">
        <v>4</v>
      </c>
      <c r="K29" s="412" t="s">
        <v>1711</v>
      </c>
      <c r="L29" s="412">
        <v>4</v>
      </c>
      <c r="M29" s="412">
        <v>43389</v>
      </c>
      <c r="N29" s="412">
        <v>23092</v>
      </c>
      <c r="O29" s="412">
        <v>20279</v>
      </c>
      <c r="P29" s="412">
        <v>18</v>
      </c>
      <c r="Q29" s="412" t="s">
        <v>1711</v>
      </c>
      <c r="R29" s="412">
        <v>1296</v>
      </c>
      <c r="S29" s="412">
        <v>1075</v>
      </c>
      <c r="T29" s="412">
        <v>221</v>
      </c>
      <c r="U29" s="412">
        <v>555</v>
      </c>
      <c r="V29" s="412" t="s">
        <v>1711</v>
      </c>
      <c r="W29" s="412">
        <v>176</v>
      </c>
      <c r="X29" s="412">
        <v>362</v>
      </c>
      <c r="Y29" s="412">
        <v>17</v>
      </c>
      <c r="Z29" s="412">
        <v>12916</v>
      </c>
      <c r="AA29" s="412">
        <v>356</v>
      </c>
      <c r="AB29" s="412">
        <v>2355</v>
      </c>
      <c r="AC29" s="412">
        <v>477</v>
      </c>
      <c r="AD29" s="412">
        <v>1292</v>
      </c>
      <c r="AE29" s="412">
        <v>396</v>
      </c>
      <c r="AF29" s="412">
        <v>1024</v>
      </c>
      <c r="AG29" s="412">
        <v>3809</v>
      </c>
      <c r="AH29" s="412">
        <v>3207</v>
      </c>
      <c r="AI29" s="412">
        <v>811</v>
      </c>
      <c r="AJ29" s="412">
        <v>811</v>
      </c>
      <c r="AK29" s="412" t="s">
        <v>1711</v>
      </c>
      <c r="AL29" s="412">
        <v>892</v>
      </c>
      <c r="AM29" s="412">
        <v>690</v>
      </c>
      <c r="AN29" s="412">
        <v>202</v>
      </c>
      <c r="AO29" s="412">
        <v>1272</v>
      </c>
      <c r="AP29" s="412">
        <v>941</v>
      </c>
      <c r="AQ29" s="412">
        <v>105</v>
      </c>
      <c r="AR29" s="412">
        <v>207</v>
      </c>
      <c r="AS29" s="412">
        <v>19</v>
      </c>
      <c r="AT29" s="412">
        <v>1818</v>
      </c>
      <c r="AU29" s="412">
        <v>1200</v>
      </c>
      <c r="AV29" s="412">
        <v>584</v>
      </c>
      <c r="AW29" s="412">
        <v>17</v>
      </c>
      <c r="AX29" s="412">
        <v>17</v>
      </c>
      <c r="AY29" s="412">
        <v>3699</v>
      </c>
      <c r="AZ29" s="412">
        <v>1593</v>
      </c>
      <c r="BA29" s="412">
        <v>2106</v>
      </c>
      <c r="BB29" s="412">
        <v>2173</v>
      </c>
      <c r="BC29" s="412">
        <v>672</v>
      </c>
      <c r="BD29" s="412">
        <v>1501</v>
      </c>
      <c r="BE29" s="412">
        <v>12102</v>
      </c>
      <c r="BF29" s="412">
        <v>12102</v>
      </c>
      <c r="BG29" s="412">
        <v>12115</v>
      </c>
      <c r="BH29" s="412">
        <v>12115</v>
      </c>
      <c r="BI29" s="412">
        <v>4963</v>
      </c>
      <c r="BJ29" s="412">
        <v>4963</v>
      </c>
      <c r="BK29" s="412">
        <v>15049</v>
      </c>
      <c r="BL29" s="412">
        <v>5332</v>
      </c>
      <c r="BM29" s="412">
        <v>9717</v>
      </c>
      <c r="BN29" s="412">
        <v>14836</v>
      </c>
      <c r="BO29" s="412">
        <v>3824</v>
      </c>
      <c r="BP29" s="412">
        <v>7436</v>
      </c>
      <c r="BQ29" s="412">
        <v>2803</v>
      </c>
      <c r="BR29" s="412">
        <v>773</v>
      </c>
      <c r="BS29" s="412">
        <v>16074</v>
      </c>
      <c r="BT29" s="412">
        <v>10844</v>
      </c>
      <c r="BU29" s="412">
        <v>5230</v>
      </c>
      <c r="BV29" s="412">
        <v>29270</v>
      </c>
      <c r="BW29" s="412">
        <v>2541</v>
      </c>
      <c r="BX29" s="412">
        <v>624</v>
      </c>
      <c r="BY29" s="412">
        <v>4611</v>
      </c>
      <c r="BZ29" s="412">
        <v>8297</v>
      </c>
      <c r="CA29" s="412">
        <v>13197</v>
      </c>
      <c r="CB29" s="412">
        <v>449</v>
      </c>
      <c r="CC29" s="412">
        <v>5835</v>
      </c>
      <c r="CD29" s="412">
        <v>1161</v>
      </c>
      <c r="CE29" s="412" t="s">
        <v>1711</v>
      </c>
      <c r="CF29" s="412">
        <v>2491</v>
      </c>
      <c r="CG29" s="412">
        <v>2183</v>
      </c>
      <c r="CH29" s="412">
        <v>2427</v>
      </c>
      <c r="CI29" s="412">
        <v>754</v>
      </c>
      <c r="CJ29" s="412">
        <v>296</v>
      </c>
      <c r="CK29" s="412">
        <v>1377</v>
      </c>
      <c r="CL29" s="412">
        <v>34201</v>
      </c>
      <c r="CM29" s="412">
        <v>5980</v>
      </c>
      <c r="CN29" s="412">
        <v>52</v>
      </c>
      <c r="CO29" s="412">
        <v>47</v>
      </c>
      <c r="CP29" s="412">
        <v>311</v>
      </c>
      <c r="CQ29" s="412">
        <v>28221</v>
      </c>
      <c r="CR29" s="412">
        <v>0</v>
      </c>
      <c r="CS29" s="412" t="s">
        <v>1711</v>
      </c>
      <c r="CT29" s="412">
        <v>0</v>
      </c>
      <c r="CU29" s="412" t="s">
        <v>1711</v>
      </c>
      <c r="CV29" s="412">
        <v>459647</v>
      </c>
      <c r="CW29" s="412">
        <v>160777</v>
      </c>
      <c r="CX29" s="412">
        <v>298870</v>
      </c>
      <c r="CY29" s="412">
        <v>36502</v>
      </c>
      <c r="CZ29" s="412">
        <v>36502</v>
      </c>
      <c r="DA29" s="412">
        <v>15210</v>
      </c>
      <c r="DB29" s="412">
        <v>15210</v>
      </c>
      <c r="DC29" s="412" t="s">
        <v>1711</v>
      </c>
      <c r="DD29" s="412">
        <v>33659</v>
      </c>
      <c r="DE29" s="412">
        <v>4074</v>
      </c>
      <c r="DF29" s="412">
        <v>562</v>
      </c>
      <c r="DG29" s="412">
        <v>156</v>
      </c>
      <c r="DH29" s="412">
        <v>56</v>
      </c>
      <c r="DI29" s="412">
        <v>695</v>
      </c>
      <c r="DJ29" s="412">
        <v>27752</v>
      </c>
      <c r="DK29" s="412">
        <v>364</v>
      </c>
      <c r="DL29" s="412" t="s">
        <v>1711</v>
      </c>
      <c r="DM29" s="412">
        <v>1</v>
      </c>
      <c r="DN29" s="412" t="s">
        <v>1711</v>
      </c>
      <c r="DO29" s="412">
        <v>17342</v>
      </c>
      <c r="DP29" s="412">
        <v>10285</v>
      </c>
      <c r="DQ29" s="412">
        <v>74</v>
      </c>
      <c r="DR29" s="412">
        <v>1631</v>
      </c>
      <c r="DS29" s="412">
        <v>1178</v>
      </c>
      <c r="DT29" s="412">
        <v>4174</v>
      </c>
      <c r="DU29" s="412">
        <v>0</v>
      </c>
      <c r="DV29" s="412" t="s">
        <v>1711</v>
      </c>
      <c r="DW29" s="412" t="s">
        <v>1711</v>
      </c>
      <c r="DX29" s="412">
        <v>33740</v>
      </c>
      <c r="DY29" s="412">
        <v>9399</v>
      </c>
      <c r="DZ29" s="412">
        <v>24341</v>
      </c>
      <c r="EA29" s="412">
        <v>17531</v>
      </c>
      <c r="EB29" s="412">
        <v>15755</v>
      </c>
      <c r="EC29" s="412">
        <v>170</v>
      </c>
      <c r="ED29" s="412">
        <v>39</v>
      </c>
      <c r="EE29" s="412">
        <v>1567</v>
      </c>
      <c r="EF29" s="412">
        <v>9951</v>
      </c>
      <c r="EG29" s="412">
        <v>9951</v>
      </c>
      <c r="EH29" s="412">
        <v>22733</v>
      </c>
      <c r="EI29" s="412">
        <v>15953</v>
      </c>
      <c r="EJ29" s="412">
        <v>703</v>
      </c>
      <c r="EK29" s="412">
        <v>2300</v>
      </c>
      <c r="EL29" s="412">
        <v>3777</v>
      </c>
      <c r="EM29" s="412">
        <v>214103</v>
      </c>
      <c r="EN29" s="412">
        <v>46173</v>
      </c>
      <c r="EO29" s="412">
        <v>119760</v>
      </c>
      <c r="EP29" s="412">
        <v>7477</v>
      </c>
      <c r="EQ29" s="412">
        <v>33842</v>
      </c>
      <c r="ER29" s="412">
        <v>42</v>
      </c>
      <c r="ES29" s="412">
        <v>6809</v>
      </c>
      <c r="ET29" s="412">
        <v>92</v>
      </c>
      <c r="EU29" s="412">
        <v>92</v>
      </c>
      <c r="EV29" s="412">
        <v>0</v>
      </c>
      <c r="EW29" s="412" t="s">
        <v>1711</v>
      </c>
      <c r="EX29" s="412" t="s">
        <v>1711</v>
      </c>
      <c r="EY29" s="412" t="s">
        <v>1711</v>
      </c>
      <c r="EZ29" s="412" t="s">
        <v>1711</v>
      </c>
      <c r="FA29" s="413" t="s">
        <v>1711</v>
      </c>
    </row>
    <row r="30" spans="1:157" x14ac:dyDescent="0.15">
      <c r="A30" s="410" t="s">
        <v>1805</v>
      </c>
      <c r="B30" s="414" t="s">
        <v>340</v>
      </c>
      <c r="C30" s="412">
        <v>414031</v>
      </c>
      <c r="D30" s="412">
        <v>1593</v>
      </c>
      <c r="E30" s="412">
        <v>635</v>
      </c>
      <c r="F30" s="412">
        <v>166</v>
      </c>
      <c r="G30" s="412">
        <v>77</v>
      </c>
      <c r="H30" s="412">
        <v>489</v>
      </c>
      <c r="I30" s="412">
        <v>226</v>
      </c>
      <c r="J30" s="412">
        <v>150</v>
      </c>
      <c r="K30" s="412">
        <v>5</v>
      </c>
      <c r="L30" s="412">
        <v>145</v>
      </c>
      <c r="M30" s="412">
        <v>76284</v>
      </c>
      <c r="N30" s="412">
        <v>54645</v>
      </c>
      <c r="O30" s="412">
        <v>16734</v>
      </c>
      <c r="P30" s="412">
        <v>4905</v>
      </c>
      <c r="Q30" s="412" t="s">
        <v>1711</v>
      </c>
      <c r="R30" s="412">
        <v>5194</v>
      </c>
      <c r="S30" s="412">
        <v>3111</v>
      </c>
      <c r="T30" s="412">
        <v>2083</v>
      </c>
      <c r="U30" s="412">
        <v>7382</v>
      </c>
      <c r="V30" s="412">
        <v>925</v>
      </c>
      <c r="W30" s="412">
        <v>1235</v>
      </c>
      <c r="X30" s="412">
        <v>2015</v>
      </c>
      <c r="Y30" s="412">
        <v>3207</v>
      </c>
      <c r="Z30" s="412">
        <v>25812</v>
      </c>
      <c r="AA30" s="412">
        <v>10</v>
      </c>
      <c r="AB30" s="412">
        <v>80</v>
      </c>
      <c r="AC30" s="412">
        <v>287</v>
      </c>
      <c r="AD30" s="412">
        <v>776</v>
      </c>
      <c r="AE30" s="412">
        <v>420</v>
      </c>
      <c r="AF30" s="412">
        <v>746</v>
      </c>
      <c r="AG30" s="412">
        <v>19056</v>
      </c>
      <c r="AH30" s="412">
        <v>4437</v>
      </c>
      <c r="AI30" s="412">
        <v>7798</v>
      </c>
      <c r="AJ30" s="412">
        <v>7767</v>
      </c>
      <c r="AK30" s="412">
        <v>31</v>
      </c>
      <c r="AL30" s="412">
        <v>1719</v>
      </c>
      <c r="AM30" s="412">
        <v>1220</v>
      </c>
      <c r="AN30" s="412">
        <v>499</v>
      </c>
      <c r="AO30" s="412">
        <v>2402</v>
      </c>
      <c r="AP30" s="412">
        <v>415</v>
      </c>
      <c r="AQ30" s="412">
        <v>409</v>
      </c>
      <c r="AR30" s="412">
        <v>729</v>
      </c>
      <c r="AS30" s="412">
        <v>849</v>
      </c>
      <c r="AT30" s="412">
        <v>16233</v>
      </c>
      <c r="AU30" s="412">
        <v>5909</v>
      </c>
      <c r="AV30" s="412">
        <v>9104</v>
      </c>
      <c r="AW30" s="412">
        <v>741</v>
      </c>
      <c r="AX30" s="412">
        <v>479</v>
      </c>
      <c r="AY30" s="412">
        <v>9281</v>
      </c>
      <c r="AZ30" s="412">
        <v>3139</v>
      </c>
      <c r="BA30" s="412">
        <v>6142</v>
      </c>
      <c r="BB30" s="412">
        <v>5100</v>
      </c>
      <c r="BC30" s="412">
        <v>1291</v>
      </c>
      <c r="BD30" s="412">
        <v>3809</v>
      </c>
      <c r="BE30" s="412">
        <v>40158</v>
      </c>
      <c r="BF30" s="412">
        <v>40158</v>
      </c>
      <c r="BG30" s="412">
        <v>8169</v>
      </c>
      <c r="BH30" s="412">
        <v>8169</v>
      </c>
      <c r="BI30" s="412">
        <v>16218</v>
      </c>
      <c r="BJ30" s="412">
        <v>16218</v>
      </c>
      <c r="BK30" s="412">
        <v>4754</v>
      </c>
      <c r="BL30" s="412">
        <v>802</v>
      </c>
      <c r="BM30" s="412">
        <v>3952</v>
      </c>
      <c r="BN30" s="412">
        <v>6700</v>
      </c>
      <c r="BO30" s="412">
        <v>2940</v>
      </c>
      <c r="BP30" s="412">
        <v>2679</v>
      </c>
      <c r="BQ30" s="412">
        <v>531</v>
      </c>
      <c r="BR30" s="412">
        <v>550</v>
      </c>
      <c r="BS30" s="412">
        <v>2573</v>
      </c>
      <c r="BT30" s="412">
        <v>1902</v>
      </c>
      <c r="BU30" s="412">
        <v>671</v>
      </c>
      <c r="BV30" s="412">
        <v>81123</v>
      </c>
      <c r="BW30" s="412">
        <v>23677</v>
      </c>
      <c r="BX30" s="412">
        <v>5820</v>
      </c>
      <c r="BY30" s="412">
        <v>42956</v>
      </c>
      <c r="BZ30" s="412">
        <v>173</v>
      </c>
      <c r="CA30" s="412">
        <v>8497</v>
      </c>
      <c r="CB30" s="412">
        <v>315</v>
      </c>
      <c r="CC30" s="412">
        <v>7130</v>
      </c>
      <c r="CD30" s="412">
        <v>2158</v>
      </c>
      <c r="CE30" s="412">
        <v>362</v>
      </c>
      <c r="CF30" s="412">
        <v>4304</v>
      </c>
      <c r="CG30" s="412">
        <v>306</v>
      </c>
      <c r="CH30" s="412">
        <v>6062</v>
      </c>
      <c r="CI30" s="412">
        <v>962</v>
      </c>
      <c r="CJ30" s="412">
        <v>1261</v>
      </c>
      <c r="CK30" s="412">
        <v>3839</v>
      </c>
      <c r="CL30" s="412">
        <v>187</v>
      </c>
      <c r="CM30" s="412">
        <v>124</v>
      </c>
      <c r="CN30" s="412">
        <v>1</v>
      </c>
      <c r="CO30" s="412">
        <v>10</v>
      </c>
      <c r="CP30" s="412">
        <v>6</v>
      </c>
      <c r="CQ30" s="412">
        <v>63</v>
      </c>
      <c r="CR30" s="412">
        <v>0</v>
      </c>
      <c r="CS30" s="412" t="s">
        <v>1711</v>
      </c>
      <c r="CT30" s="412">
        <v>3120</v>
      </c>
      <c r="CU30" s="412">
        <v>3120</v>
      </c>
      <c r="CV30" s="412">
        <v>11618</v>
      </c>
      <c r="CW30" s="412">
        <v>2636</v>
      </c>
      <c r="CX30" s="412">
        <v>8982</v>
      </c>
      <c r="CY30" s="412">
        <v>5621</v>
      </c>
      <c r="CZ30" s="412">
        <v>5621</v>
      </c>
      <c r="DA30" s="412">
        <v>2577</v>
      </c>
      <c r="DB30" s="412">
        <v>1001</v>
      </c>
      <c r="DC30" s="412">
        <v>1576</v>
      </c>
      <c r="DD30" s="412">
        <v>6013</v>
      </c>
      <c r="DE30" s="412">
        <v>252</v>
      </c>
      <c r="DF30" s="412">
        <v>3227</v>
      </c>
      <c r="DG30" s="412">
        <v>179</v>
      </c>
      <c r="DH30" s="412">
        <v>110</v>
      </c>
      <c r="DI30" s="412">
        <v>119</v>
      </c>
      <c r="DJ30" s="412">
        <v>1149</v>
      </c>
      <c r="DK30" s="412">
        <v>974</v>
      </c>
      <c r="DL30" s="412">
        <v>7</v>
      </c>
      <c r="DM30" s="412">
        <v>2</v>
      </c>
      <c r="DN30" s="412">
        <v>3</v>
      </c>
      <c r="DO30" s="412">
        <v>3837</v>
      </c>
      <c r="DP30" s="412">
        <v>548</v>
      </c>
      <c r="DQ30" s="412">
        <v>123</v>
      </c>
      <c r="DR30" s="412">
        <v>1094</v>
      </c>
      <c r="DS30" s="412">
        <v>41</v>
      </c>
      <c r="DT30" s="412">
        <v>2031</v>
      </c>
      <c r="DU30" s="412">
        <v>0</v>
      </c>
      <c r="DV30" s="412" t="s">
        <v>1711</v>
      </c>
      <c r="DW30" s="412" t="s">
        <v>1711</v>
      </c>
      <c r="DX30" s="412">
        <v>3548</v>
      </c>
      <c r="DY30" s="412">
        <v>1299</v>
      </c>
      <c r="DZ30" s="412">
        <v>2249</v>
      </c>
      <c r="EA30" s="412">
        <v>5213</v>
      </c>
      <c r="EB30" s="412">
        <v>4131</v>
      </c>
      <c r="EC30" s="412">
        <v>44</v>
      </c>
      <c r="ED30" s="412">
        <v>722</v>
      </c>
      <c r="EE30" s="412">
        <v>316</v>
      </c>
      <c r="EF30" s="412">
        <v>243</v>
      </c>
      <c r="EG30" s="412">
        <v>243</v>
      </c>
      <c r="EH30" s="412">
        <v>27710</v>
      </c>
      <c r="EI30" s="412">
        <v>16575</v>
      </c>
      <c r="EJ30" s="412">
        <v>1297</v>
      </c>
      <c r="EK30" s="412">
        <v>3039</v>
      </c>
      <c r="EL30" s="412">
        <v>6799</v>
      </c>
      <c r="EM30" s="412">
        <v>11608</v>
      </c>
      <c r="EN30" s="412">
        <v>4381</v>
      </c>
      <c r="EO30" s="412">
        <v>3168</v>
      </c>
      <c r="EP30" s="412">
        <v>909</v>
      </c>
      <c r="EQ30" s="412">
        <v>2115</v>
      </c>
      <c r="ER30" s="412">
        <v>75</v>
      </c>
      <c r="ES30" s="412">
        <v>960</v>
      </c>
      <c r="ET30" s="412">
        <v>901</v>
      </c>
      <c r="EU30" s="412">
        <v>901</v>
      </c>
      <c r="EV30" s="412">
        <v>0</v>
      </c>
      <c r="EW30" s="412" t="s">
        <v>1711</v>
      </c>
      <c r="EX30" s="412" t="s">
        <v>1711</v>
      </c>
      <c r="EY30" s="412" t="s">
        <v>1711</v>
      </c>
      <c r="EZ30" s="412" t="s">
        <v>1711</v>
      </c>
      <c r="FA30" s="413" t="s">
        <v>1711</v>
      </c>
    </row>
    <row r="31" spans="1:157" x14ac:dyDescent="0.15">
      <c r="A31" s="410" t="s">
        <v>1804</v>
      </c>
      <c r="B31" s="414" t="s">
        <v>343</v>
      </c>
      <c r="C31" s="412">
        <v>509872</v>
      </c>
      <c r="D31" s="412">
        <v>509760</v>
      </c>
      <c r="E31" s="412">
        <v>414200</v>
      </c>
      <c r="F31" s="412">
        <v>63750</v>
      </c>
      <c r="G31" s="412">
        <v>31720</v>
      </c>
      <c r="H31" s="412">
        <v>90</v>
      </c>
      <c r="I31" s="412" t="s">
        <v>1711</v>
      </c>
      <c r="J31" s="412">
        <v>0</v>
      </c>
      <c r="K31" s="412" t="s">
        <v>1711</v>
      </c>
      <c r="L31" s="412" t="s">
        <v>1711</v>
      </c>
      <c r="M31" s="412">
        <v>0</v>
      </c>
      <c r="N31" s="412" t="s">
        <v>1711</v>
      </c>
      <c r="O31" s="412" t="s">
        <v>1711</v>
      </c>
      <c r="P31" s="412" t="s">
        <v>1711</v>
      </c>
      <c r="Q31" s="412" t="s">
        <v>1711</v>
      </c>
      <c r="R31" s="412">
        <v>0</v>
      </c>
      <c r="S31" s="412" t="s">
        <v>1711</v>
      </c>
      <c r="T31" s="412" t="s">
        <v>1711</v>
      </c>
      <c r="U31" s="412">
        <v>0</v>
      </c>
      <c r="V31" s="412" t="s">
        <v>1711</v>
      </c>
      <c r="W31" s="412" t="s">
        <v>1711</v>
      </c>
      <c r="X31" s="412" t="s">
        <v>1711</v>
      </c>
      <c r="Y31" s="412" t="s">
        <v>1711</v>
      </c>
      <c r="Z31" s="412">
        <v>0</v>
      </c>
      <c r="AA31" s="412" t="s">
        <v>1711</v>
      </c>
      <c r="AB31" s="412" t="s">
        <v>1711</v>
      </c>
      <c r="AC31" s="412" t="s">
        <v>1711</v>
      </c>
      <c r="AD31" s="412" t="s">
        <v>1711</v>
      </c>
      <c r="AE31" s="412" t="s">
        <v>1711</v>
      </c>
      <c r="AF31" s="412" t="s">
        <v>1711</v>
      </c>
      <c r="AG31" s="412" t="s">
        <v>1711</v>
      </c>
      <c r="AH31" s="412" t="s">
        <v>1711</v>
      </c>
      <c r="AI31" s="412">
        <v>0</v>
      </c>
      <c r="AJ31" s="412" t="s">
        <v>1711</v>
      </c>
      <c r="AK31" s="412" t="s">
        <v>1711</v>
      </c>
      <c r="AL31" s="412">
        <v>0</v>
      </c>
      <c r="AM31" s="412" t="s">
        <v>1711</v>
      </c>
      <c r="AN31" s="412" t="s">
        <v>1711</v>
      </c>
      <c r="AO31" s="412">
        <v>0</v>
      </c>
      <c r="AP31" s="412" t="s">
        <v>1711</v>
      </c>
      <c r="AQ31" s="412" t="s">
        <v>1711</v>
      </c>
      <c r="AR31" s="412" t="s">
        <v>1711</v>
      </c>
      <c r="AS31" s="412" t="s">
        <v>1711</v>
      </c>
      <c r="AT31" s="412">
        <v>0</v>
      </c>
      <c r="AU31" s="412" t="s">
        <v>1711</v>
      </c>
      <c r="AV31" s="412" t="s">
        <v>1711</v>
      </c>
      <c r="AW31" s="412" t="s">
        <v>1711</v>
      </c>
      <c r="AX31" s="412" t="s">
        <v>1711</v>
      </c>
      <c r="AY31" s="412">
        <v>0</v>
      </c>
      <c r="AZ31" s="412" t="s">
        <v>1711</v>
      </c>
      <c r="BA31" s="412" t="s">
        <v>1711</v>
      </c>
      <c r="BB31" s="412">
        <v>0</v>
      </c>
      <c r="BC31" s="412" t="s">
        <v>1711</v>
      </c>
      <c r="BD31" s="412" t="s">
        <v>1711</v>
      </c>
      <c r="BE31" s="412">
        <v>0</v>
      </c>
      <c r="BF31" s="412" t="s">
        <v>1711</v>
      </c>
      <c r="BG31" s="412">
        <v>0</v>
      </c>
      <c r="BH31" s="412" t="s">
        <v>1711</v>
      </c>
      <c r="BI31" s="412">
        <v>0</v>
      </c>
      <c r="BJ31" s="412" t="s">
        <v>1711</v>
      </c>
      <c r="BK31" s="412">
        <v>0</v>
      </c>
      <c r="BL31" s="412" t="s">
        <v>1711</v>
      </c>
      <c r="BM31" s="412" t="s">
        <v>1711</v>
      </c>
      <c r="BN31" s="412">
        <v>0</v>
      </c>
      <c r="BO31" s="412" t="s">
        <v>1711</v>
      </c>
      <c r="BP31" s="412" t="s">
        <v>1711</v>
      </c>
      <c r="BQ31" s="412" t="s">
        <v>1711</v>
      </c>
      <c r="BR31" s="412" t="s">
        <v>1711</v>
      </c>
      <c r="BS31" s="412">
        <v>0</v>
      </c>
      <c r="BT31" s="412" t="s">
        <v>1711</v>
      </c>
      <c r="BU31" s="412" t="s">
        <v>1711</v>
      </c>
      <c r="BV31" s="412">
        <v>0</v>
      </c>
      <c r="BW31" s="412" t="s">
        <v>1711</v>
      </c>
      <c r="BX31" s="412" t="s">
        <v>1711</v>
      </c>
      <c r="BY31" s="412" t="s">
        <v>1711</v>
      </c>
      <c r="BZ31" s="412" t="s">
        <v>1711</v>
      </c>
      <c r="CA31" s="412" t="s">
        <v>1711</v>
      </c>
      <c r="CB31" s="412" t="s">
        <v>1711</v>
      </c>
      <c r="CC31" s="412">
        <v>0</v>
      </c>
      <c r="CD31" s="412" t="s">
        <v>1711</v>
      </c>
      <c r="CE31" s="412" t="s">
        <v>1711</v>
      </c>
      <c r="CF31" s="412" t="s">
        <v>1711</v>
      </c>
      <c r="CG31" s="412" t="s">
        <v>1711</v>
      </c>
      <c r="CH31" s="412">
        <v>0</v>
      </c>
      <c r="CI31" s="412" t="s">
        <v>1711</v>
      </c>
      <c r="CJ31" s="412" t="s">
        <v>1711</v>
      </c>
      <c r="CK31" s="412" t="s">
        <v>1711</v>
      </c>
      <c r="CL31" s="412">
        <v>0</v>
      </c>
      <c r="CM31" s="412" t="s">
        <v>1711</v>
      </c>
      <c r="CN31" s="412" t="s">
        <v>1711</v>
      </c>
      <c r="CO31" s="412" t="s">
        <v>1711</v>
      </c>
      <c r="CP31" s="412" t="s">
        <v>1711</v>
      </c>
      <c r="CQ31" s="412" t="s">
        <v>1711</v>
      </c>
      <c r="CR31" s="412">
        <v>0</v>
      </c>
      <c r="CS31" s="412" t="s">
        <v>1711</v>
      </c>
      <c r="CT31" s="412">
        <v>0</v>
      </c>
      <c r="CU31" s="412" t="s">
        <v>1711</v>
      </c>
      <c r="CV31" s="412">
        <v>0</v>
      </c>
      <c r="CW31" s="412" t="s">
        <v>1711</v>
      </c>
      <c r="CX31" s="412" t="s">
        <v>1711</v>
      </c>
      <c r="CY31" s="412">
        <v>0</v>
      </c>
      <c r="CZ31" s="412" t="s">
        <v>1711</v>
      </c>
      <c r="DA31" s="412">
        <v>0</v>
      </c>
      <c r="DB31" s="412" t="s">
        <v>1711</v>
      </c>
      <c r="DC31" s="412" t="s">
        <v>1711</v>
      </c>
      <c r="DD31" s="412">
        <v>0</v>
      </c>
      <c r="DE31" s="412" t="s">
        <v>1711</v>
      </c>
      <c r="DF31" s="412" t="s">
        <v>1711</v>
      </c>
      <c r="DG31" s="412" t="s">
        <v>1711</v>
      </c>
      <c r="DH31" s="412" t="s">
        <v>1711</v>
      </c>
      <c r="DI31" s="412" t="s">
        <v>1711</v>
      </c>
      <c r="DJ31" s="412" t="s">
        <v>1711</v>
      </c>
      <c r="DK31" s="412" t="s">
        <v>1711</v>
      </c>
      <c r="DL31" s="412" t="s">
        <v>1711</v>
      </c>
      <c r="DM31" s="412" t="s">
        <v>1711</v>
      </c>
      <c r="DN31" s="412" t="s">
        <v>1711</v>
      </c>
      <c r="DO31" s="412">
        <v>0</v>
      </c>
      <c r="DP31" s="412" t="s">
        <v>1711</v>
      </c>
      <c r="DQ31" s="412" t="s">
        <v>1711</v>
      </c>
      <c r="DR31" s="412" t="s">
        <v>1711</v>
      </c>
      <c r="DS31" s="412" t="s">
        <v>1711</v>
      </c>
      <c r="DT31" s="412" t="s">
        <v>1711</v>
      </c>
      <c r="DU31" s="412">
        <v>0</v>
      </c>
      <c r="DV31" s="412" t="s">
        <v>1711</v>
      </c>
      <c r="DW31" s="412" t="s">
        <v>1711</v>
      </c>
      <c r="DX31" s="412">
        <v>109</v>
      </c>
      <c r="DY31" s="412" t="s">
        <v>1711</v>
      </c>
      <c r="DZ31" s="412">
        <v>109</v>
      </c>
      <c r="EA31" s="412">
        <v>0</v>
      </c>
      <c r="EB31" s="412" t="s">
        <v>1711</v>
      </c>
      <c r="EC31" s="412" t="s">
        <v>1711</v>
      </c>
      <c r="ED31" s="412" t="s">
        <v>1711</v>
      </c>
      <c r="EE31" s="412" t="s">
        <v>1711</v>
      </c>
      <c r="EF31" s="412">
        <v>0</v>
      </c>
      <c r="EG31" s="412" t="s">
        <v>1711</v>
      </c>
      <c r="EH31" s="412">
        <v>0</v>
      </c>
      <c r="EI31" s="412" t="s">
        <v>1711</v>
      </c>
      <c r="EJ31" s="412" t="s">
        <v>1711</v>
      </c>
      <c r="EK31" s="412" t="s">
        <v>1711</v>
      </c>
      <c r="EL31" s="412" t="s">
        <v>1711</v>
      </c>
      <c r="EM31" s="412">
        <v>3</v>
      </c>
      <c r="EN31" s="412" t="s">
        <v>1711</v>
      </c>
      <c r="EO31" s="412" t="s">
        <v>1711</v>
      </c>
      <c r="EP31" s="412" t="s">
        <v>1711</v>
      </c>
      <c r="EQ31" s="412">
        <v>3</v>
      </c>
      <c r="ER31" s="412" t="s">
        <v>1711</v>
      </c>
      <c r="ES31" s="412" t="s">
        <v>1711</v>
      </c>
      <c r="ET31" s="412">
        <v>0</v>
      </c>
      <c r="EU31" s="412" t="s">
        <v>1711</v>
      </c>
      <c r="EV31" s="412">
        <v>0</v>
      </c>
      <c r="EW31" s="412" t="s">
        <v>1711</v>
      </c>
      <c r="EX31" s="412" t="s">
        <v>1711</v>
      </c>
      <c r="EY31" s="412" t="s">
        <v>1711</v>
      </c>
      <c r="EZ31" s="412" t="s">
        <v>1711</v>
      </c>
      <c r="FA31" s="413" t="s">
        <v>1711</v>
      </c>
    </row>
    <row r="32" spans="1:157" x14ac:dyDescent="0.15">
      <c r="A32" s="410" t="s">
        <v>1803</v>
      </c>
      <c r="B32" s="414" t="s">
        <v>347</v>
      </c>
      <c r="C32" s="412">
        <v>1019200</v>
      </c>
      <c r="D32" s="412">
        <v>4462</v>
      </c>
      <c r="E32" s="412" t="s">
        <v>1711</v>
      </c>
      <c r="F32" s="412" t="s">
        <v>1711</v>
      </c>
      <c r="G32" s="412" t="s">
        <v>1711</v>
      </c>
      <c r="H32" s="412">
        <v>4449</v>
      </c>
      <c r="I32" s="412">
        <v>13</v>
      </c>
      <c r="J32" s="412">
        <v>24269</v>
      </c>
      <c r="K32" s="412">
        <v>9088</v>
      </c>
      <c r="L32" s="412">
        <v>15181</v>
      </c>
      <c r="M32" s="412">
        <v>1101</v>
      </c>
      <c r="N32" s="412">
        <v>232</v>
      </c>
      <c r="O32" s="412" t="s">
        <v>1711</v>
      </c>
      <c r="P32" s="412">
        <v>869</v>
      </c>
      <c r="Q32" s="412" t="s">
        <v>1711</v>
      </c>
      <c r="R32" s="412">
        <v>0</v>
      </c>
      <c r="S32" s="412" t="s">
        <v>1711</v>
      </c>
      <c r="T32" s="412" t="s">
        <v>1711</v>
      </c>
      <c r="U32" s="412">
        <v>732</v>
      </c>
      <c r="V32" s="412">
        <v>581</v>
      </c>
      <c r="W32" s="412" t="s">
        <v>1711</v>
      </c>
      <c r="X32" s="412">
        <v>151</v>
      </c>
      <c r="Y32" s="412" t="s">
        <v>1711</v>
      </c>
      <c r="Z32" s="412">
        <v>156</v>
      </c>
      <c r="AA32" s="412">
        <v>1</v>
      </c>
      <c r="AB32" s="412">
        <v>13</v>
      </c>
      <c r="AC32" s="412" t="s">
        <v>1711</v>
      </c>
      <c r="AD32" s="412" t="s">
        <v>1711</v>
      </c>
      <c r="AE32" s="412" t="s">
        <v>1711</v>
      </c>
      <c r="AF32" s="412" t="s">
        <v>1711</v>
      </c>
      <c r="AG32" s="412" t="s">
        <v>1711</v>
      </c>
      <c r="AH32" s="412">
        <v>142</v>
      </c>
      <c r="AI32" s="412">
        <v>64</v>
      </c>
      <c r="AJ32" s="412">
        <v>39</v>
      </c>
      <c r="AK32" s="412">
        <v>25</v>
      </c>
      <c r="AL32" s="412">
        <v>33</v>
      </c>
      <c r="AM32" s="412">
        <v>33</v>
      </c>
      <c r="AN32" s="412" t="s">
        <v>1711</v>
      </c>
      <c r="AO32" s="412">
        <v>26235</v>
      </c>
      <c r="AP32" s="412">
        <v>316</v>
      </c>
      <c r="AQ32" s="412">
        <v>23079</v>
      </c>
      <c r="AR32" s="412">
        <v>22</v>
      </c>
      <c r="AS32" s="412">
        <v>2818</v>
      </c>
      <c r="AT32" s="412">
        <v>4037</v>
      </c>
      <c r="AU32" s="412">
        <v>3129</v>
      </c>
      <c r="AV32" s="412">
        <v>843</v>
      </c>
      <c r="AW32" s="412">
        <v>11</v>
      </c>
      <c r="AX32" s="412">
        <v>54</v>
      </c>
      <c r="AY32" s="412">
        <v>1011</v>
      </c>
      <c r="AZ32" s="412">
        <v>1011</v>
      </c>
      <c r="BA32" s="412" t="s">
        <v>1711</v>
      </c>
      <c r="BB32" s="412">
        <v>1094</v>
      </c>
      <c r="BC32" s="412">
        <v>1094</v>
      </c>
      <c r="BD32" s="412" t="s">
        <v>1711</v>
      </c>
      <c r="BE32" s="412">
        <v>17232</v>
      </c>
      <c r="BF32" s="412">
        <v>17232</v>
      </c>
      <c r="BG32" s="412">
        <v>12584</v>
      </c>
      <c r="BH32" s="412">
        <v>12584</v>
      </c>
      <c r="BI32" s="412">
        <v>175</v>
      </c>
      <c r="BJ32" s="412">
        <v>175</v>
      </c>
      <c r="BK32" s="412">
        <v>5</v>
      </c>
      <c r="BL32" s="412" t="s">
        <v>1711</v>
      </c>
      <c r="BM32" s="412">
        <v>5</v>
      </c>
      <c r="BN32" s="412">
        <v>25</v>
      </c>
      <c r="BO32" s="412" t="s">
        <v>1711</v>
      </c>
      <c r="BP32" s="412">
        <v>20</v>
      </c>
      <c r="BQ32" s="412" t="s">
        <v>1711</v>
      </c>
      <c r="BR32" s="412">
        <v>5</v>
      </c>
      <c r="BS32" s="412">
        <v>19</v>
      </c>
      <c r="BT32" s="412">
        <v>19</v>
      </c>
      <c r="BU32" s="412" t="s">
        <v>1711</v>
      </c>
      <c r="BV32" s="412">
        <v>290</v>
      </c>
      <c r="BW32" s="412">
        <v>5</v>
      </c>
      <c r="BX32" s="412">
        <v>1</v>
      </c>
      <c r="BY32" s="412">
        <v>10</v>
      </c>
      <c r="BZ32" s="412">
        <v>52</v>
      </c>
      <c r="CA32" s="412">
        <v>222</v>
      </c>
      <c r="CB32" s="412">
        <v>178</v>
      </c>
      <c r="CC32" s="412">
        <v>2196</v>
      </c>
      <c r="CD32" s="412" t="s">
        <v>1711</v>
      </c>
      <c r="CE32" s="412" t="s">
        <v>1711</v>
      </c>
      <c r="CF32" s="412">
        <v>1023</v>
      </c>
      <c r="CG32" s="412">
        <v>1173</v>
      </c>
      <c r="CH32" s="412">
        <v>237913</v>
      </c>
      <c r="CI32" s="412">
        <v>99589</v>
      </c>
      <c r="CJ32" s="412">
        <v>16204</v>
      </c>
      <c r="CK32" s="412">
        <v>122120</v>
      </c>
      <c r="CL32" s="412">
        <v>119</v>
      </c>
      <c r="CM32" s="412">
        <v>67</v>
      </c>
      <c r="CN32" s="412">
        <v>1</v>
      </c>
      <c r="CO32" s="412">
        <v>5</v>
      </c>
      <c r="CP32" s="412">
        <v>3</v>
      </c>
      <c r="CQ32" s="412">
        <v>52</v>
      </c>
      <c r="CR32" s="412">
        <v>0</v>
      </c>
      <c r="CS32" s="412" t="s">
        <v>1711</v>
      </c>
      <c r="CT32" s="412">
        <v>128405</v>
      </c>
      <c r="CU32" s="412">
        <v>128405</v>
      </c>
      <c r="CV32" s="412">
        <v>88</v>
      </c>
      <c r="CW32" s="412">
        <v>88</v>
      </c>
      <c r="CX32" s="412" t="s">
        <v>1711</v>
      </c>
      <c r="CY32" s="412">
        <v>0</v>
      </c>
      <c r="CZ32" s="412" t="s">
        <v>1711</v>
      </c>
      <c r="DA32" s="412">
        <v>1262</v>
      </c>
      <c r="DB32" s="412">
        <v>102</v>
      </c>
      <c r="DC32" s="412">
        <v>1160</v>
      </c>
      <c r="DD32" s="412">
        <v>7343</v>
      </c>
      <c r="DE32" s="412">
        <v>574</v>
      </c>
      <c r="DF32" s="412">
        <v>533</v>
      </c>
      <c r="DG32" s="412">
        <v>1349</v>
      </c>
      <c r="DH32" s="412">
        <v>789</v>
      </c>
      <c r="DI32" s="412">
        <v>1249</v>
      </c>
      <c r="DJ32" s="412">
        <v>2849</v>
      </c>
      <c r="DK32" s="412" t="s">
        <v>1711</v>
      </c>
      <c r="DL32" s="412" t="s">
        <v>1711</v>
      </c>
      <c r="DM32" s="412" t="s">
        <v>1711</v>
      </c>
      <c r="DN32" s="412" t="s">
        <v>1711</v>
      </c>
      <c r="DO32" s="412">
        <v>205</v>
      </c>
      <c r="DP32" s="412" t="s">
        <v>1711</v>
      </c>
      <c r="DQ32" s="412" t="s">
        <v>1711</v>
      </c>
      <c r="DR32" s="412" t="s">
        <v>1711</v>
      </c>
      <c r="DS32" s="412" t="s">
        <v>1711</v>
      </c>
      <c r="DT32" s="412">
        <v>205</v>
      </c>
      <c r="DU32" s="412">
        <v>0</v>
      </c>
      <c r="DV32" s="412" t="s">
        <v>1711</v>
      </c>
      <c r="DW32" s="412" t="s">
        <v>1711</v>
      </c>
      <c r="DX32" s="412">
        <v>345</v>
      </c>
      <c r="DY32" s="412">
        <v>334</v>
      </c>
      <c r="DZ32" s="412">
        <v>11</v>
      </c>
      <c r="EA32" s="412">
        <v>0</v>
      </c>
      <c r="EB32" s="412" t="s">
        <v>1711</v>
      </c>
      <c r="EC32" s="412" t="s">
        <v>1711</v>
      </c>
      <c r="ED32" s="412" t="s">
        <v>1711</v>
      </c>
      <c r="EE32" s="412" t="s">
        <v>1711</v>
      </c>
      <c r="EF32" s="412">
        <v>9</v>
      </c>
      <c r="EG32" s="412">
        <v>9</v>
      </c>
      <c r="EH32" s="412">
        <v>545674</v>
      </c>
      <c r="EI32" s="412">
        <v>545004</v>
      </c>
      <c r="EJ32" s="412" t="s">
        <v>1711</v>
      </c>
      <c r="EK32" s="412">
        <v>315</v>
      </c>
      <c r="EL32" s="412">
        <v>355</v>
      </c>
      <c r="EM32" s="412">
        <v>2097</v>
      </c>
      <c r="EN32" s="412">
        <v>88</v>
      </c>
      <c r="EO32" s="412" t="s">
        <v>1711</v>
      </c>
      <c r="EP32" s="412">
        <v>670</v>
      </c>
      <c r="EQ32" s="412">
        <v>602</v>
      </c>
      <c r="ER32" s="412" t="s">
        <v>1711</v>
      </c>
      <c r="ES32" s="412">
        <v>737</v>
      </c>
      <c r="ET32" s="412">
        <v>20</v>
      </c>
      <c r="EU32" s="412">
        <v>20</v>
      </c>
      <c r="EV32" s="412">
        <v>0</v>
      </c>
      <c r="EW32" s="412" t="s">
        <v>1711</v>
      </c>
      <c r="EX32" s="412" t="s">
        <v>1711</v>
      </c>
      <c r="EY32" s="412" t="s">
        <v>1711</v>
      </c>
      <c r="EZ32" s="412" t="s">
        <v>1711</v>
      </c>
      <c r="FA32" s="413" t="s">
        <v>1711</v>
      </c>
    </row>
    <row r="33" spans="1:157" x14ac:dyDescent="0.15">
      <c r="A33" s="410" t="s">
        <v>1802</v>
      </c>
      <c r="B33" s="414" t="s">
        <v>348</v>
      </c>
      <c r="C33" s="412">
        <v>91408</v>
      </c>
      <c r="D33" s="412">
        <v>0</v>
      </c>
      <c r="E33" s="412" t="s">
        <v>1711</v>
      </c>
      <c r="F33" s="412" t="s">
        <v>1711</v>
      </c>
      <c r="G33" s="412" t="s">
        <v>1711</v>
      </c>
      <c r="H33" s="412" t="s">
        <v>1711</v>
      </c>
      <c r="I33" s="412" t="s">
        <v>1711</v>
      </c>
      <c r="J33" s="412">
        <v>0</v>
      </c>
      <c r="K33" s="412" t="s">
        <v>1711</v>
      </c>
      <c r="L33" s="412" t="s">
        <v>1711</v>
      </c>
      <c r="M33" s="412">
        <v>0</v>
      </c>
      <c r="N33" s="412" t="s">
        <v>1711</v>
      </c>
      <c r="O33" s="412" t="s">
        <v>1711</v>
      </c>
      <c r="P33" s="412" t="s">
        <v>1711</v>
      </c>
      <c r="Q33" s="412" t="s">
        <v>1711</v>
      </c>
      <c r="R33" s="412">
        <v>82294</v>
      </c>
      <c r="S33" s="412">
        <v>62401</v>
      </c>
      <c r="T33" s="412">
        <v>19893</v>
      </c>
      <c r="U33" s="412">
        <v>0</v>
      </c>
      <c r="V33" s="412" t="s">
        <v>1711</v>
      </c>
      <c r="W33" s="412" t="s">
        <v>1711</v>
      </c>
      <c r="X33" s="412" t="s">
        <v>1711</v>
      </c>
      <c r="Y33" s="412" t="s">
        <v>1711</v>
      </c>
      <c r="Z33" s="412">
        <v>8029</v>
      </c>
      <c r="AA33" s="412" t="s">
        <v>1711</v>
      </c>
      <c r="AB33" s="412" t="s">
        <v>1711</v>
      </c>
      <c r="AC33" s="412" t="s">
        <v>1711</v>
      </c>
      <c r="AD33" s="412" t="s">
        <v>1711</v>
      </c>
      <c r="AE33" s="412" t="s">
        <v>1711</v>
      </c>
      <c r="AF33" s="412">
        <v>8029</v>
      </c>
      <c r="AG33" s="412" t="s">
        <v>1711</v>
      </c>
      <c r="AH33" s="412" t="s">
        <v>1711</v>
      </c>
      <c r="AI33" s="412">
        <v>0</v>
      </c>
      <c r="AJ33" s="412" t="s">
        <v>1711</v>
      </c>
      <c r="AK33" s="412" t="s">
        <v>1711</v>
      </c>
      <c r="AL33" s="412">
        <v>0</v>
      </c>
      <c r="AM33" s="412" t="s">
        <v>1711</v>
      </c>
      <c r="AN33" s="412" t="s">
        <v>1711</v>
      </c>
      <c r="AO33" s="412">
        <v>0</v>
      </c>
      <c r="AP33" s="412" t="s">
        <v>1711</v>
      </c>
      <c r="AQ33" s="412" t="s">
        <v>1711</v>
      </c>
      <c r="AR33" s="412" t="s">
        <v>1711</v>
      </c>
      <c r="AS33" s="412" t="s">
        <v>1711</v>
      </c>
      <c r="AT33" s="412">
        <v>0</v>
      </c>
      <c r="AU33" s="412" t="s">
        <v>1711</v>
      </c>
      <c r="AV33" s="412" t="s">
        <v>1711</v>
      </c>
      <c r="AW33" s="412" t="s">
        <v>1711</v>
      </c>
      <c r="AX33" s="412" t="s">
        <v>1711</v>
      </c>
      <c r="AY33" s="412">
        <v>0</v>
      </c>
      <c r="AZ33" s="412" t="s">
        <v>1711</v>
      </c>
      <c r="BA33" s="412" t="s">
        <v>1711</v>
      </c>
      <c r="BB33" s="412">
        <v>0</v>
      </c>
      <c r="BC33" s="412" t="s">
        <v>1711</v>
      </c>
      <c r="BD33" s="412" t="s">
        <v>1711</v>
      </c>
      <c r="BE33" s="412">
        <v>0</v>
      </c>
      <c r="BF33" s="412" t="s">
        <v>1711</v>
      </c>
      <c r="BG33" s="412">
        <v>0</v>
      </c>
      <c r="BH33" s="412" t="s">
        <v>1711</v>
      </c>
      <c r="BI33" s="412">
        <v>0</v>
      </c>
      <c r="BJ33" s="412" t="s">
        <v>1711</v>
      </c>
      <c r="BK33" s="412">
        <v>0</v>
      </c>
      <c r="BL33" s="412" t="s">
        <v>1711</v>
      </c>
      <c r="BM33" s="412" t="s">
        <v>1711</v>
      </c>
      <c r="BN33" s="412">
        <v>0</v>
      </c>
      <c r="BO33" s="412" t="s">
        <v>1711</v>
      </c>
      <c r="BP33" s="412" t="s">
        <v>1711</v>
      </c>
      <c r="BQ33" s="412" t="s">
        <v>1711</v>
      </c>
      <c r="BR33" s="412" t="s">
        <v>1711</v>
      </c>
      <c r="BS33" s="412">
        <v>0</v>
      </c>
      <c r="BT33" s="412" t="s">
        <v>1711</v>
      </c>
      <c r="BU33" s="412" t="s">
        <v>1711</v>
      </c>
      <c r="BV33" s="412">
        <v>0</v>
      </c>
      <c r="BW33" s="412" t="s">
        <v>1711</v>
      </c>
      <c r="BX33" s="412" t="s">
        <v>1711</v>
      </c>
      <c r="BY33" s="412" t="s">
        <v>1711</v>
      </c>
      <c r="BZ33" s="412" t="s">
        <v>1711</v>
      </c>
      <c r="CA33" s="412" t="s">
        <v>1711</v>
      </c>
      <c r="CB33" s="412" t="s">
        <v>1711</v>
      </c>
      <c r="CC33" s="412">
        <v>0</v>
      </c>
      <c r="CD33" s="412" t="s">
        <v>1711</v>
      </c>
      <c r="CE33" s="412" t="s">
        <v>1711</v>
      </c>
      <c r="CF33" s="412" t="s">
        <v>1711</v>
      </c>
      <c r="CG33" s="412" t="s">
        <v>1711</v>
      </c>
      <c r="CH33" s="412">
        <v>0</v>
      </c>
      <c r="CI33" s="412" t="s">
        <v>1711</v>
      </c>
      <c r="CJ33" s="412" t="s">
        <v>1711</v>
      </c>
      <c r="CK33" s="412" t="s">
        <v>1711</v>
      </c>
      <c r="CL33" s="412">
        <v>0</v>
      </c>
      <c r="CM33" s="412" t="s">
        <v>1711</v>
      </c>
      <c r="CN33" s="412" t="s">
        <v>1711</v>
      </c>
      <c r="CO33" s="412" t="s">
        <v>1711</v>
      </c>
      <c r="CP33" s="412" t="s">
        <v>1711</v>
      </c>
      <c r="CQ33" s="412" t="s">
        <v>1711</v>
      </c>
      <c r="CR33" s="412">
        <v>0</v>
      </c>
      <c r="CS33" s="412" t="s">
        <v>1711</v>
      </c>
      <c r="CT33" s="412">
        <v>0</v>
      </c>
      <c r="CU33" s="412" t="s">
        <v>1711</v>
      </c>
      <c r="CV33" s="412">
        <v>0</v>
      </c>
      <c r="CW33" s="412" t="s">
        <v>1711</v>
      </c>
      <c r="CX33" s="412" t="s">
        <v>1711</v>
      </c>
      <c r="CY33" s="412">
        <v>0</v>
      </c>
      <c r="CZ33" s="412" t="s">
        <v>1711</v>
      </c>
      <c r="DA33" s="412">
        <v>0</v>
      </c>
      <c r="DB33" s="412" t="s">
        <v>1711</v>
      </c>
      <c r="DC33" s="412" t="s">
        <v>1711</v>
      </c>
      <c r="DD33" s="412">
        <v>0</v>
      </c>
      <c r="DE33" s="412" t="s">
        <v>1711</v>
      </c>
      <c r="DF33" s="412" t="s">
        <v>1711</v>
      </c>
      <c r="DG33" s="412" t="s">
        <v>1711</v>
      </c>
      <c r="DH33" s="412" t="s">
        <v>1711</v>
      </c>
      <c r="DI33" s="412" t="s">
        <v>1711</v>
      </c>
      <c r="DJ33" s="412" t="s">
        <v>1711</v>
      </c>
      <c r="DK33" s="412" t="s">
        <v>1711</v>
      </c>
      <c r="DL33" s="412" t="s">
        <v>1711</v>
      </c>
      <c r="DM33" s="412" t="s">
        <v>1711</v>
      </c>
      <c r="DN33" s="412" t="s">
        <v>1711</v>
      </c>
      <c r="DO33" s="412">
        <v>0</v>
      </c>
      <c r="DP33" s="412" t="s">
        <v>1711</v>
      </c>
      <c r="DQ33" s="412" t="s">
        <v>1711</v>
      </c>
      <c r="DR33" s="412" t="s">
        <v>1711</v>
      </c>
      <c r="DS33" s="412" t="s">
        <v>1711</v>
      </c>
      <c r="DT33" s="412" t="s">
        <v>1711</v>
      </c>
      <c r="DU33" s="412">
        <v>0</v>
      </c>
      <c r="DV33" s="412" t="s">
        <v>1711</v>
      </c>
      <c r="DW33" s="412" t="s">
        <v>1711</v>
      </c>
      <c r="DX33" s="412">
        <v>681</v>
      </c>
      <c r="DY33" s="412">
        <v>594</v>
      </c>
      <c r="DZ33" s="412">
        <v>87</v>
      </c>
      <c r="EA33" s="412">
        <v>0</v>
      </c>
      <c r="EB33" s="412" t="s">
        <v>1711</v>
      </c>
      <c r="EC33" s="412" t="s">
        <v>1711</v>
      </c>
      <c r="ED33" s="412" t="s">
        <v>1711</v>
      </c>
      <c r="EE33" s="412" t="s">
        <v>1711</v>
      </c>
      <c r="EF33" s="412">
        <v>0</v>
      </c>
      <c r="EG33" s="412" t="s">
        <v>1711</v>
      </c>
      <c r="EH33" s="412">
        <v>0</v>
      </c>
      <c r="EI33" s="412" t="s">
        <v>1711</v>
      </c>
      <c r="EJ33" s="412" t="s">
        <v>1711</v>
      </c>
      <c r="EK33" s="412" t="s">
        <v>1711</v>
      </c>
      <c r="EL33" s="412" t="s">
        <v>1711</v>
      </c>
      <c r="EM33" s="412">
        <v>404</v>
      </c>
      <c r="EN33" s="412" t="s">
        <v>1711</v>
      </c>
      <c r="EO33" s="412" t="s">
        <v>1711</v>
      </c>
      <c r="EP33" s="412">
        <v>192</v>
      </c>
      <c r="EQ33" s="412" t="s">
        <v>1711</v>
      </c>
      <c r="ER33" s="412" t="s">
        <v>1711</v>
      </c>
      <c r="ES33" s="412">
        <v>212</v>
      </c>
      <c r="ET33" s="412">
        <v>0</v>
      </c>
      <c r="EU33" s="412" t="s">
        <v>1711</v>
      </c>
      <c r="EV33" s="412">
        <v>0</v>
      </c>
      <c r="EW33" s="412" t="s">
        <v>1711</v>
      </c>
      <c r="EX33" s="412" t="s">
        <v>1711</v>
      </c>
      <c r="EY33" s="412" t="s">
        <v>1711</v>
      </c>
      <c r="EZ33" s="412" t="s">
        <v>1711</v>
      </c>
      <c r="FA33" s="413" t="s">
        <v>1711</v>
      </c>
    </row>
    <row r="34" spans="1:157" x14ac:dyDescent="0.15">
      <c r="A34" s="410" t="s">
        <v>1801</v>
      </c>
      <c r="B34" s="414" t="s">
        <v>351</v>
      </c>
      <c r="C34" s="412">
        <v>754299</v>
      </c>
      <c r="D34" s="412">
        <v>2377</v>
      </c>
      <c r="E34" s="412">
        <v>616</v>
      </c>
      <c r="F34" s="412">
        <v>159</v>
      </c>
      <c r="G34" s="412">
        <v>60</v>
      </c>
      <c r="H34" s="412">
        <v>375</v>
      </c>
      <c r="I34" s="412">
        <v>1167</v>
      </c>
      <c r="J34" s="412">
        <v>0</v>
      </c>
      <c r="K34" s="412" t="s">
        <v>1711</v>
      </c>
      <c r="L34" s="412" t="s">
        <v>1711</v>
      </c>
      <c r="M34" s="412">
        <v>269090</v>
      </c>
      <c r="N34" s="412">
        <v>193744</v>
      </c>
      <c r="O34" s="412">
        <v>72090</v>
      </c>
      <c r="P34" s="412">
        <v>3256</v>
      </c>
      <c r="Q34" s="412" t="s">
        <v>1711</v>
      </c>
      <c r="R34" s="412">
        <v>1000</v>
      </c>
      <c r="S34" s="412">
        <v>441</v>
      </c>
      <c r="T34" s="412">
        <v>559</v>
      </c>
      <c r="U34" s="412">
        <v>67816</v>
      </c>
      <c r="V34" s="412">
        <v>18663</v>
      </c>
      <c r="W34" s="412">
        <v>3209</v>
      </c>
      <c r="X34" s="412">
        <v>26873</v>
      </c>
      <c r="Y34" s="412">
        <v>19071</v>
      </c>
      <c r="Z34" s="412">
        <v>30154</v>
      </c>
      <c r="AA34" s="412">
        <v>3</v>
      </c>
      <c r="AB34" s="412">
        <v>45</v>
      </c>
      <c r="AC34" s="412">
        <v>146</v>
      </c>
      <c r="AD34" s="412">
        <v>393</v>
      </c>
      <c r="AE34" s="412">
        <v>416</v>
      </c>
      <c r="AF34" s="412">
        <v>825</v>
      </c>
      <c r="AG34" s="412">
        <v>23741</v>
      </c>
      <c r="AH34" s="412">
        <v>4585</v>
      </c>
      <c r="AI34" s="412">
        <v>8077</v>
      </c>
      <c r="AJ34" s="412">
        <v>8077</v>
      </c>
      <c r="AK34" s="412" t="s">
        <v>1711</v>
      </c>
      <c r="AL34" s="412">
        <v>289</v>
      </c>
      <c r="AM34" s="412">
        <v>103</v>
      </c>
      <c r="AN34" s="412">
        <v>186</v>
      </c>
      <c r="AO34" s="412">
        <v>1394</v>
      </c>
      <c r="AP34" s="412">
        <v>324</v>
      </c>
      <c r="AQ34" s="412">
        <v>98</v>
      </c>
      <c r="AR34" s="412">
        <v>428</v>
      </c>
      <c r="AS34" s="412">
        <v>544</v>
      </c>
      <c r="AT34" s="412">
        <v>16388</v>
      </c>
      <c r="AU34" s="412">
        <v>6083</v>
      </c>
      <c r="AV34" s="412">
        <v>9305</v>
      </c>
      <c r="AW34" s="412">
        <v>665</v>
      </c>
      <c r="AX34" s="412">
        <v>335</v>
      </c>
      <c r="AY34" s="412">
        <v>9135</v>
      </c>
      <c r="AZ34" s="412">
        <v>3115</v>
      </c>
      <c r="BA34" s="412">
        <v>6020</v>
      </c>
      <c r="BB34" s="412">
        <v>2136</v>
      </c>
      <c r="BC34" s="412">
        <v>125</v>
      </c>
      <c r="BD34" s="412">
        <v>2011</v>
      </c>
      <c r="BE34" s="412">
        <v>37842</v>
      </c>
      <c r="BF34" s="412">
        <v>37842</v>
      </c>
      <c r="BG34" s="412">
        <v>7045</v>
      </c>
      <c r="BH34" s="412">
        <v>7045</v>
      </c>
      <c r="BI34" s="412">
        <v>15864</v>
      </c>
      <c r="BJ34" s="412">
        <v>15864</v>
      </c>
      <c r="BK34" s="412">
        <v>4199</v>
      </c>
      <c r="BL34" s="412">
        <v>559</v>
      </c>
      <c r="BM34" s="412">
        <v>3640</v>
      </c>
      <c r="BN34" s="412">
        <v>5950</v>
      </c>
      <c r="BO34" s="412">
        <v>2376</v>
      </c>
      <c r="BP34" s="412">
        <v>2709</v>
      </c>
      <c r="BQ34" s="412">
        <v>402</v>
      </c>
      <c r="BR34" s="412">
        <v>463</v>
      </c>
      <c r="BS34" s="412">
        <v>2085</v>
      </c>
      <c r="BT34" s="412">
        <v>1687</v>
      </c>
      <c r="BU34" s="412">
        <v>398</v>
      </c>
      <c r="BV34" s="412">
        <v>81214</v>
      </c>
      <c r="BW34" s="412">
        <v>23929</v>
      </c>
      <c r="BX34" s="412">
        <v>5883</v>
      </c>
      <c r="BY34" s="412">
        <v>43416</v>
      </c>
      <c r="BZ34" s="412">
        <v>9</v>
      </c>
      <c r="CA34" s="412">
        <v>7977</v>
      </c>
      <c r="CB34" s="412">
        <v>277</v>
      </c>
      <c r="CC34" s="412">
        <v>65007</v>
      </c>
      <c r="CD34" s="412">
        <v>61294</v>
      </c>
      <c r="CE34" s="412" t="s">
        <v>1711</v>
      </c>
      <c r="CF34" s="412">
        <v>3480</v>
      </c>
      <c r="CG34" s="412">
        <v>233</v>
      </c>
      <c r="CH34" s="412">
        <v>18068</v>
      </c>
      <c r="CI34" s="412">
        <v>14606</v>
      </c>
      <c r="CJ34" s="412">
        <v>105</v>
      </c>
      <c r="CK34" s="412">
        <v>3357</v>
      </c>
      <c r="CL34" s="412">
        <v>50</v>
      </c>
      <c r="CM34" s="412">
        <v>28</v>
      </c>
      <c r="CN34" s="412" t="s">
        <v>1711</v>
      </c>
      <c r="CO34" s="412">
        <v>2</v>
      </c>
      <c r="CP34" s="412">
        <v>1</v>
      </c>
      <c r="CQ34" s="412">
        <v>22</v>
      </c>
      <c r="CR34" s="412">
        <v>0</v>
      </c>
      <c r="CS34" s="412" t="s">
        <v>1711</v>
      </c>
      <c r="CT34" s="412">
        <v>2913</v>
      </c>
      <c r="CU34" s="412">
        <v>2913</v>
      </c>
      <c r="CV34" s="412">
        <v>31495</v>
      </c>
      <c r="CW34" s="412">
        <v>17128</v>
      </c>
      <c r="CX34" s="412">
        <v>14367</v>
      </c>
      <c r="CY34" s="412">
        <v>3961</v>
      </c>
      <c r="CZ34" s="412">
        <v>3961</v>
      </c>
      <c r="DA34" s="412">
        <v>2122</v>
      </c>
      <c r="DB34" s="412">
        <v>732</v>
      </c>
      <c r="DC34" s="412">
        <v>1390</v>
      </c>
      <c r="DD34" s="412">
        <v>1157</v>
      </c>
      <c r="DE34" s="412">
        <v>3</v>
      </c>
      <c r="DF34" s="412">
        <v>135</v>
      </c>
      <c r="DG34" s="412">
        <v>1</v>
      </c>
      <c r="DH34" s="412">
        <v>78</v>
      </c>
      <c r="DI34" s="412" t="s">
        <v>1711</v>
      </c>
      <c r="DJ34" s="412">
        <v>916</v>
      </c>
      <c r="DK34" s="412">
        <v>24</v>
      </c>
      <c r="DL34" s="412" t="s">
        <v>1711</v>
      </c>
      <c r="DM34" s="412" t="s">
        <v>1711</v>
      </c>
      <c r="DN34" s="412" t="s">
        <v>1711</v>
      </c>
      <c r="DO34" s="412">
        <v>41353</v>
      </c>
      <c r="DP34" s="412">
        <v>25</v>
      </c>
      <c r="DQ34" s="412" t="s">
        <v>1711</v>
      </c>
      <c r="DR34" s="412">
        <v>145</v>
      </c>
      <c r="DS34" s="412">
        <v>24</v>
      </c>
      <c r="DT34" s="412">
        <v>41159</v>
      </c>
      <c r="DU34" s="412">
        <v>0</v>
      </c>
      <c r="DV34" s="412" t="s">
        <v>1711</v>
      </c>
      <c r="DW34" s="412" t="s">
        <v>1711</v>
      </c>
      <c r="DX34" s="412">
        <v>7299</v>
      </c>
      <c r="DY34" s="412">
        <v>347</v>
      </c>
      <c r="DZ34" s="412">
        <v>6952</v>
      </c>
      <c r="EA34" s="412">
        <v>119</v>
      </c>
      <c r="EB34" s="412">
        <v>61</v>
      </c>
      <c r="EC34" s="412" t="s">
        <v>1711</v>
      </c>
      <c r="ED34" s="412">
        <v>58</v>
      </c>
      <c r="EE34" s="412" t="s">
        <v>1711</v>
      </c>
      <c r="EF34" s="412">
        <v>144</v>
      </c>
      <c r="EG34" s="412">
        <v>144</v>
      </c>
      <c r="EH34" s="412">
        <v>14391</v>
      </c>
      <c r="EI34" s="412">
        <v>12893</v>
      </c>
      <c r="EJ34" s="412">
        <v>331</v>
      </c>
      <c r="EK34" s="412">
        <v>34</v>
      </c>
      <c r="EL34" s="412">
        <v>1133</v>
      </c>
      <c r="EM34" s="412">
        <v>4040</v>
      </c>
      <c r="EN34" s="412">
        <v>445</v>
      </c>
      <c r="EO34" s="412">
        <v>3449</v>
      </c>
      <c r="EP34" s="412">
        <v>40</v>
      </c>
      <c r="EQ34" s="412">
        <v>103</v>
      </c>
      <c r="ER34" s="412" t="s">
        <v>1711</v>
      </c>
      <c r="ES34" s="412">
        <v>3</v>
      </c>
      <c r="ET34" s="412">
        <v>125</v>
      </c>
      <c r="EU34" s="412">
        <v>125</v>
      </c>
      <c r="EV34" s="412">
        <v>0</v>
      </c>
      <c r="EW34" s="412" t="s">
        <v>1711</v>
      </c>
      <c r="EX34" s="412" t="s">
        <v>1711</v>
      </c>
      <c r="EY34" s="412" t="s">
        <v>1711</v>
      </c>
      <c r="EZ34" s="412" t="s">
        <v>1711</v>
      </c>
      <c r="FA34" s="413" t="s">
        <v>1711</v>
      </c>
    </row>
    <row r="35" spans="1:157" x14ac:dyDescent="0.15">
      <c r="A35" s="410" t="s">
        <v>1800</v>
      </c>
      <c r="B35" s="414" t="s">
        <v>1096</v>
      </c>
      <c r="C35" s="412">
        <v>660926</v>
      </c>
      <c r="D35" s="412">
        <v>54</v>
      </c>
      <c r="E35" s="412" t="s">
        <v>1711</v>
      </c>
      <c r="F35" s="412" t="s">
        <v>1711</v>
      </c>
      <c r="G35" s="412">
        <v>26</v>
      </c>
      <c r="H35" s="412">
        <v>7</v>
      </c>
      <c r="I35" s="412">
        <v>21</v>
      </c>
      <c r="J35" s="412">
        <v>1431</v>
      </c>
      <c r="K35" s="412">
        <v>177</v>
      </c>
      <c r="L35" s="412">
        <v>1254</v>
      </c>
      <c r="M35" s="412">
        <v>24948</v>
      </c>
      <c r="N35" s="412">
        <v>14421</v>
      </c>
      <c r="O35" s="412">
        <v>9234</v>
      </c>
      <c r="P35" s="412">
        <v>1293</v>
      </c>
      <c r="Q35" s="412" t="s">
        <v>1711</v>
      </c>
      <c r="R35" s="412">
        <v>1135</v>
      </c>
      <c r="S35" s="412">
        <v>1075</v>
      </c>
      <c r="T35" s="412">
        <v>60</v>
      </c>
      <c r="U35" s="412">
        <v>18189</v>
      </c>
      <c r="V35" s="412">
        <v>47</v>
      </c>
      <c r="W35" s="412" t="s">
        <v>1711</v>
      </c>
      <c r="X35" s="412">
        <v>13792</v>
      </c>
      <c r="Y35" s="412">
        <v>4350</v>
      </c>
      <c r="Z35" s="412">
        <v>253788</v>
      </c>
      <c r="AA35" s="412">
        <v>5045</v>
      </c>
      <c r="AB35" s="412">
        <v>39306</v>
      </c>
      <c r="AC35" s="412">
        <v>20702</v>
      </c>
      <c r="AD35" s="412">
        <v>56618</v>
      </c>
      <c r="AE35" s="412">
        <v>37326</v>
      </c>
      <c r="AF35" s="412">
        <v>3913</v>
      </c>
      <c r="AG35" s="412">
        <v>58455</v>
      </c>
      <c r="AH35" s="412">
        <v>32423</v>
      </c>
      <c r="AI35" s="412">
        <v>145328</v>
      </c>
      <c r="AJ35" s="412">
        <v>144806</v>
      </c>
      <c r="AK35" s="412">
        <v>522</v>
      </c>
      <c r="AL35" s="412">
        <v>22131</v>
      </c>
      <c r="AM35" s="412">
        <v>10968</v>
      </c>
      <c r="AN35" s="412">
        <v>11163</v>
      </c>
      <c r="AO35" s="412">
        <v>12990</v>
      </c>
      <c r="AP35" s="412">
        <v>906</v>
      </c>
      <c r="AQ35" s="412">
        <v>1542</v>
      </c>
      <c r="AR35" s="412">
        <v>56</v>
      </c>
      <c r="AS35" s="412">
        <v>10486</v>
      </c>
      <c r="AT35" s="412">
        <v>22470</v>
      </c>
      <c r="AU35" s="412">
        <v>2159</v>
      </c>
      <c r="AV35" s="412">
        <v>18844</v>
      </c>
      <c r="AW35" s="412">
        <v>670</v>
      </c>
      <c r="AX35" s="412">
        <v>797</v>
      </c>
      <c r="AY35" s="412">
        <v>4923</v>
      </c>
      <c r="AZ35" s="412">
        <v>1095</v>
      </c>
      <c r="BA35" s="412">
        <v>3828</v>
      </c>
      <c r="BB35" s="412">
        <v>676</v>
      </c>
      <c r="BC35" s="412">
        <v>9</v>
      </c>
      <c r="BD35" s="412">
        <v>667</v>
      </c>
      <c r="BE35" s="412">
        <v>10915</v>
      </c>
      <c r="BF35" s="412">
        <v>10915</v>
      </c>
      <c r="BG35" s="412">
        <v>6905</v>
      </c>
      <c r="BH35" s="412">
        <v>6905</v>
      </c>
      <c r="BI35" s="412">
        <v>3993</v>
      </c>
      <c r="BJ35" s="412">
        <v>3993</v>
      </c>
      <c r="BK35" s="412">
        <v>5647</v>
      </c>
      <c r="BL35" s="412">
        <v>2567</v>
      </c>
      <c r="BM35" s="412">
        <v>3080</v>
      </c>
      <c r="BN35" s="412">
        <v>13449</v>
      </c>
      <c r="BO35" s="412">
        <v>9337</v>
      </c>
      <c r="BP35" s="412">
        <v>2774</v>
      </c>
      <c r="BQ35" s="412">
        <v>967</v>
      </c>
      <c r="BR35" s="412">
        <v>371</v>
      </c>
      <c r="BS35" s="412">
        <v>5300</v>
      </c>
      <c r="BT35" s="412">
        <v>3326</v>
      </c>
      <c r="BU35" s="412">
        <v>1974</v>
      </c>
      <c r="BV35" s="412">
        <v>17943</v>
      </c>
      <c r="BW35" s="412">
        <v>1426</v>
      </c>
      <c r="BX35" s="412">
        <v>351</v>
      </c>
      <c r="BY35" s="412">
        <v>2584</v>
      </c>
      <c r="BZ35" s="412">
        <v>10616</v>
      </c>
      <c r="CA35" s="412">
        <v>2966</v>
      </c>
      <c r="CB35" s="412" t="s">
        <v>1711</v>
      </c>
      <c r="CC35" s="412">
        <v>13615</v>
      </c>
      <c r="CD35" s="412">
        <v>1989</v>
      </c>
      <c r="CE35" s="412" t="s">
        <v>1711</v>
      </c>
      <c r="CF35" s="412">
        <v>10559</v>
      </c>
      <c r="CG35" s="412">
        <v>1067</v>
      </c>
      <c r="CH35" s="412">
        <v>2634</v>
      </c>
      <c r="CI35" s="412">
        <v>2587</v>
      </c>
      <c r="CJ35" s="412" t="s">
        <v>1711</v>
      </c>
      <c r="CK35" s="412">
        <v>47</v>
      </c>
      <c r="CL35" s="412">
        <v>49136</v>
      </c>
      <c r="CM35" s="412">
        <v>1763</v>
      </c>
      <c r="CN35" s="412" t="s">
        <v>1711</v>
      </c>
      <c r="CO35" s="412" t="s">
        <v>1711</v>
      </c>
      <c r="CP35" s="412">
        <v>175</v>
      </c>
      <c r="CQ35" s="412">
        <v>47373</v>
      </c>
      <c r="CR35" s="412">
        <v>0</v>
      </c>
      <c r="CS35" s="412" t="s">
        <v>1711</v>
      </c>
      <c r="CT35" s="412">
        <v>4129</v>
      </c>
      <c r="CU35" s="412">
        <v>4129</v>
      </c>
      <c r="CV35" s="412">
        <v>5551</v>
      </c>
      <c r="CW35" s="412">
        <v>5542</v>
      </c>
      <c r="CX35" s="412">
        <v>9</v>
      </c>
      <c r="CY35" s="412">
        <v>57</v>
      </c>
      <c r="CZ35" s="412">
        <v>57</v>
      </c>
      <c r="DA35" s="412">
        <v>649</v>
      </c>
      <c r="DB35" s="412">
        <v>649</v>
      </c>
      <c r="DC35" s="412" t="s">
        <v>1711</v>
      </c>
      <c r="DD35" s="412">
        <v>1075</v>
      </c>
      <c r="DE35" s="412">
        <v>83</v>
      </c>
      <c r="DF35" s="412">
        <v>1</v>
      </c>
      <c r="DG35" s="412">
        <v>448</v>
      </c>
      <c r="DH35" s="412" t="s">
        <v>1711</v>
      </c>
      <c r="DI35" s="412" t="s">
        <v>1711</v>
      </c>
      <c r="DJ35" s="412">
        <v>543</v>
      </c>
      <c r="DK35" s="412" t="s">
        <v>1711</v>
      </c>
      <c r="DL35" s="412" t="s">
        <v>1711</v>
      </c>
      <c r="DM35" s="412" t="s">
        <v>1711</v>
      </c>
      <c r="DN35" s="412" t="s">
        <v>1711</v>
      </c>
      <c r="DO35" s="412">
        <v>1556</v>
      </c>
      <c r="DP35" s="412">
        <v>245</v>
      </c>
      <c r="DQ35" s="412" t="s">
        <v>1711</v>
      </c>
      <c r="DR35" s="412" t="s">
        <v>1711</v>
      </c>
      <c r="DS35" s="412" t="s">
        <v>1711</v>
      </c>
      <c r="DT35" s="412">
        <v>1311</v>
      </c>
      <c r="DU35" s="412">
        <v>0</v>
      </c>
      <c r="DV35" s="412" t="s">
        <v>1711</v>
      </c>
      <c r="DW35" s="412" t="s">
        <v>1711</v>
      </c>
      <c r="DX35" s="412">
        <v>6202</v>
      </c>
      <c r="DY35" s="412">
        <v>5315</v>
      </c>
      <c r="DZ35" s="412">
        <v>887</v>
      </c>
      <c r="EA35" s="412">
        <v>3060</v>
      </c>
      <c r="EB35" s="412">
        <v>3059</v>
      </c>
      <c r="EC35" s="412" t="s">
        <v>1711</v>
      </c>
      <c r="ED35" s="412" t="s">
        <v>1711</v>
      </c>
      <c r="EE35" s="412">
        <v>1</v>
      </c>
      <c r="EF35" s="412">
        <v>1</v>
      </c>
      <c r="EG35" s="412">
        <v>1</v>
      </c>
      <c r="EH35" s="412">
        <v>48</v>
      </c>
      <c r="EI35" s="412" t="s">
        <v>1711</v>
      </c>
      <c r="EJ35" s="412" t="s">
        <v>1711</v>
      </c>
      <c r="EK35" s="412" t="s">
        <v>1711</v>
      </c>
      <c r="EL35" s="412">
        <v>48</v>
      </c>
      <c r="EM35" s="412">
        <v>995</v>
      </c>
      <c r="EN35" s="412">
        <v>106</v>
      </c>
      <c r="EO35" s="412" t="s">
        <v>1711</v>
      </c>
      <c r="EP35" s="412">
        <v>409</v>
      </c>
      <c r="EQ35" s="412">
        <v>29</v>
      </c>
      <c r="ER35" s="412" t="s">
        <v>1711</v>
      </c>
      <c r="ES35" s="412">
        <v>451</v>
      </c>
      <c r="ET35" s="412">
        <v>3</v>
      </c>
      <c r="EU35" s="412">
        <v>3</v>
      </c>
      <c r="EV35" s="412">
        <v>0</v>
      </c>
      <c r="EW35" s="412" t="s">
        <v>1711</v>
      </c>
      <c r="EX35" s="412" t="s">
        <v>1711</v>
      </c>
      <c r="EY35" s="412" t="s">
        <v>1711</v>
      </c>
      <c r="EZ35" s="412" t="s">
        <v>1711</v>
      </c>
      <c r="FA35" s="413" t="s">
        <v>1711</v>
      </c>
    </row>
    <row r="36" spans="1:157" x14ac:dyDescent="0.15">
      <c r="A36" s="410" t="s">
        <v>1799</v>
      </c>
      <c r="B36" s="414" t="s">
        <v>1097</v>
      </c>
      <c r="C36" s="412">
        <v>282945</v>
      </c>
      <c r="D36" s="412">
        <v>0</v>
      </c>
      <c r="E36" s="412" t="s">
        <v>1711</v>
      </c>
      <c r="F36" s="412" t="s">
        <v>1711</v>
      </c>
      <c r="G36" s="412" t="s">
        <v>1711</v>
      </c>
      <c r="H36" s="412" t="s">
        <v>1711</v>
      </c>
      <c r="I36" s="412" t="s">
        <v>1711</v>
      </c>
      <c r="J36" s="412">
        <v>0</v>
      </c>
      <c r="K36" s="412" t="s">
        <v>1711</v>
      </c>
      <c r="L36" s="412" t="s">
        <v>1711</v>
      </c>
      <c r="M36" s="412">
        <v>113</v>
      </c>
      <c r="N36" s="412">
        <v>94</v>
      </c>
      <c r="O36" s="412">
        <v>19</v>
      </c>
      <c r="P36" s="412" t="s">
        <v>1711</v>
      </c>
      <c r="Q36" s="412" t="s">
        <v>1711</v>
      </c>
      <c r="R36" s="412">
        <v>0</v>
      </c>
      <c r="S36" s="412" t="s">
        <v>1711</v>
      </c>
      <c r="T36" s="412" t="s">
        <v>1711</v>
      </c>
      <c r="U36" s="412">
        <v>2291</v>
      </c>
      <c r="V36" s="412">
        <v>22</v>
      </c>
      <c r="W36" s="412">
        <v>324</v>
      </c>
      <c r="X36" s="412" t="s">
        <v>1711</v>
      </c>
      <c r="Y36" s="412">
        <v>1945</v>
      </c>
      <c r="Z36" s="412">
        <v>32261</v>
      </c>
      <c r="AA36" s="412" t="s">
        <v>1711</v>
      </c>
      <c r="AB36" s="412" t="s">
        <v>1711</v>
      </c>
      <c r="AC36" s="412">
        <v>2235</v>
      </c>
      <c r="AD36" s="412">
        <v>6014</v>
      </c>
      <c r="AE36" s="412">
        <v>19384</v>
      </c>
      <c r="AF36" s="412">
        <v>2106</v>
      </c>
      <c r="AG36" s="412">
        <v>1567</v>
      </c>
      <c r="AH36" s="412">
        <v>955</v>
      </c>
      <c r="AI36" s="412">
        <v>962</v>
      </c>
      <c r="AJ36" s="412">
        <v>891</v>
      </c>
      <c r="AK36" s="412">
        <v>71</v>
      </c>
      <c r="AL36" s="412">
        <v>102893</v>
      </c>
      <c r="AM36" s="412">
        <v>99374</v>
      </c>
      <c r="AN36" s="412">
        <v>3519</v>
      </c>
      <c r="AO36" s="412">
        <v>114</v>
      </c>
      <c r="AP36" s="412" t="s">
        <v>1711</v>
      </c>
      <c r="AQ36" s="412" t="s">
        <v>1711</v>
      </c>
      <c r="AR36" s="412">
        <v>53</v>
      </c>
      <c r="AS36" s="412">
        <v>61</v>
      </c>
      <c r="AT36" s="412">
        <v>5687</v>
      </c>
      <c r="AU36" s="412">
        <v>519</v>
      </c>
      <c r="AV36" s="412">
        <v>725</v>
      </c>
      <c r="AW36" s="412">
        <v>2296</v>
      </c>
      <c r="AX36" s="412">
        <v>2147</v>
      </c>
      <c r="AY36" s="412">
        <v>7597</v>
      </c>
      <c r="AZ36" s="412">
        <v>165</v>
      </c>
      <c r="BA36" s="412">
        <v>7432</v>
      </c>
      <c r="BB36" s="412">
        <v>1963</v>
      </c>
      <c r="BC36" s="412">
        <v>365</v>
      </c>
      <c r="BD36" s="412">
        <v>1598</v>
      </c>
      <c r="BE36" s="412">
        <v>7459</v>
      </c>
      <c r="BF36" s="412">
        <v>7459</v>
      </c>
      <c r="BG36" s="412">
        <v>9065</v>
      </c>
      <c r="BH36" s="412">
        <v>9065</v>
      </c>
      <c r="BI36" s="412">
        <v>6706</v>
      </c>
      <c r="BJ36" s="412">
        <v>6706</v>
      </c>
      <c r="BK36" s="412">
        <v>5507</v>
      </c>
      <c r="BL36" s="412">
        <v>1872</v>
      </c>
      <c r="BM36" s="412">
        <v>3635</v>
      </c>
      <c r="BN36" s="412">
        <v>8820</v>
      </c>
      <c r="BO36" s="412">
        <v>1718</v>
      </c>
      <c r="BP36" s="412">
        <v>4007</v>
      </c>
      <c r="BQ36" s="412">
        <v>771</v>
      </c>
      <c r="BR36" s="412">
        <v>2324</v>
      </c>
      <c r="BS36" s="412">
        <v>7550</v>
      </c>
      <c r="BT36" s="412">
        <v>5443</v>
      </c>
      <c r="BU36" s="412">
        <v>2107</v>
      </c>
      <c r="BV36" s="412">
        <v>70563</v>
      </c>
      <c r="BW36" s="412">
        <v>21905</v>
      </c>
      <c r="BX36" s="412">
        <v>5386</v>
      </c>
      <c r="BY36" s="412">
        <v>39745</v>
      </c>
      <c r="BZ36" s="412">
        <v>66</v>
      </c>
      <c r="CA36" s="412">
        <v>3461</v>
      </c>
      <c r="CB36" s="412" t="s">
        <v>1711</v>
      </c>
      <c r="CC36" s="412">
        <v>9054</v>
      </c>
      <c r="CD36" s="412">
        <v>1056</v>
      </c>
      <c r="CE36" s="412" t="s">
        <v>1711</v>
      </c>
      <c r="CF36" s="412">
        <v>7998</v>
      </c>
      <c r="CG36" s="412" t="s">
        <v>1711</v>
      </c>
      <c r="CH36" s="412">
        <v>0</v>
      </c>
      <c r="CI36" s="412" t="s">
        <v>1711</v>
      </c>
      <c r="CJ36" s="412" t="s">
        <v>1711</v>
      </c>
      <c r="CK36" s="412" t="s">
        <v>1711</v>
      </c>
      <c r="CL36" s="412">
        <v>0</v>
      </c>
      <c r="CM36" s="412" t="s">
        <v>1711</v>
      </c>
      <c r="CN36" s="412" t="s">
        <v>1711</v>
      </c>
      <c r="CO36" s="412" t="s">
        <v>1711</v>
      </c>
      <c r="CP36" s="412" t="s">
        <v>1711</v>
      </c>
      <c r="CQ36" s="412" t="s">
        <v>1711</v>
      </c>
      <c r="CR36" s="412">
        <v>0</v>
      </c>
      <c r="CS36" s="412" t="s">
        <v>1711</v>
      </c>
      <c r="CT36" s="412">
        <v>0</v>
      </c>
      <c r="CU36" s="412" t="s">
        <v>1711</v>
      </c>
      <c r="CV36" s="412">
        <v>0</v>
      </c>
      <c r="CW36" s="412" t="s">
        <v>1711</v>
      </c>
      <c r="CX36" s="412" t="s">
        <v>1711</v>
      </c>
      <c r="CY36" s="412">
        <v>0</v>
      </c>
      <c r="CZ36" s="412" t="s">
        <v>1711</v>
      </c>
      <c r="DA36" s="412">
        <v>0</v>
      </c>
      <c r="DB36" s="412" t="s">
        <v>1711</v>
      </c>
      <c r="DC36" s="412" t="s">
        <v>1711</v>
      </c>
      <c r="DD36" s="412">
        <v>0</v>
      </c>
      <c r="DE36" s="412" t="s">
        <v>1711</v>
      </c>
      <c r="DF36" s="412" t="s">
        <v>1711</v>
      </c>
      <c r="DG36" s="412" t="s">
        <v>1711</v>
      </c>
      <c r="DH36" s="412" t="s">
        <v>1711</v>
      </c>
      <c r="DI36" s="412" t="s">
        <v>1711</v>
      </c>
      <c r="DJ36" s="412" t="s">
        <v>1711</v>
      </c>
      <c r="DK36" s="412" t="s">
        <v>1711</v>
      </c>
      <c r="DL36" s="412" t="s">
        <v>1711</v>
      </c>
      <c r="DM36" s="412" t="s">
        <v>1711</v>
      </c>
      <c r="DN36" s="412" t="s">
        <v>1711</v>
      </c>
      <c r="DO36" s="412">
        <v>1107</v>
      </c>
      <c r="DP36" s="412" t="s">
        <v>1711</v>
      </c>
      <c r="DQ36" s="412" t="s">
        <v>1711</v>
      </c>
      <c r="DR36" s="412" t="s">
        <v>1711</v>
      </c>
      <c r="DS36" s="412" t="s">
        <v>1711</v>
      </c>
      <c r="DT36" s="412">
        <v>1107</v>
      </c>
      <c r="DU36" s="412">
        <v>0</v>
      </c>
      <c r="DV36" s="412" t="s">
        <v>1711</v>
      </c>
      <c r="DW36" s="412" t="s">
        <v>1711</v>
      </c>
      <c r="DX36" s="412">
        <v>2459</v>
      </c>
      <c r="DY36" s="412">
        <v>2293</v>
      </c>
      <c r="DZ36" s="412">
        <v>166</v>
      </c>
      <c r="EA36" s="412">
        <v>0</v>
      </c>
      <c r="EB36" s="412" t="s">
        <v>1711</v>
      </c>
      <c r="EC36" s="412" t="s">
        <v>1711</v>
      </c>
      <c r="ED36" s="412" t="s">
        <v>1711</v>
      </c>
      <c r="EE36" s="412" t="s">
        <v>1711</v>
      </c>
      <c r="EF36" s="412">
        <v>0</v>
      </c>
      <c r="EG36" s="412" t="s">
        <v>1711</v>
      </c>
      <c r="EH36" s="412">
        <v>774</v>
      </c>
      <c r="EI36" s="412">
        <v>774</v>
      </c>
      <c r="EJ36" s="412" t="s">
        <v>1711</v>
      </c>
      <c r="EK36" s="412" t="s">
        <v>1711</v>
      </c>
      <c r="EL36" s="412" t="s">
        <v>1711</v>
      </c>
      <c r="EM36" s="412">
        <v>0</v>
      </c>
      <c r="EN36" s="412" t="s">
        <v>1711</v>
      </c>
      <c r="EO36" s="412" t="s">
        <v>1711</v>
      </c>
      <c r="EP36" s="412" t="s">
        <v>1711</v>
      </c>
      <c r="EQ36" s="412" t="s">
        <v>1711</v>
      </c>
      <c r="ER36" s="412" t="s">
        <v>1711</v>
      </c>
      <c r="ES36" s="412" t="s">
        <v>1711</v>
      </c>
      <c r="ET36" s="412">
        <v>0</v>
      </c>
      <c r="EU36" s="412" t="s">
        <v>1711</v>
      </c>
      <c r="EV36" s="412">
        <v>0</v>
      </c>
      <c r="EW36" s="412" t="s">
        <v>1711</v>
      </c>
      <c r="EX36" s="412" t="s">
        <v>1711</v>
      </c>
      <c r="EY36" s="412" t="s">
        <v>1711</v>
      </c>
      <c r="EZ36" s="412" t="s">
        <v>1711</v>
      </c>
      <c r="FA36" s="413" t="s">
        <v>1711</v>
      </c>
    </row>
    <row r="37" spans="1:157" x14ac:dyDescent="0.15">
      <c r="A37" s="410" t="s">
        <v>1798</v>
      </c>
      <c r="B37" s="414" t="s">
        <v>1098</v>
      </c>
      <c r="C37" s="412">
        <v>778353</v>
      </c>
      <c r="D37" s="412">
        <v>0</v>
      </c>
      <c r="E37" s="412" t="s">
        <v>1711</v>
      </c>
      <c r="F37" s="412" t="s">
        <v>1711</v>
      </c>
      <c r="G37" s="412" t="s">
        <v>1711</v>
      </c>
      <c r="H37" s="412" t="s">
        <v>1711</v>
      </c>
      <c r="I37" s="412" t="s">
        <v>1711</v>
      </c>
      <c r="J37" s="412">
        <v>0</v>
      </c>
      <c r="K37" s="412" t="s">
        <v>1711</v>
      </c>
      <c r="L37" s="412" t="s">
        <v>1711</v>
      </c>
      <c r="M37" s="412">
        <v>59</v>
      </c>
      <c r="N37" s="412">
        <v>59</v>
      </c>
      <c r="O37" s="412" t="s">
        <v>1711</v>
      </c>
      <c r="P37" s="412" t="s">
        <v>1711</v>
      </c>
      <c r="Q37" s="412" t="s">
        <v>1711</v>
      </c>
      <c r="R37" s="412">
        <v>0</v>
      </c>
      <c r="S37" s="412" t="s">
        <v>1711</v>
      </c>
      <c r="T37" s="412" t="s">
        <v>1711</v>
      </c>
      <c r="U37" s="412">
        <v>1660</v>
      </c>
      <c r="V37" s="412">
        <v>33</v>
      </c>
      <c r="W37" s="412">
        <v>1608</v>
      </c>
      <c r="X37" s="412">
        <v>19</v>
      </c>
      <c r="Y37" s="412" t="s">
        <v>1711</v>
      </c>
      <c r="Z37" s="412">
        <v>770</v>
      </c>
      <c r="AA37" s="412" t="s">
        <v>1711</v>
      </c>
      <c r="AB37" s="412" t="s">
        <v>1711</v>
      </c>
      <c r="AC37" s="412">
        <v>182</v>
      </c>
      <c r="AD37" s="412">
        <v>325</v>
      </c>
      <c r="AE37" s="412">
        <v>263</v>
      </c>
      <c r="AF37" s="412" t="s">
        <v>1711</v>
      </c>
      <c r="AG37" s="412" t="s">
        <v>1711</v>
      </c>
      <c r="AH37" s="412" t="s">
        <v>1711</v>
      </c>
      <c r="AI37" s="412">
        <v>0</v>
      </c>
      <c r="AJ37" s="412" t="s">
        <v>1711</v>
      </c>
      <c r="AK37" s="412" t="s">
        <v>1711</v>
      </c>
      <c r="AL37" s="412">
        <v>1639</v>
      </c>
      <c r="AM37" s="412">
        <v>1388</v>
      </c>
      <c r="AN37" s="412">
        <v>251</v>
      </c>
      <c r="AO37" s="412">
        <v>785</v>
      </c>
      <c r="AP37" s="412">
        <v>79</v>
      </c>
      <c r="AQ37" s="412" t="s">
        <v>1711</v>
      </c>
      <c r="AR37" s="412">
        <v>43</v>
      </c>
      <c r="AS37" s="412">
        <v>663</v>
      </c>
      <c r="AT37" s="412">
        <v>9906</v>
      </c>
      <c r="AU37" s="412">
        <v>980</v>
      </c>
      <c r="AV37" s="412">
        <v>7878</v>
      </c>
      <c r="AW37" s="412">
        <v>781</v>
      </c>
      <c r="AX37" s="412">
        <v>267</v>
      </c>
      <c r="AY37" s="412">
        <v>4004</v>
      </c>
      <c r="AZ37" s="412">
        <v>470</v>
      </c>
      <c r="BA37" s="412">
        <v>3534</v>
      </c>
      <c r="BB37" s="412">
        <v>27217</v>
      </c>
      <c r="BC37" s="412">
        <v>3774</v>
      </c>
      <c r="BD37" s="412">
        <v>23443</v>
      </c>
      <c r="BE37" s="412">
        <v>156074</v>
      </c>
      <c r="BF37" s="412">
        <v>156074</v>
      </c>
      <c r="BG37" s="412">
        <v>125345</v>
      </c>
      <c r="BH37" s="412">
        <v>125345</v>
      </c>
      <c r="BI37" s="412">
        <v>37391</v>
      </c>
      <c r="BJ37" s="412">
        <v>37391</v>
      </c>
      <c r="BK37" s="412">
        <v>9319</v>
      </c>
      <c r="BL37" s="412">
        <v>4095</v>
      </c>
      <c r="BM37" s="412">
        <v>5224</v>
      </c>
      <c r="BN37" s="412">
        <v>22602</v>
      </c>
      <c r="BO37" s="412">
        <v>10165</v>
      </c>
      <c r="BP37" s="412">
        <v>5703</v>
      </c>
      <c r="BQ37" s="412">
        <v>2640</v>
      </c>
      <c r="BR37" s="412">
        <v>4094</v>
      </c>
      <c r="BS37" s="412">
        <v>11339</v>
      </c>
      <c r="BT37" s="412">
        <v>8186</v>
      </c>
      <c r="BU37" s="412">
        <v>3153</v>
      </c>
      <c r="BV37" s="412">
        <v>258989</v>
      </c>
      <c r="BW37" s="412">
        <v>78680</v>
      </c>
      <c r="BX37" s="412">
        <v>19337</v>
      </c>
      <c r="BY37" s="412">
        <v>142736</v>
      </c>
      <c r="BZ37" s="412">
        <v>6445</v>
      </c>
      <c r="CA37" s="412">
        <v>11791</v>
      </c>
      <c r="CB37" s="412">
        <v>2643</v>
      </c>
      <c r="CC37" s="412">
        <v>35651</v>
      </c>
      <c r="CD37" s="412">
        <v>57</v>
      </c>
      <c r="CE37" s="412" t="s">
        <v>1711</v>
      </c>
      <c r="CF37" s="412">
        <v>35592</v>
      </c>
      <c r="CG37" s="412">
        <v>2</v>
      </c>
      <c r="CH37" s="412">
        <v>0</v>
      </c>
      <c r="CI37" s="412" t="s">
        <v>1711</v>
      </c>
      <c r="CJ37" s="412" t="s">
        <v>1711</v>
      </c>
      <c r="CK37" s="412" t="s">
        <v>1711</v>
      </c>
      <c r="CL37" s="412">
        <v>0</v>
      </c>
      <c r="CM37" s="412" t="s">
        <v>1711</v>
      </c>
      <c r="CN37" s="412" t="s">
        <v>1711</v>
      </c>
      <c r="CO37" s="412" t="s">
        <v>1711</v>
      </c>
      <c r="CP37" s="412" t="s">
        <v>1711</v>
      </c>
      <c r="CQ37" s="412" t="s">
        <v>1711</v>
      </c>
      <c r="CR37" s="412">
        <v>0</v>
      </c>
      <c r="CS37" s="412" t="s">
        <v>1711</v>
      </c>
      <c r="CT37" s="412">
        <v>0</v>
      </c>
      <c r="CU37" s="412" t="s">
        <v>1711</v>
      </c>
      <c r="CV37" s="412">
        <v>116</v>
      </c>
      <c r="CW37" s="412">
        <v>116</v>
      </c>
      <c r="CX37" s="412" t="s">
        <v>1711</v>
      </c>
      <c r="CY37" s="412">
        <v>0</v>
      </c>
      <c r="CZ37" s="412" t="s">
        <v>1711</v>
      </c>
      <c r="DA37" s="412">
        <v>0</v>
      </c>
      <c r="DB37" s="412" t="s">
        <v>1711</v>
      </c>
      <c r="DC37" s="412" t="s">
        <v>1711</v>
      </c>
      <c r="DD37" s="412">
        <v>23</v>
      </c>
      <c r="DE37" s="412">
        <v>23</v>
      </c>
      <c r="DF37" s="412" t="s">
        <v>1711</v>
      </c>
      <c r="DG37" s="412" t="s">
        <v>1711</v>
      </c>
      <c r="DH37" s="412" t="s">
        <v>1711</v>
      </c>
      <c r="DI37" s="412" t="s">
        <v>1711</v>
      </c>
      <c r="DJ37" s="412" t="s">
        <v>1711</v>
      </c>
      <c r="DK37" s="412" t="s">
        <v>1711</v>
      </c>
      <c r="DL37" s="412" t="s">
        <v>1711</v>
      </c>
      <c r="DM37" s="412" t="s">
        <v>1711</v>
      </c>
      <c r="DN37" s="412" t="s">
        <v>1711</v>
      </c>
      <c r="DO37" s="412">
        <v>0</v>
      </c>
      <c r="DP37" s="412" t="s">
        <v>1711</v>
      </c>
      <c r="DQ37" s="412" t="s">
        <v>1711</v>
      </c>
      <c r="DR37" s="412" t="s">
        <v>1711</v>
      </c>
      <c r="DS37" s="412" t="s">
        <v>1711</v>
      </c>
      <c r="DT37" s="412" t="s">
        <v>1711</v>
      </c>
      <c r="DU37" s="412">
        <v>0</v>
      </c>
      <c r="DV37" s="412" t="s">
        <v>1711</v>
      </c>
      <c r="DW37" s="412" t="s">
        <v>1711</v>
      </c>
      <c r="DX37" s="412">
        <v>102</v>
      </c>
      <c r="DY37" s="412">
        <v>102</v>
      </c>
      <c r="DZ37" s="412" t="s">
        <v>1711</v>
      </c>
      <c r="EA37" s="412">
        <v>0</v>
      </c>
      <c r="EB37" s="412" t="s">
        <v>1711</v>
      </c>
      <c r="EC37" s="412" t="s">
        <v>1711</v>
      </c>
      <c r="ED37" s="412" t="s">
        <v>1711</v>
      </c>
      <c r="EE37" s="412" t="s">
        <v>1711</v>
      </c>
      <c r="EF37" s="412">
        <v>0</v>
      </c>
      <c r="EG37" s="412" t="s">
        <v>1711</v>
      </c>
      <c r="EH37" s="412">
        <v>75134</v>
      </c>
      <c r="EI37" s="412">
        <v>73340</v>
      </c>
      <c r="EJ37" s="412" t="s">
        <v>1711</v>
      </c>
      <c r="EK37" s="412" t="s">
        <v>1711</v>
      </c>
      <c r="EL37" s="412">
        <v>1794</v>
      </c>
      <c r="EM37" s="412">
        <v>0</v>
      </c>
      <c r="EN37" s="412" t="s">
        <v>1711</v>
      </c>
      <c r="EO37" s="412" t="s">
        <v>1711</v>
      </c>
      <c r="EP37" s="412" t="s">
        <v>1711</v>
      </c>
      <c r="EQ37" s="412" t="s">
        <v>1711</v>
      </c>
      <c r="ER37" s="412" t="s">
        <v>1711</v>
      </c>
      <c r="ES37" s="412" t="s">
        <v>1711</v>
      </c>
      <c r="ET37" s="412">
        <v>228</v>
      </c>
      <c r="EU37" s="412">
        <v>228</v>
      </c>
      <c r="EV37" s="412">
        <v>0</v>
      </c>
      <c r="EW37" s="412" t="s">
        <v>1711</v>
      </c>
      <c r="EX37" s="412" t="s">
        <v>1711</v>
      </c>
      <c r="EY37" s="412" t="s">
        <v>1711</v>
      </c>
      <c r="EZ37" s="412" t="s">
        <v>1711</v>
      </c>
      <c r="FA37" s="413" t="s">
        <v>1711</v>
      </c>
    </row>
    <row r="38" spans="1:157" x14ac:dyDescent="0.15">
      <c r="A38" s="410" t="s">
        <v>1797</v>
      </c>
      <c r="B38" s="414" t="s">
        <v>355</v>
      </c>
      <c r="C38" s="412">
        <v>383733</v>
      </c>
      <c r="D38" s="412">
        <v>0</v>
      </c>
      <c r="E38" s="412" t="s">
        <v>1711</v>
      </c>
      <c r="F38" s="412" t="s">
        <v>1711</v>
      </c>
      <c r="G38" s="412" t="s">
        <v>1711</v>
      </c>
      <c r="H38" s="412" t="s">
        <v>1711</v>
      </c>
      <c r="I38" s="412" t="s">
        <v>1711</v>
      </c>
      <c r="J38" s="412">
        <v>0</v>
      </c>
      <c r="K38" s="412" t="s">
        <v>1711</v>
      </c>
      <c r="L38" s="412" t="s">
        <v>1711</v>
      </c>
      <c r="M38" s="412">
        <v>13</v>
      </c>
      <c r="N38" s="412">
        <v>13</v>
      </c>
      <c r="O38" s="412" t="s">
        <v>1711</v>
      </c>
      <c r="P38" s="412" t="s">
        <v>1711</v>
      </c>
      <c r="Q38" s="412" t="s">
        <v>1711</v>
      </c>
      <c r="R38" s="412">
        <v>0</v>
      </c>
      <c r="S38" s="412" t="s">
        <v>1711</v>
      </c>
      <c r="T38" s="412" t="s">
        <v>1711</v>
      </c>
      <c r="U38" s="412">
        <v>1358</v>
      </c>
      <c r="V38" s="412" t="s">
        <v>1711</v>
      </c>
      <c r="W38" s="412">
        <v>1226</v>
      </c>
      <c r="X38" s="412">
        <v>132</v>
      </c>
      <c r="Y38" s="412" t="s">
        <v>1711</v>
      </c>
      <c r="Z38" s="412">
        <v>0</v>
      </c>
      <c r="AA38" s="412" t="s">
        <v>1711</v>
      </c>
      <c r="AB38" s="412" t="s">
        <v>1711</v>
      </c>
      <c r="AC38" s="412" t="s">
        <v>1711</v>
      </c>
      <c r="AD38" s="412" t="s">
        <v>1711</v>
      </c>
      <c r="AE38" s="412" t="s">
        <v>1711</v>
      </c>
      <c r="AF38" s="412" t="s">
        <v>1711</v>
      </c>
      <c r="AG38" s="412" t="s">
        <v>1711</v>
      </c>
      <c r="AH38" s="412" t="s">
        <v>1711</v>
      </c>
      <c r="AI38" s="412">
        <v>0</v>
      </c>
      <c r="AJ38" s="412" t="s">
        <v>1711</v>
      </c>
      <c r="AK38" s="412" t="s">
        <v>1711</v>
      </c>
      <c r="AL38" s="412">
        <v>1186</v>
      </c>
      <c r="AM38" s="412">
        <v>1186</v>
      </c>
      <c r="AN38" s="412" t="s">
        <v>1711</v>
      </c>
      <c r="AO38" s="412">
        <v>1887</v>
      </c>
      <c r="AP38" s="412">
        <v>6</v>
      </c>
      <c r="AQ38" s="412">
        <v>664</v>
      </c>
      <c r="AR38" s="412" t="s">
        <v>1711</v>
      </c>
      <c r="AS38" s="412">
        <v>1217</v>
      </c>
      <c r="AT38" s="412">
        <v>157313</v>
      </c>
      <c r="AU38" s="412">
        <v>4131</v>
      </c>
      <c r="AV38" s="412">
        <v>144169</v>
      </c>
      <c r="AW38" s="412">
        <v>2476</v>
      </c>
      <c r="AX38" s="412">
        <v>6537</v>
      </c>
      <c r="AY38" s="412">
        <v>3962</v>
      </c>
      <c r="AZ38" s="412">
        <v>664</v>
      </c>
      <c r="BA38" s="412">
        <v>3298</v>
      </c>
      <c r="BB38" s="412">
        <v>47191</v>
      </c>
      <c r="BC38" s="412">
        <v>31936</v>
      </c>
      <c r="BD38" s="412">
        <v>15255</v>
      </c>
      <c r="BE38" s="412">
        <v>21616</v>
      </c>
      <c r="BF38" s="412">
        <v>21616</v>
      </c>
      <c r="BG38" s="412">
        <v>5019</v>
      </c>
      <c r="BH38" s="412">
        <v>5019</v>
      </c>
      <c r="BI38" s="412">
        <v>6137</v>
      </c>
      <c r="BJ38" s="412">
        <v>6137</v>
      </c>
      <c r="BK38" s="412">
        <v>1294</v>
      </c>
      <c r="BL38" s="412">
        <v>437</v>
      </c>
      <c r="BM38" s="412">
        <v>857</v>
      </c>
      <c r="BN38" s="412">
        <v>18596</v>
      </c>
      <c r="BO38" s="412">
        <v>8980</v>
      </c>
      <c r="BP38" s="412">
        <v>2181</v>
      </c>
      <c r="BQ38" s="412">
        <v>413</v>
      </c>
      <c r="BR38" s="412">
        <v>7022</v>
      </c>
      <c r="BS38" s="412">
        <v>3412</v>
      </c>
      <c r="BT38" s="412">
        <v>2509</v>
      </c>
      <c r="BU38" s="412">
        <v>903</v>
      </c>
      <c r="BV38" s="412">
        <v>107225</v>
      </c>
      <c r="BW38" s="412">
        <v>34212</v>
      </c>
      <c r="BX38" s="412">
        <v>8410</v>
      </c>
      <c r="BY38" s="412">
        <v>62291</v>
      </c>
      <c r="BZ38" s="412">
        <v>1858</v>
      </c>
      <c r="CA38" s="412">
        <v>454</v>
      </c>
      <c r="CB38" s="412" t="s">
        <v>1711</v>
      </c>
      <c r="CC38" s="412">
        <v>2756</v>
      </c>
      <c r="CD38" s="412" t="s">
        <v>1711</v>
      </c>
      <c r="CE38" s="412" t="s">
        <v>1711</v>
      </c>
      <c r="CF38" s="412">
        <v>2314</v>
      </c>
      <c r="CG38" s="412">
        <v>442</v>
      </c>
      <c r="CH38" s="412">
        <v>65</v>
      </c>
      <c r="CI38" s="412">
        <v>65</v>
      </c>
      <c r="CJ38" s="412" t="s">
        <v>1711</v>
      </c>
      <c r="CK38" s="412" t="s">
        <v>1711</v>
      </c>
      <c r="CL38" s="412">
        <v>0</v>
      </c>
      <c r="CM38" s="412" t="s">
        <v>1711</v>
      </c>
      <c r="CN38" s="412" t="s">
        <v>1711</v>
      </c>
      <c r="CO38" s="412" t="s">
        <v>1711</v>
      </c>
      <c r="CP38" s="412" t="s">
        <v>1711</v>
      </c>
      <c r="CQ38" s="412" t="s">
        <v>1711</v>
      </c>
      <c r="CR38" s="412">
        <v>0</v>
      </c>
      <c r="CS38" s="412" t="s">
        <v>1711</v>
      </c>
      <c r="CT38" s="412">
        <v>1093</v>
      </c>
      <c r="CU38" s="412">
        <v>1093</v>
      </c>
      <c r="CV38" s="412">
        <v>601</v>
      </c>
      <c r="CW38" s="412">
        <v>601</v>
      </c>
      <c r="CX38" s="412" t="s">
        <v>1711</v>
      </c>
      <c r="CY38" s="412">
        <v>0</v>
      </c>
      <c r="CZ38" s="412" t="s">
        <v>1711</v>
      </c>
      <c r="DA38" s="412">
        <v>0</v>
      </c>
      <c r="DB38" s="412" t="s">
        <v>1711</v>
      </c>
      <c r="DC38" s="412" t="s">
        <v>1711</v>
      </c>
      <c r="DD38" s="412">
        <v>0</v>
      </c>
      <c r="DE38" s="412" t="s">
        <v>1711</v>
      </c>
      <c r="DF38" s="412" t="s">
        <v>1711</v>
      </c>
      <c r="DG38" s="412" t="s">
        <v>1711</v>
      </c>
      <c r="DH38" s="412" t="s">
        <v>1711</v>
      </c>
      <c r="DI38" s="412" t="s">
        <v>1711</v>
      </c>
      <c r="DJ38" s="412" t="s">
        <v>1711</v>
      </c>
      <c r="DK38" s="412" t="s">
        <v>1711</v>
      </c>
      <c r="DL38" s="412" t="s">
        <v>1711</v>
      </c>
      <c r="DM38" s="412" t="s">
        <v>1711</v>
      </c>
      <c r="DN38" s="412" t="s">
        <v>1711</v>
      </c>
      <c r="DO38" s="412">
        <v>0</v>
      </c>
      <c r="DP38" s="412" t="s">
        <v>1711</v>
      </c>
      <c r="DQ38" s="412" t="s">
        <v>1711</v>
      </c>
      <c r="DR38" s="412" t="s">
        <v>1711</v>
      </c>
      <c r="DS38" s="412" t="s">
        <v>1711</v>
      </c>
      <c r="DT38" s="412" t="s">
        <v>1711</v>
      </c>
      <c r="DU38" s="412">
        <v>0</v>
      </c>
      <c r="DV38" s="412" t="s">
        <v>1711</v>
      </c>
      <c r="DW38" s="412" t="s">
        <v>1711</v>
      </c>
      <c r="DX38" s="412">
        <v>1541</v>
      </c>
      <c r="DY38" s="412">
        <v>1541</v>
      </c>
      <c r="DZ38" s="412" t="s">
        <v>1711</v>
      </c>
      <c r="EA38" s="412">
        <v>0</v>
      </c>
      <c r="EB38" s="412" t="s">
        <v>1711</v>
      </c>
      <c r="EC38" s="412" t="s">
        <v>1711</v>
      </c>
      <c r="ED38" s="412" t="s">
        <v>1711</v>
      </c>
      <c r="EE38" s="412" t="s">
        <v>1711</v>
      </c>
      <c r="EF38" s="412">
        <v>0</v>
      </c>
      <c r="EG38" s="412" t="s">
        <v>1711</v>
      </c>
      <c r="EH38" s="412">
        <v>1468</v>
      </c>
      <c r="EI38" s="412">
        <v>671</v>
      </c>
      <c r="EJ38" s="412" t="s">
        <v>1711</v>
      </c>
      <c r="EK38" s="412" t="s">
        <v>1711</v>
      </c>
      <c r="EL38" s="412">
        <v>797</v>
      </c>
      <c r="EM38" s="412">
        <v>0</v>
      </c>
      <c r="EN38" s="412" t="s">
        <v>1711</v>
      </c>
      <c r="EO38" s="412" t="s">
        <v>1711</v>
      </c>
      <c r="EP38" s="412" t="s">
        <v>1711</v>
      </c>
      <c r="EQ38" s="412" t="s">
        <v>1711</v>
      </c>
      <c r="ER38" s="412" t="s">
        <v>1711</v>
      </c>
      <c r="ES38" s="412" t="s">
        <v>1711</v>
      </c>
      <c r="ET38" s="412">
        <v>0</v>
      </c>
      <c r="EU38" s="412" t="s">
        <v>1711</v>
      </c>
      <c r="EV38" s="412">
        <v>0</v>
      </c>
      <c r="EW38" s="412" t="s">
        <v>1711</v>
      </c>
      <c r="EX38" s="412" t="s">
        <v>1711</v>
      </c>
      <c r="EY38" s="412" t="s">
        <v>1711</v>
      </c>
      <c r="EZ38" s="412" t="s">
        <v>1711</v>
      </c>
      <c r="FA38" s="413" t="s">
        <v>1711</v>
      </c>
    </row>
    <row r="39" spans="1:157" x14ac:dyDescent="0.15">
      <c r="A39" s="410" t="s">
        <v>1796</v>
      </c>
      <c r="B39" s="414" t="s">
        <v>1099</v>
      </c>
      <c r="C39" s="412">
        <v>256133</v>
      </c>
      <c r="D39" s="412">
        <v>0</v>
      </c>
      <c r="E39" s="412" t="s">
        <v>1711</v>
      </c>
      <c r="F39" s="412" t="s">
        <v>1711</v>
      </c>
      <c r="G39" s="412" t="s">
        <v>1711</v>
      </c>
      <c r="H39" s="412" t="s">
        <v>1711</v>
      </c>
      <c r="I39" s="412" t="s">
        <v>1711</v>
      </c>
      <c r="J39" s="412">
        <v>0</v>
      </c>
      <c r="K39" s="412" t="s">
        <v>1711</v>
      </c>
      <c r="L39" s="412" t="s">
        <v>1711</v>
      </c>
      <c r="M39" s="412">
        <v>5891</v>
      </c>
      <c r="N39" s="412">
        <v>5891</v>
      </c>
      <c r="O39" s="412" t="s">
        <v>1711</v>
      </c>
      <c r="P39" s="412" t="s">
        <v>1711</v>
      </c>
      <c r="Q39" s="412" t="s">
        <v>1711</v>
      </c>
      <c r="R39" s="412">
        <v>0</v>
      </c>
      <c r="S39" s="412" t="s">
        <v>1711</v>
      </c>
      <c r="T39" s="412" t="s">
        <v>1711</v>
      </c>
      <c r="U39" s="412">
        <v>3373</v>
      </c>
      <c r="V39" s="412">
        <v>452</v>
      </c>
      <c r="W39" s="412">
        <v>2921</v>
      </c>
      <c r="X39" s="412" t="s">
        <v>1711</v>
      </c>
      <c r="Y39" s="412" t="s">
        <v>1711</v>
      </c>
      <c r="Z39" s="412">
        <v>0</v>
      </c>
      <c r="AA39" s="412" t="s">
        <v>1711</v>
      </c>
      <c r="AB39" s="412" t="s">
        <v>1711</v>
      </c>
      <c r="AC39" s="412" t="s">
        <v>1711</v>
      </c>
      <c r="AD39" s="412" t="s">
        <v>1711</v>
      </c>
      <c r="AE39" s="412" t="s">
        <v>1711</v>
      </c>
      <c r="AF39" s="412" t="s">
        <v>1711</v>
      </c>
      <c r="AG39" s="412" t="s">
        <v>1711</v>
      </c>
      <c r="AH39" s="412" t="s">
        <v>1711</v>
      </c>
      <c r="AI39" s="412">
        <v>0</v>
      </c>
      <c r="AJ39" s="412" t="s">
        <v>1711</v>
      </c>
      <c r="AK39" s="412" t="s">
        <v>1711</v>
      </c>
      <c r="AL39" s="412">
        <v>2945</v>
      </c>
      <c r="AM39" s="412">
        <v>2937</v>
      </c>
      <c r="AN39" s="412">
        <v>8</v>
      </c>
      <c r="AO39" s="412">
        <v>71</v>
      </c>
      <c r="AP39" s="412" t="s">
        <v>1711</v>
      </c>
      <c r="AQ39" s="412">
        <v>41</v>
      </c>
      <c r="AR39" s="412" t="s">
        <v>1711</v>
      </c>
      <c r="AS39" s="412">
        <v>30</v>
      </c>
      <c r="AT39" s="412">
        <v>567</v>
      </c>
      <c r="AU39" s="412">
        <v>7</v>
      </c>
      <c r="AV39" s="412">
        <v>455</v>
      </c>
      <c r="AW39" s="412">
        <v>54</v>
      </c>
      <c r="AX39" s="412">
        <v>51</v>
      </c>
      <c r="AY39" s="412">
        <v>73</v>
      </c>
      <c r="AZ39" s="412">
        <v>28</v>
      </c>
      <c r="BA39" s="412">
        <v>45</v>
      </c>
      <c r="BB39" s="412">
        <v>11540</v>
      </c>
      <c r="BC39" s="412">
        <v>9257</v>
      </c>
      <c r="BD39" s="412">
        <v>2283</v>
      </c>
      <c r="BE39" s="412">
        <v>22640</v>
      </c>
      <c r="BF39" s="412">
        <v>22640</v>
      </c>
      <c r="BG39" s="412">
        <v>26171</v>
      </c>
      <c r="BH39" s="412">
        <v>26171</v>
      </c>
      <c r="BI39" s="412">
        <v>1993</v>
      </c>
      <c r="BJ39" s="412">
        <v>1993</v>
      </c>
      <c r="BK39" s="412">
        <v>0</v>
      </c>
      <c r="BL39" s="412" t="s">
        <v>1711</v>
      </c>
      <c r="BM39" s="412" t="s">
        <v>1711</v>
      </c>
      <c r="BN39" s="412">
        <v>3985</v>
      </c>
      <c r="BO39" s="412">
        <v>2524</v>
      </c>
      <c r="BP39" s="412">
        <v>455</v>
      </c>
      <c r="BQ39" s="412" t="s">
        <v>1711</v>
      </c>
      <c r="BR39" s="412">
        <v>1006</v>
      </c>
      <c r="BS39" s="412">
        <v>393</v>
      </c>
      <c r="BT39" s="412">
        <v>393</v>
      </c>
      <c r="BU39" s="412" t="s">
        <v>1711</v>
      </c>
      <c r="BV39" s="412">
        <v>47641</v>
      </c>
      <c r="BW39" s="412">
        <v>13137</v>
      </c>
      <c r="BX39" s="412">
        <v>3228</v>
      </c>
      <c r="BY39" s="412">
        <v>23813</v>
      </c>
      <c r="BZ39" s="412">
        <v>629</v>
      </c>
      <c r="CA39" s="412">
        <v>6834</v>
      </c>
      <c r="CB39" s="412">
        <v>4281</v>
      </c>
      <c r="CC39" s="412">
        <v>2423</v>
      </c>
      <c r="CD39" s="412" t="s">
        <v>1711</v>
      </c>
      <c r="CE39" s="412" t="s">
        <v>1711</v>
      </c>
      <c r="CF39" s="412">
        <v>1230</v>
      </c>
      <c r="CG39" s="412">
        <v>1193</v>
      </c>
      <c r="CH39" s="412">
        <v>83325</v>
      </c>
      <c r="CI39" s="412">
        <v>45028</v>
      </c>
      <c r="CJ39" s="412">
        <v>7689</v>
      </c>
      <c r="CK39" s="412">
        <v>30608</v>
      </c>
      <c r="CL39" s="412">
        <v>1468</v>
      </c>
      <c r="CM39" s="412">
        <v>1450</v>
      </c>
      <c r="CN39" s="412">
        <v>13</v>
      </c>
      <c r="CO39" s="412">
        <v>111</v>
      </c>
      <c r="CP39" s="412">
        <v>75</v>
      </c>
      <c r="CQ39" s="412">
        <v>18</v>
      </c>
      <c r="CR39" s="412">
        <v>0</v>
      </c>
      <c r="CS39" s="412" t="s">
        <v>1711</v>
      </c>
      <c r="CT39" s="412">
        <v>2739</v>
      </c>
      <c r="CU39" s="412">
        <v>2739</v>
      </c>
      <c r="CV39" s="412">
        <v>4649</v>
      </c>
      <c r="CW39" s="412">
        <v>1241</v>
      </c>
      <c r="CX39" s="412">
        <v>3408</v>
      </c>
      <c r="CY39" s="412">
        <v>0</v>
      </c>
      <c r="CZ39" s="412" t="s">
        <v>1711</v>
      </c>
      <c r="DA39" s="412">
        <v>0</v>
      </c>
      <c r="DB39" s="412" t="s">
        <v>1711</v>
      </c>
      <c r="DC39" s="412" t="s">
        <v>1711</v>
      </c>
      <c r="DD39" s="412">
        <v>424</v>
      </c>
      <c r="DE39" s="412">
        <v>113</v>
      </c>
      <c r="DF39" s="412">
        <v>139</v>
      </c>
      <c r="DG39" s="412" t="s">
        <v>1711</v>
      </c>
      <c r="DH39" s="412" t="s">
        <v>1711</v>
      </c>
      <c r="DI39" s="412">
        <v>18</v>
      </c>
      <c r="DJ39" s="412">
        <v>154</v>
      </c>
      <c r="DK39" s="412" t="s">
        <v>1711</v>
      </c>
      <c r="DL39" s="412" t="s">
        <v>1711</v>
      </c>
      <c r="DM39" s="412" t="s">
        <v>1711</v>
      </c>
      <c r="DN39" s="412" t="s">
        <v>1711</v>
      </c>
      <c r="DO39" s="412">
        <v>601</v>
      </c>
      <c r="DP39" s="412">
        <v>562</v>
      </c>
      <c r="DQ39" s="412" t="s">
        <v>1711</v>
      </c>
      <c r="DR39" s="412" t="s">
        <v>1711</v>
      </c>
      <c r="DS39" s="412">
        <v>39</v>
      </c>
      <c r="DT39" s="412" t="s">
        <v>1711</v>
      </c>
      <c r="DU39" s="412">
        <v>0</v>
      </c>
      <c r="DV39" s="412" t="s">
        <v>1711</v>
      </c>
      <c r="DW39" s="412" t="s">
        <v>1711</v>
      </c>
      <c r="DX39" s="412">
        <v>2357</v>
      </c>
      <c r="DY39" s="412" t="s">
        <v>1711</v>
      </c>
      <c r="DZ39" s="412">
        <v>2357</v>
      </c>
      <c r="EA39" s="412">
        <v>0</v>
      </c>
      <c r="EB39" s="412" t="s">
        <v>1711</v>
      </c>
      <c r="EC39" s="412" t="s">
        <v>1711</v>
      </c>
      <c r="ED39" s="412" t="s">
        <v>1711</v>
      </c>
      <c r="EE39" s="412" t="s">
        <v>1711</v>
      </c>
      <c r="EF39" s="412">
        <v>0</v>
      </c>
      <c r="EG39" s="412" t="s">
        <v>1711</v>
      </c>
      <c r="EH39" s="412">
        <v>30519</v>
      </c>
      <c r="EI39" s="412">
        <v>14215</v>
      </c>
      <c r="EJ39" s="412" t="s">
        <v>1711</v>
      </c>
      <c r="EK39" s="412">
        <v>16188</v>
      </c>
      <c r="EL39" s="412">
        <v>116</v>
      </c>
      <c r="EM39" s="412">
        <v>0</v>
      </c>
      <c r="EN39" s="412" t="s">
        <v>1711</v>
      </c>
      <c r="EO39" s="412" t="s">
        <v>1711</v>
      </c>
      <c r="EP39" s="412" t="s">
        <v>1711</v>
      </c>
      <c r="EQ39" s="412" t="s">
        <v>1711</v>
      </c>
      <c r="ER39" s="412" t="s">
        <v>1711</v>
      </c>
      <c r="ES39" s="412" t="s">
        <v>1711</v>
      </c>
      <c r="ET39" s="412">
        <v>345</v>
      </c>
      <c r="EU39" s="412">
        <v>345</v>
      </c>
      <c r="EV39" s="412">
        <v>0</v>
      </c>
      <c r="EW39" s="412" t="s">
        <v>1711</v>
      </c>
      <c r="EX39" s="412" t="s">
        <v>1711</v>
      </c>
      <c r="EY39" s="412" t="s">
        <v>1711</v>
      </c>
      <c r="EZ39" s="412" t="s">
        <v>1711</v>
      </c>
      <c r="FA39" s="413" t="s">
        <v>1711</v>
      </c>
    </row>
    <row r="40" spans="1:157" x14ac:dyDescent="0.15">
      <c r="A40" s="410" t="s">
        <v>1795</v>
      </c>
      <c r="B40" s="414" t="s">
        <v>356</v>
      </c>
      <c r="C40" s="412">
        <v>1295961</v>
      </c>
      <c r="D40" s="412">
        <v>0</v>
      </c>
      <c r="E40" s="412" t="s">
        <v>1711</v>
      </c>
      <c r="F40" s="412" t="s">
        <v>1711</v>
      </c>
      <c r="G40" s="412" t="s">
        <v>1711</v>
      </c>
      <c r="H40" s="412" t="s">
        <v>1711</v>
      </c>
      <c r="I40" s="412" t="s">
        <v>1711</v>
      </c>
      <c r="J40" s="412">
        <v>0</v>
      </c>
      <c r="K40" s="412" t="s">
        <v>1711</v>
      </c>
      <c r="L40" s="412" t="s">
        <v>1711</v>
      </c>
      <c r="M40" s="412">
        <v>0</v>
      </c>
      <c r="N40" s="412" t="s">
        <v>1711</v>
      </c>
      <c r="O40" s="412" t="s">
        <v>1711</v>
      </c>
      <c r="P40" s="412" t="s">
        <v>1711</v>
      </c>
      <c r="Q40" s="412" t="s">
        <v>1711</v>
      </c>
      <c r="R40" s="412">
        <v>0</v>
      </c>
      <c r="S40" s="412" t="s">
        <v>1711</v>
      </c>
      <c r="T40" s="412" t="s">
        <v>1711</v>
      </c>
      <c r="U40" s="412">
        <v>0</v>
      </c>
      <c r="V40" s="412" t="s">
        <v>1711</v>
      </c>
      <c r="W40" s="412" t="s">
        <v>1711</v>
      </c>
      <c r="X40" s="412" t="s">
        <v>1711</v>
      </c>
      <c r="Y40" s="412" t="s">
        <v>1711</v>
      </c>
      <c r="Z40" s="412">
        <v>0</v>
      </c>
      <c r="AA40" s="412" t="s">
        <v>1711</v>
      </c>
      <c r="AB40" s="412" t="s">
        <v>1711</v>
      </c>
      <c r="AC40" s="412" t="s">
        <v>1711</v>
      </c>
      <c r="AD40" s="412" t="s">
        <v>1711</v>
      </c>
      <c r="AE40" s="412" t="s">
        <v>1711</v>
      </c>
      <c r="AF40" s="412" t="s">
        <v>1711</v>
      </c>
      <c r="AG40" s="412" t="s">
        <v>1711</v>
      </c>
      <c r="AH40" s="412" t="s">
        <v>1711</v>
      </c>
      <c r="AI40" s="412">
        <v>0</v>
      </c>
      <c r="AJ40" s="412" t="s">
        <v>1711</v>
      </c>
      <c r="AK40" s="412" t="s">
        <v>1711</v>
      </c>
      <c r="AL40" s="412">
        <v>0</v>
      </c>
      <c r="AM40" s="412" t="s">
        <v>1711</v>
      </c>
      <c r="AN40" s="412" t="s">
        <v>1711</v>
      </c>
      <c r="AO40" s="412">
        <v>0</v>
      </c>
      <c r="AP40" s="412" t="s">
        <v>1711</v>
      </c>
      <c r="AQ40" s="412" t="s">
        <v>1711</v>
      </c>
      <c r="AR40" s="412" t="s">
        <v>1711</v>
      </c>
      <c r="AS40" s="412" t="s">
        <v>1711</v>
      </c>
      <c r="AT40" s="412">
        <v>0</v>
      </c>
      <c r="AU40" s="412" t="s">
        <v>1711</v>
      </c>
      <c r="AV40" s="412" t="s">
        <v>1711</v>
      </c>
      <c r="AW40" s="412" t="s">
        <v>1711</v>
      </c>
      <c r="AX40" s="412" t="s">
        <v>1711</v>
      </c>
      <c r="AY40" s="412">
        <v>0</v>
      </c>
      <c r="AZ40" s="412" t="s">
        <v>1711</v>
      </c>
      <c r="BA40" s="412" t="s">
        <v>1711</v>
      </c>
      <c r="BB40" s="412">
        <v>0</v>
      </c>
      <c r="BC40" s="412" t="s">
        <v>1711</v>
      </c>
      <c r="BD40" s="412" t="s">
        <v>1711</v>
      </c>
      <c r="BE40" s="412">
        <v>0</v>
      </c>
      <c r="BF40" s="412" t="s">
        <v>1711</v>
      </c>
      <c r="BG40" s="412">
        <v>0</v>
      </c>
      <c r="BH40" s="412" t="s">
        <v>1711</v>
      </c>
      <c r="BI40" s="412">
        <v>0</v>
      </c>
      <c r="BJ40" s="412" t="s">
        <v>1711</v>
      </c>
      <c r="BK40" s="412">
        <v>1287016</v>
      </c>
      <c r="BL40" s="412">
        <v>1287016</v>
      </c>
      <c r="BM40" s="412" t="s">
        <v>1711</v>
      </c>
      <c r="BN40" s="412">
        <v>0</v>
      </c>
      <c r="BO40" s="412" t="s">
        <v>1711</v>
      </c>
      <c r="BP40" s="412" t="s">
        <v>1711</v>
      </c>
      <c r="BQ40" s="412" t="s">
        <v>1711</v>
      </c>
      <c r="BR40" s="412" t="s">
        <v>1711</v>
      </c>
      <c r="BS40" s="412">
        <v>0</v>
      </c>
      <c r="BT40" s="412" t="s">
        <v>1711</v>
      </c>
      <c r="BU40" s="412" t="s">
        <v>1711</v>
      </c>
      <c r="BV40" s="412">
        <v>0</v>
      </c>
      <c r="BW40" s="412" t="s">
        <v>1711</v>
      </c>
      <c r="BX40" s="412" t="s">
        <v>1711</v>
      </c>
      <c r="BY40" s="412" t="s">
        <v>1711</v>
      </c>
      <c r="BZ40" s="412" t="s">
        <v>1711</v>
      </c>
      <c r="CA40" s="412" t="s">
        <v>1711</v>
      </c>
      <c r="CB40" s="412" t="s">
        <v>1711</v>
      </c>
      <c r="CC40" s="412">
        <v>0</v>
      </c>
      <c r="CD40" s="412" t="s">
        <v>1711</v>
      </c>
      <c r="CE40" s="412" t="s">
        <v>1711</v>
      </c>
      <c r="CF40" s="412" t="s">
        <v>1711</v>
      </c>
      <c r="CG40" s="412" t="s">
        <v>1711</v>
      </c>
      <c r="CH40" s="412">
        <v>0</v>
      </c>
      <c r="CI40" s="412" t="s">
        <v>1711</v>
      </c>
      <c r="CJ40" s="412" t="s">
        <v>1711</v>
      </c>
      <c r="CK40" s="412" t="s">
        <v>1711</v>
      </c>
      <c r="CL40" s="412">
        <v>0</v>
      </c>
      <c r="CM40" s="412" t="s">
        <v>1711</v>
      </c>
      <c r="CN40" s="412" t="s">
        <v>1711</v>
      </c>
      <c r="CO40" s="412" t="s">
        <v>1711</v>
      </c>
      <c r="CP40" s="412" t="s">
        <v>1711</v>
      </c>
      <c r="CQ40" s="412" t="s">
        <v>1711</v>
      </c>
      <c r="CR40" s="412">
        <v>0</v>
      </c>
      <c r="CS40" s="412" t="s">
        <v>1711</v>
      </c>
      <c r="CT40" s="412">
        <v>0</v>
      </c>
      <c r="CU40" s="412" t="s">
        <v>1711</v>
      </c>
      <c r="CV40" s="412">
        <v>0</v>
      </c>
      <c r="CW40" s="412" t="s">
        <v>1711</v>
      </c>
      <c r="CX40" s="412" t="s">
        <v>1711</v>
      </c>
      <c r="CY40" s="412">
        <v>0</v>
      </c>
      <c r="CZ40" s="412" t="s">
        <v>1711</v>
      </c>
      <c r="DA40" s="412">
        <v>0</v>
      </c>
      <c r="DB40" s="412" t="s">
        <v>1711</v>
      </c>
      <c r="DC40" s="412" t="s">
        <v>1711</v>
      </c>
      <c r="DD40" s="412">
        <v>0</v>
      </c>
      <c r="DE40" s="412" t="s">
        <v>1711</v>
      </c>
      <c r="DF40" s="412" t="s">
        <v>1711</v>
      </c>
      <c r="DG40" s="412" t="s">
        <v>1711</v>
      </c>
      <c r="DH40" s="412" t="s">
        <v>1711</v>
      </c>
      <c r="DI40" s="412" t="s">
        <v>1711</v>
      </c>
      <c r="DJ40" s="412" t="s">
        <v>1711</v>
      </c>
      <c r="DK40" s="412" t="s">
        <v>1711</v>
      </c>
      <c r="DL40" s="412" t="s">
        <v>1711</v>
      </c>
      <c r="DM40" s="412" t="s">
        <v>1711</v>
      </c>
      <c r="DN40" s="412" t="s">
        <v>1711</v>
      </c>
      <c r="DO40" s="412">
        <v>0</v>
      </c>
      <c r="DP40" s="412" t="s">
        <v>1711</v>
      </c>
      <c r="DQ40" s="412" t="s">
        <v>1711</v>
      </c>
      <c r="DR40" s="412" t="s">
        <v>1711</v>
      </c>
      <c r="DS40" s="412" t="s">
        <v>1711</v>
      </c>
      <c r="DT40" s="412" t="s">
        <v>1711</v>
      </c>
      <c r="DU40" s="412">
        <v>0</v>
      </c>
      <c r="DV40" s="412" t="s">
        <v>1711</v>
      </c>
      <c r="DW40" s="412" t="s">
        <v>1711</v>
      </c>
      <c r="DX40" s="412">
        <v>8945</v>
      </c>
      <c r="DY40" s="412" t="s">
        <v>1711</v>
      </c>
      <c r="DZ40" s="412">
        <v>8945</v>
      </c>
      <c r="EA40" s="412">
        <v>0</v>
      </c>
      <c r="EB40" s="412" t="s">
        <v>1711</v>
      </c>
      <c r="EC40" s="412" t="s">
        <v>1711</v>
      </c>
      <c r="ED40" s="412" t="s">
        <v>1711</v>
      </c>
      <c r="EE40" s="412" t="s">
        <v>1711</v>
      </c>
      <c r="EF40" s="412">
        <v>0</v>
      </c>
      <c r="EG40" s="412" t="s">
        <v>1711</v>
      </c>
      <c r="EH40" s="412">
        <v>0</v>
      </c>
      <c r="EI40" s="412" t="s">
        <v>1711</v>
      </c>
      <c r="EJ40" s="412" t="s">
        <v>1711</v>
      </c>
      <c r="EK40" s="412" t="s">
        <v>1711</v>
      </c>
      <c r="EL40" s="412" t="s">
        <v>1711</v>
      </c>
      <c r="EM40" s="412">
        <v>0</v>
      </c>
      <c r="EN40" s="412" t="s">
        <v>1711</v>
      </c>
      <c r="EO40" s="412" t="s">
        <v>1711</v>
      </c>
      <c r="EP40" s="412" t="s">
        <v>1711</v>
      </c>
      <c r="EQ40" s="412" t="s">
        <v>1711</v>
      </c>
      <c r="ER40" s="412" t="s">
        <v>1711</v>
      </c>
      <c r="ES40" s="412" t="s">
        <v>1711</v>
      </c>
      <c r="ET40" s="412">
        <v>0</v>
      </c>
      <c r="EU40" s="412" t="s">
        <v>1711</v>
      </c>
      <c r="EV40" s="412">
        <v>0</v>
      </c>
      <c r="EW40" s="412" t="s">
        <v>1711</v>
      </c>
      <c r="EX40" s="412" t="s">
        <v>1711</v>
      </c>
      <c r="EY40" s="412" t="s">
        <v>1711</v>
      </c>
      <c r="EZ40" s="412" t="s">
        <v>1711</v>
      </c>
      <c r="FA40" s="413" t="s">
        <v>1711</v>
      </c>
    </row>
    <row r="41" spans="1:157" x14ac:dyDescent="0.15">
      <c r="A41" s="410" t="s">
        <v>1794</v>
      </c>
      <c r="B41" s="414" t="s">
        <v>1100</v>
      </c>
      <c r="C41" s="412">
        <v>1147543</v>
      </c>
      <c r="D41" s="412">
        <v>0</v>
      </c>
      <c r="E41" s="412" t="s">
        <v>1711</v>
      </c>
      <c r="F41" s="412" t="s">
        <v>1711</v>
      </c>
      <c r="G41" s="412" t="s">
        <v>1711</v>
      </c>
      <c r="H41" s="412" t="s">
        <v>1711</v>
      </c>
      <c r="I41" s="412" t="s">
        <v>1711</v>
      </c>
      <c r="J41" s="412">
        <v>0</v>
      </c>
      <c r="K41" s="412" t="s">
        <v>1711</v>
      </c>
      <c r="L41" s="412" t="s">
        <v>1711</v>
      </c>
      <c r="M41" s="412">
        <v>4733</v>
      </c>
      <c r="N41" s="412">
        <v>4733</v>
      </c>
      <c r="O41" s="412" t="s">
        <v>1711</v>
      </c>
      <c r="P41" s="412" t="s">
        <v>1711</v>
      </c>
      <c r="Q41" s="412" t="s">
        <v>1711</v>
      </c>
      <c r="R41" s="412">
        <v>0</v>
      </c>
      <c r="S41" s="412" t="s">
        <v>1711</v>
      </c>
      <c r="T41" s="412" t="s">
        <v>1711</v>
      </c>
      <c r="U41" s="412">
        <v>326</v>
      </c>
      <c r="V41" s="412" t="s">
        <v>1711</v>
      </c>
      <c r="W41" s="412">
        <v>326</v>
      </c>
      <c r="X41" s="412" t="s">
        <v>1711</v>
      </c>
      <c r="Y41" s="412" t="s">
        <v>1711</v>
      </c>
      <c r="Z41" s="412">
        <v>2</v>
      </c>
      <c r="AA41" s="412" t="s">
        <v>1711</v>
      </c>
      <c r="AB41" s="412" t="s">
        <v>1711</v>
      </c>
      <c r="AC41" s="412">
        <v>1</v>
      </c>
      <c r="AD41" s="412">
        <v>1</v>
      </c>
      <c r="AE41" s="412" t="s">
        <v>1711</v>
      </c>
      <c r="AF41" s="412" t="s">
        <v>1711</v>
      </c>
      <c r="AG41" s="412" t="s">
        <v>1711</v>
      </c>
      <c r="AH41" s="412" t="s">
        <v>1711</v>
      </c>
      <c r="AI41" s="412">
        <v>0</v>
      </c>
      <c r="AJ41" s="412" t="s">
        <v>1711</v>
      </c>
      <c r="AK41" s="412" t="s">
        <v>1711</v>
      </c>
      <c r="AL41" s="412">
        <v>256925</v>
      </c>
      <c r="AM41" s="412">
        <v>238596</v>
      </c>
      <c r="AN41" s="412">
        <v>18329</v>
      </c>
      <c r="AO41" s="412">
        <v>25684</v>
      </c>
      <c r="AP41" s="412">
        <v>25684</v>
      </c>
      <c r="AQ41" s="412" t="s">
        <v>1711</v>
      </c>
      <c r="AR41" s="412" t="s">
        <v>1711</v>
      </c>
      <c r="AS41" s="412" t="s">
        <v>1711</v>
      </c>
      <c r="AT41" s="412">
        <v>15028</v>
      </c>
      <c r="AU41" s="412" t="s">
        <v>1711</v>
      </c>
      <c r="AV41" s="412" t="s">
        <v>1711</v>
      </c>
      <c r="AW41" s="412">
        <v>7764</v>
      </c>
      <c r="AX41" s="412">
        <v>7264</v>
      </c>
      <c r="AY41" s="412">
        <v>20717</v>
      </c>
      <c r="AZ41" s="412" t="s">
        <v>1711</v>
      </c>
      <c r="BA41" s="412">
        <v>20717</v>
      </c>
      <c r="BB41" s="412">
        <v>6678</v>
      </c>
      <c r="BC41" s="412" t="s">
        <v>1711</v>
      </c>
      <c r="BD41" s="412">
        <v>6678</v>
      </c>
      <c r="BE41" s="412">
        <v>12929</v>
      </c>
      <c r="BF41" s="412">
        <v>12929</v>
      </c>
      <c r="BG41" s="412">
        <v>12564</v>
      </c>
      <c r="BH41" s="412">
        <v>12564</v>
      </c>
      <c r="BI41" s="412">
        <v>35197</v>
      </c>
      <c r="BJ41" s="412">
        <v>35197</v>
      </c>
      <c r="BK41" s="412">
        <v>18569</v>
      </c>
      <c r="BL41" s="412">
        <v>5603</v>
      </c>
      <c r="BM41" s="412">
        <v>12966</v>
      </c>
      <c r="BN41" s="412">
        <v>74873</v>
      </c>
      <c r="BO41" s="412">
        <v>7659</v>
      </c>
      <c r="BP41" s="412">
        <v>55231</v>
      </c>
      <c r="BQ41" s="412">
        <v>4337</v>
      </c>
      <c r="BR41" s="412">
        <v>7646</v>
      </c>
      <c r="BS41" s="412">
        <v>76378</v>
      </c>
      <c r="BT41" s="412">
        <v>66412</v>
      </c>
      <c r="BU41" s="412">
        <v>9966</v>
      </c>
      <c r="BV41" s="412">
        <v>580745</v>
      </c>
      <c r="BW41" s="412">
        <v>50516</v>
      </c>
      <c r="BX41" s="412">
        <v>59809</v>
      </c>
      <c r="BY41" s="412">
        <v>443153</v>
      </c>
      <c r="BZ41" s="412">
        <v>9334</v>
      </c>
      <c r="CA41" s="412">
        <v>17933</v>
      </c>
      <c r="CB41" s="412">
        <v>2001</v>
      </c>
      <c r="CC41" s="412">
        <v>5990</v>
      </c>
      <c r="CD41" s="412" t="s">
        <v>1711</v>
      </c>
      <c r="CE41" s="412" t="s">
        <v>1711</v>
      </c>
      <c r="CF41" s="412">
        <v>5990</v>
      </c>
      <c r="CG41" s="412" t="s">
        <v>1711</v>
      </c>
      <c r="CH41" s="412">
        <v>0</v>
      </c>
      <c r="CI41" s="412" t="s">
        <v>1711</v>
      </c>
      <c r="CJ41" s="412" t="s">
        <v>1711</v>
      </c>
      <c r="CK41" s="412" t="s">
        <v>1711</v>
      </c>
      <c r="CL41" s="412">
        <v>0</v>
      </c>
      <c r="CM41" s="412" t="s">
        <v>1711</v>
      </c>
      <c r="CN41" s="412" t="s">
        <v>1711</v>
      </c>
      <c r="CO41" s="412" t="s">
        <v>1711</v>
      </c>
      <c r="CP41" s="412" t="s">
        <v>1711</v>
      </c>
      <c r="CQ41" s="412" t="s">
        <v>1711</v>
      </c>
      <c r="CR41" s="412">
        <v>0</v>
      </c>
      <c r="CS41" s="412" t="s">
        <v>1711</v>
      </c>
      <c r="CT41" s="412">
        <v>0</v>
      </c>
      <c r="CU41" s="412" t="s">
        <v>1711</v>
      </c>
      <c r="CV41" s="412">
        <v>0</v>
      </c>
      <c r="CW41" s="412" t="s">
        <v>1711</v>
      </c>
      <c r="CX41" s="412" t="s">
        <v>1711</v>
      </c>
      <c r="CY41" s="412">
        <v>0</v>
      </c>
      <c r="CZ41" s="412" t="s">
        <v>1711</v>
      </c>
      <c r="DA41" s="412">
        <v>0</v>
      </c>
      <c r="DB41" s="412" t="s">
        <v>1711</v>
      </c>
      <c r="DC41" s="412" t="s">
        <v>1711</v>
      </c>
      <c r="DD41" s="412">
        <v>0</v>
      </c>
      <c r="DE41" s="412" t="s">
        <v>1711</v>
      </c>
      <c r="DF41" s="412" t="s">
        <v>1711</v>
      </c>
      <c r="DG41" s="412" t="s">
        <v>1711</v>
      </c>
      <c r="DH41" s="412" t="s">
        <v>1711</v>
      </c>
      <c r="DI41" s="412" t="s">
        <v>1711</v>
      </c>
      <c r="DJ41" s="412" t="s">
        <v>1711</v>
      </c>
      <c r="DK41" s="412" t="s">
        <v>1711</v>
      </c>
      <c r="DL41" s="412" t="s">
        <v>1711</v>
      </c>
      <c r="DM41" s="412" t="s">
        <v>1711</v>
      </c>
      <c r="DN41" s="412" t="s">
        <v>1711</v>
      </c>
      <c r="DO41" s="412">
        <v>0</v>
      </c>
      <c r="DP41" s="412" t="s">
        <v>1711</v>
      </c>
      <c r="DQ41" s="412" t="s">
        <v>1711</v>
      </c>
      <c r="DR41" s="412" t="s">
        <v>1711</v>
      </c>
      <c r="DS41" s="412" t="s">
        <v>1711</v>
      </c>
      <c r="DT41" s="412" t="s">
        <v>1711</v>
      </c>
      <c r="DU41" s="412">
        <v>0</v>
      </c>
      <c r="DV41" s="412" t="s">
        <v>1711</v>
      </c>
      <c r="DW41" s="412" t="s">
        <v>1711</v>
      </c>
      <c r="DX41" s="412">
        <v>12</v>
      </c>
      <c r="DY41" s="412">
        <v>12</v>
      </c>
      <c r="DZ41" s="412" t="s">
        <v>1711</v>
      </c>
      <c r="EA41" s="412">
        <v>0</v>
      </c>
      <c r="EB41" s="412" t="s">
        <v>1711</v>
      </c>
      <c r="EC41" s="412" t="s">
        <v>1711</v>
      </c>
      <c r="ED41" s="412" t="s">
        <v>1711</v>
      </c>
      <c r="EE41" s="412" t="s">
        <v>1711</v>
      </c>
      <c r="EF41" s="412">
        <v>0</v>
      </c>
      <c r="EG41" s="412" t="s">
        <v>1711</v>
      </c>
      <c r="EH41" s="412">
        <v>7</v>
      </c>
      <c r="EI41" s="412">
        <v>4</v>
      </c>
      <c r="EJ41" s="412" t="s">
        <v>1711</v>
      </c>
      <c r="EK41" s="412" t="s">
        <v>1711</v>
      </c>
      <c r="EL41" s="412">
        <v>3</v>
      </c>
      <c r="EM41" s="412">
        <v>0</v>
      </c>
      <c r="EN41" s="412" t="s">
        <v>1711</v>
      </c>
      <c r="EO41" s="412" t="s">
        <v>1711</v>
      </c>
      <c r="EP41" s="412" t="s">
        <v>1711</v>
      </c>
      <c r="EQ41" s="412" t="s">
        <v>1711</v>
      </c>
      <c r="ER41" s="412" t="s">
        <v>1711</v>
      </c>
      <c r="ES41" s="412" t="s">
        <v>1711</v>
      </c>
      <c r="ET41" s="412">
        <v>186</v>
      </c>
      <c r="EU41" s="412">
        <v>186</v>
      </c>
      <c r="EV41" s="412">
        <v>0</v>
      </c>
      <c r="EW41" s="412" t="s">
        <v>1711</v>
      </c>
      <c r="EX41" s="412" t="s">
        <v>1711</v>
      </c>
      <c r="EY41" s="412" t="s">
        <v>1711</v>
      </c>
      <c r="EZ41" s="412" t="s">
        <v>1711</v>
      </c>
      <c r="FA41" s="413" t="s">
        <v>1711</v>
      </c>
    </row>
    <row r="42" spans="1:157" x14ac:dyDescent="0.15">
      <c r="A42" s="410" t="s">
        <v>1793</v>
      </c>
      <c r="B42" s="414" t="s">
        <v>1101</v>
      </c>
      <c r="C42" s="412">
        <v>120982</v>
      </c>
      <c r="D42" s="412">
        <v>0</v>
      </c>
      <c r="E42" s="412" t="s">
        <v>1711</v>
      </c>
      <c r="F42" s="412" t="s">
        <v>1711</v>
      </c>
      <c r="G42" s="412" t="s">
        <v>1711</v>
      </c>
      <c r="H42" s="412" t="s">
        <v>1711</v>
      </c>
      <c r="I42" s="412" t="s">
        <v>1711</v>
      </c>
      <c r="J42" s="412">
        <v>0</v>
      </c>
      <c r="K42" s="412" t="s">
        <v>1711</v>
      </c>
      <c r="L42" s="412" t="s">
        <v>1711</v>
      </c>
      <c r="M42" s="412">
        <v>530</v>
      </c>
      <c r="N42" s="412">
        <v>530</v>
      </c>
      <c r="O42" s="412" t="s">
        <v>1711</v>
      </c>
      <c r="P42" s="412" t="s">
        <v>1711</v>
      </c>
      <c r="Q42" s="412" t="s">
        <v>1711</v>
      </c>
      <c r="R42" s="412">
        <v>0</v>
      </c>
      <c r="S42" s="412" t="s">
        <v>1711</v>
      </c>
      <c r="T42" s="412" t="s">
        <v>1711</v>
      </c>
      <c r="U42" s="412">
        <v>0</v>
      </c>
      <c r="V42" s="412" t="s">
        <v>1711</v>
      </c>
      <c r="W42" s="412" t="s">
        <v>1711</v>
      </c>
      <c r="X42" s="412" t="s">
        <v>1711</v>
      </c>
      <c r="Y42" s="412" t="s">
        <v>1711</v>
      </c>
      <c r="Z42" s="412">
        <v>3009</v>
      </c>
      <c r="AA42" s="412">
        <v>1</v>
      </c>
      <c r="AB42" s="412">
        <v>5</v>
      </c>
      <c r="AC42" s="412">
        <v>742</v>
      </c>
      <c r="AD42" s="412">
        <v>1299</v>
      </c>
      <c r="AE42" s="412">
        <v>360</v>
      </c>
      <c r="AF42" s="412">
        <v>24</v>
      </c>
      <c r="AG42" s="412">
        <v>472</v>
      </c>
      <c r="AH42" s="412">
        <v>106</v>
      </c>
      <c r="AI42" s="412">
        <v>0</v>
      </c>
      <c r="AJ42" s="412" t="s">
        <v>1711</v>
      </c>
      <c r="AK42" s="412" t="s">
        <v>1711</v>
      </c>
      <c r="AL42" s="412">
        <v>254</v>
      </c>
      <c r="AM42" s="412">
        <v>150</v>
      </c>
      <c r="AN42" s="412">
        <v>104</v>
      </c>
      <c r="AO42" s="412">
        <v>1569</v>
      </c>
      <c r="AP42" s="412">
        <v>135</v>
      </c>
      <c r="AQ42" s="412" t="s">
        <v>1711</v>
      </c>
      <c r="AR42" s="412">
        <v>1350</v>
      </c>
      <c r="AS42" s="412">
        <v>84</v>
      </c>
      <c r="AT42" s="412">
        <v>0</v>
      </c>
      <c r="AU42" s="412" t="s">
        <v>1711</v>
      </c>
      <c r="AV42" s="412" t="s">
        <v>1711</v>
      </c>
      <c r="AW42" s="412" t="s">
        <v>1711</v>
      </c>
      <c r="AX42" s="412" t="s">
        <v>1711</v>
      </c>
      <c r="AY42" s="412">
        <v>0</v>
      </c>
      <c r="AZ42" s="412" t="s">
        <v>1711</v>
      </c>
      <c r="BA42" s="412" t="s">
        <v>1711</v>
      </c>
      <c r="BB42" s="412">
        <v>294</v>
      </c>
      <c r="BC42" s="412">
        <v>65</v>
      </c>
      <c r="BD42" s="412">
        <v>229</v>
      </c>
      <c r="BE42" s="412">
        <v>620</v>
      </c>
      <c r="BF42" s="412">
        <v>620</v>
      </c>
      <c r="BG42" s="412">
        <v>2386</v>
      </c>
      <c r="BH42" s="412">
        <v>2386</v>
      </c>
      <c r="BI42" s="412">
        <v>29998</v>
      </c>
      <c r="BJ42" s="412">
        <v>29998</v>
      </c>
      <c r="BK42" s="412">
        <v>49291</v>
      </c>
      <c r="BL42" s="412">
        <v>31787</v>
      </c>
      <c r="BM42" s="412">
        <v>17504</v>
      </c>
      <c r="BN42" s="412">
        <v>9543</v>
      </c>
      <c r="BO42" s="412">
        <v>4722</v>
      </c>
      <c r="BP42" s="412">
        <v>3952</v>
      </c>
      <c r="BQ42" s="412">
        <v>772</v>
      </c>
      <c r="BR42" s="412">
        <v>97</v>
      </c>
      <c r="BS42" s="412">
        <v>935</v>
      </c>
      <c r="BT42" s="412">
        <v>279</v>
      </c>
      <c r="BU42" s="412">
        <v>656</v>
      </c>
      <c r="BV42" s="412">
        <v>1431</v>
      </c>
      <c r="BW42" s="412">
        <v>417</v>
      </c>
      <c r="BX42" s="412">
        <v>116</v>
      </c>
      <c r="BY42" s="412">
        <v>814</v>
      </c>
      <c r="BZ42" s="412" t="s">
        <v>1711</v>
      </c>
      <c r="CA42" s="412">
        <v>84</v>
      </c>
      <c r="CB42" s="412">
        <v>80</v>
      </c>
      <c r="CC42" s="412">
        <v>7740</v>
      </c>
      <c r="CD42" s="412">
        <v>15</v>
      </c>
      <c r="CE42" s="412" t="s">
        <v>1711</v>
      </c>
      <c r="CF42" s="412">
        <v>7032</v>
      </c>
      <c r="CG42" s="412">
        <v>693</v>
      </c>
      <c r="CH42" s="412">
        <v>449</v>
      </c>
      <c r="CI42" s="412">
        <v>294</v>
      </c>
      <c r="CJ42" s="412">
        <v>87</v>
      </c>
      <c r="CK42" s="412">
        <v>68</v>
      </c>
      <c r="CL42" s="412">
        <v>0</v>
      </c>
      <c r="CM42" s="412" t="s">
        <v>1711</v>
      </c>
      <c r="CN42" s="412" t="s">
        <v>1711</v>
      </c>
      <c r="CO42" s="412" t="s">
        <v>1711</v>
      </c>
      <c r="CP42" s="412" t="s">
        <v>1711</v>
      </c>
      <c r="CQ42" s="412" t="s">
        <v>1711</v>
      </c>
      <c r="CR42" s="412">
        <v>0</v>
      </c>
      <c r="CS42" s="412" t="s">
        <v>1711</v>
      </c>
      <c r="CT42" s="412">
        <v>0</v>
      </c>
      <c r="CU42" s="412" t="s">
        <v>1711</v>
      </c>
      <c r="CV42" s="412">
        <v>0</v>
      </c>
      <c r="CW42" s="412" t="s">
        <v>1711</v>
      </c>
      <c r="CX42" s="412" t="s">
        <v>1711</v>
      </c>
      <c r="CY42" s="412">
        <v>0</v>
      </c>
      <c r="CZ42" s="412" t="s">
        <v>1711</v>
      </c>
      <c r="DA42" s="412">
        <v>0</v>
      </c>
      <c r="DB42" s="412" t="s">
        <v>1711</v>
      </c>
      <c r="DC42" s="412" t="s">
        <v>1711</v>
      </c>
      <c r="DD42" s="412">
        <v>0</v>
      </c>
      <c r="DE42" s="412" t="s">
        <v>1711</v>
      </c>
      <c r="DF42" s="412" t="s">
        <v>1711</v>
      </c>
      <c r="DG42" s="412" t="s">
        <v>1711</v>
      </c>
      <c r="DH42" s="412" t="s">
        <v>1711</v>
      </c>
      <c r="DI42" s="412" t="s">
        <v>1711</v>
      </c>
      <c r="DJ42" s="412" t="s">
        <v>1711</v>
      </c>
      <c r="DK42" s="412" t="s">
        <v>1711</v>
      </c>
      <c r="DL42" s="412" t="s">
        <v>1711</v>
      </c>
      <c r="DM42" s="412" t="s">
        <v>1711</v>
      </c>
      <c r="DN42" s="412" t="s">
        <v>1711</v>
      </c>
      <c r="DO42" s="412">
        <v>3</v>
      </c>
      <c r="DP42" s="412">
        <v>3</v>
      </c>
      <c r="DQ42" s="412" t="s">
        <v>1711</v>
      </c>
      <c r="DR42" s="412" t="s">
        <v>1711</v>
      </c>
      <c r="DS42" s="412" t="s">
        <v>1711</v>
      </c>
      <c r="DT42" s="412" t="s">
        <v>1711</v>
      </c>
      <c r="DU42" s="412">
        <v>0</v>
      </c>
      <c r="DV42" s="412" t="s">
        <v>1711</v>
      </c>
      <c r="DW42" s="412" t="s">
        <v>1711</v>
      </c>
      <c r="DX42" s="412">
        <v>12218</v>
      </c>
      <c r="DY42" s="412">
        <v>1316</v>
      </c>
      <c r="DZ42" s="412">
        <v>10902</v>
      </c>
      <c r="EA42" s="412">
        <v>0</v>
      </c>
      <c r="EB42" s="412" t="s">
        <v>1711</v>
      </c>
      <c r="EC42" s="412" t="s">
        <v>1711</v>
      </c>
      <c r="ED42" s="412" t="s">
        <v>1711</v>
      </c>
      <c r="EE42" s="412" t="s">
        <v>1711</v>
      </c>
      <c r="EF42" s="412">
        <v>0</v>
      </c>
      <c r="EG42" s="412" t="s">
        <v>1711</v>
      </c>
      <c r="EH42" s="412">
        <v>454</v>
      </c>
      <c r="EI42" s="412">
        <v>49</v>
      </c>
      <c r="EJ42" s="412" t="s">
        <v>1711</v>
      </c>
      <c r="EK42" s="412" t="s">
        <v>1711</v>
      </c>
      <c r="EL42" s="412">
        <v>405</v>
      </c>
      <c r="EM42" s="412">
        <v>0</v>
      </c>
      <c r="EN42" s="412" t="s">
        <v>1711</v>
      </c>
      <c r="EO42" s="412" t="s">
        <v>1711</v>
      </c>
      <c r="EP42" s="412" t="s">
        <v>1711</v>
      </c>
      <c r="EQ42" s="412" t="s">
        <v>1711</v>
      </c>
      <c r="ER42" s="412" t="s">
        <v>1711</v>
      </c>
      <c r="ES42" s="412" t="s">
        <v>1711</v>
      </c>
      <c r="ET42" s="412">
        <v>258</v>
      </c>
      <c r="EU42" s="412">
        <v>258</v>
      </c>
      <c r="EV42" s="412">
        <v>0</v>
      </c>
      <c r="EW42" s="412" t="s">
        <v>1711</v>
      </c>
      <c r="EX42" s="412" t="s">
        <v>1711</v>
      </c>
      <c r="EY42" s="412" t="s">
        <v>1711</v>
      </c>
      <c r="EZ42" s="412" t="s">
        <v>1711</v>
      </c>
      <c r="FA42" s="413" t="s">
        <v>1711</v>
      </c>
    </row>
    <row r="43" spans="1:157" x14ac:dyDescent="0.15">
      <c r="A43" s="410" t="s">
        <v>1792</v>
      </c>
      <c r="B43" s="414" t="s">
        <v>1102</v>
      </c>
      <c r="C43" s="412">
        <v>559883</v>
      </c>
      <c r="D43" s="412">
        <v>67</v>
      </c>
      <c r="E43" s="412">
        <v>43</v>
      </c>
      <c r="F43" s="412">
        <v>18</v>
      </c>
      <c r="G43" s="412" t="s">
        <v>1711</v>
      </c>
      <c r="H43" s="412">
        <v>6</v>
      </c>
      <c r="I43" s="412" t="s">
        <v>1711</v>
      </c>
      <c r="J43" s="412">
        <v>118</v>
      </c>
      <c r="K43" s="412" t="s">
        <v>1711</v>
      </c>
      <c r="L43" s="412">
        <v>118</v>
      </c>
      <c r="M43" s="412">
        <v>8281</v>
      </c>
      <c r="N43" s="412">
        <v>3427</v>
      </c>
      <c r="O43" s="412">
        <v>4235</v>
      </c>
      <c r="P43" s="412">
        <v>619</v>
      </c>
      <c r="Q43" s="412" t="s">
        <v>1711</v>
      </c>
      <c r="R43" s="412">
        <v>82</v>
      </c>
      <c r="S43" s="412">
        <v>77</v>
      </c>
      <c r="T43" s="412">
        <v>5</v>
      </c>
      <c r="U43" s="412">
        <v>3302</v>
      </c>
      <c r="V43" s="412">
        <v>211</v>
      </c>
      <c r="W43" s="412">
        <v>36</v>
      </c>
      <c r="X43" s="412">
        <v>1023</v>
      </c>
      <c r="Y43" s="412">
        <v>2032</v>
      </c>
      <c r="Z43" s="412">
        <v>1547</v>
      </c>
      <c r="AA43" s="412">
        <v>90</v>
      </c>
      <c r="AB43" s="412">
        <v>641</v>
      </c>
      <c r="AC43" s="412">
        <v>117</v>
      </c>
      <c r="AD43" s="412">
        <v>315</v>
      </c>
      <c r="AE43" s="412">
        <v>44</v>
      </c>
      <c r="AF43" s="412">
        <v>22</v>
      </c>
      <c r="AG43" s="412">
        <v>139</v>
      </c>
      <c r="AH43" s="412">
        <v>179</v>
      </c>
      <c r="AI43" s="412">
        <v>79</v>
      </c>
      <c r="AJ43" s="412">
        <v>78</v>
      </c>
      <c r="AK43" s="412">
        <v>1</v>
      </c>
      <c r="AL43" s="412">
        <v>34167</v>
      </c>
      <c r="AM43" s="412">
        <v>33419</v>
      </c>
      <c r="AN43" s="412">
        <v>748</v>
      </c>
      <c r="AO43" s="412">
        <v>1894</v>
      </c>
      <c r="AP43" s="412">
        <v>527</v>
      </c>
      <c r="AQ43" s="412">
        <v>671</v>
      </c>
      <c r="AR43" s="412">
        <v>90</v>
      </c>
      <c r="AS43" s="412">
        <v>606</v>
      </c>
      <c r="AT43" s="412">
        <v>506</v>
      </c>
      <c r="AU43" s="412">
        <v>104</v>
      </c>
      <c r="AV43" s="412">
        <v>341</v>
      </c>
      <c r="AW43" s="412">
        <v>18</v>
      </c>
      <c r="AX43" s="412">
        <v>43</v>
      </c>
      <c r="AY43" s="412">
        <v>997</v>
      </c>
      <c r="AZ43" s="412">
        <v>270</v>
      </c>
      <c r="BA43" s="412">
        <v>727</v>
      </c>
      <c r="BB43" s="412">
        <v>19072</v>
      </c>
      <c r="BC43" s="412">
        <v>5429</v>
      </c>
      <c r="BD43" s="412">
        <v>13643</v>
      </c>
      <c r="BE43" s="412">
        <v>850</v>
      </c>
      <c r="BF43" s="412">
        <v>850</v>
      </c>
      <c r="BG43" s="412">
        <v>20711</v>
      </c>
      <c r="BH43" s="412">
        <v>20711</v>
      </c>
      <c r="BI43" s="412">
        <v>65502</v>
      </c>
      <c r="BJ43" s="412">
        <v>65502</v>
      </c>
      <c r="BK43" s="412">
        <v>33925</v>
      </c>
      <c r="BL43" s="412">
        <v>17205</v>
      </c>
      <c r="BM43" s="412">
        <v>16720</v>
      </c>
      <c r="BN43" s="412">
        <v>60226</v>
      </c>
      <c r="BO43" s="412">
        <v>21706</v>
      </c>
      <c r="BP43" s="412">
        <v>32863</v>
      </c>
      <c r="BQ43" s="412">
        <v>3199</v>
      </c>
      <c r="BR43" s="412">
        <v>2458</v>
      </c>
      <c r="BS43" s="412">
        <v>39908</v>
      </c>
      <c r="BT43" s="412">
        <v>30654</v>
      </c>
      <c r="BU43" s="412">
        <v>9254</v>
      </c>
      <c r="BV43" s="412">
        <v>213652</v>
      </c>
      <c r="BW43" s="412">
        <v>68588</v>
      </c>
      <c r="BX43" s="412">
        <v>16859</v>
      </c>
      <c r="BY43" s="412">
        <v>124439</v>
      </c>
      <c r="BZ43" s="412">
        <v>1642</v>
      </c>
      <c r="CA43" s="412">
        <v>2124</v>
      </c>
      <c r="CB43" s="412">
        <v>146</v>
      </c>
      <c r="CC43" s="412">
        <v>45952</v>
      </c>
      <c r="CD43" s="412">
        <v>2457</v>
      </c>
      <c r="CE43" s="412" t="s">
        <v>1711</v>
      </c>
      <c r="CF43" s="412">
        <v>43495</v>
      </c>
      <c r="CG43" s="412" t="s">
        <v>1711</v>
      </c>
      <c r="CH43" s="412">
        <v>734</v>
      </c>
      <c r="CI43" s="412">
        <v>369</v>
      </c>
      <c r="CJ43" s="412" t="s">
        <v>1711</v>
      </c>
      <c r="CK43" s="412">
        <v>365</v>
      </c>
      <c r="CL43" s="412">
        <v>525</v>
      </c>
      <c r="CM43" s="412">
        <v>525</v>
      </c>
      <c r="CN43" s="412">
        <v>5</v>
      </c>
      <c r="CO43" s="412">
        <v>4</v>
      </c>
      <c r="CP43" s="412">
        <v>28</v>
      </c>
      <c r="CQ43" s="412" t="s">
        <v>1711</v>
      </c>
      <c r="CR43" s="412">
        <v>0</v>
      </c>
      <c r="CS43" s="412" t="s">
        <v>1711</v>
      </c>
      <c r="CT43" s="412">
        <v>120</v>
      </c>
      <c r="CU43" s="412">
        <v>120</v>
      </c>
      <c r="CV43" s="412">
        <v>880</v>
      </c>
      <c r="CW43" s="412">
        <v>865</v>
      </c>
      <c r="CX43" s="412">
        <v>15</v>
      </c>
      <c r="CY43" s="412">
        <v>0</v>
      </c>
      <c r="CZ43" s="412" t="s">
        <v>1711</v>
      </c>
      <c r="DA43" s="412">
        <v>0</v>
      </c>
      <c r="DB43" s="412" t="s">
        <v>1711</v>
      </c>
      <c r="DC43" s="412" t="s">
        <v>1711</v>
      </c>
      <c r="DD43" s="412">
        <v>169</v>
      </c>
      <c r="DE43" s="412">
        <v>1</v>
      </c>
      <c r="DF43" s="412" t="s">
        <v>1711</v>
      </c>
      <c r="DG43" s="412" t="s">
        <v>1711</v>
      </c>
      <c r="DH43" s="412" t="s">
        <v>1711</v>
      </c>
      <c r="DI43" s="412" t="s">
        <v>1711</v>
      </c>
      <c r="DJ43" s="412">
        <v>149</v>
      </c>
      <c r="DK43" s="412">
        <v>19</v>
      </c>
      <c r="DL43" s="412" t="s">
        <v>1711</v>
      </c>
      <c r="DM43" s="412" t="s">
        <v>1711</v>
      </c>
      <c r="DN43" s="412" t="s">
        <v>1711</v>
      </c>
      <c r="DO43" s="412">
        <v>2410</v>
      </c>
      <c r="DP43" s="412">
        <v>27</v>
      </c>
      <c r="DQ43" s="412" t="s">
        <v>1711</v>
      </c>
      <c r="DR43" s="412">
        <v>26</v>
      </c>
      <c r="DS43" s="412" t="s">
        <v>1711</v>
      </c>
      <c r="DT43" s="412">
        <v>2357</v>
      </c>
      <c r="DU43" s="412">
        <v>0</v>
      </c>
      <c r="DV43" s="412" t="s">
        <v>1711</v>
      </c>
      <c r="DW43" s="412" t="s">
        <v>1711</v>
      </c>
      <c r="DX43" s="412">
        <v>838</v>
      </c>
      <c r="DY43" s="412">
        <v>65</v>
      </c>
      <c r="DZ43" s="412">
        <v>773</v>
      </c>
      <c r="EA43" s="412">
        <v>0</v>
      </c>
      <c r="EB43" s="412" t="s">
        <v>1711</v>
      </c>
      <c r="EC43" s="412" t="s">
        <v>1711</v>
      </c>
      <c r="ED43" s="412" t="s">
        <v>1711</v>
      </c>
      <c r="EE43" s="412" t="s">
        <v>1711</v>
      </c>
      <c r="EF43" s="412">
        <v>0</v>
      </c>
      <c r="EG43" s="412" t="s">
        <v>1711</v>
      </c>
      <c r="EH43" s="412">
        <v>3357</v>
      </c>
      <c r="EI43" s="412">
        <v>2843</v>
      </c>
      <c r="EJ43" s="412" t="s">
        <v>1711</v>
      </c>
      <c r="EK43" s="412">
        <v>74</v>
      </c>
      <c r="EL43" s="412">
        <v>440</v>
      </c>
      <c r="EM43" s="412">
        <v>0</v>
      </c>
      <c r="EN43" s="412" t="s">
        <v>1711</v>
      </c>
      <c r="EO43" s="412" t="s">
        <v>1711</v>
      </c>
      <c r="EP43" s="412" t="s">
        <v>1711</v>
      </c>
      <c r="EQ43" s="412" t="s">
        <v>1711</v>
      </c>
      <c r="ER43" s="412" t="s">
        <v>1711</v>
      </c>
      <c r="ES43" s="412" t="s">
        <v>1711</v>
      </c>
      <c r="ET43" s="412">
        <v>12</v>
      </c>
      <c r="EU43" s="412">
        <v>12</v>
      </c>
      <c r="EV43" s="412">
        <v>0</v>
      </c>
      <c r="EW43" s="412" t="s">
        <v>1711</v>
      </c>
      <c r="EX43" s="412" t="s">
        <v>1711</v>
      </c>
      <c r="EY43" s="412" t="s">
        <v>1711</v>
      </c>
      <c r="EZ43" s="412" t="s">
        <v>1711</v>
      </c>
      <c r="FA43" s="413" t="s">
        <v>1711</v>
      </c>
    </row>
    <row r="44" spans="1:157" x14ac:dyDescent="0.15">
      <c r="A44" s="410" t="s">
        <v>1791</v>
      </c>
      <c r="B44" s="414" t="s">
        <v>359</v>
      </c>
      <c r="C44" s="412">
        <v>776152</v>
      </c>
      <c r="D44" s="412">
        <v>10834</v>
      </c>
      <c r="E44" s="412" t="s">
        <v>1711</v>
      </c>
      <c r="F44" s="412" t="s">
        <v>1711</v>
      </c>
      <c r="G44" s="412" t="s">
        <v>1711</v>
      </c>
      <c r="H44" s="412">
        <v>10691</v>
      </c>
      <c r="I44" s="412">
        <v>143</v>
      </c>
      <c r="J44" s="412">
        <v>0</v>
      </c>
      <c r="K44" s="412" t="s">
        <v>1711</v>
      </c>
      <c r="L44" s="412" t="s">
        <v>1711</v>
      </c>
      <c r="M44" s="412">
        <v>0</v>
      </c>
      <c r="N44" s="412" t="s">
        <v>1711</v>
      </c>
      <c r="O44" s="412" t="s">
        <v>1711</v>
      </c>
      <c r="P44" s="412" t="s">
        <v>1711</v>
      </c>
      <c r="Q44" s="412" t="s">
        <v>1711</v>
      </c>
      <c r="R44" s="412">
        <v>0</v>
      </c>
      <c r="S44" s="412" t="s">
        <v>1711</v>
      </c>
      <c r="T44" s="412" t="s">
        <v>1711</v>
      </c>
      <c r="U44" s="412">
        <v>0</v>
      </c>
      <c r="V44" s="412" t="s">
        <v>1711</v>
      </c>
      <c r="W44" s="412" t="s">
        <v>1711</v>
      </c>
      <c r="X44" s="412" t="s">
        <v>1711</v>
      </c>
      <c r="Y44" s="412" t="s">
        <v>1711</v>
      </c>
      <c r="Z44" s="412">
        <v>429812</v>
      </c>
      <c r="AA44" s="412" t="s">
        <v>1711</v>
      </c>
      <c r="AB44" s="412">
        <v>23505</v>
      </c>
      <c r="AC44" s="412">
        <v>34080</v>
      </c>
      <c r="AD44" s="412">
        <v>71320</v>
      </c>
      <c r="AE44" s="412">
        <v>51834</v>
      </c>
      <c r="AF44" s="412" t="s">
        <v>1711</v>
      </c>
      <c r="AG44" s="412">
        <v>203048</v>
      </c>
      <c r="AH44" s="412">
        <v>46025</v>
      </c>
      <c r="AI44" s="412">
        <v>0</v>
      </c>
      <c r="AJ44" s="412" t="s">
        <v>1711</v>
      </c>
      <c r="AK44" s="412" t="s">
        <v>1711</v>
      </c>
      <c r="AL44" s="412">
        <v>63026</v>
      </c>
      <c r="AM44" s="412" t="s">
        <v>1711</v>
      </c>
      <c r="AN44" s="412">
        <v>63026</v>
      </c>
      <c r="AO44" s="412">
        <v>101783</v>
      </c>
      <c r="AP44" s="412">
        <v>58173</v>
      </c>
      <c r="AQ44" s="412">
        <v>14592</v>
      </c>
      <c r="AR44" s="412">
        <v>19112</v>
      </c>
      <c r="AS44" s="412">
        <v>9906</v>
      </c>
      <c r="AT44" s="412">
        <v>0</v>
      </c>
      <c r="AU44" s="412" t="s">
        <v>1711</v>
      </c>
      <c r="AV44" s="412" t="s">
        <v>1711</v>
      </c>
      <c r="AW44" s="412" t="s">
        <v>1711</v>
      </c>
      <c r="AX44" s="412" t="s">
        <v>1711</v>
      </c>
      <c r="AY44" s="412">
        <v>0</v>
      </c>
      <c r="AZ44" s="412" t="s">
        <v>1711</v>
      </c>
      <c r="BA44" s="412" t="s">
        <v>1711</v>
      </c>
      <c r="BB44" s="412">
        <v>58047</v>
      </c>
      <c r="BC44" s="412">
        <v>3442</v>
      </c>
      <c r="BD44" s="412">
        <v>54605</v>
      </c>
      <c r="BE44" s="412">
        <v>0</v>
      </c>
      <c r="BF44" s="412" t="s">
        <v>1711</v>
      </c>
      <c r="BG44" s="412">
        <v>0</v>
      </c>
      <c r="BH44" s="412" t="s">
        <v>1711</v>
      </c>
      <c r="BI44" s="412">
        <v>2998</v>
      </c>
      <c r="BJ44" s="412">
        <v>2998</v>
      </c>
      <c r="BK44" s="412">
        <v>3808</v>
      </c>
      <c r="BL44" s="412">
        <v>1453</v>
      </c>
      <c r="BM44" s="412">
        <v>2355</v>
      </c>
      <c r="BN44" s="412">
        <v>79780</v>
      </c>
      <c r="BO44" s="412">
        <v>39596</v>
      </c>
      <c r="BP44" s="412" t="s">
        <v>1711</v>
      </c>
      <c r="BQ44" s="412">
        <v>789</v>
      </c>
      <c r="BR44" s="412">
        <v>39395</v>
      </c>
      <c r="BS44" s="412">
        <v>2772</v>
      </c>
      <c r="BT44" s="412">
        <v>1178</v>
      </c>
      <c r="BU44" s="412">
        <v>1594</v>
      </c>
      <c r="BV44" s="412">
        <v>0</v>
      </c>
      <c r="BW44" s="412" t="s">
        <v>1711</v>
      </c>
      <c r="BX44" s="412" t="s">
        <v>1711</v>
      </c>
      <c r="BY44" s="412" t="s">
        <v>1711</v>
      </c>
      <c r="BZ44" s="412" t="s">
        <v>1711</v>
      </c>
      <c r="CA44" s="412" t="s">
        <v>1711</v>
      </c>
      <c r="CB44" s="412" t="s">
        <v>1711</v>
      </c>
      <c r="CC44" s="412">
        <v>13602</v>
      </c>
      <c r="CD44" s="412" t="s">
        <v>1711</v>
      </c>
      <c r="CE44" s="412">
        <v>11093</v>
      </c>
      <c r="CF44" s="412">
        <v>2509</v>
      </c>
      <c r="CG44" s="412" t="s">
        <v>1711</v>
      </c>
      <c r="CH44" s="412">
        <v>0</v>
      </c>
      <c r="CI44" s="412" t="s">
        <v>1711</v>
      </c>
      <c r="CJ44" s="412" t="s">
        <v>1711</v>
      </c>
      <c r="CK44" s="412" t="s">
        <v>1711</v>
      </c>
      <c r="CL44" s="412">
        <v>0</v>
      </c>
      <c r="CM44" s="412" t="s">
        <v>1711</v>
      </c>
      <c r="CN44" s="412" t="s">
        <v>1711</v>
      </c>
      <c r="CO44" s="412" t="s">
        <v>1711</v>
      </c>
      <c r="CP44" s="412" t="s">
        <v>1711</v>
      </c>
      <c r="CQ44" s="412" t="s">
        <v>1711</v>
      </c>
      <c r="CR44" s="412">
        <v>0</v>
      </c>
      <c r="CS44" s="412" t="s">
        <v>1711</v>
      </c>
      <c r="CT44" s="412">
        <v>0</v>
      </c>
      <c r="CU44" s="412" t="s">
        <v>1711</v>
      </c>
      <c r="CV44" s="412">
        <v>0</v>
      </c>
      <c r="CW44" s="412" t="s">
        <v>1711</v>
      </c>
      <c r="CX44" s="412" t="s">
        <v>1711</v>
      </c>
      <c r="CY44" s="412">
        <v>0</v>
      </c>
      <c r="CZ44" s="412" t="s">
        <v>1711</v>
      </c>
      <c r="DA44" s="412">
        <v>0</v>
      </c>
      <c r="DB44" s="412" t="s">
        <v>1711</v>
      </c>
      <c r="DC44" s="412" t="s">
        <v>1711</v>
      </c>
      <c r="DD44" s="412">
        <v>0</v>
      </c>
      <c r="DE44" s="412" t="s">
        <v>1711</v>
      </c>
      <c r="DF44" s="412" t="s">
        <v>1711</v>
      </c>
      <c r="DG44" s="412" t="s">
        <v>1711</v>
      </c>
      <c r="DH44" s="412" t="s">
        <v>1711</v>
      </c>
      <c r="DI44" s="412" t="s">
        <v>1711</v>
      </c>
      <c r="DJ44" s="412" t="s">
        <v>1711</v>
      </c>
      <c r="DK44" s="412" t="s">
        <v>1711</v>
      </c>
      <c r="DL44" s="412" t="s">
        <v>1711</v>
      </c>
      <c r="DM44" s="412" t="s">
        <v>1711</v>
      </c>
      <c r="DN44" s="412" t="s">
        <v>1711</v>
      </c>
      <c r="DO44" s="412">
        <v>0</v>
      </c>
      <c r="DP44" s="412" t="s">
        <v>1711</v>
      </c>
      <c r="DQ44" s="412" t="s">
        <v>1711</v>
      </c>
      <c r="DR44" s="412" t="s">
        <v>1711</v>
      </c>
      <c r="DS44" s="412" t="s">
        <v>1711</v>
      </c>
      <c r="DT44" s="412" t="s">
        <v>1711</v>
      </c>
      <c r="DU44" s="412">
        <v>0</v>
      </c>
      <c r="DV44" s="412" t="s">
        <v>1711</v>
      </c>
      <c r="DW44" s="412" t="s">
        <v>1711</v>
      </c>
      <c r="DX44" s="412">
        <v>126</v>
      </c>
      <c r="DY44" s="412" t="s">
        <v>1711</v>
      </c>
      <c r="DZ44" s="412">
        <v>126</v>
      </c>
      <c r="EA44" s="412">
        <v>0</v>
      </c>
      <c r="EB44" s="412" t="s">
        <v>1711</v>
      </c>
      <c r="EC44" s="412" t="s">
        <v>1711</v>
      </c>
      <c r="ED44" s="412" t="s">
        <v>1711</v>
      </c>
      <c r="EE44" s="412" t="s">
        <v>1711</v>
      </c>
      <c r="EF44" s="412">
        <v>0</v>
      </c>
      <c r="EG44" s="412" t="s">
        <v>1711</v>
      </c>
      <c r="EH44" s="412">
        <v>9561</v>
      </c>
      <c r="EI44" s="412">
        <v>9561</v>
      </c>
      <c r="EJ44" s="412" t="s">
        <v>1711</v>
      </c>
      <c r="EK44" s="412" t="s">
        <v>1711</v>
      </c>
      <c r="EL44" s="412" t="s">
        <v>1711</v>
      </c>
      <c r="EM44" s="412">
        <v>0</v>
      </c>
      <c r="EN44" s="412" t="s">
        <v>1711</v>
      </c>
      <c r="EO44" s="412" t="s">
        <v>1711</v>
      </c>
      <c r="EP44" s="412" t="s">
        <v>1711</v>
      </c>
      <c r="EQ44" s="412" t="s">
        <v>1711</v>
      </c>
      <c r="ER44" s="412" t="s">
        <v>1711</v>
      </c>
      <c r="ES44" s="412" t="s">
        <v>1711</v>
      </c>
      <c r="ET44" s="412">
        <v>3</v>
      </c>
      <c r="EU44" s="412">
        <v>3</v>
      </c>
      <c r="EV44" s="412">
        <v>0</v>
      </c>
      <c r="EW44" s="412" t="s">
        <v>1711</v>
      </c>
      <c r="EX44" s="412" t="s">
        <v>1711</v>
      </c>
      <c r="EY44" s="412" t="s">
        <v>1711</v>
      </c>
      <c r="EZ44" s="412" t="s">
        <v>1711</v>
      </c>
      <c r="FA44" s="413" t="s">
        <v>1711</v>
      </c>
    </row>
    <row r="45" spans="1:157" x14ac:dyDescent="0.15">
      <c r="A45" s="410" t="s">
        <v>1790</v>
      </c>
      <c r="B45" s="414" t="s">
        <v>1103</v>
      </c>
      <c r="C45" s="412">
        <v>96127</v>
      </c>
      <c r="D45" s="412">
        <v>13</v>
      </c>
      <c r="E45" s="412">
        <v>3</v>
      </c>
      <c r="F45" s="412">
        <v>2</v>
      </c>
      <c r="G45" s="412">
        <v>8</v>
      </c>
      <c r="H45" s="412" t="s">
        <v>1711</v>
      </c>
      <c r="I45" s="412" t="s">
        <v>1711</v>
      </c>
      <c r="J45" s="412">
        <v>0</v>
      </c>
      <c r="K45" s="412" t="s">
        <v>1711</v>
      </c>
      <c r="L45" s="412" t="s">
        <v>1711</v>
      </c>
      <c r="M45" s="412">
        <v>7548</v>
      </c>
      <c r="N45" s="412">
        <v>6805</v>
      </c>
      <c r="O45" s="412">
        <v>631</v>
      </c>
      <c r="P45" s="412">
        <v>112</v>
      </c>
      <c r="Q45" s="412" t="s">
        <v>1711</v>
      </c>
      <c r="R45" s="412">
        <v>1755</v>
      </c>
      <c r="S45" s="412">
        <v>64</v>
      </c>
      <c r="T45" s="412">
        <v>1691</v>
      </c>
      <c r="U45" s="412">
        <v>1804</v>
      </c>
      <c r="V45" s="412">
        <v>2</v>
      </c>
      <c r="W45" s="412">
        <v>688</v>
      </c>
      <c r="X45" s="412">
        <v>997</v>
      </c>
      <c r="Y45" s="412">
        <v>117</v>
      </c>
      <c r="Z45" s="412">
        <v>1527</v>
      </c>
      <c r="AA45" s="412">
        <v>64</v>
      </c>
      <c r="AB45" s="412">
        <v>620</v>
      </c>
      <c r="AC45" s="412">
        <v>38</v>
      </c>
      <c r="AD45" s="412">
        <v>104</v>
      </c>
      <c r="AE45" s="412">
        <v>70</v>
      </c>
      <c r="AF45" s="412">
        <v>258</v>
      </c>
      <c r="AG45" s="412">
        <v>370</v>
      </c>
      <c r="AH45" s="412">
        <v>3</v>
      </c>
      <c r="AI45" s="412">
        <v>293</v>
      </c>
      <c r="AJ45" s="412">
        <v>293</v>
      </c>
      <c r="AK45" s="412" t="s">
        <v>1711</v>
      </c>
      <c r="AL45" s="412">
        <v>1366</v>
      </c>
      <c r="AM45" s="412">
        <v>968</v>
      </c>
      <c r="AN45" s="412">
        <v>398</v>
      </c>
      <c r="AO45" s="412">
        <v>1101</v>
      </c>
      <c r="AP45" s="412">
        <v>758</v>
      </c>
      <c r="AQ45" s="412">
        <v>343</v>
      </c>
      <c r="AR45" s="412" t="s">
        <v>1711</v>
      </c>
      <c r="AS45" s="412" t="s">
        <v>1711</v>
      </c>
      <c r="AT45" s="412">
        <v>2205</v>
      </c>
      <c r="AU45" s="412">
        <v>173</v>
      </c>
      <c r="AV45" s="412">
        <v>1916</v>
      </c>
      <c r="AW45" s="412">
        <v>60</v>
      </c>
      <c r="AX45" s="412">
        <v>56</v>
      </c>
      <c r="AY45" s="412">
        <v>1133</v>
      </c>
      <c r="AZ45" s="412">
        <v>1057</v>
      </c>
      <c r="BA45" s="412">
        <v>76</v>
      </c>
      <c r="BB45" s="412">
        <v>3667</v>
      </c>
      <c r="BC45" s="412">
        <v>347</v>
      </c>
      <c r="BD45" s="412">
        <v>3320</v>
      </c>
      <c r="BE45" s="412">
        <v>824</v>
      </c>
      <c r="BF45" s="412">
        <v>824</v>
      </c>
      <c r="BG45" s="412">
        <v>805</v>
      </c>
      <c r="BH45" s="412">
        <v>805</v>
      </c>
      <c r="BI45" s="412">
        <v>5285</v>
      </c>
      <c r="BJ45" s="412">
        <v>5285</v>
      </c>
      <c r="BK45" s="412">
        <v>1892</v>
      </c>
      <c r="BL45" s="412">
        <v>720</v>
      </c>
      <c r="BM45" s="412">
        <v>1172</v>
      </c>
      <c r="BN45" s="412">
        <v>7008</v>
      </c>
      <c r="BO45" s="412">
        <v>2083</v>
      </c>
      <c r="BP45" s="412">
        <v>1244</v>
      </c>
      <c r="BQ45" s="412">
        <v>390</v>
      </c>
      <c r="BR45" s="412">
        <v>3291</v>
      </c>
      <c r="BS45" s="412">
        <v>2689</v>
      </c>
      <c r="BT45" s="412">
        <v>1919</v>
      </c>
      <c r="BU45" s="412">
        <v>770</v>
      </c>
      <c r="BV45" s="412">
        <v>2606</v>
      </c>
      <c r="BW45" s="412">
        <v>281</v>
      </c>
      <c r="BX45" s="412">
        <v>69</v>
      </c>
      <c r="BY45" s="412">
        <v>509</v>
      </c>
      <c r="BZ45" s="412">
        <v>1289</v>
      </c>
      <c r="CA45" s="412">
        <v>458</v>
      </c>
      <c r="CB45" s="412">
        <v>218</v>
      </c>
      <c r="CC45" s="412">
        <v>2512</v>
      </c>
      <c r="CD45" s="412">
        <v>2002</v>
      </c>
      <c r="CE45" s="412">
        <v>69</v>
      </c>
      <c r="CF45" s="412">
        <v>380</v>
      </c>
      <c r="CG45" s="412">
        <v>61</v>
      </c>
      <c r="CH45" s="412">
        <v>1219</v>
      </c>
      <c r="CI45" s="412">
        <v>666</v>
      </c>
      <c r="CJ45" s="412">
        <v>87</v>
      </c>
      <c r="CK45" s="412">
        <v>466</v>
      </c>
      <c r="CL45" s="412">
        <v>702</v>
      </c>
      <c r="CM45" s="412">
        <v>457</v>
      </c>
      <c r="CN45" s="412">
        <v>4</v>
      </c>
      <c r="CO45" s="412">
        <v>35</v>
      </c>
      <c r="CP45" s="412">
        <v>22</v>
      </c>
      <c r="CQ45" s="412">
        <v>245</v>
      </c>
      <c r="CR45" s="412">
        <v>0</v>
      </c>
      <c r="CS45" s="412" t="s">
        <v>1711</v>
      </c>
      <c r="CT45" s="412">
        <v>0</v>
      </c>
      <c r="CU45" s="412" t="s">
        <v>1711</v>
      </c>
      <c r="CV45" s="412">
        <v>17525</v>
      </c>
      <c r="CW45" s="412">
        <v>6322</v>
      </c>
      <c r="CX45" s="412">
        <v>11203</v>
      </c>
      <c r="CY45" s="412">
        <v>7787</v>
      </c>
      <c r="CZ45" s="412">
        <v>7787</v>
      </c>
      <c r="DA45" s="412">
        <v>0</v>
      </c>
      <c r="DB45" s="412" t="s">
        <v>1711</v>
      </c>
      <c r="DC45" s="412" t="s">
        <v>1711</v>
      </c>
      <c r="DD45" s="412">
        <v>3601</v>
      </c>
      <c r="DE45" s="412">
        <v>141</v>
      </c>
      <c r="DF45" s="412">
        <v>669</v>
      </c>
      <c r="DG45" s="412" t="s">
        <v>1711</v>
      </c>
      <c r="DH45" s="412">
        <v>3</v>
      </c>
      <c r="DI45" s="412">
        <v>33</v>
      </c>
      <c r="DJ45" s="412">
        <v>54</v>
      </c>
      <c r="DK45" s="412">
        <v>2691</v>
      </c>
      <c r="DL45" s="412">
        <v>86</v>
      </c>
      <c r="DM45" s="412">
        <v>2</v>
      </c>
      <c r="DN45" s="412">
        <v>10</v>
      </c>
      <c r="DO45" s="412">
        <v>5479</v>
      </c>
      <c r="DP45" s="412">
        <v>2363</v>
      </c>
      <c r="DQ45" s="412">
        <v>1487</v>
      </c>
      <c r="DR45" s="412">
        <v>78</v>
      </c>
      <c r="DS45" s="412">
        <v>148</v>
      </c>
      <c r="DT45" s="412">
        <v>1403</v>
      </c>
      <c r="DU45" s="412">
        <v>0</v>
      </c>
      <c r="DV45" s="412" t="s">
        <v>1711</v>
      </c>
      <c r="DW45" s="412" t="s">
        <v>1711</v>
      </c>
      <c r="DX45" s="412">
        <v>771</v>
      </c>
      <c r="DY45" s="412">
        <v>713</v>
      </c>
      <c r="DZ45" s="412">
        <v>58</v>
      </c>
      <c r="EA45" s="412">
        <v>83</v>
      </c>
      <c r="EB45" s="412">
        <v>56</v>
      </c>
      <c r="EC45" s="412">
        <v>3</v>
      </c>
      <c r="ED45" s="412">
        <v>22</v>
      </c>
      <c r="EE45" s="412">
        <v>2</v>
      </c>
      <c r="EF45" s="412">
        <v>48</v>
      </c>
      <c r="EG45" s="412">
        <v>48</v>
      </c>
      <c r="EH45" s="412">
        <v>12468</v>
      </c>
      <c r="EI45" s="412">
        <v>7048</v>
      </c>
      <c r="EJ45" s="412">
        <v>93</v>
      </c>
      <c r="EK45" s="412">
        <v>164</v>
      </c>
      <c r="EL45" s="412">
        <v>5163</v>
      </c>
      <c r="EM45" s="412">
        <v>315</v>
      </c>
      <c r="EN45" s="412">
        <v>76</v>
      </c>
      <c r="EO45" s="412">
        <v>3</v>
      </c>
      <c r="EP45" s="412">
        <v>72</v>
      </c>
      <c r="EQ45" s="412">
        <v>86</v>
      </c>
      <c r="ER45" s="412" t="s">
        <v>1711</v>
      </c>
      <c r="ES45" s="412">
        <v>78</v>
      </c>
      <c r="ET45" s="412">
        <v>96</v>
      </c>
      <c r="EU45" s="412">
        <v>96</v>
      </c>
      <c r="EV45" s="412">
        <v>0</v>
      </c>
      <c r="EW45" s="412" t="s">
        <v>1711</v>
      </c>
      <c r="EX45" s="412" t="s">
        <v>1711</v>
      </c>
      <c r="EY45" s="412" t="s">
        <v>1711</v>
      </c>
      <c r="EZ45" s="412" t="s">
        <v>1711</v>
      </c>
      <c r="FA45" s="413" t="s">
        <v>1711</v>
      </c>
    </row>
    <row r="46" spans="1:157" x14ac:dyDescent="0.15">
      <c r="A46" s="410" t="s">
        <v>1789</v>
      </c>
      <c r="B46" s="414" t="s">
        <v>1104</v>
      </c>
      <c r="C46" s="412">
        <v>184562</v>
      </c>
      <c r="D46" s="412">
        <v>210</v>
      </c>
      <c r="E46" s="412">
        <v>46</v>
      </c>
      <c r="F46" s="412">
        <v>15</v>
      </c>
      <c r="G46" s="412">
        <v>111</v>
      </c>
      <c r="H46" s="412">
        <v>3</v>
      </c>
      <c r="I46" s="412">
        <v>35</v>
      </c>
      <c r="J46" s="412">
        <v>34</v>
      </c>
      <c r="K46" s="412" t="s">
        <v>1711</v>
      </c>
      <c r="L46" s="412">
        <v>34</v>
      </c>
      <c r="M46" s="412">
        <v>1473</v>
      </c>
      <c r="N46" s="412">
        <v>1149</v>
      </c>
      <c r="O46" s="412">
        <v>275</v>
      </c>
      <c r="P46" s="412">
        <v>49</v>
      </c>
      <c r="Q46" s="412" t="s">
        <v>1711</v>
      </c>
      <c r="R46" s="412">
        <v>417</v>
      </c>
      <c r="S46" s="412">
        <v>384</v>
      </c>
      <c r="T46" s="412">
        <v>33</v>
      </c>
      <c r="U46" s="412">
        <v>506</v>
      </c>
      <c r="V46" s="412">
        <v>142</v>
      </c>
      <c r="W46" s="412">
        <v>1</v>
      </c>
      <c r="X46" s="412">
        <v>158</v>
      </c>
      <c r="Y46" s="412">
        <v>205</v>
      </c>
      <c r="Z46" s="412">
        <v>3950</v>
      </c>
      <c r="AA46" s="412">
        <v>177</v>
      </c>
      <c r="AB46" s="412">
        <v>1701</v>
      </c>
      <c r="AC46" s="412">
        <v>184</v>
      </c>
      <c r="AD46" s="412">
        <v>497</v>
      </c>
      <c r="AE46" s="412">
        <v>339</v>
      </c>
      <c r="AF46" s="412">
        <v>92</v>
      </c>
      <c r="AG46" s="412">
        <v>892</v>
      </c>
      <c r="AH46" s="412">
        <v>68</v>
      </c>
      <c r="AI46" s="412">
        <v>369</v>
      </c>
      <c r="AJ46" s="412">
        <v>369</v>
      </c>
      <c r="AK46" s="412" t="s">
        <v>1711</v>
      </c>
      <c r="AL46" s="412">
        <v>286</v>
      </c>
      <c r="AM46" s="412">
        <v>187</v>
      </c>
      <c r="AN46" s="412">
        <v>99</v>
      </c>
      <c r="AO46" s="412">
        <v>318</v>
      </c>
      <c r="AP46" s="412">
        <v>106</v>
      </c>
      <c r="AQ46" s="412">
        <v>166</v>
      </c>
      <c r="AR46" s="412">
        <v>29</v>
      </c>
      <c r="AS46" s="412">
        <v>17</v>
      </c>
      <c r="AT46" s="412">
        <v>1006</v>
      </c>
      <c r="AU46" s="412">
        <v>47</v>
      </c>
      <c r="AV46" s="412">
        <v>876</v>
      </c>
      <c r="AW46" s="412">
        <v>43</v>
      </c>
      <c r="AX46" s="412">
        <v>40</v>
      </c>
      <c r="AY46" s="412">
        <v>1098</v>
      </c>
      <c r="AZ46" s="412">
        <v>665</v>
      </c>
      <c r="BA46" s="412">
        <v>433</v>
      </c>
      <c r="BB46" s="412">
        <v>283</v>
      </c>
      <c r="BC46" s="412">
        <v>225</v>
      </c>
      <c r="BD46" s="412">
        <v>58</v>
      </c>
      <c r="BE46" s="412">
        <v>335</v>
      </c>
      <c r="BF46" s="412">
        <v>335</v>
      </c>
      <c r="BG46" s="412">
        <v>252</v>
      </c>
      <c r="BH46" s="412">
        <v>252</v>
      </c>
      <c r="BI46" s="412">
        <v>1801</v>
      </c>
      <c r="BJ46" s="412">
        <v>1801</v>
      </c>
      <c r="BK46" s="412">
        <v>1551</v>
      </c>
      <c r="BL46" s="412">
        <v>589</v>
      </c>
      <c r="BM46" s="412">
        <v>962</v>
      </c>
      <c r="BN46" s="412">
        <v>4932</v>
      </c>
      <c r="BO46" s="412">
        <v>488</v>
      </c>
      <c r="BP46" s="412">
        <v>1506</v>
      </c>
      <c r="BQ46" s="412">
        <v>321</v>
      </c>
      <c r="BR46" s="412">
        <v>2617</v>
      </c>
      <c r="BS46" s="412">
        <v>2800</v>
      </c>
      <c r="BT46" s="412">
        <v>2158</v>
      </c>
      <c r="BU46" s="412">
        <v>642</v>
      </c>
      <c r="BV46" s="412">
        <v>3191</v>
      </c>
      <c r="BW46" s="412">
        <v>883</v>
      </c>
      <c r="BX46" s="412">
        <v>216</v>
      </c>
      <c r="BY46" s="412">
        <v>1599</v>
      </c>
      <c r="BZ46" s="412">
        <v>290</v>
      </c>
      <c r="CA46" s="412">
        <v>203</v>
      </c>
      <c r="CB46" s="412">
        <v>143</v>
      </c>
      <c r="CC46" s="412">
        <v>20416</v>
      </c>
      <c r="CD46" s="412">
        <v>18703</v>
      </c>
      <c r="CE46" s="412">
        <v>9</v>
      </c>
      <c r="CF46" s="412">
        <v>886</v>
      </c>
      <c r="CG46" s="412">
        <v>818</v>
      </c>
      <c r="CH46" s="412">
        <v>1390</v>
      </c>
      <c r="CI46" s="412">
        <v>738</v>
      </c>
      <c r="CJ46" s="412">
        <v>96</v>
      </c>
      <c r="CK46" s="412">
        <v>556</v>
      </c>
      <c r="CL46" s="412">
        <v>1118</v>
      </c>
      <c r="CM46" s="412">
        <v>1063</v>
      </c>
      <c r="CN46" s="412">
        <v>9</v>
      </c>
      <c r="CO46" s="412">
        <v>82</v>
      </c>
      <c r="CP46" s="412">
        <v>56</v>
      </c>
      <c r="CQ46" s="412">
        <v>55</v>
      </c>
      <c r="CR46" s="412">
        <v>0</v>
      </c>
      <c r="CS46" s="412" t="s">
        <v>1711</v>
      </c>
      <c r="CT46" s="412">
        <v>2092</v>
      </c>
      <c r="CU46" s="412">
        <v>2092</v>
      </c>
      <c r="CV46" s="412">
        <v>68213</v>
      </c>
      <c r="CW46" s="412">
        <v>13103</v>
      </c>
      <c r="CX46" s="412">
        <v>55110</v>
      </c>
      <c r="CY46" s="412">
        <v>3124</v>
      </c>
      <c r="CZ46" s="412">
        <v>3124</v>
      </c>
      <c r="DA46" s="412">
        <v>2427</v>
      </c>
      <c r="DB46" s="412">
        <v>1456</v>
      </c>
      <c r="DC46" s="412">
        <v>971</v>
      </c>
      <c r="DD46" s="412">
        <v>3335</v>
      </c>
      <c r="DE46" s="412">
        <v>530</v>
      </c>
      <c r="DF46" s="412">
        <v>1452</v>
      </c>
      <c r="DG46" s="412">
        <v>41</v>
      </c>
      <c r="DH46" s="412">
        <v>75</v>
      </c>
      <c r="DI46" s="412">
        <v>81</v>
      </c>
      <c r="DJ46" s="412">
        <v>463</v>
      </c>
      <c r="DK46" s="412">
        <v>693</v>
      </c>
      <c r="DL46" s="412">
        <v>26</v>
      </c>
      <c r="DM46" s="412">
        <v>1</v>
      </c>
      <c r="DN46" s="412" t="s">
        <v>1711</v>
      </c>
      <c r="DO46" s="412">
        <v>12433</v>
      </c>
      <c r="DP46" s="412">
        <v>3295</v>
      </c>
      <c r="DQ46" s="412">
        <v>940</v>
      </c>
      <c r="DR46" s="412">
        <v>3965</v>
      </c>
      <c r="DS46" s="412">
        <v>179</v>
      </c>
      <c r="DT46" s="412">
        <v>4054</v>
      </c>
      <c r="DU46" s="412">
        <v>0</v>
      </c>
      <c r="DV46" s="412" t="s">
        <v>1711</v>
      </c>
      <c r="DW46" s="412" t="s">
        <v>1711</v>
      </c>
      <c r="DX46" s="412">
        <v>11514</v>
      </c>
      <c r="DY46" s="412">
        <v>8091</v>
      </c>
      <c r="DZ46" s="412">
        <v>3423</v>
      </c>
      <c r="EA46" s="412">
        <v>3704</v>
      </c>
      <c r="EB46" s="412">
        <v>3614</v>
      </c>
      <c r="EC46" s="412">
        <v>39</v>
      </c>
      <c r="ED46" s="412">
        <v>10</v>
      </c>
      <c r="EE46" s="412">
        <v>41</v>
      </c>
      <c r="EF46" s="412">
        <v>3586</v>
      </c>
      <c r="EG46" s="412">
        <v>3586</v>
      </c>
      <c r="EH46" s="412">
        <v>19358</v>
      </c>
      <c r="EI46" s="412">
        <v>7552</v>
      </c>
      <c r="EJ46" s="412">
        <v>9635</v>
      </c>
      <c r="EK46" s="412">
        <v>3</v>
      </c>
      <c r="EL46" s="412">
        <v>2168</v>
      </c>
      <c r="EM46" s="412">
        <v>6483</v>
      </c>
      <c r="EN46" s="412">
        <v>1034</v>
      </c>
      <c r="EO46" s="412">
        <v>2703</v>
      </c>
      <c r="EP46" s="412">
        <v>1248</v>
      </c>
      <c r="EQ46" s="412">
        <v>283</v>
      </c>
      <c r="ER46" s="412" t="s">
        <v>1711</v>
      </c>
      <c r="ES46" s="412">
        <v>1215</v>
      </c>
      <c r="ET46" s="412">
        <v>557</v>
      </c>
      <c r="EU46" s="412">
        <v>557</v>
      </c>
      <c r="EV46" s="412">
        <v>0</v>
      </c>
      <c r="EW46" s="412" t="s">
        <v>1711</v>
      </c>
      <c r="EX46" s="412" t="s">
        <v>1711</v>
      </c>
      <c r="EY46" s="412" t="s">
        <v>1711</v>
      </c>
      <c r="EZ46" s="412" t="s">
        <v>1711</v>
      </c>
      <c r="FA46" s="413" t="s">
        <v>1711</v>
      </c>
    </row>
    <row r="47" spans="1:157" x14ac:dyDescent="0.15">
      <c r="A47" s="410" t="s">
        <v>1788</v>
      </c>
      <c r="B47" s="414" t="s">
        <v>364</v>
      </c>
      <c r="C47" s="412">
        <v>815614</v>
      </c>
      <c r="D47" s="412">
        <v>23</v>
      </c>
      <c r="E47" s="412" t="s">
        <v>1711</v>
      </c>
      <c r="F47" s="412" t="s">
        <v>1711</v>
      </c>
      <c r="G47" s="412">
        <v>23</v>
      </c>
      <c r="H47" s="412" t="s">
        <v>1711</v>
      </c>
      <c r="I47" s="412" t="s">
        <v>1711</v>
      </c>
      <c r="J47" s="412">
        <v>0</v>
      </c>
      <c r="K47" s="412" t="s">
        <v>1711</v>
      </c>
      <c r="L47" s="412" t="s">
        <v>1711</v>
      </c>
      <c r="M47" s="412">
        <v>3724</v>
      </c>
      <c r="N47" s="412">
        <v>31</v>
      </c>
      <c r="O47" s="412">
        <v>3693</v>
      </c>
      <c r="P47" s="412" t="s">
        <v>1711</v>
      </c>
      <c r="Q47" s="412" t="s">
        <v>1711</v>
      </c>
      <c r="R47" s="412">
        <v>0</v>
      </c>
      <c r="S47" s="412" t="s">
        <v>1711</v>
      </c>
      <c r="T47" s="412" t="s">
        <v>1711</v>
      </c>
      <c r="U47" s="412">
        <v>0</v>
      </c>
      <c r="V47" s="412" t="s">
        <v>1711</v>
      </c>
      <c r="W47" s="412" t="s">
        <v>1711</v>
      </c>
      <c r="X47" s="412" t="s">
        <v>1711</v>
      </c>
      <c r="Y47" s="412" t="s">
        <v>1711</v>
      </c>
      <c r="Z47" s="412">
        <v>0</v>
      </c>
      <c r="AA47" s="412" t="s">
        <v>1711</v>
      </c>
      <c r="AB47" s="412" t="s">
        <v>1711</v>
      </c>
      <c r="AC47" s="412" t="s">
        <v>1711</v>
      </c>
      <c r="AD47" s="412" t="s">
        <v>1711</v>
      </c>
      <c r="AE47" s="412" t="s">
        <v>1711</v>
      </c>
      <c r="AF47" s="412" t="s">
        <v>1711</v>
      </c>
      <c r="AG47" s="412" t="s">
        <v>1711</v>
      </c>
      <c r="AH47" s="412" t="s">
        <v>1711</v>
      </c>
      <c r="AI47" s="412">
        <v>0</v>
      </c>
      <c r="AJ47" s="412" t="s">
        <v>1711</v>
      </c>
      <c r="AK47" s="412" t="s">
        <v>1711</v>
      </c>
      <c r="AL47" s="412">
        <v>0</v>
      </c>
      <c r="AM47" s="412" t="s">
        <v>1711</v>
      </c>
      <c r="AN47" s="412" t="s">
        <v>1711</v>
      </c>
      <c r="AO47" s="412">
        <v>0</v>
      </c>
      <c r="AP47" s="412" t="s">
        <v>1711</v>
      </c>
      <c r="AQ47" s="412" t="s">
        <v>1711</v>
      </c>
      <c r="AR47" s="412" t="s">
        <v>1711</v>
      </c>
      <c r="AS47" s="412" t="s">
        <v>1711</v>
      </c>
      <c r="AT47" s="412">
        <v>75</v>
      </c>
      <c r="AU47" s="412" t="s">
        <v>1711</v>
      </c>
      <c r="AV47" s="412" t="s">
        <v>1711</v>
      </c>
      <c r="AW47" s="412" t="s">
        <v>1711</v>
      </c>
      <c r="AX47" s="412">
        <v>75</v>
      </c>
      <c r="AY47" s="412">
        <v>0</v>
      </c>
      <c r="AZ47" s="412" t="s">
        <v>1711</v>
      </c>
      <c r="BA47" s="412" t="s">
        <v>1711</v>
      </c>
      <c r="BB47" s="412">
        <v>0</v>
      </c>
      <c r="BC47" s="412" t="s">
        <v>1711</v>
      </c>
      <c r="BD47" s="412" t="s">
        <v>1711</v>
      </c>
      <c r="BE47" s="412">
        <v>0</v>
      </c>
      <c r="BF47" s="412" t="s">
        <v>1711</v>
      </c>
      <c r="BG47" s="412">
        <v>0</v>
      </c>
      <c r="BH47" s="412" t="s">
        <v>1711</v>
      </c>
      <c r="BI47" s="412">
        <v>2358</v>
      </c>
      <c r="BJ47" s="412">
        <v>2358</v>
      </c>
      <c r="BK47" s="412">
        <v>0</v>
      </c>
      <c r="BL47" s="412" t="s">
        <v>1711</v>
      </c>
      <c r="BM47" s="412" t="s">
        <v>1711</v>
      </c>
      <c r="BN47" s="412">
        <v>27</v>
      </c>
      <c r="BO47" s="412">
        <v>27</v>
      </c>
      <c r="BP47" s="412" t="s">
        <v>1711</v>
      </c>
      <c r="BQ47" s="412" t="s">
        <v>1711</v>
      </c>
      <c r="BR47" s="412" t="s">
        <v>1711</v>
      </c>
      <c r="BS47" s="412">
        <v>0</v>
      </c>
      <c r="BT47" s="412" t="s">
        <v>1711</v>
      </c>
      <c r="BU47" s="412" t="s">
        <v>1711</v>
      </c>
      <c r="BV47" s="412">
        <v>49</v>
      </c>
      <c r="BW47" s="412">
        <v>12</v>
      </c>
      <c r="BX47" s="412" t="s">
        <v>1711</v>
      </c>
      <c r="BY47" s="412">
        <v>12</v>
      </c>
      <c r="BZ47" s="412">
        <v>13</v>
      </c>
      <c r="CA47" s="412">
        <v>12</v>
      </c>
      <c r="CB47" s="412">
        <v>12</v>
      </c>
      <c r="CC47" s="412">
        <v>68</v>
      </c>
      <c r="CD47" s="412" t="s">
        <v>1711</v>
      </c>
      <c r="CE47" s="412" t="s">
        <v>1711</v>
      </c>
      <c r="CF47" s="412">
        <v>68</v>
      </c>
      <c r="CG47" s="412" t="s">
        <v>1711</v>
      </c>
      <c r="CH47" s="412">
        <v>0</v>
      </c>
      <c r="CI47" s="412" t="s">
        <v>1711</v>
      </c>
      <c r="CJ47" s="412" t="s">
        <v>1711</v>
      </c>
      <c r="CK47" s="412" t="s">
        <v>1711</v>
      </c>
      <c r="CL47" s="412">
        <v>6</v>
      </c>
      <c r="CM47" s="412" t="s">
        <v>1711</v>
      </c>
      <c r="CN47" s="412" t="s">
        <v>1711</v>
      </c>
      <c r="CO47" s="412" t="s">
        <v>1711</v>
      </c>
      <c r="CP47" s="412" t="s">
        <v>1711</v>
      </c>
      <c r="CQ47" s="412">
        <v>6</v>
      </c>
      <c r="CR47" s="412">
        <v>0</v>
      </c>
      <c r="CS47" s="412" t="s">
        <v>1711</v>
      </c>
      <c r="CT47" s="412">
        <v>0</v>
      </c>
      <c r="CU47" s="412" t="s">
        <v>1711</v>
      </c>
      <c r="CV47" s="412">
        <v>54995</v>
      </c>
      <c r="CW47" s="412">
        <v>985</v>
      </c>
      <c r="CX47" s="412">
        <v>54010</v>
      </c>
      <c r="CY47" s="412">
        <v>1789</v>
      </c>
      <c r="CZ47" s="412">
        <v>1789</v>
      </c>
      <c r="DA47" s="412">
        <v>1435</v>
      </c>
      <c r="DB47" s="412" t="s">
        <v>1711</v>
      </c>
      <c r="DC47" s="412">
        <v>1435</v>
      </c>
      <c r="DD47" s="412">
        <v>166598</v>
      </c>
      <c r="DE47" s="412">
        <v>102235</v>
      </c>
      <c r="DF47" s="412">
        <v>47438</v>
      </c>
      <c r="DG47" s="412" t="s">
        <v>1711</v>
      </c>
      <c r="DH47" s="412" t="s">
        <v>1711</v>
      </c>
      <c r="DI47" s="412" t="s">
        <v>1711</v>
      </c>
      <c r="DJ47" s="412" t="s">
        <v>1711</v>
      </c>
      <c r="DK47" s="412">
        <v>16924</v>
      </c>
      <c r="DL47" s="412" t="s">
        <v>1711</v>
      </c>
      <c r="DM47" s="412">
        <v>74</v>
      </c>
      <c r="DN47" s="412">
        <v>1</v>
      </c>
      <c r="DO47" s="412">
        <v>46</v>
      </c>
      <c r="DP47" s="412">
        <v>39</v>
      </c>
      <c r="DQ47" s="412" t="s">
        <v>1711</v>
      </c>
      <c r="DR47" s="412">
        <v>6</v>
      </c>
      <c r="DS47" s="412">
        <v>1</v>
      </c>
      <c r="DT47" s="412" t="s">
        <v>1711</v>
      </c>
      <c r="DU47" s="412">
        <v>0</v>
      </c>
      <c r="DV47" s="412" t="s">
        <v>1711</v>
      </c>
      <c r="DW47" s="412" t="s">
        <v>1711</v>
      </c>
      <c r="DX47" s="412">
        <v>1988</v>
      </c>
      <c r="DY47" s="412">
        <v>700</v>
      </c>
      <c r="DZ47" s="412">
        <v>1288</v>
      </c>
      <c r="EA47" s="412">
        <v>1497</v>
      </c>
      <c r="EB47" s="412">
        <v>1287</v>
      </c>
      <c r="EC47" s="412">
        <v>15</v>
      </c>
      <c r="ED47" s="412">
        <v>104</v>
      </c>
      <c r="EE47" s="412">
        <v>91</v>
      </c>
      <c r="EF47" s="412">
        <v>97</v>
      </c>
      <c r="EG47" s="412">
        <v>97</v>
      </c>
      <c r="EH47" s="412">
        <v>82744</v>
      </c>
      <c r="EI47" s="412">
        <v>45075</v>
      </c>
      <c r="EJ47" s="412" t="s">
        <v>1711</v>
      </c>
      <c r="EK47" s="412">
        <v>37645</v>
      </c>
      <c r="EL47" s="412">
        <v>24</v>
      </c>
      <c r="EM47" s="412">
        <v>498095</v>
      </c>
      <c r="EN47" s="412">
        <v>11784</v>
      </c>
      <c r="EO47" s="412">
        <v>19068</v>
      </c>
      <c r="EP47" s="412">
        <v>12414</v>
      </c>
      <c r="EQ47" s="412">
        <v>444768</v>
      </c>
      <c r="ER47" s="412" t="s">
        <v>1711</v>
      </c>
      <c r="ES47" s="412">
        <v>10061</v>
      </c>
      <c r="ET47" s="412">
        <v>0</v>
      </c>
      <c r="EU47" s="412" t="s">
        <v>1711</v>
      </c>
      <c r="EV47" s="412">
        <v>0</v>
      </c>
      <c r="EW47" s="412" t="s">
        <v>1711</v>
      </c>
      <c r="EX47" s="412" t="s">
        <v>1711</v>
      </c>
      <c r="EY47" s="412" t="s">
        <v>1711</v>
      </c>
      <c r="EZ47" s="412" t="s">
        <v>1711</v>
      </c>
      <c r="FA47" s="413" t="s">
        <v>1711</v>
      </c>
    </row>
    <row r="48" spans="1:157" x14ac:dyDescent="0.15">
      <c r="A48" s="410" t="s">
        <v>1787</v>
      </c>
      <c r="B48" s="414" t="s">
        <v>366</v>
      </c>
      <c r="C48" s="412">
        <v>815012</v>
      </c>
      <c r="D48" s="412">
        <v>6688</v>
      </c>
      <c r="E48" s="412">
        <v>858</v>
      </c>
      <c r="F48" s="412">
        <v>222</v>
      </c>
      <c r="G48" s="412">
        <v>60</v>
      </c>
      <c r="H48" s="412">
        <v>22</v>
      </c>
      <c r="I48" s="412">
        <v>5526</v>
      </c>
      <c r="J48" s="412">
        <v>507</v>
      </c>
      <c r="K48" s="412">
        <v>135</v>
      </c>
      <c r="L48" s="412">
        <v>372</v>
      </c>
      <c r="M48" s="412">
        <v>41559</v>
      </c>
      <c r="N48" s="412">
        <v>37492</v>
      </c>
      <c r="O48" s="412">
        <v>3462</v>
      </c>
      <c r="P48" s="412">
        <v>605</v>
      </c>
      <c r="Q48" s="412" t="s">
        <v>1711</v>
      </c>
      <c r="R48" s="412">
        <v>4975</v>
      </c>
      <c r="S48" s="412">
        <v>4537</v>
      </c>
      <c r="T48" s="412">
        <v>438</v>
      </c>
      <c r="U48" s="412">
        <v>1856</v>
      </c>
      <c r="V48" s="412">
        <v>159</v>
      </c>
      <c r="W48" s="412">
        <v>27</v>
      </c>
      <c r="X48" s="412">
        <v>1394</v>
      </c>
      <c r="Y48" s="412">
        <v>276</v>
      </c>
      <c r="Z48" s="412">
        <v>56461</v>
      </c>
      <c r="AA48" s="412">
        <v>965</v>
      </c>
      <c r="AB48" s="412">
        <v>6978</v>
      </c>
      <c r="AC48" s="412">
        <v>2685</v>
      </c>
      <c r="AD48" s="412">
        <v>7273</v>
      </c>
      <c r="AE48" s="412">
        <v>6161</v>
      </c>
      <c r="AF48" s="412">
        <v>5772</v>
      </c>
      <c r="AG48" s="412">
        <v>17617</v>
      </c>
      <c r="AH48" s="412">
        <v>9010</v>
      </c>
      <c r="AI48" s="412">
        <v>6043</v>
      </c>
      <c r="AJ48" s="412">
        <v>5990</v>
      </c>
      <c r="AK48" s="412">
        <v>53</v>
      </c>
      <c r="AL48" s="412">
        <v>14446</v>
      </c>
      <c r="AM48" s="412">
        <v>10266</v>
      </c>
      <c r="AN48" s="412">
        <v>4180</v>
      </c>
      <c r="AO48" s="412">
        <v>11919</v>
      </c>
      <c r="AP48" s="412">
        <v>3475</v>
      </c>
      <c r="AQ48" s="412">
        <v>3083</v>
      </c>
      <c r="AR48" s="412">
        <v>715</v>
      </c>
      <c r="AS48" s="412">
        <v>4646</v>
      </c>
      <c r="AT48" s="412">
        <v>14261</v>
      </c>
      <c r="AU48" s="412">
        <v>4705</v>
      </c>
      <c r="AV48" s="412">
        <v>8442</v>
      </c>
      <c r="AW48" s="412">
        <v>574</v>
      </c>
      <c r="AX48" s="412">
        <v>540</v>
      </c>
      <c r="AY48" s="412">
        <v>12703</v>
      </c>
      <c r="AZ48" s="412">
        <v>9678</v>
      </c>
      <c r="BA48" s="412">
        <v>3025</v>
      </c>
      <c r="BB48" s="412">
        <v>5544</v>
      </c>
      <c r="BC48" s="412">
        <v>2581</v>
      </c>
      <c r="BD48" s="412">
        <v>2963</v>
      </c>
      <c r="BE48" s="412">
        <v>17844</v>
      </c>
      <c r="BF48" s="412">
        <v>17844</v>
      </c>
      <c r="BG48" s="412">
        <v>16870</v>
      </c>
      <c r="BH48" s="412">
        <v>16870</v>
      </c>
      <c r="BI48" s="412">
        <v>23678</v>
      </c>
      <c r="BJ48" s="412">
        <v>23678</v>
      </c>
      <c r="BK48" s="412">
        <v>40955</v>
      </c>
      <c r="BL48" s="412">
        <v>16145</v>
      </c>
      <c r="BM48" s="412">
        <v>24810</v>
      </c>
      <c r="BN48" s="412">
        <v>29651</v>
      </c>
      <c r="BO48" s="412">
        <v>12546</v>
      </c>
      <c r="BP48" s="412">
        <v>4496</v>
      </c>
      <c r="BQ48" s="412">
        <v>7357</v>
      </c>
      <c r="BR48" s="412">
        <v>5252</v>
      </c>
      <c r="BS48" s="412">
        <v>28423</v>
      </c>
      <c r="BT48" s="412">
        <v>14037</v>
      </c>
      <c r="BU48" s="412">
        <v>14386</v>
      </c>
      <c r="BV48" s="412">
        <v>44536</v>
      </c>
      <c r="BW48" s="412">
        <v>12464</v>
      </c>
      <c r="BX48" s="412">
        <v>3066</v>
      </c>
      <c r="BY48" s="412">
        <v>22616</v>
      </c>
      <c r="BZ48" s="412">
        <v>1545</v>
      </c>
      <c r="CA48" s="412">
        <v>4845</v>
      </c>
      <c r="CB48" s="412">
        <v>1905</v>
      </c>
      <c r="CC48" s="412">
        <v>14906</v>
      </c>
      <c r="CD48" s="412">
        <v>1478</v>
      </c>
      <c r="CE48" s="412">
        <v>24</v>
      </c>
      <c r="CF48" s="412">
        <v>12841</v>
      </c>
      <c r="CG48" s="412">
        <v>563</v>
      </c>
      <c r="CH48" s="412">
        <v>49591</v>
      </c>
      <c r="CI48" s="412">
        <v>8401</v>
      </c>
      <c r="CJ48" s="412">
        <v>3169</v>
      </c>
      <c r="CK48" s="412">
        <v>38021</v>
      </c>
      <c r="CL48" s="412">
        <v>120020</v>
      </c>
      <c r="CM48" s="412">
        <v>3135</v>
      </c>
      <c r="CN48" s="412">
        <v>29</v>
      </c>
      <c r="CO48" s="412">
        <v>26</v>
      </c>
      <c r="CP48" s="412">
        <v>172</v>
      </c>
      <c r="CQ48" s="412">
        <v>116885</v>
      </c>
      <c r="CR48" s="412">
        <v>0</v>
      </c>
      <c r="CS48" s="412" t="s">
        <v>1711</v>
      </c>
      <c r="CT48" s="412">
        <v>7998</v>
      </c>
      <c r="CU48" s="412">
        <v>7998</v>
      </c>
      <c r="CV48" s="412">
        <v>61215</v>
      </c>
      <c r="CW48" s="412">
        <v>32274</v>
      </c>
      <c r="CX48" s="412">
        <v>28941</v>
      </c>
      <c r="CY48" s="412">
        <v>791</v>
      </c>
      <c r="CZ48" s="412">
        <v>791</v>
      </c>
      <c r="DA48" s="412">
        <v>1439</v>
      </c>
      <c r="DB48" s="412">
        <v>1367</v>
      </c>
      <c r="DC48" s="412">
        <v>72</v>
      </c>
      <c r="DD48" s="412">
        <v>38064</v>
      </c>
      <c r="DE48" s="412">
        <v>2178</v>
      </c>
      <c r="DF48" s="412">
        <v>977</v>
      </c>
      <c r="DG48" s="412">
        <v>65</v>
      </c>
      <c r="DH48" s="412">
        <v>347</v>
      </c>
      <c r="DI48" s="412">
        <v>22</v>
      </c>
      <c r="DJ48" s="412">
        <v>33792</v>
      </c>
      <c r="DK48" s="412">
        <v>682</v>
      </c>
      <c r="DL48" s="412">
        <v>52</v>
      </c>
      <c r="DM48" s="412">
        <v>2</v>
      </c>
      <c r="DN48" s="412">
        <v>1</v>
      </c>
      <c r="DO48" s="412">
        <v>3191</v>
      </c>
      <c r="DP48" s="412">
        <v>2575</v>
      </c>
      <c r="DQ48" s="412">
        <v>3</v>
      </c>
      <c r="DR48" s="412">
        <v>471</v>
      </c>
      <c r="DS48" s="412">
        <v>142</v>
      </c>
      <c r="DT48" s="412" t="s">
        <v>1711</v>
      </c>
      <c r="DU48" s="412">
        <v>0</v>
      </c>
      <c r="DV48" s="412" t="s">
        <v>1711</v>
      </c>
      <c r="DW48" s="412" t="s">
        <v>1711</v>
      </c>
      <c r="DX48" s="412">
        <v>100336</v>
      </c>
      <c r="DY48" s="412">
        <v>24901</v>
      </c>
      <c r="DZ48" s="412">
        <v>75435</v>
      </c>
      <c r="EA48" s="412">
        <v>23473</v>
      </c>
      <c r="EB48" s="412">
        <v>22992</v>
      </c>
      <c r="EC48" s="412">
        <v>291</v>
      </c>
      <c r="ED48" s="412" t="s">
        <v>1711</v>
      </c>
      <c r="EE48" s="412">
        <v>190</v>
      </c>
      <c r="EF48" s="412">
        <v>6326</v>
      </c>
      <c r="EG48" s="412">
        <v>6326</v>
      </c>
      <c r="EH48" s="412">
        <v>8439</v>
      </c>
      <c r="EI48" s="412">
        <v>656</v>
      </c>
      <c r="EJ48" s="412">
        <v>715</v>
      </c>
      <c r="EK48" s="412">
        <v>280</v>
      </c>
      <c r="EL48" s="412">
        <v>6788</v>
      </c>
      <c r="EM48" s="412">
        <v>132</v>
      </c>
      <c r="EN48" s="412" t="s">
        <v>1711</v>
      </c>
      <c r="EO48" s="412">
        <v>15</v>
      </c>
      <c r="EP48" s="412">
        <v>60</v>
      </c>
      <c r="EQ48" s="412">
        <v>57</v>
      </c>
      <c r="ER48" s="412" t="s">
        <v>1711</v>
      </c>
      <c r="ES48" s="412" t="s">
        <v>1711</v>
      </c>
      <c r="ET48" s="412">
        <v>172</v>
      </c>
      <c r="EU48" s="412">
        <v>172</v>
      </c>
      <c r="EV48" s="412">
        <v>0</v>
      </c>
      <c r="EW48" s="412" t="s">
        <v>1711</v>
      </c>
      <c r="EX48" s="412" t="s">
        <v>1711</v>
      </c>
      <c r="EY48" s="412" t="s">
        <v>1711</v>
      </c>
      <c r="EZ48" s="412" t="s">
        <v>1711</v>
      </c>
      <c r="FA48" s="413" t="s">
        <v>1711</v>
      </c>
    </row>
    <row r="49" spans="1:157" x14ac:dyDescent="0.15">
      <c r="A49" s="410" t="s">
        <v>1786</v>
      </c>
      <c r="B49" s="414" t="s">
        <v>367</v>
      </c>
      <c r="C49" s="412">
        <v>1121916</v>
      </c>
      <c r="D49" s="412">
        <v>0</v>
      </c>
      <c r="E49" s="412" t="s">
        <v>1711</v>
      </c>
      <c r="F49" s="412" t="s">
        <v>1711</v>
      </c>
      <c r="G49" s="412" t="s">
        <v>1711</v>
      </c>
      <c r="H49" s="412" t="s">
        <v>1711</v>
      </c>
      <c r="I49" s="412" t="s">
        <v>1711</v>
      </c>
      <c r="J49" s="412">
        <v>0</v>
      </c>
      <c r="K49" s="412" t="s">
        <v>1711</v>
      </c>
      <c r="L49" s="412" t="s">
        <v>1711</v>
      </c>
      <c r="M49" s="412">
        <v>0</v>
      </c>
      <c r="N49" s="412" t="s">
        <v>1711</v>
      </c>
      <c r="O49" s="412" t="s">
        <v>1711</v>
      </c>
      <c r="P49" s="412" t="s">
        <v>1711</v>
      </c>
      <c r="Q49" s="412" t="s">
        <v>1711</v>
      </c>
      <c r="R49" s="412">
        <v>0</v>
      </c>
      <c r="S49" s="412" t="s">
        <v>1711</v>
      </c>
      <c r="T49" s="412" t="s">
        <v>1711</v>
      </c>
      <c r="U49" s="412">
        <v>0</v>
      </c>
      <c r="V49" s="412" t="s">
        <v>1711</v>
      </c>
      <c r="W49" s="412" t="s">
        <v>1711</v>
      </c>
      <c r="X49" s="412" t="s">
        <v>1711</v>
      </c>
      <c r="Y49" s="412" t="s">
        <v>1711</v>
      </c>
      <c r="Z49" s="412">
        <v>0</v>
      </c>
      <c r="AA49" s="412" t="s">
        <v>1711</v>
      </c>
      <c r="AB49" s="412" t="s">
        <v>1711</v>
      </c>
      <c r="AC49" s="412" t="s">
        <v>1711</v>
      </c>
      <c r="AD49" s="412" t="s">
        <v>1711</v>
      </c>
      <c r="AE49" s="412" t="s">
        <v>1711</v>
      </c>
      <c r="AF49" s="412" t="s">
        <v>1711</v>
      </c>
      <c r="AG49" s="412" t="s">
        <v>1711</v>
      </c>
      <c r="AH49" s="412" t="s">
        <v>1711</v>
      </c>
      <c r="AI49" s="412">
        <v>0</v>
      </c>
      <c r="AJ49" s="412" t="s">
        <v>1711</v>
      </c>
      <c r="AK49" s="412" t="s">
        <v>1711</v>
      </c>
      <c r="AL49" s="412">
        <v>0</v>
      </c>
      <c r="AM49" s="412" t="s">
        <v>1711</v>
      </c>
      <c r="AN49" s="412" t="s">
        <v>1711</v>
      </c>
      <c r="AO49" s="412">
        <v>0</v>
      </c>
      <c r="AP49" s="412" t="s">
        <v>1711</v>
      </c>
      <c r="AQ49" s="412" t="s">
        <v>1711</v>
      </c>
      <c r="AR49" s="412" t="s">
        <v>1711</v>
      </c>
      <c r="AS49" s="412" t="s">
        <v>1711</v>
      </c>
      <c r="AT49" s="412">
        <v>0</v>
      </c>
      <c r="AU49" s="412" t="s">
        <v>1711</v>
      </c>
      <c r="AV49" s="412" t="s">
        <v>1711</v>
      </c>
      <c r="AW49" s="412" t="s">
        <v>1711</v>
      </c>
      <c r="AX49" s="412" t="s">
        <v>1711</v>
      </c>
      <c r="AY49" s="412">
        <v>0</v>
      </c>
      <c r="AZ49" s="412" t="s">
        <v>1711</v>
      </c>
      <c r="BA49" s="412" t="s">
        <v>1711</v>
      </c>
      <c r="BB49" s="412">
        <v>0</v>
      </c>
      <c r="BC49" s="412" t="s">
        <v>1711</v>
      </c>
      <c r="BD49" s="412" t="s">
        <v>1711</v>
      </c>
      <c r="BE49" s="412">
        <v>0</v>
      </c>
      <c r="BF49" s="412" t="s">
        <v>1711</v>
      </c>
      <c r="BG49" s="412">
        <v>0</v>
      </c>
      <c r="BH49" s="412" t="s">
        <v>1711</v>
      </c>
      <c r="BI49" s="412">
        <v>0</v>
      </c>
      <c r="BJ49" s="412" t="s">
        <v>1711</v>
      </c>
      <c r="BK49" s="412">
        <v>0</v>
      </c>
      <c r="BL49" s="412" t="s">
        <v>1711</v>
      </c>
      <c r="BM49" s="412" t="s">
        <v>1711</v>
      </c>
      <c r="BN49" s="412">
        <v>0</v>
      </c>
      <c r="BO49" s="412" t="s">
        <v>1711</v>
      </c>
      <c r="BP49" s="412" t="s">
        <v>1711</v>
      </c>
      <c r="BQ49" s="412" t="s">
        <v>1711</v>
      </c>
      <c r="BR49" s="412" t="s">
        <v>1711</v>
      </c>
      <c r="BS49" s="412">
        <v>0</v>
      </c>
      <c r="BT49" s="412" t="s">
        <v>1711</v>
      </c>
      <c r="BU49" s="412" t="s">
        <v>1711</v>
      </c>
      <c r="BV49" s="412">
        <v>0</v>
      </c>
      <c r="BW49" s="412" t="s">
        <v>1711</v>
      </c>
      <c r="BX49" s="412" t="s">
        <v>1711</v>
      </c>
      <c r="BY49" s="412" t="s">
        <v>1711</v>
      </c>
      <c r="BZ49" s="412" t="s">
        <v>1711</v>
      </c>
      <c r="CA49" s="412" t="s">
        <v>1711</v>
      </c>
      <c r="CB49" s="412" t="s">
        <v>1711</v>
      </c>
      <c r="CC49" s="412">
        <v>0</v>
      </c>
      <c r="CD49" s="412" t="s">
        <v>1711</v>
      </c>
      <c r="CE49" s="412" t="s">
        <v>1711</v>
      </c>
      <c r="CF49" s="412" t="s">
        <v>1711</v>
      </c>
      <c r="CG49" s="412" t="s">
        <v>1711</v>
      </c>
      <c r="CH49" s="412">
        <v>0</v>
      </c>
      <c r="CI49" s="412" t="s">
        <v>1711</v>
      </c>
      <c r="CJ49" s="412" t="s">
        <v>1711</v>
      </c>
      <c r="CK49" s="412" t="s">
        <v>1711</v>
      </c>
      <c r="CL49" s="412">
        <v>0</v>
      </c>
      <c r="CM49" s="412" t="s">
        <v>1711</v>
      </c>
      <c r="CN49" s="412" t="s">
        <v>1711</v>
      </c>
      <c r="CO49" s="412" t="s">
        <v>1711</v>
      </c>
      <c r="CP49" s="412" t="s">
        <v>1711</v>
      </c>
      <c r="CQ49" s="412" t="s">
        <v>1711</v>
      </c>
      <c r="CR49" s="412">
        <v>0</v>
      </c>
      <c r="CS49" s="412" t="s">
        <v>1711</v>
      </c>
      <c r="CT49" s="412">
        <v>0</v>
      </c>
      <c r="CU49" s="412" t="s">
        <v>1711</v>
      </c>
      <c r="CV49" s="412">
        <v>0</v>
      </c>
      <c r="CW49" s="412" t="s">
        <v>1711</v>
      </c>
      <c r="CX49" s="412" t="s">
        <v>1711</v>
      </c>
      <c r="CY49" s="412">
        <v>0</v>
      </c>
      <c r="CZ49" s="412" t="s">
        <v>1711</v>
      </c>
      <c r="DA49" s="412">
        <v>0</v>
      </c>
      <c r="DB49" s="412" t="s">
        <v>1711</v>
      </c>
      <c r="DC49" s="412" t="s">
        <v>1711</v>
      </c>
      <c r="DD49" s="412">
        <v>0</v>
      </c>
      <c r="DE49" s="412" t="s">
        <v>1711</v>
      </c>
      <c r="DF49" s="412" t="s">
        <v>1711</v>
      </c>
      <c r="DG49" s="412" t="s">
        <v>1711</v>
      </c>
      <c r="DH49" s="412" t="s">
        <v>1711</v>
      </c>
      <c r="DI49" s="412" t="s">
        <v>1711</v>
      </c>
      <c r="DJ49" s="412" t="s">
        <v>1711</v>
      </c>
      <c r="DK49" s="412" t="s">
        <v>1711</v>
      </c>
      <c r="DL49" s="412" t="s">
        <v>1711</v>
      </c>
      <c r="DM49" s="412" t="s">
        <v>1711</v>
      </c>
      <c r="DN49" s="412" t="s">
        <v>1711</v>
      </c>
      <c r="DO49" s="412">
        <v>0</v>
      </c>
      <c r="DP49" s="412" t="s">
        <v>1711</v>
      </c>
      <c r="DQ49" s="412" t="s">
        <v>1711</v>
      </c>
      <c r="DR49" s="412" t="s">
        <v>1711</v>
      </c>
      <c r="DS49" s="412" t="s">
        <v>1711</v>
      </c>
      <c r="DT49" s="412" t="s">
        <v>1711</v>
      </c>
      <c r="DU49" s="412">
        <v>0</v>
      </c>
      <c r="DV49" s="412" t="s">
        <v>1711</v>
      </c>
      <c r="DW49" s="412" t="s">
        <v>1711</v>
      </c>
      <c r="DX49" s="412">
        <v>0</v>
      </c>
      <c r="DY49" s="412" t="s">
        <v>1711</v>
      </c>
      <c r="DZ49" s="412" t="s">
        <v>1711</v>
      </c>
      <c r="EA49" s="412">
        <v>1090217</v>
      </c>
      <c r="EB49" s="412">
        <v>1067998</v>
      </c>
      <c r="EC49" s="412">
        <v>11356</v>
      </c>
      <c r="ED49" s="412" t="s">
        <v>1711</v>
      </c>
      <c r="EE49" s="412">
        <v>10863</v>
      </c>
      <c r="EF49" s="412">
        <v>0</v>
      </c>
      <c r="EG49" s="412" t="s">
        <v>1711</v>
      </c>
      <c r="EH49" s="412">
        <v>26852</v>
      </c>
      <c r="EI49" s="412">
        <v>26852</v>
      </c>
      <c r="EJ49" s="412" t="s">
        <v>1711</v>
      </c>
      <c r="EK49" s="412" t="s">
        <v>1711</v>
      </c>
      <c r="EL49" s="412" t="s">
        <v>1711</v>
      </c>
      <c r="EM49" s="412">
        <v>4847</v>
      </c>
      <c r="EN49" s="412" t="s">
        <v>1711</v>
      </c>
      <c r="EO49" s="412" t="s">
        <v>1711</v>
      </c>
      <c r="EP49" s="412" t="s">
        <v>1711</v>
      </c>
      <c r="EQ49" s="412" t="s">
        <v>1711</v>
      </c>
      <c r="ER49" s="412">
        <v>4847</v>
      </c>
      <c r="ES49" s="412" t="s">
        <v>1711</v>
      </c>
      <c r="ET49" s="412">
        <v>0</v>
      </c>
      <c r="EU49" s="412" t="s">
        <v>1711</v>
      </c>
      <c r="EV49" s="412">
        <v>0</v>
      </c>
      <c r="EW49" s="412" t="s">
        <v>1711</v>
      </c>
      <c r="EX49" s="412" t="s">
        <v>1711</v>
      </c>
      <c r="EY49" s="412" t="s">
        <v>1711</v>
      </c>
      <c r="EZ49" s="412" t="s">
        <v>1711</v>
      </c>
      <c r="FA49" s="413" t="s">
        <v>1711</v>
      </c>
    </row>
    <row r="50" spans="1:157" x14ac:dyDescent="0.15">
      <c r="A50" s="410" t="s">
        <v>1785</v>
      </c>
      <c r="B50" s="414" t="s">
        <v>370</v>
      </c>
      <c r="C50" s="412">
        <v>85505</v>
      </c>
      <c r="D50" s="412">
        <v>35</v>
      </c>
      <c r="E50" s="412" t="s">
        <v>1711</v>
      </c>
      <c r="F50" s="412" t="s">
        <v>1711</v>
      </c>
      <c r="G50" s="412">
        <v>35</v>
      </c>
      <c r="H50" s="412" t="s">
        <v>1711</v>
      </c>
      <c r="I50" s="412" t="s">
        <v>1711</v>
      </c>
      <c r="J50" s="412">
        <v>0</v>
      </c>
      <c r="K50" s="412" t="s">
        <v>1711</v>
      </c>
      <c r="L50" s="412" t="s">
        <v>1711</v>
      </c>
      <c r="M50" s="412">
        <v>2061</v>
      </c>
      <c r="N50" s="412">
        <v>1146</v>
      </c>
      <c r="O50" s="412">
        <v>915</v>
      </c>
      <c r="P50" s="412" t="s">
        <v>1711</v>
      </c>
      <c r="Q50" s="412" t="s">
        <v>1711</v>
      </c>
      <c r="R50" s="412">
        <v>0</v>
      </c>
      <c r="S50" s="412" t="s">
        <v>1711</v>
      </c>
      <c r="T50" s="412" t="s">
        <v>1711</v>
      </c>
      <c r="U50" s="412">
        <v>0</v>
      </c>
      <c r="V50" s="412" t="s">
        <v>1711</v>
      </c>
      <c r="W50" s="412" t="s">
        <v>1711</v>
      </c>
      <c r="X50" s="412" t="s">
        <v>1711</v>
      </c>
      <c r="Y50" s="412" t="s">
        <v>1711</v>
      </c>
      <c r="Z50" s="412">
        <v>1756</v>
      </c>
      <c r="AA50" s="412" t="s">
        <v>1711</v>
      </c>
      <c r="AB50" s="412">
        <v>6</v>
      </c>
      <c r="AC50" s="412">
        <v>27</v>
      </c>
      <c r="AD50" s="412">
        <v>75</v>
      </c>
      <c r="AE50" s="412">
        <v>52</v>
      </c>
      <c r="AF50" s="412">
        <v>18</v>
      </c>
      <c r="AG50" s="412">
        <v>1321</v>
      </c>
      <c r="AH50" s="412">
        <v>257</v>
      </c>
      <c r="AI50" s="412">
        <v>0</v>
      </c>
      <c r="AJ50" s="412" t="s">
        <v>1711</v>
      </c>
      <c r="AK50" s="412" t="s">
        <v>1711</v>
      </c>
      <c r="AL50" s="412">
        <v>155</v>
      </c>
      <c r="AM50" s="412">
        <v>155</v>
      </c>
      <c r="AN50" s="412" t="s">
        <v>1711</v>
      </c>
      <c r="AO50" s="412">
        <v>160</v>
      </c>
      <c r="AP50" s="412">
        <v>160</v>
      </c>
      <c r="AQ50" s="412" t="s">
        <v>1711</v>
      </c>
      <c r="AR50" s="412" t="s">
        <v>1711</v>
      </c>
      <c r="AS50" s="412" t="s">
        <v>1711</v>
      </c>
      <c r="AT50" s="412">
        <v>787</v>
      </c>
      <c r="AU50" s="412">
        <v>25</v>
      </c>
      <c r="AV50" s="412">
        <v>667</v>
      </c>
      <c r="AW50" s="412">
        <v>48</v>
      </c>
      <c r="AX50" s="412">
        <v>47</v>
      </c>
      <c r="AY50" s="412">
        <v>514</v>
      </c>
      <c r="AZ50" s="412">
        <v>165</v>
      </c>
      <c r="BA50" s="412">
        <v>349</v>
      </c>
      <c r="BB50" s="412">
        <v>0</v>
      </c>
      <c r="BC50" s="412" t="s">
        <v>1711</v>
      </c>
      <c r="BD50" s="412" t="s">
        <v>1711</v>
      </c>
      <c r="BE50" s="412">
        <v>316</v>
      </c>
      <c r="BF50" s="412">
        <v>316</v>
      </c>
      <c r="BG50" s="412">
        <v>174</v>
      </c>
      <c r="BH50" s="412">
        <v>174</v>
      </c>
      <c r="BI50" s="412">
        <v>1087</v>
      </c>
      <c r="BJ50" s="412">
        <v>1087</v>
      </c>
      <c r="BK50" s="412">
        <v>14468</v>
      </c>
      <c r="BL50" s="412">
        <v>5594</v>
      </c>
      <c r="BM50" s="412">
        <v>8874</v>
      </c>
      <c r="BN50" s="412">
        <v>3754</v>
      </c>
      <c r="BO50" s="412">
        <v>545</v>
      </c>
      <c r="BP50" s="412">
        <v>516</v>
      </c>
      <c r="BQ50" s="412">
        <v>2689</v>
      </c>
      <c r="BR50" s="412">
        <v>4</v>
      </c>
      <c r="BS50" s="412">
        <v>10358</v>
      </c>
      <c r="BT50" s="412">
        <v>4519</v>
      </c>
      <c r="BU50" s="412">
        <v>5839</v>
      </c>
      <c r="BV50" s="412">
        <v>418</v>
      </c>
      <c r="BW50" s="412">
        <v>129</v>
      </c>
      <c r="BX50" s="412">
        <v>36</v>
      </c>
      <c r="BY50" s="412">
        <v>253</v>
      </c>
      <c r="BZ50" s="412" t="s">
        <v>1711</v>
      </c>
      <c r="CA50" s="412" t="s">
        <v>1711</v>
      </c>
      <c r="CB50" s="412" t="s">
        <v>1711</v>
      </c>
      <c r="CC50" s="412">
        <v>762</v>
      </c>
      <c r="CD50" s="412">
        <v>585</v>
      </c>
      <c r="CE50" s="412" t="s">
        <v>1711</v>
      </c>
      <c r="CF50" s="412">
        <v>143</v>
      </c>
      <c r="CG50" s="412">
        <v>34</v>
      </c>
      <c r="CH50" s="412">
        <v>86</v>
      </c>
      <c r="CI50" s="412">
        <v>25</v>
      </c>
      <c r="CJ50" s="412">
        <v>10</v>
      </c>
      <c r="CK50" s="412">
        <v>51</v>
      </c>
      <c r="CL50" s="412">
        <v>180</v>
      </c>
      <c r="CM50" s="412">
        <v>180</v>
      </c>
      <c r="CN50" s="412">
        <v>2</v>
      </c>
      <c r="CO50" s="412">
        <v>1</v>
      </c>
      <c r="CP50" s="412">
        <v>9</v>
      </c>
      <c r="CQ50" s="412" t="s">
        <v>1711</v>
      </c>
      <c r="CR50" s="412">
        <v>0</v>
      </c>
      <c r="CS50" s="412" t="s">
        <v>1711</v>
      </c>
      <c r="CT50" s="412">
        <v>0</v>
      </c>
      <c r="CU50" s="412" t="s">
        <v>1711</v>
      </c>
      <c r="CV50" s="412">
        <v>522</v>
      </c>
      <c r="CW50" s="412">
        <v>479</v>
      </c>
      <c r="CX50" s="412">
        <v>43</v>
      </c>
      <c r="CY50" s="412">
        <v>0</v>
      </c>
      <c r="CZ50" s="412" t="s">
        <v>1711</v>
      </c>
      <c r="DA50" s="412">
        <v>0</v>
      </c>
      <c r="DB50" s="412" t="s">
        <v>1711</v>
      </c>
      <c r="DC50" s="412" t="s">
        <v>1711</v>
      </c>
      <c r="DD50" s="412">
        <v>639</v>
      </c>
      <c r="DE50" s="412">
        <v>639</v>
      </c>
      <c r="DF50" s="412" t="s">
        <v>1711</v>
      </c>
      <c r="DG50" s="412" t="s">
        <v>1711</v>
      </c>
      <c r="DH50" s="412" t="s">
        <v>1711</v>
      </c>
      <c r="DI50" s="412" t="s">
        <v>1711</v>
      </c>
      <c r="DJ50" s="412" t="s">
        <v>1711</v>
      </c>
      <c r="DK50" s="412" t="s">
        <v>1711</v>
      </c>
      <c r="DL50" s="412" t="s">
        <v>1711</v>
      </c>
      <c r="DM50" s="412" t="s">
        <v>1711</v>
      </c>
      <c r="DN50" s="412" t="s">
        <v>1711</v>
      </c>
      <c r="DO50" s="412">
        <v>10612</v>
      </c>
      <c r="DP50" s="412">
        <v>1049</v>
      </c>
      <c r="DQ50" s="412">
        <v>7063</v>
      </c>
      <c r="DR50" s="412">
        <v>459</v>
      </c>
      <c r="DS50" s="412" t="s">
        <v>1711</v>
      </c>
      <c r="DT50" s="412">
        <v>2041</v>
      </c>
      <c r="DU50" s="412">
        <v>0</v>
      </c>
      <c r="DV50" s="412" t="s">
        <v>1711</v>
      </c>
      <c r="DW50" s="412" t="s">
        <v>1711</v>
      </c>
      <c r="DX50" s="412">
        <v>5627</v>
      </c>
      <c r="DY50" s="412">
        <v>1723</v>
      </c>
      <c r="DZ50" s="412">
        <v>3904</v>
      </c>
      <c r="EA50" s="412">
        <v>12769</v>
      </c>
      <c r="EB50" s="412">
        <v>12356</v>
      </c>
      <c r="EC50" s="412">
        <v>133</v>
      </c>
      <c r="ED50" s="412">
        <v>146</v>
      </c>
      <c r="EE50" s="412">
        <v>134</v>
      </c>
      <c r="EF50" s="412">
        <v>154</v>
      </c>
      <c r="EG50" s="412">
        <v>154</v>
      </c>
      <c r="EH50" s="412">
        <v>2302</v>
      </c>
      <c r="EI50" s="412">
        <v>387</v>
      </c>
      <c r="EJ50" s="412">
        <v>1914</v>
      </c>
      <c r="EK50" s="412" t="s">
        <v>1711</v>
      </c>
      <c r="EL50" s="412">
        <v>1</v>
      </c>
      <c r="EM50" s="412">
        <v>15808</v>
      </c>
      <c r="EN50" s="412" t="s">
        <v>1711</v>
      </c>
      <c r="EO50" s="412" t="s">
        <v>1711</v>
      </c>
      <c r="EP50" s="412">
        <v>2202</v>
      </c>
      <c r="EQ50" s="412">
        <v>11184</v>
      </c>
      <c r="ER50" s="412" t="s">
        <v>1711</v>
      </c>
      <c r="ES50" s="412">
        <v>2422</v>
      </c>
      <c r="ET50" s="412">
        <v>1</v>
      </c>
      <c r="EU50" s="412">
        <v>1</v>
      </c>
      <c r="EV50" s="412">
        <v>0</v>
      </c>
      <c r="EW50" s="412" t="s">
        <v>1711</v>
      </c>
      <c r="EX50" s="412" t="s">
        <v>1711</v>
      </c>
      <c r="EY50" s="412" t="s">
        <v>1711</v>
      </c>
      <c r="EZ50" s="412" t="s">
        <v>1711</v>
      </c>
      <c r="FA50" s="413" t="s">
        <v>1711</v>
      </c>
    </row>
    <row r="51" spans="1:157" x14ac:dyDescent="0.15">
      <c r="A51" s="410" t="s">
        <v>1784</v>
      </c>
      <c r="B51" s="414" t="s">
        <v>371</v>
      </c>
      <c r="C51" s="412">
        <v>0</v>
      </c>
      <c r="D51" s="412">
        <v>0</v>
      </c>
      <c r="E51" s="412" t="s">
        <v>1711</v>
      </c>
      <c r="F51" s="412" t="s">
        <v>1711</v>
      </c>
      <c r="G51" s="412" t="s">
        <v>1711</v>
      </c>
      <c r="H51" s="412" t="s">
        <v>1711</v>
      </c>
      <c r="I51" s="412" t="s">
        <v>1711</v>
      </c>
      <c r="J51" s="412">
        <v>0</v>
      </c>
      <c r="K51" s="412" t="s">
        <v>1711</v>
      </c>
      <c r="L51" s="412" t="s">
        <v>1711</v>
      </c>
      <c r="M51" s="412">
        <v>0</v>
      </c>
      <c r="N51" s="412" t="s">
        <v>1711</v>
      </c>
      <c r="O51" s="412" t="s">
        <v>1711</v>
      </c>
      <c r="P51" s="412" t="s">
        <v>1711</v>
      </c>
      <c r="Q51" s="412" t="s">
        <v>1711</v>
      </c>
      <c r="R51" s="412">
        <v>0</v>
      </c>
      <c r="S51" s="412" t="s">
        <v>1711</v>
      </c>
      <c r="T51" s="412" t="s">
        <v>1711</v>
      </c>
      <c r="U51" s="412">
        <v>0</v>
      </c>
      <c r="V51" s="412" t="s">
        <v>1711</v>
      </c>
      <c r="W51" s="412" t="s">
        <v>1711</v>
      </c>
      <c r="X51" s="412" t="s">
        <v>1711</v>
      </c>
      <c r="Y51" s="412" t="s">
        <v>1711</v>
      </c>
      <c r="Z51" s="412">
        <v>0</v>
      </c>
      <c r="AA51" s="412" t="s">
        <v>1711</v>
      </c>
      <c r="AB51" s="412" t="s">
        <v>1711</v>
      </c>
      <c r="AC51" s="412" t="s">
        <v>1711</v>
      </c>
      <c r="AD51" s="412" t="s">
        <v>1711</v>
      </c>
      <c r="AE51" s="412" t="s">
        <v>1711</v>
      </c>
      <c r="AF51" s="412" t="s">
        <v>1711</v>
      </c>
      <c r="AG51" s="412" t="s">
        <v>1711</v>
      </c>
      <c r="AH51" s="412" t="s">
        <v>1711</v>
      </c>
      <c r="AI51" s="412">
        <v>0</v>
      </c>
      <c r="AJ51" s="412" t="s">
        <v>1711</v>
      </c>
      <c r="AK51" s="412" t="s">
        <v>1711</v>
      </c>
      <c r="AL51" s="412">
        <v>0</v>
      </c>
      <c r="AM51" s="412" t="s">
        <v>1711</v>
      </c>
      <c r="AN51" s="412" t="s">
        <v>1711</v>
      </c>
      <c r="AO51" s="412">
        <v>0</v>
      </c>
      <c r="AP51" s="412" t="s">
        <v>1711</v>
      </c>
      <c r="AQ51" s="412" t="s">
        <v>1711</v>
      </c>
      <c r="AR51" s="412" t="s">
        <v>1711</v>
      </c>
      <c r="AS51" s="412" t="s">
        <v>1711</v>
      </c>
      <c r="AT51" s="412">
        <v>0</v>
      </c>
      <c r="AU51" s="412" t="s">
        <v>1711</v>
      </c>
      <c r="AV51" s="412" t="s">
        <v>1711</v>
      </c>
      <c r="AW51" s="412" t="s">
        <v>1711</v>
      </c>
      <c r="AX51" s="412" t="s">
        <v>1711</v>
      </c>
      <c r="AY51" s="412">
        <v>0</v>
      </c>
      <c r="AZ51" s="412" t="s">
        <v>1711</v>
      </c>
      <c r="BA51" s="412" t="s">
        <v>1711</v>
      </c>
      <c r="BB51" s="412">
        <v>0</v>
      </c>
      <c r="BC51" s="412" t="s">
        <v>1711</v>
      </c>
      <c r="BD51" s="412" t="s">
        <v>1711</v>
      </c>
      <c r="BE51" s="412">
        <v>0</v>
      </c>
      <c r="BF51" s="412" t="s">
        <v>1711</v>
      </c>
      <c r="BG51" s="412">
        <v>0</v>
      </c>
      <c r="BH51" s="412" t="s">
        <v>1711</v>
      </c>
      <c r="BI51" s="412">
        <v>0</v>
      </c>
      <c r="BJ51" s="412" t="s">
        <v>1711</v>
      </c>
      <c r="BK51" s="412">
        <v>0</v>
      </c>
      <c r="BL51" s="412" t="s">
        <v>1711</v>
      </c>
      <c r="BM51" s="412" t="s">
        <v>1711</v>
      </c>
      <c r="BN51" s="412">
        <v>0</v>
      </c>
      <c r="BO51" s="412" t="s">
        <v>1711</v>
      </c>
      <c r="BP51" s="412" t="s">
        <v>1711</v>
      </c>
      <c r="BQ51" s="412" t="s">
        <v>1711</v>
      </c>
      <c r="BR51" s="412" t="s">
        <v>1711</v>
      </c>
      <c r="BS51" s="412">
        <v>0</v>
      </c>
      <c r="BT51" s="412" t="s">
        <v>1711</v>
      </c>
      <c r="BU51" s="412" t="s">
        <v>1711</v>
      </c>
      <c r="BV51" s="412">
        <v>0</v>
      </c>
      <c r="BW51" s="412" t="s">
        <v>1711</v>
      </c>
      <c r="BX51" s="412" t="s">
        <v>1711</v>
      </c>
      <c r="BY51" s="412" t="s">
        <v>1711</v>
      </c>
      <c r="BZ51" s="412" t="s">
        <v>1711</v>
      </c>
      <c r="CA51" s="412" t="s">
        <v>1711</v>
      </c>
      <c r="CB51" s="412" t="s">
        <v>1711</v>
      </c>
      <c r="CC51" s="412">
        <v>0</v>
      </c>
      <c r="CD51" s="412" t="s">
        <v>1711</v>
      </c>
      <c r="CE51" s="412" t="s">
        <v>1711</v>
      </c>
      <c r="CF51" s="412" t="s">
        <v>1711</v>
      </c>
      <c r="CG51" s="412" t="s">
        <v>1711</v>
      </c>
      <c r="CH51" s="412">
        <v>0</v>
      </c>
      <c r="CI51" s="412" t="s">
        <v>1711</v>
      </c>
      <c r="CJ51" s="412" t="s">
        <v>1711</v>
      </c>
      <c r="CK51" s="412" t="s">
        <v>1711</v>
      </c>
      <c r="CL51" s="412">
        <v>0</v>
      </c>
      <c r="CM51" s="412" t="s">
        <v>1711</v>
      </c>
      <c r="CN51" s="412" t="s">
        <v>1711</v>
      </c>
      <c r="CO51" s="412" t="s">
        <v>1711</v>
      </c>
      <c r="CP51" s="412" t="s">
        <v>1711</v>
      </c>
      <c r="CQ51" s="412" t="s">
        <v>1711</v>
      </c>
      <c r="CR51" s="412">
        <v>0</v>
      </c>
      <c r="CS51" s="412" t="s">
        <v>1711</v>
      </c>
      <c r="CT51" s="412">
        <v>0</v>
      </c>
      <c r="CU51" s="412" t="s">
        <v>1711</v>
      </c>
      <c r="CV51" s="412">
        <v>0</v>
      </c>
      <c r="CW51" s="412" t="s">
        <v>1711</v>
      </c>
      <c r="CX51" s="412" t="s">
        <v>1711</v>
      </c>
      <c r="CY51" s="412">
        <v>0</v>
      </c>
      <c r="CZ51" s="412" t="s">
        <v>1711</v>
      </c>
      <c r="DA51" s="412">
        <v>0</v>
      </c>
      <c r="DB51" s="412" t="s">
        <v>1711</v>
      </c>
      <c r="DC51" s="412" t="s">
        <v>1711</v>
      </c>
      <c r="DD51" s="412">
        <v>0</v>
      </c>
      <c r="DE51" s="412" t="s">
        <v>1711</v>
      </c>
      <c r="DF51" s="412" t="s">
        <v>1711</v>
      </c>
      <c r="DG51" s="412" t="s">
        <v>1711</v>
      </c>
      <c r="DH51" s="412" t="s">
        <v>1711</v>
      </c>
      <c r="DI51" s="412" t="s">
        <v>1711</v>
      </c>
      <c r="DJ51" s="412" t="s">
        <v>1711</v>
      </c>
      <c r="DK51" s="412" t="s">
        <v>1711</v>
      </c>
      <c r="DL51" s="412" t="s">
        <v>1711</v>
      </c>
      <c r="DM51" s="412" t="s">
        <v>1711</v>
      </c>
      <c r="DN51" s="412" t="s">
        <v>1711</v>
      </c>
      <c r="DO51" s="412">
        <v>0</v>
      </c>
      <c r="DP51" s="412" t="s">
        <v>1711</v>
      </c>
      <c r="DQ51" s="412" t="s">
        <v>1711</v>
      </c>
      <c r="DR51" s="412" t="s">
        <v>1711</v>
      </c>
      <c r="DS51" s="412" t="s">
        <v>1711</v>
      </c>
      <c r="DT51" s="412" t="s">
        <v>1711</v>
      </c>
      <c r="DU51" s="412">
        <v>0</v>
      </c>
      <c r="DV51" s="412" t="s">
        <v>1711</v>
      </c>
      <c r="DW51" s="412" t="s">
        <v>1711</v>
      </c>
      <c r="DX51" s="412">
        <v>0</v>
      </c>
      <c r="DY51" s="412" t="s">
        <v>1711</v>
      </c>
      <c r="DZ51" s="412" t="s">
        <v>1711</v>
      </c>
      <c r="EA51" s="412">
        <v>0</v>
      </c>
      <c r="EB51" s="412" t="s">
        <v>1711</v>
      </c>
      <c r="EC51" s="412" t="s">
        <v>1711</v>
      </c>
      <c r="ED51" s="412" t="s">
        <v>1711</v>
      </c>
      <c r="EE51" s="412" t="s">
        <v>1711</v>
      </c>
      <c r="EF51" s="412">
        <v>0</v>
      </c>
      <c r="EG51" s="412" t="s">
        <v>1711</v>
      </c>
      <c r="EH51" s="412">
        <v>0</v>
      </c>
      <c r="EI51" s="412" t="s">
        <v>1711</v>
      </c>
      <c r="EJ51" s="412" t="s">
        <v>1711</v>
      </c>
      <c r="EK51" s="412" t="s">
        <v>1711</v>
      </c>
      <c r="EL51" s="412" t="s">
        <v>1711</v>
      </c>
      <c r="EM51" s="412">
        <v>0</v>
      </c>
      <c r="EN51" s="412" t="s">
        <v>1711</v>
      </c>
      <c r="EO51" s="412" t="s">
        <v>1711</v>
      </c>
      <c r="EP51" s="412" t="s">
        <v>1711</v>
      </c>
      <c r="EQ51" s="412" t="s">
        <v>1711</v>
      </c>
      <c r="ER51" s="412" t="s">
        <v>1711</v>
      </c>
      <c r="ES51" s="412" t="s">
        <v>1711</v>
      </c>
      <c r="ET51" s="412">
        <v>0</v>
      </c>
      <c r="EU51" s="412" t="s">
        <v>1711</v>
      </c>
      <c r="EV51" s="412">
        <v>0</v>
      </c>
      <c r="EW51" s="412" t="s">
        <v>1711</v>
      </c>
      <c r="EX51" s="412" t="s">
        <v>1711</v>
      </c>
      <c r="EY51" s="412" t="s">
        <v>1711</v>
      </c>
      <c r="EZ51" s="412" t="s">
        <v>1711</v>
      </c>
      <c r="FA51" s="413" t="s">
        <v>1711</v>
      </c>
    </row>
    <row r="52" spans="1:157" x14ac:dyDescent="0.15">
      <c r="A52" s="410" t="s">
        <v>1783</v>
      </c>
      <c r="B52" s="414" t="s">
        <v>1111</v>
      </c>
      <c r="C52" s="412">
        <v>364954</v>
      </c>
      <c r="D52" s="412">
        <v>91</v>
      </c>
      <c r="E52" s="412">
        <v>20</v>
      </c>
      <c r="F52" s="412">
        <v>5</v>
      </c>
      <c r="G52" s="412">
        <v>12</v>
      </c>
      <c r="H52" s="412" t="s">
        <v>1711</v>
      </c>
      <c r="I52" s="412">
        <v>54</v>
      </c>
      <c r="J52" s="412">
        <v>39</v>
      </c>
      <c r="K52" s="412" t="s">
        <v>1711</v>
      </c>
      <c r="L52" s="412">
        <v>39</v>
      </c>
      <c r="M52" s="412">
        <v>3888</v>
      </c>
      <c r="N52" s="412">
        <v>3888</v>
      </c>
      <c r="O52" s="412" t="s">
        <v>1711</v>
      </c>
      <c r="P52" s="412" t="s">
        <v>1711</v>
      </c>
      <c r="Q52" s="412" t="s">
        <v>1711</v>
      </c>
      <c r="R52" s="412">
        <v>39</v>
      </c>
      <c r="S52" s="412">
        <v>37</v>
      </c>
      <c r="T52" s="412">
        <v>2</v>
      </c>
      <c r="U52" s="412">
        <v>8332</v>
      </c>
      <c r="V52" s="412" t="s">
        <v>1711</v>
      </c>
      <c r="W52" s="412">
        <v>445</v>
      </c>
      <c r="X52" s="412">
        <v>7887</v>
      </c>
      <c r="Y52" s="412" t="s">
        <v>1711</v>
      </c>
      <c r="Z52" s="412">
        <v>3728</v>
      </c>
      <c r="AA52" s="412">
        <v>5</v>
      </c>
      <c r="AB52" s="412">
        <v>31</v>
      </c>
      <c r="AC52" s="412">
        <v>855</v>
      </c>
      <c r="AD52" s="412">
        <v>2331</v>
      </c>
      <c r="AE52" s="412" t="s">
        <v>1711</v>
      </c>
      <c r="AF52" s="412" t="s">
        <v>1711</v>
      </c>
      <c r="AG52" s="412">
        <v>132</v>
      </c>
      <c r="AH52" s="412">
        <v>374</v>
      </c>
      <c r="AI52" s="412">
        <v>1910</v>
      </c>
      <c r="AJ52" s="412">
        <v>1910</v>
      </c>
      <c r="AK52" s="412" t="s">
        <v>1711</v>
      </c>
      <c r="AL52" s="412">
        <v>156</v>
      </c>
      <c r="AM52" s="412" t="s">
        <v>1711</v>
      </c>
      <c r="AN52" s="412">
        <v>156</v>
      </c>
      <c r="AO52" s="412">
        <v>1750</v>
      </c>
      <c r="AP52" s="412">
        <v>440</v>
      </c>
      <c r="AQ52" s="412">
        <v>1192</v>
      </c>
      <c r="AR52" s="412" t="s">
        <v>1711</v>
      </c>
      <c r="AS52" s="412">
        <v>118</v>
      </c>
      <c r="AT52" s="412">
        <v>9753</v>
      </c>
      <c r="AU52" s="412">
        <v>7656</v>
      </c>
      <c r="AV52" s="412">
        <v>1614</v>
      </c>
      <c r="AW52" s="412">
        <v>31</v>
      </c>
      <c r="AX52" s="412">
        <v>452</v>
      </c>
      <c r="AY52" s="412">
        <v>175</v>
      </c>
      <c r="AZ52" s="412">
        <v>87</v>
      </c>
      <c r="BA52" s="412">
        <v>88</v>
      </c>
      <c r="BB52" s="412">
        <v>206</v>
      </c>
      <c r="BC52" s="412">
        <v>12</v>
      </c>
      <c r="BD52" s="412">
        <v>194</v>
      </c>
      <c r="BE52" s="412">
        <v>810</v>
      </c>
      <c r="BF52" s="412">
        <v>810</v>
      </c>
      <c r="BG52" s="412">
        <v>972</v>
      </c>
      <c r="BH52" s="412">
        <v>972</v>
      </c>
      <c r="BI52" s="412">
        <v>928</v>
      </c>
      <c r="BJ52" s="412">
        <v>928</v>
      </c>
      <c r="BK52" s="412">
        <v>427</v>
      </c>
      <c r="BL52" s="412">
        <v>221</v>
      </c>
      <c r="BM52" s="412">
        <v>206</v>
      </c>
      <c r="BN52" s="412">
        <v>24071</v>
      </c>
      <c r="BO52" s="412">
        <v>17548</v>
      </c>
      <c r="BP52" s="412">
        <v>3521</v>
      </c>
      <c r="BQ52" s="412">
        <v>2637</v>
      </c>
      <c r="BR52" s="412">
        <v>365</v>
      </c>
      <c r="BS52" s="412">
        <v>8479</v>
      </c>
      <c r="BT52" s="412">
        <v>4097</v>
      </c>
      <c r="BU52" s="412">
        <v>4382</v>
      </c>
      <c r="BV52" s="412">
        <v>23352</v>
      </c>
      <c r="BW52" s="412">
        <v>4732</v>
      </c>
      <c r="BX52" s="412">
        <v>1154</v>
      </c>
      <c r="BY52" s="412">
        <v>8556</v>
      </c>
      <c r="BZ52" s="412">
        <v>3416</v>
      </c>
      <c r="CA52" s="412">
        <v>5494</v>
      </c>
      <c r="CB52" s="412">
        <v>16</v>
      </c>
      <c r="CC52" s="412">
        <v>4914</v>
      </c>
      <c r="CD52" s="412" t="s">
        <v>1711</v>
      </c>
      <c r="CE52" s="412" t="s">
        <v>1711</v>
      </c>
      <c r="CF52" s="412">
        <v>4902</v>
      </c>
      <c r="CG52" s="412">
        <v>12</v>
      </c>
      <c r="CH52" s="412">
        <v>21844</v>
      </c>
      <c r="CI52" s="412">
        <v>4110</v>
      </c>
      <c r="CJ52" s="412">
        <v>1552</v>
      </c>
      <c r="CK52" s="412">
        <v>16182</v>
      </c>
      <c r="CL52" s="412">
        <v>156273</v>
      </c>
      <c r="CM52" s="412">
        <v>154844</v>
      </c>
      <c r="CN52" s="412">
        <v>486</v>
      </c>
      <c r="CO52" s="412" t="s">
        <v>1711</v>
      </c>
      <c r="CP52" s="412">
        <v>15065</v>
      </c>
      <c r="CQ52" s="412">
        <v>1429</v>
      </c>
      <c r="CR52" s="412">
        <v>0</v>
      </c>
      <c r="CS52" s="412" t="s">
        <v>1711</v>
      </c>
      <c r="CT52" s="412">
        <v>363</v>
      </c>
      <c r="CU52" s="412">
        <v>363</v>
      </c>
      <c r="CV52" s="412">
        <v>7315</v>
      </c>
      <c r="CW52" s="412">
        <v>3836</v>
      </c>
      <c r="CX52" s="412">
        <v>3479</v>
      </c>
      <c r="CY52" s="412">
        <v>4467</v>
      </c>
      <c r="CZ52" s="412">
        <v>4467</v>
      </c>
      <c r="DA52" s="412">
        <v>1097</v>
      </c>
      <c r="DB52" s="412">
        <v>1097</v>
      </c>
      <c r="DC52" s="412" t="s">
        <v>1711</v>
      </c>
      <c r="DD52" s="412">
        <v>5771</v>
      </c>
      <c r="DE52" s="412">
        <v>5586</v>
      </c>
      <c r="DF52" s="412">
        <v>61</v>
      </c>
      <c r="DG52" s="412">
        <v>20</v>
      </c>
      <c r="DH52" s="412" t="s">
        <v>1711</v>
      </c>
      <c r="DI52" s="412" t="s">
        <v>1711</v>
      </c>
      <c r="DJ52" s="412" t="s">
        <v>1711</v>
      </c>
      <c r="DK52" s="412">
        <v>104</v>
      </c>
      <c r="DL52" s="412" t="s">
        <v>1711</v>
      </c>
      <c r="DM52" s="412" t="s">
        <v>1711</v>
      </c>
      <c r="DN52" s="412" t="s">
        <v>1711</v>
      </c>
      <c r="DO52" s="412">
        <v>11794</v>
      </c>
      <c r="DP52" s="412">
        <v>6973</v>
      </c>
      <c r="DQ52" s="412">
        <v>2650</v>
      </c>
      <c r="DR52" s="412">
        <v>1629</v>
      </c>
      <c r="DS52" s="412">
        <v>244</v>
      </c>
      <c r="DT52" s="412">
        <v>298</v>
      </c>
      <c r="DU52" s="412">
        <v>0</v>
      </c>
      <c r="DV52" s="412" t="s">
        <v>1711</v>
      </c>
      <c r="DW52" s="412" t="s">
        <v>1711</v>
      </c>
      <c r="DX52" s="412">
        <v>1143</v>
      </c>
      <c r="DY52" s="412">
        <v>1060</v>
      </c>
      <c r="DZ52" s="412">
        <v>83</v>
      </c>
      <c r="EA52" s="412">
        <v>5627</v>
      </c>
      <c r="EB52" s="412">
        <v>3728</v>
      </c>
      <c r="EC52" s="412">
        <v>42</v>
      </c>
      <c r="ED52" s="412" t="s">
        <v>1711</v>
      </c>
      <c r="EE52" s="412">
        <v>1857</v>
      </c>
      <c r="EF52" s="412">
        <v>32</v>
      </c>
      <c r="EG52" s="412">
        <v>32</v>
      </c>
      <c r="EH52" s="412">
        <v>52394</v>
      </c>
      <c r="EI52" s="412">
        <v>38807</v>
      </c>
      <c r="EJ52" s="412">
        <v>1194</v>
      </c>
      <c r="EK52" s="412" t="s">
        <v>1711</v>
      </c>
      <c r="EL52" s="412">
        <v>12393</v>
      </c>
      <c r="EM52" s="412">
        <v>2773</v>
      </c>
      <c r="EN52" s="412">
        <v>763</v>
      </c>
      <c r="EO52" s="412" t="s">
        <v>1711</v>
      </c>
      <c r="EP52" s="412">
        <v>544</v>
      </c>
      <c r="EQ52" s="412">
        <v>1466</v>
      </c>
      <c r="ER52" s="412" t="s">
        <v>1711</v>
      </c>
      <c r="ES52" s="412" t="s">
        <v>1711</v>
      </c>
      <c r="ET52" s="412">
        <v>41</v>
      </c>
      <c r="EU52" s="412">
        <v>41</v>
      </c>
      <c r="EV52" s="412">
        <v>0</v>
      </c>
      <c r="EW52" s="412" t="s">
        <v>1711</v>
      </c>
      <c r="EX52" s="412" t="s">
        <v>1711</v>
      </c>
      <c r="EY52" s="412" t="s">
        <v>1711</v>
      </c>
      <c r="EZ52" s="412" t="s">
        <v>1711</v>
      </c>
      <c r="FA52" s="413" t="s">
        <v>1711</v>
      </c>
    </row>
    <row r="53" spans="1:157" x14ac:dyDescent="0.15">
      <c r="A53" s="410" t="s">
        <v>1782</v>
      </c>
      <c r="B53" s="414" t="s">
        <v>1112</v>
      </c>
      <c r="C53" s="412">
        <v>121265</v>
      </c>
      <c r="D53" s="412">
        <v>61</v>
      </c>
      <c r="E53" s="412">
        <v>33</v>
      </c>
      <c r="F53" s="412">
        <v>9</v>
      </c>
      <c r="G53" s="412">
        <v>5</v>
      </c>
      <c r="H53" s="412">
        <v>9</v>
      </c>
      <c r="I53" s="412">
        <v>5</v>
      </c>
      <c r="J53" s="412">
        <v>121</v>
      </c>
      <c r="K53" s="412">
        <v>43</v>
      </c>
      <c r="L53" s="412">
        <v>78</v>
      </c>
      <c r="M53" s="412">
        <v>570</v>
      </c>
      <c r="N53" s="412">
        <v>563</v>
      </c>
      <c r="O53" s="412">
        <v>5</v>
      </c>
      <c r="P53" s="412">
        <v>2</v>
      </c>
      <c r="Q53" s="412" t="s">
        <v>1711</v>
      </c>
      <c r="R53" s="412">
        <v>1564</v>
      </c>
      <c r="S53" s="412">
        <v>1481</v>
      </c>
      <c r="T53" s="412">
        <v>83</v>
      </c>
      <c r="U53" s="412">
        <v>3152</v>
      </c>
      <c r="V53" s="412">
        <v>10</v>
      </c>
      <c r="W53" s="412">
        <v>2</v>
      </c>
      <c r="X53" s="412">
        <v>2638</v>
      </c>
      <c r="Y53" s="412">
        <v>502</v>
      </c>
      <c r="Z53" s="412">
        <v>5914</v>
      </c>
      <c r="AA53" s="412">
        <v>54</v>
      </c>
      <c r="AB53" s="412">
        <v>1086</v>
      </c>
      <c r="AC53" s="412">
        <v>433</v>
      </c>
      <c r="AD53" s="412">
        <v>1178</v>
      </c>
      <c r="AE53" s="412">
        <v>339</v>
      </c>
      <c r="AF53" s="412">
        <v>59</v>
      </c>
      <c r="AG53" s="412">
        <v>13</v>
      </c>
      <c r="AH53" s="412">
        <v>2752</v>
      </c>
      <c r="AI53" s="412">
        <v>1974</v>
      </c>
      <c r="AJ53" s="412">
        <v>1954</v>
      </c>
      <c r="AK53" s="412">
        <v>20</v>
      </c>
      <c r="AL53" s="412">
        <v>4661</v>
      </c>
      <c r="AM53" s="412">
        <v>4511</v>
      </c>
      <c r="AN53" s="412">
        <v>150</v>
      </c>
      <c r="AO53" s="412">
        <v>397</v>
      </c>
      <c r="AP53" s="412">
        <v>20</v>
      </c>
      <c r="AQ53" s="412">
        <v>204</v>
      </c>
      <c r="AR53" s="412" t="s">
        <v>1711</v>
      </c>
      <c r="AS53" s="412">
        <v>173</v>
      </c>
      <c r="AT53" s="412">
        <v>10315</v>
      </c>
      <c r="AU53" s="412">
        <v>2254</v>
      </c>
      <c r="AV53" s="412">
        <v>5518</v>
      </c>
      <c r="AW53" s="412">
        <v>1313</v>
      </c>
      <c r="AX53" s="412">
        <v>1230</v>
      </c>
      <c r="AY53" s="412">
        <v>768</v>
      </c>
      <c r="AZ53" s="412">
        <v>377</v>
      </c>
      <c r="BA53" s="412">
        <v>391</v>
      </c>
      <c r="BB53" s="412">
        <v>5</v>
      </c>
      <c r="BC53" s="412">
        <v>1</v>
      </c>
      <c r="BD53" s="412">
        <v>4</v>
      </c>
      <c r="BE53" s="412">
        <v>9301</v>
      </c>
      <c r="BF53" s="412">
        <v>9301</v>
      </c>
      <c r="BG53" s="412">
        <v>8292</v>
      </c>
      <c r="BH53" s="412">
        <v>8292</v>
      </c>
      <c r="BI53" s="412">
        <v>6461</v>
      </c>
      <c r="BJ53" s="412">
        <v>6461</v>
      </c>
      <c r="BK53" s="412">
        <v>1579</v>
      </c>
      <c r="BL53" s="412">
        <v>788</v>
      </c>
      <c r="BM53" s="412">
        <v>791</v>
      </c>
      <c r="BN53" s="412">
        <v>9968</v>
      </c>
      <c r="BO53" s="412">
        <v>7247</v>
      </c>
      <c r="BP53" s="412">
        <v>1761</v>
      </c>
      <c r="BQ53" s="412">
        <v>272</v>
      </c>
      <c r="BR53" s="412">
        <v>688</v>
      </c>
      <c r="BS53" s="412">
        <v>2729</v>
      </c>
      <c r="BT53" s="412">
        <v>2250</v>
      </c>
      <c r="BU53" s="412">
        <v>479</v>
      </c>
      <c r="BV53" s="412">
        <v>6944</v>
      </c>
      <c r="BW53" s="412">
        <v>1158</v>
      </c>
      <c r="BX53" s="412">
        <v>284</v>
      </c>
      <c r="BY53" s="412">
        <v>2102</v>
      </c>
      <c r="BZ53" s="412">
        <v>2084</v>
      </c>
      <c r="CA53" s="412">
        <v>1316</v>
      </c>
      <c r="CB53" s="412">
        <v>1219</v>
      </c>
      <c r="CC53" s="412">
        <v>17398</v>
      </c>
      <c r="CD53" s="412">
        <v>2</v>
      </c>
      <c r="CE53" s="412">
        <v>2</v>
      </c>
      <c r="CF53" s="412">
        <v>10701</v>
      </c>
      <c r="CG53" s="412">
        <v>6693</v>
      </c>
      <c r="CH53" s="412">
        <v>33</v>
      </c>
      <c r="CI53" s="412">
        <v>16</v>
      </c>
      <c r="CJ53" s="412">
        <v>1</v>
      </c>
      <c r="CK53" s="412">
        <v>16</v>
      </c>
      <c r="CL53" s="412">
        <v>8804</v>
      </c>
      <c r="CM53" s="412">
        <v>8015</v>
      </c>
      <c r="CN53" s="412">
        <v>80</v>
      </c>
      <c r="CO53" s="412" t="s">
        <v>1711</v>
      </c>
      <c r="CP53" s="412">
        <v>910</v>
      </c>
      <c r="CQ53" s="412">
        <v>789</v>
      </c>
      <c r="CR53" s="412">
        <v>0</v>
      </c>
      <c r="CS53" s="412" t="s">
        <v>1711</v>
      </c>
      <c r="CT53" s="412">
        <v>3298</v>
      </c>
      <c r="CU53" s="412">
        <v>3298</v>
      </c>
      <c r="CV53" s="412">
        <v>1945</v>
      </c>
      <c r="CW53" s="412">
        <v>1849</v>
      </c>
      <c r="CX53" s="412">
        <v>96</v>
      </c>
      <c r="CY53" s="412">
        <v>27</v>
      </c>
      <c r="CZ53" s="412">
        <v>27</v>
      </c>
      <c r="DA53" s="412">
        <v>0</v>
      </c>
      <c r="DB53" s="412" t="s">
        <v>1711</v>
      </c>
      <c r="DC53" s="412" t="s">
        <v>1711</v>
      </c>
      <c r="DD53" s="412">
        <v>9346</v>
      </c>
      <c r="DE53" s="412">
        <v>5138</v>
      </c>
      <c r="DF53" s="412">
        <v>2</v>
      </c>
      <c r="DG53" s="412">
        <v>2779</v>
      </c>
      <c r="DH53" s="412">
        <v>121</v>
      </c>
      <c r="DI53" s="412">
        <v>32</v>
      </c>
      <c r="DJ53" s="412">
        <v>597</v>
      </c>
      <c r="DK53" s="412">
        <v>677</v>
      </c>
      <c r="DL53" s="412">
        <v>51</v>
      </c>
      <c r="DM53" s="412">
        <v>4</v>
      </c>
      <c r="DN53" s="412" t="s">
        <v>1711</v>
      </c>
      <c r="DO53" s="412">
        <v>23</v>
      </c>
      <c r="DP53" s="412">
        <v>13</v>
      </c>
      <c r="DQ53" s="412">
        <v>2</v>
      </c>
      <c r="DR53" s="412">
        <v>5</v>
      </c>
      <c r="DS53" s="412">
        <v>1</v>
      </c>
      <c r="DT53" s="412">
        <v>2</v>
      </c>
      <c r="DU53" s="412">
        <v>0</v>
      </c>
      <c r="DV53" s="412" t="s">
        <v>1711</v>
      </c>
      <c r="DW53" s="412" t="s">
        <v>1711</v>
      </c>
      <c r="DX53" s="412">
        <v>9</v>
      </c>
      <c r="DY53" s="412">
        <v>9</v>
      </c>
      <c r="DZ53" s="412" t="s">
        <v>1711</v>
      </c>
      <c r="EA53" s="412">
        <v>29</v>
      </c>
      <c r="EB53" s="412">
        <v>16</v>
      </c>
      <c r="EC53" s="412" t="s">
        <v>1711</v>
      </c>
      <c r="ED53" s="412" t="s">
        <v>1711</v>
      </c>
      <c r="EE53" s="412">
        <v>13</v>
      </c>
      <c r="EF53" s="412">
        <v>23</v>
      </c>
      <c r="EG53" s="412">
        <v>23</v>
      </c>
      <c r="EH53" s="412">
        <v>4969</v>
      </c>
      <c r="EI53" s="412">
        <v>20</v>
      </c>
      <c r="EJ53" s="412">
        <v>3</v>
      </c>
      <c r="EK53" s="412">
        <v>4771</v>
      </c>
      <c r="EL53" s="412">
        <v>175</v>
      </c>
      <c r="EM53" s="412">
        <v>414</v>
      </c>
      <c r="EN53" s="412">
        <v>95</v>
      </c>
      <c r="EO53" s="412">
        <v>43</v>
      </c>
      <c r="EP53" s="412">
        <v>128</v>
      </c>
      <c r="EQ53" s="412">
        <v>7</v>
      </c>
      <c r="ER53" s="412" t="s">
        <v>1711</v>
      </c>
      <c r="ES53" s="412">
        <v>141</v>
      </c>
      <c r="ET53" s="412">
        <v>171</v>
      </c>
      <c r="EU53" s="412">
        <v>171</v>
      </c>
      <c r="EV53" s="412">
        <v>0</v>
      </c>
      <c r="EW53" s="412" t="s">
        <v>1711</v>
      </c>
      <c r="EX53" s="412" t="s">
        <v>1711</v>
      </c>
      <c r="EY53" s="412" t="s">
        <v>1711</v>
      </c>
      <c r="EZ53" s="412" t="s">
        <v>1711</v>
      </c>
      <c r="FA53" s="413" t="s">
        <v>1711</v>
      </c>
    </row>
    <row r="54" spans="1:157" x14ac:dyDescent="0.15">
      <c r="A54" s="410" t="s">
        <v>1781</v>
      </c>
      <c r="B54" s="414" t="s">
        <v>1113</v>
      </c>
      <c r="C54" s="412">
        <v>238525</v>
      </c>
      <c r="D54" s="412">
        <v>460</v>
      </c>
      <c r="E54" s="412">
        <v>187</v>
      </c>
      <c r="F54" s="412">
        <v>147</v>
      </c>
      <c r="G54" s="412">
        <v>57</v>
      </c>
      <c r="H54" s="412">
        <v>30</v>
      </c>
      <c r="I54" s="412">
        <v>39</v>
      </c>
      <c r="J54" s="412">
        <v>126</v>
      </c>
      <c r="K54" s="412">
        <v>48</v>
      </c>
      <c r="L54" s="412">
        <v>78</v>
      </c>
      <c r="M54" s="412">
        <v>2095</v>
      </c>
      <c r="N54" s="412">
        <v>1782</v>
      </c>
      <c r="O54" s="412">
        <v>263</v>
      </c>
      <c r="P54" s="412">
        <v>50</v>
      </c>
      <c r="Q54" s="412" t="s">
        <v>1711</v>
      </c>
      <c r="R54" s="412">
        <v>356</v>
      </c>
      <c r="S54" s="412">
        <v>219</v>
      </c>
      <c r="T54" s="412">
        <v>137</v>
      </c>
      <c r="U54" s="412">
        <v>2082</v>
      </c>
      <c r="V54" s="412">
        <v>136</v>
      </c>
      <c r="W54" s="412">
        <v>70</v>
      </c>
      <c r="X54" s="412">
        <v>1714</v>
      </c>
      <c r="Y54" s="412">
        <v>162</v>
      </c>
      <c r="Z54" s="412">
        <v>5717</v>
      </c>
      <c r="AA54" s="412">
        <v>153</v>
      </c>
      <c r="AB54" s="412">
        <v>2429</v>
      </c>
      <c r="AC54" s="412">
        <v>235</v>
      </c>
      <c r="AD54" s="412">
        <v>1168</v>
      </c>
      <c r="AE54" s="412">
        <v>695</v>
      </c>
      <c r="AF54" s="412">
        <v>138</v>
      </c>
      <c r="AG54" s="412">
        <v>393</v>
      </c>
      <c r="AH54" s="412">
        <v>506</v>
      </c>
      <c r="AI54" s="412">
        <v>1507</v>
      </c>
      <c r="AJ54" s="412">
        <v>1401</v>
      </c>
      <c r="AK54" s="412">
        <v>106</v>
      </c>
      <c r="AL54" s="412">
        <v>1263</v>
      </c>
      <c r="AM54" s="412">
        <v>746</v>
      </c>
      <c r="AN54" s="412">
        <v>517</v>
      </c>
      <c r="AO54" s="412">
        <v>1216</v>
      </c>
      <c r="AP54" s="412">
        <v>248</v>
      </c>
      <c r="AQ54" s="412">
        <v>548</v>
      </c>
      <c r="AR54" s="412">
        <v>124</v>
      </c>
      <c r="AS54" s="412">
        <v>296</v>
      </c>
      <c r="AT54" s="412">
        <v>14396</v>
      </c>
      <c r="AU54" s="412">
        <v>6350</v>
      </c>
      <c r="AV54" s="412">
        <v>4857</v>
      </c>
      <c r="AW54" s="412">
        <v>1851</v>
      </c>
      <c r="AX54" s="412">
        <v>1338</v>
      </c>
      <c r="AY54" s="412">
        <v>1809</v>
      </c>
      <c r="AZ54" s="412">
        <v>892</v>
      </c>
      <c r="BA54" s="412">
        <v>917</v>
      </c>
      <c r="BB54" s="412">
        <v>1177</v>
      </c>
      <c r="BC54" s="412">
        <v>136</v>
      </c>
      <c r="BD54" s="412">
        <v>1041</v>
      </c>
      <c r="BE54" s="412">
        <v>3230</v>
      </c>
      <c r="BF54" s="412">
        <v>3230</v>
      </c>
      <c r="BG54" s="412">
        <v>3503</v>
      </c>
      <c r="BH54" s="412">
        <v>3503</v>
      </c>
      <c r="BI54" s="412">
        <v>1298</v>
      </c>
      <c r="BJ54" s="412">
        <v>1298</v>
      </c>
      <c r="BK54" s="412">
        <v>1791</v>
      </c>
      <c r="BL54" s="412">
        <v>893</v>
      </c>
      <c r="BM54" s="412">
        <v>898</v>
      </c>
      <c r="BN54" s="412">
        <v>18058</v>
      </c>
      <c r="BO54" s="412">
        <v>13593</v>
      </c>
      <c r="BP54" s="412">
        <v>3765</v>
      </c>
      <c r="BQ54" s="412">
        <v>121</v>
      </c>
      <c r="BR54" s="412">
        <v>579</v>
      </c>
      <c r="BS54" s="412">
        <v>2573</v>
      </c>
      <c r="BT54" s="412">
        <v>2279</v>
      </c>
      <c r="BU54" s="412">
        <v>294</v>
      </c>
      <c r="BV54" s="412">
        <v>2883</v>
      </c>
      <c r="BW54" s="412">
        <v>658</v>
      </c>
      <c r="BX54" s="412">
        <v>167</v>
      </c>
      <c r="BY54" s="412">
        <v>1657</v>
      </c>
      <c r="BZ54" s="412">
        <v>395</v>
      </c>
      <c r="CA54" s="412">
        <v>6</v>
      </c>
      <c r="CB54" s="412" t="s">
        <v>1711</v>
      </c>
      <c r="CC54" s="412">
        <v>1808</v>
      </c>
      <c r="CD54" s="412">
        <v>283</v>
      </c>
      <c r="CE54" s="412">
        <v>10</v>
      </c>
      <c r="CF54" s="412">
        <v>1283</v>
      </c>
      <c r="CG54" s="412">
        <v>232</v>
      </c>
      <c r="CH54" s="412">
        <v>3368</v>
      </c>
      <c r="CI54" s="412">
        <v>1224</v>
      </c>
      <c r="CJ54" s="412">
        <v>279</v>
      </c>
      <c r="CK54" s="412">
        <v>1865</v>
      </c>
      <c r="CL54" s="412">
        <v>123110</v>
      </c>
      <c r="CM54" s="412">
        <v>122596</v>
      </c>
      <c r="CN54" s="412">
        <v>1055</v>
      </c>
      <c r="CO54" s="412">
        <v>9457</v>
      </c>
      <c r="CP54" s="412">
        <v>3533</v>
      </c>
      <c r="CQ54" s="412">
        <v>514</v>
      </c>
      <c r="CR54" s="412">
        <v>752</v>
      </c>
      <c r="CS54" s="412">
        <v>752</v>
      </c>
      <c r="CT54" s="412">
        <v>925</v>
      </c>
      <c r="CU54" s="412">
        <v>925</v>
      </c>
      <c r="CV54" s="412">
        <v>8163</v>
      </c>
      <c r="CW54" s="412">
        <v>6502</v>
      </c>
      <c r="CX54" s="412">
        <v>1661</v>
      </c>
      <c r="CY54" s="412">
        <v>842</v>
      </c>
      <c r="CZ54" s="412">
        <v>842</v>
      </c>
      <c r="DA54" s="412">
        <v>3130</v>
      </c>
      <c r="DB54" s="412">
        <v>1366</v>
      </c>
      <c r="DC54" s="412">
        <v>1764</v>
      </c>
      <c r="DD54" s="412">
        <v>12784</v>
      </c>
      <c r="DE54" s="412">
        <v>11518</v>
      </c>
      <c r="DF54" s="412">
        <v>40</v>
      </c>
      <c r="DG54" s="412">
        <v>95</v>
      </c>
      <c r="DH54" s="412">
        <v>191</v>
      </c>
      <c r="DI54" s="412">
        <v>9</v>
      </c>
      <c r="DJ54" s="412">
        <v>739</v>
      </c>
      <c r="DK54" s="412">
        <v>192</v>
      </c>
      <c r="DL54" s="412">
        <v>164</v>
      </c>
      <c r="DM54" s="412" t="s">
        <v>1711</v>
      </c>
      <c r="DN54" s="412" t="s">
        <v>1711</v>
      </c>
      <c r="DO54" s="412">
        <v>2307</v>
      </c>
      <c r="DP54" s="412">
        <v>1076</v>
      </c>
      <c r="DQ54" s="412">
        <v>291</v>
      </c>
      <c r="DR54" s="412">
        <v>468</v>
      </c>
      <c r="DS54" s="412">
        <v>138</v>
      </c>
      <c r="DT54" s="412">
        <v>334</v>
      </c>
      <c r="DU54" s="412">
        <v>0</v>
      </c>
      <c r="DV54" s="412" t="s">
        <v>1711</v>
      </c>
      <c r="DW54" s="412" t="s">
        <v>1711</v>
      </c>
      <c r="DX54" s="412">
        <v>3548</v>
      </c>
      <c r="DY54" s="412">
        <v>2477</v>
      </c>
      <c r="DZ54" s="412">
        <v>1071</v>
      </c>
      <c r="EA54" s="412">
        <v>2664</v>
      </c>
      <c r="EB54" s="412">
        <v>1682</v>
      </c>
      <c r="EC54" s="412">
        <v>57</v>
      </c>
      <c r="ED54" s="412">
        <v>575</v>
      </c>
      <c r="EE54" s="412">
        <v>350</v>
      </c>
      <c r="EF54" s="412">
        <v>346</v>
      </c>
      <c r="EG54" s="412">
        <v>346</v>
      </c>
      <c r="EH54" s="412">
        <v>3746</v>
      </c>
      <c r="EI54" s="412">
        <v>140</v>
      </c>
      <c r="EJ54" s="412">
        <v>1785</v>
      </c>
      <c r="EK54" s="412">
        <v>174</v>
      </c>
      <c r="EL54" s="412">
        <v>1647</v>
      </c>
      <c r="EM54" s="412">
        <v>4607</v>
      </c>
      <c r="EN54" s="412">
        <v>555</v>
      </c>
      <c r="EO54" s="412">
        <v>1451</v>
      </c>
      <c r="EP54" s="412">
        <v>523</v>
      </c>
      <c r="EQ54" s="412">
        <v>1240</v>
      </c>
      <c r="ER54" s="412">
        <v>51</v>
      </c>
      <c r="ES54" s="412">
        <v>787</v>
      </c>
      <c r="ET54" s="412">
        <v>885</v>
      </c>
      <c r="EU54" s="412">
        <v>885</v>
      </c>
      <c r="EV54" s="412">
        <v>0</v>
      </c>
      <c r="EW54" s="412" t="s">
        <v>1711</v>
      </c>
      <c r="EX54" s="412" t="s">
        <v>1711</v>
      </c>
      <c r="EY54" s="412" t="s">
        <v>1711</v>
      </c>
      <c r="EZ54" s="412" t="s">
        <v>1711</v>
      </c>
      <c r="FA54" s="413" t="s">
        <v>1711</v>
      </c>
    </row>
    <row r="55" spans="1:157" x14ac:dyDescent="0.15">
      <c r="A55" s="410" t="s">
        <v>1780</v>
      </c>
      <c r="B55" s="414" t="s">
        <v>1114</v>
      </c>
      <c r="C55" s="412">
        <v>1259397</v>
      </c>
      <c r="D55" s="412">
        <v>2813</v>
      </c>
      <c r="E55" s="412">
        <v>1135</v>
      </c>
      <c r="F55" s="412">
        <v>897</v>
      </c>
      <c r="G55" s="412">
        <v>350</v>
      </c>
      <c r="H55" s="412">
        <v>194</v>
      </c>
      <c r="I55" s="412">
        <v>237</v>
      </c>
      <c r="J55" s="412">
        <v>992</v>
      </c>
      <c r="K55" s="412">
        <v>372</v>
      </c>
      <c r="L55" s="412">
        <v>620</v>
      </c>
      <c r="M55" s="412">
        <v>26199</v>
      </c>
      <c r="N55" s="412">
        <v>18017</v>
      </c>
      <c r="O55" s="412">
        <v>6288</v>
      </c>
      <c r="P55" s="412">
        <v>1894</v>
      </c>
      <c r="Q55" s="412" t="s">
        <v>1711</v>
      </c>
      <c r="R55" s="412">
        <v>3778</v>
      </c>
      <c r="S55" s="412">
        <v>2825</v>
      </c>
      <c r="T55" s="412">
        <v>953</v>
      </c>
      <c r="U55" s="412">
        <v>21343</v>
      </c>
      <c r="V55" s="412">
        <v>3358</v>
      </c>
      <c r="W55" s="412">
        <v>438</v>
      </c>
      <c r="X55" s="412">
        <v>16714</v>
      </c>
      <c r="Y55" s="412">
        <v>833</v>
      </c>
      <c r="Z55" s="412">
        <v>43865</v>
      </c>
      <c r="AA55" s="412">
        <v>968</v>
      </c>
      <c r="AB55" s="412">
        <v>12748</v>
      </c>
      <c r="AC55" s="412">
        <v>3935</v>
      </c>
      <c r="AD55" s="412">
        <v>12897</v>
      </c>
      <c r="AE55" s="412">
        <v>3019</v>
      </c>
      <c r="AF55" s="412">
        <v>3345</v>
      </c>
      <c r="AG55" s="412">
        <v>3831</v>
      </c>
      <c r="AH55" s="412">
        <v>3122</v>
      </c>
      <c r="AI55" s="412">
        <v>16512</v>
      </c>
      <c r="AJ55" s="412">
        <v>11470</v>
      </c>
      <c r="AK55" s="412">
        <v>5042</v>
      </c>
      <c r="AL55" s="412">
        <v>13443</v>
      </c>
      <c r="AM55" s="412">
        <v>6736</v>
      </c>
      <c r="AN55" s="412">
        <v>6707</v>
      </c>
      <c r="AO55" s="412">
        <v>10822</v>
      </c>
      <c r="AP55" s="412">
        <v>3043</v>
      </c>
      <c r="AQ55" s="412">
        <v>4681</v>
      </c>
      <c r="AR55" s="412">
        <v>753</v>
      </c>
      <c r="AS55" s="412">
        <v>2345</v>
      </c>
      <c r="AT55" s="412">
        <v>83862</v>
      </c>
      <c r="AU55" s="412">
        <v>16881</v>
      </c>
      <c r="AV55" s="412">
        <v>59120</v>
      </c>
      <c r="AW55" s="412">
        <v>5735</v>
      </c>
      <c r="AX55" s="412">
        <v>2126</v>
      </c>
      <c r="AY55" s="412">
        <v>12146</v>
      </c>
      <c r="AZ55" s="412">
        <v>6389</v>
      </c>
      <c r="BA55" s="412">
        <v>5757</v>
      </c>
      <c r="BB55" s="412">
        <v>4715</v>
      </c>
      <c r="BC55" s="412">
        <v>1363</v>
      </c>
      <c r="BD55" s="412">
        <v>3352</v>
      </c>
      <c r="BE55" s="412">
        <v>20707</v>
      </c>
      <c r="BF55" s="412">
        <v>20707</v>
      </c>
      <c r="BG55" s="412">
        <v>19577</v>
      </c>
      <c r="BH55" s="412">
        <v>19577</v>
      </c>
      <c r="BI55" s="412">
        <v>16068</v>
      </c>
      <c r="BJ55" s="412">
        <v>16068</v>
      </c>
      <c r="BK55" s="412">
        <v>14544</v>
      </c>
      <c r="BL55" s="412">
        <v>6722</v>
      </c>
      <c r="BM55" s="412">
        <v>7822</v>
      </c>
      <c r="BN55" s="412">
        <v>117424</v>
      </c>
      <c r="BO55" s="412">
        <v>86635</v>
      </c>
      <c r="BP55" s="412">
        <v>16999</v>
      </c>
      <c r="BQ55" s="412">
        <v>1425</v>
      </c>
      <c r="BR55" s="412">
        <v>12365</v>
      </c>
      <c r="BS55" s="412">
        <v>23745</v>
      </c>
      <c r="BT55" s="412">
        <v>21080</v>
      </c>
      <c r="BU55" s="412">
        <v>2665</v>
      </c>
      <c r="BV55" s="412">
        <v>50065</v>
      </c>
      <c r="BW55" s="412">
        <v>12694</v>
      </c>
      <c r="BX55" s="412">
        <v>3151</v>
      </c>
      <c r="BY55" s="412">
        <v>25905</v>
      </c>
      <c r="BZ55" s="412">
        <v>2738</v>
      </c>
      <c r="CA55" s="412">
        <v>5577</v>
      </c>
      <c r="CB55" s="412">
        <v>1494</v>
      </c>
      <c r="CC55" s="412">
        <v>12210</v>
      </c>
      <c r="CD55" s="412">
        <v>2153</v>
      </c>
      <c r="CE55" s="412">
        <v>62</v>
      </c>
      <c r="CF55" s="412">
        <v>8518</v>
      </c>
      <c r="CG55" s="412">
        <v>1477</v>
      </c>
      <c r="CH55" s="412">
        <v>13409</v>
      </c>
      <c r="CI55" s="412">
        <v>7796</v>
      </c>
      <c r="CJ55" s="412">
        <v>1523</v>
      </c>
      <c r="CK55" s="412">
        <v>4090</v>
      </c>
      <c r="CL55" s="412">
        <v>354579</v>
      </c>
      <c r="CM55" s="412">
        <v>350272</v>
      </c>
      <c r="CN55" s="412">
        <v>3068</v>
      </c>
      <c r="CO55" s="412">
        <v>27501</v>
      </c>
      <c r="CP55" s="412">
        <v>10274</v>
      </c>
      <c r="CQ55" s="412">
        <v>4307</v>
      </c>
      <c r="CR55" s="412">
        <v>6260</v>
      </c>
      <c r="CS55" s="412">
        <v>6260</v>
      </c>
      <c r="CT55" s="412">
        <v>7039</v>
      </c>
      <c r="CU55" s="412">
        <v>7039</v>
      </c>
      <c r="CV55" s="412">
        <v>48846</v>
      </c>
      <c r="CW55" s="412">
        <v>45023</v>
      </c>
      <c r="CX55" s="412">
        <v>3823</v>
      </c>
      <c r="CY55" s="412">
        <v>13492</v>
      </c>
      <c r="CZ55" s="412">
        <v>13492</v>
      </c>
      <c r="DA55" s="412">
        <v>24200</v>
      </c>
      <c r="DB55" s="412">
        <v>8757</v>
      </c>
      <c r="DC55" s="412">
        <v>15443</v>
      </c>
      <c r="DD55" s="412">
        <v>162662</v>
      </c>
      <c r="DE55" s="412">
        <v>156235</v>
      </c>
      <c r="DF55" s="412">
        <v>24</v>
      </c>
      <c r="DG55" s="412">
        <v>108</v>
      </c>
      <c r="DH55" s="412">
        <v>558</v>
      </c>
      <c r="DI55" s="412">
        <v>59</v>
      </c>
      <c r="DJ55" s="412">
        <v>3294</v>
      </c>
      <c r="DK55" s="412">
        <v>2384</v>
      </c>
      <c r="DL55" s="412">
        <v>1085</v>
      </c>
      <c r="DM55" s="412">
        <v>13</v>
      </c>
      <c r="DN55" s="412" t="s">
        <v>1711</v>
      </c>
      <c r="DO55" s="412">
        <v>24430</v>
      </c>
      <c r="DP55" s="412">
        <v>14584</v>
      </c>
      <c r="DQ55" s="412">
        <v>6308</v>
      </c>
      <c r="DR55" s="412">
        <v>1278</v>
      </c>
      <c r="DS55" s="412">
        <v>953</v>
      </c>
      <c r="DT55" s="412">
        <v>1307</v>
      </c>
      <c r="DU55" s="412">
        <v>0</v>
      </c>
      <c r="DV55" s="412" t="s">
        <v>1711</v>
      </c>
      <c r="DW55" s="412" t="s">
        <v>1711</v>
      </c>
      <c r="DX55" s="412">
        <v>23277</v>
      </c>
      <c r="DY55" s="412">
        <v>16440</v>
      </c>
      <c r="DZ55" s="412">
        <v>6837</v>
      </c>
      <c r="EA55" s="412">
        <v>15076</v>
      </c>
      <c r="EB55" s="412">
        <v>8834</v>
      </c>
      <c r="EC55" s="412">
        <v>337</v>
      </c>
      <c r="ED55" s="412">
        <v>3491</v>
      </c>
      <c r="EE55" s="412">
        <v>2414</v>
      </c>
      <c r="EF55" s="412">
        <v>718</v>
      </c>
      <c r="EG55" s="412">
        <v>718</v>
      </c>
      <c r="EH55" s="412">
        <v>16642</v>
      </c>
      <c r="EI55" s="412">
        <v>798</v>
      </c>
      <c r="EJ55" s="412">
        <v>8476</v>
      </c>
      <c r="EK55" s="412">
        <v>1557</v>
      </c>
      <c r="EL55" s="412">
        <v>5811</v>
      </c>
      <c r="EM55" s="412">
        <v>29825</v>
      </c>
      <c r="EN55" s="412">
        <v>3707</v>
      </c>
      <c r="EO55" s="412">
        <v>9005</v>
      </c>
      <c r="EP55" s="412">
        <v>3293</v>
      </c>
      <c r="EQ55" s="412">
        <v>8610</v>
      </c>
      <c r="ER55" s="412">
        <v>313</v>
      </c>
      <c r="ES55" s="412">
        <v>4897</v>
      </c>
      <c r="ET55" s="412">
        <v>4112</v>
      </c>
      <c r="EU55" s="412">
        <v>4112</v>
      </c>
      <c r="EV55" s="412">
        <v>0</v>
      </c>
      <c r="EW55" s="412" t="s">
        <v>1711</v>
      </c>
      <c r="EX55" s="412" t="s">
        <v>1711</v>
      </c>
      <c r="EY55" s="412" t="s">
        <v>1711</v>
      </c>
      <c r="EZ55" s="412" t="s">
        <v>1711</v>
      </c>
      <c r="FA55" s="413" t="s">
        <v>1711</v>
      </c>
    </row>
    <row r="56" spans="1:157" x14ac:dyDescent="0.15">
      <c r="A56" s="410" t="s">
        <v>1779</v>
      </c>
      <c r="B56" s="414" t="s">
        <v>1117</v>
      </c>
      <c r="C56" s="412">
        <v>362057</v>
      </c>
      <c r="D56" s="412">
        <v>102</v>
      </c>
      <c r="E56" s="412">
        <v>67</v>
      </c>
      <c r="F56" s="412">
        <v>19</v>
      </c>
      <c r="G56" s="412">
        <v>5</v>
      </c>
      <c r="H56" s="412">
        <v>7</v>
      </c>
      <c r="I56" s="412">
        <v>4</v>
      </c>
      <c r="J56" s="412">
        <v>253</v>
      </c>
      <c r="K56" s="412">
        <v>67</v>
      </c>
      <c r="L56" s="412">
        <v>186</v>
      </c>
      <c r="M56" s="412">
        <v>1542</v>
      </c>
      <c r="N56" s="412">
        <v>1456</v>
      </c>
      <c r="O56" s="412">
        <v>83</v>
      </c>
      <c r="P56" s="412">
        <v>3</v>
      </c>
      <c r="Q56" s="412" t="s">
        <v>1711</v>
      </c>
      <c r="R56" s="412">
        <v>1721</v>
      </c>
      <c r="S56" s="412">
        <v>1434</v>
      </c>
      <c r="T56" s="412">
        <v>287</v>
      </c>
      <c r="U56" s="412">
        <v>3544</v>
      </c>
      <c r="V56" s="412">
        <v>1406</v>
      </c>
      <c r="W56" s="412">
        <v>258</v>
      </c>
      <c r="X56" s="412">
        <v>1575</v>
      </c>
      <c r="Y56" s="412">
        <v>305</v>
      </c>
      <c r="Z56" s="412">
        <v>8895</v>
      </c>
      <c r="AA56" s="412">
        <v>330</v>
      </c>
      <c r="AB56" s="412">
        <v>3042</v>
      </c>
      <c r="AC56" s="412">
        <v>698</v>
      </c>
      <c r="AD56" s="412">
        <v>1893</v>
      </c>
      <c r="AE56" s="412">
        <v>1927</v>
      </c>
      <c r="AF56" s="412">
        <v>227</v>
      </c>
      <c r="AG56" s="412">
        <v>61</v>
      </c>
      <c r="AH56" s="412">
        <v>717</v>
      </c>
      <c r="AI56" s="412">
        <v>1357</v>
      </c>
      <c r="AJ56" s="412">
        <v>1339</v>
      </c>
      <c r="AK56" s="412">
        <v>18</v>
      </c>
      <c r="AL56" s="412">
        <v>6848</v>
      </c>
      <c r="AM56" s="412">
        <v>4987</v>
      </c>
      <c r="AN56" s="412">
        <v>1861</v>
      </c>
      <c r="AO56" s="412">
        <v>4255</v>
      </c>
      <c r="AP56" s="412">
        <v>2880</v>
      </c>
      <c r="AQ56" s="412">
        <v>687</v>
      </c>
      <c r="AR56" s="412">
        <v>514</v>
      </c>
      <c r="AS56" s="412">
        <v>174</v>
      </c>
      <c r="AT56" s="412">
        <v>45885</v>
      </c>
      <c r="AU56" s="412">
        <v>2829</v>
      </c>
      <c r="AV56" s="412">
        <v>36530</v>
      </c>
      <c r="AW56" s="412">
        <v>3252</v>
      </c>
      <c r="AX56" s="412">
        <v>3274</v>
      </c>
      <c r="AY56" s="412">
        <v>3419</v>
      </c>
      <c r="AZ56" s="412">
        <v>2107</v>
      </c>
      <c r="BA56" s="412">
        <v>1312</v>
      </c>
      <c r="BB56" s="412">
        <v>3334</v>
      </c>
      <c r="BC56" s="412">
        <v>1927</v>
      </c>
      <c r="BD56" s="412">
        <v>1407</v>
      </c>
      <c r="BE56" s="412">
        <v>20935</v>
      </c>
      <c r="BF56" s="412">
        <v>20935</v>
      </c>
      <c r="BG56" s="412">
        <v>9092</v>
      </c>
      <c r="BH56" s="412">
        <v>9092</v>
      </c>
      <c r="BI56" s="412">
        <v>10238</v>
      </c>
      <c r="BJ56" s="412">
        <v>10238</v>
      </c>
      <c r="BK56" s="412">
        <v>7949</v>
      </c>
      <c r="BL56" s="412">
        <v>1356</v>
      </c>
      <c r="BM56" s="412">
        <v>6593</v>
      </c>
      <c r="BN56" s="412">
        <v>13417</v>
      </c>
      <c r="BO56" s="412">
        <v>6742</v>
      </c>
      <c r="BP56" s="412">
        <v>2565</v>
      </c>
      <c r="BQ56" s="412">
        <v>674</v>
      </c>
      <c r="BR56" s="412">
        <v>3436</v>
      </c>
      <c r="BS56" s="412">
        <v>4756</v>
      </c>
      <c r="BT56" s="412">
        <v>3244</v>
      </c>
      <c r="BU56" s="412">
        <v>1512</v>
      </c>
      <c r="BV56" s="412">
        <v>67211</v>
      </c>
      <c r="BW56" s="412">
        <v>18397</v>
      </c>
      <c r="BX56" s="412">
        <v>4522</v>
      </c>
      <c r="BY56" s="412">
        <v>33380</v>
      </c>
      <c r="BZ56" s="412">
        <v>1292</v>
      </c>
      <c r="CA56" s="412">
        <v>9620</v>
      </c>
      <c r="CB56" s="412">
        <v>4106</v>
      </c>
      <c r="CC56" s="412">
        <v>22914</v>
      </c>
      <c r="CD56" s="412">
        <v>633</v>
      </c>
      <c r="CE56" s="412">
        <v>49</v>
      </c>
      <c r="CF56" s="412">
        <v>21861</v>
      </c>
      <c r="CG56" s="412">
        <v>371</v>
      </c>
      <c r="CH56" s="412">
        <v>11887</v>
      </c>
      <c r="CI56" s="412">
        <v>5564</v>
      </c>
      <c r="CJ56" s="412">
        <v>846</v>
      </c>
      <c r="CK56" s="412">
        <v>5477</v>
      </c>
      <c r="CL56" s="412">
        <v>20206</v>
      </c>
      <c r="CM56" s="412">
        <v>17386</v>
      </c>
      <c r="CN56" s="412">
        <v>170</v>
      </c>
      <c r="CO56" s="412">
        <v>152</v>
      </c>
      <c r="CP56" s="412">
        <v>1013</v>
      </c>
      <c r="CQ56" s="412">
        <v>2820</v>
      </c>
      <c r="CR56" s="412">
        <v>0</v>
      </c>
      <c r="CS56" s="412" t="s">
        <v>1711</v>
      </c>
      <c r="CT56" s="412">
        <v>180</v>
      </c>
      <c r="CU56" s="412">
        <v>180</v>
      </c>
      <c r="CV56" s="412">
        <v>10620</v>
      </c>
      <c r="CW56" s="412">
        <v>9893</v>
      </c>
      <c r="CX56" s="412">
        <v>727</v>
      </c>
      <c r="CY56" s="412">
        <v>8590</v>
      </c>
      <c r="CZ56" s="412">
        <v>8590</v>
      </c>
      <c r="DA56" s="412">
        <v>3547</v>
      </c>
      <c r="DB56" s="412">
        <v>2127</v>
      </c>
      <c r="DC56" s="412">
        <v>1420</v>
      </c>
      <c r="DD56" s="412">
        <v>17480</v>
      </c>
      <c r="DE56" s="412">
        <v>15340</v>
      </c>
      <c r="DF56" s="412">
        <v>1160</v>
      </c>
      <c r="DG56" s="412">
        <v>108</v>
      </c>
      <c r="DH56" s="412">
        <v>139</v>
      </c>
      <c r="DI56" s="412">
        <v>47</v>
      </c>
      <c r="DJ56" s="412">
        <v>590</v>
      </c>
      <c r="DK56" s="412">
        <v>96</v>
      </c>
      <c r="DL56" s="412" t="s">
        <v>1711</v>
      </c>
      <c r="DM56" s="412">
        <v>4</v>
      </c>
      <c r="DN56" s="412" t="s">
        <v>1711</v>
      </c>
      <c r="DO56" s="412">
        <v>31557</v>
      </c>
      <c r="DP56" s="412">
        <v>19200</v>
      </c>
      <c r="DQ56" s="412">
        <v>4373</v>
      </c>
      <c r="DR56" s="412">
        <v>5592</v>
      </c>
      <c r="DS56" s="412">
        <v>1426</v>
      </c>
      <c r="DT56" s="412">
        <v>966</v>
      </c>
      <c r="DU56" s="412">
        <v>0</v>
      </c>
      <c r="DV56" s="412" t="s">
        <v>1711</v>
      </c>
      <c r="DW56" s="412" t="s">
        <v>1711</v>
      </c>
      <c r="DX56" s="412">
        <v>4016</v>
      </c>
      <c r="DY56" s="412">
        <v>706</v>
      </c>
      <c r="DZ56" s="412">
        <v>3310</v>
      </c>
      <c r="EA56" s="412">
        <v>347</v>
      </c>
      <c r="EB56" s="412">
        <v>281</v>
      </c>
      <c r="EC56" s="412">
        <v>4</v>
      </c>
      <c r="ED56" s="412">
        <v>2</v>
      </c>
      <c r="EE56" s="412">
        <v>60</v>
      </c>
      <c r="EF56" s="412">
        <v>3</v>
      </c>
      <c r="EG56" s="412">
        <v>3</v>
      </c>
      <c r="EH56" s="412">
        <v>15325</v>
      </c>
      <c r="EI56" s="412">
        <v>7294</v>
      </c>
      <c r="EJ56" s="412">
        <v>2873</v>
      </c>
      <c r="EK56" s="412">
        <v>330</v>
      </c>
      <c r="EL56" s="412">
        <v>4828</v>
      </c>
      <c r="EM56" s="412">
        <v>280</v>
      </c>
      <c r="EN56" s="412">
        <v>6</v>
      </c>
      <c r="EO56" s="412">
        <v>11</v>
      </c>
      <c r="EP56" s="412">
        <v>2</v>
      </c>
      <c r="EQ56" s="412">
        <v>256</v>
      </c>
      <c r="ER56" s="412">
        <v>5</v>
      </c>
      <c r="ES56" s="412" t="s">
        <v>1711</v>
      </c>
      <c r="ET56" s="412">
        <v>352</v>
      </c>
      <c r="EU56" s="412">
        <v>352</v>
      </c>
      <c r="EV56" s="412">
        <v>0</v>
      </c>
      <c r="EW56" s="412" t="s">
        <v>1711</v>
      </c>
      <c r="EX56" s="412" t="s">
        <v>1711</v>
      </c>
      <c r="EY56" s="412" t="s">
        <v>1711</v>
      </c>
      <c r="EZ56" s="412" t="s">
        <v>1711</v>
      </c>
      <c r="FA56" s="413" t="s">
        <v>1711</v>
      </c>
    </row>
    <row r="57" spans="1:157" x14ac:dyDescent="0.15">
      <c r="A57" s="410" t="s">
        <v>1778</v>
      </c>
      <c r="B57" s="414" t="s">
        <v>1118</v>
      </c>
      <c r="C57" s="412">
        <v>171120</v>
      </c>
      <c r="D57" s="412">
        <v>429</v>
      </c>
      <c r="E57" s="412">
        <v>81</v>
      </c>
      <c r="F57" s="412">
        <v>24</v>
      </c>
      <c r="G57" s="412">
        <v>103</v>
      </c>
      <c r="H57" s="412">
        <v>7</v>
      </c>
      <c r="I57" s="412">
        <v>214</v>
      </c>
      <c r="J57" s="412">
        <v>310</v>
      </c>
      <c r="K57" s="412">
        <v>14</v>
      </c>
      <c r="L57" s="412">
        <v>296</v>
      </c>
      <c r="M57" s="412">
        <v>5425</v>
      </c>
      <c r="N57" s="412">
        <v>4678</v>
      </c>
      <c r="O57" s="412">
        <v>638</v>
      </c>
      <c r="P57" s="412">
        <v>109</v>
      </c>
      <c r="Q57" s="412" t="s">
        <v>1711</v>
      </c>
      <c r="R57" s="412">
        <v>6971</v>
      </c>
      <c r="S57" s="412">
        <v>3971</v>
      </c>
      <c r="T57" s="412">
        <v>3000</v>
      </c>
      <c r="U57" s="412">
        <v>5225</v>
      </c>
      <c r="V57" s="412">
        <v>1710</v>
      </c>
      <c r="W57" s="412">
        <v>2381</v>
      </c>
      <c r="X57" s="412">
        <v>188</v>
      </c>
      <c r="Y57" s="412">
        <v>946</v>
      </c>
      <c r="Z57" s="412">
        <v>555</v>
      </c>
      <c r="AA57" s="412">
        <v>15</v>
      </c>
      <c r="AB57" s="412">
        <v>79</v>
      </c>
      <c r="AC57" s="412">
        <v>29</v>
      </c>
      <c r="AD57" s="412">
        <v>77</v>
      </c>
      <c r="AE57" s="412">
        <v>12</v>
      </c>
      <c r="AF57" s="412">
        <v>14</v>
      </c>
      <c r="AG57" s="412">
        <v>181</v>
      </c>
      <c r="AH57" s="412">
        <v>148</v>
      </c>
      <c r="AI57" s="412">
        <v>81</v>
      </c>
      <c r="AJ57" s="412">
        <v>12</v>
      </c>
      <c r="AK57" s="412">
        <v>69</v>
      </c>
      <c r="AL57" s="412">
        <v>2943</v>
      </c>
      <c r="AM57" s="412">
        <v>2260</v>
      </c>
      <c r="AN57" s="412">
        <v>683</v>
      </c>
      <c r="AO57" s="412">
        <v>2200</v>
      </c>
      <c r="AP57" s="412">
        <v>201</v>
      </c>
      <c r="AQ57" s="412">
        <v>623</v>
      </c>
      <c r="AR57" s="412">
        <v>605</v>
      </c>
      <c r="AS57" s="412">
        <v>771</v>
      </c>
      <c r="AT57" s="412">
        <v>788</v>
      </c>
      <c r="AU57" s="412">
        <v>193</v>
      </c>
      <c r="AV57" s="412">
        <v>179</v>
      </c>
      <c r="AW57" s="412">
        <v>213</v>
      </c>
      <c r="AX57" s="412">
        <v>203</v>
      </c>
      <c r="AY57" s="412">
        <v>552</v>
      </c>
      <c r="AZ57" s="412">
        <v>71</v>
      </c>
      <c r="BA57" s="412">
        <v>481</v>
      </c>
      <c r="BB57" s="412">
        <v>6175</v>
      </c>
      <c r="BC57" s="412">
        <v>2360</v>
      </c>
      <c r="BD57" s="412">
        <v>3815</v>
      </c>
      <c r="BE57" s="412">
        <v>2960</v>
      </c>
      <c r="BF57" s="412">
        <v>2960</v>
      </c>
      <c r="BG57" s="412">
        <v>2661</v>
      </c>
      <c r="BH57" s="412">
        <v>2661</v>
      </c>
      <c r="BI57" s="412">
        <v>1816</v>
      </c>
      <c r="BJ57" s="412">
        <v>1816</v>
      </c>
      <c r="BK57" s="412">
        <v>1387</v>
      </c>
      <c r="BL57" s="412">
        <v>527</v>
      </c>
      <c r="BM57" s="412">
        <v>860</v>
      </c>
      <c r="BN57" s="412">
        <v>1902</v>
      </c>
      <c r="BO57" s="412">
        <v>1290</v>
      </c>
      <c r="BP57" s="412">
        <v>113</v>
      </c>
      <c r="BQ57" s="412">
        <v>291</v>
      </c>
      <c r="BR57" s="412">
        <v>208</v>
      </c>
      <c r="BS57" s="412">
        <v>1139</v>
      </c>
      <c r="BT57" s="412">
        <v>558</v>
      </c>
      <c r="BU57" s="412">
        <v>581</v>
      </c>
      <c r="BV57" s="412">
        <v>2181</v>
      </c>
      <c r="BW57" s="412">
        <v>540</v>
      </c>
      <c r="BX57" s="412">
        <v>133</v>
      </c>
      <c r="BY57" s="412">
        <v>983</v>
      </c>
      <c r="BZ57" s="412">
        <v>344</v>
      </c>
      <c r="CA57" s="412">
        <v>181</v>
      </c>
      <c r="CB57" s="412">
        <v>65</v>
      </c>
      <c r="CC57" s="412">
        <v>6322</v>
      </c>
      <c r="CD57" s="412">
        <v>2746</v>
      </c>
      <c r="CE57" s="412">
        <v>732</v>
      </c>
      <c r="CF57" s="412">
        <v>2632</v>
      </c>
      <c r="CG57" s="412">
        <v>212</v>
      </c>
      <c r="CH57" s="412">
        <v>4986</v>
      </c>
      <c r="CI57" s="412">
        <v>1702</v>
      </c>
      <c r="CJ57" s="412">
        <v>2166</v>
      </c>
      <c r="CK57" s="412">
        <v>1118</v>
      </c>
      <c r="CL57" s="412">
        <v>245</v>
      </c>
      <c r="CM57" s="412">
        <v>183</v>
      </c>
      <c r="CN57" s="412">
        <v>2</v>
      </c>
      <c r="CO57" s="412">
        <v>14</v>
      </c>
      <c r="CP57" s="412">
        <v>9</v>
      </c>
      <c r="CQ57" s="412">
        <v>62</v>
      </c>
      <c r="CR57" s="412">
        <v>0</v>
      </c>
      <c r="CS57" s="412" t="s">
        <v>1711</v>
      </c>
      <c r="CT57" s="412">
        <v>606</v>
      </c>
      <c r="CU57" s="412">
        <v>606</v>
      </c>
      <c r="CV57" s="412">
        <v>7251</v>
      </c>
      <c r="CW57" s="412">
        <v>3307</v>
      </c>
      <c r="CX57" s="412">
        <v>3944</v>
      </c>
      <c r="CY57" s="412">
        <v>8065</v>
      </c>
      <c r="CZ57" s="412">
        <v>8065</v>
      </c>
      <c r="DA57" s="412">
        <v>20149</v>
      </c>
      <c r="DB57" s="412">
        <v>8391</v>
      </c>
      <c r="DC57" s="412">
        <v>11758</v>
      </c>
      <c r="DD57" s="412">
        <v>9957</v>
      </c>
      <c r="DE57" s="412">
        <v>386</v>
      </c>
      <c r="DF57" s="412">
        <v>6563</v>
      </c>
      <c r="DG57" s="412">
        <v>355</v>
      </c>
      <c r="DH57" s="412">
        <v>72</v>
      </c>
      <c r="DI57" s="412">
        <v>18</v>
      </c>
      <c r="DJ57" s="412">
        <v>523</v>
      </c>
      <c r="DK57" s="412">
        <v>2040</v>
      </c>
      <c r="DL57" s="412">
        <v>41</v>
      </c>
      <c r="DM57" s="412">
        <v>3</v>
      </c>
      <c r="DN57" s="412" t="s">
        <v>1711</v>
      </c>
      <c r="DO57" s="412">
        <v>5360</v>
      </c>
      <c r="DP57" s="412">
        <v>597</v>
      </c>
      <c r="DQ57" s="412">
        <v>154</v>
      </c>
      <c r="DR57" s="412">
        <v>1974</v>
      </c>
      <c r="DS57" s="412">
        <v>41</v>
      </c>
      <c r="DT57" s="412">
        <v>2594</v>
      </c>
      <c r="DU57" s="412">
        <v>0</v>
      </c>
      <c r="DV57" s="412" t="s">
        <v>1711</v>
      </c>
      <c r="DW57" s="412" t="s">
        <v>1711</v>
      </c>
      <c r="DX57" s="412">
        <v>2223</v>
      </c>
      <c r="DY57" s="412">
        <v>1942</v>
      </c>
      <c r="DZ57" s="412">
        <v>281</v>
      </c>
      <c r="EA57" s="412">
        <v>10389</v>
      </c>
      <c r="EB57" s="412">
        <v>8275</v>
      </c>
      <c r="EC57" s="412">
        <v>90</v>
      </c>
      <c r="ED57" s="412">
        <v>1363</v>
      </c>
      <c r="EE57" s="412">
        <v>661</v>
      </c>
      <c r="EF57" s="412">
        <v>212</v>
      </c>
      <c r="EG57" s="412">
        <v>212</v>
      </c>
      <c r="EH57" s="412">
        <v>26612</v>
      </c>
      <c r="EI57" s="412">
        <v>4880</v>
      </c>
      <c r="EJ57" s="412">
        <v>1993</v>
      </c>
      <c r="EK57" s="412">
        <v>6082</v>
      </c>
      <c r="EL57" s="412">
        <v>13657</v>
      </c>
      <c r="EM57" s="412">
        <v>22321</v>
      </c>
      <c r="EN57" s="412">
        <v>8275</v>
      </c>
      <c r="EO57" s="412">
        <v>6191</v>
      </c>
      <c r="EP57" s="412">
        <v>1764</v>
      </c>
      <c r="EQ57" s="412">
        <v>4055</v>
      </c>
      <c r="ER57" s="412">
        <v>93</v>
      </c>
      <c r="ES57" s="412">
        <v>1943</v>
      </c>
      <c r="ET57" s="412">
        <v>722</v>
      </c>
      <c r="EU57" s="412">
        <v>722</v>
      </c>
      <c r="EV57" s="412">
        <v>0</v>
      </c>
      <c r="EW57" s="412" t="s">
        <v>1711</v>
      </c>
      <c r="EX57" s="412" t="s">
        <v>1711</v>
      </c>
      <c r="EY57" s="412" t="s">
        <v>1711</v>
      </c>
      <c r="EZ57" s="412" t="s">
        <v>1711</v>
      </c>
      <c r="FA57" s="413" t="s">
        <v>1711</v>
      </c>
    </row>
    <row r="58" spans="1:157" x14ac:dyDescent="0.15">
      <c r="A58" s="410" t="s">
        <v>1777</v>
      </c>
      <c r="B58" s="414" t="s">
        <v>1119</v>
      </c>
      <c r="C58" s="412">
        <v>365508</v>
      </c>
      <c r="D58" s="412">
        <v>904</v>
      </c>
      <c r="E58" s="412">
        <v>170</v>
      </c>
      <c r="F58" s="412">
        <v>54</v>
      </c>
      <c r="G58" s="412">
        <v>218</v>
      </c>
      <c r="H58" s="412">
        <v>12</v>
      </c>
      <c r="I58" s="412">
        <v>450</v>
      </c>
      <c r="J58" s="412">
        <v>645</v>
      </c>
      <c r="K58" s="412">
        <v>19</v>
      </c>
      <c r="L58" s="412">
        <v>626</v>
      </c>
      <c r="M58" s="412">
        <v>11585</v>
      </c>
      <c r="N58" s="412">
        <v>10002</v>
      </c>
      <c r="O58" s="412">
        <v>1359</v>
      </c>
      <c r="P58" s="412">
        <v>224</v>
      </c>
      <c r="Q58" s="412" t="s">
        <v>1711</v>
      </c>
      <c r="R58" s="412">
        <v>14885</v>
      </c>
      <c r="S58" s="412">
        <v>8480</v>
      </c>
      <c r="T58" s="412">
        <v>6405</v>
      </c>
      <c r="U58" s="412">
        <v>11178</v>
      </c>
      <c r="V58" s="412">
        <v>3658</v>
      </c>
      <c r="W58" s="412">
        <v>5091</v>
      </c>
      <c r="X58" s="412">
        <v>396</v>
      </c>
      <c r="Y58" s="412">
        <v>2033</v>
      </c>
      <c r="Z58" s="412">
        <v>1160</v>
      </c>
      <c r="AA58" s="412">
        <v>29</v>
      </c>
      <c r="AB58" s="412">
        <v>167</v>
      </c>
      <c r="AC58" s="412">
        <v>62</v>
      </c>
      <c r="AD58" s="412">
        <v>167</v>
      </c>
      <c r="AE58" s="412">
        <v>16</v>
      </c>
      <c r="AF58" s="412">
        <v>22</v>
      </c>
      <c r="AG58" s="412">
        <v>387</v>
      </c>
      <c r="AH58" s="412">
        <v>310</v>
      </c>
      <c r="AI58" s="412">
        <v>167</v>
      </c>
      <c r="AJ58" s="412">
        <v>22</v>
      </c>
      <c r="AK58" s="412">
        <v>145</v>
      </c>
      <c r="AL58" s="412">
        <v>6282</v>
      </c>
      <c r="AM58" s="412">
        <v>4830</v>
      </c>
      <c r="AN58" s="412">
        <v>1452</v>
      </c>
      <c r="AO58" s="412">
        <v>4674</v>
      </c>
      <c r="AP58" s="412">
        <v>422</v>
      </c>
      <c r="AQ58" s="412">
        <v>1328</v>
      </c>
      <c r="AR58" s="412">
        <v>1287</v>
      </c>
      <c r="AS58" s="412">
        <v>1637</v>
      </c>
      <c r="AT58" s="412">
        <v>1661</v>
      </c>
      <c r="AU58" s="412">
        <v>400</v>
      </c>
      <c r="AV58" s="412">
        <v>380</v>
      </c>
      <c r="AW58" s="412">
        <v>454</v>
      </c>
      <c r="AX58" s="412">
        <v>427</v>
      </c>
      <c r="AY58" s="412">
        <v>1180</v>
      </c>
      <c r="AZ58" s="412">
        <v>153</v>
      </c>
      <c r="BA58" s="412">
        <v>1027</v>
      </c>
      <c r="BB58" s="412">
        <v>13189</v>
      </c>
      <c r="BC58" s="412">
        <v>5046</v>
      </c>
      <c r="BD58" s="412">
        <v>8143</v>
      </c>
      <c r="BE58" s="412">
        <v>6306</v>
      </c>
      <c r="BF58" s="412">
        <v>6306</v>
      </c>
      <c r="BG58" s="412">
        <v>5680</v>
      </c>
      <c r="BH58" s="412">
        <v>5680</v>
      </c>
      <c r="BI58" s="412">
        <v>3885</v>
      </c>
      <c r="BJ58" s="412">
        <v>3885</v>
      </c>
      <c r="BK58" s="412">
        <v>2974</v>
      </c>
      <c r="BL58" s="412">
        <v>1131</v>
      </c>
      <c r="BM58" s="412">
        <v>1843</v>
      </c>
      <c r="BN58" s="412">
        <v>4052</v>
      </c>
      <c r="BO58" s="412">
        <v>2756</v>
      </c>
      <c r="BP58" s="412">
        <v>245</v>
      </c>
      <c r="BQ58" s="412">
        <v>614</v>
      </c>
      <c r="BR58" s="412">
        <v>437</v>
      </c>
      <c r="BS58" s="412">
        <v>2433</v>
      </c>
      <c r="BT58" s="412">
        <v>1190</v>
      </c>
      <c r="BU58" s="412">
        <v>1243</v>
      </c>
      <c r="BV58" s="412">
        <v>4666</v>
      </c>
      <c r="BW58" s="412">
        <v>1158</v>
      </c>
      <c r="BX58" s="412">
        <v>281</v>
      </c>
      <c r="BY58" s="412">
        <v>2102</v>
      </c>
      <c r="BZ58" s="412">
        <v>737</v>
      </c>
      <c r="CA58" s="412">
        <v>388</v>
      </c>
      <c r="CB58" s="412">
        <v>153</v>
      </c>
      <c r="CC58" s="412">
        <v>13512</v>
      </c>
      <c r="CD58" s="412">
        <v>5872</v>
      </c>
      <c r="CE58" s="412">
        <v>1561</v>
      </c>
      <c r="CF58" s="412">
        <v>5626</v>
      </c>
      <c r="CG58" s="412">
        <v>453</v>
      </c>
      <c r="CH58" s="412">
        <v>12605</v>
      </c>
      <c r="CI58" s="412">
        <v>4192</v>
      </c>
      <c r="CJ58" s="412">
        <v>5475</v>
      </c>
      <c r="CK58" s="412">
        <v>2938</v>
      </c>
      <c r="CL58" s="412">
        <v>536</v>
      </c>
      <c r="CM58" s="412">
        <v>388</v>
      </c>
      <c r="CN58" s="412">
        <v>3</v>
      </c>
      <c r="CO58" s="412">
        <v>30</v>
      </c>
      <c r="CP58" s="412">
        <v>20</v>
      </c>
      <c r="CQ58" s="412">
        <v>148</v>
      </c>
      <c r="CR58" s="412">
        <v>0</v>
      </c>
      <c r="CS58" s="412" t="s">
        <v>1711</v>
      </c>
      <c r="CT58" s="412">
        <v>1314</v>
      </c>
      <c r="CU58" s="412">
        <v>1314</v>
      </c>
      <c r="CV58" s="412">
        <v>15503</v>
      </c>
      <c r="CW58" s="412">
        <v>7059</v>
      </c>
      <c r="CX58" s="412">
        <v>8444</v>
      </c>
      <c r="CY58" s="412">
        <v>15591</v>
      </c>
      <c r="CZ58" s="412">
        <v>15591</v>
      </c>
      <c r="DA58" s="412">
        <v>43003</v>
      </c>
      <c r="DB58" s="412">
        <v>17908</v>
      </c>
      <c r="DC58" s="412">
        <v>25095</v>
      </c>
      <c r="DD58" s="412">
        <v>21448</v>
      </c>
      <c r="DE58" s="412">
        <v>836</v>
      </c>
      <c r="DF58" s="412">
        <v>14031</v>
      </c>
      <c r="DG58" s="412">
        <v>762</v>
      </c>
      <c r="DH58" s="412">
        <v>152</v>
      </c>
      <c r="DI58" s="412">
        <v>44</v>
      </c>
      <c r="DJ58" s="412">
        <v>1113</v>
      </c>
      <c r="DK58" s="412">
        <v>4510</v>
      </c>
      <c r="DL58" s="412">
        <v>87</v>
      </c>
      <c r="DM58" s="412">
        <v>7</v>
      </c>
      <c r="DN58" s="412" t="s">
        <v>1711</v>
      </c>
      <c r="DO58" s="412">
        <v>11467</v>
      </c>
      <c r="DP58" s="412">
        <v>1294</v>
      </c>
      <c r="DQ58" s="412">
        <v>329</v>
      </c>
      <c r="DR58" s="412">
        <v>4219</v>
      </c>
      <c r="DS58" s="412">
        <v>84</v>
      </c>
      <c r="DT58" s="412">
        <v>5541</v>
      </c>
      <c r="DU58" s="412">
        <v>0</v>
      </c>
      <c r="DV58" s="412" t="s">
        <v>1711</v>
      </c>
      <c r="DW58" s="412" t="s">
        <v>1711</v>
      </c>
      <c r="DX58" s="412">
        <v>4716</v>
      </c>
      <c r="DY58" s="412">
        <v>4136</v>
      </c>
      <c r="DZ58" s="412">
        <v>580</v>
      </c>
      <c r="EA58" s="412">
        <v>22067</v>
      </c>
      <c r="EB58" s="412">
        <v>17672</v>
      </c>
      <c r="EC58" s="412">
        <v>190</v>
      </c>
      <c r="ED58" s="412">
        <v>2929</v>
      </c>
      <c r="EE58" s="412">
        <v>1276</v>
      </c>
      <c r="EF58" s="412">
        <v>455</v>
      </c>
      <c r="EG58" s="412">
        <v>455</v>
      </c>
      <c r="EH58" s="412">
        <v>56535</v>
      </c>
      <c r="EI58" s="412">
        <v>10053</v>
      </c>
      <c r="EJ58" s="412">
        <v>4263</v>
      </c>
      <c r="EK58" s="412">
        <v>12995</v>
      </c>
      <c r="EL58" s="412">
        <v>29224</v>
      </c>
      <c r="EM58" s="412">
        <v>47627</v>
      </c>
      <c r="EN58" s="412">
        <v>17637</v>
      </c>
      <c r="EO58" s="412">
        <v>13204</v>
      </c>
      <c r="EP58" s="412">
        <v>3773</v>
      </c>
      <c r="EQ58" s="412">
        <v>8671</v>
      </c>
      <c r="ER58" s="412">
        <v>194</v>
      </c>
      <c r="ES58" s="412">
        <v>4148</v>
      </c>
      <c r="ET58" s="412">
        <v>1623</v>
      </c>
      <c r="EU58" s="412">
        <v>1623</v>
      </c>
      <c r="EV58" s="412">
        <v>0</v>
      </c>
      <c r="EW58" s="412" t="s">
        <v>1711</v>
      </c>
      <c r="EX58" s="412" t="s">
        <v>1711</v>
      </c>
      <c r="EY58" s="412" t="s">
        <v>1711</v>
      </c>
      <c r="EZ58" s="412" t="s">
        <v>1711</v>
      </c>
      <c r="FA58" s="413" t="s">
        <v>1711</v>
      </c>
    </row>
    <row r="59" spans="1:157" x14ac:dyDescent="0.15">
      <c r="A59" s="410" t="s">
        <v>1776</v>
      </c>
      <c r="B59" s="414" t="s">
        <v>385</v>
      </c>
      <c r="C59" s="412">
        <v>515774</v>
      </c>
      <c r="D59" s="412">
        <v>540</v>
      </c>
      <c r="E59" s="412">
        <v>7</v>
      </c>
      <c r="F59" s="412">
        <v>19</v>
      </c>
      <c r="G59" s="412">
        <v>504</v>
      </c>
      <c r="H59" s="412">
        <v>10</v>
      </c>
      <c r="I59" s="412" t="s">
        <v>1711</v>
      </c>
      <c r="J59" s="412">
        <v>0</v>
      </c>
      <c r="K59" s="412" t="s">
        <v>1711</v>
      </c>
      <c r="L59" s="412" t="s">
        <v>1711</v>
      </c>
      <c r="M59" s="412">
        <v>1877</v>
      </c>
      <c r="N59" s="412">
        <v>1003</v>
      </c>
      <c r="O59" s="412">
        <v>874</v>
      </c>
      <c r="P59" s="412" t="s">
        <v>1711</v>
      </c>
      <c r="Q59" s="412" t="s">
        <v>1711</v>
      </c>
      <c r="R59" s="412">
        <v>63</v>
      </c>
      <c r="S59" s="412">
        <v>58</v>
      </c>
      <c r="T59" s="412">
        <v>5</v>
      </c>
      <c r="U59" s="412">
        <v>21</v>
      </c>
      <c r="V59" s="412" t="s">
        <v>1711</v>
      </c>
      <c r="W59" s="412" t="s">
        <v>1711</v>
      </c>
      <c r="X59" s="412">
        <v>20</v>
      </c>
      <c r="Y59" s="412">
        <v>1</v>
      </c>
      <c r="Z59" s="412">
        <v>4965</v>
      </c>
      <c r="AA59" s="412">
        <v>28</v>
      </c>
      <c r="AB59" s="412">
        <v>189</v>
      </c>
      <c r="AC59" s="412">
        <v>222</v>
      </c>
      <c r="AD59" s="412">
        <v>604</v>
      </c>
      <c r="AE59" s="412">
        <v>625</v>
      </c>
      <c r="AF59" s="412">
        <v>366</v>
      </c>
      <c r="AG59" s="412">
        <v>1400</v>
      </c>
      <c r="AH59" s="412">
        <v>1531</v>
      </c>
      <c r="AI59" s="412">
        <v>12</v>
      </c>
      <c r="AJ59" s="412">
        <v>12</v>
      </c>
      <c r="AK59" s="412" t="s">
        <v>1711</v>
      </c>
      <c r="AL59" s="412">
        <v>12740</v>
      </c>
      <c r="AM59" s="412">
        <v>11129</v>
      </c>
      <c r="AN59" s="412">
        <v>1611</v>
      </c>
      <c r="AO59" s="412">
        <v>762</v>
      </c>
      <c r="AP59" s="412">
        <v>317</v>
      </c>
      <c r="AQ59" s="412">
        <v>54</v>
      </c>
      <c r="AR59" s="412">
        <v>89</v>
      </c>
      <c r="AS59" s="412">
        <v>302</v>
      </c>
      <c r="AT59" s="412">
        <v>2481</v>
      </c>
      <c r="AU59" s="412">
        <v>839</v>
      </c>
      <c r="AV59" s="412">
        <v>1604</v>
      </c>
      <c r="AW59" s="412">
        <v>19</v>
      </c>
      <c r="AX59" s="412">
        <v>19</v>
      </c>
      <c r="AY59" s="412">
        <v>1187</v>
      </c>
      <c r="AZ59" s="412">
        <v>1017</v>
      </c>
      <c r="BA59" s="412">
        <v>170</v>
      </c>
      <c r="BB59" s="412">
        <v>3856</v>
      </c>
      <c r="BC59" s="412" t="s">
        <v>1711</v>
      </c>
      <c r="BD59" s="412">
        <v>3856</v>
      </c>
      <c r="BE59" s="412">
        <v>42056</v>
      </c>
      <c r="BF59" s="412">
        <v>42056</v>
      </c>
      <c r="BG59" s="412">
        <v>62615</v>
      </c>
      <c r="BH59" s="412">
        <v>62615</v>
      </c>
      <c r="BI59" s="412">
        <v>13781</v>
      </c>
      <c r="BJ59" s="412">
        <v>13781</v>
      </c>
      <c r="BK59" s="412">
        <v>11766</v>
      </c>
      <c r="BL59" s="412">
        <v>2733</v>
      </c>
      <c r="BM59" s="412">
        <v>9033</v>
      </c>
      <c r="BN59" s="412">
        <v>42704</v>
      </c>
      <c r="BO59" s="412">
        <v>10126</v>
      </c>
      <c r="BP59" s="412">
        <v>15987</v>
      </c>
      <c r="BQ59" s="412">
        <v>13103</v>
      </c>
      <c r="BR59" s="412">
        <v>3488</v>
      </c>
      <c r="BS59" s="412">
        <v>17097</v>
      </c>
      <c r="BT59" s="412">
        <v>12269</v>
      </c>
      <c r="BU59" s="412">
        <v>4828</v>
      </c>
      <c r="BV59" s="412">
        <v>30248</v>
      </c>
      <c r="BW59" s="412">
        <v>2769</v>
      </c>
      <c r="BX59" s="412">
        <v>529</v>
      </c>
      <c r="BY59" s="412">
        <v>5138</v>
      </c>
      <c r="BZ59" s="412">
        <v>18769</v>
      </c>
      <c r="CA59" s="412">
        <v>3043</v>
      </c>
      <c r="CB59" s="412" t="s">
        <v>1711</v>
      </c>
      <c r="CC59" s="412">
        <v>4147</v>
      </c>
      <c r="CD59" s="412">
        <v>1085</v>
      </c>
      <c r="CE59" s="412" t="s">
        <v>1711</v>
      </c>
      <c r="CF59" s="412">
        <v>2638</v>
      </c>
      <c r="CG59" s="412">
        <v>424</v>
      </c>
      <c r="CH59" s="412">
        <v>270</v>
      </c>
      <c r="CI59" s="412" t="s">
        <v>1711</v>
      </c>
      <c r="CJ59" s="412" t="s">
        <v>1711</v>
      </c>
      <c r="CK59" s="412">
        <v>270</v>
      </c>
      <c r="CL59" s="412">
        <v>2746</v>
      </c>
      <c r="CM59" s="412">
        <v>2613</v>
      </c>
      <c r="CN59" s="412">
        <v>23</v>
      </c>
      <c r="CO59" s="412">
        <v>21</v>
      </c>
      <c r="CP59" s="412">
        <v>139</v>
      </c>
      <c r="CQ59" s="412">
        <v>133</v>
      </c>
      <c r="CR59" s="412">
        <v>0</v>
      </c>
      <c r="CS59" s="412" t="s">
        <v>1711</v>
      </c>
      <c r="CT59" s="412">
        <v>212</v>
      </c>
      <c r="CU59" s="412">
        <v>212</v>
      </c>
      <c r="CV59" s="412">
        <v>4686</v>
      </c>
      <c r="CW59" s="412">
        <v>3506</v>
      </c>
      <c r="CX59" s="412">
        <v>1180</v>
      </c>
      <c r="CY59" s="412">
        <v>518</v>
      </c>
      <c r="CZ59" s="412">
        <v>518</v>
      </c>
      <c r="DA59" s="412">
        <v>261</v>
      </c>
      <c r="DB59" s="412">
        <v>261</v>
      </c>
      <c r="DC59" s="412" t="s">
        <v>1711</v>
      </c>
      <c r="DD59" s="412">
        <v>1907</v>
      </c>
      <c r="DE59" s="412">
        <v>660</v>
      </c>
      <c r="DF59" s="412">
        <v>932</v>
      </c>
      <c r="DG59" s="412">
        <v>91</v>
      </c>
      <c r="DH59" s="412">
        <v>142</v>
      </c>
      <c r="DI59" s="412">
        <v>2</v>
      </c>
      <c r="DJ59" s="412">
        <v>65</v>
      </c>
      <c r="DK59" s="412">
        <v>15</v>
      </c>
      <c r="DL59" s="412" t="s">
        <v>1711</v>
      </c>
      <c r="DM59" s="412">
        <v>12</v>
      </c>
      <c r="DN59" s="412" t="s">
        <v>1711</v>
      </c>
      <c r="DO59" s="412">
        <v>3788</v>
      </c>
      <c r="DP59" s="412">
        <v>2256</v>
      </c>
      <c r="DQ59" s="412">
        <v>521</v>
      </c>
      <c r="DR59" s="412">
        <v>291</v>
      </c>
      <c r="DS59" s="412">
        <v>41</v>
      </c>
      <c r="DT59" s="412">
        <v>679</v>
      </c>
      <c r="DU59" s="412">
        <v>0</v>
      </c>
      <c r="DV59" s="412" t="s">
        <v>1711</v>
      </c>
      <c r="DW59" s="412" t="s">
        <v>1711</v>
      </c>
      <c r="DX59" s="412">
        <v>42412</v>
      </c>
      <c r="DY59" s="412">
        <v>3827</v>
      </c>
      <c r="DZ59" s="412">
        <v>38585</v>
      </c>
      <c r="EA59" s="412">
        <v>185845</v>
      </c>
      <c r="EB59" s="412">
        <v>182558</v>
      </c>
      <c r="EC59" s="412">
        <v>2612</v>
      </c>
      <c r="ED59" s="412" t="s">
        <v>1711</v>
      </c>
      <c r="EE59" s="412">
        <v>675</v>
      </c>
      <c r="EF59" s="412">
        <v>58</v>
      </c>
      <c r="EG59" s="412">
        <v>58</v>
      </c>
      <c r="EH59" s="412">
        <v>18308</v>
      </c>
      <c r="EI59" s="412">
        <v>17464</v>
      </c>
      <c r="EJ59" s="412">
        <v>297</v>
      </c>
      <c r="EK59" s="412" t="s">
        <v>1711</v>
      </c>
      <c r="EL59" s="412">
        <v>547</v>
      </c>
      <c r="EM59" s="412">
        <v>1844</v>
      </c>
      <c r="EN59" s="412">
        <v>3</v>
      </c>
      <c r="EO59" s="412">
        <v>101</v>
      </c>
      <c r="EP59" s="412">
        <v>75</v>
      </c>
      <c r="EQ59" s="412">
        <v>1138</v>
      </c>
      <c r="ER59" s="412">
        <v>452</v>
      </c>
      <c r="ES59" s="412">
        <v>75</v>
      </c>
      <c r="ET59" s="412">
        <v>1</v>
      </c>
      <c r="EU59" s="412">
        <v>1</v>
      </c>
      <c r="EV59" s="412">
        <v>0</v>
      </c>
      <c r="EW59" s="412" t="s">
        <v>1711</v>
      </c>
      <c r="EX59" s="412" t="s">
        <v>1711</v>
      </c>
      <c r="EY59" s="412" t="s">
        <v>1711</v>
      </c>
      <c r="EZ59" s="412" t="s">
        <v>1711</v>
      </c>
      <c r="FA59" s="413" t="s">
        <v>1711</v>
      </c>
    </row>
    <row r="60" spans="1:157" x14ac:dyDescent="0.15">
      <c r="A60" s="410" t="s">
        <v>1775</v>
      </c>
      <c r="B60" s="414" t="s">
        <v>389</v>
      </c>
      <c r="C60" s="412">
        <v>637576</v>
      </c>
      <c r="D60" s="412">
        <v>137</v>
      </c>
      <c r="E60" s="412">
        <v>20</v>
      </c>
      <c r="F60" s="412">
        <v>6</v>
      </c>
      <c r="G60" s="412">
        <v>94</v>
      </c>
      <c r="H60" s="412">
        <v>14</v>
      </c>
      <c r="I60" s="412">
        <v>3</v>
      </c>
      <c r="J60" s="412">
        <v>388</v>
      </c>
      <c r="K60" s="412">
        <v>101</v>
      </c>
      <c r="L60" s="412">
        <v>287</v>
      </c>
      <c r="M60" s="412">
        <v>58282</v>
      </c>
      <c r="N60" s="412">
        <v>45158</v>
      </c>
      <c r="O60" s="412">
        <v>12885</v>
      </c>
      <c r="P60" s="412">
        <v>239</v>
      </c>
      <c r="Q60" s="412" t="s">
        <v>1711</v>
      </c>
      <c r="R60" s="412">
        <v>848</v>
      </c>
      <c r="S60" s="412">
        <v>770</v>
      </c>
      <c r="T60" s="412">
        <v>78</v>
      </c>
      <c r="U60" s="412">
        <v>13878</v>
      </c>
      <c r="V60" s="412">
        <v>62</v>
      </c>
      <c r="W60" s="412" t="s">
        <v>1711</v>
      </c>
      <c r="X60" s="412">
        <v>13781</v>
      </c>
      <c r="Y60" s="412">
        <v>35</v>
      </c>
      <c r="Z60" s="412">
        <v>58316</v>
      </c>
      <c r="AA60" s="412">
        <v>1567</v>
      </c>
      <c r="AB60" s="412">
        <v>9708</v>
      </c>
      <c r="AC60" s="412">
        <v>5466</v>
      </c>
      <c r="AD60" s="412">
        <v>14812</v>
      </c>
      <c r="AE60" s="412">
        <v>6327</v>
      </c>
      <c r="AF60" s="412">
        <v>3613</v>
      </c>
      <c r="AG60" s="412">
        <v>5997</v>
      </c>
      <c r="AH60" s="412">
        <v>10826</v>
      </c>
      <c r="AI60" s="412">
        <v>11915</v>
      </c>
      <c r="AJ60" s="412">
        <v>11577</v>
      </c>
      <c r="AK60" s="412">
        <v>338</v>
      </c>
      <c r="AL60" s="412">
        <v>6341</v>
      </c>
      <c r="AM60" s="412">
        <v>2599</v>
      </c>
      <c r="AN60" s="412">
        <v>3742</v>
      </c>
      <c r="AO60" s="412">
        <v>3959</v>
      </c>
      <c r="AP60" s="412">
        <v>1611</v>
      </c>
      <c r="AQ60" s="412">
        <v>1076</v>
      </c>
      <c r="AR60" s="412">
        <v>1014</v>
      </c>
      <c r="AS60" s="412">
        <v>258</v>
      </c>
      <c r="AT60" s="412">
        <v>22354</v>
      </c>
      <c r="AU60" s="412">
        <v>5461</v>
      </c>
      <c r="AV60" s="412">
        <v>11471</v>
      </c>
      <c r="AW60" s="412">
        <v>2711</v>
      </c>
      <c r="AX60" s="412">
        <v>2711</v>
      </c>
      <c r="AY60" s="412">
        <v>3295</v>
      </c>
      <c r="AZ60" s="412">
        <v>2103</v>
      </c>
      <c r="BA60" s="412">
        <v>1192</v>
      </c>
      <c r="BB60" s="412">
        <v>923</v>
      </c>
      <c r="BC60" s="412">
        <v>386</v>
      </c>
      <c r="BD60" s="412">
        <v>537</v>
      </c>
      <c r="BE60" s="412">
        <v>9100</v>
      </c>
      <c r="BF60" s="412">
        <v>9100</v>
      </c>
      <c r="BG60" s="412">
        <v>17017</v>
      </c>
      <c r="BH60" s="412">
        <v>17017</v>
      </c>
      <c r="BI60" s="412">
        <v>17618</v>
      </c>
      <c r="BJ60" s="412">
        <v>17618</v>
      </c>
      <c r="BK60" s="412">
        <v>56349</v>
      </c>
      <c r="BL60" s="412">
        <v>33994</v>
      </c>
      <c r="BM60" s="412">
        <v>22355</v>
      </c>
      <c r="BN60" s="412">
        <v>76372</v>
      </c>
      <c r="BO60" s="412">
        <v>39821</v>
      </c>
      <c r="BP60" s="412">
        <v>11239</v>
      </c>
      <c r="BQ60" s="412">
        <v>19913</v>
      </c>
      <c r="BR60" s="412">
        <v>5399</v>
      </c>
      <c r="BS60" s="412">
        <v>40429</v>
      </c>
      <c r="BT60" s="412">
        <v>27950</v>
      </c>
      <c r="BU60" s="412">
        <v>12479</v>
      </c>
      <c r="BV60" s="412">
        <v>52113</v>
      </c>
      <c r="BW60" s="412">
        <v>18322</v>
      </c>
      <c r="BX60" s="412">
        <v>2702</v>
      </c>
      <c r="BY60" s="412">
        <v>27272</v>
      </c>
      <c r="BZ60" s="412">
        <v>2494</v>
      </c>
      <c r="CA60" s="412">
        <v>1323</v>
      </c>
      <c r="CB60" s="412">
        <v>490</v>
      </c>
      <c r="CC60" s="412">
        <v>21861</v>
      </c>
      <c r="CD60" s="412">
        <v>663</v>
      </c>
      <c r="CE60" s="412">
        <v>630</v>
      </c>
      <c r="CF60" s="412">
        <v>20265</v>
      </c>
      <c r="CG60" s="412">
        <v>303</v>
      </c>
      <c r="CH60" s="412">
        <v>3627</v>
      </c>
      <c r="CI60" s="412">
        <v>1972</v>
      </c>
      <c r="CJ60" s="412">
        <v>260</v>
      </c>
      <c r="CK60" s="412">
        <v>1395</v>
      </c>
      <c r="CL60" s="412">
        <v>19016</v>
      </c>
      <c r="CM60" s="412">
        <v>10853</v>
      </c>
      <c r="CN60" s="412">
        <v>104</v>
      </c>
      <c r="CO60" s="412">
        <v>933</v>
      </c>
      <c r="CP60" s="412">
        <v>620</v>
      </c>
      <c r="CQ60" s="412">
        <v>8163</v>
      </c>
      <c r="CR60" s="412">
        <v>0</v>
      </c>
      <c r="CS60" s="412" t="s">
        <v>1711</v>
      </c>
      <c r="CT60" s="412">
        <v>5806</v>
      </c>
      <c r="CU60" s="412">
        <v>5806</v>
      </c>
      <c r="CV60" s="412">
        <v>7626</v>
      </c>
      <c r="CW60" s="412">
        <v>7511</v>
      </c>
      <c r="CX60" s="412">
        <v>115</v>
      </c>
      <c r="CY60" s="412">
        <v>251</v>
      </c>
      <c r="CZ60" s="412">
        <v>251</v>
      </c>
      <c r="DA60" s="412">
        <v>3</v>
      </c>
      <c r="DB60" s="412" t="s">
        <v>1711</v>
      </c>
      <c r="DC60" s="412">
        <v>3</v>
      </c>
      <c r="DD60" s="412">
        <v>1101</v>
      </c>
      <c r="DE60" s="412">
        <v>415</v>
      </c>
      <c r="DF60" s="412">
        <v>251</v>
      </c>
      <c r="DG60" s="412">
        <v>23</v>
      </c>
      <c r="DH60" s="412">
        <v>4</v>
      </c>
      <c r="DI60" s="412">
        <v>3</v>
      </c>
      <c r="DJ60" s="412">
        <v>399</v>
      </c>
      <c r="DK60" s="412" t="s">
        <v>1711</v>
      </c>
      <c r="DL60" s="412" t="s">
        <v>1711</v>
      </c>
      <c r="DM60" s="412" t="s">
        <v>1711</v>
      </c>
      <c r="DN60" s="412">
        <v>6</v>
      </c>
      <c r="DO60" s="412">
        <v>27566</v>
      </c>
      <c r="DP60" s="412">
        <v>15305</v>
      </c>
      <c r="DQ60" s="412">
        <v>7223</v>
      </c>
      <c r="DR60" s="412">
        <v>2659</v>
      </c>
      <c r="DS60" s="412">
        <v>1423</v>
      </c>
      <c r="DT60" s="412">
        <v>956</v>
      </c>
      <c r="DU60" s="412">
        <v>0</v>
      </c>
      <c r="DV60" s="412" t="s">
        <v>1711</v>
      </c>
      <c r="DW60" s="412" t="s">
        <v>1711</v>
      </c>
      <c r="DX60" s="412">
        <v>27329</v>
      </c>
      <c r="DY60" s="412">
        <v>3356</v>
      </c>
      <c r="DZ60" s="412">
        <v>23973</v>
      </c>
      <c r="EA60" s="412">
        <v>53658</v>
      </c>
      <c r="EB60" s="412">
        <v>52095</v>
      </c>
      <c r="EC60" s="412">
        <v>567</v>
      </c>
      <c r="ED60" s="412">
        <v>136</v>
      </c>
      <c r="EE60" s="412">
        <v>860</v>
      </c>
      <c r="EF60" s="412">
        <v>38</v>
      </c>
      <c r="EG60" s="412">
        <v>38</v>
      </c>
      <c r="EH60" s="412">
        <v>18443</v>
      </c>
      <c r="EI60" s="412">
        <v>6838</v>
      </c>
      <c r="EJ60" s="412">
        <v>2314</v>
      </c>
      <c r="EK60" s="412">
        <v>256</v>
      </c>
      <c r="EL60" s="412">
        <v>9035</v>
      </c>
      <c r="EM60" s="412">
        <v>1575</v>
      </c>
      <c r="EN60" s="412">
        <v>769</v>
      </c>
      <c r="EO60" s="412" t="s">
        <v>1711</v>
      </c>
      <c r="EP60" s="412">
        <v>195</v>
      </c>
      <c r="EQ60" s="412">
        <v>410</v>
      </c>
      <c r="ER60" s="412">
        <v>85</v>
      </c>
      <c r="ES60" s="412">
        <v>116</v>
      </c>
      <c r="ET60" s="412">
        <v>42</v>
      </c>
      <c r="EU60" s="412">
        <v>42</v>
      </c>
      <c r="EV60" s="412">
        <v>0</v>
      </c>
      <c r="EW60" s="412" t="s">
        <v>1711</v>
      </c>
      <c r="EX60" s="412" t="s">
        <v>1711</v>
      </c>
      <c r="EY60" s="412" t="s">
        <v>1711</v>
      </c>
      <c r="EZ60" s="412" t="s">
        <v>1711</v>
      </c>
      <c r="FA60" s="413" t="s">
        <v>1711</v>
      </c>
    </row>
    <row r="61" spans="1:157" x14ac:dyDescent="0.15">
      <c r="A61" s="410" t="s">
        <v>1774</v>
      </c>
      <c r="B61" s="414" t="s">
        <v>1121</v>
      </c>
      <c r="C61" s="412">
        <v>436496</v>
      </c>
      <c r="D61" s="412">
        <v>1</v>
      </c>
      <c r="E61" s="412" t="s">
        <v>1711</v>
      </c>
      <c r="F61" s="412" t="s">
        <v>1711</v>
      </c>
      <c r="G61" s="412">
        <v>1</v>
      </c>
      <c r="H61" s="412" t="s">
        <v>1711</v>
      </c>
      <c r="I61" s="412" t="s">
        <v>1711</v>
      </c>
      <c r="J61" s="412">
        <v>131</v>
      </c>
      <c r="K61" s="412" t="s">
        <v>1711</v>
      </c>
      <c r="L61" s="412">
        <v>131</v>
      </c>
      <c r="M61" s="412">
        <v>7059</v>
      </c>
      <c r="N61" s="412">
        <v>2748</v>
      </c>
      <c r="O61" s="412">
        <v>3929</v>
      </c>
      <c r="P61" s="412">
        <v>382</v>
      </c>
      <c r="Q61" s="412" t="s">
        <v>1711</v>
      </c>
      <c r="R61" s="412">
        <v>13168</v>
      </c>
      <c r="S61" s="412">
        <v>10789</v>
      </c>
      <c r="T61" s="412">
        <v>2379</v>
      </c>
      <c r="U61" s="412">
        <v>649</v>
      </c>
      <c r="V61" s="412" t="s">
        <v>1711</v>
      </c>
      <c r="W61" s="412" t="s">
        <v>1711</v>
      </c>
      <c r="X61" s="412">
        <v>649</v>
      </c>
      <c r="Y61" s="412" t="s">
        <v>1711</v>
      </c>
      <c r="Z61" s="412">
        <v>116892</v>
      </c>
      <c r="AA61" s="412">
        <v>1520</v>
      </c>
      <c r="AB61" s="412">
        <v>11640</v>
      </c>
      <c r="AC61" s="412">
        <v>11396</v>
      </c>
      <c r="AD61" s="412">
        <v>30895</v>
      </c>
      <c r="AE61" s="412">
        <v>21188</v>
      </c>
      <c r="AF61" s="412">
        <v>7347</v>
      </c>
      <c r="AG61" s="412">
        <v>20246</v>
      </c>
      <c r="AH61" s="412">
        <v>12660</v>
      </c>
      <c r="AI61" s="412">
        <v>3435</v>
      </c>
      <c r="AJ61" s="412">
        <v>3435</v>
      </c>
      <c r="AK61" s="412" t="s">
        <v>1711</v>
      </c>
      <c r="AL61" s="412">
        <v>785</v>
      </c>
      <c r="AM61" s="412" t="s">
        <v>1711</v>
      </c>
      <c r="AN61" s="412">
        <v>785</v>
      </c>
      <c r="AO61" s="412">
        <v>3988</v>
      </c>
      <c r="AP61" s="412">
        <v>2061</v>
      </c>
      <c r="AQ61" s="412">
        <v>844</v>
      </c>
      <c r="AR61" s="412" t="s">
        <v>1711</v>
      </c>
      <c r="AS61" s="412">
        <v>1083</v>
      </c>
      <c r="AT61" s="412">
        <v>2424</v>
      </c>
      <c r="AU61" s="412">
        <v>80</v>
      </c>
      <c r="AV61" s="412">
        <v>2344</v>
      </c>
      <c r="AW61" s="412" t="s">
        <v>1711</v>
      </c>
      <c r="AX61" s="412" t="s">
        <v>1711</v>
      </c>
      <c r="AY61" s="412">
        <v>1702</v>
      </c>
      <c r="AZ61" s="412">
        <v>1702</v>
      </c>
      <c r="BA61" s="412" t="s">
        <v>1711</v>
      </c>
      <c r="BB61" s="412">
        <v>491</v>
      </c>
      <c r="BC61" s="412" t="s">
        <v>1711</v>
      </c>
      <c r="BD61" s="412">
        <v>491</v>
      </c>
      <c r="BE61" s="412">
        <v>3056</v>
      </c>
      <c r="BF61" s="412">
        <v>3056</v>
      </c>
      <c r="BG61" s="412">
        <v>3100</v>
      </c>
      <c r="BH61" s="412">
        <v>3100</v>
      </c>
      <c r="BI61" s="412">
        <v>2265</v>
      </c>
      <c r="BJ61" s="412">
        <v>2265</v>
      </c>
      <c r="BK61" s="412">
        <v>281</v>
      </c>
      <c r="BL61" s="412">
        <v>106</v>
      </c>
      <c r="BM61" s="412">
        <v>175</v>
      </c>
      <c r="BN61" s="412">
        <v>14615</v>
      </c>
      <c r="BO61" s="412">
        <v>8279</v>
      </c>
      <c r="BP61" s="412">
        <v>986</v>
      </c>
      <c r="BQ61" s="412">
        <v>57</v>
      </c>
      <c r="BR61" s="412">
        <v>5293</v>
      </c>
      <c r="BS61" s="412">
        <v>1324</v>
      </c>
      <c r="BT61" s="412">
        <v>1205</v>
      </c>
      <c r="BU61" s="412">
        <v>119</v>
      </c>
      <c r="BV61" s="412">
        <v>46846</v>
      </c>
      <c r="BW61" s="412">
        <v>13805</v>
      </c>
      <c r="BX61" s="412">
        <v>3392</v>
      </c>
      <c r="BY61" s="412">
        <v>25044</v>
      </c>
      <c r="BZ61" s="412">
        <v>3019</v>
      </c>
      <c r="CA61" s="412">
        <v>1586</v>
      </c>
      <c r="CB61" s="412">
        <v>1586</v>
      </c>
      <c r="CC61" s="412">
        <v>5075</v>
      </c>
      <c r="CD61" s="412" t="s">
        <v>1711</v>
      </c>
      <c r="CE61" s="412" t="s">
        <v>1711</v>
      </c>
      <c r="CF61" s="412">
        <v>5054</v>
      </c>
      <c r="CG61" s="412">
        <v>21</v>
      </c>
      <c r="CH61" s="412">
        <v>121</v>
      </c>
      <c r="CI61" s="412" t="s">
        <v>1711</v>
      </c>
      <c r="CJ61" s="412" t="s">
        <v>1711</v>
      </c>
      <c r="CK61" s="412">
        <v>121</v>
      </c>
      <c r="CL61" s="412">
        <v>11138</v>
      </c>
      <c r="CM61" s="412">
        <v>921</v>
      </c>
      <c r="CN61" s="412">
        <v>8</v>
      </c>
      <c r="CO61" s="412">
        <v>71</v>
      </c>
      <c r="CP61" s="412">
        <v>46</v>
      </c>
      <c r="CQ61" s="412">
        <v>10217</v>
      </c>
      <c r="CR61" s="412">
        <v>0</v>
      </c>
      <c r="CS61" s="412" t="s">
        <v>1711</v>
      </c>
      <c r="CT61" s="412">
        <v>0</v>
      </c>
      <c r="CU61" s="412" t="s">
        <v>1711</v>
      </c>
      <c r="CV61" s="412">
        <v>139615</v>
      </c>
      <c r="CW61" s="412">
        <v>8075</v>
      </c>
      <c r="CX61" s="412">
        <v>131540</v>
      </c>
      <c r="CY61" s="412">
        <v>48</v>
      </c>
      <c r="CZ61" s="412">
        <v>48</v>
      </c>
      <c r="DA61" s="412">
        <v>0</v>
      </c>
      <c r="DB61" s="412" t="s">
        <v>1711</v>
      </c>
      <c r="DC61" s="412" t="s">
        <v>1711</v>
      </c>
      <c r="DD61" s="412">
        <v>30729</v>
      </c>
      <c r="DE61" s="412">
        <v>4602</v>
      </c>
      <c r="DF61" s="412" t="s">
        <v>1711</v>
      </c>
      <c r="DG61" s="412">
        <v>716</v>
      </c>
      <c r="DH61" s="412">
        <v>2448</v>
      </c>
      <c r="DI61" s="412" t="s">
        <v>1711</v>
      </c>
      <c r="DJ61" s="412">
        <v>353</v>
      </c>
      <c r="DK61" s="412">
        <v>22610</v>
      </c>
      <c r="DL61" s="412" t="s">
        <v>1711</v>
      </c>
      <c r="DM61" s="412">
        <v>68</v>
      </c>
      <c r="DN61" s="412" t="s">
        <v>1711</v>
      </c>
      <c r="DO61" s="412">
        <v>17050</v>
      </c>
      <c r="DP61" s="412">
        <v>11473</v>
      </c>
      <c r="DQ61" s="412">
        <v>4766</v>
      </c>
      <c r="DR61" s="412" t="s">
        <v>1711</v>
      </c>
      <c r="DS61" s="412">
        <v>758</v>
      </c>
      <c r="DT61" s="412">
        <v>53</v>
      </c>
      <c r="DU61" s="412">
        <v>0</v>
      </c>
      <c r="DV61" s="412" t="s">
        <v>1711</v>
      </c>
      <c r="DW61" s="412" t="s">
        <v>1711</v>
      </c>
      <c r="DX61" s="412">
        <v>515</v>
      </c>
      <c r="DY61" s="412">
        <v>515</v>
      </c>
      <c r="DZ61" s="412" t="s">
        <v>1711</v>
      </c>
      <c r="EA61" s="412">
        <v>2470</v>
      </c>
      <c r="EB61" s="412">
        <v>2458</v>
      </c>
      <c r="EC61" s="412">
        <v>7</v>
      </c>
      <c r="ED61" s="412" t="s">
        <v>1711</v>
      </c>
      <c r="EE61" s="412">
        <v>5</v>
      </c>
      <c r="EF61" s="412">
        <v>0</v>
      </c>
      <c r="EG61" s="412" t="s">
        <v>1711</v>
      </c>
      <c r="EH61" s="412">
        <v>5452</v>
      </c>
      <c r="EI61" s="412" t="s">
        <v>1711</v>
      </c>
      <c r="EJ61" s="412" t="s">
        <v>1711</v>
      </c>
      <c r="EK61" s="412" t="s">
        <v>1711</v>
      </c>
      <c r="EL61" s="412">
        <v>5452</v>
      </c>
      <c r="EM61" s="412">
        <v>1931</v>
      </c>
      <c r="EN61" s="412">
        <v>1510</v>
      </c>
      <c r="EO61" s="412">
        <v>12</v>
      </c>
      <c r="EP61" s="412" t="s">
        <v>1711</v>
      </c>
      <c r="EQ61" s="412">
        <v>409</v>
      </c>
      <c r="ER61" s="412" t="s">
        <v>1711</v>
      </c>
      <c r="ES61" s="412" t="s">
        <v>1711</v>
      </c>
      <c r="ET61" s="412">
        <v>140</v>
      </c>
      <c r="EU61" s="412">
        <v>140</v>
      </c>
      <c r="EV61" s="412">
        <v>0</v>
      </c>
      <c r="EW61" s="412" t="s">
        <v>1711</v>
      </c>
      <c r="EX61" s="412" t="s">
        <v>1711</v>
      </c>
      <c r="EY61" s="412" t="s">
        <v>1711</v>
      </c>
      <c r="EZ61" s="412" t="s">
        <v>1711</v>
      </c>
      <c r="FA61" s="413" t="s">
        <v>1711</v>
      </c>
    </row>
    <row r="62" spans="1:157" x14ac:dyDescent="0.15">
      <c r="A62" s="410" t="s">
        <v>1773</v>
      </c>
      <c r="B62" s="414" t="s">
        <v>1123</v>
      </c>
      <c r="C62" s="412">
        <v>298987</v>
      </c>
      <c r="D62" s="412">
        <v>0</v>
      </c>
      <c r="E62" s="412" t="s">
        <v>1711</v>
      </c>
      <c r="F62" s="412" t="s">
        <v>1711</v>
      </c>
      <c r="G62" s="412" t="s">
        <v>1711</v>
      </c>
      <c r="H62" s="412" t="s">
        <v>1711</v>
      </c>
      <c r="I62" s="412" t="s">
        <v>1711</v>
      </c>
      <c r="J62" s="412">
        <v>57</v>
      </c>
      <c r="K62" s="412">
        <v>45</v>
      </c>
      <c r="L62" s="412">
        <v>12</v>
      </c>
      <c r="M62" s="412">
        <v>901</v>
      </c>
      <c r="N62" s="412">
        <v>824</v>
      </c>
      <c r="O62" s="412">
        <v>69</v>
      </c>
      <c r="P62" s="412">
        <v>8</v>
      </c>
      <c r="Q62" s="412" t="s">
        <v>1711</v>
      </c>
      <c r="R62" s="412">
        <v>102</v>
      </c>
      <c r="S62" s="412">
        <v>84</v>
      </c>
      <c r="T62" s="412">
        <v>18</v>
      </c>
      <c r="U62" s="412">
        <v>9186</v>
      </c>
      <c r="V62" s="412">
        <v>84</v>
      </c>
      <c r="W62" s="412">
        <v>1</v>
      </c>
      <c r="X62" s="412">
        <v>9046</v>
      </c>
      <c r="Y62" s="412">
        <v>55</v>
      </c>
      <c r="Z62" s="412">
        <v>8312</v>
      </c>
      <c r="AA62" s="412">
        <v>122</v>
      </c>
      <c r="AB62" s="412">
        <v>3044</v>
      </c>
      <c r="AC62" s="412">
        <v>366</v>
      </c>
      <c r="AD62" s="412">
        <v>2761</v>
      </c>
      <c r="AE62" s="412">
        <v>136</v>
      </c>
      <c r="AF62" s="412">
        <v>360</v>
      </c>
      <c r="AG62" s="412">
        <v>366</v>
      </c>
      <c r="AH62" s="412">
        <v>1157</v>
      </c>
      <c r="AI62" s="412">
        <v>2037</v>
      </c>
      <c r="AJ62" s="412">
        <v>2013</v>
      </c>
      <c r="AK62" s="412">
        <v>24</v>
      </c>
      <c r="AL62" s="412">
        <v>283</v>
      </c>
      <c r="AM62" s="412">
        <v>138</v>
      </c>
      <c r="AN62" s="412">
        <v>145</v>
      </c>
      <c r="AO62" s="412">
        <v>1703</v>
      </c>
      <c r="AP62" s="412">
        <v>227</v>
      </c>
      <c r="AQ62" s="412">
        <v>1061</v>
      </c>
      <c r="AR62" s="412">
        <v>88</v>
      </c>
      <c r="AS62" s="412">
        <v>327</v>
      </c>
      <c r="AT62" s="412">
        <v>7686</v>
      </c>
      <c r="AU62" s="412">
        <v>1625</v>
      </c>
      <c r="AV62" s="412">
        <v>4286</v>
      </c>
      <c r="AW62" s="412">
        <v>1629</v>
      </c>
      <c r="AX62" s="412">
        <v>146</v>
      </c>
      <c r="AY62" s="412">
        <v>953</v>
      </c>
      <c r="AZ62" s="412">
        <v>703</v>
      </c>
      <c r="BA62" s="412">
        <v>250</v>
      </c>
      <c r="BB62" s="412">
        <v>18</v>
      </c>
      <c r="BC62" s="412">
        <v>2</v>
      </c>
      <c r="BD62" s="412">
        <v>16</v>
      </c>
      <c r="BE62" s="412">
        <v>203</v>
      </c>
      <c r="BF62" s="412">
        <v>203</v>
      </c>
      <c r="BG62" s="412">
        <v>40</v>
      </c>
      <c r="BH62" s="412">
        <v>40</v>
      </c>
      <c r="BI62" s="412">
        <v>18</v>
      </c>
      <c r="BJ62" s="412">
        <v>18</v>
      </c>
      <c r="BK62" s="412">
        <v>512</v>
      </c>
      <c r="BL62" s="412">
        <v>260</v>
      </c>
      <c r="BM62" s="412">
        <v>252</v>
      </c>
      <c r="BN62" s="412">
        <v>157</v>
      </c>
      <c r="BO62" s="412">
        <v>81</v>
      </c>
      <c r="BP62" s="412">
        <v>17</v>
      </c>
      <c r="BQ62" s="412" t="s">
        <v>1711</v>
      </c>
      <c r="BR62" s="412">
        <v>59</v>
      </c>
      <c r="BS62" s="412">
        <v>35</v>
      </c>
      <c r="BT62" s="412">
        <v>24</v>
      </c>
      <c r="BU62" s="412">
        <v>11</v>
      </c>
      <c r="BV62" s="412">
        <v>1078</v>
      </c>
      <c r="BW62" s="412">
        <v>262</v>
      </c>
      <c r="BX62" s="412">
        <v>46</v>
      </c>
      <c r="BY62" s="412">
        <v>615</v>
      </c>
      <c r="BZ62" s="412">
        <v>155</v>
      </c>
      <c r="CA62" s="412" t="s">
        <v>1711</v>
      </c>
      <c r="CB62" s="412" t="s">
        <v>1711</v>
      </c>
      <c r="CC62" s="412">
        <v>124</v>
      </c>
      <c r="CD62" s="412">
        <v>117</v>
      </c>
      <c r="CE62" s="412" t="s">
        <v>1711</v>
      </c>
      <c r="CF62" s="412">
        <v>5</v>
      </c>
      <c r="CG62" s="412">
        <v>2</v>
      </c>
      <c r="CH62" s="412">
        <v>0</v>
      </c>
      <c r="CI62" s="412" t="s">
        <v>1711</v>
      </c>
      <c r="CJ62" s="412" t="s">
        <v>1711</v>
      </c>
      <c r="CK62" s="412" t="s">
        <v>1711</v>
      </c>
      <c r="CL62" s="412">
        <v>263885</v>
      </c>
      <c r="CM62" s="412">
        <v>263172</v>
      </c>
      <c r="CN62" s="412" t="s">
        <v>1711</v>
      </c>
      <c r="CO62" s="412">
        <v>68199</v>
      </c>
      <c r="CP62" s="412" t="s">
        <v>1711</v>
      </c>
      <c r="CQ62" s="412">
        <v>713</v>
      </c>
      <c r="CR62" s="412">
        <v>0</v>
      </c>
      <c r="CS62" s="412" t="s">
        <v>1711</v>
      </c>
      <c r="CT62" s="412">
        <v>162</v>
      </c>
      <c r="CU62" s="412">
        <v>162</v>
      </c>
      <c r="CV62" s="412">
        <v>855</v>
      </c>
      <c r="CW62" s="412">
        <v>854</v>
      </c>
      <c r="CX62" s="412">
        <v>1</v>
      </c>
      <c r="CY62" s="412">
        <v>0</v>
      </c>
      <c r="CZ62" s="412" t="s">
        <v>1711</v>
      </c>
      <c r="DA62" s="412">
        <v>0</v>
      </c>
      <c r="DB62" s="412" t="s">
        <v>1711</v>
      </c>
      <c r="DC62" s="412" t="s">
        <v>1711</v>
      </c>
      <c r="DD62" s="412">
        <v>7</v>
      </c>
      <c r="DE62" s="412">
        <v>7</v>
      </c>
      <c r="DF62" s="412" t="s">
        <v>1711</v>
      </c>
      <c r="DG62" s="412" t="s">
        <v>1711</v>
      </c>
      <c r="DH62" s="412" t="s">
        <v>1711</v>
      </c>
      <c r="DI62" s="412" t="s">
        <v>1711</v>
      </c>
      <c r="DJ62" s="412" t="s">
        <v>1711</v>
      </c>
      <c r="DK62" s="412" t="s">
        <v>1711</v>
      </c>
      <c r="DL62" s="412" t="s">
        <v>1711</v>
      </c>
      <c r="DM62" s="412" t="s">
        <v>1711</v>
      </c>
      <c r="DN62" s="412" t="s">
        <v>1711</v>
      </c>
      <c r="DO62" s="412">
        <v>26</v>
      </c>
      <c r="DP62" s="412">
        <v>23</v>
      </c>
      <c r="DQ62" s="412">
        <v>2</v>
      </c>
      <c r="DR62" s="412" t="s">
        <v>1711</v>
      </c>
      <c r="DS62" s="412">
        <v>1</v>
      </c>
      <c r="DT62" s="412" t="s">
        <v>1711</v>
      </c>
      <c r="DU62" s="412">
        <v>0</v>
      </c>
      <c r="DV62" s="412" t="s">
        <v>1711</v>
      </c>
      <c r="DW62" s="412" t="s">
        <v>1711</v>
      </c>
      <c r="DX62" s="412">
        <v>337</v>
      </c>
      <c r="DY62" s="412">
        <v>260</v>
      </c>
      <c r="DZ62" s="412">
        <v>77</v>
      </c>
      <c r="EA62" s="412">
        <v>122</v>
      </c>
      <c r="EB62" s="412">
        <v>122</v>
      </c>
      <c r="EC62" s="412" t="s">
        <v>1711</v>
      </c>
      <c r="ED62" s="412" t="s">
        <v>1711</v>
      </c>
      <c r="EE62" s="412" t="s">
        <v>1711</v>
      </c>
      <c r="EF62" s="412">
        <v>0</v>
      </c>
      <c r="EG62" s="412" t="s">
        <v>1711</v>
      </c>
      <c r="EH62" s="412">
        <v>1</v>
      </c>
      <c r="EI62" s="412" t="s">
        <v>1711</v>
      </c>
      <c r="EJ62" s="412" t="s">
        <v>1711</v>
      </c>
      <c r="EK62" s="412" t="s">
        <v>1711</v>
      </c>
      <c r="EL62" s="412">
        <v>1</v>
      </c>
      <c r="EM62" s="412">
        <v>17</v>
      </c>
      <c r="EN62" s="412">
        <v>17</v>
      </c>
      <c r="EO62" s="412" t="s">
        <v>1711</v>
      </c>
      <c r="EP62" s="412" t="s">
        <v>1711</v>
      </c>
      <c r="EQ62" s="412" t="s">
        <v>1711</v>
      </c>
      <c r="ER62" s="412" t="s">
        <v>1711</v>
      </c>
      <c r="ES62" s="412" t="s">
        <v>1711</v>
      </c>
      <c r="ET62" s="412">
        <v>170</v>
      </c>
      <c r="EU62" s="412">
        <v>170</v>
      </c>
      <c r="EV62" s="412">
        <v>0</v>
      </c>
      <c r="EW62" s="412" t="s">
        <v>1711</v>
      </c>
      <c r="EX62" s="412" t="s">
        <v>1711</v>
      </c>
      <c r="EY62" s="412" t="s">
        <v>1711</v>
      </c>
      <c r="EZ62" s="412" t="s">
        <v>1711</v>
      </c>
      <c r="FA62" s="413" t="s">
        <v>1711</v>
      </c>
    </row>
    <row r="63" spans="1:157" x14ac:dyDescent="0.15">
      <c r="A63" s="410" t="s">
        <v>1772</v>
      </c>
      <c r="B63" s="414" t="s">
        <v>1124</v>
      </c>
      <c r="C63" s="412">
        <v>985936</v>
      </c>
      <c r="D63" s="412">
        <v>9</v>
      </c>
      <c r="E63" s="412">
        <v>1</v>
      </c>
      <c r="F63" s="412">
        <v>1</v>
      </c>
      <c r="G63" s="412">
        <v>7</v>
      </c>
      <c r="H63" s="412" t="s">
        <v>1711</v>
      </c>
      <c r="I63" s="412" t="s">
        <v>1711</v>
      </c>
      <c r="J63" s="412">
        <v>6</v>
      </c>
      <c r="K63" s="412">
        <v>1</v>
      </c>
      <c r="L63" s="412">
        <v>5</v>
      </c>
      <c r="M63" s="412">
        <v>1730</v>
      </c>
      <c r="N63" s="412">
        <v>1491</v>
      </c>
      <c r="O63" s="412">
        <v>233</v>
      </c>
      <c r="P63" s="412">
        <v>6</v>
      </c>
      <c r="Q63" s="412" t="s">
        <v>1711</v>
      </c>
      <c r="R63" s="412">
        <v>231</v>
      </c>
      <c r="S63" s="412">
        <v>150</v>
      </c>
      <c r="T63" s="412">
        <v>81</v>
      </c>
      <c r="U63" s="412">
        <v>145</v>
      </c>
      <c r="V63" s="412">
        <v>41</v>
      </c>
      <c r="W63" s="412">
        <v>72</v>
      </c>
      <c r="X63" s="412">
        <v>31</v>
      </c>
      <c r="Y63" s="412">
        <v>1</v>
      </c>
      <c r="Z63" s="412">
        <v>518</v>
      </c>
      <c r="AA63" s="412">
        <v>65</v>
      </c>
      <c r="AB63" s="412">
        <v>256</v>
      </c>
      <c r="AC63" s="412">
        <v>12</v>
      </c>
      <c r="AD63" s="412">
        <v>30</v>
      </c>
      <c r="AE63" s="412">
        <v>7</v>
      </c>
      <c r="AF63" s="412">
        <v>23</v>
      </c>
      <c r="AG63" s="412">
        <v>79</v>
      </c>
      <c r="AH63" s="412">
        <v>46</v>
      </c>
      <c r="AI63" s="412">
        <v>7</v>
      </c>
      <c r="AJ63" s="412">
        <v>6</v>
      </c>
      <c r="AK63" s="412">
        <v>1</v>
      </c>
      <c r="AL63" s="412">
        <v>314</v>
      </c>
      <c r="AM63" s="412">
        <v>44</v>
      </c>
      <c r="AN63" s="412">
        <v>270</v>
      </c>
      <c r="AO63" s="412">
        <v>93</v>
      </c>
      <c r="AP63" s="412">
        <v>69</v>
      </c>
      <c r="AQ63" s="412">
        <v>6</v>
      </c>
      <c r="AR63" s="412">
        <v>16</v>
      </c>
      <c r="AS63" s="412">
        <v>2</v>
      </c>
      <c r="AT63" s="412">
        <v>61</v>
      </c>
      <c r="AU63" s="412">
        <v>40</v>
      </c>
      <c r="AV63" s="412">
        <v>19</v>
      </c>
      <c r="AW63" s="412">
        <v>1</v>
      </c>
      <c r="AX63" s="412">
        <v>1</v>
      </c>
      <c r="AY63" s="412">
        <v>78</v>
      </c>
      <c r="AZ63" s="412">
        <v>76</v>
      </c>
      <c r="BA63" s="412">
        <v>2</v>
      </c>
      <c r="BB63" s="412">
        <v>57</v>
      </c>
      <c r="BC63" s="412">
        <v>51</v>
      </c>
      <c r="BD63" s="412">
        <v>6</v>
      </c>
      <c r="BE63" s="412">
        <v>1130</v>
      </c>
      <c r="BF63" s="412">
        <v>1130</v>
      </c>
      <c r="BG63" s="412">
        <v>3748</v>
      </c>
      <c r="BH63" s="412">
        <v>3748</v>
      </c>
      <c r="BI63" s="412">
        <v>183</v>
      </c>
      <c r="BJ63" s="412">
        <v>183</v>
      </c>
      <c r="BK63" s="412">
        <v>6446</v>
      </c>
      <c r="BL63" s="412">
        <v>2453</v>
      </c>
      <c r="BM63" s="412">
        <v>3993</v>
      </c>
      <c r="BN63" s="412">
        <v>3997</v>
      </c>
      <c r="BO63" s="412">
        <v>170</v>
      </c>
      <c r="BP63" s="412">
        <v>2418</v>
      </c>
      <c r="BQ63" s="412">
        <v>1402</v>
      </c>
      <c r="BR63" s="412">
        <v>7</v>
      </c>
      <c r="BS63" s="412">
        <v>35892</v>
      </c>
      <c r="BT63" s="412">
        <v>33226</v>
      </c>
      <c r="BU63" s="412">
        <v>2666</v>
      </c>
      <c r="BV63" s="412">
        <v>1816</v>
      </c>
      <c r="BW63" s="412">
        <v>199</v>
      </c>
      <c r="BX63" s="412">
        <v>49</v>
      </c>
      <c r="BY63" s="412">
        <v>362</v>
      </c>
      <c r="BZ63" s="412">
        <v>8</v>
      </c>
      <c r="CA63" s="412">
        <v>1198</v>
      </c>
      <c r="CB63" s="412">
        <v>22</v>
      </c>
      <c r="CC63" s="412">
        <v>4561</v>
      </c>
      <c r="CD63" s="412">
        <v>3513</v>
      </c>
      <c r="CE63" s="412" t="s">
        <v>1711</v>
      </c>
      <c r="CF63" s="412">
        <v>569</v>
      </c>
      <c r="CG63" s="412">
        <v>479</v>
      </c>
      <c r="CH63" s="412">
        <v>803</v>
      </c>
      <c r="CI63" s="412">
        <v>384</v>
      </c>
      <c r="CJ63" s="412">
        <v>50</v>
      </c>
      <c r="CK63" s="412">
        <v>369</v>
      </c>
      <c r="CL63" s="412">
        <v>9169</v>
      </c>
      <c r="CM63" s="412">
        <v>8473</v>
      </c>
      <c r="CN63" s="412">
        <v>73</v>
      </c>
      <c r="CO63" s="412">
        <v>653</v>
      </c>
      <c r="CP63" s="412">
        <v>434</v>
      </c>
      <c r="CQ63" s="412">
        <v>696</v>
      </c>
      <c r="CR63" s="412">
        <v>0</v>
      </c>
      <c r="CS63" s="412" t="s">
        <v>1711</v>
      </c>
      <c r="CT63" s="412">
        <v>4</v>
      </c>
      <c r="CU63" s="412">
        <v>4</v>
      </c>
      <c r="CV63" s="412">
        <v>11272</v>
      </c>
      <c r="CW63" s="412">
        <v>5793</v>
      </c>
      <c r="CX63" s="412">
        <v>5479</v>
      </c>
      <c r="CY63" s="412">
        <v>7103</v>
      </c>
      <c r="CZ63" s="412">
        <v>7103</v>
      </c>
      <c r="DA63" s="412">
        <v>112</v>
      </c>
      <c r="DB63" s="412">
        <v>112</v>
      </c>
      <c r="DC63" s="412" t="s">
        <v>1711</v>
      </c>
      <c r="DD63" s="412">
        <v>2981</v>
      </c>
      <c r="DE63" s="412">
        <v>1993</v>
      </c>
      <c r="DF63" s="412">
        <v>74</v>
      </c>
      <c r="DG63" s="412">
        <v>2</v>
      </c>
      <c r="DH63" s="412">
        <v>93</v>
      </c>
      <c r="DI63" s="412">
        <v>8</v>
      </c>
      <c r="DJ63" s="412">
        <v>73</v>
      </c>
      <c r="DK63" s="412">
        <v>674</v>
      </c>
      <c r="DL63" s="412" t="s">
        <v>1711</v>
      </c>
      <c r="DM63" s="412">
        <v>3</v>
      </c>
      <c r="DN63" s="412">
        <v>64</v>
      </c>
      <c r="DO63" s="412">
        <v>860704</v>
      </c>
      <c r="DP63" s="412">
        <v>845321</v>
      </c>
      <c r="DQ63" s="412">
        <v>2980</v>
      </c>
      <c r="DR63" s="412">
        <v>1583</v>
      </c>
      <c r="DS63" s="412">
        <v>8882</v>
      </c>
      <c r="DT63" s="412">
        <v>1938</v>
      </c>
      <c r="DU63" s="412">
        <v>0</v>
      </c>
      <c r="DV63" s="412" t="s">
        <v>1711</v>
      </c>
      <c r="DW63" s="412" t="s">
        <v>1711</v>
      </c>
      <c r="DX63" s="412">
        <v>1749</v>
      </c>
      <c r="DY63" s="412">
        <v>462</v>
      </c>
      <c r="DZ63" s="412">
        <v>1287</v>
      </c>
      <c r="EA63" s="412">
        <v>6307</v>
      </c>
      <c r="EB63" s="412">
        <v>5993</v>
      </c>
      <c r="EC63" s="412">
        <v>198</v>
      </c>
      <c r="ED63" s="412">
        <v>89</v>
      </c>
      <c r="EE63" s="412">
        <v>27</v>
      </c>
      <c r="EF63" s="412">
        <v>349</v>
      </c>
      <c r="EG63" s="412">
        <v>349</v>
      </c>
      <c r="EH63" s="412">
        <v>21002</v>
      </c>
      <c r="EI63" s="412">
        <v>19627</v>
      </c>
      <c r="EJ63" s="412">
        <v>666</v>
      </c>
      <c r="EK63" s="412">
        <v>2</v>
      </c>
      <c r="EL63" s="412">
        <v>707</v>
      </c>
      <c r="EM63" s="412">
        <v>3201</v>
      </c>
      <c r="EN63" s="412">
        <v>715</v>
      </c>
      <c r="EO63" s="412">
        <v>91</v>
      </c>
      <c r="EP63" s="412">
        <v>1095</v>
      </c>
      <c r="EQ63" s="412">
        <v>166</v>
      </c>
      <c r="ER63" s="412" t="s">
        <v>1711</v>
      </c>
      <c r="ES63" s="412">
        <v>1134</v>
      </c>
      <c r="ET63" s="412">
        <v>158</v>
      </c>
      <c r="EU63" s="412">
        <v>158</v>
      </c>
      <c r="EV63" s="412">
        <v>0</v>
      </c>
      <c r="EW63" s="412" t="s">
        <v>1711</v>
      </c>
      <c r="EX63" s="412" t="s">
        <v>1711</v>
      </c>
      <c r="EY63" s="412" t="s">
        <v>1711</v>
      </c>
      <c r="EZ63" s="412" t="s">
        <v>1711</v>
      </c>
      <c r="FA63" s="413" t="s">
        <v>1711</v>
      </c>
    </row>
    <row r="64" spans="1:157" x14ac:dyDescent="0.15">
      <c r="A64" s="410" t="s">
        <v>1771</v>
      </c>
      <c r="B64" s="414" t="s">
        <v>1125</v>
      </c>
      <c r="C64" s="412">
        <v>48452</v>
      </c>
      <c r="D64" s="412">
        <v>9</v>
      </c>
      <c r="E64" s="412">
        <v>1</v>
      </c>
      <c r="F64" s="412" t="s">
        <v>1711</v>
      </c>
      <c r="G64" s="412">
        <v>3</v>
      </c>
      <c r="H64" s="412" t="s">
        <v>1711</v>
      </c>
      <c r="I64" s="412">
        <v>5</v>
      </c>
      <c r="J64" s="412">
        <v>5</v>
      </c>
      <c r="K64" s="412">
        <v>1</v>
      </c>
      <c r="L64" s="412">
        <v>4</v>
      </c>
      <c r="M64" s="412">
        <v>1140</v>
      </c>
      <c r="N64" s="412">
        <v>529</v>
      </c>
      <c r="O64" s="412">
        <v>602</v>
      </c>
      <c r="P64" s="412">
        <v>9</v>
      </c>
      <c r="Q64" s="412" t="s">
        <v>1711</v>
      </c>
      <c r="R64" s="412">
        <v>429</v>
      </c>
      <c r="S64" s="412">
        <v>154</v>
      </c>
      <c r="T64" s="412">
        <v>275</v>
      </c>
      <c r="U64" s="412">
        <v>590</v>
      </c>
      <c r="V64" s="412">
        <v>91</v>
      </c>
      <c r="W64" s="412">
        <v>437</v>
      </c>
      <c r="X64" s="412">
        <v>30</v>
      </c>
      <c r="Y64" s="412">
        <v>32</v>
      </c>
      <c r="Z64" s="412">
        <v>814</v>
      </c>
      <c r="AA64" s="412">
        <v>3</v>
      </c>
      <c r="AB64" s="412">
        <v>13</v>
      </c>
      <c r="AC64" s="412">
        <v>8</v>
      </c>
      <c r="AD64" s="412">
        <v>17</v>
      </c>
      <c r="AE64" s="412">
        <v>16</v>
      </c>
      <c r="AF64" s="412">
        <v>8</v>
      </c>
      <c r="AG64" s="412">
        <v>684</v>
      </c>
      <c r="AH64" s="412">
        <v>65</v>
      </c>
      <c r="AI64" s="412">
        <v>23</v>
      </c>
      <c r="AJ64" s="412">
        <v>19</v>
      </c>
      <c r="AK64" s="412">
        <v>4</v>
      </c>
      <c r="AL64" s="412">
        <v>984</v>
      </c>
      <c r="AM64" s="412">
        <v>546</v>
      </c>
      <c r="AN64" s="412">
        <v>438</v>
      </c>
      <c r="AO64" s="412">
        <v>81</v>
      </c>
      <c r="AP64" s="412">
        <v>16</v>
      </c>
      <c r="AQ64" s="412">
        <v>33</v>
      </c>
      <c r="AR64" s="412">
        <v>13</v>
      </c>
      <c r="AS64" s="412">
        <v>19</v>
      </c>
      <c r="AT64" s="412">
        <v>18</v>
      </c>
      <c r="AU64" s="412">
        <v>1</v>
      </c>
      <c r="AV64" s="412">
        <v>11</v>
      </c>
      <c r="AW64" s="412">
        <v>5</v>
      </c>
      <c r="AX64" s="412">
        <v>1</v>
      </c>
      <c r="AY64" s="412">
        <v>31</v>
      </c>
      <c r="AZ64" s="412">
        <v>9</v>
      </c>
      <c r="BA64" s="412">
        <v>22</v>
      </c>
      <c r="BB64" s="412">
        <v>233</v>
      </c>
      <c r="BC64" s="412">
        <v>153</v>
      </c>
      <c r="BD64" s="412">
        <v>80</v>
      </c>
      <c r="BE64" s="412">
        <v>1293</v>
      </c>
      <c r="BF64" s="412">
        <v>1293</v>
      </c>
      <c r="BG64" s="412">
        <v>1137</v>
      </c>
      <c r="BH64" s="412">
        <v>1137</v>
      </c>
      <c r="BI64" s="412">
        <v>544</v>
      </c>
      <c r="BJ64" s="412">
        <v>544</v>
      </c>
      <c r="BK64" s="412">
        <v>142</v>
      </c>
      <c r="BL64" s="412">
        <v>66</v>
      </c>
      <c r="BM64" s="412">
        <v>76</v>
      </c>
      <c r="BN64" s="412">
        <v>232</v>
      </c>
      <c r="BO64" s="412">
        <v>104</v>
      </c>
      <c r="BP64" s="412">
        <v>45</v>
      </c>
      <c r="BQ64" s="412">
        <v>38</v>
      </c>
      <c r="BR64" s="412">
        <v>45</v>
      </c>
      <c r="BS64" s="412">
        <v>189</v>
      </c>
      <c r="BT64" s="412">
        <v>109</v>
      </c>
      <c r="BU64" s="412">
        <v>80</v>
      </c>
      <c r="BV64" s="412">
        <v>387</v>
      </c>
      <c r="BW64" s="412">
        <v>69</v>
      </c>
      <c r="BX64" s="412">
        <v>17</v>
      </c>
      <c r="BY64" s="412">
        <v>130</v>
      </c>
      <c r="BZ64" s="412">
        <v>1</v>
      </c>
      <c r="CA64" s="412">
        <v>170</v>
      </c>
      <c r="CB64" s="412">
        <v>15</v>
      </c>
      <c r="CC64" s="412">
        <v>2207</v>
      </c>
      <c r="CD64" s="412">
        <v>1034</v>
      </c>
      <c r="CE64" s="412">
        <v>55</v>
      </c>
      <c r="CF64" s="412">
        <v>989</v>
      </c>
      <c r="CG64" s="412">
        <v>129</v>
      </c>
      <c r="CH64" s="412">
        <v>2366</v>
      </c>
      <c r="CI64" s="412">
        <v>294</v>
      </c>
      <c r="CJ64" s="412">
        <v>552</v>
      </c>
      <c r="CK64" s="412">
        <v>1520</v>
      </c>
      <c r="CL64" s="412">
        <v>104</v>
      </c>
      <c r="CM64" s="412">
        <v>70</v>
      </c>
      <c r="CN64" s="412">
        <v>1</v>
      </c>
      <c r="CO64" s="412">
        <v>6</v>
      </c>
      <c r="CP64" s="412">
        <v>3</v>
      </c>
      <c r="CQ64" s="412">
        <v>34</v>
      </c>
      <c r="CR64" s="412">
        <v>0</v>
      </c>
      <c r="CS64" s="412" t="s">
        <v>1711</v>
      </c>
      <c r="CT64" s="412">
        <v>126</v>
      </c>
      <c r="CU64" s="412">
        <v>126</v>
      </c>
      <c r="CV64" s="412">
        <v>12048</v>
      </c>
      <c r="CW64" s="412">
        <v>6238</v>
      </c>
      <c r="CX64" s="412">
        <v>5810</v>
      </c>
      <c r="CY64" s="412">
        <v>1961</v>
      </c>
      <c r="CZ64" s="412">
        <v>1961</v>
      </c>
      <c r="DA64" s="412">
        <v>926</v>
      </c>
      <c r="DB64" s="412">
        <v>661</v>
      </c>
      <c r="DC64" s="412">
        <v>265</v>
      </c>
      <c r="DD64" s="412">
        <v>1411</v>
      </c>
      <c r="DE64" s="412">
        <v>127</v>
      </c>
      <c r="DF64" s="412">
        <v>589</v>
      </c>
      <c r="DG64" s="412">
        <v>124</v>
      </c>
      <c r="DH64" s="412">
        <v>71</v>
      </c>
      <c r="DI64" s="412">
        <v>11</v>
      </c>
      <c r="DJ64" s="412">
        <v>102</v>
      </c>
      <c r="DK64" s="412">
        <v>385</v>
      </c>
      <c r="DL64" s="412" t="s">
        <v>1711</v>
      </c>
      <c r="DM64" s="412">
        <v>1</v>
      </c>
      <c r="DN64" s="412">
        <v>2</v>
      </c>
      <c r="DO64" s="412">
        <v>2843</v>
      </c>
      <c r="DP64" s="412">
        <v>184</v>
      </c>
      <c r="DQ64" s="412">
        <v>30</v>
      </c>
      <c r="DR64" s="412">
        <v>574</v>
      </c>
      <c r="DS64" s="412">
        <v>4</v>
      </c>
      <c r="DT64" s="412">
        <v>2051</v>
      </c>
      <c r="DU64" s="412">
        <v>0</v>
      </c>
      <c r="DV64" s="412" t="s">
        <v>1711</v>
      </c>
      <c r="DW64" s="412" t="s">
        <v>1711</v>
      </c>
      <c r="DX64" s="412">
        <v>2040</v>
      </c>
      <c r="DY64" s="412">
        <v>401</v>
      </c>
      <c r="DZ64" s="412">
        <v>1639</v>
      </c>
      <c r="EA64" s="412">
        <v>1259</v>
      </c>
      <c r="EB64" s="412">
        <v>986</v>
      </c>
      <c r="EC64" s="412">
        <v>11</v>
      </c>
      <c r="ED64" s="412">
        <v>220</v>
      </c>
      <c r="EE64" s="412">
        <v>42</v>
      </c>
      <c r="EF64" s="412">
        <v>378</v>
      </c>
      <c r="EG64" s="412">
        <v>378</v>
      </c>
      <c r="EH64" s="412">
        <v>8713</v>
      </c>
      <c r="EI64" s="412">
        <v>79</v>
      </c>
      <c r="EJ64" s="412">
        <v>2827</v>
      </c>
      <c r="EK64" s="412">
        <v>336</v>
      </c>
      <c r="EL64" s="412">
        <v>5471</v>
      </c>
      <c r="EM64" s="412">
        <v>3786</v>
      </c>
      <c r="EN64" s="412">
        <v>282</v>
      </c>
      <c r="EO64" s="412">
        <v>2660</v>
      </c>
      <c r="EP64" s="412">
        <v>214</v>
      </c>
      <c r="EQ64" s="412">
        <v>393</v>
      </c>
      <c r="ER64" s="412" t="s">
        <v>1711</v>
      </c>
      <c r="ES64" s="412">
        <v>237</v>
      </c>
      <c r="ET64" s="412">
        <v>3</v>
      </c>
      <c r="EU64" s="412">
        <v>3</v>
      </c>
      <c r="EV64" s="412">
        <v>0</v>
      </c>
      <c r="EW64" s="412" t="s">
        <v>1711</v>
      </c>
      <c r="EX64" s="412" t="s">
        <v>1711</v>
      </c>
      <c r="EY64" s="412" t="s">
        <v>1711</v>
      </c>
      <c r="EZ64" s="412" t="s">
        <v>1711</v>
      </c>
      <c r="FA64" s="413" t="s">
        <v>1711</v>
      </c>
    </row>
    <row r="65" spans="1:157" x14ac:dyDescent="0.15">
      <c r="A65" s="410" t="s">
        <v>1770</v>
      </c>
      <c r="B65" s="414" t="s">
        <v>1126</v>
      </c>
      <c r="C65" s="412">
        <v>213844</v>
      </c>
      <c r="D65" s="412">
        <v>105</v>
      </c>
      <c r="E65" s="412">
        <v>3</v>
      </c>
      <c r="F65" s="412">
        <v>1</v>
      </c>
      <c r="G65" s="412">
        <v>3</v>
      </c>
      <c r="H65" s="412">
        <v>1</v>
      </c>
      <c r="I65" s="412">
        <v>97</v>
      </c>
      <c r="J65" s="412">
        <v>5</v>
      </c>
      <c r="K65" s="412" t="s">
        <v>1711</v>
      </c>
      <c r="L65" s="412">
        <v>5</v>
      </c>
      <c r="M65" s="412">
        <v>301</v>
      </c>
      <c r="N65" s="412">
        <v>211</v>
      </c>
      <c r="O65" s="412">
        <v>77</v>
      </c>
      <c r="P65" s="412">
        <v>13</v>
      </c>
      <c r="Q65" s="412" t="s">
        <v>1711</v>
      </c>
      <c r="R65" s="412">
        <v>44</v>
      </c>
      <c r="S65" s="412">
        <v>39</v>
      </c>
      <c r="T65" s="412">
        <v>5</v>
      </c>
      <c r="U65" s="412">
        <v>8</v>
      </c>
      <c r="V65" s="412">
        <v>1</v>
      </c>
      <c r="W65" s="412">
        <v>1</v>
      </c>
      <c r="X65" s="412">
        <v>5</v>
      </c>
      <c r="Y65" s="412">
        <v>1</v>
      </c>
      <c r="Z65" s="412">
        <v>482</v>
      </c>
      <c r="AA65" s="412">
        <v>53</v>
      </c>
      <c r="AB65" s="412">
        <v>379</v>
      </c>
      <c r="AC65" s="412">
        <v>1</v>
      </c>
      <c r="AD65" s="412">
        <v>1</v>
      </c>
      <c r="AE65" s="412">
        <v>2</v>
      </c>
      <c r="AF65" s="412" t="s">
        <v>1711</v>
      </c>
      <c r="AG65" s="412">
        <v>44</v>
      </c>
      <c r="AH65" s="412">
        <v>2</v>
      </c>
      <c r="AI65" s="412">
        <v>13</v>
      </c>
      <c r="AJ65" s="412">
        <v>13</v>
      </c>
      <c r="AK65" s="412" t="s">
        <v>1711</v>
      </c>
      <c r="AL65" s="412">
        <v>6</v>
      </c>
      <c r="AM65" s="412" t="s">
        <v>1711</v>
      </c>
      <c r="AN65" s="412">
        <v>6</v>
      </c>
      <c r="AO65" s="412">
        <v>5</v>
      </c>
      <c r="AP65" s="412">
        <v>3</v>
      </c>
      <c r="AQ65" s="412" t="s">
        <v>1711</v>
      </c>
      <c r="AR65" s="412">
        <v>1</v>
      </c>
      <c r="AS65" s="412">
        <v>1</v>
      </c>
      <c r="AT65" s="412">
        <v>883</v>
      </c>
      <c r="AU65" s="412">
        <v>151</v>
      </c>
      <c r="AV65" s="412">
        <v>714</v>
      </c>
      <c r="AW65" s="412">
        <v>4</v>
      </c>
      <c r="AX65" s="412">
        <v>14</v>
      </c>
      <c r="AY65" s="412">
        <v>423</v>
      </c>
      <c r="AZ65" s="412">
        <v>416</v>
      </c>
      <c r="BA65" s="412">
        <v>7</v>
      </c>
      <c r="BB65" s="412">
        <v>1</v>
      </c>
      <c r="BC65" s="412">
        <v>1</v>
      </c>
      <c r="BD65" s="412" t="s">
        <v>1711</v>
      </c>
      <c r="BE65" s="412">
        <v>91</v>
      </c>
      <c r="BF65" s="412">
        <v>91</v>
      </c>
      <c r="BG65" s="412">
        <v>134</v>
      </c>
      <c r="BH65" s="412">
        <v>134</v>
      </c>
      <c r="BI65" s="412">
        <v>1105</v>
      </c>
      <c r="BJ65" s="412">
        <v>1105</v>
      </c>
      <c r="BK65" s="412">
        <v>627</v>
      </c>
      <c r="BL65" s="412">
        <v>238</v>
      </c>
      <c r="BM65" s="412">
        <v>389</v>
      </c>
      <c r="BN65" s="412">
        <v>1131</v>
      </c>
      <c r="BO65" s="412">
        <v>884</v>
      </c>
      <c r="BP65" s="412">
        <v>62</v>
      </c>
      <c r="BQ65" s="412">
        <v>133</v>
      </c>
      <c r="BR65" s="412">
        <v>52</v>
      </c>
      <c r="BS65" s="412">
        <v>4269</v>
      </c>
      <c r="BT65" s="412">
        <v>4007</v>
      </c>
      <c r="BU65" s="412">
        <v>262</v>
      </c>
      <c r="BV65" s="412">
        <v>768</v>
      </c>
      <c r="BW65" s="412">
        <v>160</v>
      </c>
      <c r="BX65" s="412">
        <v>38</v>
      </c>
      <c r="BY65" s="412">
        <v>290</v>
      </c>
      <c r="BZ65" s="412">
        <v>191</v>
      </c>
      <c r="CA65" s="412">
        <v>89</v>
      </c>
      <c r="CB65" s="412">
        <v>30</v>
      </c>
      <c r="CC65" s="412">
        <v>3255</v>
      </c>
      <c r="CD65" s="412">
        <v>179</v>
      </c>
      <c r="CE65" s="412">
        <v>1</v>
      </c>
      <c r="CF65" s="412">
        <v>2966</v>
      </c>
      <c r="CG65" s="412">
        <v>109</v>
      </c>
      <c r="CH65" s="412">
        <v>437</v>
      </c>
      <c r="CI65" s="412">
        <v>249</v>
      </c>
      <c r="CJ65" s="412">
        <v>10</v>
      </c>
      <c r="CK65" s="412">
        <v>178</v>
      </c>
      <c r="CL65" s="412">
        <v>3504</v>
      </c>
      <c r="CM65" s="412">
        <v>3089</v>
      </c>
      <c r="CN65" s="412">
        <v>25</v>
      </c>
      <c r="CO65" s="412">
        <v>222</v>
      </c>
      <c r="CP65" s="412">
        <v>147</v>
      </c>
      <c r="CQ65" s="412">
        <v>415</v>
      </c>
      <c r="CR65" s="412">
        <v>0</v>
      </c>
      <c r="CS65" s="412" t="s">
        <v>1711</v>
      </c>
      <c r="CT65" s="412">
        <v>5</v>
      </c>
      <c r="CU65" s="412">
        <v>5</v>
      </c>
      <c r="CV65" s="412">
        <v>1892</v>
      </c>
      <c r="CW65" s="412">
        <v>1395</v>
      </c>
      <c r="CX65" s="412">
        <v>497</v>
      </c>
      <c r="CY65" s="412">
        <v>1186</v>
      </c>
      <c r="CZ65" s="412">
        <v>1186</v>
      </c>
      <c r="DA65" s="412">
        <v>42</v>
      </c>
      <c r="DB65" s="412">
        <v>42</v>
      </c>
      <c r="DC65" s="412" t="s">
        <v>1711</v>
      </c>
      <c r="DD65" s="412">
        <v>4543</v>
      </c>
      <c r="DE65" s="412">
        <v>1324</v>
      </c>
      <c r="DF65" s="412">
        <v>73</v>
      </c>
      <c r="DG65" s="412">
        <v>531</v>
      </c>
      <c r="DH65" s="412">
        <v>41</v>
      </c>
      <c r="DI65" s="412">
        <v>3</v>
      </c>
      <c r="DJ65" s="412">
        <v>8</v>
      </c>
      <c r="DK65" s="412">
        <v>2557</v>
      </c>
      <c r="DL65" s="412" t="s">
        <v>1711</v>
      </c>
      <c r="DM65" s="412">
        <v>19</v>
      </c>
      <c r="DN65" s="412">
        <v>6</v>
      </c>
      <c r="DO65" s="412">
        <v>178984</v>
      </c>
      <c r="DP65" s="412">
        <v>165900</v>
      </c>
      <c r="DQ65" s="412">
        <v>6363</v>
      </c>
      <c r="DR65" s="412">
        <v>1832</v>
      </c>
      <c r="DS65" s="412">
        <v>3678</v>
      </c>
      <c r="DT65" s="412">
        <v>1211</v>
      </c>
      <c r="DU65" s="412">
        <v>0</v>
      </c>
      <c r="DV65" s="412" t="s">
        <v>1711</v>
      </c>
      <c r="DW65" s="412" t="s">
        <v>1711</v>
      </c>
      <c r="DX65" s="412">
        <v>647</v>
      </c>
      <c r="DY65" s="412">
        <v>544</v>
      </c>
      <c r="DZ65" s="412">
        <v>103</v>
      </c>
      <c r="EA65" s="412">
        <v>302</v>
      </c>
      <c r="EB65" s="412">
        <v>297</v>
      </c>
      <c r="EC65" s="412">
        <v>4</v>
      </c>
      <c r="ED65" s="412" t="s">
        <v>1711</v>
      </c>
      <c r="EE65" s="412">
        <v>1</v>
      </c>
      <c r="EF65" s="412">
        <v>234</v>
      </c>
      <c r="EG65" s="412">
        <v>234</v>
      </c>
      <c r="EH65" s="412">
        <v>6421</v>
      </c>
      <c r="EI65" s="412">
        <v>4304</v>
      </c>
      <c r="EJ65" s="412">
        <v>1617</v>
      </c>
      <c r="EK65" s="412">
        <v>3</v>
      </c>
      <c r="EL65" s="412">
        <v>497</v>
      </c>
      <c r="EM65" s="412">
        <v>1986</v>
      </c>
      <c r="EN65" s="412">
        <v>86</v>
      </c>
      <c r="EO65" s="412">
        <v>334</v>
      </c>
      <c r="EP65" s="412">
        <v>448</v>
      </c>
      <c r="EQ65" s="412">
        <v>623</v>
      </c>
      <c r="ER65" s="412">
        <v>2</v>
      </c>
      <c r="ES65" s="412">
        <v>493</v>
      </c>
      <c r="ET65" s="412">
        <v>5</v>
      </c>
      <c r="EU65" s="412">
        <v>5</v>
      </c>
      <c r="EV65" s="412">
        <v>0</v>
      </c>
      <c r="EW65" s="412" t="s">
        <v>1711</v>
      </c>
      <c r="EX65" s="412" t="s">
        <v>1711</v>
      </c>
      <c r="EY65" s="412" t="s">
        <v>1711</v>
      </c>
      <c r="EZ65" s="412" t="s">
        <v>1711</v>
      </c>
      <c r="FA65" s="413" t="s">
        <v>1711</v>
      </c>
    </row>
    <row r="66" spans="1:157" x14ac:dyDescent="0.15">
      <c r="A66" s="410" t="s">
        <v>1769</v>
      </c>
      <c r="B66" s="414" t="s">
        <v>1127</v>
      </c>
      <c r="C66" s="412">
        <v>50831</v>
      </c>
      <c r="D66" s="412">
        <v>123</v>
      </c>
      <c r="E66" s="412">
        <v>23</v>
      </c>
      <c r="F66" s="412">
        <v>7</v>
      </c>
      <c r="G66" s="412">
        <v>29</v>
      </c>
      <c r="H66" s="412">
        <v>1</v>
      </c>
      <c r="I66" s="412">
        <v>63</v>
      </c>
      <c r="J66" s="412">
        <v>90</v>
      </c>
      <c r="K66" s="412">
        <v>3</v>
      </c>
      <c r="L66" s="412">
        <v>87</v>
      </c>
      <c r="M66" s="412">
        <v>1618</v>
      </c>
      <c r="N66" s="412">
        <v>1397</v>
      </c>
      <c r="O66" s="412">
        <v>189</v>
      </c>
      <c r="P66" s="412">
        <v>32</v>
      </c>
      <c r="Q66" s="412" t="s">
        <v>1711</v>
      </c>
      <c r="R66" s="412">
        <v>2085</v>
      </c>
      <c r="S66" s="412">
        <v>1188</v>
      </c>
      <c r="T66" s="412">
        <v>897</v>
      </c>
      <c r="U66" s="412">
        <v>1558</v>
      </c>
      <c r="V66" s="412">
        <v>509</v>
      </c>
      <c r="W66" s="412">
        <v>711</v>
      </c>
      <c r="X66" s="412">
        <v>55</v>
      </c>
      <c r="Y66" s="412">
        <v>283</v>
      </c>
      <c r="Z66" s="412">
        <v>161</v>
      </c>
      <c r="AA66" s="412">
        <v>4</v>
      </c>
      <c r="AB66" s="412">
        <v>24</v>
      </c>
      <c r="AC66" s="412">
        <v>8</v>
      </c>
      <c r="AD66" s="412">
        <v>23</v>
      </c>
      <c r="AE66" s="412">
        <v>2</v>
      </c>
      <c r="AF66" s="412">
        <v>3</v>
      </c>
      <c r="AG66" s="412">
        <v>53</v>
      </c>
      <c r="AH66" s="412">
        <v>44</v>
      </c>
      <c r="AI66" s="412">
        <v>23</v>
      </c>
      <c r="AJ66" s="412">
        <v>3</v>
      </c>
      <c r="AK66" s="412">
        <v>20</v>
      </c>
      <c r="AL66" s="412">
        <v>877</v>
      </c>
      <c r="AM66" s="412">
        <v>675</v>
      </c>
      <c r="AN66" s="412">
        <v>202</v>
      </c>
      <c r="AO66" s="412">
        <v>659</v>
      </c>
      <c r="AP66" s="412">
        <v>60</v>
      </c>
      <c r="AQ66" s="412">
        <v>186</v>
      </c>
      <c r="AR66" s="412">
        <v>182</v>
      </c>
      <c r="AS66" s="412">
        <v>231</v>
      </c>
      <c r="AT66" s="412">
        <v>353</v>
      </c>
      <c r="AU66" s="412">
        <v>56</v>
      </c>
      <c r="AV66" s="412">
        <v>176</v>
      </c>
      <c r="AW66" s="412">
        <v>63</v>
      </c>
      <c r="AX66" s="412">
        <v>58</v>
      </c>
      <c r="AY66" s="412">
        <v>168</v>
      </c>
      <c r="AZ66" s="412">
        <v>23</v>
      </c>
      <c r="BA66" s="412">
        <v>145</v>
      </c>
      <c r="BB66" s="412">
        <v>1843</v>
      </c>
      <c r="BC66" s="412">
        <v>705</v>
      </c>
      <c r="BD66" s="412">
        <v>1138</v>
      </c>
      <c r="BE66" s="412">
        <v>882</v>
      </c>
      <c r="BF66" s="412">
        <v>882</v>
      </c>
      <c r="BG66" s="412">
        <v>794</v>
      </c>
      <c r="BH66" s="412">
        <v>794</v>
      </c>
      <c r="BI66" s="412">
        <v>542</v>
      </c>
      <c r="BJ66" s="412">
        <v>542</v>
      </c>
      <c r="BK66" s="412">
        <v>413</v>
      </c>
      <c r="BL66" s="412">
        <v>157</v>
      </c>
      <c r="BM66" s="412">
        <v>256</v>
      </c>
      <c r="BN66" s="412">
        <v>564</v>
      </c>
      <c r="BO66" s="412">
        <v>383</v>
      </c>
      <c r="BP66" s="412">
        <v>34</v>
      </c>
      <c r="BQ66" s="412">
        <v>86</v>
      </c>
      <c r="BR66" s="412">
        <v>61</v>
      </c>
      <c r="BS66" s="412">
        <v>338</v>
      </c>
      <c r="BT66" s="412">
        <v>165</v>
      </c>
      <c r="BU66" s="412">
        <v>173</v>
      </c>
      <c r="BV66" s="412">
        <v>654</v>
      </c>
      <c r="BW66" s="412">
        <v>162</v>
      </c>
      <c r="BX66" s="412">
        <v>40</v>
      </c>
      <c r="BY66" s="412">
        <v>295</v>
      </c>
      <c r="BZ66" s="412">
        <v>102</v>
      </c>
      <c r="CA66" s="412">
        <v>55</v>
      </c>
      <c r="CB66" s="412">
        <v>22</v>
      </c>
      <c r="CC66" s="412">
        <v>1884</v>
      </c>
      <c r="CD66" s="412">
        <v>815</v>
      </c>
      <c r="CE66" s="412">
        <v>220</v>
      </c>
      <c r="CF66" s="412">
        <v>786</v>
      </c>
      <c r="CG66" s="412">
        <v>63</v>
      </c>
      <c r="CH66" s="412">
        <v>1759</v>
      </c>
      <c r="CI66" s="412">
        <v>585</v>
      </c>
      <c r="CJ66" s="412">
        <v>764</v>
      </c>
      <c r="CK66" s="412">
        <v>410</v>
      </c>
      <c r="CL66" s="412">
        <v>73</v>
      </c>
      <c r="CM66" s="412">
        <v>54</v>
      </c>
      <c r="CN66" s="412">
        <v>1</v>
      </c>
      <c r="CO66" s="412">
        <v>4</v>
      </c>
      <c r="CP66" s="412">
        <v>2</v>
      </c>
      <c r="CQ66" s="412">
        <v>19</v>
      </c>
      <c r="CR66" s="412">
        <v>0</v>
      </c>
      <c r="CS66" s="412" t="s">
        <v>1711</v>
      </c>
      <c r="CT66" s="412">
        <v>186</v>
      </c>
      <c r="CU66" s="412">
        <v>186</v>
      </c>
      <c r="CV66" s="412">
        <v>2179</v>
      </c>
      <c r="CW66" s="412">
        <v>995</v>
      </c>
      <c r="CX66" s="412">
        <v>1184</v>
      </c>
      <c r="CY66" s="412">
        <v>2162</v>
      </c>
      <c r="CZ66" s="412">
        <v>2162</v>
      </c>
      <c r="DA66" s="412">
        <v>6056</v>
      </c>
      <c r="DB66" s="412">
        <v>2518</v>
      </c>
      <c r="DC66" s="412">
        <v>3538</v>
      </c>
      <c r="DD66" s="412">
        <v>3069</v>
      </c>
      <c r="DE66" s="412">
        <v>114</v>
      </c>
      <c r="DF66" s="412">
        <v>1953</v>
      </c>
      <c r="DG66" s="412">
        <v>107</v>
      </c>
      <c r="DH66" s="412">
        <v>21</v>
      </c>
      <c r="DI66" s="412">
        <v>11</v>
      </c>
      <c r="DJ66" s="412">
        <v>155</v>
      </c>
      <c r="DK66" s="412">
        <v>708</v>
      </c>
      <c r="DL66" s="412">
        <v>18</v>
      </c>
      <c r="DM66" s="412">
        <v>1</v>
      </c>
      <c r="DN66" s="412" t="s">
        <v>1711</v>
      </c>
      <c r="DO66" s="412">
        <v>1583</v>
      </c>
      <c r="DP66" s="412">
        <v>171</v>
      </c>
      <c r="DQ66" s="412">
        <v>44</v>
      </c>
      <c r="DR66" s="412">
        <v>586</v>
      </c>
      <c r="DS66" s="412">
        <v>12</v>
      </c>
      <c r="DT66" s="412">
        <v>770</v>
      </c>
      <c r="DU66" s="412">
        <v>0</v>
      </c>
      <c r="DV66" s="412" t="s">
        <v>1711</v>
      </c>
      <c r="DW66" s="412" t="s">
        <v>1711</v>
      </c>
      <c r="DX66" s="412">
        <v>662</v>
      </c>
      <c r="DY66" s="412">
        <v>578</v>
      </c>
      <c r="DZ66" s="412">
        <v>84</v>
      </c>
      <c r="EA66" s="412">
        <v>3035</v>
      </c>
      <c r="EB66" s="412">
        <v>2425</v>
      </c>
      <c r="EC66" s="412">
        <v>26</v>
      </c>
      <c r="ED66" s="412">
        <v>407</v>
      </c>
      <c r="EE66" s="412">
        <v>177</v>
      </c>
      <c r="EF66" s="412">
        <v>95</v>
      </c>
      <c r="EG66" s="412">
        <v>95</v>
      </c>
      <c r="EH66" s="412">
        <v>7437</v>
      </c>
      <c r="EI66" s="412">
        <v>949</v>
      </c>
      <c r="EJ66" s="412">
        <v>593</v>
      </c>
      <c r="EK66" s="412">
        <v>1817</v>
      </c>
      <c r="EL66" s="412">
        <v>4078</v>
      </c>
      <c r="EM66" s="412">
        <v>6702</v>
      </c>
      <c r="EN66" s="412">
        <v>2495</v>
      </c>
      <c r="EO66" s="412">
        <v>1860</v>
      </c>
      <c r="EP66" s="412">
        <v>527</v>
      </c>
      <c r="EQ66" s="412">
        <v>1212</v>
      </c>
      <c r="ER66" s="412">
        <v>28</v>
      </c>
      <c r="ES66" s="412">
        <v>580</v>
      </c>
      <c r="ET66" s="412">
        <v>204</v>
      </c>
      <c r="EU66" s="412">
        <v>204</v>
      </c>
      <c r="EV66" s="412">
        <v>0</v>
      </c>
      <c r="EW66" s="412" t="s">
        <v>1711</v>
      </c>
      <c r="EX66" s="412" t="s">
        <v>1711</v>
      </c>
      <c r="EY66" s="412" t="s">
        <v>1711</v>
      </c>
      <c r="EZ66" s="412" t="s">
        <v>1711</v>
      </c>
      <c r="FA66" s="413" t="s">
        <v>1711</v>
      </c>
    </row>
    <row r="67" spans="1:157" x14ac:dyDescent="0.15">
      <c r="A67" s="410" t="s">
        <v>1768</v>
      </c>
      <c r="B67" s="414" t="s">
        <v>1128</v>
      </c>
      <c r="C67" s="412">
        <v>224631</v>
      </c>
      <c r="D67" s="412">
        <v>0</v>
      </c>
      <c r="E67" s="412" t="s">
        <v>1711</v>
      </c>
      <c r="F67" s="412" t="s">
        <v>1711</v>
      </c>
      <c r="G67" s="412" t="s">
        <v>1711</v>
      </c>
      <c r="H67" s="412" t="s">
        <v>1711</v>
      </c>
      <c r="I67" s="412" t="s">
        <v>1711</v>
      </c>
      <c r="J67" s="412">
        <v>0</v>
      </c>
      <c r="K67" s="412" t="s">
        <v>1711</v>
      </c>
      <c r="L67" s="412" t="s">
        <v>1711</v>
      </c>
      <c r="M67" s="412">
        <v>3496</v>
      </c>
      <c r="N67" s="412">
        <v>2115</v>
      </c>
      <c r="O67" s="412">
        <v>1223</v>
      </c>
      <c r="P67" s="412">
        <v>158</v>
      </c>
      <c r="Q67" s="412" t="s">
        <v>1711</v>
      </c>
      <c r="R67" s="412">
        <v>28</v>
      </c>
      <c r="S67" s="412">
        <v>23</v>
      </c>
      <c r="T67" s="412">
        <v>5</v>
      </c>
      <c r="U67" s="412">
        <v>7507</v>
      </c>
      <c r="V67" s="412">
        <v>115</v>
      </c>
      <c r="W67" s="412" t="s">
        <v>1711</v>
      </c>
      <c r="X67" s="412">
        <v>7392</v>
      </c>
      <c r="Y67" s="412" t="s">
        <v>1711</v>
      </c>
      <c r="Z67" s="412">
        <v>2305</v>
      </c>
      <c r="AA67" s="412">
        <v>226</v>
      </c>
      <c r="AB67" s="412">
        <v>681</v>
      </c>
      <c r="AC67" s="412" t="s">
        <v>1711</v>
      </c>
      <c r="AD67" s="412" t="s">
        <v>1711</v>
      </c>
      <c r="AE67" s="412">
        <v>122</v>
      </c>
      <c r="AF67" s="412">
        <v>36</v>
      </c>
      <c r="AG67" s="412">
        <v>1240</v>
      </c>
      <c r="AH67" s="412" t="s">
        <v>1711</v>
      </c>
      <c r="AI67" s="412">
        <v>143</v>
      </c>
      <c r="AJ67" s="412">
        <v>143</v>
      </c>
      <c r="AK67" s="412" t="s">
        <v>1711</v>
      </c>
      <c r="AL67" s="412">
        <v>83</v>
      </c>
      <c r="AM67" s="412">
        <v>83</v>
      </c>
      <c r="AN67" s="412" t="s">
        <v>1711</v>
      </c>
      <c r="AO67" s="412">
        <v>647</v>
      </c>
      <c r="AP67" s="412" t="s">
        <v>1711</v>
      </c>
      <c r="AQ67" s="412">
        <v>2</v>
      </c>
      <c r="AR67" s="412">
        <v>645</v>
      </c>
      <c r="AS67" s="412" t="s">
        <v>1711</v>
      </c>
      <c r="AT67" s="412">
        <v>1114</v>
      </c>
      <c r="AU67" s="412">
        <v>37</v>
      </c>
      <c r="AV67" s="412">
        <v>1030</v>
      </c>
      <c r="AW67" s="412">
        <v>25</v>
      </c>
      <c r="AX67" s="412">
        <v>22</v>
      </c>
      <c r="AY67" s="412">
        <v>1387</v>
      </c>
      <c r="AZ67" s="412">
        <v>1385</v>
      </c>
      <c r="BA67" s="412">
        <v>2</v>
      </c>
      <c r="BB67" s="412">
        <v>710</v>
      </c>
      <c r="BC67" s="412">
        <v>99</v>
      </c>
      <c r="BD67" s="412">
        <v>611</v>
      </c>
      <c r="BE67" s="412">
        <v>976</v>
      </c>
      <c r="BF67" s="412">
        <v>976</v>
      </c>
      <c r="BG67" s="412">
        <v>1152</v>
      </c>
      <c r="BH67" s="412">
        <v>1152</v>
      </c>
      <c r="BI67" s="412">
        <v>86</v>
      </c>
      <c r="BJ67" s="412">
        <v>86</v>
      </c>
      <c r="BK67" s="412">
        <v>1734</v>
      </c>
      <c r="BL67" s="412">
        <v>660</v>
      </c>
      <c r="BM67" s="412">
        <v>1074</v>
      </c>
      <c r="BN67" s="412">
        <v>6470</v>
      </c>
      <c r="BO67" s="412">
        <v>2415</v>
      </c>
      <c r="BP67" s="412">
        <v>1056</v>
      </c>
      <c r="BQ67" s="412">
        <v>523</v>
      </c>
      <c r="BR67" s="412">
        <v>2476</v>
      </c>
      <c r="BS67" s="412">
        <v>3902</v>
      </c>
      <c r="BT67" s="412">
        <v>3176</v>
      </c>
      <c r="BU67" s="412">
        <v>726</v>
      </c>
      <c r="BV67" s="412">
        <v>9138</v>
      </c>
      <c r="BW67" s="412">
        <v>2826</v>
      </c>
      <c r="BX67" s="412">
        <v>696</v>
      </c>
      <c r="BY67" s="412">
        <v>5127</v>
      </c>
      <c r="BZ67" s="412">
        <v>41</v>
      </c>
      <c r="CA67" s="412">
        <v>448</v>
      </c>
      <c r="CB67" s="412">
        <v>374</v>
      </c>
      <c r="CC67" s="412">
        <v>688</v>
      </c>
      <c r="CD67" s="412">
        <v>215</v>
      </c>
      <c r="CE67" s="412" t="s">
        <v>1711</v>
      </c>
      <c r="CF67" s="412">
        <v>297</v>
      </c>
      <c r="CG67" s="412">
        <v>176</v>
      </c>
      <c r="CH67" s="412">
        <v>0</v>
      </c>
      <c r="CI67" s="412" t="s">
        <v>1711</v>
      </c>
      <c r="CJ67" s="412" t="s">
        <v>1711</v>
      </c>
      <c r="CK67" s="412" t="s">
        <v>1711</v>
      </c>
      <c r="CL67" s="412">
        <v>982</v>
      </c>
      <c r="CM67" s="412">
        <v>977</v>
      </c>
      <c r="CN67" s="412">
        <v>8</v>
      </c>
      <c r="CO67" s="412">
        <v>75</v>
      </c>
      <c r="CP67" s="412">
        <v>51</v>
      </c>
      <c r="CQ67" s="412">
        <v>5</v>
      </c>
      <c r="CR67" s="412">
        <v>0</v>
      </c>
      <c r="CS67" s="412" t="s">
        <v>1711</v>
      </c>
      <c r="CT67" s="412">
        <v>6</v>
      </c>
      <c r="CU67" s="412">
        <v>6</v>
      </c>
      <c r="CV67" s="412">
        <v>30611</v>
      </c>
      <c r="CW67" s="412">
        <v>12385</v>
      </c>
      <c r="CX67" s="412">
        <v>18226</v>
      </c>
      <c r="CY67" s="412">
        <v>2275</v>
      </c>
      <c r="CZ67" s="412">
        <v>2275</v>
      </c>
      <c r="DA67" s="412">
        <v>0</v>
      </c>
      <c r="DB67" s="412" t="s">
        <v>1711</v>
      </c>
      <c r="DC67" s="412" t="s">
        <v>1711</v>
      </c>
      <c r="DD67" s="412">
        <v>134889</v>
      </c>
      <c r="DE67" s="412">
        <v>121695</v>
      </c>
      <c r="DF67" s="412">
        <v>440</v>
      </c>
      <c r="DG67" s="412">
        <v>340</v>
      </c>
      <c r="DH67" s="412" t="s">
        <v>1711</v>
      </c>
      <c r="DI67" s="412">
        <v>10</v>
      </c>
      <c r="DJ67" s="412" t="s">
        <v>1711</v>
      </c>
      <c r="DK67" s="412">
        <v>12404</v>
      </c>
      <c r="DL67" s="412" t="s">
        <v>1711</v>
      </c>
      <c r="DM67" s="412">
        <v>71</v>
      </c>
      <c r="DN67" s="412" t="s">
        <v>1711</v>
      </c>
      <c r="DO67" s="412">
        <v>6383</v>
      </c>
      <c r="DP67" s="412">
        <v>5284</v>
      </c>
      <c r="DQ67" s="412" t="s">
        <v>1711</v>
      </c>
      <c r="DR67" s="412">
        <v>185</v>
      </c>
      <c r="DS67" s="412">
        <v>676</v>
      </c>
      <c r="DT67" s="412">
        <v>238</v>
      </c>
      <c r="DU67" s="412">
        <v>0</v>
      </c>
      <c r="DV67" s="412" t="s">
        <v>1711</v>
      </c>
      <c r="DW67" s="412" t="s">
        <v>1711</v>
      </c>
      <c r="DX67" s="412">
        <v>933</v>
      </c>
      <c r="DY67" s="412">
        <v>312</v>
      </c>
      <c r="DZ67" s="412">
        <v>621</v>
      </c>
      <c r="EA67" s="412">
        <v>4896</v>
      </c>
      <c r="EB67" s="412">
        <v>4798</v>
      </c>
      <c r="EC67" s="412">
        <v>48</v>
      </c>
      <c r="ED67" s="412" t="s">
        <v>1711</v>
      </c>
      <c r="EE67" s="412">
        <v>50</v>
      </c>
      <c r="EF67" s="412">
        <v>130</v>
      </c>
      <c r="EG67" s="412">
        <v>130</v>
      </c>
      <c r="EH67" s="412">
        <v>183</v>
      </c>
      <c r="EI67" s="412" t="s">
        <v>1711</v>
      </c>
      <c r="EJ67" s="412">
        <v>182</v>
      </c>
      <c r="EK67" s="412" t="s">
        <v>1711</v>
      </c>
      <c r="EL67" s="412">
        <v>1</v>
      </c>
      <c r="EM67" s="412">
        <v>1284</v>
      </c>
      <c r="EN67" s="412">
        <v>768</v>
      </c>
      <c r="EO67" s="412" t="s">
        <v>1711</v>
      </c>
      <c r="EP67" s="412">
        <v>12</v>
      </c>
      <c r="EQ67" s="412">
        <v>504</v>
      </c>
      <c r="ER67" s="412" t="s">
        <v>1711</v>
      </c>
      <c r="ES67" s="412" t="s">
        <v>1711</v>
      </c>
      <c r="ET67" s="412">
        <v>493</v>
      </c>
      <c r="EU67" s="412">
        <v>493</v>
      </c>
      <c r="EV67" s="412">
        <v>0</v>
      </c>
      <c r="EW67" s="412" t="s">
        <v>1711</v>
      </c>
      <c r="EX67" s="412" t="s">
        <v>1711</v>
      </c>
      <c r="EY67" s="412" t="s">
        <v>1711</v>
      </c>
      <c r="EZ67" s="412" t="s">
        <v>1711</v>
      </c>
      <c r="FA67" s="413" t="s">
        <v>1711</v>
      </c>
    </row>
    <row r="68" spans="1:157" x14ac:dyDescent="0.15">
      <c r="A68" s="410" t="s">
        <v>1767</v>
      </c>
      <c r="B68" s="414" t="s">
        <v>1129</v>
      </c>
      <c r="C68" s="412">
        <v>157206</v>
      </c>
      <c r="D68" s="412">
        <v>382</v>
      </c>
      <c r="E68" s="412">
        <v>69</v>
      </c>
      <c r="F68" s="412">
        <v>22</v>
      </c>
      <c r="G68" s="412">
        <v>89</v>
      </c>
      <c r="H68" s="412">
        <v>8</v>
      </c>
      <c r="I68" s="412">
        <v>194</v>
      </c>
      <c r="J68" s="412">
        <v>278</v>
      </c>
      <c r="K68" s="412">
        <v>9</v>
      </c>
      <c r="L68" s="412">
        <v>269</v>
      </c>
      <c r="M68" s="412">
        <v>3902</v>
      </c>
      <c r="N68" s="412">
        <v>3218</v>
      </c>
      <c r="O68" s="412">
        <v>586</v>
      </c>
      <c r="P68" s="412">
        <v>98</v>
      </c>
      <c r="Q68" s="412" t="s">
        <v>1711</v>
      </c>
      <c r="R68" s="412">
        <v>6424</v>
      </c>
      <c r="S68" s="412">
        <v>3658</v>
      </c>
      <c r="T68" s="412">
        <v>2766</v>
      </c>
      <c r="U68" s="412">
        <v>4793</v>
      </c>
      <c r="V68" s="412">
        <v>1571</v>
      </c>
      <c r="W68" s="412">
        <v>2187</v>
      </c>
      <c r="X68" s="412">
        <v>166</v>
      </c>
      <c r="Y68" s="412">
        <v>869</v>
      </c>
      <c r="Z68" s="412">
        <v>497</v>
      </c>
      <c r="AA68" s="412">
        <v>11</v>
      </c>
      <c r="AB68" s="412">
        <v>73</v>
      </c>
      <c r="AC68" s="412">
        <v>25</v>
      </c>
      <c r="AD68" s="412">
        <v>71</v>
      </c>
      <c r="AE68" s="412">
        <v>6</v>
      </c>
      <c r="AF68" s="412">
        <v>11</v>
      </c>
      <c r="AG68" s="412">
        <v>167</v>
      </c>
      <c r="AH68" s="412">
        <v>133</v>
      </c>
      <c r="AI68" s="412">
        <v>76</v>
      </c>
      <c r="AJ68" s="412">
        <v>12</v>
      </c>
      <c r="AK68" s="412">
        <v>64</v>
      </c>
      <c r="AL68" s="412">
        <v>2709</v>
      </c>
      <c r="AM68" s="412">
        <v>2082</v>
      </c>
      <c r="AN68" s="412">
        <v>627</v>
      </c>
      <c r="AO68" s="412">
        <v>2029</v>
      </c>
      <c r="AP68" s="412">
        <v>185</v>
      </c>
      <c r="AQ68" s="412">
        <v>574</v>
      </c>
      <c r="AR68" s="412">
        <v>557</v>
      </c>
      <c r="AS68" s="412">
        <v>713</v>
      </c>
      <c r="AT68" s="412">
        <v>714</v>
      </c>
      <c r="AU68" s="412">
        <v>174</v>
      </c>
      <c r="AV68" s="412">
        <v>165</v>
      </c>
      <c r="AW68" s="412">
        <v>195</v>
      </c>
      <c r="AX68" s="412">
        <v>180</v>
      </c>
      <c r="AY68" s="412">
        <v>523</v>
      </c>
      <c r="AZ68" s="412">
        <v>72</v>
      </c>
      <c r="BA68" s="412">
        <v>451</v>
      </c>
      <c r="BB68" s="412">
        <v>5592</v>
      </c>
      <c r="BC68" s="412">
        <v>2177</v>
      </c>
      <c r="BD68" s="412">
        <v>3415</v>
      </c>
      <c r="BE68" s="412">
        <v>2714</v>
      </c>
      <c r="BF68" s="412">
        <v>2714</v>
      </c>
      <c r="BG68" s="412">
        <v>2443</v>
      </c>
      <c r="BH68" s="412">
        <v>2443</v>
      </c>
      <c r="BI68" s="412">
        <v>1677</v>
      </c>
      <c r="BJ68" s="412">
        <v>1677</v>
      </c>
      <c r="BK68" s="412">
        <v>1279</v>
      </c>
      <c r="BL68" s="412">
        <v>485</v>
      </c>
      <c r="BM68" s="412">
        <v>794</v>
      </c>
      <c r="BN68" s="412">
        <v>1742</v>
      </c>
      <c r="BO68" s="412">
        <v>1186</v>
      </c>
      <c r="BP68" s="412">
        <v>105</v>
      </c>
      <c r="BQ68" s="412">
        <v>265</v>
      </c>
      <c r="BR68" s="412">
        <v>186</v>
      </c>
      <c r="BS68" s="412">
        <v>1047</v>
      </c>
      <c r="BT68" s="412">
        <v>511</v>
      </c>
      <c r="BU68" s="412">
        <v>536</v>
      </c>
      <c r="BV68" s="412">
        <v>2011</v>
      </c>
      <c r="BW68" s="412">
        <v>498</v>
      </c>
      <c r="BX68" s="412">
        <v>125</v>
      </c>
      <c r="BY68" s="412">
        <v>909</v>
      </c>
      <c r="BZ68" s="412">
        <v>315</v>
      </c>
      <c r="CA68" s="412">
        <v>164</v>
      </c>
      <c r="CB68" s="412">
        <v>51</v>
      </c>
      <c r="CC68" s="412">
        <v>5702</v>
      </c>
      <c r="CD68" s="412">
        <v>2412</v>
      </c>
      <c r="CE68" s="412">
        <v>669</v>
      </c>
      <c r="CF68" s="412">
        <v>2424</v>
      </c>
      <c r="CG68" s="412">
        <v>197</v>
      </c>
      <c r="CH68" s="412">
        <v>5433</v>
      </c>
      <c r="CI68" s="412">
        <v>1806</v>
      </c>
      <c r="CJ68" s="412">
        <v>2362</v>
      </c>
      <c r="CK68" s="412">
        <v>1265</v>
      </c>
      <c r="CL68" s="412">
        <v>239</v>
      </c>
      <c r="CM68" s="412">
        <v>148</v>
      </c>
      <c r="CN68" s="412">
        <v>2</v>
      </c>
      <c r="CO68" s="412">
        <v>12</v>
      </c>
      <c r="CP68" s="412">
        <v>8</v>
      </c>
      <c r="CQ68" s="412">
        <v>91</v>
      </c>
      <c r="CR68" s="412">
        <v>0</v>
      </c>
      <c r="CS68" s="412" t="s">
        <v>1711</v>
      </c>
      <c r="CT68" s="412">
        <v>698</v>
      </c>
      <c r="CU68" s="412">
        <v>698</v>
      </c>
      <c r="CV68" s="412">
        <v>6717</v>
      </c>
      <c r="CW68" s="412">
        <v>3055</v>
      </c>
      <c r="CX68" s="412">
        <v>3662</v>
      </c>
      <c r="CY68" s="412">
        <v>3596</v>
      </c>
      <c r="CZ68" s="412">
        <v>3596</v>
      </c>
      <c r="DA68" s="412">
        <v>18672</v>
      </c>
      <c r="DB68" s="412">
        <v>7755</v>
      </c>
      <c r="DC68" s="412">
        <v>10917</v>
      </c>
      <c r="DD68" s="412">
        <v>10672</v>
      </c>
      <c r="DE68" s="412">
        <v>352</v>
      </c>
      <c r="DF68" s="412">
        <v>5987</v>
      </c>
      <c r="DG68" s="412">
        <v>327</v>
      </c>
      <c r="DH68" s="412">
        <v>63</v>
      </c>
      <c r="DI68" s="412">
        <v>56</v>
      </c>
      <c r="DJ68" s="412">
        <v>481</v>
      </c>
      <c r="DK68" s="412">
        <v>3397</v>
      </c>
      <c r="DL68" s="412">
        <v>111</v>
      </c>
      <c r="DM68" s="412">
        <v>3</v>
      </c>
      <c r="DN68" s="412">
        <v>9</v>
      </c>
      <c r="DO68" s="412">
        <v>6926</v>
      </c>
      <c r="DP68" s="412">
        <v>514</v>
      </c>
      <c r="DQ68" s="412">
        <v>2190</v>
      </c>
      <c r="DR68" s="412">
        <v>1808</v>
      </c>
      <c r="DS68" s="412">
        <v>36</v>
      </c>
      <c r="DT68" s="412">
        <v>2378</v>
      </c>
      <c r="DU68" s="412">
        <v>0</v>
      </c>
      <c r="DV68" s="412" t="s">
        <v>1711</v>
      </c>
      <c r="DW68" s="412" t="s">
        <v>1711</v>
      </c>
      <c r="DX68" s="412">
        <v>6209</v>
      </c>
      <c r="DY68" s="412">
        <v>5874</v>
      </c>
      <c r="DZ68" s="412">
        <v>335</v>
      </c>
      <c r="EA68" s="412">
        <v>9687</v>
      </c>
      <c r="EB68" s="412">
        <v>7683</v>
      </c>
      <c r="EC68" s="412">
        <v>83</v>
      </c>
      <c r="ED68" s="412">
        <v>1349</v>
      </c>
      <c r="EE68" s="412">
        <v>572</v>
      </c>
      <c r="EF68" s="412">
        <v>219</v>
      </c>
      <c r="EG68" s="412">
        <v>219</v>
      </c>
      <c r="EH68" s="412">
        <v>20364</v>
      </c>
      <c r="EI68" s="412">
        <v>2502</v>
      </c>
      <c r="EJ68" s="412">
        <v>1843</v>
      </c>
      <c r="EK68" s="412">
        <v>5602</v>
      </c>
      <c r="EL68" s="412">
        <v>10417</v>
      </c>
      <c r="EM68" s="412">
        <v>20635</v>
      </c>
      <c r="EN68" s="412">
        <v>7667</v>
      </c>
      <c r="EO68" s="412">
        <v>5720</v>
      </c>
      <c r="EP68" s="412">
        <v>1627</v>
      </c>
      <c r="EQ68" s="412">
        <v>3753</v>
      </c>
      <c r="ER68" s="412">
        <v>78</v>
      </c>
      <c r="ES68" s="412">
        <v>1790</v>
      </c>
      <c r="ET68" s="412">
        <v>605</v>
      </c>
      <c r="EU68" s="412">
        <v>605</v>
      </c>
      <c r="EV68" s="412">
        <v>0</v>
      </c>
      <c r="EW68" s="412" t="s">
        <v>1711</v>
      </c>
      <c r="EX68" s="412" t="s">
        <v>1711</v>
      </c>
      <c r="EY68" s="412" t="s">
        <v>1711</v>
      </c>
      <c r="EZ68" s="412" t="s">
        <v>1711</v>
      </c>
      <c r="FA68" s="413" t="s">
        <v>1711</v>
      </c>
    </row>
    <row r="69" spans="1:157" x14ac:dyDescent="0.15">
      <c r="A69" s="410" t="s">
        <v>1766</v>
      </c>
      <c r="B69" s="414" t="s">
        <v>1130</v>
      </c>
      <c r="C69" s="412">
        <v>45668</v>
      </c>
      <c r="D69" s="412">
        <v>0</v>
      </c>
      <c r="E69" s="412" t="s">
        <v>1711</v>
      </c>
      <c r="F69" s="412" t="s">
        <v>1711</v>
      </c>
      <c r="G69" s="412" t="s">
        <v>1711</v>
      </c>
      <c r="H69" s="412" t="s">
        <v>1711</v>
      </c>
      <c r="I69" s="412" t="s">
        <v>1711</v>
      </c>
      <c r="J69" s="412">
        <v>0</v>
      </c>
      <c r="K69" s="412" t="s">
        <v>1711</v>
      </c>
      <c r="L69" s="412" t="s">
        <v>1711</v>
      </c>
      <c r="M69" s="412">
        <v>0</v>
      </c>
      <c r="N69" s="412" t="s">
        <v>1711</v>
      </c>
      <c r="O69" s="412" t="s">
        <v>1711</v>
      </c>
      <c r="P69" s="412" t="s">
        <v>1711</v>
      </c>
      <c r="Q69" s="412" t="s">
        <v>1711</v>
      </c>
      <c r="R69" s="412">
        <v>0</v>
      </c>
      <c r="S69" s="412" t="s">
        <v>1711</v>
      </c>
      <c r="T69" s="412" t="s">
        <v>1711</v>
      </c>
      <c r="U69" s="412">
        <v>0</v>
      </c>
      <c r="V69" s="412" t="s">
        <v>1711</v>
      </c>
      <c r="W69" s="412" t="s">
        <v>1711</v>
      </c>
      <c r="X69" s="412" t="s">
        <v>1711</v>
      </c>
      <c r="Y69" s="412" t="s">
        <v>1711</v>
      </c>
      <c r="Z69" s="412">
        <v>0</v>
      </c>
      <c r="AA69" s="412" t="s">
        <v>1711</v>
      </c>
      <c r="AB69" s="412" t="s">
        <v>1711</v>
      </c>
      <c r="AC69" s="412" t="s">
        <v>1711</v>
      </c>
      <c r="AD69" s="412" t="s">
        <v>1711</v>
      </c>
      <c r="AE69" s="412" t="s">
        <v>1711</v>
      </c>
      <c r="AF69" s="412" t="s">
        <v>1711</v>
      </c>
      <c r="AG69" s="412" t="s">
        <v>1711</v>
      </c>
      <c r="AH69" s="412" t="s">
        <v>1711</v>
      </c>
      <c r="AI69" s="412">
        <v>0</v>
      </c>
      <c r="AJ69" s="412" t="s">
        <v>1711</v>
      </c>
      <c r="AK69" s="412" t="s">
        <v>1711</v>
      </c>
      <c r="AL69" s="412">
        <v>0</v>
      </c>
      <c r="AM69" s="412" t="s">
        <v>1711</v>
      </c>
      <c r="AN69" s="412" t="s">
        <v>1711</v>
      </c>
      <c r="AO69" s="412">
        <v>0</v>
      </c>
      <c r="AP69" s="412" t="s">
        <v>1711</v>
      </c>
      <c r="AQ69" s="412" t="s">
        <v>1711</v>
      </c>
      <c r="AR69" s="412" t="s">
        <v>1711</v>
      </c>
      <c r="AS69" s="412" t="s">
        <v>1711</v>
      </c>
      <c r="AT69" s="412">
        <v>0</v>
      </c>
      <c r="AU69" s="412" t="s">
        <v>1711</v>
      </c>
      <c r="AV69" s="412" t="s">
        <v>1711</v>
      </c>
      <c r="AW69" s="412" t="s">
        <v>1711</v>
      </c>
      <c r="AX69" s="412" t="s">
        <v>1711</v>
      </c>
      <c r="AY69" s="412">
        <v>0</v>
      </c>
      <c r="AZ69" s="412" t="s">
        <v>1711</v>
      </c>
      <c r="BA69" s="412" t="s">
        <v>1711</v>
      </c>
      <c r="BB69" s="412">
        <v>0</v>
      </c>
      <c r="BC69" s="412" t="s">
        <v>1711</v>
      </c>
      <c r="BD69" s="412" t="s">
        <v>1711</v>
      </c>
      <c r="BE69" s="412">
        <v>0</v>
      </c>
      <c r="BF69" s="412" t="s">
        <v>1711</v>
      </c>
      <c r="BG69" s="412">
        <v>0</v>
      </c>
      <c r="BH69" s="412" t="s">
        <v>1711</v>
      </c>
      <c r="BI69" s="412">
        <v>0</v>
      </c>
      <c r="BJ69" s="412" t="s">
        <v>1711</v>
      </c>
      <c r="BK69" s="412">
        <v>0</v>
      </c>
      <c r="BL69" s="412" t="s">
        <v>1711</v>
      </c>
      <c r="BM69" s="412" t="s">
        <v>1711</v>
      </c>
      <c r="BN69" s="412">
        <v>0</v>
      </c>
      <c r="BO69" s="412" t="s">
        <v>1711</v>
      </c>
      <c r="BP69" s="412" t="s">
        <v>1711</v>
      </c>
      <c r="BQ69" s="412" t="s">
        <v>1711</v>
      </c>
      <c r="BR69" s="412" t="s">
        <v>1711</v>
      </c>
      <c r="BS69" s="412">
        <v>0</v>
      </c>
      <c r="BT69" s="412" t="s">
        <v>1711</v>
      </c>
      <c r="BU69" s="412" t="s">
        <v>1711</v>
      </c>
      <c r="BV69" s="412">
        <v>0</v>
      </c>
      <c r="BW69" s="412" t="s">
        <v>1711</v>
      </c>
      <c r="BX69" s="412" t="s">
        <v>1711</v>
      </c>
      <c r="BY69" s="412" t="s">
        <v>1711</v>
      </c>
      <c r="BZ69" s="412" t="s">
        <v>1711</v>
      </c>
      <c r="CA69" s="412" t="s">
        <v>1711</v>
      </c>
      <c r="CB69" s="412" t="s">
        <v>1711</v>
      </c>
      <c r="CC69" s="412">
        <v>0</v>
      </c>
      <c r="CD69" s="412" t="s">
        <v>1711</v>
      </c>
      <c r="CE69" s="412" t="s">
        <v>1711</v>
      </c>
      <c r="CF69" s="412" t="s">
        <v>1711</v>
      </c>
      <c r="CG69" s="412" t="s">
        <v>1711</v>
      </c>
      <c r="CH69" s="412">
        <v>0</v>
      </c>
      <c r="CI69" s="412" t="s">
        <v>1711</v>
      </c>
      <c r="CJ69" s="412" t="s">
        <v>1711</v>
      </c>
      <c r="CK69" s="412" t="s">
        <v>1711</v>
      </c>
      <c r="CL69" s="412">
        <v>0</v>
      </c>
      <c r="CM69" s="412" t="s">
        <v>1711</v>
      </c>
      <c r="CN69" s="412" t="s">
        <v>1711</v>
      </c>
      <c r="CO69" s="412" t="s">
        <v>1711</v>
      </c>
      <c r="CP69" s="412" t="s">
        <v>1711</v>
      </c>
      <c r="CQ69" s="412" t="s">
        <v>1711</v>
      </c>
      <c r="CR69" s="412">
        <v>0</v>
      </c>
      <c r="CS69" s="412" t="s">
        <v>1711</v>
      </c>
      <c r="CT69" s="412">
        <v>0</v>
      </c>
      <c r="CU69" s="412" t="s">
        <v>1711</v>
      </c>
      <c r="CV69" s="412">
        <v>5985</v>
      </c>
      <c r="CW69" s="412" t="s">
        <v>1711</v>
      </c>
      <c r="CX69" s="412">
        <v>5985</v>
      </c>
      <c r="CY69" s="412">
        <v>0</v>
      </c>
      <c r="CZ69" s="412" t="s">
        <v>1711</v>
      </c>
      <c r="DA69" s="412">
        <v>0</v>
      </c>
      <c r="DB69" s="412" t="s">
        <v>1711</v>
      </c>
      <c r="DC69" s="412" t="s">
        <v>1711</v>
      </c>
      <c r="DD69" s="412">
        <v>0</v>
      </c>
      <c r="DE69" s="412" t="s">
        <v>1711</v>
      </c>
      <c r="DF69" s="412" t="s">
        <v>1711</v>
      </c>
      <c r="DG69" s="412" t="s">
        <v>1711</v>
      </c>
      <c r="DH69" s="412" t="s">
        <v>1711</v>
      </c>
      <c r="DI69" s="412" t="s">
        <v>1711</v>
      </c>
      <c r="DJ69" s="412" t="s">
        <v>1711</v>
      </c>
      <c r="DK69" s="412" t="s">
        <v>1711</v>
      </c>
      <c r="DL69" s="412" t="s">
        <v>1711</v>
      </c>
      <c r="DM69" s="412" t="s">
        <v>1711</v>
      </c>
      <c r="DN69" s="412" t="s">
        <v>1711</v>
      </c>
      <c r="DO69" s="412">
        <v>16240</v>
      </c>
      <c r="DP69" s="412">
        <v>13918</v>
      </c>
      <c r="DQ69" s="412">
        <v>400</v>
      </c>
      <c r="DR69" s="412" t="s">
        <v>1711</v>
      </c>
      <c r="DS69" s="412">
        <v>574</v>
      </c>
      <c r="DT69" s="412">
        <v>1348</v>
      </c>
      <c r="DU69" s="412">
        <v>0</v>
      </c>
      <c r="DV69" s="412" t="s">
        <v>1711</v>
      </c>
      <c r="DW69" s="412" t="s">
        <v>1711</v>
      </c>
      <c r="DX69" s="412">
        <v>0</v>
      </c>
      <c r="DY69" s="412" t="s">
        <v>1711</v>
      </c>
      <c r="DZ69" s="412" t="s">
        <v>1711</v>
      </c>
      <c r="EA69" s="412">
        <v>0</v>
      </c>
      <c r="EB69" s="412" t="s">
        <v>1711</v>
      </c>
      <c r="EC69" s="412" t="s">
        <v>1711</v>
      </c>
      <c r="ED69" s="412" t="s">
        <v>1711</v>
      </c>
      <c r="EE69" s="412" t="s">
        <v>1711</v>
      </c>
      <c r="EF69" s="412">
        <v>0</v>
      </c>
      <c r="EG69" s="412" t="s">
        <v>1711</v>
      </c>
      <c r="EH69" s="412">
        <v>0</v>
      </c>
      <c r="EI69" s="412" t="s">
        <v>1711</v>
      </c>
      <c r="EJ69" s="412" t="s">
        <v>1711</v>
      </c>
      <c r="EK69" s="412" t="s">
        <v>1711</v>
      </c>
      <c r="EL69" s="412" t="s">
        <v>1711</v>
      </c>
      <c r="EM69" s="412">
        <v>23443</v>
      </c>
      <c r="EN69" s="412">
        <v>1962</v>
      </c>
      <c r="EO69" s="412">
        <v>7571</v>
      </c>
      <c r="EP69" s="412">
        <v>1778</v>
      </c>
      <c r="EQ69" s="412">
        <v>10175</v>
      </c>
      <c r="ER69" s="412" t="s">
        <v>1711</v>
      </c>
      <c r="ES69" s="412">
        <v>1957</v>
      </c>
      <c r="ET69" s="412">
        <v>0</v>
      </c>
      <c r="EU69" s="412" t="s">
        <v>1711</v>
      </c>
      <c r="EV69" s="412">
        <v>0</v>
      </c>
      <c r="EW69" s="412" t="s">
        <v>1711</v>
      </c>
      <c r="EX69" s="412" t="s">
        <v>1711</v>
      </c>
      <c r="EY69" s="412" t="s">
        <v>1711</v>
      </c>
      <c r="EZ69" s="412" t="s">
        <v>1711</v>
      </c>
      <c r="FA69" s="413" t="s">
        <v>1711</v>
      </c>
    </row>
    <row r="70" spans="1:157" x14ac:dyDescent="0.15">
      <c r="A70" s="410" t="s">
        <v>1765</v>
      </c>
      <c r="B70" s="414" t="s">
        <v>1131</v>
      </c>
      <c r="C70" s="412">
        <v>1503496</v>
      </c>
      <c r="D70" s="412">
        <v>9821</v>
      </c>
      <c r="E70" s="412">
        <v>3589</v>
      </c>
      <c r="F70" s="412">
        <v>1136</v>
      </c>
      <c r="G70" s="412">
        <v>4549</v>
      </c>
      <c r="H70" s="412">
        <v>316</v>
      </c>
      <c r="I70" s="412">
        <v>231</v>
      </c>
      <c r="J70" s="412">
        <v>1476</v>
      </c>
      <c r="K70" s="412">
        <v>382</v>
      </c>
      <c r="L70" s="412">
        <v>1094</v>
      </c>
      <c r="M70" s="412">
        <v>28329</v>
      </c>
      <c r="N70" s="412">
        <v>22762</v>
      </c>
      <c r="O70" s="412">
        <v>4463</v>
      </c>
      <c r="P70" s="412">
        <v>1104</v>
      </c>
      <c r="Q70" s="412" t="s">
        <v>1711</v>
      </c>
      <c r="R70" s="412">
        <v>8742</v>
      </c>
      <c r="S70" s="412">
        <v>5340</v>
      </c>
      <c r="T70" s="412">
        <v>3402</v>
      </c>
      <c r="U70" s="412">
        <v>5119</v>
      </c>
      <c r="V70" s="412">
        <v>484</v>
      </c>
      <c r="W70" s="412">
        <v>422</v>
      </c>
      <c r="X70" s="412">
        <v>3530</v>
      </c>
      <c r="Y70" s="412">
        <v>683</v>
      </c>
      <c r="Z70" s="412">
        <v>53858</v>
      </c>
      <c r="AA70" s="412">
        <v>3082</v>
      </c>
      <c r="AB70" s="412">
        <v>22094</v>
      </c>
      <c r="AC70" s="412">
        <v>1088</v>
      </c>
      <c r="AD70" s="412">
        <v>2950</v>
      </c>
      <c r="AE70" s="412">
        <v>1302</v>
      </c>
      <c r="AF70" s="412">
        <v>763</v>
      </c>
      <c r="AG70" s="412">
        <v>18534</v>
      </c>
      <c r="AH70" s="412">
        <v>4045</v>
      </c>
      <c r="AI70" s="412">
        <v>3900</v>
      </c>
      <c r="AJ70" s="412">
        <v>3875</v>
      </c>
      <c r="AK70" s="412">
        <v>25</v>
      </c>
      <c r="AL70" s="412">
        <v>2479</v>
      </c>
      <c r="AM70" s="412">
        <v>854</v>
      </c>
      <c r="AN70" s="412">
        <v>1625</v>
      </c>
      <c r="AO70" s="412">
        <v>10494</v>
      </c>
      <c r="AP70" s="412">
        <v>4341</v>
      </c>
      <c r="AQ70" s="412">
        <v>1100</v>
      </c>
      <c r="AR70" s="412">
        <v>4457</v>
      </c>
      <c r="AS70" s="412">
        <v>596</v>
      </c>
      <c r="AT70" s="412">
        <v>18775</v>
      </c>
      <c r="AU70" s="412">
        <v>1073</v>
      </c>
      <c r="AV70" s="412">
        <v>16299</v>
      </c>
      <c r="AW70" s="412">
        <v>725</v>
      </c>
      <c r="AX70" s="412">
        <v>678</v>
      </c>
      <c r="AY70" s="412">
        <v>15789</v>
      </c>
      <c r="AZ70" s="412">
        <v>13875</v>
      </c>
      <c r="BA70" s="412">
        <v>1914</v>
      </c>
      <c r="BB70" s="412">
        <v>6180</v>
      </c>
      <c r="BC70" s="412">
        <v>3595</v>
      </c>
      <c r="BD70" s="412">
        <v>2585</v>
      </c>
      <c r="BE70" s="412">
        <v>14890</v>
      </c>
      <c r="BF70" s="412">
        <v>14890</v>
      </c>
      <c r="BG70" s="412">
        <v>16248</v>
      </c>
      <c r="BH70" s="412">
        <v>16248</v>
      </c>
      <c r="BI70" s="412">
        <v>24363</v>
      </c>
      <c r="BJ70" s="412">
        <v>24363</v>
      </c>
      <c r="BK70" s="412">
        <v>53352</v>
      </c>
      <c r="BL70" s="412">
        <v>20317</v>
      </c>
      <c r="BM70" s="412">
        <v>33035</v>
      </c>
      <c r="BN70" s="412">
        <v>82158</v>
      </c>
      <c r="BO70" s="412">
        <v>38564</v>
      </c>
      <c r="BP70" s="412">
        <v>24607</v>
      </c>
      <c r="BQ70" s="412">
        <v>11028</v>
      </c>
      <c r="BR70" s="412">
        <v>7959</v>
      </c>
      <c r="BS70" s="412">
        <v>64635</v>
      </c>
      <c r="BT70" s="412">
        <v>42853</v>
      </c>
      <c r="BU70" s="412">
        <v>21782</v>
      </c>
      <c r="BV70" s="412">
        <v>66053</v>
      </c>
      <c r="BW70" s="412">
        <v>17396</v>
      </c>
      <c r="BX70" s="412">
        <v>4266</v>
      </c>
      <c r="BY70" s="412">
        <v>31513</v>
      </c>
      <c r="BZ70" s="412">
        <v>4656</v>
      </c>
      <c r="CA70" s="412">
        <v>8222</v>
      </c>
      <c r="CB70" s="412">
        <v>109</v>
      </c>
      <c r="CC70" s="412">
        <v>31111</v>
      </c>
      <c r="CD70" s="412">
        <v>9734</v>
      </c>
      <c r="CE70" s="412">
        <v>40</v>
      </c>
      <c r="CF70" s="412">
        <v>20609</v>
      </c>
      <c r="CG70" s="412">
        <v>728</v>
      </c>
      <c r="CH70" s="412">
        <v>62567</v>
      </c>
      <c r="CI70" s="412">
        <v>34136</v>
      </c>
      <c r="CJ70" s="412">
        <v>4542</v>
      </c>
      <c r="CK70" s="412">
        <v>23889</v>
      </c>
      <c r="CL70" s="412">
        <v>27516</v>
      </c>
      <c r="CM70" s="412">
        <v>25344</v>
      </c>
      <c r="CN70" s="412">
        <v>223</v>
      </c>
      <c r="CO70" s="412">
        <v>2003</v>
      </c>
      <c r="CP70" s="412">
        <v>1330</v>
      </c>
      <c r="CQ70" s="412">
        <v>2172</v>
      </c>
      <c r="CR70" s="412">
        <v>0</v>
      </c>
      <c r="CS70" s="412" t="s">
        <v>1711</v>
      </c>
      <c r="CT70" s="412">
        <v>84</v>
      </c>
      <c r="CU70" s="412">
        <v>84</v>
      </c>
      <c r="CV70" s="412">
        <v>176279</v>
      </c>
      <c r="CW70" s="412">
        <v>65970</v>
      </c>
      <c r="CX70" s="412">
        <v>110309</v>
      </c>
      <c r="CY70" s="412">
        <v>141267</v>
      </c>
      <c r="CZ70" s="412">
        <v>141267</v>
      </c>
      <c r="DA70" s="412">
        <v>5114</v>
      </c>
      <c r="DB70" s="412">
        <v>4328</v>
      </c>
      <c r="DC70" s="412">
        <v>786</v>
      </c>
      <c r="DD70" s="412">
        <v>44028</v>
      </c>
      <c r="DE70" s="412">
        <v>11816</v>
      </c>
      <c r="DF70" s="412">
        <v>18632</v>
      </c>
      <c r="DG70" s="412">
        <v>1205</v>
      </c>
      <c r="DH70" s="412">
        <v>4961</v>
      </c>
      <c r="DI70" s="412">
        <v>775</v>
      </c>
      <c r="DJ70" s="412">
        <v>3539</v>
      </c>
      <c r="DK70" s="412">
        <v>3056</v>
      </c>
      <c r="DL70" s="412" t="s">
        <v>1711</v>
      </c>
      <c r="DM70" s="412">
        <v>53</v>
      </c>
      <c r="DN70" s="412">
        <v>44</v>
      </c>
      <c r="DO70" s="412">
        <v>213863</v>
      </c>
      <c r="DP70" s="412">
        <v>81055</v>
      </c>
      <c r="DQ70" s="412">
        <v>2299</v>
      </c>
      <c r="DR70" s="412">
        <v>112365</v>
      </c>
      <c r="DS70" s="412">
        <v>7132</v>
      </c>
      <c r="DT70" s="412">
        <v>11012</v>
      </c>
      <c r="DU70" s="412">
        <v>0</v>
      </c>
      <c r="DV70" s="412" t="s">
        <v>1711</v>
      </c>
      <c r="DW70" s="412" t="s">
        <v>1711</v>
      </c>
      <c r="DX70" s="412">
        <v>66377</v>
      </c>
      <c r="DY70" s="412">
        <v>23071</v>
      </c>
      <c r="DZ70" s="412">
        <v>43306</v>
      </c>
      <c r="EA70" s="412">
        <v>31433</v>
      </c>
      <c r="EB70" s="412">
        <v>28053</v>
      </c>
      <c r="EC70" s="412">
        <v>58</v>
      </c>
      <c r="ED70" s="412">
        <v>2840</v>
      </c>
      <c r="EE70" s="412">
        <v>482</v>
      </c>
      <c r="EF70" s="412">
        <v>5951</v>
      </c>
      <c r="EG70" s="412">
        <v>5951</v>
      </c>
      <c r="EH70" s="412">
        <v>159941</v>
      </c>
      <c r="EI70" s="412">
        <v>64397</v>
      </c>
      <c r="EJ70" s="412">
        <v>33926</v>
      </c>
      <c r="EK70" s="412">
        <v>12507</v>
      </c>
      <c r="EL70" s="412">
        <v>49111</v>
      </c>
      <c r="EM70" s="412">
        <v>50663</v>
      </c>
      <c r="EN70" s="412">
        <v>4211</v>
      </c>
      <c r="EO70" s="412">
        <v>2723</v>
      </c>
      <c r="EP70" s="412">
        <v>13289</v>
      </c>
      <c r="EQ70" s="412">
        <v>11668</v>
      </c>
      <c r="ER70" s="412">
        <v>4161</v>
      </c>
      <c r="ES70" s="412">
        <v>14611</v>
      </c>
      <c r="ET70" s="412">
        <v>641</v>
      </c>
      <c r="EU70" s="412">
        <v>641</v>
      </c>
      <c r="EV70" s="412">
        <v>0</v>
      </c>
      <c r="EW70" s="412" t="s">
        <v>1711</v>
      </c>
      <c r="EX70" s="412" t="s">
        <v>1711</v>
      </c>
      <c r="EY70" s="412" t="s">
        <v>1711</v>
      </c>
      <c r="EZ70" s="412" t="s">
        <v>1711</v>
      </c>
      <c r="FA70" s="413" t="s">
        <v>1711</v>
      </c>
    </row>
    <row r="71" spans="1:157" x14ac:dyDescent="0.15">
      <c r="A71" s="410" t="s">
        <v>1764</v>
      </c>
      <c r="B71" s="414" t="s">
        <v>1132</v>
      </c>
      <c r="C71" s="412">
        <v>547249</v>
      </c>
      <c r="D71" s="412">
        <v>86</v>
      </c>
      <c r="E71" s="412" t="s">
        <v>1711</v>
      </c>
      <c r="F71" s="412" t="s">
        <v>1711</v>
      </c>
      <c r="G71" s="412">
        <v>86</v>
      </c>
      <c r="H71" s="412" t="s">
        <v>1711</v>
      </c>
      <c r="I71" s="412" t="s">
        <v>1711</v>
      </c>
      <c r="J71" s="412">
        <v>107</v>
      </c>
      <c r="K71" s="412">
        <v>27</v>
      </c>
      <c r="L71" s="412">
        <v>80</v>
      </c>
      <c r="M71" s="412">
        <v>23860</v>
      </c>
      <c r="N71" s="412">
        <v>15610</v>
      </c>
      <c r="O71" s="412">
        <v>8042</v>
      </c>
      <c r="P71" s="412">
        <v>208</v>
      </c>
      <c r="Q71" s="412" t="s">
        <v>1711</v>
      </c>
      <c r="R71" s="412">
        <v>1474</v>
      </c>
      <c r="S71" s="412">
        <v>275</v>
      </c>
      <c r="T71" s="412">
        <v>1199</v>
      </c>
      <c r="U71" s="412">
        <v>2743</v>
      </c>
      <c r="V71" s="412">
        <v>400</v>
      </c>
      <c r="W71" s="412">
        <v>360</v>
      </c>
      <c r="X71" s="412">
        <v>1567</v>
      </c>
      <c r="Y71" s="412">
        <v>416</v>
      </c>
      <c r="Z71" s="412">
        <v>14127</v>
      </c>
      <c r="AA71" s="412">
        <v>836</v>
      </c>
      <c r="AB71" s="412">
        <v>5156</v>
      </c>
      <c r="AC71" s="412">
        <v>90</v>
      </c>
      <c r="AD71" s="412">
        <v>240</v>
      </c>
      <c r="AE71" s="412">
        <v>206</v>
      </c>
      <c r="AF71" s="412">
        <v>179</v>
      </c>
      <c r="AG71" s="412">
        <v>4993</v>
      </c>
      <c r="AH71" s="412">
        <v>2427</v>
      </c>
      <c r="AI71" s="412">
        <v>2747</v>
      </c>
      <c r="AJ71" s="412">
        <v>2738</v>
      </c>
      <c r="AK71" s="412">
        <v>9</v>
      </c>
      <c r="AL71" s="412">
        <v>1310</v>
      </c>
      <c r="AM71" s="412">
        <v>672</v>
      </c>
      <c r="AN71" s="412">
        <v>638</v>
      </c>
      <c r="AO71" s="412">
        <v>2565</v>
      </c>
      <c r="AP71" s="412">
        <v>1521</v>
      </c>
      <c r="AQ71" s="412">
        <v>279</v>
      </c>
      <c r="AR71" s="412">
        <v>608</v>
      </c>
      <c r="AS71" s="412">
        <v>157</v>
      </c>
      <c r="AT71" s="412">
        <v>2462</v>
      </c>
      <c r="AU71" s="412">
        <v>190</v>
      </c>
      <c r="AV71" s="412">
        <v>1722</v>
      </c>
      <c r="AW71" s="412">
        <v>282</v>
      </c>
      <c r="AX71" s="412">
        <v>268</v>
      </c>
      <c r="AY71" s="412">
        <v>3829</v>
      </c>
      <c r="AZ71" s="412">
        <v>3064</v>
      </c>
      <c r="BA71" s="412">
        <v>765</v>
      </c>
      <c r="BB71" s="412">
        <v>3446</v>
      </c>
      <c r="BC71" s="412">
        <v>1332</v>
      </c>
      <c r="BD71" s="412">
        <v>2114</v>
      </c>
      <c r="BE71" s="412">
        <v>3604</v>
      </c>
      <c r="BF71" s="412">
        <v>3604</v>
      </c>
      <c r="BG71" s="412">
        <v>3620</v>
      </c>
      <c r="BH71" s="412">
        <v>3620</v>
      </c>
      <c r="BI71" s="412">
        <v>6813</v>
      </c>
      <c r="BJ71" s="412">
        <v>6813</v>
      </c>
      <c r="BK71" s="412">
        <v>5823</v>
      </c>
      <c r="BL71" s="412">
        <v>2536</v>
      </c>
      <c r="BM71" s="412">
        <v>3287</v>
      </c>
      <c r="BN71" s="412">
        <v>20117</v>
      </c>
      <c r="BO71" s="412">
        <v>6885</v>
      </c>
      <c r="BP71" s="412">
        <v>4462</v>
      </c>
      <c r="BQ71" s="412">
        <v>1118</v>
      </c>
      <c r="BR71" s="412">
        <v>7652</v>
      </c>
      <c r="BS71" s="412">
        <v>21028</v>
      </c>
      <c r="BT71" s="412">
        <v>6686</v>
      </c>
      <c r="BU71" s="412">
        <v>14342</v>
      </c>
      <c r="BV71" s="412">
        <v>23553</v>
      </c>
      <c r="BW71" s="412">
        <v>6447</v>
      </c>
      <c r="BX71" s="412">
        <v>1579</v>
      </c>
      <c r="BY71" s="412">
        <v>11673</v>
      </c>
      <c r="BZ71" s="412">
        <v>1806</v>
      </c>
      <c r="CA71" s="412">
        <v>2048</v>
      </c>
      <c r="CB71" s="412">
        <v>30</v>
      </c>
      <c r="CC71" s="412">
        <v>10049</v>
      </c>
      <c r="CD71" s="412">
        <v>5793</v>
      </c>
      <c r="CE71" s="412">
        <v>33</v>
      </c>
      <c r="CF71" s="412">
        <v>3846</v>
      </c>
      <c r="CG71" s="412">
        <v>377</v>
      </c>
      <c r="CH71" s="412">
        <v>5995</v>
      </c>
      <c r="CI71" s="412">
        <v>3453</v>
      </c>
      <c r="CJ71" s="412">
        <v>126</v>
      </c>
      <c r="CK71" s="412">
        <v>2416</v>
      </c>
      <c r="CL71" s="412">
        <v>21796</v>
      </c>
      <c r="CM71" s="412">
        <v>21163</v>
      </c>
      <c r="CN71" s="412">
        <v>187</v>
      </c>
      <c r="CO71" s="412">
        <v>1671</v>
      </c>
      <c r="CP71" s="412">
        <v>1111</v>
      </c>
      <c r="CQ71" s="412">
        <v>633</v>
      </c>
      <c r="CR71" s="412">
        <v>0</v>
      </c>
      <c r="CS71" s="412" t="s">
        <v>1711</v>
      </c>
      <c r="CT71" s="412">
        <v>85</v>
      </c>
      <c r="CU71" s="412">
        <v>85</v>
      </c>
      <c r="CV71" s="412">
        <v>48938</v>
      </c>
      <c r="CW71" s="412">
        <v>30869</v>
      </c>
      <c r="CX71" s="412">
        <v>18069</v>
      </c>
      <c r="CY71" s="412">
        <v>86572</v>
      </c>
      <c r="CZ71" s="412">
        <v>86572</v>
      </c>
      <c r="DA71" s="412">
        <v>1868</v>
      </c>
      <c r="DB71" s="412">
        <v>1784</v>
      </c>
      <c r="DC71" s="412">
        <v>84</v>
      </c>
      <c r="DD71" s="412">
        <v>17739</v>
      </c>
      <c r="DE71" s="412">
        <v>2358</v>
      </c>
      <c r="DF71" s="412">
        <v>7672</v>
      </c>
      <c r="DG71" s="412">
        <v>523</v>
      </c>
      <c r="DH71" s="412">
        <v>1675</v>
      </c>
      <c r="DI71" s="412">
        <v>163</v>
      </c>
      <c r="DJ71" s="412">
        <v>600</v>
      </c>
      <c r="DK71" s="412">
        <v>4724</v>
      </c>
      <c r="DL71" s="412" t="s">
        <v>1711</v>
      </c>
      <c r="DM71" s="412">
        <v>89</v>
      </c>
      <c r="DN71" s="412">
        <v>24</v>
      </c>
      <c r="DO71" s="412">
        <v>118634</v>
      </c>
      <c r="DP71" s="412">
        <v>54241</v>
      </c>
      <c r="DQ71" s="412">
        <v>3077</v>
      </c>
      <c r="DR71" s="412">
        <v>52414</v>
      </c>
      <c r="DS71" s="412">
        <v>2245</v>
      </c>
      <c r="DT71" s="412">
        <v>6657</v>
      </c>
      <c r="DU71" s="412">
        <v>0</v>
      </c>
      <c r="DV71" s="412" t="s">
        <v>1711</v>
      </c>
      <c r="DW71" s="412" t="s">
        <v>1711</v>
      </c>
      <c r="DX71" s="412">
        <v>9317</v>
      </c>
      <c r="DY71" s="412">
        <v>987</v>
      </c>
      <c r="DZ71" s="412">
        <v>8330</v>
      </c>
      <c r="EA71" s="412">
        <v>20192</v>
      </c>
      <c r="EB71" s="412">
        <v>17361</v>
      </c>
      <c r="EC71" s="412">
        <v>27</v>
      </c>
      <c r="ED71" s="412">
        <v>2664</v>
      </c>
      <c r="EE71" s="412">
        <v>140</v>
      </c>
      <c r="EF71" s="412">
        <v>1941</v>
      </c>
      <c r="EG71" s="412">
        <v>1941</v>
      </c>
      <c r="EH71" s="412">
        <v>46970</v>
      </c>
      <c r="EI71" s="412">
        <v>21563</v>
      </c>
      <c r="EJ71" s="412">
        <v>11768</v>
      </c>
      <c r="EK71" s="412">
        <v>3041</v>
      </c>
      <c r="EL71" s="412">
        <v>10598</v>
      </c>
      <c r="EM71" s="412">
        <v>9455</v>
      </c>
      <c r="EN71" s="412">
        <v>1100</v>
      </c>
      <c r="EO71" s="412">
        <v>611</v>
      </c>
      <c r="EP71" s="412">
        <v>3600</v>
      </c>
      <c r="EQ71" s="412">
        <v>1549</v>
      </c>
      <c r="ER71" s="412">
        <v>78</v>
      </c>
      <c r="ES71" s="412">
        <v>2517</v>
      </c>
      <c r="ET71" s="412">
        <v>4384</v>
      </c>
      <c r="EU71" s="412">
        <v>4384</v>
      </c>
      <c r="EV71" s="412">
        <v>0</v>
      </c>
      <c r="EW71" s="412" t="s">
        <v>1711</v>
      </c>
      <c r="EX71" s="412" t="s">
        <v>1711</v>
      </c>
      <c r="EY71" s="412" t="s">
        <v>1711</v>
      </c>
      <c r="EZ71" s="412" t="s">
        <v>1711</v>
      </c>
      <c r="FA71" s="413" t="s">
        <v>1711</v>
      </c>
    </row>
    <row r="72" spans="1:157" x14ac:dyDescent="0.15">
      <c r="A72" s="410" t="s">
        <v>1763</v>
      </c>
      <c r="B72" s="414" t="s">
        <v>1133</v>
      </c>
      <c r="C72" s="412">
        <v>1179541</v>
      </c>
      <c r="D72" s="412">
        <v>258</v>
      </c>
      <c r="E72" s="412">
        <v>96</v>
      </c>
      <c r="F72" s="412">
        <v>33</v>
      </c>
      <c r="G72" s="412">
        <v>121</v>
      </c>
      <c r="H72" s="412">
        <v>4</v>
      </c>
      <c r="I72" s="412">
        <v>4</v>
      </c>
      <c r="J72" s="412">
        <v>92</v>
      </c>
      <c r="K72" s="412">
        <v>22</v>
      </c>
      <c r="L72" s="412">
        <v>70</v>
      </c>
      <c r="M72" s="412">
        <v>23246</v>
      </c>
      <c r="N72" s="412">
        <v>16971</v>
      </c>
      <c r="O72" s="412">
        <v>6189</v>
      </c>
      <c r="P72" s="412">
        <v>86</v>
      </c>
      <c r="Q72" s="412" t="s">
        <v>1711</v>
      </c>
      <c r="R72" s="412">
        <v>813</v>
      </c>
      <c r="S72" s="412">
        <v>516</v>
      </c>
      <c r="T72" s="412">
        <v>297</v>
      </c>
      <c r="U72" s="412">
        <v>1900</v>
      </c>
      <c r="V72" s="412">
        <v>132</v>
      </c>
      <c r="W72" s="412">
        <v>119</v>
      </c>
      <c r="X72" s="412">
        <v>1642</v>
      </c>
      <c r="Y72" s="412">
        <v>7</v>
      </c>
      <c r="Z72" s="412">
        <v>20569</v>
      </c>
      <c r="AA72" s="412">
        <v>608</v>
      </c>
      <c r="AB72" s="412">
        <v>8752</v>
      </c>
      <c r="AC72" s="412">
        <v>192</v>
      </c>
      <c r="AD72" s="412">
        <v>517</v>
      </c>
      <c r="AE72" s="412">
        <v>621</v>
      </c>
      <c r="AF72" s="412">
        <v>1082</v>
      </c>
      <c r="AG72" s="412">
        <v>6516</v>
      </c>
      <c r="AH72" s="412">
        <v>2281</v>
      </c>
      <c r="AI72" s="412">
        <v>1622</v>
      </c>
      <c r="AJ72" s="412">
        <v>1616</v>
      </c>
      <c r="AK72" s="412">
        <v>6</v>
      </c>
      <c r="AL72" s="412">
        <v>1733</v>
      </c>
      <c r="AM72" s="412">
        <v>474</v>
      </c>
      <c r="AN72" s="412">
        <v>1259</v>
      </c>
      <c r="AO72" s="412">
        <v>2589</v>
      </c>
      <c r="AP72" s="412">
        <v>1044</v>
      </c>
      <c r="AQ72" s="412">
        <v>328</v>
      </c>
      <c r="AR72" s="412">
        <v>1045</v>
      </c>
      <c r="AS72" s="412">
        <v>172</v>
      </c>
      <c r="AT72" s="412">
        <v>8911</v>
      </c>
      <c r="AU72" s="412">
        <v>311</v>
      </c>
      <c r="AV72" s="412">
        <v>8304</v>
      </c>
      <c r="AW72" s="412">
        <v>151</v>
      </c>
      <c r="AX72" s="412">
        <v>145</v>
      </c>
      <c r="AY72" s="412">
        <v>1961</v>
      </c>
      <c r="AZ72" s="412">
        <v>1572</v>
      </c>
      <c r="BA72" s="412">
        <v>389</v>
      </c>
      <c r="BB72" s="412">
        <v>3662</v>
      </c>
      <c r="BC72" s="412">
        <v>1887</v>
      </c>
      <c r="BD72" s="412">
        <v>1775</v>
      </c>
      <c r="BE72" s="412">
        <v>4869</v>
      </c>
      <c r="BF72" s="412">
        <v>4869</v>
      </c>
      <c r="BG72" s="412">
        <v>5737</v>
      </c>
      <c r="BH72" s="412">
        <v>5737</v>
      </c>
      <c r="BI72" s="412">
        <v>19370</v>
      </c>
      <c r="BJ72" s="412">
        <v>19370</v>
      </c>
      <c r="BK72" s="412">
        <v>17254</v>
      </c>
      <c r="BL72" s="412">
        <v>5393</v>
      </c>
      <c r="BM72" s="412">
        <v>11861</v>
      </c>
      <c r="BN72" s="412">
        <v>26698</v>
      </c>
      <c r="BO72" s="412">
        <v>11520</v>
      </c>
      <c r="BP72" s="412">
        <v>8278</v>
      </c>
      <c r="BQ72" s="412">
        <v>4612</v>
      </c>
      <c r="BR72" s="412">
        <v>2288</v>
      </c>
      <c r="BS72" s="412">
        <v>48221</v>
      </c>
      <c r="BT72" s="412">
        <v>14870</v>
      </c>
      <c r="BU72" s="412">
        <v>33351</v>
      </c>
      <c r="BV72" s="412">
        <v>38970</v>
      </c>
      <c r="BW72" s="412">
        <v>13589</v>
      </c>
      <c r="BX72" s="412">
        <v>2762</v>
      </c>
      <c r="BY72" s="412">
        <v>20401</v>
      </c>
      <c r="BZ72" s="412">
        <v>463</v>
      </c>
      <c r="CA72" s="412">
        <v>1755</v>
      </c>
      <c r="CB72" s="412">
        <v>21</v>
      </c>
      <c r="CC72" s="412">
        <v>28639</v>
      </c>
      <c r="CD72" s="412">
        <v>11107</v>
      </c>
      <c r="CE72" s="412">
        <v>141</v>
      </c>
      <c r="CF72" s="412">
        <v>16952</v>
      </c>
      <c r="CG72" s="412">
        <v>439</v>
      </c>
      <c r="CH72" s="412">
        <v>7551</v>
      </c>
      <c r="CI72" s="412">
        <v>4645</v>
      </c>
      <c r="CJ72" s="412">
        <v>238</v>
      </c>
      <c r="CK72" s="412">
        <v>2668</v>
      </c>
      <c r="CL72" s="412">
        <v>13265</v>
      </c>
      <c r="CM72" s="412">
        <v>11999</v>
      </c>
      <c r="CN72" s="412">
        <v>105</v>
      </c>
      <c r="CO72" s="412">
        <v>938</v>
      </c>
      <c r="CP72" s="412">
        <v>622</v>
      </c>
      <c r="CQ72" s="412">
        <v>1266</v>
      </c>
      <c r="CR72" s="412">
        <v>0</v>
      </c>
      <c r="CS72" s="412" t="s">
        <v>1711</v>
      </c>
      <c r="CT72" s="412">
        <v>406</v>
      </c>
      <c r="CU72" s="412">
        <v>406</v>
      </c>
      <c r="CV72" s="412">
        <v>154525</v>
      </c>
      <c r="CW72" s="412">
        <v>22668</v>
      </c>
      <c r="CX72" s="412">
        <v>131857</v>
      </c>
      <c r="CY72" s="412">
        <v>209373</v>
      </c>
      <c r="CZ72" s="412">
        <v>209373</v>
      </c>
      <c r="DA72" s="412">
        <v>1504</v>
      </c>
      <c r="DB72" s="412">
        <v>1204</v>
      </c>
      <c r="DC72" s="412">
        <v>300</v>
      </c>
      <c r="DD72" s="412">
        <v>38739</v>
      </c>
      <c r="DE72" s="412">
        <v>16202</v>
      </c>
      <c r="DF72" s="412">
        <v>9573</v>
      </c>
      <c r="DG72" s="412">
        <v>732</v>
      </c>
      <c r="DH72" s="412">
        <v>3650</v>
      </c>
      <c r="DI72" s="412">
        <v>647</v>
      </c>
      <c r="DJ72" s="412">
        <v>2301</v>
      </c>
      <c r="DK72" s="412">
        <v>5620</v>
      </c>
      <c r="DL72" s="412" t="s">
        <v>1711</v>
      </c>
      <c r="DM72" s="412">
        <v>24</v>
      </c>
      <c r="DN72" s="412">
        <v>14</v>
      </c>
      <c r="DO72" s="412">
        <v>293235</v>
      </c>
      <c r="DP72" s="412">
        <v>85864</v>
      </c>
      <c r="DQ72" s="412">
        <v>2707</v>
      </c>
      <c r="DR72" s="412">
        <v>50305</v>
      </c>
      <c r="DS72" s="412">
        <v>145612</v>
      </c>
      <c r="DT72" s="412">
        <v>8747</v>
      </c>
      <c r="DU72" s="412">
        <v>0</v>
      </c>
      <c r="DV72" s="412" t="s">
        <v>1711</v>
      </c>
      <c r="DW72" s="412" t="s">
        <v>1711</v>
      </c>
      <c r="DX72" s="412">
        <v>50224</v>
      </c>
      <c r="DY72" s="412">
        <v>19380</v>
      </c>
      <c r="DZ72" s="412">
        <v>30844</v>
      </c>
      <c r="EA72" s="412">
        <v>23619</v>
      </c>
      <c r="EB72" s="412">
        <v>20773</v>
      </c>
      <c r="EC72" s="412">
        <v>479</v>
      </c>
      <c r="ED72" s="412">
        <v>2199</v>
      </c>
      <c r="EE72" s="412">
        <v>168</v>
      </c>
      <c r="EF72" s="412">
        <v>1795</v>
      </c>
      <c r="EG72" s="412">
        <v>1795</v>
      </c>
      <c r="EH72" s="412">
        <v>93287</v>
      </c>
      <c r="EI72" s="412">
        <v>55510</v>
      </c>
      <c r="EJ72" s="412">
        <v>9948</v>
      </c>
      <c r="EK72" s="412">
        <v>5675</v>
      </c>
      <c r="EL72" s="412">
        <v>22154</v>
      </c>
      <c r="EM72" s="412">
        <v>34072</v>
      </c>
      <c r="EN72" s="412">
        <v>1204</v>
      </c>
      <c r="EO72" s="412">
        <v>11819</v>
      </c>
      <c r="EP72" s="412">
        <v>7878</v>
      </c>
      <c r="EQ72" s="412">
        <v>7045</v>
      </c>
      <c r="ER72" s="412">
        <v>111</v>
      </c>
      <c r="ES72" s="412">
        <v>6015</v>
      </c>
      <c r="ET72" s="412">
        <v>832</v>
      </c>
      <c r="EU72" s="412">
        <v>832</v>
      </c>
      <c r="EV72" s="412">
        <v>0</v>
      </c>
      <c r="EW72" s="412" t="s">
        <v>1711</v>
      </c>
      <c r="EX72" s="412" t="s">
        <v>1711</v>
      </c>
      <c r="EY72" s="412" t="s">
        <v>1711</v>
      </c>
      <c r="EZ72" s="412" t="s">
        <v>1711</v>
      </c>
      <c r="FA72" s="413" t="s">
        <v>1711</v>
      </c>
    </row>
    <row r="73" spans="1:157" x14ac:dyDescent="0.15">
      <c r="A73" s="410" t="s">
        <v>1762</v>
      </c>
      <c r="B73" s="414" t="s">
        <v>1134</v>
      </c>
      <c r="C73" s="412">
        <v>871423</v>
      </c>
      <c r="D73" s="412">
        <v>6462</v>
      </c>
      <c r="E73" s="412">
        <v>4609</v>
      </c>
      <c r="F73" s="412">
        <v>940</v>
      </c>
      <c r="G73" s="412">
        <v>137</v>
      </c>
      <c r="H73" s="412">
        <v>413</v>
      </c>
      <c r="I73" s="412">
        <v>363</v>
      </c>
      <c r="J73" s="412">
        <v>374</v>
      </c>
      <c r="K73" s="412">
        <v>13</v>
      </c>
      <c r="L73" s="412">
        <v>361</v>
      </c>
      <c r="M73" s="412">
        <v>9397</v>
      </c>
      <c r="N73" s="412">
        <v>7778</v>
      </c>
      <c r="O73" s="412">
        <v>1301</v>
      </c>
      <c r="P73" s="412">
        <v>318</v>
      </c>
      <c r="Q73" s="412" t="s">
        <v>1711</v>
      </c>
      <c r="R73" s="412">
        <v>2630</v>
      </c>
      <c r="S73" s="412">
        <v>914</v>
      </c>
      <c r="T73" s="412">
        <v>1716</v>
      </c>
      <c r="U73" s="412">
        <v>4963</v>
      </c>
      <c r="V73" s="412">
        <v>1497</v>
      </c>
      <c r="W73" s="412">
        <v>1527</v>
      </c>
      <c r="X73" s="412">
        <v>323</v>
      </c>
      <c r="Y73" s="412">
        <v>1616</v>
      </c>
      <c r="Z73" s="412">
        <v>2885</v>
      </c>
      <c r="AA73" s="412">
        <v>26</v>
      </c>
      <c r="AB73" s="412">
        <v>58</v>
      </c>
      <c r="AC73" s="412">
        <v>456</v>
      </c>
      <c r="AD73" s="412">
        <v>548</v>
      </c>
      <c r="AE73" s="412">
        <v>268</v>
      </c>
      <c r="AF73" s="412">
        <v>32</v>
      </c>
      <c r="AG73" s="412">
        <v>1104</v>
      </c>
      <c r="AH73" s="412">
        <v>393</v>
      </c>
      <c r="AI73" s="412">
        <v>442</v>
      </c>
      <c r="AJ73" s="412">
        <v>147</v>
      </c>
      <c r="AK73" s="412">
        <v>295</v>
      </c>
      <c r="AL73" s="412">
        <v>5018</v>
      </c>
      <c r="AM73" s="412">
        <v>4216</v>
      </c>
      <c r="AN73" s="412">
        <v>802</v>
      </c>
      <c r="AO73" s="412">
        <v>3798</v>
      </c>
      <c r="AP73" s="412">
        <v>278</v>
      </c>
      <c r="AQ73" s="412">
        <v>1863</v>
      </c>
      <c r="AR73" s="412">
        <v>366</v>
      </c>
      <c r="AS73" s="412">
        <v>1291</v>
      </c>
      <c r="AT73" s="412">
        <v>1567</v>
      </c>
      <c r="AU73" s="412">
        <v>40</v>
      </c>
      <c r="AV73" s="412">
        <v>303</v>
      </c>
      <c r="AW73" s="412">
        <v>429</v>
      </c>
      <c r="AX73" s="412">
        <v>795</v>
      </c>
      <c r="AY73" s="412">
        <v>957</v>
      </c>
      <c r="AZ73" s="412">
        <v>186</v>
      </c>
      <c r="BA73" s="412">
        <v>771</v>
      </c>
      <c r="BB73" s="412">
        <v>9956</v>
      </c>
      <c r="BC73" s="412">
        <v>2941</v>
      </c>
      <c r="BD73" s="412">
        <v>7015</v>
      </c>
      <c r="BE73" s="412">
        <v>3200</v>
      </c>
      <c r="BF73" s="412">
        <v>3200</v>
      </c>
      <c r="BG73" s="412">
        <v>8453</v>
      </c>
      <c r="BH73" s="412">
        <v>8453</v>
      </c>
      <c r="BI73" s="412">
        <v>2229</v>
      </c>
      <c r="BJ73" s="412">
        <v>2229</v>
      </c>
      <c r="BK73" s="412">
        <v>1426</v>
      </c>
      <c r="BL73" s="412">
        <v>159</v>
      </c>
      <c r="BM73" s="412">
        <v>1267</v>
      </c>
      <c r="BN73" s="412">
        <v>3824</v>
      </c>
      <c r="BO73" s="412">
        <v>2294</v>
      </c>
      <c r="BP73" s="412">
        <v>414</v>
      </c>
      <c r="BQ73" s="412">
        <v>669</v>
      </c>
      <c r="BR73" s="412">
        <v>447</v>
      </c>
      <c r="BS73" s="412">
        <v>573</v>
      </c>
      <c r="BT73" s="412">
        <v>407</v>
      </c>
      <c r="BU73" s="412">
        <v>166</v>
      </c>
      <c r="BV73" s="412">
        <v>5305</v>
      </c>
      <c r="BW73" s="412">
        <v>291</v>
      </c>
      <c r="BX73" s="412">
        <v>409</v>
      </c>
      <c r="BY73" s="412">
        <v>3190</v>
      </c>
      <c r="BZ73" s="412">
        <v>736</v>
      </c>
      <c r="CA73" s="412">
        <v>679</v>
      </c>
      <c r="CB73" s="412">
        <v>10</v>
      </c>
      <c r="CC73" s="412">
        <v>7561</v>
      </c>
      <c r="CD73" s="412">
        <v>4204</v>
      </c>
      <c r="CE73" s="412">
        <v>257</v>
      </c>
      <c r="CF73" s="412">
        <v>2642</v>
      </c>
      <c r="CG73" s="412">
        <v>458</v>
      </c>
      <c r="CH73" s="412">
        <v>145233</v>
      </c>
      <c r="CI73" s="412">
        <v>56386</v>
      </c>
      <c r="CJ73" s="412">
        <v>45753</v>
      </c>
      <c r="CK73" s="412">
        <v>43094</v>
      </c>
      <c r="CL73" s="412">
        <v>2615</v>
      </c>
      <c r="CM73" s="412">
        <v>1900</v>
      </c>
      <c r="CN73" s="412">
        <v>14</v>
      </c>
      <c r="CO73" s="412">
        <v>122</v>
      </c>
      <c r="CP73" s="412">
        <v>81</v>
      </c>
      <c r="CQ73" s="412">
        <v>715</v>
      </c>
      <c r="CR73" s="412">
        <v>103</v>
      </c>
      <c r="CS73" s="412">
        <v>103</v>
      </c>
      <c r="CT73" s="412">
        <v>6269</v>
      </c>
      <c r="CU73" s="412">
        <v>6269</v>
      </c>
      <c r="CV73" s="412">
        <v>158922</v>
      </c>
      <c r="CW73" s="412">
        <v>73252</v>
      </c>
      <c r="CX73" s="412">
        <v>85670</v>
      </c>
      <c r="CY73" s="412">
        <v>26576</v>
      </c>
      <c r="CZ73" s="412">
        <v>26576</v>
      </c>
      <c r="DA73" s="412">
        <v>30553</v>
      </c>
      <c r="DB73" s="412">
        <v>21812</v>
      </c>
      <c r="DC73" s="412">
        <v>8741</v>
      </c>
      <c r="DD73" s="412">
        <v>37445</v>
      </c>
      <c r="DE73" s="412">
        <v>631</v>
      </c>
      <c r="DF73" s="412">
        <v>26129</v>
      </c>
      <c r="DG73" s="412">
        <v>1781</v>
      </c>
      <c r="DH73" s="412">
        <v>169</v>
      </c>
      <c r="DI73" s="412">
        <v>3287</v>
      </c>
      <c r="DJ73" s="412">
        <v>1522</v>
      </c>
      <c r="DK73" s="412">
        <v>3418</v>
      </c>
      <c r="DL73" s="412">
        <v>408</v>
      </c>
      <c r="DM73" s="412">
        <v>22</v>
      </c>
      <c r="DN73" s="412">
        <v>508</v>
      </c>
      <c r="DO73" s="412">
        <v>9104</v>
      </c>
      <c r="DP73" s="412">
        <v>786</v>
      </c>
      <c r="DQ73" s="412">
        <v>868</v>
      </c>
      <c r="DR73" s="412">
        <v>4633</v>
      </c>
      <c r="DS73" s="412">
        <v>630</v>
      </c>
      <c r="DT73" s="412">
        <v>2187</v>
      </c>
      <c r="DU73" s="412">
        <v>0</v>
      </c>
      <c r="DV73" s="412" t="s">
        <v>1711</v>
      </c>
      <c r="DW73" s="412" t="s">
        <v>1711</v>
      </c>
      <c r="DX73" s="412">
        <v>7652</v>
      </c>
      <c r="DY73" s="412">
        <v>7144</v>
      </c>
      <c r="DZ73" s="412">
        <v>508</v>
      </c>
      <c r="EA73" s="412">
        <v>82749</v>
      </c>
      <c r="EB73" s="412">
        <v>31450</v>
      </c>
      <c r="EC73" s="412">
        <v>659</v>
      </c>
      <c r="ED73" s="412">
        <v>11324</v>
      </c>
      <c r="EE73" s="412">
        <v>39316</v>
      </c>
      <c r="EF73" s="412">
        <v>1275</v>
      </c>
      <c r="EG73" s="412">
        <v>1275</v>
      </c>
      <c r="EH73" s="412">
        <v>239065</v>
      </c>
      <c r="EI73" s="412">
        <v>163676</v>
      </c>
      <c r="EJ73" s="412">
        <v>1989</v>
      </c>
      <c r="EK73" s="412">
        <v>28274</v>
      </c>
      <c r="EL73" s="412">
        <v>45126</v>
      </c>
      <c r="EM73" s="412">
        <v>42616</v>
      </c>
      <c r="EN73" s="412">
        <v>3601</v>
      </c>
      <c r="EO73" s="412">
        <v>17051</v>
      </c>
      <c r="EP73" s="412">
        <v>9139</v>
      </c>
      <c r="EQ73" s="412">
        <v>2979</v>
      </c>
      <c r="ER73" s="412">
        <v>944</v>
      </c>
      <c r="ES73" s="412">
        <v>8902</v>
      </c>
      <c r="ET73" s="412">
        <v>226</v>
      </c>
      <c r="EU73" s="412">
        <v>226</v>
      </c>
      <c r="EV73" s="412">
        <v>0</v>
      </c>
      <c r="EW73" s="412" t="s">
        <v>1711</v>
      </c>
      <c r="EX73" s="412" t="s">
        <v>1711</v>
      </c>
      <c r="EY73" s="412" t="s">
        <v>1711</v>
      </c>
      <c r="EZ73" s="412" t="s">
        <v>1711</v>
      </c>
      <c r="FA73" s="413" t="s">
        <v>1711</v>
      </c>
    </row>
    <row r="74" spans="1:157" x14ac:dyDescent="0.15">
      <c r="A74" s="410" t="s">
        <v>1761</v>
      </c>
      <c r="B74" s="414" t="s">
        <v>1135</v>
      </c>
      <c r="C74" s="412">
        <v>1680803</v>
      </c>
      <c r="D74" s="412">
        <v>12463</v>
      </c>
      <c r="E74" s="412">
        <v>8889</v>
      </c>
      <c r="F74" s="412">
        <v>1812</v>
      </c>
      <c r="G74" s="412">
        <v>265</v>
      </c>
      <c r="H74" s="412">
        <v>797</v>
      </c>
      <c r="I74" s="412">
        <v>700</v>
      </c>
      <c r="J74" s="412">
        <v>722</v>
      </c>
      <c r="K74" s="412">
        <v>26</v>
      </c>
      <c r="L74" s="412">
        <v>696</v>
      </c>
      <c r="M74" s="412">
        <v>18126</v>
      </c>
      <c r="N74" s="412">
        <v>15003</v>
      </c>
      <c r="O74" s="412">
        <v>2509</v>
      </c>
      <c r="P74" s="412">
        <v>614</v>
      </c>
      <c r="Q74" s="412" t="s">
        <v>1711</v>
      </c>
      <c r="R74" s="412">
        <v>5072</v>
      </c>
      <c r="S74" s="412">
        <v>1763</v>
      </c>
      <c r="T74" s="412">
        <v>3309</v>
      </c>
      <c r="U74" s="412">
        <v>9578</v>
      </c>
      <c r="V74" s="412">
        <v>2889</v>
      </c>
      <c r="W74" s="412">
        <v>2946</v>
      </c>
      <c r="X74" s="412">
        <v>625</v>
      </c>
      <c r="Y74" s="412">
        <v>3118</v>
      </c>
      <c r="Z74" s="412">
        <v>5564</v>
      </c>
      <c r="AA74" s="412">
        <v>50</v>
      </c>
      <c r="AB74" s="412">
        <v>112</v>
      </c>
      <c r="AC74" s="412">
        <v>880</v>
      </c>
      <c r="AD74" s="412">
        <v>1057</v>
      </c>
      <c r="AE74" s="412">
        <v>517</v>
      </c>
      <c r="AF74" s="412">
        <v>62</v>
      </c>
      <c r="AG74" s="412">
        <v>2128</v>
      </c>
      <c r="AH74" s="412">
        <v>758</v>
      </c>
      <c r="AI74" s="412">
        <v>852</v>
      </c>
      <c r="AJ74" s="412">
        <v>284</v>
      </c>
      <c r="AK74" s="412">
        <v>568</v>
      </c>
      <c r="AL74" s="412">
        <v>9679</v>
      </c>
      <c r="AM74" s="412">
        <v>8131</v>
      </c>
      <c r="AN74" s="412">
        <v>1548</v>
      </c>
      <c r="AO74" s="412">
        <v>7324</v>
      </c>
      <c r="AP74" s="412">
        <v>537</v>
      </c>
      <c r="AQ74" s="412">
        <v>3592</v>
      </c>
      <c r="AR74" s="412">
        <v>706</v>
      </c>
      <c r="AS74" s="412">
        <v>2489</v>
      </c>
      <c r="AT74" s="412">
        <v>3024</v>
      </c>
      <c r="AU74" s="412">
        <v>78</v>
      </c>
      <c r="AV74" s="412">
        <v>584</v>
      </c>
      <c r="AW74" s="412">
        <v>828</v>
      </c>
      <c r="AX74" s="412">
        <v>1534</v>
      </c>
      <c r="AY74" s="412">
        <v>1846</v>
      </c>
      <c r="AZ74" s="412">
        <v>359</v>
      </c>
      <c r="BA74" s="412">
        <v>1487</v>
      </c>
      <c r="BB74" s="412">
        <v>19203</v>
      </c>
      <c r="BC74" s="412">
        <v>5672</v>
      </c>
      <c r="BD74" s="412">
        <v>13531</v>
      </c>
      <c r="BE74" s="412">
        <v>6173</v>
      </c>
      <c r="BF74" s="412">
        <v>6173</v>
      </c>
      <c r="BG74" s="412">
        <v>16304</v>
      </c>
      <c r="BH74" s="412">
        <v>16304</v>
      </c>
      <c r="BI74" s="412">
        <v>4301</v>
      </c>
      <c r="BJ74" s="412">
        <v>4301</v>
      </c>
      <c r="BK74" s="412">
        <v>2750</v>
      </c>
      <c r="BL74" s="412">
        <v>306</v>
      </c>
      <c r="BM74" s="412">
        <v>2444</v>
      </c>
      <c r="BN74" s="412">
        <v>7378</v>
      </c>
      <c r="BO74" s="412">
        <v>4425</v>
      </c>
      <c r="BP74" s="412">
        <v>798</v>
      </c>
      <c r="BQ74" s="412">
        <v>1291</v>
      </c>
      <c r="BR74" s="412">
        <v>864</v>
      </c>
      <c r="BS74" s="412">
        <v>1103</v>
      </c>
      <c r="BT74" s="412">
        <v>785</v>
      </c>
      <c r="BU74" s="412">
        <v>318</v>
      </c>
      <c r="BV74" s="412">
        <v>10231</v>
      </c>
      <c r="BW74" s="412">
        <v>561</v>
      </c>
      <c r="BX74" s="412">
        <v>788</v>
      </c>
      <c r="BY74" s="412">
        <v>6153</v>
      </c>
      <c r="BZ74" s="412">
        <v>1420</v>
      </c>
      <c r="CA74" s="412">
        <v>1309</v>
      </c>
      <c r="CB74" s="412">
        <v>19</v>
      </c>
      <c r="CC74" s="412">
        <v>14584</v>
      </c>
      <c r="CD74" s="412">
        <v>8109</v>
      </c>
      <c r="CE74" s="412">
        <v>497</v>
      </c>
      <c r="CF74" s="412">
        <v>5095</v>
      </c>
      <c r="CG74" s="412">
        <v>883</v>
      </c>
      <c r="CH74" s="412">
        <v>280129</v>
      </c>
      <c r="CI74" s="412">
        <v>108758</v>
      </c>
      <c r="CJ74" s="412">
        <v>88249</v>
      </c>
      <c r="CK74" s="412">
        <v>83122</v>
      </c>
      <c r="CL74" s="412">
        <v>5043</v>
      </c>
      <c r="CM74" s="412">
        <v>3663</v>
      </c>
      <c r="CN74" s="412">
        <v>26</v>
      </c>
      <c r="CO74" s="412">
        <v>237</v>
      </c>
      <c r="CP74" s="412">
        <v>157</v>
      </c>
      <c r="CQ74" s="412">
        <v>1380</v>
      </c>
      <c r="CR74" s="412">
        <v>199</v>
      </c>
      <c r="CS74" s="412">
        <v>199</v>
      </c>
      <c r="CT74" s="412">
        <v>12091</v>
      </c>
      <c r="CU74" s="412">
        <v>12091</v>
      </c>
      <c r="CV74" s="412">
        <v>306529</v>
      </c>
      <c r="CW74" s="412">
        <v>141288</v>
      </c>
      <c r="CX74" s="412">
        <v>165241</v>
      </c>
      <c r="CY74" s="412">
        <v>51260</v>
      </c>
      <c r="CZ74" s="412">
        <v>51260</v>
      </c>
      <c r="DA74" s="412">
        <v>58931</v>
      </c>
      <c r="DB74" s="412">
        <v>42070</v>
      </c>
      <c r="DC74" s="412">
        <v>16861</v>
      </c>
      <c r="DD74" s="412">
        <v>72226</v>
      </c>
      <c r="DE74" s="412">
        <v>1216</v>
      </c>
      <c r="DF74" s="412">
        <v>50398</v>
      </c>
      <c r="DG74" s="412">
        <v>3436</v>
      </c>
      <c r="DH74" s="412">
        <v>326</v>
      </c>
      <c r="DI74" s="412">
        <v>6341</v>
      </c>
      <c r="DJ74" s="412">
        <v>2937</v>
      </c>
      <c r="DK74" s="412">
        <v>6592</v>
      </c>
      <c r="DL74" s="412">
        <v>787</v>
      </c>
      <c r="DM74" s="412">
        <v>42</v>
      </c>
      <c r="DN74" s="412">
        <v>980</v>
      </c>
      <c r="DO74" s="412">
        <v>17558</v>
      </c>
      <c r="DP74" s="412">
        <v>1516</v>
      </c>
      <c r="DQ74" s="412">
        <v>1673</v>
      </c>
      <c r="DR74" s="412">
        <v>8937</v>
      </c>
      <c r="DS74" s="412">
        <v>1214</v>
      </c>
      <c r="DT74" s="412">
        <v>4218</v>
      </c>
      <c r="DU74" s="412">
        <v>0</v>
      </c>
      <c r="DV74" s="412" t="s">
        <v>1711</v>
      </c>
      <c r="DW74" s="412" t="s">
        <v>1711</v>
      </c>
      <c r="DX74" s="412">
        <v>14759</v>
      </c>
      <c r="DY74" s="412">
        <v>13779</v>
      </c>
      <c r="DZ74" s="412">
        <v>980</v>
      </c>
      <c r="EA74" s="412">
        <v>159608</v>
      </c>
      <c r="EB74" s="412">
        <v>60661</v>
      </c>
      <c r="EC74" s="412">
        <v>1271</v>
      </c>
      <c r="ED74" s="412">
        <v>21842</v>
      </c>
      <c r="EE74" s="412">
        <v>75834</v>
      </c>
      <c r="EF74" s="412">
        <v>2461</v>
      </c>
      <c r="EG74" s="412">
        <v>2461</v>
      </c>
      <c r="EH74" s="412">
        <v>461102</v>
      </c>
      <c r="EI74" s="412">
        <v>315694</v>
      </c>
      <c r="EJ74" s="412">
        <v>3835</v>
      </c>
      <c r="EK74" s="412">
        <v>54535</v>
      </c>
      <c r="EL74" s="412">
        <v>87038</v>
      </c>
      <c r="EM74" s="412">
        <v>82193</v>
      </c>
      <c r="EN74" s="412">
        <v>6948</v>
      </c>
      <c r="EO74" s="412">
        <v>32888</v>
      </c>
      <c r="EP74" s="412">
        <v>17627</v>
      </c>
      <c r="EQ74" s="412">
        <v>5740</v>
      </c>
      <c r="ER74" s="412">
        <v>1821</v>
      </c>
      <c r="ES74" s="412">
        <v>17169</v>
      </c>
      <c r="ET74" s="412">
        <v>437</v>
      </c>
      <c r="EU74" s="412">
        <v>437</v>
      </c>
      <c r="EV74" s="412">
        <v>0</v>
      </c>
      <c r="EW74" s="412" t="s">
        <v>1711</v>
      </c>
      <c r="EX74" s="412" t="s">
        <v>1711</v>
      </c>
      <c r="EY74" s="412" t="s">
        <v>1711</v>
      </c>
      <c r="EZ74" s="412" t="s">
        <v>1711</v>
      </c>
      <c r="FA74" s="413" t="s">
        <v>1711</v>
      </c>
    </row>
    <row r="75" spans="1:157" x14ac:dyDescent="0.15">
      <c r="A75" s="410" t="s">
        <v>1760</v>
      </c>
      <c r="B75" s="414" t="s">
        <v>406</v>
      </c>
      <c r="C75" s="412">
        <v>2142467</v>
      </c>
      <c r="D75" s="412">
        <v>36957</v>
      </c>
      <c r="E75" s="412">
        <v>16180</v>
      </c>
      <c r="F75" s="412">
        <v>12041</v>
      </c>
      <c r="G75" s="412">
        <v>2154</v>
      </c>
      <c r="H75" s="412">
        <v>4274</v>
      </c>
      <c r="I75" s="412">
        <v>2308</v>
      </c>
      <c r="J75" s="412">
        <v>1286</v>
      </c>
      <c r="K75" s="412">
        <v>34</v>
      </c>
      <c r="L75" s="412">
        <v>1252</v>
      </c>
      <c r="M75" s="412">
        <v>27964</v>
      </c>
      <c r="N75" s="412">
        <v>22547</v>
      </c>
      <c r="O75" s="412">
        <v>4289</v>
      </c>
      <c r="P75" s="412">
        <v>1128</v>
      </c>
      <c r="Q75" s="412" t="s">
        <v>1711</v>
      </c>
      <c r="R75" s="412">
        <v>4879</v>
      </c>
      <c r="S75" s="412">
        <v>1747</v>
      </c>
      <c r="T75" s="412">
        <v>3132</v>
      </c>
      <c r="U75" s="412">
        <v>13637</v>
      </c>
      <c r="V75" s="412">
        <v>4466</v>
      </c>
      <c r="W75" s="412">
        <v>5163</v>
      </c>
      <c r="X75" s="412">
        <v>579</v>
      </c>
      <c r="Y75" s="412">
        <v>3429</v>
      </c>
      <c r="Z75" s="412">
        <v>2966</v>
      </c>
      <c r="AA75" s="412">
        <v>120</v>
      </c>
      <c r="AB75" s="412">
        <v>955</v>
      </c>
      <c r="AC75" s="412">
        <v>14</v>
      </c>
      <c r="AD75" s="412">
        <v>248</v>
      </c>
      <c r="AE75" s="412">
        <v>129</v>
      </c>
      <c r="AF75" s="412">
        <v>53</v>
      </c>
      <c r="AG75" s="412">
        <v>406</v>
      </c>
      <c r="AH75" s="412">
        <v>1041</v>
      </c>
      <c r="AI75" s="412">
        <v>1006</v>
      </c>
      <c r="AJ75" s="412">
        <v>521</v>
      </c>
      <c r="AK75" s="412">
        <v>485</v>
      </c>
      <c r="AL75" s="412">
        <v>9318</v>
      </c>
      <c r="AM75" s="412">
        <v>7902</v>
      </c>
      <c r="AN75" s="412">
        <v>1416</v>
      </c>
      <c r="AO75" s="412">
        <v>15958</v>
      </c>
      <c r="AP75" s="412">
        <v>500</v>
      </c>
      <c r="AQ75" s="412">
        <v>10976</v>
      </c>
      <c r="AR75" s="412">
        <v>710</v>
      </c>
      <c r="AS75" s="412">
        <v>3772</v>
      </c>
      <c r="AT75" s="412">
        <v>3327</v>
      </c>
      <c r="AU75" s="412">
        <v>64</v>
      </c>
      <c r="AV75" s="412">
        <v>606</v>
      </c>
      <c r="AW75" s="412">
        <v>814</v>
      </c>
      <c r="AX75" s="412">
        <v>1843</v>
      </c>
      <c r="AY75" s="412">
        <v>1779</v>
      </c>
      <c r="AZ75" s="412">
        <v>493</v>
      </c>
      <c r="BA75" s="412">
        <v>1286</v>
      </c>
      <c r="BB75" s="412">
        <v>21841</v>
      </c>
      <c r="BC75" s="412">
        <v>7109</v>
      </c>
      <c r="BD75" s="412">
        <v>14732</v>
      </c>
      <c r="BE75" s="412">
        <v>6201</v>
      </c>
      <c r="BF75" s="412">
        <v>6201</v>
      </c>
      <c r="BG75" s="412">
        <v>15333</v>
      </c>
      <c r="BH75" s="412">
        <v>15333</v>
      </c>
      <c r="BI75" s="412">
        <v>2365</v>
      </c>
      <c r="BJ75" s="412">
        <v>2365</v>
      </c>
      <c r="BK75" s="412">
        <v>2053</v>
      </c>
      <c r="BL75" s="412">
        <v>160</v>
      </c>
      <c r="BM75" s="412">
        <v>1893</v>
      </c>
      <c r="BN75" s="412">
        <v>8414</v>
      </c>
      <c r="BO75" s="412">
        <v>4191</v>
      </c>
      <c r="BP75" s="412">
        <v>753</v>
      </c>
      <c r="BQ75" s="412">
        <v>2889</v>
      </c>
      <c r="BR75" s="412">
        <v>581</v>
      </c>
      <c r="BS75" s="412">
        <v>645</v>
      </c>
      <c r="BT75" s="412">
        <v>447</v>
      </c>
      <c r="BU75" s="412">
        <v>198</v>
      </c>
      <c r="BV75" s="412">
        <v>8876</v>
      </c>
      <c r="BW75" s="412">
        <v>336</v>
      </c>
      <c r="BX75" s="412">
        <v>641</v>
      </c>
      <c r="BY75" s="412">
        <v>5017</v>
      </c>
      <c r="BZ75" s="412">
        <v>1555</v>
      </c>
      <c r="CA75" s="412">
        <v>1327</v>
      </c>
      <c r="CB75" s="412">
        <v>8</v>
      </c>
      <c r="CC75" s="412">
        <v>13868</v>
      </c>
      <c r="CD75" s="412">
        <v>5109</v>
      </c>
      <c r="CE75" s="412">
        <v>398</v>
      </c>
      <c r="CF75" s="412">
        <v>6009</v>
      </c>
      <c r="CG75" s="412">
        <v>2352</v>
      </c>
      <c r="CH75" s="412">
        <v>449092</v>
      </c>
      <c r="CI75" s="412">
        <v>151216</v>
      </c>
      <c r="CJ75" s="412">
        <v>141929</v>
      </c>
      <c r="CK75" s="412">
        <v>155947</v>
      </c>
      <c r="CL75" s="412">
        <v>10459</v>
      </c>
      <c r="CM75" s="412">
        <v>8328</v>
      </c>
      <c r="CN75" s="412">
        <v>38</v>
      </c>
      <c r="CO75" s="412">
        <v>341</v>
      </c>
      <c r="CP75" s="412">
        <v>226</v>
      </c>
      <c r="CQ75" s="412">
        <v>2131</v>
      </c>
      <c r="CR75" s="412">
        <v>121</v>
      </c>
      <c r="CS75" s="412">
        <v>121</v>
      </c>
      <c r="CT75" s="412">
        <v>56533</v>
      </c>
      <c r="CU75" s="412">
        <v>56533</v>
      </c>
      <c r="CV75" s="412">
        <v>348856</v>
      </c>
      <c r="CW75" s="412">
        <v>194664</v>
      </c>
      <c r="CX75" s="412">
        <v>154192</v>
      </c>
      <c r="CY75" s="412">
        <v>14668</v>
      </c>
      <c r="CZ75" s="412">
        <v>14668</v>
      </c>
      <c r="DA75" s="412">
        <v>19275</v>
      </c>
      <c r="DB75" s="412">
        <v>13681</v>
      </c>
      <c r="DC75" s="412">
        <v>5594</v>
      </c>
      <c r="DD75" s="412">
        <v>463792</v>
      </c>
      <c r="DE75" s="412">
        <v>2721</v>
      </c>
      <c r="DF75" s="412">
        <v>354364</v>
      </c>
      <c r="DG75" s="412">
        <v>6069</v>
      </c>
      <c r="DH75" s="412">
        <v>677</v>
      </c>
      <c r="DI75" s="412">
        <v>69471</v>
      </c>
      <c r="DJ75" s="412">
        <v>12450</v>
      </c>
      <c r="DK75" s="412">
        <v>17206</v>
      </c>
      <c r="DL75" s="412">
        <v>1367</v>
      </c>
      <c r="DM75" s="412">
        <v>28</v>
      </c>
      <c r="DN75" s="412">
        <v>834</v>
      </c>
      <c r="DO75" s="412">
        <v>3494</v>
      </c>
      <c r="DP75" s="412">
        <v>526</v>
      </c>
      <c r="DQ75" s="412">
        <v>369</v>
      </c>
      <c r="DR75" s="412">
        <v>1417</v>
      </c>
      <c r="DS75" s="412">
        <v>202</v>
      </c>
      <c r="DT75" s="412">
        <v>980</v>
      </c>
      <c r="DU75" s="412">
        <v>0</v>
      </c>
      <c r="DV75" s="412" t="s">
        <v>1711</v>
      </c>
      <c r="DW75" s="412" t="s">
        <v>1711</v>
      </c>
      <c r="DX75" s="412">
        <v>9928</v>
      </c>
      <c r="DY75" s="412">
        <v>9407</v>
      </c>
      <c r="DZ75" s="412">
        <v>521</v>
      </c>
      <c r="EA75" s="412">
        <v>28058</v>
      </c>
      <c r="EB75" s="412">
        <v>6674</v>
      </c>
      <c r="EC75" s="412">
        <v>1373</v>
      </c>
      <c r="ED75" s="412">
        <v>11348</v>
      </c>
      <c r="EE75" s="412">
        <v>8663</v>
      </c>
      <c r="EF75" s="412">
        <v>2016</v>
      </c>
      <c r="EG75" s="412">
        <v>2016</v>
      </c>
      <c r="EH75" s="412">
        <v>466091</v>
      </c>
      <c r="EI75" s="412">
        <v>374460</v>
      </c>
      <c r="EJ75" s="412">
        <v>977</v>
      </c>
      <c r="EK75" s="412">
        <v>41512</v>
      </c>
      <c r="EL75" s="412">
        <v>49142</v>
      </c>
      <c r="EM75" s="412">
        <v>69812</v>
      </c>
      <c r="EN75" s="412">
        <v>6230</v>
      </c>
      <c r="EO75" s="412">
        <v>21296</v>
      </c>
      <c r="EP75" s="412">
        <v>13846</v>
      </c>
      <c r="EQ75" s="412">
        <v>7928</v>
      </c>
      <c r="ER75" s="412">
        <v>312</v>
      </c>
      <c r="ES75" s="412">
        <v>20200</v>
      </c>
      <c r="ET75" s="412">
        <v>1599</v>
      </c>
      <c r="EU75" s="412">
        <v>1599</v>
      </c>
      <c r="EV75" s="412">
        <v>0</v>
      </c>
      <c r="EW75" s="412" t="s">
        <v>1711</v>
      </c>
      <c r="EX75" s="412" t="s">
        <v>1711</v>
      </c>
      <c r="EY75" s="412" t="s">
        <v>1711</v>
      </c>
      <c r="EZ75" s="412" t="s">
        <v>1711</v>
      </c>
      <c r="FA75" s="413" t="s">
        <v>1711</v>
      </c>
    </row>
    <row r="76" spans="1:157" x14ac:dyDescent="0.15">
      <c r="A76" s="410" t="s">
        <v>1759</v>
      </c>
      <c r="B76" s="414" t="s">
        <v>410</v>
      </c>
      <c r="C76" s="412">
        <v>65462</v>
      </c>
      <c r="D76" s="412">
        <v>0</v>
      </c>
      <c r="E76" s="412" t="s">
        <v>1711</v>
      </c>
      <c r="F76" s="412" t="s">
        <v>1711</v>
      </c>
      <c r="G76" s="412" t="s">
        <v>1711</v>
      </c>
      <c r="H76" s="412" t="s">
        <v>1711</v>
      </c>
      <c r="I76" s="412" t="s">
        <v>1711</v>
      </c>
      <c r="J76" s="412">
        <v>0</v>
      </c>
      <c r="K76" s="412" t="s">
        <v>1711</v>
      </c>
      <c r="L76" s="412" t="s">
        <v>1711</v>
      </c>
      <c r="M76" s="412">
        <v>0</v>
      </c>
      <c r="N76" s="412" t="s">
        <v>1711</v>
      </c>
      <c r="O76" s="412" t="s">
        <v>1711</v>
      </c>
      <c r="P76" s="412" t="s">
        <v>1711</v>
      </c>
      <c r="Q76" s="412" t="s">
        <v>1711</v>
      </c>
      <c r="R76" s="412">
        <v>0</v>
      </c>
      <c r="S76" s="412" t="s">
        <v>1711</v>
      </c>
      <c r="T76" s="412" t="s">
        <v>1711</v>
      </c>
      <c r="U76" s="412">
        <v>0</v>
      </c>
      <c r="V76" s="412" t="s">
        <v>1711</v>
      </c>
      <c r="W76" s="412" t="s">
        <v>1711</v>
      </c>
      <c r="X76" s="412" t="s">
        <v>1711</v>
      </c>
      <c r="Y76" s="412" t="s">
        <v>1711</v>
      </c>
      <c r="Z76" s="412">
        <v>0</v>
      </c>
      <c r="AA76" s="412" t="s">
        <v>1711</v>
      </c>
      <c r="AB76" s="412" t="s">
        <v>1711</v>
      </c>
      <c r="AC76" s="412" t="s">
        <v>1711</v>
      </c>
      <c r="AD76" s="412" t="s">
        <v>1711</v>
      </c>
      <c r="AE76" s="412" t="s">
        <v>1711</v>
      </c>
      <c r="AF76" s="412" t="s">
        <v>1711</v>
      </c>
      <c r="AG76" s="412" t="s">
        <v>1711</v>
      </c>
      <c r="AH76" s="412" t="s">
        <v>1711</v>
      </c>
      <c r="AI76" s="412">
        <v>0</v>
      </c>
      <c r="AJ76" s="412" t="s">
        <v>1711</v>
      </c>
      <c r="AK76" s="412" t="s">
        <v>1711</v>
      </c>
      <c r="AL76" s="412">
        <v>0</v>
      </c>
      <c r="AM76" s="412" t="s">
        <v>1711</v>
      </c>
      <c r="AN76" s="412" t="s">
        <v>1711</v>
      </c>
      <c r="AO76" s="412">
        <v>0</v>
      </c>
      <c r="AP76" s="412" t="s">
        <v>1711</v>
      </c>
      <c r="AQ76" s="412" t="s">
        <v>1711</v>
      </c>
      <c r="AR76" s="412" t="s">
        <v>1711</v>
      </c>
      <c r="AS76" s="412" t="s">
        <v>1711</v>
      </c>
      <c r="AT76" s="412">
        <v>0</v>
      </c>
      <c r="AU76" s="412" t="s">
        <v>1711</v>
      </c>
      <c r="AV76" s="412" t="s">
        <v>1711</v>
      </c>
      <c r="AW76" s="412" t="s">
        <v>1711</v>
      </c>
      <c r="AX76" s="412" t="s">
        <v>1711</v>
      </c>
      <c r="AY76" s="412">
        <v>0</v>
      </c>
      <c r="AZ76" s="412" t="s">
        <v>1711</v>
      </c>
      <c r="BA76" s="412" t="s">
        <v>1711</v>
      </c>
      <c r="BB76" s="412">
        <v>0</v>
      </c>
      <c r="BC76" s="412" t="s">
        <v>1711</v>
      </c>
      <c r="BD76" s="412" t="s">
        <v>1711</v>
      </c>
      <c r="BE76" s="412">
        <v>0</v>
      </c>
      <c r="BF76" s="412" t="s">
        <v>1711</v>
      </c>
      <c r="BG76" s="412">
        <v>0</v>
      </c>
      <c r="BH76" s="412" t="s">
        <v>1711</v>
      </c>
      <c r="BI76" s="412">
        <v>0</v>
      </c>
      <c r="BJ76" s="412" t="s">
        <v>1711</v>
      </c>
      <c r="BK76" s="412">
        <v>0</v>
      </c>
      <c r="BL76" s="412" t="s">
        <v>1711</v>
      </c>
      <c r="BM76" s="412" t="s">
        <v>1711</v>
      </c>
      <c r="BN76" s="412">
        <v>0</v>
      </c>
      <c r="BO76" s="412" t="s">
        <v>1711</v>
      </c>
      <c r="BP76" s="412" t="s">
        <v>1711</v>
      </c>
      <c r="BQ76" s="412" t="s">
        <v>1711</v>
      </c>
      <c r="BR76" s="412" t="s">
        <v>1711</v>
      </c>
      <c r="BS76" s="412">
        <v>0</v>
      </c>
      <c r="BT76" s="412" t="s">
        <v>1711</v>
      </c>
      <c r="BU76" s="412" t="s">
        <v>1711</v>
      </c>
      <c r="BV76" s="412">
        <v>0</v>
      </c>
      <c r="BW76" s="412" t="s">
        <v>1711</v>
      </c>
      <c r="BX76" s="412" t="s">
        <v>1711</v>
      </c>
      <c r="BY76" s="412" t="s">
        <v>1711</v>
      </c>
      <c r="BZ76" s="412" t="s">
        <v>1711</v>
      </c>
      <c r="CA76" s="412" t="s">
        <v>1711</v>
      </c>
      <c r="CB76" s="412" t="s">
        <v>1711</v>
      </c>
      <c r="CC76" s="412">
        <v>0</v>
      </c>
      <c r="CD76" s="412" t="s">
        <v>1711</v>
      </c>
      <c r="CE76" s="412" t="s">
        <v>1711</v>
      </c>
      <c r="CF76" s="412" t="s">
        <v>1711</v>
      </c>
      <c r="CG76" s="412" t="s">
        <v>1711</v>
      </c>
      <c r="CH76" s="412">
        <v>0</v>
      </c>
      <c r="CI76" s="412" t="s">
        <v>1711</v>
      </c>
      <c r="CJ76" s="412" t="s">
        <v>1711</v>
      </c>
      <c r="CK76" s="412" t="s">
        <v>1711</v>
      </c>
      <c r="CL76" s="412">
        <v>0</v>
      </c>
      <c r="CM76" s="412" t="s">
        <v>1711</v>
      </c>
      <c r="CN76" s="412" t="s">
        <v>1711</v>
      </c>
      <c r="CO76" s="412" t="s">
        <v>1711</v>
      </c>
      <c r="CP76" s="412" t="s">
        <v>1711</v>
      </c>
      <c r="CQ76" s="412" t="s">
        <v>1711</v>
      </c>
      <c r="CR76" s="412">
        <v>0</v>
      </c>
      <c r="CS76" s="412" t="s">
        <v>1711</v>
      </c>
      <c r="CT76" s="412">
        <v>0</v>
      </c>
      <c r="CU76" s="412" t="s">
        <v>1711</v>
      </c>
      <c r="CV76" s="412">
        <v>19147</v>
      </c>
      <c r="CW76" s="412" t="s">
        <v>1711</v>
      </c>
      <c r="CX76" s="412">
        <v>19147</v>
      </c>
      <c r="CY76" s="412">
        <v>88</v>
      </c>
      <c r="CZ76" s="412">
        <v>88</v>
      </c>
      <c r="DA76" s="412">
        <v>0</v>
      </c>
      <c r="DB76" s="412" t="s">
        <v>1711</v>
      </c>
      <c r="DC76" s="412" t="s">
        <v>1711</v>
      </c>
      <c r="DD76" s="412">
        <v>143</v>
      </c>
      <c r="DE76" s="412" t="s">
        <v>1711</v>
      </c>
      <c r="DF76" s="412">
        <v>99</v>
      </c>
      <c r="DG76" s="412" t="s">
        <v>1711</v>
      </c>
      <c r="DH76" s="412" t="s">
        <v>1711</v>
      </c>
      <c r="DI76" s="412" t="s">
        <v>1711</v>
      </c>
      <c r="DJ76" s="412" t="s">
        <v>1711</v>
      </c>
      <c r="DK76" s="412" t="s">
        <v>1711</v>
      </c>
      <c r="DL76" s="412" t="s">
        <v>1711</v>
      </c>
      <c r="DM76" s="412" t="s">
        <v>1711</v>
      </c>
      <c r="DN76" s="412">
        <v>44</v>
      </c>
      <c r="DO76" s="412">
        <v>401</v>
      </c>
      <c r="DP76" s="412" t="s">
        <v>1711</v>
      </c>
      <c r="DQ76" s="412" t="s">
        <v>1711</v>
      </c>
      <c r="DR76" s="412" t="s">
        <v>1711</v>
      </c>
      <c r="DS76" s="412" t="s">
        <v>1711</v>
      </c>
      <c r="DT76" s="412">
        <v>401</v>
      </c>
      <c r="DU76" s="412">
        <v>0</v>
      </c>
      <c r="DV76" s="412" t="s">
        <v>1711</v>
      </c>
      <c r="DW76" s="412" t="s">
        <v>1711</v>
      </c>
      <c r="DX76" s="412">
        <v>60</v>
      </c>
      <c r="DY76" s="412">
        <v>60</v>
      </c>
      <c r="DZ76" s="412" t="s">
        <v>1711</v>
      </c>
      <c r="EA76" s="412">
        <v>0</v>
      </c>
      <c r="EB76" s="412" t="s">
        <v>1711</v>
      </c>
      <c r="EC76" s="412" t="s">
        <v>1711</v>
      </c>
      <c r="ED76" s="412" t="s">
        <v>1711</v>
      </c>
      <c r="EE76" s="412" t="s">
        <v>1711</v>
      </c>
      <c r="EF76" s="412">
        <v>0</v>
      </c>
      <c r="EG76" s="412" t="s">
        <v>1711</v>
      </c>
      <c r="EH76" s="412">
        <v>64</v>
      </c>
      <c r="EI76" s="412" t="s">
        <v>1711</v>
      </c>
      <c r="EJ76" s="412" t="s">
        <v>1711</v>
      </c>
      <c r="EK76" s="412" t="s">
        <v>1711</v>
      </c>
      <c r="EL76" s="412">
        <v>64</v>
      </c>
      <c r="EM76" s="412">
        <v>45559</v>
      </c>
      <c r="EN76" s="412" t="s">
        <v>1711</v>
      </c>
      <c r="EO76" s="412">
        <v>38845</v>
      </c>
      <c r="EP76" s="412" t="s">
        <v>1711</v>
      </c>
      <c r="EQ76" s="412">
        <v>20</v>
      </c>
      <c r="ER76" s="412" t="s">
        <v>1711</v>
      </c>
      <c r="ES76" s="412">
        <v>6694</v>
      </c>
      <c r="ET76" s="412">
        <v>0</v>
      </c>
      <c r="EU76" s="412" t="s">
        <v>1711</v>
      </c>
      <c r="EV76" s="412">
        <v>0</v>
      </c>
      <c r="EW76" s="412" t="s">
        <v>1711</v>
      </c>
      <c r="EX76" s="412" t="s">
        <v>1711</v>
      </c>
      <c r="EY76" s="412" t="s">
        <v>1711</v>
      </c>
      <c r="EZ76" s="412" t="s">
        <v>1711</v>
      </c>
      <c r="FA76" s="413" t="s">
        <v>1711</v>
      </c>
    </row>
    <row r="77" spans="1:157" x14ac:dyDescent="0.15">
      <c r="A77" s="410" t="s">
        <v>1758</v>
      </c>
      <c r="B77" s="414" t="s">
        <v>1138</v>
      </c>
      <c r="C77" s="412">
        <v>217347</v>
      </c>
      <c r="D77" s="412">
        <v>17721</v>
      </c>
      <c r="E77" s="412" t="s">
        <v>1711</v>
      </c>
      <c r="F77" s="412" t="s">
        <v>1711</v>
      </c>
      <c r="G77" s="412" t="s">
        <v>1711</v>
      </c>
      <c r="H77" s="412" t="s">
        <v>1711</v>
      </c>
      <c r="I77" s="412">
        <v>17721</v>
      </c>
      <c r="J77" s="412">
        <v>0</v>
      </c>
      <c r="K77" s="412" t="s">
        <v>1711</v>
      </c>
      <c r="L77" s="412" t="s">
        <v>1711</v>
      </c>
      <c r="M77" s="412">
        <v>0</v>
      </c>
      <c r="N77" s="412" t="s">
        <v>1711</v>
      </c>
      <c r="O77" s="412" t="s">
        <v>1711</v>
      </c>
      <c r="P77" s="412" t="s">
        <v>1711</v>
      </c>
      <c r="Q77" s="412" t="s">
        <v>1711</v>
      </c>
      <c r="R77" s="412">
        <v>0</v>
      </c>
      <c r="S77" s="412" t="s">
        <v>1711</v>
      </c>
      <c r="T77" s="412" t="s">
        <v>1711</v>
      </c>
      <c r="U77" s="412">
        <v>0</v>
      </c>
      <c r="V77" s="412" t="s">
        <v>1711</v>
      </c>
      <c r="W77" s="412" t="s">
        <v>1711</v>
      </c>
      <c r="X77" s="412" t="s">
        <v>1711</v>
      </c>
      <c r="Y77" s="412" t="s">
        <v>1711</v>
      </c>
      <c r="Z77" s="412">
        <v>0</v>
      </c>
      <c r="AA77" s="412" t="s">
        <v>1711</v>
      </c>
      <c r="AB77" s="412" t="s">
        <v>1711</v>
      </c>
      <c r="AC77" s="412" t="s">
        <v>1711</v>
      </c>
      <c r="AD77" s="412" t="s">
        <v>1711</v>
      </c>
      <c r="AE77" s="412" t="s">
        <v>1711</v>
      </c>
      <c r="AF77" s="412" t="s">
        <v>1711</v>
      </c>
      <c r="AG77" s="412" t="s">
        <v>1711</v>
      </c>
      <c r="AH77" s="412" t="s">
        <v>1711</v>
      </c>
      <c r="AI77" s="412">
        <v>0</v>
      </c>
      <c r="AJ77" s="412" t="s">
        <v>1711</v>
      </c>
      <c r="AK77" s="412" t="s">
        <v>1711</v>
      </c>
      <c r="AL77" s="412">
        <v>0</v>
      </c>
      <c r="AM77" s="412" t="s">
        <v>1711</v>
      </c>
      <c r="AN77" s="412" t="s">
        <v>1711</v>
      </c>
      <c r="AO77" s="412">
        <v>0</v>
      </c>
      <c r="AP77" s="412" t="s">
        <v>1711</v>
      </c>
      <c r="AQ77" s="412" t="s">
        <v>1711</v>
      </c>
      <c r="AR77" s="412" t="s">
        <v>1711</v>
      </c>
      <c r="AS77" s="412" t="s">
        <v>1711</v>
      </c>
      <c r="AT77" s="412">
        <v>0</v>
      </c>
      <c r="AU77" s="412" t="s">
        <v>1711</v>
      </c>
      <c r="AV77" s="412" t="s">
        <v>1711</v>
      </c>
      <c r="AW77" s="412" t="s">
        <v>1711</v>
      </c>
      <c r="AX77" s="412" t="s">
        <v>1711</v>
      </c>
      <c r="AY77" s="412">
        <v>0</v>
      </c>
      <c r="AZ77" s="412" t="s">
        <v>1711</v>
      </c>
      <c r="BA77" s="412" t="s">
        <v>1711</v>
      </c>
      <c r="BB77" s="412">
        <v>0</v>
      </c>
      <c r="BC77" s="412" t="s">
        <v>1711</v>
      </c>
      <c r="BD77" s="412" t="s">
        <v>1711</v>
      </c>
      <c r="BE77" s="412">
        <v>0</v>
      </c>
      <c r="BF77" s="412" t="s">
        <v>1711</v>
      </c>
      <c r="BG77" s="412">
        <v>0</v>
      </c>
      <c r="BH77" s="412" t="s">
        <v>1711</v>
      </c>
      <c r="BI77" s="412">
        <v>0</v>
      </c>
      <c r="BJ77" s="412" t="s">
        <v>1711</v>
      </c>
      <c r="BK77" s="412">
        <v>0</v>
      </c>
      <c r="BL77" s="412" t="s">
        <v>1711</v>
      </c>
      <c r="BM77" s="412" t="s">
        <v>1711</v>
      </c>
      <c r="BN77" s="412">
        <v>0</v>
      </c>
      <c r="BO77" s="412" t="s">
        <v>1711</v>
      </c>
      <c r="BP77" s="412" t="s">
        <v>1711</v>
      </c>
      <c r="BQ77" s="412" t="s">
        <v>1711</v>
      </c>
      <c r="BR77" s="412" t="s">
        <v>1711</v>
      </c>
      <c r="BS77" s="412">
        <v>0</v>
      </c>
      <c r="BT77" s="412" t="s">
        <v>1711</v>
      </c>
      <c r="BU77" s="412" t="s">
        <v>1711</v>
      </c>
      <c r="BV77" s="412">
        <v>0</v>
      </c>
      <c r="BW77" s="412" t="s">
        <v>1711</v>
      </c>
      <c r="BX77" s="412" t="s">
        <v>1711</v>
      </c>
      <c r="BY77" s="412" t="s">
        <v>1711</v>
      </c>
      <c r="BZ77" s="412" t="s">
        <v>1711</v>
      </c>
      <c r="CA77" s="412" t="s">
        <v>1711</v>
      </c>
      <c r="CB77" s="412" t="s">
        <v>1711</v>
      </c>
      <c r="CC77" s="412">
        <v>0</v>
      </c>
      <c r="CD77" s="412" t="s">
        <v>1711</v>
      </c>
      <c r="CE77" s="412" t="s">
        <v>1711</v>
      </c>
      <c r="CF77" s="412" t="s">
        <v>1711</v>
      </c>
      <c r="CG77" s="412" t="s">
        <v>1711</v>
      </c>
      <c r="CH77" s="412">
        <v>7263</v>
      </c>
      <c r="CI77" s="412" t="s">
        <v>1711</v>
      </c>
      <c r="CJ77" s="412" t="s">
        <v>1711</v>
      </c>
      <c r="CK77" s="412">
        <v>7263</v>
      </c>
      <c r="CL77" s="412">
        <v>0</v>
      </c>
      <c r="CM77" s="412" t="s">
        <v>1711</v>
      </c>
      <c r="CN77" s="412" t="s">
        <v>1711</v>
      </c>
      <c r="CO77" s="412" t="s">
        <v>1711</v>
      </c>
      <c r="CP77" s="412" t="s">
        <v>1711</v>
      </c>
      <c r="CQ77" s="412" t="s">
        <v>1711</v>
      </c>
      <c r="CR77" s="412">
        <v>0</v>
      </c>
      <c r="CS77" s="412" t="s">
        <v>1711</v>
      </c>
      <c r="CT77" s="412">
        <v>0</v>
      </c>
      <c r="CU77" s="412" t="s">
        <v>1711</v>
      </c>
      <c r="CV77" s="412">
        <v>0</v>
      </c>
      <c r="CW77" s="412" t="s">
        <v>1711</v>
      </c>
      <c r="CX77" s="412" t="s">
        <v>1711</v>
      </c>
      <c r="CY77" s="412">
        <v>0</v>
      </c>
      <c r="CZ77" s="412" t="s">
        <v>1711</v>
      </c>
      <c r="DA77" s="412">
        <v>0</v>
      </c>
      <c r="DB77" s="412" t="s">
        <v>1711</v>
      </c>
      <c r="DC77" s="412" t="s">
        <v>1711</v>
      </c>
      <c r="DD77" s="412">
        <v>192363</v>
      </c>
      <c r="DE77" s="412" t="s">
        <v>1711</v>
      </c>
      <c r="DF77" s="412" t="s">
        <v>1711</v>
      </c>
      <c r="DG77" s="412">
        <v>183871</v>
      </c>
      <c r="DH77" s="412" t="s">
        <v>1711</v>
      </c>
      <c r="DI77" s="412" t="s">
        <v>1711</v>
      </c>
      <c r="DJ77" s="412" t="s">
        <v>1711</v>
      </c>
      <c r="DK77" s="412">
        <v>8492</v>
      </c>
      <c r="DL77" s="412" t="s">
        <v>1711</v>
      </c>
      <c r="DM77" s="412" t="s">
        <v>1711</v>
      </c>
      <c r="DN77" s="412" t="s">
        <v>1711</v>
      </c>
      <c r="DO77" s="412">
        <v>0</v>
      </c>
      <c r="DP77" s="412" t="s">
        <v>1711</v>
      </c>
      <c r="DQ77" s="412" t="s">
        <v>1711</v>
      </c>
      <c r="DR77" s="412" t="s">
        <v>1711</v>
      </c>
      <c r="DS77" s="412" t="s">
        <v>1711</v>
      </c>
      <c r="DT77" s="412" t="s">
        <v>1711</v>
      </c>
      <c r="DU77" s="412">
        <v>0</v>
      </c>
      <c r="DV77" s="412" t="s">
        <v>1711</v>
      </c>
      <c r="DW77" s="412" t="s">
        <v>1711</v>
      </c>
      <c r="DX77" s="412">
        <v>0</v>
      </c>
      <c r="DY77" s="412" t="s">
        <v>1711</v>
      </c>
      <c r="DZ77" s="412" t="s">
        <v>1711</v>
      </c>
      <c r="EA77" s="412">
        <v>0</v>
      </c>
      <c r="EB77" s="412" t="s">
        <v>1711</v>
      </c>
      <c r="EC77" s="412" t="s">
        <v>1711</v>
      </c>
      <c r="ED77" s="412" t="s">
        <v>1711</v>
      </c>
      <c r="EE77" s="412" t="s">
        <v>1711</v>
      </c>
      <c r="EF77" s="412">
        <v>0</v>
      </c>
      <c r="EG77" s="412" t="s">
        <v>1711</v>
      </c>
      <c r="EH77" s="412">
        <v>0</v>
      </c>
      <c r="EI77" s="412" t="s">
        <v>1711</v>
      </c>
      <c r="EJ77" s="412" t="s">
        <v>1711</v>
      </c>
      <c r="EK77" s="412" t="s">
        <v>1711</v>
      </c>
      <c r="EL77" s="412" t="s">
        <v>1711</v>
      </c>
      <c r="EM77" s="412">
        <v>0</v>
      </c>
      <c r="EN77" s="412" t="s">
        <v>1711</v>
      </c>
      <c r="EO77" s="412" t="s">
        <v>1711</v>
      </c>
      <c r="EP77" s="412" t="s">
        <v>1711</v>
      </c>
      <c r="EQ77" s="412" t="s">
        <v>1711</v>
      </c>
      <c r="ER77" s="412" t="s">
        <v>1711</v>
      </c>
      <c r="ES77" s="412" t="s">
        <v>1711</v>
      </c>
      <c r="ET77" s="412">
        <v>0</v>
      </c>
      <c r="EU77" s="412" t="s">
        <v>1711</v>
      </c>
      <c r="EV77" s="412">
        <v>0</v>
      </c>
      <c r="EW77" s="412" t="s">
        <v>1711</v>
      </c>
      <c r="EX77" s="412" t="s">
        <v>1711</v>
      </c>
      <c r="EY77" s="412" t="s">
        <v>1711</v>
      </c>
      <c r="EZ77" s="412" t="s">
        <v>1711</v>
      </c>
      <c r="FA77" s="413" t="s">
        <v>1711</v>
      </c>
    </row>
    <row r="78" spans="1:157" x14ac:dyDescent="0.15">
      <c r="A78" s="410" t="s">
        <v>1757</v>
      </c>
      <c r="B78" s="414" t="s">
        <v>1139</v>
      </c>
      <c r="C78" s="412">
        <v>30007</v>
      </c>
      <c r="D78" s="412">
        <v>12854</v>
      </c>
      <c r="E78" s="412" t="s">
        <v>1711</v>
      </c>
      <c r="F78" s="412" t="s">
        <v>1711</v>
      </c>
      <c r="G78" s="412" t="s">
        <v>1711</v>
      </c>
      <c r="H78" s="412" t="s">
        <v>1711</v>
      </c>
      <c r="I78" s="412">
        <v>12854</v>
      </c>
      <c r="J78" s="412">
        <v>0</v>
      </c>
      <c r="K78" s="412" t="s">
        <v>1711</v>
      </c>
      <c r="L78" s="412" t="s">
        <v>1711</v>
      </c>
      <c r="M78" s="412">
        <v>0</v>
      </c>
      <c r="N78" s="412" t="s">
        <v>1711</v>
      </c>
      <c r="O78" s="412" t="s">
        <v>1711</v>
      </c>
      <c r="P78" s="412" t="s">
        <v>1711</v>
      </c>
      <c r="Q78" s="412" t="s">
        <v>1711</v>
      </c>
      <c r="R78" s="412">
        <v>0</v>
      </c>
      <c r="S78" s="412" t="s">
        <v>1711</v>
      </c>
      <c r="T78" s="412" t="s">
        <v>1711</v>
      </c>
      <c r="U78" s="412">
        <v>0</v>
      </c>
      <c r="V78" s="412" t="s">
        <v>1711</v>
      </c>
      <c r="W78" s="412" t="s">
        <v>1711</v>
      </c>
      <c r="X78" s="412" t="s">
        <v>1711</v>
      </c>
      <c r="Y78" s="412" t="s">
        <v>1711</v>
      </c>
      <c r="Z78" s="412">
        <v>0</v>
      </c>
      <c r="AA78" s="412" t="s">
        <v>1711</v>
      </c>
      <c r="AB78" s="412" t="s">
        <v>1711</v>
      </c>
      <c r="AC78" s="412" t="s">
        <v>1711</v>
      </c>
      <c r="AD78" s="412" t="s">
        <v>1711</v>
      </c>
      <c r="AE78" s="412" t="s">
        <v>1711</v>
      </c>
      <c r="AF78" s="412" t="s">
        <v>1711</v>
      </c>
      <c r="AG78" s="412" t="s">
        <v>1711</v>
      </c>
      <c r="AH78" s="412" t="s">
        <v>1711</v>
      </c>
      <c r="AI78" s="412">
        <v>0</v>
      </c>
      <c r="AJ78" s="412" t="s">
        <v>1711</v>
      </c>
      <c r="AK78" s="412" t="s">
        <v>1711</v>
      </c>
      <c r="AL78" s="412">
        <v>0</v>
      </c>
      <c r="AM78" s="412" t="s">
        <v>1711</v>
      </c>
      <c r="AN78" s="412" t="s">
        <v>1711</v>
      </c>
      <c r="AO78" s="412">
        <v>0</v>
      </c>
      <c r="AP78" s="412" t="s">
        <v>1711</v>
      </c>
      <c r="AQ78" s="412" t="s">
        <v>1711</v>
      </c>
      <c r="AR78" s="412" t="s">
        <v>1711</v>
      </c>
      <c r="AS78" s="412" t="s">
        <v>1711</v>
      </c>
      <c r="AT78" s="412">
        <v>0</v>
      </c>
      <c r="AU78" s="412" t="s">
        <v>1711</v>
      </c>
      <c r="AV78" s="412" t="s">
        <v>1711</v>
      </c>
      <c r="AW78" s="412" t="s">
        <v>1711</v>
      </c>
      <c r="AX78" s="412" t="s">
        <v>1711</v>
      </c>
      <c r="AY78" s="412">
        <v>0</v>
      </c>
      <c r="AZ78" s="412" t="s">
        <v>1711</v>
      </c>
      <c r="BA78" s="412" t="s">
        <v>1711</v>
      </c>
      <c r="BB78" s="412">
        <v>0</v>
      </c>
      <c r="BC78" s="412" t="s">
        <v>1711</v>
      </c>
      <c r="BD78" s="412" t="s">
        <v>1711</v>
      </c>
      <c r="BE78" s="412">
        <v>0</v>
      </c>
      <c r="BF78" s="412" t="s">
        <v>1711</v>
      </c>
      <c r="BG78" s="412">
        <v>0</v>
      </c>
      <c r="BH78" s="412" t="s">
        <v>1711</v>
      </c>
      <c r="BI78" s="412">
        <v>0</v>
      </c>
      <c r="BJ78" s="412" t="s">
        <v>1711</v>
      </c>
      <c r="BK78" s="412">
        <v>0</v>
      </c>
      <c r="BL78" s="412" t="s">
        <v>1711</v>
      </c>
      <c r="BM78" s="412" t="s">
        <v>1711</v>
      </c>
      <c r="BN78" s="412">
        <v>0</v>
      </c>
      <c r="BO78" s="412" t="s">
        <v>1711</v>
      </c>
      <c r="BP78" s="412" t="s">
        <v>1711</v>
      </c>
      <c r="BQ78" s="412" t="s">
        <v>1711</v>
      </c>
      <c r="BR78" s="412" t="s">
        <v>1711</v>
      </c>
      <c r="BS78" s="412">
        <v>0</v>
      </c>
      <c r="BT78" s="412" t="s">
        <v>1711</v>
      </c>
      <c r="BU78" s="412" t="s">
        <v>1711</v>
      </c>
      <c r="BV78" s="412">
        <v>0</v>
      </c>
      <c r="BW78" s="412" t="s">
        <v>1711</v>
      </c>
      <c r="BX78" s="412" t="s">
        <v>1711</v>
      </c>
      <c r="BY78" s="412" t="s">
        <v>1711</v>
      </c>
      <c r="BZ78" s="412" t="s">
        <v>1711</v>
      </c>
      <c r="CA78" s="412" t="s">
        <v>1711</v>
      </c>
      <c r="CB78" s="412" t="s">
        <v>1711</v>
      </c>
      <c r="CC78" s="412">
        <v>0</v>
      </c>
      <c r="CD78" s="412" t="s">
        <v>1711</v>
      </c>
      <c r="CE78" s="412" t="s">
        <v>1711</v>
      </c>
      <c r="CF78" s="412" t="s">
        <v>1711</v>
      </c>
      <c r="CG78" s="412" t="s">
        <v>1711</v>
      </c>
      <c r="CH78" s="412">
        <v>712</v>
      </c>
      <c r="CI78" s="412" t="s">
        <v>1711</v>
      </c>
      <c r="CJ78" s="412" t="s">
        <v>1711</v>
      </c>
      <c r="CK78" s="412">
        <v>712</v>
      </c>
      <c r="CL78" s="412">
        <v>0</v>
      </c>
      <c r="CM78" s="412" t="s">
        <v>1711</v>
      </c>
      <c r="CN78" s="412" t="s">
        <v>1711</v>
      </c>
      <c r="CO78" s="412" t="s">
        <v>1711</v>
      </c>
      <c r="CP78" s="412" t="s">
        <v>1711</v>
      </c>
      <c r="CQ78" s="412" t="s">
        <v>1711</v>
      </c>
      <c r="CR78" s="412">
        <v>0</v>
      </c>
      <c r="CS78" s="412" t="s">
        <v>1711</v>
      </c>
      <c r="CT78" s="412">
        <v>0</v>
      </c>
      <c r="CU78" s="412" t="s">
        <v>1711</v>
      </c>
      <c r="CV78" s="412">
        <v>0</v>
      </c>
      <c r="CW78" s="412" t="s">
        <v>1711</v>
      </c>
      <c r="CX78" s="412" t="s">
        <v>1711</v>
      </c>
      <c r="CY78" s="412">
        <v>0</v>
      </c>
      <c r="CZ78" s="412" t="s">
        <v>1711</v>
      </c>
      <c r="DA78" s="412">
        <v>0</v>
      </c>
      <c r="DB78" s="412" t="s">
        <v>1711</v>
      </c>
      <c r="DC78" s="412" t="s">
        <v>1711</v>
      </c>
      <c r="DD78" s="412">
        <v>4680</v>
      </c>
      <c r="DE78" s="412" t="s">
        <v>1711</v>
      </c>
      <c r="DF78" s="412" t="s">
        <v>1711</v>
      </c>
      <c r="DG78" s="412">
        <v>4680</v>
      </c>
      <c r="DH78" s="412" t="s">
        <v>1711</v>
      </c>
      <c r="DI78" s="412" t="s">
        <v>1711</v>
      </c>
      <c r="DJ78" s="412" t="s">
        <v>1711</v>
      </c>
      <c r="DK78" s="412" t="s">
        <v>1711</v>
      </c>
      <c r="DL78" s="412" t="s">
        <v>1711</v>
      </c>
      <c r="DM78" s="412" t="s">
        <v>1711</v>
      </c>
      <c r="DN78" s="412" t="s">
        <v>1711</v>
      </c>
      <c r="DO78" s="412">
        <v>0</v>
      </c>
      <c r="DP78" s="412" t="s">
        <v>1711</v>
      </c>
      <c r="DQ78" s="412" t="s">
        <v>1711</v>
      </c>
      <c r="DR78" s="412" t="s">
        <v>1711</v>
      </c>
      <c r="DS78" s="412" t="s">
        <v>1711</v>
      </c>
      <c r="DT78" s="412" t="s">
        <v>1711</v>
      </c>
      <c r="DU78" s="412">
        <v>0</v>
      </c>
      <c r="DV78" s="412" t="s">
        <v>1711</v>
      </c>
      <c r="DW78" s="412" t="s">
        <v>1711</v>
      </c>
      <c r="DX78" s="412">
        <v>0</v>
      </c>
      <c r="DY78" s="412" t="s">
        <v>1711</v>
      </c>
      <c r="DZ78" s="412" t="s">
        <v>1711</v>
      </c>
      <c r="EA78" s="412">
        <v>0</v>
      </c>
      <c r="EB78" s="412" t="s">
        <v>1711</v>
      </c>
      <c r="EC78" s="412" t="s">
        <v>1711</v>
      </c>
      <c r="ED78" s="412" t="s">
        <v>1711</v>
      </c>
      <c r="EE78" s="412" t="s">
        <v>1711</v>
      </c>
      <c r="EF78" s="412">
        <v>0</v>
      </c>
      <c r="EG78" s="412" t="s">
        <v>1711</v>
      </c>
      <c r="EH78" s="412">
        <v>0</v>
      </c>
      <c r="EI78" s="412" t="s">
        <v>1711</v>
      </c>
      <c r="EJ78" s="412" t="s">
        <v>1711</v>
      </c>
      <c r="EK78" s="412" t="s">
        <v>1711</v>
      </c>
      <c r="EL78" s="412" t="s">
        <v>1711</v>
      </c>
      <c r="EM78" s="412">
        <v>11761</v>
      </c>
      <c r="EN78" s="412" t="s">
        <v>1711</v>
      </c>
      <c r="EO78" s="412" t="s">
        <v>1711</v>
      </c>
      <c r="EP78" s="412" t="s">
        <v>1711</v>
      </c>
      <c r="EQ78" s="412">
        <v>11761</v>
      </c>
      <c r="ER78" s="412" t="s">
        <v>1711</v>
      </c>
      <c r="ES78" s="412" t="s">
        <v>1711</v>
      </c>
      <c r="ET78" s="412">
        <v>0</v>
      </c>
      <c r="EU78" s="412" t="s">
        <v>1711</v>
      </c>
      <c r="EV78" s="412">
        <v>0</v>
      </c>
      <c r="EW78" s="412" t="s">
        <v>1711</v>
      </c>
      <c r="EX78" s="412" t="s">
        <v>1711</v>
      </c>
      <c r="EY78" s="412" t="s">
        <v>1711</v>
      </c>
      <c r="EZ78" s="412" t="s">
        <v>1711</v>
      </c>
      <c r="FA78" s="413" t="s">
        <v>1711</v>
      </c>
    </row>
    <row r="79" spans="1:157" x14ac:dyDescent="0.15">
      <c r="A79" s="410" t="s">
        <v>1756</v>
      </c>
      <c r="B79" s="414" t="s">
        <v>1140</v>
      </c>
      <c r="C79" s="412">
        <v>105555</v>
      </c>
      <c r="D79" s="412">
        <v>4085</v>
      </c>
      <c r="E79" s="412" t="s">
        <v>1711</v>
      </c>
      <c r="F79" s="412" t="s">
        <v>1711</v>
      </c>
      <c r="G79" s="412" t="s">
        <v>1711</v>
      </c>
      <c r="H79" s="412" t="s">
        <v>1711</v>
      </c>
      <c r="I79" s="412">
        <v>4085</v>
      </c>
      <c r="J79" s="412">
        <v>0</v>
      </c>
      <c r="K79" s="412" t="s">
        <v>1711</v>
      </c>
      <c r="L79" s="412" t="s">
        <v>1711</v>
      </c>
      <c r="M79" s="412">
        <v>0</v>
      </c>
      <c r="N79" s="412" t="s">
        <v>1711</v>
      </c>
      <c r="O79" s="412" t="s">
        <v>1711</v>
      </c>
      <c r="P79" s="412" t="s">
        <v>1711</v>
      </c>
      <c r="Q79" s="412" t="s">
        <v>1711</v>
      </c>
      <c r="R79" s="412">
        <v>0</v>
      </c>
      <c r="S79" s="412" t="s">
        <v>1711</v>
      </c>
      <c r="T79" s="412" t="s">
        <v>1711</v>
      </c>
      <c r="U79" s="412">
        <v>0</v>
      </c>
      <c r="V79" s="412" t="s">
        <v>1711</v>
      </c>
      <c r="W79" s="412" t="s">
        <v>1711</v>
      </c>
      <c r="X79" s="412" t="s">
        <v>1711</v>
      </c>
      <c r="Y79" s="412" t="s">
        <v>1711</v>
      </c>
      <c r="Z79" s="412">
        <v>0</v>
      </c>
      <c r="AA79" s="412" t="s">
        <v>1711</v>
      </c>
      <c r="AB79" s="412" t="s">
        <v>1711</v>
      </c>
      <c r="AC79" s="412" t="s">
        <v>1711</v>
      </c>
      <c r="AD79" s="412" t="s">
        <v>1711</v>
      </c>
      <c r="AE79" s="412" t="s">
        <v>1711</v>
      </c>
      <c r="AF79" s="412" t="s">
        <v>1711</v>
      </c>
      <c r="AG79" s="412" t="s">
        <v>1711</v>
      </c>
      <c r="AH79" s="412" t="s">
        <v>1711</v>
      </c>
      <c r="AI79" s="412">
        <v>0</v>
      </c>
      <c r="AJ79" s="412" t="s">
        <v>1711</v>
      </c>
      <c r="AK79" s="412" t="s">
        <v>1711</v>
      </c>
      <c r="AL79" s="412">
        <v>0</v>
      </c>
      <c r="AM79" s="412" t="s">
        <v>1711</v>
      </c>
      <c r="AN79" s="412" t="s">
        <v>1711</v>
      </c>
      <c r="AO79" s="412">
        <v>0</v>
      </c>
      <c r="AP79" s="412" t="s">
        <v>1711</v>
      </c>
      <c r="AQ79" s="412" t="s">
        <v>1711</v>
      </c>
      <c r="AR79" s="412" t="s">
        <v>1711</v>
      </c>
      <c r="AS79" s="412" t="s">
        <v>1711</v>
      </c>
      <c r="AT79" s="412">
        <v>0</v>
      </c>
      <c r="AU79" s="412" t="s">
        <v>1711</v>
      </c>
      <c r="AV79" s="412" t="s">
        <v>1711</v>
      </c>
      <c r="AW79" s="412" t="s">
        <v>1711</v>
      </c>
      <c r="AX79" s="412" t="s">
        <v>1711</v>
      </c>
      <c r="AY79" s="412">
        <v>0</v>
      </c>
      <c r="AZ79" s="412" t="s">
        <v>1711</v>
      </c>
      <c r="BA79" s="412" t="s">
        <v>1711</v>
      </c>
      <c r="BB79" s="412">
        <v>0</v>
      </c>
      <c r="BC79" s="412" t="s">
        <v>1711</v>
      </c>
      <c r="BD79" s="412" t="s">
        <v>1711</v>
      </c>
      <c r="BE79" s="412">
        <v>0</v>
      </c>
      <c r="BF79" s="412" t="s">
        <v>1711</v>
      </c>
      <c r="BG79" s="412">
        <v>0</v>
      </c>
      <c r="BH79" s="412" t="s">
        <v>1711</v>
      </c>
      <c r="BI79" s="412">
        <v>0</v>
      </c>
      <c r="BJ79" s="412" t="s">
        <v>1711</v>
      </c>
      <c r="BK79" s="412">
        <v>0</v>
      </c>
      <c r="BL79" s="412" t="s">
        <v>1711</v>
      </c>
      <c r="BM79" s="412" t="s">
        <v>1711</v>
      </c>
      <c r="BN79" s="412">
        <v>0</v>
      </c>
      <c r="BO79" s="412" t="s">
        <v>1711</v>
      </c>
      <c r="BP79" s="412" t="s">
        <v>1711</v>
      </c>
      <c r="BQ79" s="412" t="s">
        <v>1711</v>
      </c>
      <c r="BR79" s="412" t="s">
        <v>1711</v>
      </c>
      <c r="BS79" s="412">
        <v>0</v>
      </c>
      <c r="BT79" s="412" t="s">
        <v>1711</v>
      </c>
      <c r="BU79" s="412" t="s">
        <v>1711</v>
      </c>
      <c r="BV79" s="412">
        <v>0</v>
      </c>
      <c r="BW79" s="412" t="s">
        <v>1711</v>
      </c>
      <c r="BX79" s="412" t="s">
        <v>1711</v>
      </c>
      <c r="BY79" s="412" t="s">
        <v>1711</v>
      </c>
      <c r="BZ79" s="412" t="s">
        <v>1711</v>
      </c>
      <c r="CA79" s="412" t="s">
        <v>1711</v>
      </c>
      <c r="CB79" s="412" t="s">
        <v>1711</v>
      </c>
      <c r="CC79" s="412">
        <v>0</v>
      </c>
      <c r="CD79" s="412" t="s">
        <v>1711</v>
      </c>
      <c r="CE79" s="412" t="s">
        <v>1711</v>
      </c>
      <c r="CF79" s="412" t="s">
        <v>1711</v>
      </c>
      <c r="CG79" s="412" t="s">
        <v>1711</v>
      </c>
      <c r="CH79" s="412">
        <v>0</v>
      </c>
      <c r="CI79" s="412" t="s">
        <v>1711</v>
      </c>
      <c r="CJ79" s="412" t="s">
        <v>1711</v>
      </c>
      <c r="CK79" s="412" t="s">
        <v>1711</v>
      </c>
      <c r="CL79" s="412">
        <v>0</v>
      </c>
      <c r="CM79" s="412" t="s">
        <v>1711</v>
      </c>
      <c r="CN79" s="412" t="s">
        <v>1711</v>
      </c>
      <c r="CO79" s="412" t="s">
        <v>1711</v>
      </c>
      <c r="CP79" s="412" t="s">
        <v>1711</v>
      </c>
      <c r="CQ79" s="412" t="s">
        <v>1711</v>
      </c>
      <c r="CR79" s="412">
        <v>0</v>
      </c>
      <c r="CS79" s="412" t="s">
        <v>1711</v>
      </c>
      <c r="CT79" s="412">
        <v>0</v>
      </c>
      <c r="CU79" s="412" t="s">
        <v>1711</v>
      </c>
      <c r="CV79" s="412">
        <v>0</v>
      </c>
      <c r="CW79" s="412" t="s">
        <v>1711</v>
      </c>
      <c r="CX79" s="412" t="s">
        <v>1711</v>
      </c>
      <c r="CY79" s="412">
        <v>0</v>
      </c>
      <c r="CZ79" s="412" t="s">
        <v>1711</v>
      </c>
      <c r="DA79" s="412">
        <v>0</v>
      </c>
      <c r="DB79" s="412" t="s">
        <v>1711</v>
      </c>
      <c r="DC79" s="412" t="s">
        <v>1711</v>
      </c>
      <c r="DD79" s="412">
        <v>8987</v>
      </c>
      <c r="DE79" s="412" t="s">
        <v>1711</v>
      </c>
      <c r="DF79" s="412" t="s">
        <v>1711</v>
      </c>
      <c r="DG79" s="412">
        <v>8987</v>
      </c>
      <c r="DH79" s="412" t="s">
        <v>1711</v>
      </c>
      <c r="DI79" s="412" t="s">
        <v>1711</v>
      </c>
      <c r="DJ79" s="412" t="s">
        <v>1711</v>
      </c>
      <c r="DK79" s="412" t="s">
        <v>1711</v>
      </c>
      <c r="DL79" s="412" t="s">
        <v>1711</v>
      </c>
      <c r="DM79" s="412" t="s">
        <v>1711</v>
      </c>
      <c r="DN79" s="412" t="s">
        <v>1711</v>
      </c>
      <c r="DO79" s="412">
        <v>0</v>
      </c>
      <c r="DP79" s="412" t="s">
        <v>1711</v>
      </c>
      <c r="DQ79" s="412" t="s">
        <v>1711</v>
      </c>
      <c r="DR79" s="412" t="s">
        <v>1711</v>
      </c>
      <c r="DS79" s="412" t="s">
        <v>1711</v>
      </c>
      <c r="DT79" s="412" t="s">
        <v>1711</v>
      </c>
      <c r="DU79" s="412">
        <v>0</v>
      </c>
      <c r="DV79" s="412" t="s">
        <v>1711</v>
      </c>
      <c r="DW79" s="412" t="s">
        <v>1711</v>
      </c>
      <c r="DX79" s="412">
        <v>0</v>
      </c>
      <c r="DY79" s="412" t="s">
        <v>1711</v>
      </c>
      <c r="DZ79" s="412" t="s">
        <v>1711</v>
      </c>
      <c r="EA79" s="412">
        <v>0</v>
      </c>
      <c r="EB79" s="412" t="s">
        <v>1711</v>
      </c>
      <c r="EC79" s="412" t="s">
        <v>1711</v>
      </c>
      <c r="ED79" s="412" t="s">
        <v>1711</v>
      </c>
      <c r="EE79" s="412" t="s">
        <v>1711</v>
      </c>
      <c r="EF79" s="412">
        <v>0</v>
      </c>
      <c r="EG79" s="412" t="s">
        <v>1711</v>
      </c>
      <c r="EH79" s="412">
        <v>0</v>
      </c>
      <c r="EI79" s="412" t="s">
        <v>1711</v>
      </c>
      <c r="EJ79" s="412" t="s">
        <v>1711</v>
      </c>
      <c r="EK79" s="412" t="s">
        <v>1711</v>
      </c>
      <c r="EL79" s="412" t="s">
        <v>1711</v>
      </c>
      <c r="EM79" s="412">
        <v>92483</v>
      </c>
      <c r="EN79" s="412" t="s">
        <v>1711</v>
      </c>
      <c r="EO79" s="412" t="s">
        <v>1711</v>
      </c>
      <c r="EP79" s="412" t="s">
        <v>1711</v>
      </c>
      <c r="EQ79" s="412">
        <v>92483</v>
      </c>
      <c r="ER79" s="412" t="s">
        <v>1711</v>
      </c>
      <c r="ES79" s="412" t="s">
        <v>1711</v>
      </c>
      <c r="ET79" s="412">
        <v>0</v>
      </c>
      <c r="EU79" s="412" t="s">
        <v>1711</v>
      </c>
      <c r="EV79" s="412">
        <v>0</v>
      </c>
      <c r="EW79" s="412" t="s">
        <v>1711</v>
      </c>
      <c r="EX79" s="412" t="s">
        <v>1711</v>
      </c>
      <c r="EY79" s="412" t="s">
        <v>1711</v>
      </c>
      <c r="EZ79" s="412" t="s">
        <v>1711</v>
      </c>
      <c r="FA79" s="413" t="s">
        <v>1711</v>
      </c>
    </row>
    <row r="80" spans="1:157" x14ac:dyDescent="0.15">
      <c r="A80" s="410" t="s">
        <v>1755</v>
      </c>
      <c r="B80" s="414" t="s">
        <v>1142</v>
      </c>
      <c r="C80" s="412">
        <v>305003</v>
      </c>
      <c r="D80" s="412">
        <v>0</v>
      </c>
      <c r="E80" s="412" t="s">
        <v>1711</v>
      </c>
      <c r="F80" s="412" t="s">
        <v>1711</v>
      </c>
      <c r="G80" s="412" t="s">
        <v>1711</v>
      </c>
      <c r="H80" s="412" t="s">
        <v>1711</v>
      </c>
      <c r="I80" s="412" t="s">
        <v>1711</v>
      </c>
      <c r="J80" s="412">
        <v>0</v>
      </c>
      <c r="K80" s="412" t="s">
        <v>1711</v>
      </c>
      <c r="L80" s="412" t="s">
        <v>1711</v>
      </c>
      <c r="M80" s="412">
        <v>0</v>
      </c>
      <c r="N80" s="412" t="s">
        <v>1711</v>
      </c>
      <c r="O80" s="412" t="s">
        <v>1711</v>
      </c>
      <c r="P80" s="412" t="s">
        <v>1711</v>
      </c>
      <c r="Q80" s="412" t="s">
        <v>1711</v>
      </c>
      <c r="R80" s="412">
        <v>0</v>
      </c>
      <c r="S80" s="412" t="s">
        <v>1711</v>
      </c>
      <c r="T80" s="412" t="s">
        <v>1711</v>
      </c>
      <c r="U80" s="412">
        <v>0</v>
      </c>
      <c r="V80" s="412" t="s">
        <v>1711</v>
      </c>
      <c r="W80" s="412" t="s">
        <v>1711</v>
      </c>
      <c r="X80" s="412" t="s">
        <v>1711</v>
      </c>
      <c r="Y80" s="412" t="s">
        <v>1711</v>
      </c>
      <c r="Z80" s="412">
        <v>0</v>
      </c>
      <c r="AA80" s="412" t="s">
        <v>1711</v>
      </c>
      <c r="AB80" s="412" t="s">
        <v>1711</v>
      </c>
      <c r="AC80" s="412" t="s">
        <v>1711</v>
      </c>
      <c r="AD80" s="412" t="s">
        <v>1711</v>
      </c>
      <c r="AE80" s="412" t="s">
        <v>1711</v>
      </c>
      <c r="AF80" s="412" t="s">
        <v>1711</v>
      </c>
      <c r="AG80" s="412" t="s">
        <v>1711</v>
      </c>
      <c r="AH80" s="412" t="s">
        <v>1711</v>
      </c>
      <c r="AI80" s="412">
        <v>0</v>
      </c>
      <c r="AJ80" s="412" t="s">
        <v>1711</v>
      </c>
      <c r="AK80" s="412" t="s">
        <v>1711</v>
      </c>
      <c r="AL80" s="412">
        <v>0</v>
      </c>
      <c r="AM80" s="412" t="s">
        <v>1711</v>
      </c>
      <c r="AN80" s="412" t="s">
        <v>1711</v>
      </c>
      <c r="AO80" s="412">
        <v>0</v>
      </c>
      <c r="AP80" s="412" t="s">
        <v>1711</v>
      </c>
      <c r="AQ80" s="412" t="s">
        <v>1711</v>
      </c>
      <c r="AR80" s="412" t="s">
        <v>1711</v>
      </c>
      <c r="AS80" s="412" t="s">
        <v>1711</v>
      </c>
      <c r="AT80" s="412">
        <v>0</v>
      </c>
      <c r="AU80" s="412" t="s">
        <v>1711</v>
      </c>
      <c r="AV80" s="412" t="s">
        <v>1711</v>
      </c>
      <c r="AW80" s="412" t="s">
        <v>1711</v>
      </c>
      <c r="AX80" s="412" t="s">
        <v>1711</v>
      </c>
      <c r="AY80" s="412">
        <v>0</v>
      </c>
      <c r="AZ80" s="412" t="s">
        <v>1711</v>
      </c>
      <c r="BA80" s="412" t="s">
        <v>1711</v>
      </c>
      <c r="BB80" s="412">
        <v>0</v>
      </c>
      <c r="BC80" s="412" t="s">
        <v>1711</v>
      </c>
      <c r="BD80" s="412" t="s">
        <v>1711</v>
      </c>
      <c r="BE80" s="412">
        <v>0</v>
      </c>
      <c r="BF80" s="412" t="s">
        <v>1711</v>
      </c>
      <c r="BG80" s="412">
        <v>0</v>
      </c>
      <c r="BH80" s="412" t="s">
        <v>1711</v>
      </c>
      <c r="BI80" s="412">
        <v>0</v>
      </c>
      <c r="BJ80" s="412" t="s">
        <v>1711</v>
      </c>
      <c r="BK80" s="412">
        <v>0</v>
      </c>
      <c r="BL80" s="412" t="s">
        <v>1711</v>
      </c>
      <c r="BM80" s="412" t="s">
        <v>1711</v>
      </c>
      <c r="BN80" s="412">
        <v>0</v>
      </c>
      <c r="BO80" s="412" t="s">
        <v>1711</v>
      </c>
      <c r="BP80" s="412" t="s">
        <v>1711</v>
      </c>
      <c r="BQ80" s="412" t="s">
        <v>1711</v>
      </c>
      <c r="BR80" s="412" t="s">
        <v>1711</v>
      </c>
      <c r="BS80" s="412">
        <v>0</v>
      </c>
      <c r="BT80" s="412" t="s">
        <v>1711</v>
      </c>
      <c r="BU80" s="412" t="s">
        <v>1711</v>
      </c>
      <c r="BV80" s="412">
        <v>0</v>
      </c>
      <c r="BW80" s="412" t="s">
        <v>1711</v>
      </c>
      <c r="BX80" s="412" t="s">
        <v>1711</v>
      </c>
      <c r="BY80" s="412" t="s">
        <v>1711</v>
      </c>
      <c r="BZ80" s="412" t="s">
        <v>1711</v>
      </c>
      <c r="CA80" s="412" t="s">
        <v>1711</v>
      </c>
      <c r="CB80" s="412" t="s">
        <v>1711</v>
      </c>
      <c r="CC80" s="412">
        <v>0</v>
      </c>
      <c r="CD80" s="412" t="s">
        <v>1711</v>
      </c>
      <c r="CE80" s="412" t="s">
        <v>1711</v>
      </c>
      <c r="CF80" s="412" t="s">
        <v>1711</v>
      </c>
      <c r="CG80" s="412" t="s">
        <v>1711</v>
      </c>
      <c r="CH80" s="412">
        <v>0</v>
      </c>
      <c r="CI80" s="412" t="s">
        <v>1711</v>
      </c>
      <c r="CJ80" s="412" t="s">
        <v>1711</v>
      </c>
      <c r="CK80" s="412" t="s">
        <v>1711</v>
      </c>
      <c r="CL80" s="412">
        <v>0</v>
      </c>
      <c r="CM80" s="412" t="s">
        <v>1711</v>
      </c>
      <c r="CN80" s="412" t="s">
        <v>1711</v>
      </c>
      <c r="CO80" s="412" t="s">
        <v>1711</v>
      </c>
      <c r="CP80" s="412" t="s">
        <v>1711</v>
      </c>
      <c r="CQ80" s="412" t="s">
        <v>1711</v>
      </c>
      <c r="CR80" s="412">
        <v>0</v>
      </c>
      <c r="CS80" s="412" t="s">
        <v>1711</v>
      </c>
      <c r="CT80" s="412">
        <v>0</v>
      </c>
      <c r="CU80" s="412" t="s">
        <v>1711</v>
      </c>
      <c r="CV80" s="412">
        <v>0</v>
      </c>
      <c r="CW80" s="412" t="s">
        <v>1711</v>
      </c>
      <c r="CX80" s="412" t="s">
        <v>1711</v>
      </c>
      <c r="CY80" s="412">
        <v>0</v>
      </c>
      <c r="CZ80" s="412" t="s">
        <v>1711</v>
      </c>
      <c r="DA80" s="412">
        <v>0</v>
      </c>
      <c r="DB80" s="412" t="s">
        <v>1711</v>
      </c>
      <c r="DC80" s="412" t="s">
        <v>1711</v>
      </c>
      <c r="DD80" s="412">
        <v>305003</v>
      </c>
      <c r="DE80" s="412">
        <v>305003</v>
      </c>
      <c r="DF80" s="412" t="s">
        <v>1711</v>
      </c>
      <c r="DG80" s="412" t="s">
        <v>1711</v>
      </c>
      <c r="DH80" s="412" t="s">
        <v>1711</v>
      </c>
      <c r="DI80" s="412" t="s">
        <v>1711</v>
      </c>
      <c r="DJ80" s="412" t="s">
        <v>1711</v>
      </c>
      <c r="DK80" s="412" t="s">
        <v>1711</v>
      </c>
      <c r="DL80" s="412" t="s">
        <v>1711</v>
      </c>
      <c r="DM80" s="412" t="s">
        <v>1711</v>
      </c>
      <c r="DN80" s="412" t="s">
        <v>1711</v>
      </c>
      <c r="DO80" s="412">
        <v>0</v>
      </c>
      <c r="DP80" s="412" t="s">
        <v>1711</v>
      </c>
      <c r="DQ80" s="412" t="s">
        <v>1711</v>
      </c>
      <c r="DR80" s="412" t="s">
        <v>1711</v>
      </c>
      <c r="DS80" s="412" t="s">
        <v>1711</v>
      </c>
      <c r="DT80" s="412" t="s">
        <v>1711</v>
      </c>
      <c r="DU80" s="412">
        <v>0</v>
      </c>
      <c r="DV80" s="412" t="s">
        <v>1711</v>
      </c>
      <c r="DW80" s="412" t="s">
        <v>1711</v>
      </c>
      <c r="DX80" s="412">
        <v>0</v>
      </c>
      <c r="DY80" s="412" t="s">
        <v>1711</v>
      </c>
      <c r="DZ80" s="412" t="s">
        <v>1711</v>
      </c>
      <c r="EA80" s="412">
        <v>0</v>
      </c>
      <c r="EB80" s="412" t="s">
        <v>1711</v>
      </c>
      <c r="EC80" s="412" t="s">
        <v>1711</v>
      </c>
      <c r="ED80" s="412" t="s">
        <v>1711</v>
      </c>
      <c r="EE80" s="412" t="s">
        <v>1711</v>
      </c>
      <c r="EF80" s="412">
        <v>0</v>
      </c>
      <c r="EG80" s="412" t="s">
        <v>1711</v>
      </c>
      <c r="EH80" s="412">
        <v>0</v>
      </c>
      <c r="EI80" s="412" t="s">
        <v>1711</v>
      </c>
      <c r="EJ80" s="412" t="s">
        <v>1711</v>
      </c>
      <c r="EK80" s="412" t="s">
        <v>1711</v>
      </c>
      <c r="EL80" s="412" t="s">
        <v>1711</v>
      </c>
      <c r="EM80" s="412">
        <v>0</v>
      </c>
      <c r="EN80" s="412" t="s">
        <v>1711</v>
      </c>
      <c r="EO80" s="412" t="s">
        <v>1711</v>
      </c>
      <c r="EP80" s="412" t="s">
        <v>1711</v>
      </c>
      <c r="EQ80" s="412" t="s">
        <v>1711</v>
      </c>
      <c r="ER80" s="412" t="s">
        <v>1711</v>
      </c>
      <c r="ES80" s="412" t="s">
        <v>1711</v>
      </c>
      <c r="ET80" s="412">
        <v>0</v>
      </c>
      <c r="EU80" s="412" t="s">
        <v>1711</v>
      </c>
      <c r="EV80" s="412">
        <v>0</v>
      </c>
      <c r="EW80" s="412" t="s">
        <v>1711</v>
      </c>
      <c r="EX80" s="412" t="s">
        <v>1711</v>
      </c>
      <c r="EY80" s="412" t="s">
        <v>1711</v>
      </c>
      <c r="EZ80" s="412" t="s">
        <v>1711</v>
      </c>
      <c r="FA80" s="413" t="s">
        <v>1711</v>
      </c>
    </row>
    <row r="81" spans="1:157" x14ac:dyDescent="0.15">
      <c r="A81" s="410" t="s">
        <v>1754</v>
      </c>
      <c r="B81" s="414" t="s">
        <v>1144</v>
      </c>
      <c r="C81" s="412">
        <v>948355</v>
      </c>
      <c r="D81" s="412">
        <v>0</v>
      </c>
      <c r="E81" s="412" t="s">
        <v>1711</v>
      </c>
      <c r="F81" s="412" t="s">
        <v>1711</v>
      </c>
      <c r="G81" s="412" t="s">
        <v>1711</v>
      </c>
      <c r="H81" s="412" t="s">
        <v>1711</v>
      </c>
      <c r="I81" s="412" t="s">
        <v>1711</v>
      </c>
      <c r="J81" s="412">
        <v>0</v>
      </c>
      <c r="K81" s="412" t="s">
        <v>1711</v>
      </c>
      <c r="L81" s="412" t="s">
        <v>1711</v>
      </c>
      <c r="M81" s="412">
        <v>0</v>
      </c>
      <c r="N81" s="412" t="s">
        <v>1711</v>
      </c>
      <c r="O81" s="412" t="s">
        <v>1711</v>
      </c>
      <c r="P81" s="412" t="s">
        <v>1711</v>
      </c>
      <c r="Q81" s="412" t="s">
        <v>1711</v>
      </c>
      <c r="R81" s="412">
        <v>0</v>
      </c>
      <c r="S81" s="412" t="s">
        <v>1711</v>
      </c>
      <c r="T81" s="412" t="s">
        <v>1711</v>
      </c>
      <c r="U81" s="412">
        <v>0</v>
      </c>
      <c r="V81" s="412" t="s">
        <v>1711</v>
      </c>
      <c r="W81" s="412" t="s">
        <v>1711</v>
      </c>
      <c r="X81" s="412" t="s">
        <v>1711</v>
      </c>
      <c r="Y81" s="412" t="s">
        <v>1711</v>
      </c>
      <c r="Z81" s="412">
        <v>0</v>
      </c>
      <c r="AA81" s="412" t="s">
        <v>1711</v>
      </c>
      <c r="AB81" s="412" t="s">
        <v>1711</v>
      </c>
      <c r="AC81" s="412" t="s">
        <v>1711</v>
      </c>
      <c r="AD81" s="412" t="s">
        <v>1711</v>
      </c>
      <c r="AE81" s="412" t="s">
        <v>1711</v>
      </c>
      <c r="AF81" s="412" t="s">
        <v>1711</v>
      </c>
      <c r="AG81" s="412" t="s">
        <v>1711</v>
      </c>
      <c r="AH81" s="412" t="s">
        <v>1711</v>
      </c>
      <c r="AI81" s="412">
        <v>0</v>
      </c>
      <c r="AJ81" s="412" t="s">
        <v>1711</v>
      </c>
      <c r="AK81" s="412" t="s">
        <v>1711</v>
      </c>
      <c r="AL81" s="412">
        <v>0</v>
      </c>
      <c r="AM81" s="412" t="s">
        <v>1711</v>
      </c>
      <c r="AN81" s="412" t="s">
        <v>1711</v>
      </c>
      <c r="AO81" s="412">
        <v>0</v>
      </c>
      <c r="AP81" s="412" t="s">
        <v>1711</v>
      </c>
      <c r="AQ81" s="412" t="s">
        <v>1711</v>
      </c>
      <c r="AR81" s="412" t="s">
        <v>1711</v>
      </c>
      <c r="AS81" s="412" t="s">
        <v>1711</v>
      </c>
      <c r="AT81" s="412">
        <v>0</v>
      </c>
      <c r="AU81" s="412" t="s">
        <v>1711</v>
      </c>
      <c r="AV81" s="412" t="s">
        <v>1711</v>
      </c>
      <c r="AW81" s="412" t="s">
        <v>1711</v>
      </c>
      <c r="AX81" s="412" t="s">
        <v>1711</v>
      </c>
      <c r="AY81" s="412">
        <v>0</v>
      </c>
      <c r="AZ81" s="412" t="s">
        <v>1711</v>
      </c>
      <c r="BA81" s="412" t="s">
        <v>1711</v>
      </c>
      <c r="BB81" s="412">
        <v>0</v>
      </c>
      <c r="BC81" s="412" t="s">
        <v>1711</v>
      </c>
      <c r="BD81" s="412" t="s">
        <v>1711</v>
      </c>
      <c r="BE81" s="412">
        <v>0</v>
      </c>
      <c r="BF81" s="412" t="s">
        <v>1711</v>
      </c>
      <c r="BG81" s="412">
        <v>0</v>
      </c>
      <c r="BH81" s="412" t="s">
        <v>1711</v>
      </c>
      <c r="BI81" s="412">
        <v>0</v>
      </c>
      <c r="BJ81" s="412" t="s">
        <v>1711</v>
      </c>
      <c r="BK81" s="412">
        <v>0</v>
      </c>
      <c r="BL81" s="412" t="s">
        <v>1711</v>
      </c>
      <c r="BM81" s="412" t="s">
        <v>1711</v>
      </c>
      <c r="BN81" s="412">
        <v>0</v>
      </c>
      <c r="BO81" s="412" t="s">
        <v>1711</v>
      </c>
      <c r="BP81" s="412" t="s">
        <v>1711</v>
      </c>
      <c r="BQ81" s="412" t="s">
        <v>1711</v>
      </c>
      <c r="BR81" s="412" t="s">
        <v>1711</v>
      </c>
      <c r="BS81" s="412">
        <v>0</v>
      </c>
      <c r="BT81" s="412" t="s">
        <v>1711</v>
      </c>
      <c r="BU81" s="412" t="s">
        <v>1711</v>
      </c>
      <c r="BV81" s="412">
        <v>0</v>
      </c>
      <c r="BW81" s="412" t="s">
        <v>1711</v>
      </c>
      <c r="BX81" s="412" t="s">
        <v>1711</v>
      </c>
      <c r="BY81" s="412" t="s">
        <v>1711</v>
      </c>
      <c r="BZ81" s="412" t="s">
        <v>1711</v>
      </c>
      <c r="CA81" s="412" t="s">
        <v>1711</v>
      </c>
      <c r="CB81" s="412" t="s">
        <v>1711</v>
      </c>
      <c r="CC81" s="412">
        <v>0</v>
      </c>
      <c r="CD81" s="412" t="s">
        <v>1711</v>
      </c>
      <c r="CE81" s="412" t="s">
        <v>1711</v>
      </c>
      <c r="CF81" s="412" t="s">
        <v>1711</v>
      </c>
      <c r="CG81" s="412" t="s">
        <v>1711</v>
      </c>
      <c r="CH81" s="412">
        <v>0</v>
      </c>
      <c r="CI81" s="412" t="s">
        <v>1711</v>
      </c>
      <c r="CJ81" s="412" t="s">
        <v>1711</v>
      </c>
      <c r="CK81" s="412" t="s">
        <v>1711</v>
      </c>
      <c r="CL81" s="412">
        <v>0</v>
      </c>
      <c r="CM81" s="412" t="s">
        <v>1711</v>
      </c>
      <c r="CN81" s="412" t="s">
        <v>1711</v>
      </c>
      <c r="CO81" s="412" t="s">
        <v>1711</v>
      </c>
      <c r="CP81" s="412" t="s">
        <v>1711</v>
      </c>
      <c r="CQ81" s="412" t="s">
        <v>1711</v>
      </c>
      <c r="CR81" s="412">
        <v>0</v>
      </c>
      <c r="CS81" s="412" t="s">
        <v>1711</v>
      </c>
      <c r="CT81" s="412">
        <v>0</v>
      </c>
      <c r="CU81" s="412" t="s">
        <v>1711</v>
      </c>
      <c r="CV81" s="412">
        <v>0</v>
      </c>
      <c r="CW81" s="412" t="s">
        <v>1711</v>
      </c>
      <c r="CX81" s="412" t="s">
        <v>1711</v>
      </c>
      <c r="CY81" s="412">
        <v>0</v>
      </c>
      <c r="CZ81" s="412" t="s">
        <v>1711</v>
      </c>
      <c r="DA81" s="412">
        <v>0</v>
      </c>
      <c r="DB81" s="412" t="s">
        <v>1711</v>
      </c>
      <c r="DC81" s="412" t="s">
        <v>1711</v>
      </c>
      <c r="DD81" s="412">
        <v>767053</v>
      </c>
      <c r="DE81" s="412" t="s">
        <v>1711</v>
      </c>
      <c r="DF81" s="412" t="s">
        <v>1711</v>
      </c>
      <c r="DG81" s="412" t="s">
        <v>1711</v>
      </c>
      <c r="DH81" s="412">
        <v>767053</v>
      </c>
      <c r="DI81" s="412" t="s">
        <v>1711</v>
      </c>
      <c r="DJ81" s="412" t="s">
        <v>1711</v>
      </c>
      <c r="DK81" s="412" t="s">
        <v>1711</v>
      </c>
      <c r="DL81" s="412" t="s">
        <v>1711</v>
      </c>
      <c r="DM81" s="412" t="s">
        <v>1711</v>
      </c>
      <c r="DN81" s="412" t="s">
        <v>1711</v>
      </c>
      <c r="DO81" s="412">
        <v>0</v>
      </c>
      <c r="DP81" s="412" t="s">
        <v>1711</v>
      </c>
      <c r="DQ81" s="412" t="s">
        <v>1711</v>
      </c>
      <c r="DR81" s="412" t="s">
        <v>1711</v>
      </c>
      <c r="DS81" s="412" t="s">
        <v>1711</v>
      </c>
      <c r="DT81" s="412" t="s">
        <v>1711</v>
      </c>
      <c r="DU81" s="412">
        <v>0</v>
      </c>
      <c r="DV81" s="412" t="s">
        <v>1711</v>
      </c>
      <c r="DW81" s="412" t="s">
        <v>1711</v>
      </c>
      <c r="DX81" s="412">
        <v>30319</v>
      </c>
      <c r="DY81" s="412">
        <v>30319</v>
      </c>
      <c r="DZ81" s="412" t="s">
        <v>1711</v>
      </c>
      <c r="EA81" s="412">
        <v>0</v>
      </c>
      <c r="EB81" s="412" t="s">
        <v>1711</v>
      </c>
      <c r="EC81" s="412" t="s">
        <v>1711</v>
      </c>
      <c r="ED81" s="412" t="s">
        <v>1711</v>
      </c>
      <c r="EE81" s="412" t="s">
        <v>1711</v>
      </c>
      <c r="EF81" s="412">
        <v>0</v>
      </c>
      <c r="EG81" s="412" t="s">
        <v>1711</v>
      </c>
      <c r="EH81" s="412">
        <v>150983</v>
      </c>
      <c r="EI81" s="412">
        <v>150983</v>
      </c>
      <c r="EJ81" s="412" t="s">
        <v>1711</v>
      </c>
      <c r="EK81" s="412" t="s">
        <v>1711</v>
      </c>
      <c r="EL81" s="412" t="s">
        <v>1711</v>
      </c>
      <c r="EM81" s="412">
        <v>0</v>
      </c>
      <c r="EN81" s="412" t="s">
        <v>1711</v>
      </c>
      <c r="EO81" s="412" t="s">
        <v>1711</v>
      </c>
      <c r="EP81" s="412" t="s">
        <v>1711</v>
      </c>
      <c r="EQ81" s="412" t="s">
        <v>1711</v>
      </c>
      <c r="ER81" s="412" t="s">
        <v>1711</v>
      </c>
      <c r="ES81" s="412" t="s">
        <v>1711</v>
      </c>
      <c r="ET81" s="412">
        <v>0</v>
      </c>
      <c r="EU81" s="412" t="s">
        <v>1711</v>
      </c>
      <c r="EV81" s="412">
        <v>0</v>
      </c>
      <c r="EW81" s="412" t="s">
        <v>1711</v>
      </c>
      <c r="EX81" s="412" t="s">
        <v>1711</v>
      </c>
      <c r="EY81" s="412" t="s">
        <v>1711</v>
      </c>
      <c r="EZ81" s="412" t="s">
        <v>1711</v>
      </c>
      <c r="FA81" s="413" t="s">
        <v>1711</v>
      </c>
    </row>
    <row r="82" spans="1:157" x14ac:dyDescent="0.15">
      <c r="A82" s="410" t="s">
        <v>1753</v>
      </c>
      <c r="B82" s="414" t="s">
        <v>1146</v>
      </c>
      <c r="C82" s="412">
        <v>18966</v>
      </c>
      <c r="D82" s="412">
        <v>0</v>
      </c>
      <c r="E82" s="412" t="s">
        <v>1711</v>
      </c>
      <c r="F82" s="412" t="s">
        <v>1711</v>
      </c>
      <c r="G82" s="412" t="s">
        <v>1711</v>
      </c>
      <c r="H82" s="412" t="s">
        <v>1711</v>
      </c>
      <c r="I82" s="412" t="s">
        <v>1711</v>
      </c>
      <c r="J82" s="412">
        <v>0</v>
      </c>
      <c r="K82" s="412" t="s">
        <v>1711</v>
      </c>
      <c r="L82" s="412" t="s">
        <v>1711</v>
      </c>
      <c r="M82" s="412">
        <v>0</v>
      </c>
      <c r="N82" s="412" t="s">
        <v>1711</v>
      </c>
      <c r="O82" s="412" t="s">
        <v>1711</v>
      </c>
      <c r="P82" s="412" t="s">
        <v>1711</v>
      </c>
      <c r="Q82" s="412" t="s">
        <v>1711</v>
      </c>
      <c r="R82" s="412">
        <v>0</v>
      </c>
      <c r="S82" s="412" t="s">
        <v>1711</v>
      </c>
      <c r="T82" s="412" t="s">
        <v>1711</v>
      </c>
      <c r="U82" s="412">
        <v>0</v>
      </c>
      <c r="V82" s="412" t="s">
        <v>1711</v>
      </c>
      <c r="W82" s="412" t="s">
        <v>1711</v>
      </c>
      <c r="X82" s="412" t="s">
        <v>1711</v>
      </c>
      <c r="Y82" s="412" t="s">
        <v>1711</v>
      </c>
      <c r="Z82" s="412">
        <v>0</v>
      </c>
      <c r="AA82" s="412" t="s">
        <v>1711</v>
      </c>
      <c r="AB82" s="412" t="s">
        <v>1711</v>
      </c>
      <c r="AC82" s="412" t="s">
        <v>1711</v>
      </c>
      <c r="AD82" s="412" t="s">
        <v>1711</v>
      </c>
      <c r="AE82" s="412" t="s">
        <v>1711</v>
      </c>
      <c r="AF82" s="412" t="s">
        <v>1711</v>
      </c>
      <c r="AG82" s="412" t="s">
        <v>1711</v>
      </c>
      <c r="AH82" s="412" t="s">
        <v>1711</v>
      </c>
      <c r="AI82" s="412">
        <v>0</v>
      </c>
      <c r="AJ82" s="412" t="s">
        <v>1711</v>
      </c>
      <c r="AK82" s="412" t="s">
        <v>1711</v>
      </c>
      <c r="AL82" s="412">
        <v>0</v>
      </c>
      <c r="AM82" s="412" t="s">
        <v>1711</v>
      </c>
      <c r="AN82" s="412" t="s">
        <v>1711</v>
      </c>
      <c r="AO82" s="412">
        <v>0</v>
      </c>
      <c r="AP82" s="412" t="s">
        <v>1711</v>
      </c>
      <c r="AQ82" s="412" t="s">
        <v>1711</v>
      </c>
      <c r="AR82" s="412" t="s">
        <v>1711</v>
      </c>
      <c r="AS82" s="412" t="s">
        <v>1711</v>
      </c>
      <c r="AT82" s="412">
        <v>0</v>
      </c>
      <c r="AU82" s="412" t="s">
        <v>1711</v>
      </c>
      <c r="AV82" s="412" t="s">
        <v>1711</v>
      </c>
      <c r="AW82" s="412" t="s">
        <v>1711</v>
      </c>
      <c r="AX82" s="412" t="s">
        <v>1711</v>
      </c>
      <c r="AY82" s="412">
        <v>0</v>
      </c>
      <c r="AZ82" s="412" t="s">
        <v>1711</v>
      </c>
      <c r="BA82" s="412" t="s">
        <v>1711</v>
      </c>
      <c r="BB82" s="412">
        <v>0</v>
      </c>
      <c r="BC82" s="412" t="s">
        <v>1711</v>
      </c>
      <c r="BD82" s="412" t="s">
        <v>1711</v>
      </c>
      <c r="BE82" s="412">
        <v>0</v>
      </c>
      <c r="BF82" s="412" t="s">
        <v>1711</v>
      </c>
      <c r="BG82" s="412">
        <v>0</v>
      </c>
      <c r="BH82" s="412" t="s">
        <v>1711</v>
      </c>
      <c r="BI82" s="412">
        <v>0</v>
      </c>
      <c r="BJ82" s="412" t="s">
        <v>1711</v>
      </c>
      <c r="BK82" s="412">
        <v>0</v>
      </c>
      <c r="BL82" s="412" t="s">
        <v>1711</v>
      </c>
      <c r="BM82" s="412" t="s">
        <v>1711</v>
      </c>
      <c r="BN82" s="412">
        <v>0</v>
      </c>
      <c r="BO82" s="412" t="s">
        <v>1711</v>
      </c>
      <c r="BP82" s="412" t="s">
        <v>1711</v>
      </c>
      <c r="BQ82" s="412" t="s">
        <v>1711</v>
      </c>
      <c r="BR82" s="412" t="s">
        <v>1711</v>
      </c>
      <c r="BS82" s="412">
        <v>0</v>
      </c>
      <c r="BT82" s="412" t="s">
        <v>1711</v>
      </c>
      <c r="BU82" s="412" t="s">
        <v>1711</v>
      </c>
      <c r="BV82" s="412">
        <v>0</v>
      </c>
      <c r="BW82" s="412" t="s">
        <v>1711</v>
      </c>
      <c r="BX82" s="412" t="s">
        <v>1711</v>
      </c>
      <c r="BY82" s="412" t="s">
        <v>1711</v>
      </c>
      <c r="BZ82" s="412" t="s">
        <v>1711</v>
      </c>
      <c r="CA82" s="412" t="s">
        <v>1711</v>
      </c>
      <c r="CB82" s="412" t="s">
        <v>1711</v>
      </c>
      <c r="CC82" s="412">
        <v>0</v>
      </c>
      <c r="CD82" s="412" t="s">
        <v>1711</v>
      </c>
      <c r="CE82" s="412" t="s">
        <v>1711</v>
      </c>
      <c r="CF82" s="412" t="s">
        <v>1711</v>
      </c>
      <c r="CG82" s="412" t="s">
        <v>1711</v>
      </c>
      <c r="CH82" s="412">
        <v>0</v>
      </c>
      <c r="CI82" s="412" t="s">
        <v>1711</v>
      </c>
      <c r="CJ82" s="412" t="s">
        <v>1711</v>
      </c>
      <c r="CK82" s="412" t="s">
        <v>1711</v>
      </c>
      <c r="CL82" s="412">
        <v>0</v>
      </c>
      <c r="CM82" s="412" t="s">
        <v>1711</v>
      </c>
      <c r="CN82" s="412" t="s">
        <v>1711</v>
      </c>
      <c r="CO82" s="412" t="s">
        <v>1711</v>
      </c>
      <c r="CP82" s="412" t="s">
        <v>1711</v>
      </c>
      <c r="CQ82" s="412" t="s">
        <v>1711</v>
      </c>
      <c r="CR82" s="412">
        <v>0</v>
      </c>
      <c r="CS82" s="412" t="s">
        <v>1711</v>
      </c>
      <c r="CT82" s="412">
        <v>0</v>
      </c>
      <c r="CU82" s="412" t="s">
        <v>1711</v>
      </c>
      <c r="CV82" s="412">
        <v>0</v>
      </c>
      <c r="CW82" s="412" t="s">
        <v>1711</v>
      </c>
      <c r="CX82" s="412" t="s">
        <v>1711</v>
      </c>
      <c r="CY82" s="412">
        <v>0</v>
      </c>
      <c r="CZ82" s="412" t="s">
        <v>1711</v>
      </c>
      <c r="DA82" s="412">
        <v>0</v>
      </c>
      <c r="DB82" s="412" t="s">
        <v>1711</v>
      </c>
      <c r="DC82" s="412" t="s">
        <v>1711</v>
      </c>
      <c r="DD82" s="412">
        <v>0</v>
      </c>
      <c r="DE82" s="412" t="s">
        <v>1711</v>
      </c>
      <c r="DF82" s="412" t="s">
        <v>1711</v>
      </c>
      <c r="DG82" s="412" t="s">
        <v>1711</v>
      </c>
      <c r="DH82" s="412" t="s">
        <v>1711</v>
      </c>
      <c r="DI82" s="412" t="s">
        <v>1711</v>
      </c>
      <c r="DJ82" s="412" t="s">
        <v>1711</v>
      </c>
      <c r="DK82" s="412" t="s">
        <v>1711</v>
      </c>
      <c r="DL82" s="412" t="s">
        <v>1711</v>
      </c>
      <c r="DM82" s="412" t="s">
        <v>1711</v>
      </c>
      <c r="DN82" s="412" t="s">
        <v>1711</v>
      </c>
      <c r="DO82" s="412">
        <v>0</v>
      </c>
      <c r="DP82" s="412" t="s">
        <v>1711</v>
      </c>
      <c r="DQ82" s="412" t="s">
        <v>1711</v>
      </c>
      <c r="DR82" s="412" t="s">
        <v>1711</v>
      </c>
      <c r="DS82" s="412" t="s">
        <v>1711</v>
      </c>
      <c r="DT82" s="412" t="s">
        <v>1711</v>
      </c>
      <c r="DU82" s="412">
        <v>0</v>
      </c>
      <c r="DV82" s="412" t="s">
        <v>1711</v>
      </c>
      <c r="DW82" s="412" t="s">
        <v>1711</v>
      </c>
      <c r="DX82" s="412">
        <v>0</v>
      </c>
      <c r="DY82" s="412" t="s">
        <v>1711</v>
      </c>
      <c r="DZ82" s="412" t="s">
        <v>1711</v>
      </c>
      <c r="EA82" s="412">
        <v>16818</v>
      </c>
      <c r="EB82" s="412">
        <v>15865</v>
      </c>
      <c r="EC82" s="412">
        <v>152</v>
      </c>
      <c r="ED82" s="412">
        <v>262</v>
      </c>
      <c r="EE82" s="412">
        <v>539</v>
      </c>
      <c r="EF82" s="412">
        <v>0</v>
      </c>
      <c r="EG82" s="412" t="s">
        <v>1711</v>
      </c>
      <c r="EH82" s="412">
        <v>1004</v>
      </c>
      <c r="EI82" s="412">
        <v>1004</v>
      </c>
      <c r="EJ82" s="412" t="s">
        <v>1711</v>
      </c>
      <c r="EK82" s="412" t="s">
        <v>1711</v>
      </c>
      <c r="EL82" s="412" t="s">
        <v>1711</v>
      </c>
      <c r="EM82" s="412">
        <v>1144</v>
      </c>
      <c r="EN82" s="412" t="s">
        <v>1711</v>
      </c>
      <c r="EO82" s="412" t="s">
        <v>1711</v>
      </c>
      <c r="EP82" s="412" t="s">
        <v>1711</v>
      </c>
      <c r="EQ82" s="412">
        <v>1144</v>
      </c>
      <c r="ER82" s="412" t="s">
        <v>1711</v>
      </c>
      <c r="ES82" s="412" t="s">
        <v>1711</v>
      </c>
      <c r="ET82" s="412">
        <v>0</v>
      </c>
      <c r="EU82" s="412" t="s">
        <v>1711</v>
      </c>
      <c r="EV82" s="412">
        <v>0</v>
      </c>
      <c r="EW82" s="412" t="s">
        <v>1711</v>
      </c>
      <c r="EX82" s="412" t="s">
        <v>1711</v>
      </c>
      <c r="EY82" s="412" t="s">
        <v>1711</v>
      </c>
      <c r="EZ82" s="412" t="s">
        <v>1711</v>
      </c>
      <c r="FA82" s="413" t="s">
        <v>1711</v>
      </c>
    </row>
    <row r="83" spans="1:157" x14ac:dyDescent="0.15">
      <c r="A83" s="410" t="s">
        <v>1752</v>
      </c>
      <c r="B83" s="414" t="s">
        <v>424</v>
      </c>
      <c r="C83" s="412">
        <v>507121</v>
      </c>
      <c r="D83" s="412">
        <v>3978</v>
      </c>
      <c r="E83" s="412">
        <v>1363</v>
      </c>
      <c r="F83" s="412">
        <v>338</v>
      </c>
      <c r="G83" s="412">
        <v>161</v>
      </c>
      <c r="H83" s="412">
        <v>1591</v>
      </c>
      <c r="I83" s="412">
        <v>525</v>
      </c>
      <c r="J83" s="412">
        <v>862</v>
      </c>
      <c r="K83" s="412">
        <v>228</v>
      </c>
      <c r="L83" s="412">
        <v>634</v>
      </c>
      <c r="M83" s="412">
        <v>16867</v>
      </c>
      <c r="N83" s="412">
        <v>14303</v>
      </c>
      <c r="O83" s="412">
        <v>2340</v>
      </c>
      <c r="P83" s="412">
        <v>224</v>
      </c>
      <c r="Q83" s="412" t="s">
        <v>1711</v>
      </c>
      <c r="R83" s="412">
        <v>1505</v>
      </c>
      <c r="S83" s="412">
        <v>1339</v>
      </c>
      <c r="T83" s="412">
        <v>166</v>
      </c>
      <c r="U83" s="412">
        <v>9663</v>
      </c>
      <c r="V83" s="412">
        <v>5662</v>
      </c>
      <c r="W83" s="412">
        <v>702</v>
      </c>
      <c r="X83" s="412">
        <v>2375</v>
      </c>
      <c r="Y83" s="412">
        <v>924</v>
      </c>
      <c r="Z83" s="412">
        <v>16977</v>
      </c>
      <c r="AA83" s="412">
        <v>1121</v>
      </c>
      <c r="AB83" s="412">
        <v>3962</v>
      </c>
      <c r="AC83" s="412">
        <v>993</v>
      </c>
      <c r="AD83" s="412">
        <v>2694</v>
      </c>
      <c r="AE83" s="412">
        <v>548</v>
      </c>
      <c r="AF83" s="412">
        <v>100</v>
      </c>
      <c r="AG83" s="412">
        <v>1384</v>
      </c>
      <c r="AH83" s="412">
        <v>6175</v>
      </c>
      <c r="AI83" s="412">
        <v>1322</v>
      </c>
      <c r="AJ83" s="412">
        <v>646</v>
      </c>
      <c r="AK83" s="412">
        <v>676</v>
      </c>
      <c r="AL83" s="412">
        <v>2565</v>
      </c>
      <c r="AM83" s="412">
        <v>1201</v>
      </c>
      <c r="AN83" s="412">
        <v>1364</v>
      </c>
      <c r="AO83" s="412">
        <v>9145</v>
      </c>
      <c r="AP83" s="412">
        <v>3894</v>
      </c>
      <c r="AQ83" s="412">
        <v>2371</v>
      </c>
      <c r="AR83" s="412">
        <v>455</v>
      </c>
      <c r="AS83" s="412">
        <v>2425</v>
      </c>
      <c r="AT83" s="412">
        <v>14399</v>
      </c>
      <c r="AU83" s="412">
        <v>2429</v>
      </c>
      <c r="AV83" s="412">
        <v>10258</v>
      </c>
      <c r="AW83" s="412">
        <v>883</v>
      </c>
      <c r="AX83" s="412">
        <v>829</v>
      </c>
      <c r="AY83" s="412">
        <v>6731</v>
      </c>
      <c r="AZ83" s="412">
        <v>5512</v>
      </c>
      <c r="BA83" s="412">
        <v>1219</v>
      </c>
      <c r="BB83" s="412">
        <v>4339</v>
      </c>
      <c r="BC83" s="412">
        <v>2571</v>
      </c>
      <c r="BD83" s="412">
        <v>1768</v>
      </c>
      <c r="BE83" s="412">
        <v>8834</v>
      </c>
      <c r="BF83" s="412">
        <v>8834</v>
      </c>
      <c r="BG83" s="412">
        <v>7587</v>
      </c>
      <c r="BH83" s="412">
        <v>7587</v>
      </c>
      <c r="BI83" s="412">
        <v>4709</v>
      </c>
      <c r="BJ83" s="412">
        <v>4709</v>
      </c>
      <c r="BK83" s="412">
        <v>366</v>
      </c>
      <c r="BL83" s="412">
        <v>121</v>
      </c>
      <c r="BM83" s="412">
        <v>245</v>
      </c>
      <c r="BN83" s="412">
        <v>5056</v>
      </c>
      <c r="BO83" s="412">
        <v>3607</v>
      </c>
      <c r="BP83" s="412">
        <v>1071</v>
      </c>
      <c r="BQ83" s="412">
        <v>93</v>
      </c>
      <c r="BR83" s="412">
        <v>285</v>
      </c>
      <c r="BS83" s="412">
        <v>1925</v>
      </c>
      <c r="BT83" s="412">
        <v>1798</v>
      </c>
      <c r="BU83" s="412">
        <v>127</v>
      </c>
      <c r="BV83" s="412">
        <v>19246</v>
      </c>
      <c r="BW83" s="412">
        <v>5296</v>
      </c>
      <c r="BX83" s="412">
        <v>826</v>
      </c>
      <c r="BY83" s="412">
        <v>7256</v>
      </c>
      <c r="BZ83" s="412">
        <v>134</v>
      </c>
      <c r="CA83" s="412">
        <v>5734</v>
      </c>
      <c r="CB83" s="412">
        <v>76</v>
      </c>
      <c r="CC83" s="412">
        <v>21523</v>
      </c>
      <c r="CD83" s="412">
        <v>15481</v>
      </c>
      <c r="CE83" s="412">
        <v>79</v>
      </c>
      <c r="CF83" s="412">
        <v>5693</v>
      </c>
      <c r="CG83" s="412">
        <v>270</v>
      </c>
      <c r="CH83" s="412">
        <v>10036</v>
      </c>
      <c r="CI83" s="412">
        <v>4676</v>
      </c>
      <c r="CJ83" s="412">
        <v>609</v>
      </c>
      <c r="CK83" s="412">
        <v>4751</v>
      </c>
      <c r="CL83" s="412">
        <v>299</v>
      </c>
      <c r="CM83" s="412">
        <v>230</v>
      </c>
      <c r="CN83" s="412" t="s">
        <v>1711</v>
      </c>
      <c r="CO83" s="412" t="s">
        <v>1711</v>
      </c>
      <c r="CP83" s="412">
        <v>17</v>
      </c>
      <c r="CQ83" s="412">
        <v>69</v>
      </c>
      <c r="CR83" s="412">
        <v>0</v>
      </c>
      <c r="CS83" s="412" t="s">
        <v>1711</v>
      </c>
      <c r="CT83" s="412">
        <v>887</v>
      </c>
      <c r="CU83" s="412">
        <v>887</v>
      </c>
      <c r="CV83" s="412">
        <v>18119</v>
      </c>
      <c r="CW83" s="412">
        <v>3318</v>
      </c>
      <c r="CX83" s="412">
        <v>14801</v>
      </c>
      <c r="CY83" s="412">
        <v>78</v>
      </c>
      <c r="CZ83" s="412">
        <v>78</v>
      </c>
      <c r="DA83" s="412">
        <v>74</v>
      </c>
      <c r="DB83" s="412">
        <v>10</v>
      </c>
      <c r="DC83" s="412">
        <v>64</v>
      </c>
      <c r="DD83" s="412">
        <v>84607</v>
      </c>
      <c r="DE83" s="412">
        <v>93</v>
      </c>
      <c r="DF83" s="412">
        <v>33825</v>
      </c>
      <c r="DG83" s="412">
        <v>4602</v>
      </c>
      <c r="DH83" s="412">
        <v>2337</v>
      </c>
      <c r="DI83" s="412">
        <v>1273</v>
      </c>
      <c r="DJ83" s="412">
        <v>23743</v>
      </c>
      <c r="DK83" s="412">
        <v>18734</v>
      </c>
      <c r="DL83" s="412" t="s">
        <v>1711</v>
      </c>
      <c r="DM83" s="412">
        <v>87</v>
      </c>
      <c r="DN83" s="412" t="s">
        <v>1711</v>
      </c>
      <c r="DO83" s="412">
        <v>59573</v>
      </c>
      <c r="DP83" s="412">
        <v>25674</v>
      </c>
      <c r="DQ83" s="412" t="s">
        <v>1711</v>
      </c>
      <c r="DR83" s="412">
        <v>44</v>
      </c>
      <c r="DS83" s="412" t="s">
        <v>1711</v>
      </c>
      <c r="DT83" s="412">
        <v>33855</v>
      </c>
      <c r="DU83" s="412">
        <v>0</v>
      </c>
      <c r="DV83" s="412" t="s">
        <v>1711</v>
      </c>
      <c r="DW83" s="412" t="s">
        <v>1711</v>
      </c>
      <c r="DX83" s="412">
        <v>20813</v>
      </c>
      <c r="DY83" s="412">
        <v>5</v>
      </c>
      <c r="DZ83" s="412">
        <v>20808</v>
      </c>
      <c r="EA83" s="412">
        <v>56</v>
      </c>
      <c r="EB83" s="412">
        <v>39</v>
      </c>
      <c r="EC83" s="412">
        <v>1</v>
      </c>
      <c r="ED83" s="412">
        <v>8</v>
      </c>
      <c r="EE83" s="412">
        <v>8</v>
      </c>
      <c r="EF83" s="412">
        <v>443</v>
      </c>
      <c r="EG83" s="412">
        <v>443</v>
      </c>
      <c r="EH83" s="412">
        <v>36977</v>
      </c>
      <c r="EI83" s="412">
        <v>13456</v>
      </c>
      <c r="EJ83" s="412">
        <v>18</v>
      </c>
      <c r="EK83" s="412">
        <v>22477</v>
      </c>
      <c r="EL83" s="412">
        <v>1026</v>
      </c>
      <c r="EM83" s="412">
        <v>117560</v>
      </c>
      <c r="EN83" s="412">
        <v>2</v>
      </c>
      <c r="EO83" s="412" t="s">
        <v>1711</v>
      </c>
      <c r="EP83" s="412">
        <v>998</v>
      </c>
      <c r="EQ83" s="412">
        <v>115320</v>
      </c>
      <c r="ER83" s="412">
        <v>144</v>
      </c>
      <c r="ES83" s="412">
        <v>1096</v>
      </c>
      <c r="ET83" s="412">
        <v>0</v>
      </c>
      <c r="EU83" s="412" t="s">
        <v>1711</v>
      </c>
      <c r="EV83" s="412">
        <v>0</v>
      </c>
      <c r="EW83" s="412" t="s">
        <v>1711</v>
      </c>
      <c r="EX83" s="412" t="s">
        <v>1711</v>
      </c>
      <c r="EY83" s="412" t="s">
        <v>1711</v>
      </c>
      <c r="EZ83" s="412" t="s">
        <v>1711</v>
      </c>
      <c r="FA83" s="413" t="s">
        <v>1711</v>
      </c>
    </row>
    <row r="84" spans="1:157" x14ac:dyDescent="0.15">
      <c r="A84" s="410" t="s">
        <v>1751</v>
      </c>
      <c r="B84" s="414" t="s">
        <v>1148</v>
      </c>
      <c r="C84" s="412">
        <v>117586</v>
      </c>
      <c r="D84" s="412">
        <v>0</v>
      </c>
      <c r="E84" s="412" t="s">
        <v>1711</v>
      </c>
      <c r="F84" s="412" t="s">
        <v>1711</v>
      </c>
      <c r="G84" s="412" t="s">
        <v>1711</v>
      </c>
      <c r="H84" s="412" t="s">
        <v>1711</v>
      </c>
      <c r="I84" s="412" t="s">
        <v>1711</v>
      </c>
      <c r="J84" s="412">
        <v>0</v>
      </c>
      <c r="K84" s="412" t="s">
        <v>1711</v>
      </c>
      <c r="L84" s="412" t="s">
        <v>1711</v>
      </c>
      <c r="M84" s="412">
        <v>0</v>
      </c>
      <c r="N84" s="412" t="s">
        <v>1711</v>
      </c>
      <c r="O84" s="412" t="s">
        <v>1711</v>
      </c>
      <c r="P84" s="412" t="s">
        <v>1711</v>
      </c>
      <c r="Q84" s="412" t="s">
        <v>1711</v>
      </c>
      <c r="R84" s="412">
        <v>0</v>
      </c>
      <c r="S84" s="412" t="s">
        <v>1711</v>
      </c>
      <c r="T84" s="412" t="s">
        <v>1711</v>
      </c>
      <c r="U84" s="412">
        <v>0</v>
      </c>
      <c r="V84" s="412" t="s">
        <v>1711</v>
      </c>
      <c r="W84" s="412" t="s">
        <v>1711</v>
      </c>
      <c r="X84" s="412" t="s">
        <v>1711</v>
      </c>
      <c r="Y84" s="412" t="s">
        <v>1711</v>
      </c>
      <c r="Z84" s="412">
        <v>0</v>
      </c>
      <c r="AA84" s="412" t="s">
        <v>1711</v>
      </c>
      <c r="AB84" s="412" t="s">
        <v>1711</v>
      </c>
      <c r="AC84" s="412" t="s">
        <v>1711</v>
      </c>
      <c r="AD84" s="412" t="s">
        <v>1711</v>
      </c>
      <c r="AE84" s="412" t="s">
        <v>1711</v>
      </c>
      <c r="AF84" s="412" t="s">
        <v>1711</v>
      </c>
      <c r="AG84" s="412" t="s">
        <v>1711</v>
      </c>
      <c r="AH84" s="412" t="s">
        <v>1711</v>
      </c>
      <c r="AI84" s="412">
        <v>0</v>
      </c>
      <c r="AJ84" s="412" t="s">
        <v>1711</v>
      </c>
      <c r="AK84" s="412" t="s">
        <v>1711</v>
      </c>
      <c r="AL84" s="412">
        <v>0</v>
      </c>
      <c r="AM84" s="412" t="s">
        <v>1711</v>
      </c>
      <c r="AN84" s="412" t="s">
        <v>1711</v>
      </c>
      <c r="AO84" s="412">
        <v>0</v>
      </c>
      <c r="AP84" s="412" t="s">
        <v>1711</v>
      </c>
      <c r="AQ84" s="412" t="s">
        <v>1711</v>
      </c>
      <c r="AR84" s="412" t="s">
        <v>1711</v>
      </c>
      <c r="AS84" s="412" t="s">
        <v>1711</v>
      </c>
      <c r="AT84" s="412">
        <v>0</v>
      </c>
      <c r="AU84" s="412" t="s">
        <v>1711</v>
      </c>
      <c r="AV84" s="412" t="s">
        <v>1711</v>
      </c>
      <c r="AW84" s="412" t="s">
        <v>1711</v>
      </c>
      <c r="AX84" s="412" t="s">
        <v>1711</v>
      </c>
      <c r="AY84" s="412">
        <v>0</v>
      </c>
      <c r="AZ84" s="412" t="s">
        <v>1711</v>
      </c>
      <c r="BA84" s="412" t="s">
        <v>1711</v>
      </c>
      <c r="BB84" s="412">
        <v>0</v>
      </c>
      <c r="BC84" s="412" t="s">
        <v>1711</v>
      </c>
      <c r="BD84" s="412" t="s">
        <v>1711</v>
      </c>
      <c r="BE84" s="412">
        <v>0</v>
      </c>
      <c r="BF84" s="412" t="s">
        <v>1711</v>
      </c>
      <c r="BG84" s="412">
        <v>0</v>
      </c>
      <c r="BH84" s="412" t="s">
        <v>1711</v>
      </c>
      <c r="BI84" s="412">
        <v>0</v>
      </c>
      <c r="BJ84" s="412" t="s">
        <v>1711</v>
      </c>
      <c r="BK84" s="412">
        <v>0</v>
      </c>
      <c r="BL84" s="412" t="s">
        <v>1711</v>
      </c>
      <c r="BM84" s="412" t="s">
        <v>1711</v>
      </c>
      <c r="BN84" s="412">
        <v>0</v>
      </c>
      <c r="BO84" s="412" t="s">
        <v>1711</v>
      </c>
      <c r="BP84" s="412" t="s">
        <v>1711</v>
      </c>
      <c r="BQ84" s="412" t="s">
        <v>1711</v>
      </c>
      <c r="BR84" s="412" t="s">
        <v>1711</v>
      </c>
      <c r="BS84" s="412">
        <v>0</v>
      </c>
      <c r="BT84" s="412" t="s">
        <v>1711</v>
      </c>
      <c r="BU84" s="412" t="s">
        <v>1711</v>
      </c>
      <c r="BV84" s="412">
        <v>0</v>
      </c>
      <c r="BW84" s="412" t="s">
        <v>1711</v>
      </c>
      <c r="BX84" s="412" t="s">
        <v>1711</v>
      </c>
      <c r="BY84" s="412" t="s">
        <v>1711</v>
      </c>
      <c r="BZ84" s="412" t="s">
        <v>1711</v>
      </c>
      <c r="CA84" s="412" t="s">
        <v>1711</v>
      </c>
      <c r="CB84" s="412" t="s">
        <v>1711</v>
      </c>
      <c r="CC84" s="412">
        <v>0</v>
      </c>
      <c r="CD84" s="412" t="s">
        <v>1711</v>
      </c>
      <c r="CE84" s="412" t="s">
        <v>1711</v>
      </c>
      <c r="CF84" s="412" t="s">
        <v>1711</v>
      </c>
      <c r="CG84" s="412" t="s">
        <v>1711</v>
      </c>
      <c r="CH84" s="412">
        <v>0</v>
      </c>
      <c r="CI84" s="412" t="s">
        <v>1711</v>
      </c>
      <c r="CJ84" s="412" t="s">
        <v>1711</v>
      </c>
      <c r="CK84" s="412" t="s">
        <v>1711</v>
      </c>
      <c r="CL84" s="412">
        <v>0</v>
      </c>
      <c r="CM84" s="412" t="s">
        <v>1711</v>
      </c>
      <c r="CN84" s="412" t="s">
        <v>1711</v>
      </c>
      <c r="CO84" s="412" t="s">
        <v>1711</v>
      </c>
      <c r="CP84" s="412" t="s">
        <v>1711</v>
      </c>
      <c r="CQ84" s="412" t="s">
        <v>1711</v>
      </c>
      <c r="CR84" s="412">
        <v>0</v>
      </c>
      <c r="CS84" s="412" t="s">
        <v>1711</v>
      </c>
      <c r="CT84" s="412">
        <v>0</v>
      </c>
      <c r="CU84" s="412" t="s">
        <v>1711</v>
      </c>
      <c r="CV84" s="412">
        <v>0</v>
      </c>
      <c r="CW84" s="412" t="s">
        <v>1711</v>
      </c>
      <c r="CX84" s="412" t="s">
        <v>1711</v>
      </c>
      <c r="CY84" s="412">
        <v>0</v>
      </c>
      <c r="CZ84" s="412" t="s">
        <v>1711</v>
      </c>
      <c r="DA84" s="412">
        <v>0</v>
      </c>
      <c r="DB84" s="412" t="s">
        <v>1711</v>
      </c>
      <c r="DC84" s="412" t="s">
        <v>1711</v>
      </c>
      <c r="DD84" s="412">
        <v>0</v>
      </c>
      <c r="DE84" s="412" t="s">
        <v>1711</v>
      </c>
      <c r="DF84" s="412" t="s">
        <v>1711</v>
      </c>
      <c r="DG84" s="412" t="s">
        <v>1711</v>
      </c>
      <c r="DH84" s="412" t="s">
        <v>1711</v>
      </c>
      <c r="DI84" s="412" t="s">
        <v>1711</v>
      </c>
      <c r="DJ84" s="412" t="s">
        <v>1711</v>
      </c>
      <c r="DK84" s="412" t="s">
        <v>1711</v>
      </c>
      <c r="DL84" s="412" t="s">
        <v>1711</v>
      </c>
      <c r="DM84" s="412" t="s">
        <v>1711</v>
      </c>
      <c r="DN84" s="412" t="s">
        <v>1711</v>
      </c>
      <c r="DO84" s="412">
        <v>0</v>
      </c>
      <c r="DP84" s="412" t="s">
        <v>1711</v>
      </c>
      <c r="DQ84" s="412" t="s">
        <v>1711</v>
      </c>
      <c r="DR84" s="412" t="s">
        <v>1711</v>
      </c>
      <c r="DS84" s="412" t="s">
        <v>1711</v>
      </c>
      <c r="DT84" s="412" t="s">
        <v>1711</v>
      </c>
      <c r="DU84" s="412">
        <v>0</v>
      </c>
      <c r="DV84" s="412" t="s">
        <v>1711</v>
      </c>
      <c r="DW84" s="412" t="s">
        <v>1711</v>
      </c>
      <c r="DX84" s="412">
        <v>40380</v>
      </c>
      <c r="DY84" s="412">
        <v>40380</v>
      </c>
      <c r="DZ84" s="412" t="s">
        <v>1711</v>
      </c>
      <c r="EA84" s="412">
        <v>0</v>
      </c>
      <c r="EB84" s="412" t="s">
        <v>1711</v>
      </c>
      <c r="EC84" s="412" t="s">
        <v>1711</v>
      </c>
      <c r="ED84" s="412" t="s">
        <v>1711</v>
      </c>
      <c r="EE84" s="412" t="s">
        <v>1711</v>
      </c>
      <c r="EF84" s="412">
        <v>0</v>
      </c>
      <c r="EG84" s="412" t="s">
        <v>1711</v>
      </c>
      <c r="EH84" s="412">
        <v>76326</v>
      </c>
      <c r="EI84" s="412">
        <v>76326</v>
      </c>
      <c r="EJ84" s="412" t="s">
        <v>1711</v>
      </c>
      <c r="EK84" s="412" t="s">
        <v>1711</v>
      </c>
      <c r="EL84" s="412" t="s">
        <v>1711</v>
      </c>
      <c r="EM84" s="412">
        <v>880</v>
      </c>
      <c r="EN84" s="412" t="s">
        <v>1711</v>
      </c>
      <c r="EO84" s="412" t="s">
        <v>1711</v>
      </c>
      <c r="EP84" s="412" t="s">
        <v>1711</v>
      </c>
      <c r="EQ84" s="412">
        <v>880</v>
      </c>
      <c r="ER84" s="412" t="s">
        <v>1711</v>
      </c>
      <c r="ES84" s="412" t="s">
        <v>1711</v>
      </c>
      <c r="ET84" s="412">
        <v>0</v>
      </c>
      <c r="EU84" s="412" t="s">
        <v>1711</v>
      </c>
      <c r="EV84" s="412">
        <v>0</v>
      </c>
      <c r="EW84" s="412" t="s">
        <v>1711</v>
      </c>
      <c r="EX84" s="412" t="s">
        <v>1711</v>
      </c>
      <c r="EY84" s="412" t="s">
        <v>1711</v>
      </c>
      <c r="EZ84" s="412" t="s">
        <v>1711</v>
      </c>
      <c r="FA84" s="413" t="s">
        <v>1711</v>
      </c>
    </row>
    <row r="85" spans="1:157" x14ac:dyDescent="0.15">
      <c r="A85" s="410" t="s">
        <v>1750</v>
      </c>
      <c r="B85" s="414" t="s">
        <v>1150</v>
      </c>
      <c r="C85" s="412">
        <v>143</v>
      </c>
      <c r="D85" s="412">
        <v>5</v>
      </c>
      <c r="E85" s="412" t="s">
        <v>1711</v>
      </c>
      <c r="F85" s="412" t="s">
        <v>1711</v>
      </c>
      <c r="G85" s="412">
        <v>5</v>
      </c>
      <c r="H85" s="412" t="s">
        <v>1711</v>
      </c>
      <c r="I85" s="412" t="s">
        <v>1711</v>
      </c>
      <c r="J85" s="412">
        <v>0</v>
      </c>
      <c r="K85" s="412" t="s">
        <v>1711</v>
      </c>
      <c r="L85" s="412" t="s">
        <v>1711</v>
      </c>
      <c r="M85" s="412">
        <v>0</v>
      </c>
      <c r="N85" s="412" t="s">
        <v>1711</v>
      </c>
      <c r="O85" s="412" t="s">
        <v>1711</v>
      </c>
      <c r="P85" s="412" t="s">
        <v>1711</v>
      </c>
      <c r="Q85" s="412" t="s">
        <v>1711</v>
      </c>
      <c r="R85" s="412">
        <v>0</v>
      </c>
      <c r="S85" s="412" t="s">
        <v>1711</v>
      </c>
      <c r="T85" s="412" t="s">
        <v>1711</v>
      </c>
      <c r="U85" s="412">
        <v>0</v>
      </c>
      <c r="V85" s="412" t="s">
        <v>1711</v>
      </c>
      <c r="W85" s="412" t="s">
        <v>1711</v>
      </c>
      <c r="X85" s="412" t="s">
        <v>1711</v>
      </c>
      <c r="Y85" s="412" t="s">
        <v>1711</v>
      </c>
      <c r="Z85" s="412">
        <v>0</v>
      </c>
      <c r="AA85" s="412" t="s">
        <v>1711</v>
      </c>
      <c r="AB85" s="412" t="s">
        <v>1711</v>
      </c>
      <c r="AC85" s="412" t="s">
        <v>1711</v>
      </c>
      <c r="AD85" s="412" t="s">
        <v>1711</v>
      </c>
      <c r="AE85" s="412" t="s">
        <v>1711</v>
      </c>
      <c r="AF85" s="412" t="s">
        <v>1711</v>
      </c>
      <c r="AG85" s="412" t="s">
        <v>1711</v>
      </c>
      <c r="AH85" s="412" t="s">
        <v>1711</v>
      </c>
      <c r="AI85" s="412">
        <v>0</v>
      </c>
      <c r="AJ85" s="412" t="s">
        <v>1711</v>
      </c>
      <c r="AK85" s="412" t="s">
        <v>1711</v>
      </c>
      <c r="AL85" s="412">
        <v>0</v>
      </c>
      <c r="AM85" s="412" t="s">
        <v>1711</v>
      </c>
      <c r="AN85" s="412" t="s">
        <v>1711</v>
      </c>
      <c r="AO85" s="412">
        <v>0</v>
      </c>
      <c r="AP85" s="412" t="s">
        <v>1711</v>
      </c>
      <c r="AQ85" s="412" t="s">
        <v>1711</v>
      </c>
      <c r="AR85" s="412" t="s">
        <v>1711</v>
      </c>
      <c r="AS85" s="412" t="s">
        <v>1711</v>
      </c>
      <c r="AT85" s="412">
        <v>0</v>
      </c>
      <c r="AU85" s="412" t="s">
        <v>1711</v>
      </c>
      <c r="AV85" s="412" t="s">
        <v>1711</v>
      </c>
      <c r="AW85" s="412" t="s">
        <v>1711</v>
      </c>
      <c r="AX85" s="412" t="s">
        <v>1711</v>
      </c>
      <c r="AY85" s="412">
        <v>0</v>
      </c>
      <c r="AZ85" s="412" t="s">
        <v>1711</v>
      </c>
      <c r="BA85" s="412" t="s">
        <v>1711</v>
      </c>
      <c r="BB85" s="412">
        <v>0</v>
      </c>
      <c r="BC85" s="412" t="s">
        <v>1711</v>
      </c>
      <c r="BD85" s="412" t="s">
        <v>1711</v>
      </c>
      <c r="BE85" s="412">
        <v>0</v>
      </c>
      <c r="BF85" s="412" t="s">
        <v>1711</v>
      </c>
      <c r="BG85" s="412">
        <v>0</v>
      </c>
      <c r="BH85" s="412" t="s">
        <v>1711</v>
      </c>
      <c r="BI85" s="412">
        <v>0</v>
      </c>
      <c r="BJ85" s="412" t="s">
        <v>1711</v>
      </c>
      <c r="BK85" s="412">
        <v>0</v>
      </c>
      <c r="BL85" s="412" t="s">
        <v>1711</v>
      </c>
      <c r="BM85" s="412" t="s">
        <v>1711</v>
      </c>
      <c r="BN85" s="412">
        <v>0</v>
      </c>
      <c r="BO85" s="412" t="s">
        <v>1711</v>
      </c>
      <c r="BP85" s="412" t="s">
        <v>1711</v>
      </c>
      <c r="BQ85" s="412" t="s">
        <v>1711</v>
      </c>
      <c r="BR85" s="412" t="s">
        <v>1711</v>
      </c>
      <c r="BS85" s="412">
        <v>0</v>
      </c>
      <c r="BT85" s="412" t="s">
        <v>1711</v>
      </c>
      <c r="BU85" s="412" t="s">
        <v>1711</v>
      </c>
      <c r="BV85" s="412">
        <v>0</v>
      </c>
      <c r="BW85" s="412" t="s">
        <v>1711</v>
      </c>
      <c r="BX85" s="412" t="s">
        <v>1711</v>
      </c>
      <c r="BY85" s="412" t="s">
        <v>1711</v>
      </c>
      <c r="BZ85" s="412" t="s">
        <v>1711</v>
      </c>
      <c r="CA85" s="412" t="s">
        <v>1711</v>
      </c>
      <c r="CB85" s="412" t="s">
        <v>1711</v>
      </c>
      <c r="CC85" s="412">
        <v>0</v>
      </c>
      <c r="CD85" s="412" t="s">
        <v>1711</v>
      </c>
      <c r="CE85" s="412" t="s">
        <v>1711</v>
      </c>
      <c r="CF85" s="412" t="s">
        <v>1711</v>
      </c>
      <c r="CG85" s="412" t="s">
        <v>1711</v>
      </c>
      <c r="CH85" s="412">
        <v>0</v>
      </c>
      <c r="CI85" s="412" t="s">
        <v>1711</v>
      </c>
      <c r="CJ85" s="412" t="s">
        <v>1711</v>
      </c>
      <c r="CK85" s="412" t="s">
        <v>1711</v>
      </c>
      <c r="CL85" s="412">
        <v>0</v>
      </c>
      <c r="CM85" s="412" t="s">
        <v>1711</v>
      </c>
      <c r="CN85" s="412" t="s">
        <v>1711</v>
      </c>
      <c r="CO85" s="412" t="s">
        <v>1711</v>
      </c>
      <c r="CP85" s="412" t="s">
        <v>1711</v>
      </c>
      <c r="CQ85" s="412" t="s">
        <v>1711</v>
      </c>
      <c r="CR85" s="412">
        <v>0</v>
      </c>
      <c r="CS85" s="412" t="s">
        <v>1711</v>
      </c>
      <c r="CT85" s="412">
        <v>0</v>
      </c>
      <c r="CU85" s="412" t="s">
        <v>1711</v>
      </c>
      <c r="CV85" s="412">
        <v>0</v>
      </c>
      <c r="CW85" s="412" t="s">
        <v>1711</v>
      </c>
      <c r="CX85" s="412" t="s">
        <v>1711</v>
      </c>
      <c r="CY85" s="412">
        <v>0</v>
      </c>
      <c r="CZ85" s="412" t="s">
        <v>1711</v>
      </c>
      <c r="DA85" s="412">
        <v>0</v>
      </c>
      <c r="DB85" s="412" t="s">
        <v>1711</v>
      </c>
      <c r="DC85" s="412" t="s">
        <v>1711</v>
      </c>
      <c r="DD85" s="412">
        <v>0</v>
      </c>
      <c r="DE85" s="412" t="s">
        <v>1711</v>
      </c>
      <c r="DF85" s="412" t="s">
        <v>1711</v>
      </c>
      <c r="DG85" s="412" t="s">
        <v>1711</v>
      </c>
      <c r="DH85" s="412" t="s">
        <v>1711</v>
      </c>
      <c r="DI85" s="412" t="s">
        <v>1711</v>
      </c>
      <c r="DJ85" s="412" t="s">
        <v>1711</v>
      </c>
      <c r="DK85" s="412" t="s">
        <v>1711</v>
      </c>
      <c r="DL85" s="412" t="s">
        <v>1711</v>
      </c>
      <c r="DM85" s="412" t="s">
        <v>1711</v>
      </c>
      <c r="DN85" s="412" t="s">
        <v>1711</v>
      </c>
      <c r="DO85" s="412">
        <v>0</v>
      </c>
      <c r="DP85" s="412" t="s">
        <v>1711</v>
      </c>
      <c r="DQ85" s="412" t="s">
        <v>1711</v>
      </c>
      <c r="DR85" s="412" t="s">
        <v>1711</v>
      </c>
      <c r="DS85" s="412" t="s">
        <v>1711</v>
      </c>
      <c r="DT85" s="412" t="s">
        <v>1711</v>
      </c>
      <c r="DU85" s="412">
        <v>0</v>
      </c>
      <c r="DV85" s="412" t="s">
        <v>1711</v>
      </c>
      <c r="DW85" s="412" t="s">
        <v>1711</v>
      </c>
      <c r="DX85" s="412">
        <v>0</v>
      </c>
      <c r="DY85" s="412" t="s">
        <v>1711</v>
      </c>
      <c r="DZ85" s="412" t="s">
        <v>1711</v>
      </c>
      <c r="EA85" s="412">
        <v>0</v>
      </c>
      <c r="EB85" s="412" t="s">
        <v>1711</v>
      </c>
      <c r="EC85" s="412" t="s">
        <v>1711</v>
      </c>
      <c r="ED85" s="412" t="s">
        <v>1711</v>
      </c>
      <c r="EE85" s="412" t="s">
        <v>1711</v>
      </c>
      <c r="EF85" s="412">
        <v>0</v>
      </c>
      <c r="EG85" s="412" t="s">
        <v>1711</v>
      </c>
      <c r="EH85" s="412">
        <v>0</v>
      </c>
      <c r="EI85" s="412" t="s">
        <v>1711</v>
      </c>
      <c r="EJ85" s="412" t="s">
        <v>1711</v>
      </c>
      <c r="EK85" s="412" t="s">
        <v>1711</v>
      </c>
      <c r="EL85" s="412" t="s">
        <v>1711</v>
      </c>
      <c r="EM85" s="412">
        <v>138</v>
      </c>
      <c r="EN85" s="412" t="s">
        <v>1711</v>
      </c>
      <c r="EO85" s="412" t="s">
        <v>1711</v>
      </c>
      <c r="EP85" s="412" t="s">
        <v>1711</v>
      </c>
      <c r="EQ85" s="412">
        <v>138</v>
      </c>
      <c r="ER85" s="412" t="s">
        <v>1711</v>
      </c>
      <c r="ES85" s="412" t="s">
        <v>1711</v>
      </c>
      <c r="ET85" s="412">
        <v>0</v>
      </c>
      <c r="EU85" s="412" t="s">
        <v>1711</v>
      </c>
      <c r="EV85" s="412">
        <v>0</v>
      </c>
      <c r="EW85" s="412" t="s">
        <v>1711</v>
      </c>
      <c r="EX85" s="412" t="s">
        <v>1711</v>
      </c>
      <c r="EY85" s="412" t="s">
        <v>1711</v>
      </c>
      <c r="EZ85" s="412" t="s">
        <v>1711</v>
      </c>
      <c r="FA85" s="413" t="s">
        <v>1711</v>
      </c>
    </row>
    <row r="86" spans="1:157" x14ac:dyDescent="0.15">
      <c r="A86" s="410" t="s">
        <v>1749</v>
      </c>
      <c r="B86" s="414" t="s">
        <v>1151</v>
      </c>
      <c r="C86" s="412">
        <v>20167</v>
      </c>
      <c r="D86" s="412">
        <v>0</v>
      </c>
      <c r="E86" s="412" t="s">
        <v>1711</v>
      </c>
      <c r="F86" s="412" t="s">
        <v>1711</v>
      </c>
      <c r="G86" s="412" t="s">
        <v>1711</v>
      </c>
      <c r="H86" s="412" t="s">
        <v>1711</v>
      </c>
      <c r="I86" s="412" t="s">
        <v>1711</v>
      </c>
      <c r="J86" s="412">
        <v>0</v>
      </c>
      <c r="K86" s="412" t="s">
        <v>1711</v>
      </c>
      <c r="L86" s="412" t="s">
        <v>1711</v>
      </c>
      <c r="M86" s="412">
        <v>0</v>
      </c>
      <c r="N86" s="412" t="s">
        <v>1711</v>
      </c>
      <c r="O86" s="412" t="s">
        <v>1711</v>
      </c>
      <c r="P86" s="412" t="s">
        <v>1711</v>
      </c>
      <c r="Q86" s="412" t="s">
        <v>1711</v>
      </c>
      <c r="R86" s="412">
        <v>0</v>
      </c>
      <c r="S86" s="412" t="s">
        <v>1711</v>
      </c>
      <c r="T86" s="412" t="s">
        <v>1711</v>
      </c>
      <c r="U86" s="412">
        <v>0</v>
      </c>
      <c r="V86" s="412" t="s">
        <v>1711</v>
      </c>
      <c r="W86" s="412" t="s">
        <v>1711</v>
      </c>
      <c r="X86" s="412" t="s">
        <v>1711</v>
      </c>
      <c r="Y86" s="412" t="s">
        <v>1711</v>
      </c>
      <c r="Z86" s="412">
        <v>0</v>
      </c>
      <c r="AA86" s="412" t="s">
        <v>1711</v>
      </c>
      <c r="AB86" s="412" t="s">
        <v>1711</v>
      </c>
      <c r="AC86" s="412" t="s">
        <v>1711</v>
      </c>
      <c r="AD86" s="412" t="s">
        <v>1711</v>
      </c>
      <c r="AE86" s="412" t="s">
        <v>1711</v>
      </c>
      <c r="AF86" s="412" t="s">
        <v>1711</v>
      </c>
      <c r="AG86" s="412" t="s">
        <v>1711</v>
      </c>
      <c r="AH86" s="412" t="s">
        <v>1711</v>
      </c>
      <c r="AI86" s="412">
        <v>0</v>
      </c>
      <c r="AJ86" s="412" t="s">
        <v>1711</v>
      </c>
      <c r="AK86" s="412" t="s">
        <v>1711</v>
      </c>
      <c r="AL86" s="412">
        <v>0</v>
      </c>
      <c r="AM86" s="412" t="s">
        <v>1711</v>
      </c>
      <c r="AN86" s="412" t="s">
        <v>1711</v>
      </c>
      <c r="AO86" s="412">
        <v>0</v>
      </c>
      <c r="AP86" s="412" t="s">
        <v>1711</v>
      </c>
      <c r="AQ86" s="412" t="s">
        <v>1711</v>
      </c>
      <c r="AR86" s="412" t="s">
        <v>1711</v>
      </c>
      <c r="AS86" s="412" t="s">
        <v>1711</v>
      </c>
      <c r="AT86" s="412">
        <v>0</v>
      </c>
      <c r="AU86" s="412" t="s">
        <v>1711</v>
      </c>
      <c r="AV86" s="412" t="s">
        <v>1711</v>
      </c>
      <c r="AW86" s="412" t="s">
        <v>1711</v>
      </c>
      <c r="AX86" s="412" t="s">
        <v>1711</v>
      </c>
      <c r="AY86" s="412">
        <v>0</v>
      </c>
      <c r="AZ86" s="412" t="s">
        <v>1711</v>
      </c>
      <c r="BA86" s="412" t="s">
        <v>1711</v>
      </c>
      <c r="BB86" s="412">
        <v>0</v>
      </c>
      <c r="BC86" s="412" t="s">
        <v>1711</v>
      </c>
      <c r="BD86" s="412" t="s">
        <v>1711</v>
      </c>
      <c r="BE86" s="412">
        <v>0</v>
      </c>
      <c r="BF86" s="412" t="s">
        <v>1711</v>
      </c>
      <c r="BG86" s="412">
        <v>0</v>
      </c>
      <c r="BH86" s="412" t="s">
        <v>1711</v>
      </c>
      <c r="BI86" s="412">
        <v>0</v>
      </c>
      <c r="BJ86" s="412" t="s">
        <v>1711</v>
      </c>
      <c r="BK86" s="412">
        <v>0</v>
      </c>
      <c r="BL86" s="412" t="s">
        <v>1711</v>
      </c>
      <c r="BM86" s="412" t="s">
        <v>1711</v>
      </c>
      <c r="BN86" s="412">
        <v>0</v>
      </c>
      <c r="BO86" s="412" t="s">
        <v>1711</v>
      </c>
      <c r="BP86" s="412" t="s">
        <v>1711</v>
      </c>
      <c r="BQ86" s="412" t="s">
        <v>1711</v>
      </c>
      <c r="BR86" s="412" t="s">
        <v>1711</v>
      </c>
      <c r="BS86" s="412">
        <v>0</v>
      </c>
      <c r="BT86" s="412" t="s">
        <v>1711</v>
      </c>
      <c r="BU86" s="412" t="s">
        <v>1711</v>
      </c>
      <c r="BV86" s="412">
        <v>0</v>
      </c>
      <c r="BW86" s="412" t="s">
        <v>1711</v>
      </c>
      <c r="BX86" s="412" t="s">
        <v>1711</v>
      </c>
      <c r="BY86" s="412" t="s">
        <v>1711</v>
      </c>
      <c r="BZ86" s="412" t="s">
        <v>1711</v>
      </c>
      <c r="CA86" s="412" t="s">
        <v>1711</v>
      </c>
      <c r="CB86" s="412" t="s">
        <v>1711</v>
      </c>
      <c r="CC86" s="412">
        <v>0</v>
      </c>
      <c r="CD86" s="412" t="s">
        <v>1711</v>
      </c>
      <c r="CE86" s="412" t="s">
        <v>1711</v>
      </c>
      <c r="CF86" s="412" t="s">
        <v>1711</v>
      </c>
      <c r="CG86" s="412" t="s">
        <v>1711</v>
      </c>
      <c r="CH86" s="412">
        <v>0</v>
      </c>
      <c r="CI86" s="412" t="s">
        <v>1711</v>
      </c>
      <c r="CJ86" s="412" t="s">
        <v>1711</v>
      </c>
      <c r="CK86" s="412" t="s">
        <v>1711</v>
      </c>
      <c r="CL86" s="412">
        <v>0</v>
      </c>
      <c r="CM86" s="412" t="s">
        <v>1711</v>
      </c>
      <c r="CN86" s="412" t="s">
        <v>1711</v>
      </c>
      <c r="CO86" s="412" t="s">
        <v>1711</v>
      </c>
      <c r="CP86" s="412" t="s">
        <v>1711</v>
      </c>
      <c r="CQ86" s="412" t="s">
        <v>1711</v>
      </c>
      <c r="CR86" s="412">
        <v>0</v>
      </c>
      <c r="CS86" s="412" t="s">
        <v>1711</v>
      </c>
      <c r="CT86" s="412">
        <v>0</v>
      </c>
      <c r="CU86" s="412" t="s">
        <v>1711</v>
      </c>
      <c r="CV86" s="412">
        <v>0</v>
      </c>
      <c r="CW86" s="412" t="s">
        <v>1711</v>
      </c>
      <c r="CX86" s="412" t="s">
        <v>1711</v>
      </c>
      <c r="CY86" s="412">
        <v>0</v>
      </c>
      <c r="CZ86" s="412" t="s">
        <v>1711</v>
      </c>
      <c r="DA86" s="412">
        <v>0</v>
      </c>
      <c r="DB86" s="412" t="s">
        <v>1711</v>
      </c>
      <c r="DC86" s="412" t="s">
        <v>1711</v>
      </c>
      <c r="DD86" s="412">
        <v>0</v>
      </c>
      <c r="DE86" s="412" t="s">
        <v>1711</v>
      </c>
      <c r="DF86" s="412" t="s">
        <v>1711</v>
      </c>
      <c r="DG86" s="412" t="s">
        <v>1711</v>
      </c>
      <c r="DH86" s="412" t="s">
        <v>1711</v>
      </c>
      <c r="DI86" s="412" t="s">
        <v>1711</v>
      </c>
      <c r="DJ86" s="412" t="s">
        <v>1711</v>
      </c>
      <c r="DK86" s="412" t="s">
        <v>1711</v>
      </c>
      <c r="DL86" s="412" t="s">
        <v>1711</v>
      </c>
      <c r="DM86" s="412" t="s">
        <v>1711</v>
      </c>
      <c r="DN86" s="412" t="s">
        <v>1711</v>
      </c>
      <c r="DO86" s="412">
        <v>281</v>
      </c>
      <c r="DP86" s="412" t="s">
        <v>1711</v>
      </c>
      <c r="DQ86" s="412" t="s">
        <v>1711</v>
      </c>
      <c r="DR86" s="412" t="s">
        <v>1711</v>
      </c>
      <c r="DS86" s="412" t="s">
        <v>1711</v>
      </c>
      <c r="DT86" s="412">
        <v>281</v>
      </c>
      <c r="DU86" s="412">
        <v>0</v>
      </c>
      <c r="DV86" s="412" t="s">
        <v>1711</v>
      </c>
      <c r="DW86" s="412" t="s">
        <v>1711</v>
      </c>
      <c r="DX86" s="412">
        <v>14196</v>
      </c>
      <c r="DY86" s="412">
        <v>14196</v>
      </c>
      <c r="DZ86" s="412" t="s">
        <v>1711</v>
      </c>
      <c r="EA86" s="412">
        <v>0</v>
      </c>
      <c r="EB86" s="412" t="s">
        <v>1711</v>
      </c>
      <c r="EC86" s="412" t="s">
        <v>1711</v>
      </c>
      <c r="ED86" s="412" t="s">
        <v>1711</v>
      </c>
      <c r="EE86" s="412" t="s">
        <v>1711</v>
      </c>
      <c r="EF86" s="412">
        <v>0</v>
      </c>
      <c r="EG86" s="412" t="s">
        <v>1711</v>
      </c>
      <c r="EH86" s="412">
        <v>0</v>
      </c>
      <c r="EI86" s="412" t="s">
        <v>1711</v>
      </c>
      <c r="EJ86" s="412" t="s">
        <v>1711</v>
      </c>
      <c r="EK86" s="412" t="s">
        <v>1711</v>
      </c>
      <c r="EL86" s="412" t="s">
        <v>1711</v>
      </c>
      <c r="EM86" s="412">
        <v>5690</v>
      </c>
      <c r="EN86" s="412" t="s">
        <v>1711</v>
      </c>
      <c r="EO86" s="412" t="s">
        <v>1711</v>
      </c>
      <c r="EP86" s="412" t="s">
        <v>1711</v>
      </c>
      <c r="EQ86" s="412">
        <v>2140</v>
      </c>
      <c r="ER86" s="412" t="s">
        <v>1711</v>
      </c>
      <c r="ES86" s="412">
        <v>3550</v>
      </c>
      <c r="ET86" s="412">
        <v>0</v>
      </c>
      <c r="EU86" s="412" t="s">
        <v>1711</v>
      </c>
      <c r="EV86" s="412">
        <v>0</v>
      </c>
      <c r="EW86" s="412" t="s">
        <v>1711</v>
      </c>
      <c r="EX86" s="412" t="s">
        <v>1711</v>
      </c>
      <c r="EY86" s="412" t="s">
        <v>1711</v>
      </c>
      <c r="EZ86" s="412" t="s">
        <v>1711</v>
      </c>
      <c r="FA86" s="413" t="s">
        <v>1711</v>
      </c>
    </row>
    <row r="87" spans="1:157" x14ac:dyDescent="0.15">
      <c r="A87" s="410" t="s">
        <v>1748</v>
      </c>
      <c r="B87" s="414" t="s">
        <v>80</v>
      </c>
      <c r="C87" s="412">
        <v>978067</v>
      </c>
      <c r="D87" s="412">
        <v>2634</v>
      </c>
      <c r="E87" s="412">
        <v>459</v>
      </c>
      <c r="F87" s="412">
        <v>118</v>
      </c>
      <c r="G87" s="412">
        <v>122</v>
      </c>
      <c r="H87" s="412">
        <v>713</v>
      </c>
      <c r="I87" s="412">
        <v>1222</v>
      </c>
      <c r="J87" s="412">
        <v>1779</v>
      </c>
      <c r="K87" s="412">
        <v>63</v>
      </c>
      <c r="L87" s="412">
        <v>1716</v>
      </c>
      <c r="M87" s="412">
        <v>31398</v>
      </c>
      <c r="N87" s="412">
        <v>27113</v>
      </c>
      <c r="O87" s="412">
        <v>3674</v>
      </c>
      <c r="P87" s="412">
        <v>611</v>
      </c>
      <c r="Q87" s="412" t="s">
        <v>1711</v>
      </c>
      <c r="R87" s="412">
        <v>39947</v>
      </c>
      <c r="S87" s="412">
        <v>22755</v>
      </c>
      <c r="T87" s="412">
        <v>17192</v>
      </c>
      <c r="U87" s="412">
        <v>30914</v>
      </c>
      <c r="V87" s="412">
        <v>10114</v>
      </c>
      <c r="W87" s="412">
        <v>14043</v>
      </c>
      <c r="X87" s="412">
        <v>1101</v>
      </c>
      <c r="Y87" s="412">
        <v>5656</v>
      </c>
      <c r="Z87" s="412">
        <v>3229</v>
      </c>
      <c r="AA87" s="412">
        <v>88</v>
      </c>
      <c r="AB87" s="412">
        <v>477</v>
      </c>
      <c r="AC87" s="412">
        <v>171</v>
      </c>
      <c r="AD87" s="412">
        <v>459</v>
      </c>
      <c r="AE87" s="412">
        <v>48</v>
      </c>
      <c r="AF87" s="412">
        <v>64</v>
      </c>
      <c r="AG87" s="412">
        <v>1066</v>
      </c>
      <c r="AH87" s="412">
        <v>856</v>
      </c>
      <c r="AI87" s="412">
        <v>465</v>
      </c>
      <c r="AJ87" s="412">
        <v>64</v>
      </c>
      <c r="AK87" s="412">
        <v>401</v>
      </c>
      <c r="AL87" s="412">
        <v>17083</v>
      </c>
      <c r="AM87" s="412">
        <v>13106</v>
      </c>
      <c r="AN87" s="412">
        <v>3977</v>
      </c>
      <c r="AO87" s="412">
        <v>12205</v>
      </c>
      <c r="AP87" s="412">
        <v>1108</v>
      </c>
      <c r="AQ87" s="412">
        <v>3482</v>
      </c>
      <c r="AR87" s="412">
        <v>3371</v>
      </c>
      <c r="AS87" s="412">
        <v>4244</v>
      </c>
      <c r="AT87" s="412">
        <v>5098</v>
      </c>
      <c r="AU87" s="412">
        <v>1581</v>
      </c>
      <c r="AV87" s="412">
        <v>1063</v>
      </c>
      <c r="AW87" s="412">
        <v>1268</v>
      </c>
      <c r="AX87" s="412">
        <v>1186</v>
      </c>
      <c r="AY87" s="412">
        <v>2957</v>
      </c>
      <c r="AZ87" s="412">
        <v>393</v>
      </c>
      <c r="BA87" s="412">
        <v>2564</v>
      </c>
      <c r="BB87" s="412">
        <v>36421</v>
      </c>
      <c r="BC87" s="412">
        <v>13695</v>
      </c>
      <c r="BD87" s="412">
        <v>22726</v>
      </c>
      <c r="BE87" s="412">
        <v>17128</v>
      </c>
      <c r="BF87" s="412">
        <v>17128</v>
      </c>
      <c r="BG87" s="412">
        <v>15445</v>
      </c>
      <c r="BH87" s="412">
        <v>15445</v>
      </c>
      <c r="BI87" s="412">
        <v>10618</v>
      </c>
      <c r="BJ87" s="412">
        <v>10618</v>
      </c>
      <c r="BK87" s="412">
        <v>8154</v>
      </c>
      <c r="BL87" s="412">
        <v>3102</v>
      </c>
      <c r="BM87" s="412">
        <v>5052</v>
      </c>
      <c r="BN87" s="412">
        <v>13603</v>
      </c>
      <c r="BO87" s="412">
        <v>7559</v>
      </c>
      <c r="BP87" s="412">
        <v>2957</v>
      </c>
      <c r="BQ87" s="412">
        <v>1690</v>
      </c>
      <c r="BR87" s="412">
        <v>1397</v>
      </c>
      <c r="BS87" s="412">
        <v>9144</v>
      </c>
      <c r="BT87" s="412">
        <v>5730</v>
      </c>
      <c r="BU87" s="412">
        <v>3414</v>
      </c>
      <c r="BV87" s="412">
        <v>12440</v>
      </c>
      <c r="BW87" s="412">
        <v>3084</v>
      </c>
      <c r="BX87" s="412">
        <v>758</v>
      </c>
      <c r="BY87" s="412">
        <v>5591</v>
      </c>
      <c r="BZ87" s="412">
        <v>1976</v>
      </c>
      <c r="CA87" s="412">
        <v>1031</v>
      </c>
      <c r="CB87" s="412">
        <v>378</v>
      </c>
      <c r="CC87" s="412">
        <v>37598</v>
      </c>
      <c r="CD87" s="412">
        <v>15930</v>
      </c>
      <c r="CE87" s="412">
        <v>4233</v>
      </c>
      <c r="CF87" s="412">
        <v>16054</v>
      </c>
      <c r="CG87" s="412">
        <v>1381</v>
      </c>
      <c r="CH87" s="412">
        <v>37665</v>
      </c>
      <c r="CI87" s="412">
        <v>12540</v>
      </c>
      <c r="CJ87" s="412">
        <v>16335</v>
      </c>
      <c r="CK87" s="412">
        <v>8790</v>
      </c>
      <c r="CL87" s="412">
        <v>1494</v>
      </c>
      <c r="CM87" s="412">
        <v>1036</v>
      </c>
      <c r="CN87" s="412">
        <v>9</v>
      </c>
      <c r="CO87" s="412">
        <v>80</v>
      </c>
      <c r="CP87" s="412">
        <v>53</v>
      </c>
      <c r="CQ87" s="412">
        <v>458</v>
      </c>
      <c r="CR87" s="412">
        <v>0</v>
      </c>
      <c r="CS87" s="412" t="s">
        <v>1711</v>
      </c>
      <c r="CT87" s="412">
        <v>3996</v>
      </c>
      <c r="CU87" s="412">
        <v>3996</v>
      </c>
      <c r="CV87" s="412">
        <v>71148</v>
      </c>
      <c r="CW87" s="412">
        <v>28654</v>
      </c>
      <c r="CX87" s="412">
        <v>42494</v>
      </c>
      <c r="CY87" s="412">
        <v>36962</v>
      </c>
      <c r="CZ87" s="412">
        <v>36962</v>
      </c>
      <c r="DA87" s="412">
        <v>111842</v>
      </c>
      <c r="DB87" s="412">
        <v>47366</v>
      </c>
      <c r="DC87" s="412">
        <v>64476</v>
      </c>
      <c r="DD87" s="412">
        <v>57113</v>
      </c>
      <c r="DE87" s="412">
        <v>6808</v>
      </c>
      <c r="DF87" s="412">
        <v>36571</v>
      </c>
      <c r="DG87" s="412">
        <v>2060</v>
      </c>
      <c r="DH87" s="412">
        <v>576</v>
      </c>
      <c r="DI87" s="412">
        <v>1089</v>
      </c>
      <c r="DJ87" s="412">
        <v>3040</v>
      </c>
      <c r="DK87" s="412">
        <v>6952</v>
      </c>
      <c r="DL87" s="412">
        <v>2549</v>
      </c>
      <c r="DM87" s="412">
        <v>44</v>
      </c>
      <c r="DN87" s="412">
        <v>17</v>
      </c>
      <c r="DO87" s="412">
        <v>29596</v>
      </c>
      <c r="DP87" s="412">
        <v>2633</v>
      </c>
      <c r="DQ87" s="412">
        <v>692</v>
      </c>
      <c r="DR87" s="412">
        <v>11265</v>
      </c>
      <c r="DS87" s="412">
        <v>185</v>
      </c>
      <c r="DT87" s="412">
        <v>14821</v>
      </c>
      <c r="DU87" s="412">
        <v>0</v>
      </c>
      <c r="DV87" s="412" t="s">
        <v>1711</v>
      </c>
      <c r="DW87" s="412" t="s">
        <v>1711</v>
      </c>
      <c r="DX87" s="412">
        <v>9890</v>
      </c>
      <c r="DY87" s="412">
        <v>8811</v>
      </c>
      <c r="DZ87" s="412">
        <v>1079</v>
      </c>
      <c r="EA87" s="412">
        <v>61316</v>
      </c>
      <c r="EB87" s="412">
        <v>51590</v>
      </c>
      <c r="EC87" s="412">
        <v>552</v>
      </c>
      <c r="ED87" s="412">
        <v>6291</v>
      </c>
      <c r="EE87" s="412">
        <v>2883</v>
      </c>
      <c r="EF87" s="412">
        <v>974</v>
      </c>
      <c r="EG87" s="412">
        <v>974</v>
      </c>
      <c r="EH87" s="412">
        <v>123937</v>
      </c>
      <c r="EI87" s="412">
        <v>6720</v>
      </c>
      <c r="EJ87" s="412">
        <v>12201</v>
      </c>
      <c r="EK87" s="412">
        <v>28468</v>
      </c>
      <c r="EL87" s="412">
        <v>76548</v>
      </c>
      <c r="EM87" s="412">
        <v>119528</v>
      </c>
      <c r="EN87" s="412">
        <v>44023</v>
      </c>
      <c r="EO87" s="412">
        <v>34734</v>
      </c>
      <c r="EP87" s="412">
        <v>10640</v>
      </c>
      <c r="EQ87" s="412">
        <v>19354</v>
      </c>
      <c r="ER87" s="412">
        <v>111</v>
      </c>
      <c r="ES87" s="412">
        <v>10666</v>
      </c>
      <c r="ET87" s="412">
        <v>4346</v>
      </c>
      <c r="EU87" s="412">
        <v>4346</v>
      </c>
      <c r="EV87" s="412">
        <v>0</v>
      </c>
      <c r="EW87" s="412" t="s">
        <v>1711</v>
      </c>
      <c r="EX87" s="412" t="s">
        <v>1711</v>
      </c>
      <c r="EY87" s="412" t="s">
        <v>1711</v>
      </c>
      <c r="EZ87" s="412" t="s">
        <v>1711</v>
      </c>
      <c r="FA87" s="413" t="s">
        <v>1711</v>
      </c>
    </row>
    <row r="88" spans="1:157" x14ac:dyDescent="0.15">
      <c r="A88" s="415" t="s">
        <v>1747</v>
      </c>
      <c r="B88" s="416" t="s">
        <v>1155</v>
      </c>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7"/>
      <c r="BD88" s="417"/>
      <c r="BE88" s="417"/>
      <c r="BF88" s="417"/>
      <c r="BG88" s="417"/>
      <c r="BH88" s="417"/>
      <c r="BI88" s="417"/>
      <c r="BJ88" s="417"/>
      <c r="BK88" s="417"/>
      <c r="BL88" s="417"/>
      <c r="BM88" s="417"/>
      <c r="BN88" s="417"/>
      <c r="BO88" s="417"/>
      <c r="BP88" s="417"/>
      <c r="BQ88" s="417"/>
      <c r="BR88" s="417"/>
      <c r="BS88" s="417"/>
      <c r="BT88" s="417"/>
      <c r="BU88" s="417"/>
      <c r="BV88" s="417"/>
      <c r="BW88" s="417"/>
      <c r="BX88" s="417"/>
      <c r="BY88" s="417"/>
      <c r="BZ88" s="417"/>
      <c r="CA88" s="417"/>
      <c r="CB88" s="417"/>
      <c r="CC88" s="417"/>
      <c r="CD88" s="417"/>
      <c r="CE88" s="417"/>
      <c r="CF88" s="417"/>
      <c r="CG88" s="417"/>
      <c r="CH88" s="417"/>
      <c r="CI88" s="417"/>
      <c r="CJ88" s="417"/>
      <c r="CK88" s="417"/>
      <c r="CL88" s="417"/>
      <c r="CM88" s="417"/>
      <c r="CN88" s="417"/>
      <c r="CO88" s="417"/>
      <c r="CP88" s="417"/>
      <c r="CQ88" s="417"/>
      <c r="CR88" s="417"/>
      <c r="CS88" s="417"/>
      <c r="CT88" s="417"/>
      <c r="CU88" s="417"/>
      <c r="CV88" s="417"/>
      <c r="CW88" s="417"/>
      <c r="CX88" s="417"/>
      <c r="CY88" s="417"/>
      <c r="CZ88" s="417"/>
      <c r="DA88" s="417"/>
      <c r="DB88" s="417"/>
      <c r="DC88" s="417"/>
      <c r="DD88" s="417"/>
      <c r="DE88" s="417"/>
      <c r="DF88" s="417"/>
      <c r="DG88" s="417"/>
      <c r="DH88" s="417"/>
      <c r="DI88" s="417"/>
      <c r="DJ88" s="417"/>
      <c r="DK88" s="417"/>
      <c r="DL88" s="417"/>
      <c r="DM88" s="417"/>
      <c r="DN88" s="417"/>
      <c r="DO88" s="417"/>
      <c r="DP88" s="417"/>
      <c r="DQ88" s="417"/>
      <c r="DR88" s="417"/>
      <c r="DS88" s="417"/>
      <c r="DT88" s="417"/>
      <c r="DU88" s="417"/>
      <c r="DV88" s="417"/>
      <c r="DW88" s="417"/>
      <c r="DX88" s="417"/>
      <c r="DY88" s="417"/>
      <c r="DZ88" s="417"/>
      <c r="EA88" s="417"/>
      <c r="EB88" s="417"/>
      <c r="EC88" s="417"/>
      <c r="ED88" s="417"/>
      <c r="EE88" s="417"/>
      <c r="EF88" s="417"/>
      <c r="EG88" s="417"/>
      <c r="EH88" s="417"/>
      <c r="EI88" s="417"/>
      <c r="EJ88" s="417"/>
      <c r="EK88" s="417"/>
      <c r="EL88" s="417"/>
      <c r="EM88" s="417"/>
      <c r="EN88" s="417"/>
      <c r="EO88" s="417"/>
      <c r="EP88" s="417"/>
      <c r="EQ88" s="417"/>
      <c r="ER88" s="417"/>
      <c r="ES88" s="417"/>
      <c r="ET88" s="417"/>
      <c r="EU88" s="417"/>
      <c r="EV88" s="417"/>
      <c r="EW88" s="417"/>
      <c r="EX88" s="417"/>
      <c r="EY88" s="417"/>
      <c r="EZ88" s="417"/>
      <c r="FA88" s="418"/>
    </row>
    <row r="89" spans="1:157" x14ac:dyDescent="0.15">
      <c r="A89" s="415" t="s">
        <v>1746</v>
      </c>
      <c r="B89" s="416" t="s">
        <v>1156</v>
      </c>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7"/>
      <c r="BD89" s="417"/>
      <c r="BE89" s="417"/>
      <c r="BF89" s="417"/>
      <c r="BG89" s="417"/>
      <c r="BH89" s="417"/>
      <c r="BI89" s="417"/>
      <c r="BJ89" s="417"/>
      <c r="BK89" s="417"/>
      <c r="BL89" s="417"/>
      <c r="BM89" s="417"/>
      <c r="BN89" s="417"/>
      <c r="BO89" s="417"/>
      <c r="BP89" s="417"/>
      <c r="BQ89" s="417"/>
      <c r="BR89" s="417"/>
      <c r="BS89" s="417"/>
      <c r="BT89" s="417"/>
      <c r="BU89" s="417"/>
      <c r="BV89" s="417"/>
      <c r="BW89" s="417"/>
      <c r="BX89" s="417"/>
      <c r="BY89" s="417"/>
      <c r="BZ89" s="417"/>
      <c r="CA89" s="417"/>
      <c r="CB89" s="417"/>
      <c r="CC89" s="417"/>
      <c r="CD89" s="417"/>
      <c r="CE89" s="417"/>
      <c r="CF89" s="417"/>
      <c r="CG89" s="417"/>
      <c r="CH89" s="417"/>
      <c r="CI89" s="417"/>
      <c r="CJ89" s="417"/>
      <c r="CK89" s="417"/>
      <c r="CL89" s="417"/>
      <c r="CM89" s="417"/>
      <c r="CN89" s="417"/>
      <c r="CO89" s="417"/>
      <c r="CP89" s="417"/>
      <c r="CQ89" s="417"/>
      <c r="CR89" s="417"/>
      <c r="CS89" s="417"/>
      <c r="CT89" s="417"/>
      <c r="CU89" s="417"/>
      <c r="CV89" s="417"/>
      <c r="CW89" s="417"/>
      <c r="CX89" s="417"/>
      <c r="CY89" s="417"/>
      <c r="CZ89" s="417"/>
      <c r="DA89" s="417"/>
      <c r="DB89" s="417"/>
      <c r="DC89" s="417"/>
      <c r="DD89" s="417"/>
      <c r="DE89" s="417"/>
      <c r="DF89" s="417"/>
      <c r="DG89" s="417"/>
      <c r="DH89" s="417"/>
      <c r="DI89" s="417"/>
      <c r="DJ89" s="417"/>
      <c r="DK89" s="417"/>
      <c r="DL89" s="417"/>
      <c r="DM89" s="417"/>
      <c r="DN89" s="417"/>
      <c r="DO89" s="417"/>
      <c r="DP89" s="417"/>
      <c r="DQ89" s="417"/>
      <c r="DR89" s="417"/>
      <c r="DS89" s="417"/>
      <c r="DT89" s="417"/>
      <c r="DU89" s="417"/>
      <c r="DV89" s="417"/>
      <c r="DW89" s="417"/>
      <c r="DX89" s="417"/>
      <c r="DY89" s="417"/>
      <c r="DZ89" s="417"/>
      <c r="EA89" s="417"/>
      <c r="EB89" s="417"/>
      <c r="EC89" s="417"/>
      <c r="ED89" s="417"/>
      <c r="EE89" s="417"/>
      <c r="EF89" s="417"/>
      <c r="EG89" s="417"/>
      <c r="EH89" s="417"/>
      <c r="EI89" s="417"/>
      <c r="EJ89" s="417"/>
      <c r="EK89" s="417"/>
      <c r="EL89" s="417"/>
      <c r="EM89" s="417"/>
      <c r="EN89" s="417"/>
      <c r="EO89" s="417"/>
      <c r="EP89" s="417"/>
      <c r="EQ89" s="417"/>
      <c r="ER89" s="417"/>
      <c r="ES89" s="417"/>
      <c r="ET89" s="417"/>
      <c r="EU89" s="417"/>
      <c r="EV89" s="417"/>
      <c r="EW89" s="417"/>
      <c r="EX89" s="417"/>
      <c r="EY89" s="417"/>
      <c r="EZ89" s="417"/>
      <c r="FA89" s="418"/>
    </row>
    <row r="90" spans="1:157" x14ac:dyDescent="0.15">
      <c r="A90" s="415" t="s">
        <v>1745</v>
      </c>
      <c r="B90" s="416" t="s">
        <v>1157</v>
      </c>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c r="AA90" s="417"/>
      <c r="AB90" s="417"/>
      <c r="AC90" s="417"/>
      <c r="AD90" s="417"/>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7"/>
      <c r="BD90" s="417"/>
      <c r="BE90" s="417"/>
      <c r="BF90" s="417"/>
      <c r="BG90" s="417"/>
      <c r="BH90" s="417"/>
      <c r="BI90" s="417"/>
      <c r="BJ90" s="417"/>
      <c r="BK90" s="417"/>
      <c r="BL90" s="417"/>
      <c r="BM90" s="417"/>
      <c r="BN90" s="417"/>
      <c r="BO90" s="417"/>
      <c r="BP90" s="417"/>
      <c r="BQ90" s="417"/>
      <c r="BR90" s="417"/>
      <c r="BS90" s="417"/>
      <c r="BT90" s="417"/>
      <c r="BU90" s="417"/>
      <c r="BV90" s="417"/>
      <c r="BW90" s="417"/>
      <c r="BX90" s="417"/>
      <c r="BY90" s="417"/>
      <c r="BZ90" s="417"/>
      <c r="CA90" s="417"/>
      <c r="CB90" s="417"/>
      <c r="CC90" s="417"/>
      <c r="CD90" s="417"/>
      <c r="CE90" s="417"/>
      <c r="CF90" s="417"/>
      <c r="CG90" s="417"/>
      <c r="CH90" s="417"/>
      <c r="CI90" s="417"/>
      <c r="CJ90" s="417"/>
      <c r="CK90" s="417"/>
      <c r="CL90" s="417"/>
      <c r="CM90" s="417"/>
      <c r="CN90" s="417"/>
      <c r="CO90" s="417"/>
      <c r="CP90" s="417"/>
      <c r="CQ90" s="417"/>
      <c r="CR90" s="417"/>
      <c r="CS90" s="417"/>
      <c r="CT90" s="417"/>
      <c r="CU90" s="417"/>
      <c r="CV90" s="417"/>
      <c r="CW90" s="417"/>
      <c r="CX90" s="417"/>
      <c r="CY90" s="417"/>
      <c r="CZ90" s="417"/>
      <c r="DA90" s="417"/>
      <c r="DB90" s="417"/>
      <c r="DC90" s="417"/>
      <c r="DD90" s="417"/>
      <c r="DE90" s="417"/>
      <c r="DF90" s="417"/>
      <c r="DG90" s="417"/>
      <c r="DH90" s="417"/>
      <c r="DI90" s="417"/>
      <c r="DJ90" s="417"/>
      <c r="DK90" s="417"/>
      <c r="DL90" s="417"/>
      <c r="DM90" s="417"/>
      <c r="DN90" s="417"/>
      <c r="DO90" s="417"/>
      <c r="DP90" s="417"/>
      <c r="DQ90" s="417"/>
      <c r="DR90" s="417"/>
      <c r="DS90" s="417"/>
      <c r="DT90" s="417"/>
      <c r="DU90" s="417"/>
      <c r="DV90" s="417"/>
      <c r="DW90" s="417"/>
      <c r="DX90" s="417"/>
      <c r="DY90" s="417"/>
      <c r="DZ90" s="417"/>
      <c r="EA90" s="417"/>
      <c r="EB90" s="417"/>
      <c r="EC90" s="417"/>
      <c r="ED90" s="417"/>
      <c r="EE90" s="417"/>
      <c r="EF90" s="417"/>
      <c r="EG90" s="417"/>
      <c r="EH90" s="417"/>
      <c r="EI90" s="417"/>
      <c r="EJ90" s="417"/>
      <c r="EK90" s="417"/>
      <c r="EL90" s="417"/>
      <c r="EM90" s="417"/>
      <c r="EN90" s="417"/>
      <c r="EO90" s="417"/>
      <c r="EP90" s="417"/>
      <c r="EQ90" s="417"/>
      <c r="ER90" s="417"/>
      <c r="ES90" s="417"/>
      <c r="ET90" s="417"/>
      <c r="EU90" s="417"/>
      <c r="EV90" s="417"/>
      <c r="EW90" s="417"/>
      <c r="EX90" s="417"/>
      <c r="EY90" s="417"/>
      <c r="EZ90" s="417"/>
      <c r="FA90" s="418"/>
    </row>
    <row r="91" spans="1:157" x14ac:dyDescent="0.15">
      <c r="A91" s="415" t="s">
        <v>1744</v>
      </c>
      <c r="B91" s="416" t="s">
        <v>1158</v>
      </c>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7"/>
      <c r="BD91" s="417"/>
      <c r="BE91" s="417"/>
      <c r="BF91" s="417"/>
      <c r="BG91" s="417"/>
      <c r="BH91" s="417"/>
      <c r="BI91" s="417"/>
      <c r="BJ91" s="417"/>
      <c r="BK91" s="417"/>
      <c r="BL91" s="417"/>
      <c r="BM91" s="417"/>
      <c r="BN91" s="417"/>
      <c r="BO91" s="417"/>
      <c r="BP91" s="417"/>
      <c r="BQ91" s="417"/>
      <c r="BR91" s="417"/>
      <c r="BS91" s="417"/>
      <c r="BT91" s="417"/>
      <c r="BU91" s="417"/>
      <c r="BV91" s="417"/>
      <c r="BW91" s="417"/>
      <c r="BX91" s="417"/>
      <c r="BY91" s="417"/>
      <c r="BZ91" s="417"/>
      <c r="CA91" s="417"/>
      <c r="CB91" s="417"/>
      <c r="CC91" s="417"/>
      <c r="CD91" s="417"/>
      <c r="CE91" s="417"/>
      <c r="CF91" s="417"/>
      <c r="CG91" s="417"/>
      <c r="CH91" s="417"/>
      <c r="CI91" s="417"/>
      <c r="CJ91" s="417"/>
      <c r="CK91" s="417"/>
      <c r="CL91" s="417"/>
      <c r="CM91" s="417"/>
      <c r="CN91" s="417"/>
      <c r="CO91" s="417"/>
      <c r="CP91" s="417"/>
      <c r="CQ91" s="417"/>
      <c r="CR91" s="417"/>
      <c r="CS91" s="417"/>
      <c r="CT91" s="417"/>
      <c r="CU91" s="417"/>
      <c r="CV91" s="417"/>
      <c r="CW91" s="417"/>
      <c r="CX91" s="417"/>
      <c r="CY91" s="417"/>
      <c r="CZ91" s="417"/>
      <c r="DA91" s="417"/>
      <c r="DB91" s="417"/>
      <c r="DC91" s="417"/>
      <c r="DD91" s="417"/>
      <c r="DE91" s="417"/>
      <c r="DF91" s="417"/>
      <c r="DG91" s="417"/>
      <c r="DH91" s="417"/>
      <c r="DI91" s="417"/>
      <c r="DJ91" s="417"/>
      <c r="DK91" s="417"/>
      <c r="DL91" s="417"/>
      <c r="DM91" s="417"/>
      <c r="DN91" s="417"/>
      <c r="DO91" s="417"/>
      <c r="DP91" s="417"/>
      <c r="DQ91" s="417"/>
      <c r="DR91" s="417"/>
      <c r="DS91" s="417"/>
      <c r="DT91" s="417"/>
      <c r="DU91" s="417"/>
      <c r="DV91" s="417"/>
      <c r="DW91" s="417"/>
      <c r="DX91" s="417"/>
      <c r="DY91" s="417"/>
      <c r="DZ91" s="417"/>
      <c r="EA91" s="417"/>
      <c r="EB91" s="417"/>
      <c r="EC91" s="417"/>
      <c r="ED91" s="417"/>
      <c r="EE91" s="417"/>
      <c r="EF91" s="417"/>
      <c r="EG91" s="417"/>
      <c r="EH91" s="417"/>
      <c r="EI91" s="417"/>
      <c r="EJ91" s="417"/>
      <c r="EK91" s="417"/>
      <c r="EL91" s="417"/>
      <c r="EM91" s="417"/>
      <c r="EN91" s="417"/>
      <c r="EO91" s="417"/>
      <c r="EP91" s="417"/>
      <c r="EQ91" s="417"/>
      <c r="ER91" s="417"/>
      <c r="ES91" s="417"/>
      <c r="ET91" s="417"/>
      <c r="EU91" s="417"/>
      <c r="EV91" s="417"/>
      <c r="EW91" s="417"/>
      <c r="EX91" s="417"/>
      <c r="EY91" s="417"/>
      <c r="EZ91" s="417"/>
      <c r="FA91" s="418"/>
    </row>
    <row r="92" spans="1:157" x14ac:dyDescent="0.15">
      <c r="A92" s="415" t="s">
        <v>1743</v>
      </c>
      <c r="B92" s="416" t="s">
        <v>439</v>
      </c>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BV92" s="417"/>
      <c r="BW92" s="417"/>
      <c r="BX92" s="417"/>
      <c r="BY92" s="417"/>
      <c r="BZ92" s="417"/>
      <c r="CA92" s="417"/>
      <c r="CB92" s="417"/>
      <c r="CC92" s="417"/>
      <c r="CD92" s="417"/>
      <c r="CE92" s="417"/>
      <c r="CF92" s="417"/>
      <c r="CG92" s="417"/>
      <c r="CH92" s="417"/>
      <c r="CI92" s="417"/>
      <c r="CJ92" s="417"/>
      <c r="CK92" s="417"/>
      <c r="CL92" s="417"/>
      <c r="CM92" s="417"/>
      <c r="CN92" s="417"/>
      <c r="CO92" s="417"/>
      <c r="CP92" s="417"/>
      <c r="CQ92" s="417"/>
      <c r="CR92" s="417"/>
      <c r="CS92" s="417"/>
      <c r="CT92" s="417"/>
      <c r="CU92" s="417"/>
      <c r="CV92" s="417"/>
      <c r="CW92" s="417"/>
      <c r="CX92" s="417"/>
      <c r="CY92" s="417"/>
      <c r="CZ92" s="417"/>
      <c r="DA92" s="417"/>
      <c r="DB92" s="417"/>
      <c r="DC92" s="417"/>
      <c r="DD92" s="417"/>
      <c r="DE92" s="417"/>
      <c r="DF92" s="417"/>
      <c r="DG92" s="417"/>
      <c r="DH92" s="417"/>
      <c r="DI92" s="417"/>
      <c r="DJ92" s="417"/>
      <c r="DK92" s="417"/>
      <c r="DL92" s="417"/>
      <c r="DM92" s="417"/>
      <c r="DN92" s="417"/>
      <c r="DO92" s="417"/>
      <c r="DP92" s="417"/>
      <c r="DQ92" s="417"/>
      <c r="DR92" s="417"/>
      <c r="DS92" s="417"/>
      <c r="DT92" s="417"/>
      <c r="DU92" s="417"/>
      <c r="DV92" s="417"/>
      <c r="DW92" s="417"/>
      <c r="DX92" s="417"/>
      <c r="DY92" s="417"/>
      <c r="DZ92" s="417"/>
      <c r="EA92" s="417"/>
      <c r="EB92" s="417"/>
      <c r="EC92" s="417"/>
      <c r="ED92" s="417"/>
      <c r="EE92" s="417"/>
      <c r="EF92" s="417"/>
      <c r="EG92" s="417"/>
      <c r="EH92" s="417"/>
      <c r="EI92" s="417"/>
      <c r="EJ92" s="417"/>
      <c r="EK92" s="417"/>
      <c r="EL92" s="417"/>
      <c r="EM92" s="417"/>
      <c r="EN92" s="417"/>
      <c r="EO92" s="417"/>
      <c r="EP92" s="417"/>
      <c r="EQ92" s="417"/>
      <c r="ER92" s="417"/>
      <c r="ES92" s="417"/>
      <c r="ET92" s="417"/>
      <c r="EU92" s="417"/>
      <c r="EV92" s="417"/>
      <c r="EW92" s="417"/>
      <c r="EX92" s="417"/>
      <c r="EY92" s="417"/>
      <c r="EZ92" s="417"/>
      <c r="FA92" s="418"/>
    </row>
    <row r="93" spans="1:157" x14ac:dyDescent="0.15">
      <c r="A93" s="415" t="s">
        <v>1742</v>
      </c>
      <c r="B93" s="416" t="s">
        <v>1159</v>
      </c>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BV93" s="417"/>
      <c r="BW93" s="417"/>
      <c r="BX93" s="417"/>
      <c r="BY93" s="417"/>
      <c r="BZ93" s="417"/>
      <c r="CA93" s="417"/>
      <c r="CB93" s="417"/>
      <c r="CC93" s="417"/>
      <c r="CD93" s="417"/>
      <c r="CE93" s="417"/>
      <c r="CF93" s="417"/>
      <c r="CG93" s="417"/>
      <c r="CH93" s="417"/>
      <c r="CI93" s="417"/>
      <c r="CJ93" s="417"/>
      <c r="CK93" s="417"/>
      <c r="CL93" s="417"/>
      <c r="CM93" s="417"/>
      <c r="CN93" s="417"/>
      <c r="CO93" s="417"/>
      <c r="CP93" s="417"/>
      <c r="CQ93" s="417"/>
      <c r="CR93" s="417"/>
      <c r="CS93" s="417"/>
      <c r="CT93" s="417"/>
      <c r="CU93" s="417"/>
      <c r="CV93" s="417"/>
      <c r="CW93" s="417"/>
      <c r="CX93" s="417"/>
      <c r="CY93" s="417"/>
      <c r="CZ93" s="417"/>
      <c r="DA93" s="417"/>
      <c r="DB93" s="417"/>
      <c r="DC93" s="417"/>
      <c r="DD93" s="417"/>
      <c r="DE93" s="417"/>
      <c r="DF93" s="417"/>
      <c r="DG93" s="417"/>
      <c r="DH93" s="417"/>
      <c r="DI93" s="417"/>
      <c r="DJ93" s="417"/>
      <c r="DK93" s="417"/>
      <c r="DL93" s="417"/>
      <c r="DM93" s="417"/>
      <c r="DN93" s="417"/>
      <c r="DO93" s="417"/>
      <c r="DP93" s="417"/>
      <c r="DQ93" s="417"/>
      <c r="DR93" s="417"/>
      <c r="DS93" s="417"/>
      <c r="DT93" s="417"/>
      <c r="DU93" s="417"/>
      <c r="DV93" s="417"/>
      <c r="DW93" s="417"/>
      <c r="DX93" s="417"/>
      <c r="DY93" s="417"/>
      <c r="DZ93" s="417"/>
      <c r="EA93" s="417"/>
      <c r="EB93" s="417"/>
      <c r="EC93" s="417"/>
      <c r="ED93" s="417"/>
      <c r="EE93" s="417"/>
      <c r="EF93" s="417"/>
      <c r="EG93" s="417"/>
      <c r="EH93" s="417"/>
      <c r="EI93" s="417"/>
      <c r="EJ93" s="417"/>
      <c r="EK93" s="417"/>
      <c r="EL93" s="417"/>
      <c r="EM93" s="417"/>
      <c r="EN93" s="417"/>
      <c r="EO93" s="417"/>
      <c r="EP93" s="417"/>
      <c r="EQ93" s="417"/>
      <c r="ER93" s="417"/>
      <c r="ES93" s="417"/>
      <c r="ET93" s="417"/>
      <c r="EU93" s="417"/>
      <c r="EV93" s="417"/>
      <c r="EW93" s="417"/>
      <c r="EX93" s="417"/>
      <c r="EY93" s="417"/>
      <c r="EZ93" s="417"/>
      <c r="FA93" s="418"/>
    </row>
    <row r="94" spans="1:157" x14ac:dyDescent="0.15">
      <c r="A94" s="415" t="s">
        <v>1741</v>
      </c>
      <c r="B94" s="416" t="s">
        <v>1160</v>
      </c>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7"/>
      <c r="BD94" s="417"/>
      <c r="BE94" s="417"/>
      <c r="BF94" s="417"/>
      <c r="BG94" s="417"/>
      <c r="BH94" s="417"/>
      <c r="BI94" s="417"/>
      <c r="BJ94" s="417"/>
      <c r="BK94" s="417"/>
      <c r="BL94" s="417"/>
      <c r="BM94" s="417"/>
      <c r="BN94" s="417"/>
      <c r="BO94" s="417"/>
      <c r="BP94" s="417"/>
      <c r="BQ94" s="417"/>
      <c r="BR94" s="417"/>
      <c r="BS94" s="417"/>
      <c r="BT94" s="417"/>
      <c r="BU94" s="417"/>
      <c r="BV94" s="417"/>
      <c r="BW94" s="417"/>
      <c r="BX94" s="417"/>
      <c r="BY94" s="417"/>
      <c r="BZ94" s="417"/>
      <c r="CA94" s="417"/>
      <c r="CB94" s="417"/>
      <c r="CC94" s="417"/>
      <c r="CD94" s="417"/>
      <c r="CE94" s="417"/>
      <c r="CF94" s="417"/>
      <c r="CG94" s="417"/>
      <c r="CH94" s="417"/>
      <c r="CI94" s="417"/>
      <c r="CJ94" s="417"/>
      <c r="CK94" s="417"/>
      <c r="CL94" s="417"/>
      <c r="CM94" s="417"/>
      <c r="CN94" s="417"/>
      <c r="CO94" s="417"/>
      <c r="CP94" s="417"/>
      <c r="CQ94" s="417"/>
      <c r="CR94" s="417"/>
      <c r="CS94" s="417"/>
      <c r="CT94" s="417"/>
      <c r="CU94" s="417"/>
      <c r="CV94" s="417"/>
      <c r="CW94" s="417"/>
      <c r="CX94" s="417"/>
      <c r="CY94" s="417"/>
      <c r="CZ94" s="417"/>
      <c r="DA94" s="417"/>
      <c r="DB94" s="417"/>
      <c r="DC94" s="417"/>
      <c r="DD94" s="417"/>
      <c r="DE94" s="417"/>
      <c r="DF94" s="417"/>
      <c r="DG94" s="417"/>
      <c r="DH94" s="417"/>
      <c r="DI94" s="417"/>
      <c r="DJ94" s="417"/>
      <c r="DK94" s="417"/>
      <c r="DL94" s="417"/>
      <c r="DM94" s="417"/>
      <c r="DN94" s="417"/>
      <c r="DO94" s="417"/>
      <c r="DP94" s="417"/>
      <c r="DQ94" s="417"/>
      <c r="DR94" s="417"/>
      <c r="DS94" s="417"/>
      <c r="DT94" s="417"/>
      <c r="DU94" s="417"/>
      <c r="DV94" s="417"/>
      <c r="DW94" s="417"/>
      <c r="DX94" s="417"/>
      <c r="DY94" s="417"/>
      <c r="DZ94" s="417"/>
      <c r="EA94" s="417"/>
      <c r="EB94" s="417"/>
      <c r="EC94" s="417"/>
      <c r="ED94" s="417"/>
      <c r="EE94" s="417"/>
      <c r="EF94" s="417"/>
      <c r="EG94" s="417"/>
      <c r="EH94" s="417"/>
      <c r="EI94" s="417"/>
      <c r="EJ94" s="417"/>
      <c r="EK94" s="417"/>
      <c r="EL94" s="417"/>
      <c r="EM94" s="417"/>
      <c r="EN94" s="417"/>
      <c r="EO94" s="417"/>
      <c r="EP94" s="417"/>
      <c r="EQ94" s="417"/>
      <c r="ER94" s="417"/>
      <c r="ES94" s="417"/>
      <c r="ET94" s="417"/>
      <c r="EU94" s="417"/>
      <c r="EV94" s="417"/>
      <c r="EW94" s="417"/>
      <c r="EX94" s="417"/>
      <c r="EY94" s="417"/>
      <c r="EZ94" s="417"/>
      <c r="FA94" s="418"/>
    </row>
    <row r="95" spans="1:157" x14ac:dyDescent="0.15">
      <c r="A95" s="415" t="s">
        <v>1740</v>
      </c>
      <c r="B95" s="416" t="s">
        <v>1161</v>
      </c>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17"/>
      <c r="BE95" s="417"/>
      <c r="BF95" s="417"/>
      <c r="BG95" s="417"/>
      <c r="BH95" s="417"/>
      <c r="BI95" s="417"/>
      <c r="BJ95" s="417"/>
      <c r="BK95" s="417"/>
      <c r="BL95" s="417"/>
      <c r="BM95" s="417"/>
      <c r="BN95" s="417"/>
      <c r="BO95" s="417"/>
      <c r="BP95" s="417"/>
      <c r="BQ95" s="417"/>
      <c r="BR95" s="417"/>
      <c r="BS95" s="417"/>
      <c r="BT95" s="417"/>
      <c r="BU95" s="417"/>
      <c r="BV95" s="417"/>
      <c r="BW95" s="417"/>
      <c r="BX95" s="417"/>
      <c r="BY95" s="417"/>
      <c r="BZ95" s="417"/>
      <c r="CA95" s="417"/>
      <c r="CB95" s="417"/>
      <c r="CC95" s="417"/>
      <c r="CD95" s="417"/>
      <c r="CE95" s="417"/>
      <c r="CF95" s="417"/>
      <c r="CG95" s="417"/>
      <c r="CH95" s="417"/>
      <c r="CI95" s="417"/>
      <c r="CJ95" s="417"/>
      <c r="CK95" s="417"/>
      <c r="CL95" s="417"/>
      <c r="CM95" s="417"/>
      <c r="CN95" s="417"/>
      <c r="CO95" s="417"/>
      <c r="CP95" s="417"/>
      <c r="CQ95" s="417"/>
      <c r="CR95" s="417"/>
      <c r="CS95" s="417"/>
      <c r="CT95" s="417"/>
      <c r="CU95" s="417"/>
      <c r="CV95" s="417"/>
      <c r="CW95" s="417"/>
      <c r="CX95" s="417"/>
      <c r="CY95" s="417"/>
      <c r="CZ95" s="417"/>
      <c r="DA95" s="417"/>
      <c r="DB95" s="417"/>
      <c r="DC95" s="417"/>
      <c r="DD95" s="417"/>
      <c r="DE95" s="417"/>
      <c r="DF95" s="417"/>
      <c r="DG95" s="417"/>
      <c r="DH95" s="417"/>
      <c r="DI95" s="417"/>
      <c r="DJ95" s="417"/>
      <c r="DK95" s="417"/>
      <c r="DL95" s="417"/>
      <c r="DM95" s="417"/>
      <c r="DN95" s="417"/>
      <c r="DO95" s="417"/>
      <c r="DP95" s="417"/>
      <c r="DQ95" s="417"/>
      <c r="DR95" s="417"/>
      <c r="DS95" s="417"/>
      <c r="DT95" s="417"/>
      <c r="DU95" s="417"/>
      <c r="DV95" s="417"/>
      <c r="DW95" s="417"/>
      <c r="DX95" s="417"/>
      <c r="DY95" s="417"/>
      <c r="DZ95" s="417"/>
      <c r="EA95" s="417"/>
      <c r="EB95" s="417"/>
      <c r="EC95" s="417"/>
      <c r="ED95" s="417"/>
      <c r="EE95" s="417"/>
      <c r="EF95" s="417"/>
      <c r="EG95" s="417"/>
      <c r="EH95" s="417"/>
      <c r="EI95" s="417"/>
      <c r="EJ95" s="417"/>
      <c r="EK95" s="417"/>
      <c r="EL95" s="417"/>
      <c r="EM95" s="417"/>
      <c r="EN95" s="417"/>
      <c r="EO95" s="417"/>
      <c r="EP95" s="417"/>
      <c r="EQ95" s="417"/>
      <c r="ER95" s="417"/>
      <c r="ES95" s="417"/>
      <c r="ET95" s="417"/>
      <c r="EU95" s="417"/>
      <c r="EV95" s="417"/>
      <c r="EW95" s="417"/>
      <c r="EX95" s="417"/>
      <c r="EY95" s="417"/>
      <c r="EZ95" s="417"/>
      <c r="FA95" s="418"/>
    </row>
    <row r="96" spans="1:157" x14ac:dyDescent="0.15">
      <c r="A96" s="415" t="s">
        <v>1739</v>
      </c>
      <c r="B96" s="416" t="s">
        <v>1162</v>
      </c>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17"/>
      <c r="BE96" s="417"/>
      <c r="BF96" s="417"/>
      <c r="BG96" s="417"/>
      <c r="BH96" s="417"/>
      <c r="BI96" s="417"/>
      <c r="BJ96" s="417"/>
      <c r="BK96" s="417"/>
      <c r="BL96" s="417"/>
      <c r="BM96" s="417"/>
      <c r="BN96" s="417"/>
      <c r="BO96" s="417"/>
      <c r="BP96" s="417"/>
      <c r="BQ96" s="417"/>
      <c r="BR96" s="417"/>
      <c r="BS96" s="417"/>
      <c r="BT96" s="417"/>
      <c r="BU96" s="417"/>
      <c r="BV96" s="417"/>
      <c r="BW96" s="417"/>
      <c r="BX96" s="417"/>
      <c r="BY96" s="417"/>
      <c r="BZ96" s="417"/>
      <c r="CA96" s="417"/>
      <c r="CB96" s="417"/>
      <c r="CC96" s="417"/>
      <c r="CD96" s="417"/>
      <c r="CE96" s="417"/>
      <c r="CF96" s="417"/>
      <c r="CG96" s="417"/>
      <c r="CH96" s="417"/>
      <c r="CI96" s="417"/>
      <c r="CJ96" s="417"/>
      <c r="CK96" s="417"/>
      <c r="CL96" s="417"/>
      <c r="CM96" s="417"/>
      <c r="CN96" s="417"/>
      <c r="CO96" s="417"/>
      <c r="CP96" s="417"/>
      <c r="CQ96" s="417"/>
      <c r="CR96" s="417"/>
      <c r="CS96" s="417"/>
      <c r="CT96" s="417"/>
      <c r="CU96" s="417"/>
      <c r="CV96" s="417"/>
      <c r="CW96" s="417"/>
      <c r="CX96" s="417"/>
      <c r="CY96" s="417"/>
      <c r="CZ96" s="417"/>
      <c r="DA96" s="417"/>
      <c r="DB96" s="417"/>
      <c r="DC96" s="417"/>
      <c r="DD96" s="417"/>
      <c r="DE96" s="417"/>
      <c r="DF96" s="417"/>
      <c r="DG96" s="417"/>
      <c r="DH96" s="417"/>
      <c r="DI96" s="417"/>
      <c r="DJ96" s="417"/>
      <c r="DK96" s="417"/>
      <c r="DL96" s="417"/>
      <c r="DM96" s="417"/>
      <c r="DN96" s="417"/>
      <c r="DO96" s="417"/>
      <c r="DP96" s="417"/>
      <c r="DQ96" s="417"/>
      <c r="DR96" s="417"/>
      <c r="DS96" s="417"/>
      <c r="DT96" s="417"/>
      <c r="DU96" s="417"/>
      <c r="DV96" s="417"/>
      <c r="DW96" s="417"/>
      <c r="DX96" s="417"/>
      <c r="DY96" s="417"/>
      <c r="DZ96" s="417"/>
      <c r="EA96" s="417"/>
      <c r="EB96" s="417"/>
      <c r="EC96" s="417"/>
      <c r="ED96" s="417"/>
      <c r="EE96" s="417"/>
      <c r="EF96" s="417"/>
      <c r="EG96" s="417"/>
      <c r="EH96" s="417"/>
      <c r="EI96" s="417"/>
      <c r="EJ96" s="417"/>
      <c r="EK96" s="417"/>
      <c r="EL96" s="417"/>
      <c r="EM96" s="417"/>
      <c r="EN96" s="417"/>
      <c r="EO96" s="417"/>
      <c r="EP96" s="417"/>
      <c r="EQ96" s="417"/>
      <c r="ER96" s="417"/>
      <c r="ES96" s="417"/>
      <c r="ET96" s="417"/>
      <c r="EU96" s="417"/>
      <c r="EV96" s="417"/>
      <c r="EW96" s="417"/>
      <c r="EX96" s="417"/>
      <c r="EY96" s="417"/>
      <c r="EZ96" s="417"/>
      <c r="FA96" s="418"/>
    </row>
    <row r="97" spans="1:157" x14ac:dyDescent="0.15">
      <c r="A97" s="415" t="s">
        <v>1738</v>
      </c>
      <c r="B97" s="416" t="s">
        <v>1163</v>
      </c>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7"/>
      <c r="BD97" s="417"/>
      <c r="BE97" s="417"/>
      <c r="BF97" s="417"/>
      <c r="BG97" s="417"/>
      <c r="BH97" s="417"/>
      <c r="BI97" s="417"/>
      <c r="BJ97" s="417"/>
      <c r="BK97" s="417"/>
      <c r="BL97" s="417"/>
      <c r="BM97" s="417"/>
      <c r="BN97" s="417"/>
      <c r="BO97" s="417"/>
      <c r="BP97" s="417"/>
      <c r="BQ97" s="417"/>
      <c r="BR97" s="417"/>
      <c r="BS97" s="417"/>
      <c r="BT97" s="417"/>
      <c r="BU97" s="417"/>
      <c r="BV97" s="417"/>
      <c r="BW97" s="417"/>
      <c r="BX97" s="417"/>
      <c r="BY97" s="417"/>
      <c r="BZ97" s="417"/>
      <c r="CA97" s="417"/>
      <c r="CB97" s="417"/>
      <c r="CC97" s="417"/>
      <c r="CD97" s="417"/>
      <c r="CE97" s="417"/>
      <c r="CF97" s="417"/>
      <c r="CG97" s="417"/>
      <c r="CH97" s="417"/>
      <c r="CI97" s="417"/>
      <c r="CJ97" s="417"/>
      <c r="CK97" s="417"/>
      <c r="CL97" s="417"/>
      <c r="CM97" s="417"/>
      <c r="CN97" s="417"/>
      <c r="CO97" s="417"/>
      <c r="CP97" s="417"/>
      <c r="CQ97" s="417"/>
      <c r="CR97" s="417"/>
      <c r="CS97" s="417"/>
      <c r="CT97" s="417"/>
      <c r="CU97" s="417"/>
      <c r="CV97" s="417"/>
      <c r="CW97" s="417"/>
      <c r="CX97" s="417"/>
      <c r="CY97" s="417"/>
      <c r="CZ97" s="417"/>
      <c r="DA97" s="417"/>
      <c r="DB97" s="417"/>
      <c r="DC97" s="417"/>
      <c r="DD97" s="417"/>
      <c r="DE97" s="417"/>
      <c r="DF97" s="417"/>
      <c r="DG97" s="417"/>
      <c r="DH97" s="417"/>
      <c r="DI97" s="417"/>
      <c r="DJ97" s="417"/>
      <c r="DK97" s="417"/>
      <c r="DL97" s="417"/>
      <c r="DM97" s="417"/>
      <c r="DN97" s="417"/>
      <c r="DO97" s="417"/>
      <c r="DP97" s="417"/>
      <c r="DQ97" s="417"/>
      <c r="DR97" s="417"/>
      <c r="DS97" s="417"/>
      <c r="DT97" s="417"/>
      <c r="DU97" s="417"/>
      <c r="DV97" s="417"/>
      <c r="DW97" s="417"/>
      <c r="DX97" s="417"/>
      <c r="DY97" s="417"/>
      <c r="DZ97" s="417"/>
      <c r="EA97" s="417"/>
      <c r="EB97" s="417"/>
      <c r="EC97" s="417"/>
      <c r="ED97" s="417"/>
      <c r="EE97" s="417"/>
      <c r="EF97" s="417"/>
      <c r="EG97" s="417"/>
      <c r="EH97" s="417"/>
      <c r="EI97" s="417"/>
      <c r="EJ97" s="417"/>
      <c r="EK97" s="417"/>
      <c r="EL97" s="417"/>
      <c r="EM97" s="417"/>
      <c r="EN97" s="417"/>
      <c r="EO97" s="417"/>
      <c r="EP97" s="417"/>
      <c r="EQ97" s="417"/>
      <c r="ER97" s="417"/>
      <c r="ES97" s="417"/>
      <c r="ET97" s="417"/>
      <c r="EU97" s="417"/>
      <c r="EV97" s="417"/>
      <c r="EW97" s="417"/>
      <c r="EX97" s="417"/>
      <c r="EY97" s="417"/>
      <c r="EZ97" s="417"/>
      <c r="FA97" s="418"/>
    </row>
    <row r="98" spans="1:157" x14ac:dyDescent="0.15">
      <c r="A98" s="415" t="s">
        <v>1737</v>
      </c>
      <c r="B98" s="416" t="s">
        <v>1164</v>
      </c>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c r="AA98" s="417"/>
      <c r="AB98" s="417"/>
      <c r="AC98" s="417"/>
      <c r="AD98" s="417"/>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7"/>
      <c r="BD98" s="417"/>
      <c r="BE98" s="417"/>
      <c r="BF98" s="417"/>
      <c r="BG98" s="417"/>
      <c r="BH98" s="417"/>
      <c r="BI98" s="417"/>
      <c r="BJ98" s="417"/>
      <c r="BK98" s="417"/>
      <c r="BL98" s="417"/>
      <c r="BM98" s="417"/>
      <c r="BN98" s="417"/>
      <c r="BO98" s="417"/>
      <c r="BP98" s="417"/>
      <c r="BQ98" s="417"/>
      <c r="BR98" s="417"/>
      <c r="BS98" s="417"/>
      <c r="BT98" s="417"/>
      <c r="BU98" s="417"/>
      <c r="BV98" s="417"/>
      <c r="BW98" s="417"/>
      <c r="BX98" s="417"/>
      <c r="BY98" s="417"/>
      <c r="BZ98" s="417"/>
      <c r="CA98" s="417"/>
      <c r="CB98" s="417"/>
      <c r="CC98" s="417"/>
      <c r="CD98" s="417"/>
      <c r="CE98" s="417"/>
      <c r="CF98" s="417"/>
      <c r="CG98" s="417"/>
      <c r="CH98" s="417"/>
      <c r="CI98" s="417"/>
      <c r="CJ98" s="417"/>
      <c r="CK98" s="417"/>
      <c r="CL98" s="417"/>
      <c r="CM98" s="417"/>
      <c r="CN98" s="417"/>
      <c r="CO98" s="417"/>
      <c r="CP98" s="417"/>
      <c r="CQ98" s="417"/>
      <c r="CR98" s="417"/>
      <c r="CS98" s="417"/>
      <c r="CT98" s="417"/>
      <c r="CU98" s="417"/>
      <c r="CV98" s="417"/>
      <c r="CW98" s="417"/>
      <c r="CX98" s="417"/>
      <c r="CY98" s="417"/>
      <c r="CZ98" s="417"/>
      <c r="DA98" s="417"/>
      <c r="DB98" s="417"/>
      <c r="DC98" s="417"/>
      <c r="DD98" s="417"/>
      <c r="DE98" s="417"/>
      <c r="DF98" s="417"/>
      <c r="DG98" s="417"/>
      <c r="DH98" s="417"/>
      <c r="DI98" s="417"/>
      <c r="DJ98" s="417"/>
      <c r="DK98" s="417"/>
      <c r="DL98" s="417"/>
      <c r="DM98" s="417"/>
      <c r="DN98" s="417"/>
      <c r="DO98" s="417"/>
      <c r="DP98" s="417"/>
      <c r="DQ98" s="417"/>
      <c r="DR98" s="417"/>
      <c r="DS98" s="417"/>
      <c r="DT98" s="417"/>
      <c r="DU98" s="417"/>
      <c r="DV98" s="417"/>
      <c r="DW98" s="417"/>
      <c r="DX98" s="417"/>
      <c r="DY98" s="417"/>
      <c r="DZ98" s="417"/>
      <c r="EA98" s="417"/>
      <c r="EB98" s="417"/>
      <c r="EC98" s="417"/>
      <c r="ED98" s="417"/>
      <c r="EE98" s="417"/>
      <c r="EF98" s="417"/>
      <c r="EG98" s="417"/>
      <c r="EH98" s="417"/>
      <c r="EI98" s="417"/>
      <c r="EJ98" s="417"/>
      <c r="EK98" s="417"/>
      <c r="EL98" s="417"/>
      <c r="EM98" s="417"/>
      <c r="EN98" s="417"/>
      <c r="EO98" s="417"/>
      <c r="EP98" s="417"/>
      <c r="EQ98" s="417"/>
      <c r="ER98" s="417"/>
      <c r="ES98" s="417"/>
      <c r="ET98" s="417"/>
      <c r="EU98" s="417"/>
      <c r="EV98" s="417"/>
      <c r="EW98" s="417"/>
      <c r="EX98" s="417"/>
      <c r="EY98" s="417"/>
      <c r="EZ98" s="417"/>
      <c r="FA98" s="418"/>
    </row>
    <row r="99" spans="1:157" x14ac:dyDescent="0.15">
      <c r="A99" s="415" t="s">
        <v>1736</v>
      </c>
      <c r="B99" s="416" t="s">
        <v>445</v>
      </c>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417"/>
      <c r="BK99" s="417"/>
      <c r="BL99" s="417"/>
      <c r="BM99" s="417"/>
      <c r="BN99" s="417"/>
      <c r="BO99" s="417"/>
      <c r="BP99" s="417"/>
      <c r="BQ99" s="417"/>
      <c r="BR99" s="417"/>
      <c r="BS99" s="417"/>
      <c r="BT99" s="417"/>
      <c r="BU99" s="417"/>
      <c r="BV99" s="417"/>
      <c r="BW99" s="417"/>
      <c r="BX99" s="417"/>
      <c r="BY99" s="417"/>
      <c r="BZ99" s="417"/>
      <c r="CA99" s="417"/>
      <c r="CB99" s="417"/>
      <c r="CC99" s="417"/>
      <c r="CD99" s="417"/>
      <c r="CE99" s="417"/>
      <c r="CF99" s="417"/>
      <c r="CG99" s="417"/>
      <c r="CH99" s="417"/>
      <c r="CI99" s="417"/>
      <c r="CJ99" s="417"/>
      <c r="CK99" s="417"/>
      <c r="CL99" s="417"/>
      <c r="CM99" s="417"/>
      <c r="CN99" s="417"/>
      <c r="CO99" s="417"/>
      <c r="CP99" s="417"/>
      <c r="CQ99" s="417"/>
      <c r="CR99" s="417"/>
      <c r="CS99" s="417"/>
      <c r="CT99" s="417"/>
      <c r="CU99" s="417"/>
      <c r="CV99" s="417"/>
      <c r="CW99" s="417"/>
      <c r="CX99" s="417"/>
      <c r="CY99" s="417"/>
      <c r="CZ99" s="417"/>
      <c r="DA99" s="417"/>
      <c r="DB99" s="417"/>
      <c r="DC99" s="417"/>
      <c r="DD99" s="417"/>
      <c r="DE99" s="417"/>
      <c r="DF99" s="417"/>
      <c r="DG99" s="417"/>
      <c r="DH99" s="417"/>
      <c r="DI99" s="417"/>
      <c r="DJ99" s="417"/>
      <c r="DK99" s="417"/>
      <c r="DL99" s="417"/>
      <c r="DM99" s="417"/>
      <c r="DN99" s="417"/>
      <c r="DO99" s="417"/>
      <c r="DP99" s="417"/>
      <c r="DQ99" s="417"/>
      <c r="DR99" s="417"/>
      <c r="DS99" s="417"/>
      <c r="DT99" s="417"/>
      <c r="DU99" s="417"/>
      <c r="DV99" s="417"/>
      <c r="DW99" s="417"/>
      <c r="DX99" s="417"/>
      <c r="DY99" s="417"/>
      <c r="DZ99" s="417"/>
      <c r="EA99" s="417"/>
      <c r="EB99" s="417"/>
      <c r="EC99" s="417"/>
      <c r="ED99" s="417"/>
      <c r="EE99" s="417"/>
      <c r="EF99" s="417"/>
      <c r="EG99" s="417"/>
      <c r="EH99" s="417"/>
      <c r="EI99" s="417"/>
      <c r="EJ99" s="417"/>
      <c r="EK99" s="417"/>
      <c r="EL99" s="417"/>
      <c r="EM99" s="417"/>
      <c r="EN99" s="417"/>
      <c r="EO99" s="417"/>
      <c r="EP99" s="417"/>
      <c r="EQ99" s="417"/>
      <c r="ER99" s="417"/>
      <c r="ES99" s="417"/>
      <c r="ET99" s="417"/>
      <c r="EU99" s="417"/>
      <c r="EV99" s="417"/>
      <c r="EW99" s="417"/>
      <c r="EX99" s="417"/>
      <c r="EY99" s="417"/>
      <c r="EZ99" s="417"/>
      <c r="FA99" s="418"/>
    </row>
    <row r="100" spans="1:157" x14ac:dyDescent="0.15">
      <c r="A100" s="410" t="s">
        <v>1735</v>
      </c>
      <c r="B100" s="414" t="s">
        <v>461</v>
      </c>
      <c r="C100" s="412">
        <v>5977011</v>
      </c>
      <c r="D100" s="412">
        <v>130512</v>
      </c>
      <c r="E100" s="412">
        <v>81881</v>
      </c>
      <c r="F100" s="412">
        <v>14245</v>
      </c>
      <c r="G100" s="412">
        <v>7498</v>
      </c>
      <c r="H100" s="412">
        <v>4892</v>
      </c>
      <c r="I100" s="412">
        <v>21996</v>
      </c>
      <c r="J100" s="412">
        <v>8573</v>
      </c>
      <c r="K100" s="412">
        <v>2094</v>
      </c>
      <c r="L100" s="412">
        <v>6479</v>
      </c>
      <c r="M100" s="412">
        <v>142546</v>
      </c>
      <c r="N100" s="412">
        <v>108052</v>
      </c>
      <c r="O100" s="412">
        <v>31315</v>
      </c>
      <c r="P100" s="412">
        <v>3179</v>
      </c>
      <c r="Q100" s="412" t="s">
        <v>1711</v>
      </c>
      <c r="R100" s="412">
        <v>63916</v>
      </c>
      <c r="S100" s="412">
        <v>43079</v>
      </c>
      <c r="T100" s="412">
        <v>20837</v>
      </c>
      <c r="U100" s="412">
        <v>57517</v>
      </c>
      <c r="V100" s="412">
        <v>11361</v>
      </c>
      <c r="W100" s="412">
        <v>11338</v>
      </c>
      <c r="X100" s="412">
        <v>25179</v>
      </c>
      <c r="Y100" s="412">
        <v>9639</v>
      </c>
      <c r="Z100" s="412">
        <v>249100</v>
      </c>
      <c r="AA100" s="412">
        <v>3084</v>
      </c>
      <c r="AB100" s="412">
        <v>29806</v>
      </c>
      <c r="AC100" s="412">
        <v>18446</v>
      </c>
      <c r="AD100" s="412">
        <v>46882</v>
      </c>
      <c r="AE100" s="412">
        <v>29464</v>
      </c>
      <c r="AF100" s="412">
        <v>9236</v>
      </c>
      <c r="AG100" s="412">
        <v>76263</v>
      </c>
      <c r="AH100" s="412">
        <v>35919</v>
      </c>
      <c r="AI100" s="412">
        <v>38695</v>
      </c>
      <c r="AJ100" s="412">
        <v>36830</v>
      </c>
      <c r="AK100" s="412">
        <v>1865</v>
      </c>
      <c r="AL100" s="412">
        <v>100569</v>
      </c>
      <c r="AM100" s="412">
        <v>73134</v>
      </c>
      <c r="AN100" s="412">
        <v>27435</v>
      </c>
      <c r="AO100" s="412">
        <v>59448</v>
      </c>
      <c r="AP100" s="412">
        <v>22356</v>
      </c>
      <c r="AQ100" s="412">
        <v>17379</v>
      </c>
      <c r="AR100" s="412">
        <v>8254</v>
      </c>
      <c r="AS100" s="412">
        <v>11459</v>
      </c>
      <c r="AT100" s="412">
        <v>103188</v>
      </c>
      <c r="AU100" s="412">
        <v>20688</v>
      </c>
      <c r="AV100" s="412">
        <v>69061</v>
      </c>
      <c r="AW100" s="412">
        <v>6879</v>
      </c>
      <c r="AX100" s="412">
        <v>6560</v>
      </c>
      <c r="AY100" s="412">
        <v>30392</v>
      </c>
      <c r="AZ100" s="412">
        <v>13739</v>
      </c>
      <c r="BA100" s="412">
        <v>16653</v>
      </c>
      <c r="BB100" s="412">
        <v>69767</v>
      </c>
      <c r="BC100" s="412">
        <v>23424</v>
      </c>
      <c r="BD100" s="412">
        <v>46343</v>
      </c>
      <c r="BE100" s="412">
        <v>147924</v>
      </c>
      <c r="BF100" s="412">
        <v>147924</v>
      </c>
      <c r="BG100" s="412">
        <v>139438</v>
      </c>
      <c r="BH100" s="412">
        <v>139438</v>
      </c>
      <c r="BI100" s="412">
        <v>73141</v>
      </c>
      <c r="BJ100" s="412">
        <v>73141</v>
      </c>
      <c r="BK100" s="412">
        <v>366730</v>
      </c>
      <c r="BL100" s="412">
        <v>324750</v>
      </c>
      <c r="BM100" s="412">
        <v>41980</v>
      </c>
      <c r="BN100" s="412">
        <v>150991</v>
      </c>
      <c r="BO100" s="412">
        <v>69332</v>
      </c>
      <c r="BP100" s="412">
        <v>38017</v>
      </c>
      <c r="BQ100" s="412">
        <v>17146</v>
      </c>
      <c r="BR100" s="412">
        <v>26496</v>
      </c>
      <c r="BS100" s="412">
        <v>89006</v>
      </c>
      <c r="BT100" s="412">
        <v>60180</v>
      </c>
      <c r="BU100" s="412">
        <v>28826</v>
      </c>
      <c r="BV100" s="412">
        <v>374311</v>
      </c>
      <c r="BW100" s="412">
        <v>89090</v>
      </c>
      <c r="BX100" s="412">
        <v>27152</v>
      </c>
      <c r="BY100" s="412">
        <v>202833</v>
      </c>
      <c r="BZ100" s="412">
        <v>32796</v>
      </c>
      <c r="CA100" s="412">
        <v>22440</v>
      </c>
      <c r="CB100" s="412">
        <v>4575</v>
      </c>
      <c r="CC100" s="412">
        <v>108400</v>
      </c>
      <c r="CD100" s="412">
        <v>36339</v>
      </c>
      <c r="CE100" s="412">
        <v>5086</v>
      </c>
      <c r="CF100" s="412">
        <v>59099</v>
      </c>
      <c r="CG100" s="412">
        <v>7876</v>
      </c>
      <c r="CH100" s="412">
        <v>215478</v>
      </c>
      <c r="CI100" s="412">
        <v>81574</v>
      </c>
      <c r="CJ100" s="412">
        <v>43127</v>
      </c>
      <c r="CK100" s="412">
        <v>90777</v>
      </c>
      <c r="CL100" s="412">
        <v>282022</v>
      </c>
      <c r="CM100" s="412">
        <v>241595</v>
      </c>
      <c r="CN100" s="412">
        <v>2021</v>
      </c>
      <c r="CO100" s="412">
        <v>11498</v>
      </c>
      <c r="CP100" s="412">
        <v>17586</v>
      </c>
      <c r="CQ100" s="412">
        <v>40427</v>
      </c>
      <c r="CR100" s="412">
        <v>1272</v>
      </c>
      <c r="CS100" s="412">
        <v>1272</v>
      </c>
      <c r="CT100" s="412">
        <v>45983</v>
      </c>
      <c r="CU100" s="412">
        <v>45983</v>
      </c>
      <c r="CV100" s="412">
        <v>369558</v>
      </c>
      <c r="CW100" s="412">
        <v>151698</v>
      </c>
      <c r="CX100" s="412">
        <v>217860</v>
      </c>
      <c r="CY100" s="412">
        <v>116499</v>
      </c>
      <c r="CZ100" s="412">
        <v>116499</v>
      </c>
      <c r="DA100" s="412">
        <v>83746</v>
      </c>
      <c r="DB100" s="412">
        <v>40550</v>
      </c>
      <c r="DC100" s="412">
        <v>43196</v>
      </c>
      <c r="DD100" s="412">
        <v>374007</v>
      </c>
      <c r="DE100" s="412">
        <v>97254</v>
      </c>
      <c r="DF100" s="412">
        <v>90543</v>
      </c>
      <c r="DG100" s="412">
        <v>30448</v>
      </c>
      <c r="DH100" s="412">
        <v>94501</v>
      </c>
      <c r="DI100" s="412">
        <v>10763</v>
      </c>
      <c r="DJ100" s="412">
        <v>24371</v>
      </c>
      <c r="DK100" s="412">
        <v>25872</v>
      </c>
      <c r="DL100" s="412">
        <v>3112</v>
      </c>
      <c r="DM100" s="412">
        <v>116</v>
      </c>
      <c r="DN100" s="412">
        <v>255</v>
      </c>
      <c r="DO100" s="412">
        <v>394820</v>
      </c>
      <c r="DP100" s="412">
        <v>283557</v>
      </c>
      <c r="DQ100" s="412">
        <v>9865</v>
      </c>
      <c r="DR100" s="412">
        <v>46358</v>
      </c>
      <c r="DS100" s="412">
        <v>23045</v>
      </c>
      <c r="DT100" s="412">
        <v>31995</v>
      </c>
      <c r="DU100" s="412">
        <v>0</v>
      </c>
      <c r="DV100" s="412" t="s">
        <v>1711</v>
      </c>
      <c r="DW100" s="412" t="s">
        <v>1711</v>
      </c>
      <c r="DX100" s="412">
        <v>114782</v>
      </c>
      <c r="DY100" s="412">
        <v>59750</v>
      </c>
      <c r="DZ100" s="412">
        <v>55032</v>
      </c>
      <c r="EA100" s="412">
        <v>573109</v>
      </c>
      <c r="EB100" s="412">
        <v>538045</v>
      </c>
      <c r="EC100" s="412">
        <v>6147</v>
      </c>
      <c r="ED100" s="412">
        <v>10647</v>
      </c>
      <c r="EE100" s="412">
        <v>18270</v>
      </c>
      <c r="EF100" s="412">
        <v>7143</v>
      </c>
      <c r="EG100" s="412">
        <v>7143</v>
      </c>
      <c r="EH100" s="412">
        <v>571435</v>
      </c>
      <c r="EI100" s="412">
        <v>416012</v>
      </c>
      <c r="EJ100" s="412">
        <v>22406</v>
      </c>
      <c r="EK100" s="412">
        <v>46822</v>
      </c>
      <c r="EL100" s="412">
        <v>86195</v>
      </c>
      <c r="EM100" s="412">
        <v>315865</v>
      </c>
      <c r="EN100" s="412">
        <v>55335</v>
      </c>
      <c r="EO100" s="412">
        <v>56791</v>
      </c>
      <c r="EP100" s="412">
        <v>19177</v>
      </c>
      <c r="EQ100" s="412">
        <v>160138</v>
      </c>
      <c r="ER100" s="412">
        <v>3241</v>
      </c>
      <c r="ES100" s="412">
        <v>21183</v>
      </c>
      <c r="ET100" s="412">
        <v>7128</v>
      </c>
      <c r="EU100" s="412">
        <v>7128</v>
      </c>
      <c r="EV100" s="412">
        <v>0</v>
      </c>
      <c r="EW100" s="412" t="s">
        <v>1711</v>
      </c>
      <c r="EX100" s="412" t="s">
        <v>1711</v>
      </c>
      <c r="EY100" s="412" t="s">
        <v>1711</v>
      </c>
      <c r="EZ100" s="412" t="s">
        <v>1711</v>
      </c>
      <c r="FA100" s="413" t="s">
        <v>1711</v>
      </c>
    </row>
    <row r="101" spans="1:157" x14ac:dyDescent="0.15">
      <c r="A101" s="410" t="s">
        <v>1734</v>
      </c>
      <c r="B101" s="414" t="s">
        <v>464</v>
      </c>
      <c r="C101" s="412">
        <v>1570163</v>
      </c>
      <c r="D101" s="412">
        <v>291161</v>
      </c>
      <c r="E101" s="412">
        <v>234667</v>
      </c>
      <c r="F101" s="412">
        <v>36643</v>
      </c>
      <c r="G101" s="412">
        <v>18222</v>
      </c>
      <c r="H101" s="412">
        <v>703</v>
      </c>
      <c r="I101" s="412">
        <v>926</v>
      </c>
      <c r="J101" s="412">
        <v>1255</v>
      </c>
      <c r="K101" s="412">
        <v>57</v>
      </c>
      <c r="L101" s="412">
        <v>1198</v>
      </c>
      <c r="M101" s="412">
        <v>24688</v>
      </c>
      <c r="N101" s="412">
        <v>20692</v>
      </c>
      <c r="O101" s="412">
        <v>3411</v>
      </c>
      <c r="P101" s="412">
        <v>585</v>
      </c>
      <c r="Q101" s="412" t="s">
        <v>1711</v>
      </c>
      <c r="R101" s="412">
        <v>24486</v>
      </c>
      <c r="S101" s="412">
        <v>13860</v>
      </c>
      <c r="T101" s="412">
        <v>10626</v>
      </c>
      <c r="U101" s="412">
        <v>19921</v>
      </c>
      <c r="V101" s="412">
        <v>6371</v>
      </c>
      <c r="W101" s="412">
        <v>8618</v>
      </c>
      <c r="X101" s="412">
        <v>980</v>
      </c>
      <c r="Y101" s="412">
        <v>3952</v>
      </c>
      <c r="Z101" s="412">
        <v>12916</v>
      </c>
      <c r="AA101" s="412">
        <v>292</v>
      </c>
      <c r="AB101" s="412">
        <v>2019</v>
      </c>
      <c r="AC101" s="412">
        <v>960</v>
      </c>
      <c r="AD101" s="412">
        <v>2322</v>
      </c>
      <c r="AE101" s="412">
        <v>1418</v>
      </c>
      <c r="AF101" s="412">
        <v>501</v>
      </c>
      <c r="AG101" s="412">
        <v>3737</v>
      </c>
      <c r="AH101" s="412">
        <v>1667</v>
      </c>
      <c r="AI101" s="412">
        <v>860</v>
      </c>
      <c r="AJ101" s="412">
        <v>497</v>
      </c>
      <c r="AK101" s="412">
        <v>363</v>
      </c>
      <c r="AL101" s="412">
        <v>12274</v>
      </c>
      <c r="AM101" s="412">
        <v>9524</v>
      </c>
      <c r="AN101" s="412">
        <v>2750</v>
      </c>
      <c r="AO101" s="412">
        <v>9749</v>
      </c>
      <c r="AP101" s="412">
        <v>1103</v>
      </c>
      <c r="AQ101" s="412">
        <v>3242</v>
      </c>
      <c r="AR101" s="412">
        <v>2264</v>
      </c>
      <c r="AS101" s="412">
        <v>3140</v>
      </c>
      <c r="AT101" s="412">
        <v>4721</v>
      </c>
      <c r="AU101" s="412">
        <v>851</v>
      </c>
      <c r="AV101" s="412">
        <v>1822</v>
      </c>
      <c r="AW101" s="412">
        <v>945</v>
      </c>
      <c r="AX101" s="412">
        <v>1103</v>
      </c>
      <c r="AY101" s="412">
        <v>3031</v>
      </c>
      <c r="AZ101" s="412">
        <v>1065</v>
      </c>
      <c r="BA101" s="412">
        <v>1966</v>
      </c>
      <c r="BB101" s="412">
        <v>25370</v>
      </c>
      <c r="BC101" s="412">
        <v>9255</v>
      </c>
      <c r="BD101" s="412">
        <v>16115</v>
      </c>
      <c r="BE101" s="412">
        <v>12050</v>
      </c>
      <c r="BF101" s="412">
        <v>12050</v>
      </c>
      <c r="BG101" s="412">
        <v>13999</v>
      </c>
      <c r="BH101" s="412">
        <v>13999</v>
      </c>
      <c r="BI101" s="412">
        <v>8716</v>
      </c>
      <c r="BJ101" s="412">
        <v>8716</v>
      </c>
      <c r="BK101" s="412">
        <v>10609</v>
      </c>
      <c r="BL101" s="412">
        <v>3856</v>
      </c>
      <c r="BM101" s="412">
        <v>6753</v>
      </c>
      <c r="BN101" s="412">
        <v>14791</v>
      </c>
      <c r="BO101" s="412">
        <v>7640</v>
      </c>
      <c r="BP101" s="412">
        <v>3067</v>
      </c>
      <c r="BQ101" s="412">
        <v>2447</v>
      </c>
      <c r="BR101" s="412">
        <v>1637</v>
      </c>
      <c r="BS101" s="412">
        <v>13839</v>
      </c>
      <c r="BT101" s="412">
        <v>9265</v>
      </c>
      <c r="BU101" s="412">
        <v>4574</v>
      </c>
      <c r="BV101" s="412">
        <v>15753</v>
      </c>
      <c r="BW101" s="412">
        <v>3609</v>
      </c>
      <c r="BX101" s="412">
        <v>1042</v>
      </c>
      <c r="BY101" s="412">
        <v>7777</v>
      </c>
      <c r="BZ101" s="412">
        <v>1833</v>
      </c>
      <c r="CA101" s="412">
        <v>1492</v>
      </c>
      <c r="CB101" s="412">
        <v>315</v>
      </c>
      <c r="CC101" s="412">
        <v>28253</v>
      </c>
      <c r="CD101" s="412">
        <v>11788</v>
      </c>
      <c r="CE101" s="412">
        <v>2460</v>
      </c>
      <c r="CF101" s="412">
        <v>12159</v>
      </c>
      <c r="CG101" s="412">
        <v>1846</v>
      </c>
      <c r="CH101" s="412">
        <v>100666</v>
      </c>
      <c r="CI101" s="412">
        <v>37574</v>
      </c>
      <c r="CJ101" s="412">
        <v>33296</v>
      </c>
      <c r="CK101" s="412">
        <v>29796</v>
      </c>
      <c r="CL101" s="412">
        <v>5306</v>
      </c>
      <c r="CM101" s="412">
        <v>3922</v>
      </c>
      <c r="CN101" s="412">
        <v>32</v>
      </c>
      <c r="CO101" s="412">
        <v>281</v>
      </c>
      <c r="CP101" s="412">
        <v>187</v>
      </c>
      <c r="CQ101" s="412">
        <v>1384</v>
      </c>
      <c r="CR101" s="412">
        <v>48</v>
      </c>
      <c r="CS101" s="412">
        <v>48</v>
      </c>
      <c r="CT101" s="412">
        <v>7003</v>
      </c>
      <c r="CU101" s="412">
        <v>7003</v>
      </c>
      <c r="CV101" s="412">
        <v>143458</v>
      </c>
      <c r="CW101" s="412">
        <v>60736</v>
      </c>
      <c r="CX101" s="412">
        <v>82722</v>
      </c>
      <c r="CY101" s="412">
        <v>43414</v>
      </c>
      <c r="CZ101" s="412">
        <v>43414</v>
      </c>
      <c r="DA101" s="412">
        <v>76420</v>
      </c>
      <c r="DB101" s="412">
        <v>36186</v>
      </c>
      <c r="DC101" s="412">
        <v>40234</v>
      </c>
      <c r="DD101" s="412">
        <v>70171</v>
      </c>
      <c r="DE101" s="412">
        <v>5027</v>
      </c>
      <c r="DF101" s="412">
        <v>46157</v>
      </c>
      <c r="DG101" s="412">
        <v>2238</v>
      </c>
      <c r="DH101" s="412">
        <v>813</v>
      </c>
      <c r="DI101" s="412">
        <v>4603</v>
      </c>
      <c r="DJ101" s="412">
        <v>3045</v>
      </c>
      <c r="DK101" s="412">
        <v>8023</v>
      </c>
      <c r="DL101" s="412">
        <v>1379</v>
      </c>
      <c r="DM101" s="412">
        <v>38</v>
      </c>
      <c r="DN101" s="412">
        <v>265</v>
      </c>
      <c r="DO101" s="412">
        <v>127430</v>
      </c>
      <c r="DP101" s="412">
        <v>96696</v>
      </c>
      <c r="DQ101" s="412">
        <v>2807</v>
      </c>
      <c r="DR101" s="412">
        <v>13890</v>
      </c>
      <c r="DS101" s="412">
        <v>3468</v>
      </c>
      <c r="DT101" s="412">
        <v>10569</v>
      </c>
      <c r="DU101" s="412">
        <v>0</v>
      </c>
      <c r="DV101" s="412" t="s">
        <v>1711</v>
      </c>
      <c r="DW101" s="412" t="s">
        <v>1711</v>
      </c>
      <c r="DX101" s="412">
        <v>27371</v>
      </c>
      <c r="DY101" s="412">
        <v>23426</v>
      </c>
      <c r="DZ101" s="412">
        <v>3945</v>
      </c>
      <c r="EA101" s="412">
        <v>76280</v>
      </c>
      <c r="EB101" s="412">
        <v>47515</v>
      </c>
      <c r="EC101" s="412">
        <v>702</v>
      </c>
      <c r="ED101" s="412">
        <v>9209</v>
      </c>
      <c r="EE101" s="412">
        <v>18854</v>
      </c>
      <c r="EF101" s="412">
        <v>1553</v>
      </c>
      <c r="EG101" s="412">
        <v>1553</v>
      </c>
      <c r="EH101" s="412">
        <v>238205</v>
      </c>
      <c r="EI101" s="412">
        <v>131166</v>
      </c>
      <c r="EJ101" s="412">
        <v>9636</v>
      </c>
      <c r="EK101" s="412">
        <v>30692</v>
      </c>
      <c r="EL101" s="412">
        <v>66711</v>
      </c>
      <c r="EM101" s="412">
        <v>101737</v>
      </c>
      <c r="EN101" s="412">
        <v>27240</v>
      </c>
      <c r="EO101" s="412">
        <v>32178</v>
      </c>
      <c r="EP101" s="412">
        <v>11428</v>
      </c>
      <c r="EQ101" s="412">
        <v>16766</v>
      </c>
      <c r="ER101" s="412">
        <v>705</v>
      </c>
      <c r="ES101" s="412">
        <v>13420</v>
      </c>
      <c r="ET101" s="412">
        <v>2659</v>
      </c>
      <c r="EU101" s="412">
        <v>2659</v>
      </c>
      <c r="EV101" s="412">
        <v>0</v>
      </c>
      <c r="EW101" s="412" t="s">
        <v>1711</v>
      </c>
      <c r="EX101" s="412" t="s">
        <v>1711</v>
      </c>
      <c r="EY101" s="412" t="s">
        <v>1711</v>
      </c>
      <c r="EZ101" s="412" t="s">
        <v>1711</v>
      </c>
      <c r="FA101" s="413" t="s">
        <v>1711</v>
      </c>
    </row>
    <row r="102" spans="1:157" x14ac:dyDescent="0.15">
      <c r="A102" s="415" t="s">
        <v>1733</v>
      </c>
      <c r="B102" s="416" t="s">
        <v>1171</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417"/>
      <c r="AN102" s="417"/>
      <c r="AO102" s="417"/>
      <c r="AP102" s="417"/>
      <c r="AQ102" s="417"/>
      <c r="AR102" s="417"/>
      <c r="AS102" s="417"/>
      <c r="AT102" s="417"/>
      <c r="AU102" s="417"/>
      <c r="AV102" s="417"/>
      <c r="AW102" s="417"/>
      <c r="AX102" s="417"/>
      <c r="AY102" s="417"/>
      <c r="AZ102" s="417"/>
      <c r="BA102" s="417"/>
      <c r="BB102" s="417"/>
      <c r="BC102" s="417"/>
      <c r="BD102" s="417"/>
      <c r="BE102" s="417"/>
      <c r="BF102" s="417"/>
      <c r="BG102" s="417"/>
      <c r="BH102" s="417"/>
      <c r="BI102" s="417"/>
      <c r="BJ102" s="417"/>
      <c r="BK102" s="417"/>
      <c r="BL102" s="417"/>
      <c r="BM102" s="417"/>
      <c r="BN102" s="417"/>
      <c r="BO102" s="417"/>
      <c r="BP102" s="417"/>
      <c r="BQ102" s="417"/>
      <c r="BR102" s="417"/>
      <c r="BS102" s="417"/>
      <c r="BT102" s="417"/>
      <c r="BU102" s="417"/>
      <c r="BV102" s="417"/>
      <c r="BW102" s="417"/>
      <c r="BX102" s="417"/>
      <c r="BY102" s="417"/>
      <c r="BZ102" s="417"/>
      <c r="CA102" s="417"/>
      <c r="CB102" s="417"/>
      <c r="CC102" s="417"/>
      <c r="CD102" s="417"/>
      <c r="CE102" s="417"/>
      <c r="CF102" s="417"/>
      <c r="CG102" s="417"/>
      <c r="CH102" s="417"/>
      <c r="CI102" s="417"/>
      <c r="CJ102" s="417"/>
      <c r="CK102" s="417"/>
      <c r="CL102" s="417"/>
      <c r="CM102" s="417"/>
      <c r="CN102" s="417"/>
      <c r="CO102" s="417"/>
      <c r="CP102" s="417"/>
      <c r="CQ102" s="417"/>
      <c r="CR102" s="417"/>
      <c r="CS102" s="417"/>
      <c r="CT102" s="417"/>
      <c r="CU102" s="417"/>
      <c r="CV102" s="417"/>
      <c r="CW102" s="417"/>
      <c r="CX102" s="417"/>
      <c r="CY102" s="417"/>
      <c r="CZ102" s="417"/>
      <c r="DA102" s="417"/>
      <c r="DB102" s="417"/>
      <c r="DC102" s="417"/>
      <c r="DD102" s="417"/>
      <c r="DE102" s="417"/>
      <c r="DF102" s="417"/>
      <c r="DG102" s="417"/>
      <c r="DH102" s="417"/>
      <c r="DI102" s="417"/>
      <c r="DJ102" s="417"/>
      <c r="DK102" s="417"/>
      <c r="DL102" s="417"/>
      <c r="DM102" s="417"/>
      <c r="DN102" s="417"/>
      <c r="DO102" s="417"/>
      <c r="DP102" s="417"/>
      <c r="DQ102" s="417"/>
      <c r="DR102" s="417"/>
      <c r="DS102" s="417"/>
      <c r="DT102" s="417"/>
      <c r="DU102" s="417"/>
      <c r="DV102" s="417"/>
      <c r="DW102" s="417"/>
      <c r="DX102" s="417"/>
      <c r="DY102" s="417"/>
      <c r="DZ102" s="417"/>
      <c r="EA102" s="417"/>
      <c r="EB102" s="417"/>
      <c r="EC102" s="417"/>
      <c r="ED102" s="417"/>
      <c r="EE102" s="417"/>
      <c r="EF102" s="417"/>
      <c r="EG102" s="417"/>
      <c r="EH102" s="417"/>
      <c r="EI102" s="417"/>
      <c r="EJ102" s="417"/>
      <c r="EK102" s="417"/>
      <c r="EL102" s="417"/>
      <c r="EM102" s="417"/>
      <c r="EN102" s="417"/>
      <c r="EO102" s="417"/>
      <c r="EP102" s="417"/>
      <c r="EQ102" s="417"/>
      <c r="ER102" s="417"/>
      <c r="ES102" s="417"/>
      <c r="ET102" s="417"/>
      <c r="EU102" s="417"/>
      <c r="EV102" s="417"/>
      <c r="EW102" s="417"/>
      <c r="EX102" s="417"/>
      <c r="EY102" s="417"/>
      <c r="EZ102" s="417"/>
      <c r="FA102" s="418"/>
    </row>
    <row r="103" spans="1:157" x14ac:dyDescent="0.15">
      <c r="A103" s="410" t="s">
        <v>1732</v>
      </c>
      <c r="B103" s="414" t="s">
        <v>483</v>
      </c>
      <c r="C103" s="412">
        <v>797</v>
      </c>
      <c r="D103" s="412">
        <v>29</v>
      </c>
      <c r="E103" s="412">
        <v>22</v>
      </c>
      <c r="F103" s="412">
        <v>4</v>
      </c>
      <c r="G103" s="412">
        <v>2</v>
      </c>
      <c r="H103" s="412" t="s">
        <v>1711</v>
      </c>
      <c r="I103" s="412">
        <v>1</v>
      </c>
      <c r="J103" s="412">
        <v>1</v>
      </c>
      <c r="K103" s="412" t="s">
        <v>1711</v>
      </c>
      <c r="L103" s="412">
        <v>1</v>
      </c>
      <c r="M103" s="412">
        <v>20</v>
      </c>
      <c r="N103" s="412">
        <v>16</v>
      </c>
      <c r="O103" s="412">
        <v>3</v>
      </c>
      <c r="P103" s="412">
        <v>1</v>
      </c>
      <c r="Q103" s="412" t="s">
        <v>1711</v>
      </c>
      <c r="R103" s="412">
        <v>13</v>
      </c>
      <c r="S103" s="412">
        <v>8</v>
      </c>
      <c r="T103" s="412">
        <v>5</v>
      </c>
      <c r="U103" s="412">
        <v>12</v>
      </c>
      <c r="V103" s="412">
        <v>3</v>
      </c>
      <c r="W103" s="412">
        <v>4</v>
      </c>
      <c r="X103" s="412">
        <v>3</v>
      </c>
      <c r="Y103" s="412">
        <v>2</v>
      </c>
      <c r="Z103" s="412">
        <v>13</v>
      </c>
      <c r="AA103" s="412" t="s">
        <v>1711</v>
      </c>
      <c r="AB103" s="412">
        <v>2</v>
      </c>
      <c r="AC103" s="412">
        <v>1</v>
      </c>
      <c r="AD103" s="412">
        <v>2</v>
      </c>
      <c r="AE103" s="412">
        <v>1</v>
      </c>
      <c r="AF103" s="412">
        <v>1</v>
      </c>
      <c r="AG103" s="412">
        <v>4</v>
      </c>
      <c r="AH103" s="412">
        <v>2</v>
      </c>
      <c r="AI103" s="412">
        <v>2</v>
      </c>
      <c r="AJ103" s="412">
        <v>2</v>
      </c>
      <c r="AK103" s="412" t="s">
        <v>1711</v>
      </c>
      <c r="AL103" s="412">
        <v>16</v>
      </c>
      <c r="AM103" s="412">
        <v>14</v>
      </c>
      <c r="AN103" s="412">
        <v>2</v>
      </c>
      <c r="AO103" s="412">
        <v>5</v>
      </c>
      <c r="AP103" s="412">
        <v>2</v>
      </c>
      <c r="AQ103" s="412">
        <v>1</v>
      </c>
      <c r="AR103" s="412">
        <v>1</v>
      </c>
      <c r="AS103" s="412">
        <v>1</v>
      </c>
      <c r="AT103" s="412">
        <v>7</v>
      </c>
      <c r="AU103" s="412">
        <v>1</v>
      </c>
      <c r="AV103" s="412">
        <v>4</v>
      </c>
      <c r="AW103" s="412">
        <v>1</v>
      </c>
      <c r="AX103" s="412">
        <v>1</v>
      </c>
      <c r="AY103" s="412">
        <v>3</v>
      </c>
      <c r="AZ103" s="412">
        <v>1</v>
      </c>
      <c r="BA103" s="412">
        <v>2</v>
      </c>
      <c r="BB103" s="412">
        <v>15</v>
      </c>
      <c r="BC103" s="412">
        <v>6</v>
      </c>
      <c r="BD103" s="412">
        <v>9</v>
      </c>
      <c r="BE103" s="412">
        <v>15</v>
      </c>
      <c r="BF103" s="412">
        <v>15</v>
      </c>
      <c r="BG103" s="412">
        <v>14</v>
      </c>
      <c r="BH103" s="412">
        <v>14</v>
      </c>
      <c r="BI103" s="412">
        <v>8</v>
      </c>
      <c r="BJ103" s="412">
        <v>8</v>
      </c>
      <c r="BK103" s="412">
        <v>14</v>
      </c>
      <c r="BL103" s="412">
        <v>10</v>
      </c>
      <c r="BM103" s="412">
        <v>4</v>
      </c>
      <c r="BN103" s="412">
        <v>14</v>
      </c>
      <c r="BO103" s="412">
        <v>6</v>
      </c>
      <c r="BP103" s="412">
        <v>4</v>
      </c>
      <c r="BQ103" s="412">
        <v>2</v>
      </c>
      <c r="BR103" s="412">
        <v>2</v>
      </c>
      <c r="BS103" s="412">
        <v>10</v>
      </c>
      <c r="BT103" s="412">
        <v>7</v>
      </c>
      <c r="BU103" s="412">
        <v>3</v>
      </c>
      <c r="BV103" s="412">
        <v>49</v>
      </c>
      <c r="BW103" s="412">
        <v>10</v>
      </c>
      <c r="BX103" s="412">
        <v>4</v>
      </c>
      <c r="BY103" s="412">
        <v>29</v>
      </c>
      <c r="BZ103" s="412">
        <v>2</v>
      </c>
      <c r="CA103" s="412">
        <v>4</v>
      </c>
      <c r="CB103" s="412">
        <v>1</v>
      </c>
      <c r="CC103" s="412">
        <v>19</v>
      </c>
      <c r="CD103" s="412">
        <v>9</v>
      </c>
      <c r="CE103" s="412">
        <v>1</v>
      </c>
      <c r="CF103" s="412">
        <v>8</v>
      </c>
      <c r="CG103" s="412">
        <v>1</v>
      </c>
      <c r="CH103" s="412">
        <v>34</v>
      </c>
      <c r="CI103" s="412">
        <v>15</v>
      </c>
      <c r="CJ103" s="412">
        <v>7</v>
      </c>
      <c r="CK103" s="412">
        <v>12</v>
      </c>
      <c r="CL103" s="412">
        <v>14</v>
      </c>
      <c r="CM103" s="412">
        <v>12</v>
      </c>
      <c r="CN103" s="412" t="s">
        <v>1711</v>
      </c>
      <c r="CO103" s="412">
        <v>1</v>
      </c>
      <c r="CP103" s="412">
        <v>1</v>
      </c>
      <c r="CQ103" s="412">
        <v>2</v>
      </c>
      <c r="CR103" s="412">
        <v>0</v>
      </c>
      <c r="CS103" s="412" t="s">
        <v>1711</v>
      </c>
      <c r="CT103" s="412">
        <v>3</v>
      </c>
      <c r="CU103" s="412">
        <v>3</v>
      </c>
      <c r="CV103" s="412">
        <v>54</v>
      </c>
      <c r="CW103" s="412">
        <v>20</v>
      </c>
      <c r="CX103" s="412">
        <v>34</v>
      </c>
      <c r="CY103" s="412">
        <v>21</v>
      </c>
      <c r="CZ103" s="412">
        <v>21</v>
      </c>
      <c r="DA103" s="412">
        <v>30</v>
      </c>
      <c r="DB103" s="412">
        <v>13</v>
      </c>
      <c r="DC103" s="412">
        <v>17</v>
      </c>
      <c r="DD103" s="412">
        <v>98</v>
      </c>
      <c r="DE103" s="412">
        <v>67</v>
      </c>
      <c r="DF103" s="412">
        <v>18</v>
      </c>
      <c r="DG103" s="412">
        <v>2</v>
      </c>
      <c r="DH103" s="412" t="s">
        <v>1711</v>
      </c>
      <c r="DI103" s="412">
        <v>1</v>
      </c>
      <c r="DJ103" s="412">
        <v>5</v>
      </c>
      <c r="DK103" s="412">
        <v>5</v>
      </c>
      <c r="DL103" s="412" t="s">
        <v>1711</v>
      </c>
      <c r="DM103" s="412" t="s">
        <v>1711</v>
      </c>
      <c r="DN103" s="412" t="s">
        <v>1711</v>
      </c>
      <c r="DO103" s="412">
        <v>54</v>
      </c>
      <c r="DP103" s="412">
        <v>30</v>
      </c>
      <c r="DQ103" s="412">
        <v>1</v>
      </c>
      <c r="DR103" s="412">
        <v>7</v>
      </c>
      <c r="DS103" s="412">
        <v>3</v>
      </c>
      <c r="DT103" s="412">
        <v>13</v>
      </c>
      <c r="DU103" s="412">
        <v>0</v>
      </c>
      <c r="DV103" s="412" t="s">
        <v>1711</v>
      </c>
      <c r="DW103" s="412" t="s">
        <v>1711</v>
      </c>
      <c r="DX103" s="412">
        <v>17</v>
      </c>
      <c r="DY103" s="412">
        <v>7</v>
      </c>
      <c r="DZ103" s="412">
        <v>10</v>
      </c>
      <c r="EA103" s="412">
        <v>30</v>
      </c>
      <c r="EB103" s="412">
        <v>24</v>
      </c>
      <c r="EC103" s="412" t="s">
        <v>1711</v>
      </c>
      <c r="ED103" s="412">
        <v>3</v>
      </c>
      <c r="EE103" s="412">
        <v>3</v>
      </c>
      <c r="EF103" s="412">
        <v>1</v>
      </c>
      <c r="EG103" s="412">
        <v>1</v>
      </c>
      <c r="EH103" s="412">
        <v>79</v>
      </c>
      <c r="EI103" s="412">
        <v>34</v>
      </c>
      <c r="EJ103" s="412">
        <v>4</v>
      </c>
      <c r="EK103" s="412">
        <v>16</v>
      </c>
      <c r="EL103" s="412">
        <v>25</v>
      </c>
      <c r="EM103" s="412">
        <v>81</v>
      </c>
      <c r="EN103" s="412">
        <v>15</v>
      </c>
      <c r="EO103" s="412">
        <v>14</v>
      </c>
      <c r="EP103" s="412">
        <v>4</v>
      </c>
      <c r="EQ103" s="412">
        <v>44</v>
      </c>
      <c r="ER103" s="412" t="s">
        <v>1711</v>
      </c>
      <c r="ES103" s="412">
        <v>4</v>
      </c>
      <c r="ET103" s="412">
        <v>2</v>
      </c>
      <c r="EU103" s="412">
        <v>2</v>
      </c>
      <c r="EV103" s="412">
        <v>0</v>
      </c>
      <c r="EW103" s="412" t="s">
        <v>1711</v>
      </c>
      <c r="EX103" s="412" t="s">
        <v>1711</v>
      </c>
      <c r="EY103" s="412" t="s">
        <v>1711</v>
      </c>
      <c r="EZ103" s="412" t="s">
        <v>1711</v>
      </c>
      <c r="FA103" s="413" t="s">
        <v>1711</v>
      </c>
    </row>
    <row r="104" spans="1:157" x14ac:dyDescent="0.15">
      <c r="A104" s="410" t="s">
        <v>1731</v>
      </c>
      <c r="B104" s="414" t="s">
        <v>490</v>
      </c>
      <c r="C104" s="412">
        <v>682499</v>
      </c>
      <c r="D104" s="412">
        <v>11087</v>
      </c>
      <c r="E104" s="412">
        <v>7110</v>
      </c>
      <c r="F104" s="412">
        <v>1291</v>
      </c>
      <c r="G104" s="412">
        <v>624</v>
      </c>
      <c r="H104" s="412">
        <v>513</v>
      </c>
      <c r="I104" s="412">
        <v>1549</v>
      </c>
      <c r="J104" s="412">
        <v>1069</v>
      </c>
      <c r="K104" s="412">
        <v>214</v>
      </c>
      <c r="L104" s="412">
        <v>855</v>
      </c>
      <c r="M104" s="412">
        <v>17639</v>
      </c>
      <c r="N104" s="412">
        <v>13898</v>
      </c>
      <c r="O104" s="412">
        <v>3339</v>
      </c>
      <c r="P104" s="412">
        <v>402</v>
      </c>
      <c r="Q104" s="412" t="s">
        <v>1711</v>
      </c>
      <c r="R104" s="412">
        <v>9466</v>
      </c>
      <c r="S104" s="412">
        <v>5681</v>
      </c>
      <c r="T104" s="412">
        <v>3785</v>
      </c>
      <c r="U104" s="412">
        <v>9565</v>
      </c>
      <c r="V104" s="412">
        <v>2534</v>
      </c>
      <c r="W104" s="412">
        <v>2905</v>
      </c>
      <c r="X104" s="412">
        <v>2471</v>
      </c>
      <c r="Y104" s="412">
        <v>1655</v>
      </c>
      <c r="Z104" s="412">
        <v>18209</v>
      </c>
      <c r="AA104" s="412">
        <v>250</v>
      </c>
      <c r="AB104" s="412">
        <v>2207</v>
      </c>
      <c r="AC104" s="412">
        <v>1336</v>
      </c>
      <c r="AD104" s="412">
        <v>3453</v>
      </c>
      <c r="AE104" s="412">
        <v>2114</v>
      </c>
      <c r="AF104" s="412">
        <v>644</v>
      </c>
      <c r="AG104" s="412">
        <v>5257</v>
      </c>
      <c r="AH104" s="412">
        <v>2948</v>
      </c>
      <c r="AI104" s="412">
        <v>3551</v>
      </c>
      <c r="AJ104" s="412">
        <v>3310</v>
      </c>
      <c r="AK104" s="412">
        <v>241</v>
      </c>
      <c r="AL104" s="412">
        <v>10582</v>
      </c>
      <c r="AM104" s="412">
        <v>8100</v>
      </c>
      <c r="AN104" s="412">
        <v>2482</v>
      </c>
      <c r="AO104" s="412">
        <v>6217</v>
      </c>
      <c r="AP104" s="412">
        <v>1646</v>
      </c>
      <c r="AQ104" s="412">
        <v>2018</v>
      </c>
      <c r="AR104" s="412">
        <v>1007</v>
      </c>
      <c r="AS104" s="412">
        <v>1546</v>
      </c>
      <c r="AT104" s="412">
        <v>10522</v>
      </c>
      <c r="AU104" s="412">
        <v>1984</v>
      </c>
      <c r="AV104" s="412">
        <v>6947</v>
      </c>
      <c r="AW104" s="412">
        <v>793</v>
      </c>
      <c r="AX104" s="412">
        <v>798</v>
      </c>
      <c r="AY104" s="412">
        <v>2926</v>
      </c>
      <c r="AZ104" s="412">
        <v>1156</v>
      </c>
      <c r="BA104" s="412">
        <v>1770</v>
      </c>
      <c r="BB104" s="412">
        <v>11036</v>
      </c>
      <c r="BC104" s="412">
        <v>3982</v>
      </c>
      <c r="BD104" s="412">
        <v>7054</v>
      </c>
      <c r="BE104" s="412">
        <v>14671</v>
      </c>
      <c r="BF104" s="412">
        <v>14671</v>
      </c>
      <c r="BG104" s="412">
        <v>13084</v>
      </c>
      <c r="BH104" s="412">
        <v>13084</v>
      </c>
      <c r="BI104" s="412">
        <v>7460</v>
      </c>
      <c r="BJ104" s="412">
        <v>7460</v>
      </c>
      <c r="BK104" s="412">
        <v>26497</v>
      </c>
      <c r="BL104" s="412">
        <v>22511</v>
      </c>
      <c r="BM104" s="412">
        <v>3986</v>
      </c>
      <c r="BN104" s="412">
        <v>13243</v>
      </c>
      <c r="BO104" s="412">
        <v>6400</v>
      </c>
      <c r="BP104" s="412">
        <v>3354</v>
      </c>
      <c r="BQ104" s="412">
        <v>1517</v>
      </c>
      <c r="BR104" s="412">
        <v>1972</v>
      </c>
      <c r="BS104" s="412">
        <v>7580</v>
      </c>
      <c r="BT104" s="412">
        <v>5086</v>
      </c>
      <c r="BU104" s="412">
        <v>2494</v>
      </c>
      <c r="BV104" s="412">
        <v>34746</v>
      </c>
      <c r="BW104" s="412">
        <v>8269</v>
      </c>
      <c r="BX104" s="412">
        <v>2509</v>
      </c>
      <c r="BY104" s="412">
        <v>18731</v>
      </c>
      <c r="BZ104" s="412">
        <v>3107</v>
      </c>
      <c r="CA104" s="412">
        <v>2130</v>
      </c>
      <c r="CB104" s="412">
        <v>434</v>
      </c>
      <c r="CC104" s="412">
        <v>14001</v>
      </c>
      <c r="CD104" s="412">
        <v>5064</v>
      </c>
      <c r="CE104" s="412">
        <v>930</v>
      </c>
      <c r="CF104" s="412">
        <v>7201</v>
      </c>
      <c r="CG104" s="412">
        <v>806</v>
      </c>
      <c r="CH104" s="412">
        <v>31202</v>
      </c>
      <c r="CI104" s="412">
        <v>11530</v>
      </c>
      <c r="CJ104" s="412">
        <v>8351</v>
      </c>
      <c r="CK104" s="412">
        <v>11321</v>
      </c>
      <c r="CL104" s="412">
        <v>56021</v>
      </c>
      <c r="CM104" s="412">
        <v>52256</v>
      </c>
      <c r="CN104" s="412">
        <v>128</v>
      </c>
      <c r="CO104" s="412">
        <v>846</v>
      </c>
      <c r="CP104" s="412">
        <v>1621</v>
      </c>
      <c r="CQ104" s="412">
        <v>3765</v>
      </c>
      <c r="CR104" s="412">
        <v>106</v>
      </c>
      <c r="CS104" s="412">
        <v>106</v>
      </c>
      <c r="CT104" s="412">
        <v>5301</v>
      </c>
      <c r="CU104" s="412">
        <v>5301</v>
      </c>
      <c r="CV104" s="412">
        <v>48432</v>
      </c>
      <c r="CW104" s="412">
        <v>20436</v>
      </c>
      <c r="CX104" s="412">
        <v>27996</v>
      </c>
      <c r="CY104" s="412">
        <v>13926</v>
      </c>
      <c r="CZ104" s="412">
        <v>13926</v>
      </c>
      <c r="DA104" s="412">
        <v>23079</v>
      </c>
      <c r="DB104" s="412">
        <v>10621</v>
      </c>
      <c r="DC104" s="412">
        <v>12458</v>
      </c>
      <c r="DD104" s="412">
        <v>51854</v>
      </c>
      <c r="DE104" s="412">
        <v>11388</v>
      </c>
      <c r="DF104" s="412">
        <v>15413</v>
      </c>
      <c r="DG104" s="412">
        <v>2074</v>
      </c>
      <c r="DH104" s="412">
        <v>14923</v>
      </c>
      <c r="DI104" s="412">
        <v>1555</v>
      </c>
      <c r="DJ104" s="412">
        <v>2964</v>
      </c>
      <c r="DK104" s="412">
        <v>3488</v>
      </c>
      <c r="DL104" s="412">
        <v>640</v>
      </c>
      <c r="DM104" s="412">
        <v>18</v>
      </c>
      <c r="DN104" s="412">
        <v>49</v>
      </c>
      <c r="DO104" s="412">
        <v>22715</v>
      </c>
      <c r="DP104" s="412">
        <v>11431</v>
      </c>
      <c r="DQ104" s="412">
        <v>929</v>
      </c>
      <c r="DR104" s="412">
        <v>4243</v>
      </c>
      <c r="DS104" s="412">
        <v>1544</v>
      </c>
      <c r="DT104" s="412">
        <v>4568</v>
      </c>
      <c r="DU104" s="412">
        <v>0</v>
      </c>
      <c r="DV104" s="412" t="s">
        <v>1711</v>
      </c>
      <c r="DW104" s="412" t="s">
        <v>1711</v>
      </c>
      <c r="DX104" s="412">
        <v>12073</v>
      </c>
      <c r="DY104" s="412">
        <v>7779</v>
      </c>
      <c r="DZ104" s="412">
        <v>4294</v>
      </c>
      <c r="EA104" s="412">
        <v>40000</v>
      </c>
      <c r="EB104" s="412">
        <v>33769</v>
      </c>
      <c r="EC104" s="412">
        <v>412</v>
      </c>
      <c r="ED104" s="412">
        <v>2228</v>
      </c>
      <c r="EE104" s="412">
        <v>3591</v>
      </c>
      <c r="EF104" s="412">
        <v>780</v>
      </c>
      <c r="EG104" s="412">
        <v>780</v>
      </c>
      <c r="EH104" s="412">
        <v>83495</v>
      </c>
      <c r="EI104" s="412">
        <v>51753</v>
      </c>
      <c r="EJ104" s="412">
        <v>3196</v>
      </c>
      <c r="EK104" s="412">
        <v>9350</v>
      </c>
      <c r="EL104" s="412">
        <v>19196</v>
      </c>
      <c r="EM104" s="412">
        <v>49236</v>
      </c>
      <c r="EN104" s="412">
        <v>11084</v>
      </c>
      <c r="EO104" s="412">
        <v>11208</v>
      </c>
      <c r="EP104" s="412">
        <v>3438</v>
      </c>
      <c r="EQ104" s="412">
        <v>19522</v>
      </c>
      <c r="ER104" s="412">
        <v>221</v>
      </c>
      <c r="ES104" s="412">
        <v>3763</v>
      </c>
      <c r="ET104" s="412">
        <v>1128</v>
      </c>
      <c r="EU104" s="412">
        <v>1128</v>
      </c>
      <c r="EV104" s="412">
        <v>0</v>
      </c>
      <c r="EW104" s="412" t="s">
        <v>1711</v>
      </c>
      <c r="EX104" s="412" t="s">
        <v>1711</v>
      </c>
      <c r="EY104" s="412" t="s">
        <v>1711</v>
      </c>
      <c r="EZ104" s="412" t="s">
        <v>1711</v>
      </c>
      <c r="FA104" s="413" t="s">
        <v>1711</v>
      </c>
    </row>
    <row r="105" spans="1:157" x14ac:dyDescent="0.15">
      <c r="A105" s="410" t="s">
        <v>1730</v>
      </c>
      <c r="B105" s="414" t="s">
        <v>1175</v>
      </c>
      <c r="C105" s="412">
        <v>8387</v>
      </c>
      <c r="D105" s="412">
        <v>88</v>
      </c>
      <c r="E105" s="412">
        <v>46</v>
      </c>
      <c r="F105" s="412">
        <v>13</v>
      </c>
      <c r="G105" s="412">
        <v>4</v>
      </c>
      <c r="H105" s="412">
        <v>8</v>
      </c>
      <c r="I105" s="412">
        <v>17</v>
      </c>
      <c r="J105" s="412">
        <v>10</v>
      </c>
      <c r="K105" s="412">
        <v>2</v>
      </c>
      <c r="L105" s="412">
        <v>8</v>
      </c>
      <c r="M105" s="412">
        <v>157</v>
      </c>
      <c r="N105" s="412">
        <v>131</v>
      </c>
      <c r="O105" s="412">
        <v>22</v>
      </c>
      <c r="P105" s="412">
        <v>4</v>
      </c>
      <c r="Q105" s="412" t="s">
        <v>1711</v>
      </c>
      <c r="R105" s="412">
        <v>99</v>
      </c>
      <c r="S105" s="412">
        <v>55</v>
      </c>
      <c r="T105" s="412">
        <v>44</v>
      </c>
      <c r="U105" s="412">
        <v>108</v>
      </c>
      <c r="V105" s="412">
        <v>34</v>
      </c>
      <c r="W105" s="412">
        <v>38</v>
      </c>
      <c r="X105" s="412">
        <v>16</v>
      </c>
      <c r="Y105" s="412">
        <v>20</v>
      </c>
      <c r="Z105" s="412">
        <v>98</v>
      </c>
      <c r="AA105" s="412">
        <v>2</v>
      </c>
      <c r="AB105" s="412">
        <v>13</v>
      </c>
      <c r="AC105" s="412">
        <v>7</v>
      </c>
      <c r="AD105" s="412">
        <v>18</v>
      </c>
      <c r="AE105" s="412">
        <v>10</v>
      </c>
      <c r="AF105" s="412">
        <v>3</v>
      </c>
      <c r="AG105" s="412">
        <v>26</v>
      </c>
      <c r="AH105" s="412">
        <v>19</v>
      </c>
      <c r="AI105" s="412">
        <v>17</v>
      </c>
      <c r="AJ105" s="412">
        <v>14</v>
      </c>
      <c r="AK105" s="412">
        <v>3</v>
      </c>
      <c r="AL105" s="412">
        <v>141</v>
      </c>
      <c r="AM105" s="412">
        <v>118</v>
      </c>
      <c r="AN105" s="412">
        <v>23</v>
      </c>
      <c r="AO105" s="412">
        <v>73</v>
      </c>
      <c r="AP105" s="412">
        <v>18</v>
      </c>
      <c r="AQ105" s="412">
        <v>26</v>
      </c>
      <c r="AR105" s="412">
        <v>10</v>
      </c>
      <c r="AS105" s="412">
        <v>19</v>
      </c>
      <c r="AT105" s="412">
        <v>70</v>
      </c>
      <c r="AU105" s="412">
        <v>12</v>
      </c>
      <c r="AV105" s="412">
        <v>39</v>
      </c>
      <c r="AW105" s="412">
        <v>9</v>
      </c>
      <c r="AX105" s="412">
        <v>10</v>
      </c>
      <c r="AY105" s="412">
        <v>29</v>
      </c>
      <c r="AZ105" s="412">
        <v>10</v>
      </c>
      <c r="BA105" s="412">
        <v>19</v>
      </c>
      <c r="BB105" s="412">
        <v>132</v>
      </c>
      <c r="BC105" s="412">
        <v>48</v>
      </c>
      <c r="BD105" s="412">
        <v>84</v>
      </c>
      <c r="BE105" s="412">
        <v>105</v>
      </c>
      <c r="BF105" s="412">
        <v>105</v>
      </c>
      <c r="BG105" s="412">
        <v>112</v>
      </c>
      <c r="BH105" s="412">
        <v>112</v>
      </c>
      <c r="BI105" s="412">
        <v>63</v>
      </c>
      <c r="BJ105" s="412">
        <v>63</v>
      </c>
      <c r="BK105" s="412">
        <v>46</v>
      </c>
      <c r="BL105" s="412">
        <v>17</v>
      </c>
      <c r="BM105" s="412">
        <v>29</v>
      </c>
      <c r="BN105" s="412">
        <v>105</v>
      </c>
      <c r="BO105" s="412">
        <v>49</v>
      </c>
      <c r="BP105" s="412">
        <v>31</v>
      </c>
      <c r="BQ105" s="412">
        <v>12</v>
      </c>
      <c r="BR105" s="412">
        <v>13</v>
      </c>
      <c r="BS105" s="412">
        <v>62</v>
      </c>
      <c r="BT105" s="412">
        <v>44</v>
      </c>
      <c r="BU105" s="412">
        <v>18</v>
      </c>
      <c r="BV105" s="412">
        <v>323</v>
      </c>
      <c r="BW105" s="412">
        <v>55</v>
      </c>
      <c r="BX105" s="412">
        <v>27</v>
      </c>
      <c r="BY105" s="412">
        <v>200</v>
      </c>
      <c r="BZ105" s="412">
        <v>20</v>
      </c>
      <c r="CA105" s="412">
        <v>21</v>
      </c>
      <c r="CB105" s="412">
        <v>3</v>
      </c>
      <c r="CC105" s="412">
        <v>153</v>
      </c>
      <c r="CD105" s="412">
        <v>70</v>
      </c>
      <c r="CE105" s="412">
        <v>10</v>
      </c>
      <c r="CF105" s="412">
        <v>66</v>
      </c>
      <c r="CG105" s="412">
        <v>7</v>
      </c>
      <c r="CH105" s="412">
        <v>734</v>
      </c>
      <c r="CI105" s="412">
        <v>272</v>
      </c>
      <c r="CJ105" s="412">
        <v>222</v>
      </c>
      <c r="CK105" s="412">
        <v>240</v>
      </c>
      <c r="CL105" s="412">
        <v>256</v>
      </c>
      <c r="CM105" s="412">
        <v>239</v>
      </c>
      <c r="CN105" s="412">
        <v>1</v>
      </c>
      <c r="CO105" s="412">
        <v>4</v>
      </c>
      <c r="CP105" s="412">
        <v>7</v>
      </c>
      <c r="CQ105" s="412">
        <v>17</v>
      </c>
      <c r="CR105" s="412">
        <v>1</v>
      </c>
      <c r="CS105" s="412">
        <v>1</v>
      </c>
      <c r="CT105" s="412">
        <v>74</v>
      </c>
      <c r="CU105" s="412">
        <v>74</v>
      </c>
      <c r="CV105" s="412">
        <v>809</v>
      </c>
      <c r="CW105" s="412">
        <v>374</v>
      </c>
      <c r="CX105" s="412">
        <v>435</v>
      </c>
      <c r="CY105" s="412">
        <v>184</v>
      </c>
      <c r="CZ105" s="412">
        <v>184</v>
      </c>
      <c r="DA105" s="412">
        <v>325</v>
      </c>
      <c r="DB105" s="412">
        <v>162</v>
      </c>
      <c r="DC105" s="412">
        <v>163</v>
      </c>
      <c r="DD105" s="412">
        <v>1191</v>
      </c>
      <c r="DE105" s="412">
        <v>246</v>
      </c>
      <c r="DF105" s="412">
        <v>385</v>
      </c>
      <c r="DG105" s="412">
        <v>24</v>
      </c>
      <c r="DH105" s="412">
        <v>379</v>
      </c>
      <c r="DI105" s="412">
        <v>52</v>
      </c>
      <c r="DJ105" s="412">
        <v>46</v>
      </c>
      <c r="DK105" s="412">
        <v>57</v>
      </c>
      <c r="DL105" s="412">
        <v>6</v>
      </c>
      <c r="DM105" s="412" t="s">
        <v>1711</v>
      </c>
      <c r="DN105" s="412">
        <v>2</v>
      </c>
      <c r="DO105" s="412">
        <v>227</v>
      </c>
      <c r="DP105" s="412">
        <v>89</v>
      </c>
      <c r="DQ105" s="412">
        <v>7</v>
      </c>
      <c r="DR105" s="412">
        <v>45</v>
      </c>
      <c r="DS105" s="412">
        <v>10</v>
      </c>
      <c r="DT105" s="412">
        <v>76</v>
      </c>
      <c r="DU105" s="412">
        <v>0</v>
      </c>
      <c r="DV105" s="412" t="s">
        <v>1711</v>
      </c>
      <c r="DW105" s="412" t="s">
        <v>1711</v>
      </c>
      <c r="DX105" s="412">
        <v>116</v>
      </c>
      <c r="DY105" s="412">
        <v>74</v>
      </c>
      <c r="DZ105" s="412">
        <v>42</v>
      </c>
      <c r="EA105" s="412">
        <v>439</v>
      </c>
      <c r="EB105" s="412">
        <v>272</v>
      </c>
      <c r="EC105" s="412">
        <v>4</v>
      </c>
      <c r="ED105" s="412">
        <v>50</v>
      </c>
      <c r="EE105" s="412">
        <v>113</v>
      </c>
      <c r="EF105" s="412">
        <v>9</v>
      </c>
      <c r="EG105" s="412">
        <v>9</v>
      </c>
      <c r="EH105" s="412">
        <v>1394</v>
      </c>
      <c r="EI105" s="412">
        <v>857</v>
      </c>
      <c r="EJ105" s="412">
        <v>35</v>
      </c>
      <c r="EK105" s="412">
        <v>189</v>
      </c>
      <c r="EL105" s="412">
        <v>313</v>
      </c>
      <c r="EM105" s="412">
        <v>625</v>
      </c>
      <c r="EN105" s="412">
        <v>113</v>
      </c>
      <c r="EO105" s="412">
        <v>151</v>
      </c>
      <c r="EP105" s="412">
        <v>57</v>
      </c>
      <c r="EQ105" s="412">
        <v>238</v>
      </c>
      <c r="ER105" s="412">
        <v>3</v>
      </c>
      <c r="ES105" s="412">
        <v>63</v>
      </c>
      <c r="ET105" s="412">
        <v>12</v>
      </c>
      <c r="EU105" s="412">
        <v>12</v>
      </c>
      <c r="EV105" s="412">
        <v>0</v>
      </c>
      <c r="EW105" s="412" t="s">
        <v>1711</v>
      </c>
      <c r="EX105" s="412" t="s">
        <v>1711</v>
      </c>
      <c r="EY105" s="412" t="s">
        <v>1711</v>
      </c>
      <c r="EZ105" s="412" t="s">
        <v>1711</v>
      </c>
      <c r="FA105" s="413" t="s">
        <v>1711</v>
      </c>
    </row>
    <row r="106" spans="1:157" x14ac:dyDescent="0.15">
      <c r="A106" s="410" t="s">
        <v>1729</v>
      </c>
      <c r="B106" s="414" t="s">
        <v>503</v>
      </c>
      <c r="C106" s="412">
        <v>21928</v>
      </c>
      <c r="D106" s="412">
        <v>404</v>
      </c>
      <c r="E106" s="412">
        <v>268</v>
      </c>
      <c r="F106" s="412">
        <v>59</v>
      </c>
      <c r="G106" s="412">
        <v>23</v>
      </c>
      <c r="H106" s="412">
        <v>19</v>
      </c>
      <c r="I106" s="412">
        <v>35</v>
      </c>
      <c r="J106" s="412">
        <v>24</v>
      </c>
      <c r="K106" s="412">
        <v>5</v>
      </c>
      <c r="L106" s="412">
        <v>19</v>
      </c>
      <c r="M106" s="412">
        <v>451</v>
      </c>
      <c r="N106" s="412">
        <v>348</v>
      </c>
      <c r="O106" s="412">
        <v>92</v>
      </c>
      <c r="P106" s="412">
        <v>11</v>
      </c>
      <c r="Q106" s="412" t="s">
        <v>1711</v>
      </c>
      <c r="R106" s="412">
        <v>142</v>
      </c>
      <c r="S106" s="412">
        <v>85</v>
      </c>
      <c r="T106" s="412">
        <v>57</v>
      </c>
      <c r="U106" s="412">
        <v>190</v>
      </c>
      <c r="V106" s="412">
        <v>44</v>
      </c>
      <c r="W106" s="412">
        <v>44</v>
      </c>
      <c r="X106" s="412">
        <v>66</v>
      </c>
      <c r="Y106" s="412">
        <v>36</v>
      </c>
      <c r="Z106" s="412">
        <v>543</v>
      </c>
      <c r="AA106" s="412">
        <v>7</v>
      </c>
      <c r="AB106" s="412">
        <v>65</v>
      </c>
      <c r="AC106" s="412">
        <v>41</v>
      </c>
      <c r="AD106" s="412">
        <v>102</v>
      </c>
      <c r="AE106" s="412">
        <v>64</v>
      </c>
      <c r="AF106" s="412">
        <v>18</v>
      </c>
      <c r="AG106" s="412">
        <v>163</v>
      </c>
      <c r="AH106" s="412">
        <v>83</v>
      </c>
      <c r="AI106" s="412">
        <v>90</v>
      </c>
      <c r="AJ106" s="412">
        <v>83</v>
      </c>
      <c r="AK106" s="412">
        <v>7</v>
      </c>
      <c r="AL106" s="412">
        <v>314</v>
      </c>
      <c r="AM106" s="412">
        <v>247</v>
      </c>
      <c r="AN106" s="412">
        <v>67</v>
      </c>
      <c r="AO106" s="412">
        <v>172</v>
      </c>
      <c r="AP106" s="412">
        <v>52</v>
      </c>
      <c r="AQ106" s="412">
        <v>63</v>
      </c>
      <c r="AR106" s="412">
        <v>20</v>
      </c>
      <c r="AS106" s="412">
        <v>37</v>
      </c>
      <c r="AT106" s="412">
        <v>279</v>
      </c>
      <c r="AU106" s="412">
        <v>48</v>
      </c>
      <c r="AV106" s="412">
        <v>186</v>
      </c>
      <c r="AW106" s="412">
        <v>21</v>
      </c>
      <c r="AX106" s="412">
        <v>24</v>
      </c>
      <c r="AY106" s="412">
        <v>79</v>
      </c>
      <c r="AZ106" s="412">
        <v>32</v>
      </c>
      <c r="BA106" s="412">
        <v>47</v>
      </c>
      <c r="BB106" s="412">
        <v>252</v>
      </c>
      <c r="BC106" s="412">
        <v>83</v>
      </c>
      <c r="BD106" s="412">
        <v>169</v>
      </c>
      <c r="BE106" s="412">
        <v>364</v>
      </c>
      <c r="BF106" s="412">
        <v>364</v>
      </c>
      <c r="BG106" s="412">
        <v>363</v>
      </c>
      <c r="BH106" s="412">
        <v>363</v>
      </c>
      <c r="BI106" s="412">
        <v>183</v>
      </c>
      <c r="BJ106" s="412">
        <v>183</v>
      </c>
      <c r="BK106" s="412">
        <v>601</v>
      </c>
      <c r="BL106" s="412">
        <v>497</v>
      </c>
      <c r="BM106" s="412">
        <v>104</v>
      </c>
      <c r="BN106" s="412">
        <v>373</v>
      </c>
      <c r="BO106" s="412">
        <v>174</v>
      </c>
      <c r="BP106" s="412">
        <v>98</v>
      </c>
      <c r="BQ106" s="412">
        <v>43</v>
      </c>
      <c r="BR106" s="412">
        <v>58</v>
      </c>
      <c r="BS106" s="412">
        <v>212</v>
      </c>
      <c r="BT106" s="412">
        <v>144</v>
      </c>
      <c r="BU106" s="412">
        <v>68</v>
      </c>
      <c r="BV106" s="412">
        <v>1032</v>
      </c>
      <c r="BW106" s="412">
        <v>222</v>
      </c>
      <c r="BX106" s="412">
        <v>78</v>
      </c>
      <c r="BY106" s="412">
        <v>580</v>
      </c>
      <c r="BZ106" s="412">
        <v>90</v>
      </c>
      <c r="CA106" s="412">
        <v>62</v>
      </c>
      <c r="CB106" s="412">
        <v>11</v>
      </c>
      <c r="CC106" s="412">
        <v>302</v>
      </c>
      <c r="CD106" s="412">
        <v>110</v>
      </c>
      <c r="CE106" s="412">
        <v>13</v>
      </c>
      <c r="CF106" s="412">
        <v>157</v>
      </c>
      <c r="CG106" s="412">
        <v>22</v>
      </c>
      <c r="CH106" s="412">
        <v>1890</v>
      </c>
      <c r="CI106" s="412">
        <v>698</v>
      </c>
      <c r="CJ106" s="412">
        <v>546</v>
      </c>
      <c r="CK106" s="412">
        <v>646</v>
      </c>
      <c r="CL106" s="412">
        <v>1647</v>
      </c>
      <c r="CM106" s="412">
        <v>1547</v>
      </c>
      <c r="CN106" s="412">
        <v>3</v>
      </c>
      <c r="CO106" s="412">
        <v>35</v>
      </c>
      <c r="CP106" s="412">
        <v>47</v>
      </c>
      <c r="CQ106" s="412">
        <v>100</v>
      </c>
      <c r="CR106" s="412">
        <v>4</v>
      </c>
      <c r="CS106" s="412">
        <v>4</v>
      </c>
      <c r="CT106" s="412">
        <v>210</v>
      </c>
      <c r="CU106" s="412">
        <v>210</v>
      </c>
      <c r="CV106" s="412">
        <v>2324</v>
      </c>
      <c r="CW106" s="412">
        <v>1044</v>
      </c>
      <c r="CX106" s="412">
        <v>1280</v>
      </c>
      <c r="CY106" s="412">
        <v>438</v>
      </c>
      <c r="CZ106" s="412">
        <v>438</v>
      </c>
      <c r="DA106" s="412">
        <v>401</v>
      </c>
      <c r="DB106" s="412">
        <v>241</v>
      </c>
      <c r="DC106" s="412">
        <v>160</v>
      </c>
      <c r="DD106" s="412">
        <v>1824</v>
      </c>
      <c r="DE106" s="412">
        <v>285</v>
      </c>
      <c r="DF106" s="412">
        <v>825</v>
      </c>
      <c r="DG106" s="412">
        <v>63</v>
      </c>
      <c r="DH106" s="412">
        <v>316</v>
      </c>
      <c r="DI106" s="412">
        <v>134</v>
      </c>
      <c r="DJ106" s="412">
        <v>93</v>
      </c>
      <c r="DK106" s="412">
        <v>103</v>
      </c>
      <c r="DL106" s="412">
        <v>13</v>
      </c>
      <c r="DM106" s="412">
        <v>1</v>
      </c>
      <c r="DN106" s="412">
        <v>5</v>
      </c>
      <c r="DO106" s="412">
        <v>790</v>
      </c>
      <c r="DP106" s="412">
        <v>477</v>
      </c>
      <c r="DQ106" s="412">
        <v>29</v>
      </c>
      <c r="DR106" s="412">
        <v>123</v>
      </c>
      <c r="DS106" s="412">
        <v>70</v>
      </c>
      <c r="DT106" s="412">
        <v>91</v>
      </c>
      <c r="DU106" s="412">
        <v>0</v>
      </c>
      <c r="DV106" s="412" t="s">
        <v>1711</v>
      </c>
      <c r="DW106" s="412" t="s">
        <v>1711</v>
      </c>
      <c r="DX106" s="412">
        <v>322</v>
      </c>
      <c r="DY106" s="412">
        <v>195</v>
      </c>
      <c r="DZ106" s="412">
        <v>127</v>
      </c>
      <c r="EA106" s="412">
        <v>1236</v>
      </c>
      <c r="EB106" s="412">
        <v>841</v>
      </c>
      <c r="EC106" s="412">
        <v>13</v>
      </c>
      <c r="ED106" s="412">
        <v>105</v>
      </c>
      <c r="EE106" s="412">
        <v>277</v>
      </c>
      <c r="EF106" s="412">
        <v>28</v>
      </c>
      <c r="EG106" s="412">
        <v>28</v>
      </c>
      <c r="EH106" s="412">
        <v>3293</v>
      </c>
      <c r="EI106" s="412">
        <v>2365</v>
      </c>
      <c r="EJ106" s="412">
        <v>64</v>
      </c>
      <c r="EK106" s="412">
        <v>334</v>
      </c>
      <c r="EL106" s="412">
        <v>530</v>
      </c>
      <c r="EM106" s="412">
        <v>1132</v>
      </c>
      <c r="EN106" s="412">
        <v>164</v>
      </c>
      <c r="EO106" s="412">
        <v>327</v>
      </c>
      <c r="EP106" s="412">
        <v>119</v>
      </c>
      <c r="EQ106" s="412">
        <v>374</v>
      </c>
      <c r="ER106" s="412">
        <v>11</v>
      </c>
      <c r="ES106" s="412">
        <v>137</v>
      </c>
      <c r="ET106" s="412">
        <v>19</v>
      </c>
      <c r="EU106" s="412">
        <v>19</v>
      </c>
      <c r="EV106" s="412">
        <v>0</v>
      </c>
      <c r="EW106" s="412" t="s">
        <v>1711</v>
      </c>
      <c r="EX106" s="412" t="s">
        <v>1711</v>
      </c>
      <c r="EY106" s="412" t="s">
        <v>1711</v>
      </c>
      <c r="EZ106" s="412" t="s">
        <v>1711</v>
      </c>
      <c r="FA106" s="413" t="s">
        <v>1711</v>
      </c>
    </row>
    <row r="107" spans="1:157" x14ac:dyDescent="0.15">
      <c r="A107" s="410" t="s">
        <v>1728</v>
      </c>
      <c r="B107" s="414" t="s">
        <v>1176</v>
      </c>
      <c r="C107" s="412">
        <v>365</v>
      </c>
      <c r="D107" s="412">
        <v>0</v>
      </c>
      <c r="E107" s="412" t="s">
        <v>1711</v>
      </c>
      <c r="F107" s="412" t="s">
        <v>1711</v>
      </c>
      <c r="G107" s="412" t="s">
        <v>1711</v>
      </c>
      <c r="H107" s="412" t="s">
        <v>1711</v>
      </c>
      <c r="I107" s="412" t="s">
        <v>1711</v>
      </c>
      <c r="J107" s="412">
        <v>0</v>
      </c>
      <c r="K107" s="412" t="s">
        <v>1711</v>
      </c>
      <c r="L107" s="412" t="s">
        <v>1711</v>
      </c>
      <c r="M107" s="412">
        <v>6</v>
      </c>
      <c r="N107" s="412">
        <v>5</v>
      </c>
      <c r="O107" s="412">
        <v>1</v>
      </c>
      <c r="P107" s="412" t="s">
        <v>1711</v>
      </c>
      <c r="Q107" s="412" t="s">
        <v>1711</v>
      </c>
      <c r="R107" s="412">
        <v>3</v>
      </c>
      <c r="S107" s="412">
        <v>2</v>
      </c>
      <c r="T107" s="412">
        <v>1</v>
      </c>
      <c r="U107" s="412">
        <v>4</v>
      </c>
      <c r="V107" s="412">
        <v>1</v>
      </c>
      <c r="W107" s="412">
        <v>1</v>
      </c>
      <c r="X107" s="412">
        <v>2</v>
      </c>
      <c r="Y107" s="412" t="s">
        <v>1711</v>
      </c>
      <c r="Z107" s="412">
        <v>9</v>
      </c>
      <c r="AA107" s="412" t="s">
        <v>1711</v>
      </c>
      <c r="AB107" s="412">
        <v>2</v>
      </c>
      <c r="AC107" s="412">
        <v>1</v>
      </c>
      <c r="AD107" s="412">
        <v>2</v>
      </c>
      <c r="AE107" s="412">
        <v>1</v>
      </c>
      <c r="AF107" s="412" t="s">
        <v>1711</v>
      </c>
      <c r="AG107" s="412">
        <v>2</v>
      </c>
      <c r="AH107" s="412">
        <v>1</v>
      </c>
      <c r="AI107" s="412">
        <v>1</v>
      </c>
      <c r="AJ107" s="412">
        <v>1</v>
      </c>
      <c r="AK107" s="412" t="s">
        <v>1711</v>
      </c>
      <c r="AL107" s="412">
        <v>2</v>
      </c>
      <c r="AM107" s="412">
        <v>1</v>
      </c>
      <c r="AN107" s="412">
        <v>1</v>
      </c>
      <c r="AO107" s="412">
        <v>0</v>
      </c>
      <c r="AP107" s="412" t="s">
        <v>1711</v>
      </c>
      <c r="AQ107" s="412" t="s">
        <v>1711</v>
      </c>
      <c r="AR107" s="412" t="s">
        <v>1711</v>
      </c>
      <c r="AS107" s="412" t="s">
        <v>1711</v>
      </c>
      <c r="AT107" s="412">
        <v>3</v>
      </c>
      <c r="AU107" s="412">
        <v>1</v>
      </c>
      <c r="AV107" s="412">
        <v>2</v>
      </c>
      <c r="AW107" s="412" t="s">
        <v>1711</v>
      </c>
      <c r="AX107" s="412" t="s">
        <v>1711</v>
      </c>
      <c r="AY107" s="412">
        <v>1</v>
      </c>
      <c r="AZ107" s="412">
        <v>1</v>
      </c>
      <c r="BA107" s="412" t="s">
        <v>1711</v>
      </c>
      <c r="BB107" s="412">
        <v>3</v>
      </c>
      <c r="BC107" s="412">
        <v>1</v>
      </c>
      <c r="BD107" s="412">
        <v>2</v>
      </c>
      <c r="BE107" s="412">
        <v>3</v>
      </c>
      <c r="BF107" s="412">
        <v>3</v>
      </c>
      <c r="BG107" s="412">
        <v>3</v>
      </c>
      <c r="BH107" s="412">
        <v>3</v>
      </c>
      <c r="BI107" s="412">
        <v>3</v>
      </c>
      <c r="BJ107" s="412">
        <v>3</v>
      </c>
      <c r="BK107" s="412">
        <v>5</v>
      </c>
      <c r="BL107" s="412">
        <v>2</v>
      </c>
      <c r="BM107" s="412">
        <v>3</v>
      </c>
      <c r="BN107" s="412">
        <v>6</v>
      </c>
      <c r="BO107" s="412">
        <v>3</v>
      </c>
      <c r="BP107" s="412">
        <v>1</v>
      </c>
      <c r="BQ107" s="412">
        <v>1</v>
      </c>
      <c r="BR107" s="412">
        <v>1</v>
      </c>
      <c r="BS107" s="412">
        <v>6</v>
      </c>
      <c r="BT107" s="412">
        <v>3</v>
      </c>
      <c r="BU107" s="412">
        <v>3</v>
      </c>
      <c r="BV107" s="412">
        <v>9</v>
      </c>
      <c r="BW107" s="412">
        <v>2</v>
      </c>
      <c r="BX107" s="412">
        <v>1</v>
      </c>
      <c r="BY107" s="412">
        <v>4</v>
      </c>
      <c r="BZ107" s="412">
        <v>1</v>
      </c>
      <c r="CA107" s="412">
        <v>1</v>
      </c>
      <c r="CB107" s="412" t="s">
        <v>1711</v>
      </c>
      <c r="CC107" s="412">
        <v>5</v>
      </c>
      <c r="CD107" s="412">
        <v>2</v>
      </c>
      <c r="CE107" s="412" t="s">
        <v>1711</v>
      </c>
      <c r="CF107" s="412">
        <v>3</v>
      </c>
      <c r="CG107" s="412" t="s">
        <v>1711</v>
      </c>
      <c r="CH107" s="412">
        <v>4</v>
      </c>
      <c r="CI107" s="412">
        <v>2</v>
      </c>
      <c r="CJ107" s="412">
        <v>1</v>
      </c>
      <c r="CK107" s="412">
        <v>1</v>
      </c>
      <c r="CL107" s="412">
        <v>33</v>
      </c>
      <c r="CM107" s="412">
        <v>32</v>
      </c>
      <c r="CN107" s="412" t="s">
        <v>1711</v>
      </c>
      <c r="CO107" s="412">
        <v>8</v>
      </c>
      <c r="CP107" s="412" t="s">
        <v>1711</v>
      </c>
      <c r="CQ107" s="412">
        <v>1</v>
      </c>
      <c r="CR107" s="412">
        <v>0</v>
      </c>
      <c r="CS107" s="412" t="s">
        <v>1711</v>
      </c>
      <c r="CT107" s="412">
        <v>1</v>
      </c>
      <c r="CU107" s="412">
        <v>1</v>
      </c>
      <c r="CV107" s="412">
        <v>22</v>
      </c>
      <c r="CW107" s="412">
        <v>6</v>
      </c>
      <c r="CX107" s="412">
        <v>16</v>
      </c>
      <c r="CY107" s="412">
        <v>14</v>
      </c>
      <c r="CZ107" s="412">
        <v>14</v>
      </c>
      <c r="DA107" s="412">
        <v>9</v>
      </c>
      <c r="DB107" s="412">
        <v>4</v>
      </c>
      <c r="DC107" s="412">
        <v>5</v>
      </c>
      <c r="DD107" s="412">
        <v>48</v>
      </c>
      <c r="DE107" s="412">
        <v>1</v>
      </c>
      <c r="DF107" s="412">
        <v>3</v>
      </c>
      <c r="DG107" s="412" t="s">
        <v>1711</v>
      </c>
      <c r="DH107" s="412">
        <v>42</v>
      </c>
      <c r="DI107" s="412" t="s">
        <v>1711</v>
      </c>
      <c r="DJ107" s="412" t="s">
        <v>1711</v>
      </c>
      <c r="DK107" s="412">
        <v>2</v>
      </c>
      <c r="DL107" s="412" t="s">
        <v>1711</v>
      </c>
      <c r="DM107" s="412" t="s">
        <v>1711</v>
      </c>
      <c r="DN107" s="412" t="s">
        <v>1711</v>
      </c>
      <c r="DO107" s="412">
        <v>31</v>
      </c>
      <c r="DP107" s="412">
        <v>18</v>
      </c>
      <c r="DQ107" s="412">
        <v>1</v>
      </c>
      <c r="DR107" s="412">
        <v>5</v>
      </c>
      <c r="DS107" s="412">
        <v>5</v>
      </c>
      <c r="DT107" s="412">
        <v>2</v>
      </c>
      <c r="DU107" s="412">
        <v>0</v>
      </c>
      <c r="DV107" s="412" t="s">
        <v>1711</v>
      </c>
      <c r="DW107" s="412" t="s">
        <v>1711</v>
      </c>
      <c r="DX107" s="412">
        <v>10</v>
      </c>
      <c r="DY107" s="412">
        <v>7</v>
      </c>
      <c r="DZ107" s="412">
        <v>3</v>
      </c>
      <c r="EA107" s="412">
        <v>43</v>
      </c>
      <c r="EB107" s="412">
        <v>41</v>
      </c>
      <c r="EC107" s="412" t="s">
        <v>1711</v>
      </c>
      <c r="ED107" s="412">
        <v>1</v>
      </c>
      <c r="EE107" s="412">
        <v>1</v>
      </c>
      <c r="EF107" s="412">
        <v>0</v>
      </c>
      <c r="EG107" s="412" t="s">
        <v>1711</v>
      </c>
      <c r="EH107" s="412">
        <v>60</v>
      </c>
      <c r="EI107" s="412">
        <v>47</v>
      </c>
      <c r="EJ107" s="412">
        <v>2</v>
      </c>
      <c r="EK107" s="412">
        <v>3</v>
      </c>
      <c r="EL107" s="412">
        <v>8</v>
      </c>
      <c r="EM107" s="412">
        <v>17</v>
      </c>
      <c r="EN107" s="412">
        <v>5</v>
      </c>
      <c r="EO107" s="412">
        <v>4</v>
      </c>
      <c r="EP107" s="412">
        <v>2</v>
      </c>
      <c r="EQ107" s="412">
        <v>4</v>
      </c>
      <c r="ER107" s="412" t="s">
        <v>1711</v>
      </c>
      <c r="ES107" s="412">
        <v>2</v>
      </c>
      <c r="ET107" s="412">
        <v>1</v>
      </c>
      <c r="EU107" s="412">
        <v>1</v>
      </c>
      <c r="EV107" s="412">
        <v>0</v>
      </c>
      <c r="EW107" s="412" t="s">
        <v>1711</v>
      </c>
      <c r="EX107" s="412" t="s">
        <v>1711</v>
      </c>
      <c r="EY107" s="412" t="s">
        <v>1711</v>
      </c>
      <c r="EZ107" s="412" t="s">
        <v>1711</v>
      </c>
      <c r="FA107" s="413" t="s">
        <v>1711</v>
      </c>
    </row>
    <row r="108" spans="1:157" x14ac:dyDescent="0.15">
      <c r="A108" s="410" t="s">
        <v>1727</v>
      </c>
      <c r="B108" s="414" t="s">
        <v>509</v>
      </c>
      <c r="C108" s="412">
        <v>37260</v>
      </c>
      <c r="D108" s="412">
        <v>562</v>
      </c>
      <c r="E108" s="412">
        <v>359</v>
      </c>
      <c r="F108" s="412">
        <v>66</v>
      </c>
      <c r="G108" s="412">
        <v>32</v>
      </c>
      <c r="H108" s="412">
        <v>27</v>
      </c>
      <c r="I108" s="412">
        <v>78</v>
      </c>
      <c r="J108" s="412">
        <v>55</v>
      </c>
      <c r="K108" s="412">
        <v>11</v>
      </c>
      <c r="L108" s="412">
        <v>44</v>
      </c>
      <c r="M108" s="412">
        <v>942</v>
      </c>
      <c r="N108" s="412">
        <v>743</v>
      </c>
      <c r="O108" s="412">
        <v>177</v>
      </c>
      <c r="P108" s="412">
        <v>22</v>
      </c>
      <c r="Q108" s="412" t="s">
        <v>1711</v>
      </c>
      <c r="R108" s="412">
        <v>494</v>
      </c>
      <c r="S108" s="412">
        <v>297</v>
      </c>
      <c r="T108" s="412">
        <v>197</v>
      </c>
      <c r="U108" s="412">
        <v>497</v>
      </c>
      <c r="V108" s="412">
        <v>132</v>
      </c>
      <c r="W108" s="412">
        <v>151</v>
      </c>
      <c r="X108" s="412">
        <v>128</v>
      </c>
      <c r="Y108" s="412">
        <v>86</v>
      </c>
      <c r="Z108" s="412">
        <v>983</v>
      </c>
      <c r="AA108" s="412">
        <v>14</v>
      </c>
      <c r="AB108" s="412">
        <v>121</v>
      </c>
      <c r="AC108" s="412">
        <v>71</v>
      </c>
      <c r="AD108" s="412">
        <v>185</v>
      </c>
      <c r="AE108" s="412">
        <v>114</v>
      </c>
      <c r="AF108" s="412">
        <v>37</v>
      </c>
      <c r="AG108" s="412">
        <v>283</v>
      </c>
      <c r="AH108" s="412">
        <v>158</v>
      </c>
      <c r="AI108" s="412">
        <v>185</v>
      </c>
      <c r="AJ108" s="412">
        <v>173</v>
      </c>
      <c r="AK108" s="412">
        <v>12</v>
      </c>
      <c r="AL108" s="412">
        <v>566</v>
      </c>
      <c r="AM108" s="412">
        <v>436</v>
      </c>
      <c r="AN108" s="412">
        <v>130</v>
      </c>
      <c r="AO108" s="412">
        <v>329</v>
      </c>
      <c r="AP108" s="412">
        <v>88</v>
      </c>
      <c r="AQ108" s="412">
        <v>106</v>
      </c>
      <c r="AR108" s="412">
        <v>53</v>
      </c>
      <c r="AS108" s="412">
        <v>82</v>
      </c>
      <c r="AT108" s="412">
        <v>535</v>
      </c>
      <c r="AU108" s="412">
        <v>101</v>
      </c>
      <c r="AV108" s="412">
        <v>352</v>
      </c>
      <c r="AW108" s="412">
        <v>41</v>
      </c>
      <c r="AX108" s="412">
        <v>41</v>
      </c>
      <c r="AY108" s="412">
        <v>159</v>
      </c>
      <c r="AZ108" s="412">
        <v>65</v>
      </c>
      <c r="BA108" s="412">
        <v>94</v>
      </c>
      <c r="BB108" s="412">
        <v>577</v>
      </c>
      <c r="BC108" s="412">
        <v>209</v>
      </c>
      <c r="BD108" s="412">
        <v>368</v>
      </c>
      <c r="BE108" s="412">
        <v>770</v>
      </c>
      <c r="BF108" s="412">
        <v>770</v>
      </c>
      <c r="BG108" s="412">
        <v>691</v>
      </c>
      <c r="BH108" s="412">
        <v>691</v>
      </c>
      <c r="BI108" s="412">
        <v>400</v>
      </c>
      <c r="BJ108" s="412">
        <v>400</v>
      </c>
      <c r="BK108" s="412">
        <v>1357</v>
      </c>
      <c r="BL108" s="412">
        <v>1136</v>
      </c>
      <c r="BM108" s="412">
        <v>221</v>
      </c>
      <c r="BN108" s="412">
        <v>707</v>
      </c>
      <c r="BO108" s="412">
        <v>337</v>
      </c>
      <c r="BP108" s="412">
        <v>180</v>
      </c>
      <c r="BQ108" s="412">
        <v>84</v>
      </c>
      <c r="BR108" s="412">
        <v>106</v>
      </c>
      <c r="BS108" s="412">
        <v>420</v>
      </c>
      <c r="BT108" s="412">
        <v>277</v>
      </c>
      <c r="BU108" s="412">
        <v>143</v>
      </c>
      <c r="BV108" s="412">
        <v>1863</v>
      </c>
      <c r="BW108" s="412">
        <v>441</v>
      </c>
      <c r="BX108" s="412">
        <v>135</v>
      </c>
      <c r="BY108" s="412">
        <v>1010</v>
      </c>
      <c r="BZ108" s="412">
        <v>161</v>
      </c>
      <c r="CA108" s="412">
        <v>116</v>
      </c>
      <c r="CB108" s="412">
        <v>25</v>
      </c>
      <c r="CC108" s="412">
        <v>745</v>
      </c>
      <c r="CD108" s="412">
        <v>273</v>
      </c>
      <c r="CE108" s="412">
        <v>48</v>
      </c>
      <c r="CF108" s="412">
        <v>381</v>
      </c>
      <c r="CG108" s="412">
        <v>43</v>
      </c>
      <c r="CH108" s="412">
        <v>1728</v>
      </c>
      <c r="CI108" s="412">
        <v>642</v>
      </c>
      <c r="CJ108" s="412">
        <v>457</v>
      </c>
      <c r="CK108" s="412">
        <v>629</v>
      </c>
      <c r="CL108" s="412">
        <v>2916</v>
      </c>
      <c r="CM108" s="412">
        <v>2684</v>
      </c>
      <c r="CN108" s="412">
        <v>6</v>
      </c>
      <c r="CO108" s="412">
        <v>56</v>
      </c>
      <c r="CP108" s="412">
        <v>79</v>
      </c>
      <c r="CQ108" s="412">
        <v>232</v>
      </c>
      <c r="CR108" s="412">
        <v>5</v>
      </c>
      <c r="CS108" s="412">
        <v>5</v>
      </c>
      <c r="CT108" s="412">
        <v>283</v>
      </c>
      <c r="CU108" s="412">
        <v>283</v>
      </c>
      <c r="CV108" s="412">
        <v>2671</v>
      </c>
      <c r="CW108" s="412">
        <v>1113</v>
      </c>
      <c r="CX108" s="412">
        <v>1558</v>
      </c>
      <c r="CY108" s="412">
        <v>787</v>
      </c>
      <c r="CZ108" s="412">
        <v>787</v>
      </c>
      <c r="DA108" s="412">
        <v>1199</v>
      </c>
      <c r="DB108" s="412">
        <v>555</v>
      </c>
      <c r="DC108" s="412">
        <v>644</v>
      </c>
      <c r="DD108" s="412">
        <v>3149</v>
      </c>
      <c r="DE108" s="412">
        <v>661</v>
      </c>
      <c r="DF108" s="412">
        <v>843</v>
      </c>
      <c r="DG108" s="412">
        <v>108</v>
      </c>
      <c r="DH108" s="412">
        <v>1084</v>
      </c>
      <c r="DI108" s="412">
        <v>87</v>
      </c>
      <c r="DJ108" s="412">
        <v>170</v>
      </c>
      <c r="DK108" s="412">
        <v>193</v>
      </c>
      <c r="DL108" s="412">
        <v>32</v>
      </c>
      <c r="DM108" s="412">
        <v>1</v>
      </c>
      <c r="DN108" s="412">
        <v>3</v>
      </c>
      <c r="DO108" s="412">
        <v>1329</v>
      </c>
      <c r="DP108" s="412">
        <v>675</v>
      </c>
      <c r="DQ108" s="412">
        <v>53</v>
      </c>
      <c r="DR108" s="412">
        <v>243</v>
      </c>
      <c r="DS108" s="412">
        <v>108</v>
      </c>
      <c r="DT108" s="412">
        <v>250</v>
      </c>
      <c r="DU108" s="412">
        <v>0</v>
      </c>
      <c r="DV108" s="412" t="s">
        <v>1711</v>
      </c>
      <c r="DW108" s="412" t="s">
        <v>1711</v>
      </c>
      <c r="DX108" s="412">
        <v>715</v>
      </c>
      <c r="DY108" s="412">
        <v>450</v>
      </c>
      <c r="DZ108" s="412">
        <v>265</v>
      </c>
      <c r="EA108" s="412">
        <v>2210</v>
      </c>
      <c r="EB108" s="412">
        <v>1866</v>
      </c>
      <c r="EC108" s="412">
        <v>23</v>
      </c>
      <c r="ED108" s="412">
        <v>121</v>
      </c>
      <c r="EE108" s="412">
        <v>200</v>
      </c>
      <c r="EF108" s="412">
        <v>44</v>
      </c>
      <c r="EG108" s="412">
        <v>44</v>
      </c>
      <c r="EH108" s="412">
        <v>4703</v>
      </c>
      <c r="EI108" s="412">
        <v>3005</v>
      </c>
      <c r="EJ108" s="412">
        <v>172</v>
      </c>
      <c r="EK108" s="412">
        <v>508</v>
      </c>
      <c r="EL108" s="412">
        <v>1018</v>
      </c>
      <c r="EM108" s="412">
        <v>2625</v>
      </c>
      <c r="EN108" s="412">
        <v>583</v>
      </c>
      <c r="EO108" s="412">
        <v>590</v>
      </c>
      <c r="EP108" s="412">
        <v>185</v>
      </c>
      <c r="EQ108" s="412">
        <v>1050</v>
      </c>
      <c r="ER108" s="412">
        <v>12</v>
      </c>
      <c r="ES108" s="412">
        <v>205</v>
      </c>
      <c r="ET108" s="412">
        <v>59</v>
      </c>
      <c r="EU108" s="412">
        <v>59</v>
      </c>
      <c r="EV108" s="412">
        <v>0</v>
      </c>
      <c r="EW108" s="412" t="s">
        <v>1711</v>
      </c>
      <c r="EX108" s="412" t="s">
        <v>1711</v>
      </c>
      <c r="EY108" s="412" t="s">
        <v>1711</v>
      </c>
      <c r="EZ108" s="412" t="s">
        <v>1711</v>
      </c>
      <c r="FA108" s="413" t="s">
        <v>1711</v>
      </c>
    </row>
    <row r="109" spans="1:157" x14ac:dyDescent="0.15">
      <c r="A109" s="410" t="s">
        <v>1726</v>
      </c>
      <c r="B109" s="414" t="s">
        <v>511</v>
      </c>
      <c r="C109" s="412">
        <v>83259</v>
      </c>
      <c r="D109" s="412">
        <v>1862</v>
      </c>
      <c r="E109" s="412">
        <v>1181</v>
      </c>
      <c r="F109" s="412">
        <v>208</v>
      </c>
      <c r="G109" s="412">
        <v>103</v>
      </c>
      <c r="H109" s="412">
        <v>62</v>
      </c>
      <c r="I109" s="412">
        <v>308</v>
      </c>
      <c r="J109" s="412">
        <v>132</v>
      </c>
      <c r="K109" s="412">
        <v>33</v>
      </c>
      <c r="L109" s="412">
        <v>99</v>
      </c>
      <c r="M109" s="412">
        <v>2389</v>
      </c>
      <c r="N109" s="412">
        <v>1871</v>
      </c>
      <c r="O109" s="412">
        <v>465</v>
      </c>
      <c r="P109" s="412">
        <v>53</v>
      </c>
      <c r="Q109" s="412" t="s">
        <v>1711</v>
      </c>
      <c r="R109" s="412">
        <v>677</v>
      </c>
      <c r="S109" s="412">
        <v>439</v>
      </c>
      <c r="T109" s="412">
        <v>238</v>
      </c>
      <c r="U109" s="412">
        <v>862</v>
      </c>
      <c r="V109" s="412">
        <v>179</v>
      </c>
      <c r="W109" s="412">
        <v>161</v>
      </c>
      <c r="X109" s="412">
        <v>381</v>
      </c>
      <c r="Y109" s="412">
        <v>141</v>
      </c>
      <c r="Z109" s="412">
        <v>2886</v>
      </c>
      <c r="AA109" s="412">
        <v>39</v>
      </c>
      <c r="AB109" s="412">
        <v>360</v>
      </c>
      <c r="AC109" s="412">
        <v>211</v>
      </c>
      <c r="AD109" s="412">
        <v>551</v>
      </c>
      <c r="AE109" s="412">
        <v>342</v>
      </c>
      <c r="AF109" s="412">
        <v>107</v>
      </c>
      <c r="AG109" s="412">
        <v>822</v>
      </c>
      <c r="AH109" s="412">
        <v>454</v>
      </c>
      <c r="AI109" s="412">
        <v>583</v>
      </c>
      <c r="AJ109" s="412">
        <v>552</v>
      </c>
      <c r="AK109" s="412">
        <v>31</v>
      </c>
      <c r="AL109" s="412">
        <v>1530</v>
      </c>
      <c r="AM109" s="412">
        <v>1207</v>
      </c>
      <c r="AN109" s="412">
        <v>323</v>
      </c>
      <c r="AO109" s="412">
        <v>727</v>
      </c>
      <c r="AP109" s="412">
        <v>251</v>
      </c>
      <c r="AQ109" s="412">
        <v>239</v>
      </c>
      <c r="AR109" s="412">
        <v>87</v>
      </c>
      <c r="AS109" s="412">
        <v>150</v>
      </c>
      <c r="AT109" s="412">
        <v>1625</v>
      </c>
      <c r="AU109" s="412">
        <v>299</v>
      </c>
      <c r="AV109" s="412">
        <v>1116</v>
      </c>
      <c r="AW109" s="412">
        <v>106</v>
      </c>
      <c r="AX109" s="412">
        <v>104</v>
      </c>
      <c r="AY109" s="412">
        <v>428</v>
      </c>
      <c r="AZ109" s="412">
        <v>179</v>
      </c>
      <c r="BA109" s="412">
        <v>249</v>
      </c>
      <c r="BB109" s="412">
        <v>1142</v>
      </c>
      <c r="BC109" s="412">
        <v>342</v>
      </c>
      <c r="BD109" s="412">
        <v>800</v>
      </c>
      <c r="BE109" s="412">
        <v>2098</v>
      </c>
      <c r="BF109" s="412">
        <v>2098</v>
      </c>
      <c r="BG109" s="412">
        <v>1863</v>
      </c>
      <c r="BH109" s="412">
        <v>1863</v>
      </c>
      <c r="BI109" s="412">
        <v>1032</v>
      </c>
      <c r="BJ109" s="412">
        <v>1032</v>
      </c>
      <c r="BK109" s="412">
        <v>4404</v>
      </c>
      <c r="BL109" s="412">
        <v>3849</v>
      </c>
      <c r="BM109" s="412">
        <v>555</v>
      </c>
      <c r="BN109" s="412">
        <v>2016</v>
      </c>
      <c r="BO109" s="412">
        <v>941</v>
      </c>
      <c r="BP109" s="412">
        <v>555</v>
      </c>
      <c r="BQ109" s="412">
        <v>218</v>
      </c>
      <c r="BR109" s="412">
        <v>302</v>
      </c>
      <c r="BS109" s="412">
        <v>1159</v>
      </c>
      <c r="BT109" s="412">
        <v>799</v>
      </c>
      <c r="BU109" s="412">
        <v>360</v>
      </c>
      <c r="BV109" s="412">
        <v>5939</v>
      </c>
      <c r="BW109" s="412">
        <v>1353</v>
      </c>
      <c r="BX109" s="412">
        <v>444</v>
      </c>
      <c r="BY109" s="412">
        <v>3314</v>
      </c>
      <c r="BZ109" s="412">
        <v>485</v>
      </c>
      <c r="CA109" s="412">
        <v>343</v>
      </c>
      <c r="CB109" s="412">
        <v>66</v>
      </c>
      <c r="CC109" s="412">
        <v>1443</v>
      </c>
      <c r="CD109" s="412">
        <v>474</v>
      </c>
      <c r="CE109" s="412">
        <v>56</v>
      </c>
      <c r="CF109" s="412">
        <v>811</v>
      </c>
      <c r="CG109" s="412">
        <v>102</v>
      </c>
      <c r="CH109" s="412">
        <v>3666</v>
      </c>
      <c r="CI109" s="412">
        <v>1410</v>
      </c>
      <c r="CJ109" s="412">
        <v>795</v>
      </c>
      <c r="CK109" s="412">
        <v>1461</v>
      </c>
      <c r="CL109" s="412">
        <v>4497</v>
      </c>
      <c r="CM109" s="412">
        <v>3914</v>
      </c>
      <c r="CN109" s="412">
        <v>24</v>
      </c>
      <c r="CO109" s="412">
        <v>176</v>
      </c>
      <c r="CP109" s="412">
        <v>278</v>
      </c>
      <c r="CQ109" s="412">
        <v>583</v>
      </c>
      <c r="CR109" s="412">
        <v>21</v>
      </c>
      <c r="CS109" s="412">
        <v>21</v>
      </c>
      <c r="CT109" s="412">
        <v>734</v>
      </c>
      <c r="CU109" s="412">
        <v>734</v>
      </c>
      <c r="CV109" s="412">
        <v>5998</v>
      </c>
      <c r="CW109" s="412">
        <v>2425</v>
      </c>
      <c r="CX109" s="412">
        <v>3573</v>
      </c>
      <c r="CY109" s="412">
        <v>1617</v>
      </c>
      <c r="CZ109" s="412">
        <v>1617</v>
      </c>
      <c r="DA109" s="412">
        <v>1207</v>
      </c>
      <c r="DB109" s="412">
        <v>621</v>
      </c>
      <c r="DC109" s="412">
        <v>586</v>
      </c>
      <c r="DD109" s="412">
        <v>6012</v>
      </c>
      <c r="DE109" s="412">
        <v>1070</v>
      </c>
      <c r="DF109" s="412">
        <v>1453</v>
      </c>
      <c r="DG109" s="412">
        <v>278</v>
      </c>
      <c r="DH109" s="412">
        <v>2252</v>
      </c>
      <c r="DI109" s="412">
        <v>187</v>
      </c>
      <c r="DJ109" s="412">
        <v>396</v>
      </c>
      <c r="DK109" s="412">
        <v>371</v>
      </c>
      <c r="DL109" s="412">
        <v>49</v>
      </c>
      <c r="DM109" s="412">
        <v>2</v>
      </c>
      <c r="DN109" s="412">
        <v>5</v>
      </c>
      <c r="DO109" s="412">
        <v>3829</v>
      </c>
      <c r="DP109" s="412">
        <v>2370</v>
      </c>
      <c r="DQ109" s="412">
        <v>141</v>
      </c>
      <c r="DR109" s="412">
        <v>546</v>
      </c>
      <c r="DS109" s="412">
        <v>327</v>
      </c>
      <c r="DT109" s="412">
        <v>445</v>
      </c>
      <c r="DU109" s="412">
        <v>0</v>
      </c>
      <c r="DV109" s="412" t="s">
        <v>1711</v>
      </c>
      <c r="DW109" s="412" t="s">
        <v>1711</v>
      </c>
      <c r="DX109" s="412">
        <v>1554</v>
      </c>
      <c r="DY109" s="412">
        <v>834</v>
      </c>
      <c r="DZ109" s="412">
        <v>720</v>
      </c>
      <c r="EA109" s="412">
        <v>4299</v>
      </c>
      <c r="EB109" s="412">
        <v>3704</v>
      </c>
      <c r="EC109" s="412">
        <v>47</v>
      </c>
      <c r="ED109" s="412">
        <v>181</v>
      </c>
      <c r="EE109" s="412">
        <v>367</v>
      </c>
      <c r="EF109" s="412">
        <v>101</v>
      </c>
      <c r="EG109" s="412">
        <v>101</v>
      </c>
      <c r="EH109" s="412">
        <v>9278</v>
      </c>
      <c r="EI109" s="412">
        <v>6928</v>
      </c>
      <c r="EJ109" s="412">
        <v>267</v>
      </c>
      <c r="EK109" s="412">
        <v>773</v>
      </c>
      <c r="EL109" s="412">
        <v>1310</v>
      </c>
      <c r="EM109" s="412">
        <v>5562</v>
      </c>
      <c r="EN109" s="412">
        <v>1022</v>
      </c>
      <c r="EO109" s="412">
        <v>1327</v>
      </c>
      <c r="EP109" s="412">
        <v>295</v>
      </c>
      <c r="EQ109" s="412">
        <v>2560</v>
      </c>
      <c r="ER109" s="412">
        <v>28</v>
      </c>
      <c r="ES109" s="412">
        <v>330</v>
      </c>
      <c r="ET109" s="412">
        <v>87</v>
      </c>
      <c r="EU109" s="412">
        <v>87</v>
      </c>
      <c r="EV109" s="412">
        <v>0</v>
      </c>
      <c r="EW109" s="412" t="s">
        <v>1711</v>
      </c>
      <c r="EX109" s="412" t="s">
        <v>1711</v>
      </c>
      <c r="EY109" s="412" t="s">
        <v>1711</v>
      </c>
      <c r="EZ109" s="412" t="s">
        <v>1711</v>
      </c>
      <c r="FA109" s="413" t="s">
        <v>1711</v>
      </c>
    </row>
    <row r="110" spans="1:157" x14ac:dyDescent="0.15">
      <c r="A110" s="415" t="s">
        <v>1725</v>
      </c>
      <c r="B110" s="416" t="s">
        <v>1188</v>
      </c>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c r="AA110" s="417"/>
      <c r="AB110" s="417"/>
      <c r="AC110" s="417"/>
      <c r="AD110" s="417"/>
      <c r="AE110" s="417"/>
      <c r="AF110" s="417"/>
      <c r="AG110" s="417"/>
      <c r="AH110" s="417"/>
      <c r="AI110" s="417"/>
      <c r="AJ110" s="417"/>
      <c r="AK110" s="417"/>
      <c r="AL110" s="417"/>
      <c r="AM110" s="417"/>
      <c r="AN110" s="417"/>
      <c r="AO110" s="417"/>
      <c r="AP110" s="417"/>
      <c r="AQ110" s="417"/>
      <c r="AR110" s="417"/>
      <c r="AS110" s="417"/>
      <c r="AT110" s="417"/>
      <c r="AU110" s="417"/>
      <c r="AV110" s="417"/>
      <c r="AW110" s="417"/>
      <c r="AX110" s="417"/>
      <c r="AY110" s="417"/>
      <c r="AZ110" s="417"/>
      <c r="BA110" s="417"/>
      <c r="BB110" s="417"/>
      <c r="BC110" s="417"/>
      <c r="BD110" s="417"/>
      <c r="BE110" s="417"/>
      <c r="BF110" s="417"/>
      <c r="BG110" s="417"/>
      <c r="BH110" s="417"/>
      <c r="BI110" s="417"/>
      <c r="BJ110" s="417"/>
      <c r="BK110" s="417"/>
      <c r="BL110" s="417"/>
      <c r="BM110" s="417"/>
      <c r="BN110" s="417"/>
      <c r="BO110" s="417"/>
      <c r="BP110" s="417"/>
      <c r="BQ110" s="417"/>
      <c r="BR110" s="417"/>
      <c r="BS110" s="417"/>
      <c r="BT110" s="417"/>
      <c r="BU110" s="417"/>
      <c r="BV110" s="417"/>
      <c r="BW110" s="417"/>
      <c r="BX110" s="417"/>
      <c r="BY110" s="417"/>
      <c r="BZ110" s="417"/>
      <c r="CA110" s="417"/>
      <c r="CB110" s="417"/>
      <c r="CC110" s="417"/>
      <c r="CD110" s="417"/>
      <c r="CE110" s="417"/>
      <c r="CF110" s="417"/>
      <c r="CG110" s="417"/>
      <c r="CH110" s="417"/>
      <c r="CI110" s="417"/>
      <c r="CJ110" s="417"/>
      <c r="CK110" s="417"/>
      <c r="CL110" s="417"/>
      <c r="CM110" s="417"/>
      <c r="CN110" s="417"/>
      <c r="CO110" s="417"/>
      <c r="CP110" s="417"/>
      <c r="CQ110" s="417"/>
      <c r="CR110" s="417"/>
      <c r="CS110" s="417"/>
      <c r="CT110" s="417"/>
      <c r="CU110" s="417"/>
      <c r="CV110" s="417"/>
      <c r="CW110" s="417"/>
      <c r="CX110" s="417"/>
      <c r="CY110" s="417"/>
      <c r="CZ110" s="417"/>
      <c r="DA110" s="417"/>
      <c r="DB110" s="417"/>
      <c r="DC110" s="417"/>
      <c r="DD110" s="417"/>
      <c r="DE110" s="417"/>
      <c r="DF110" s="417"/>
      <c r="DG110" s="417"/>
      <c r="DH110" s="417"/>
      <c r="DI110" s="417"/>
      <c r="DJ110" s="417"/>
      <c r="DK110" s="417"/>
      <c r="DL110" s="417"/>
      <c r="DM110" s="417"/>
      <c r="DN110" s="417"/>
      <c r="DO110" s="417"/>
      <c r="DP110" s="417"/>
      <c r="DQ110" s="417"/>
      <c r="DR110" s="417"/>
      <c r="DS110" s="417"/>
      <c r="DT110" s="417"/>
      <c r="DU110" s="417"/>
      <c r="DV110" s="417"/>
      <c r="DW110" s="417"/>
      <c r="DX110" s="417"/>
      <c r="DY110" s="417"/>
      <c r="DZ110" s="417"/>
      <c r="EA110" s="417"/>
      <c r="EB110" s="417"/>
      <c r="EC110" s="417"/>
      <c r="ED110" s="417"/>
      <c r="EE110" s="417"/>
      <c r="EF110" s="417"/>
      <c r="EG110" s="417"/>
      <c r="EH110" s="417"/>
      <c r="EI110" s="417"/>
      <c r="EJ110" s="417"/>
      <c r="EK110" s="417"/>
      <c r="EL110" s="417"/>
      <c r="EM110" s="417"/>
      <c r="EN110" s="417"/>
      <c r="EO110" s="417"/>
      <c r="EP110" s="417"/>
      <c r="EQ110" s="417"/>
      <c r="ER110" s="417"/>
      <c r="ES110" s="417"/>
      <c r="ET110" s="417"/>
      <c r="EU110" s="417"/>
      <c r="EV110" s="417"/>
      <c r="EW110" s="417"/>
      <c r="EX110" s="417"/>
      <c r="EY110" s="417"/>
      <c r="EZ110" s="417"/>
      <c r="FA110" s="418"/>
    </row>
    <row r="111" spans="1:157" x14ac:dyDescent="0.15">
      <c r="A111" s="415" t="s">
        <v>1724</v>
      </c>
      <c r="B111" s="416" t="s">
        <v>1189</v>
      </c>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c r="AA111" s="417"/>
      <c r="AB111" s="417"/>
      <c r="AC111" s="417"/>
      <c r="AD111" s="417"/>
      <c r="AE111" s="417"/>
      <c r="AF111" s="417"/>
      <c r="AG111" s="417"/>
      <c r="AH111" s="417"/>
      <c r="AI111" s="417"/>
      <c r="AJ111" s="417"/>
      <c r="AK111" s="417"/>
      <c r="AL111" s="417"/>
      <c r="AM111" s="417"/>
      <c r="AN111" s="417"/>
      <c r="AO111" s="417"/>
      <c r="AP111" s="417"/>
      <c r="AQ111" s="417"/>
      <c r="AR111" s="417"/>
      <c r="AS111" s="417"/>
      <c r="AT111" s="417"/>
      <c r="AU111" s="417"/>
      <c r="AV111" s="417"/>
      <c r="AW111" s="417"/>
      <c r="AX111" s="417"/>
      <c r="AY111" s="417"/>
      <c r="AZ111" s="417"/>
      <c r="BA111" s="417"/>
      <c r="BB111" s="417"/>
      <c r="BC111" s="417"/>
      <c r="BD111" s="417"/>
      <c r="BE111" s="417"/>
      <c r="BF111" s="417"/>
      <c r="BG111" s="417"/>
      <c r="BH111" s="417"/>
      <c r="BI111" s="417"/>
      <c r="BJ111" s="417"/>
      <c r="BK111" s="417"/>
      <c r="BL111" s="417"/>
      <c r="BM111" s="417"/>
      <c r="BN111" s="417"/>
      <c r="BO111" s="417"/>
      <c r="BP111" s="417"/>
      <c r="BQ111" s="417"/>
      <c r="BR111" s="417"/>
      <c r="BS111" s="417"/>
      <c r="BT111" s="417"/>
      <c r="BU111" s="417"/>
      <c r="BV111" s="417"/>
      <c r="BW111" s="417"/>
      <c r="BX111" s="417"/>
      <c r="BY111" s="417"/>
      <c r="BZ111" s="417"/>
      <c r="CA111" s="417"/>
      <c r="CB111" s="417"/>
      <c r="CC111" s="417"/>
      <c r="CD111" s="417"/>
      <c r="CE111" s="417"/>
      <c r="CF111" s="417"/>
      <c r="CG111" s="417"/>
      <c r="CH111" s="417"/>
      <c r="CI111" s="417"/>
      <c r="CJ111" s="417"/>
      <c r="CK111" s="417"/>
      <c r="CL111" s="417"/>
      <c r="CM111" s="417"/>
      <c r="CN111" s="417"/>
      <c r="CO111" s="417"/>
      <c r="CP111" s="417"/>
      <c r="CQ111" s="417"/>
      <c r="CR111" s="417"/>
      <c r="CS111" s="417"/>
      <c r="CT111" s="417"/>
      <c r="CU111" s="417"/>
      <c r="CV111" s="417"/>
      <c r="CW111" s="417"/>
      <c r="CX111" s="417"/>
      <c r="CY111" s="417"/>
      <c r="CZ111" s="417"/>
      <c r="DA111" s="417"/>
      <c r="DB111" s="417"/>
      <c r="DC111" s="417"/>
      <c r="DD111" s="417"/>
      <c r="DE111" s="417"/>
      <c r="DF111" s="417"/>
      <c r="DG111" s="417"/>
      <c r="DH111" s="417"/>
      <c r="DI111" s="417"/>
      <c r="DJ111" s="417"/>
      <c r="DK111" s="417"/>
      <c r="DL111" s="417"/>
      <c r="DM111" s="417"/>
      <c r="DN111" s="417"/>
      <c r="DO111" s="417"/>
      <c r="DP111" s="417"/>
      <c r="DQ111" s="417"/>
      <c r="DR111" s="417"/>
      <c r="DS111" s="417"/>
      <c r="DT111" s="417"/>
      <c r="DU111" s="417"/>
      <c r="DV111" s="417"/>
      <c r="DW111" s="417"/>
      <c r="DX111" s="417"/>
      <c r="DY111" s="417"/>
      <c r="DZ111" s="417"/>
      <c r="EA111" s="417"/>
      <c r="EB111" s="417"/>
      <c r="EC111" s="417"/>
      <c r="ED111" s="417"/>
      <c r="EE111" s="417"/>
      <c r="EF111" s="417"/>
      <c r="EG111" s="417"/>
      <c r="EH111" s="417"/>
      <c r="EI111" s="417"/>
      <c r="EJ111" s="417"/>
      <c r="EK111" s="417"/>
      <c r="EL111" s="417"/>
      <c r="EM111" s="417"/>
      <c r="EN111" s="417"/>
      <c r="EO111" s="417"/>
      <c r="EP111" s="417"/>
      <c r="EQ111" s="417"/>
      <c r="ER111" s="417"/>
      <c r="ES111" s="417"/>
      <c r="ET111" s="417"/>
      <c r="EU111" s="417"/>
      <c r="EV111" s="417"/>
      <c r="EW111" s="417"/>
      <c r="EX111" s="417"/>
      <c r="EY111" s="417"/>
      <c r="EZ111" s="417"/>
      <c r="FA111" s="418"/>
    </row>
    <row r="112" spans="1:157" x14ac:dyDescent="0.15">
      <c r="A112" s="415" t="s">
        <v>1723</v>
      </c>
      <c r="B112" s="416" t="s">
        <v>1191</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c r="AA112" s="417"/>
      <c r="AB112" s="417"/>
      <c r="AC112" s="417"/>
      <c r="AD112" s="417"/>
      <c r="AE112" s="417"/>
      <c r="AF112" s="417"/>
      <c r="AG112" s="417"/>
      <c r="AH112" s="417"/>
      <c r="AI112" s="417"/>
      <c r="AJ112" s="417"/>
      <c r="AK112" s="417"/>
      <c r="AL112" s="417"/>
      <c r="AM112" s="417"/>
      <c r="AN112" s="417"/>
      <c r="AO112" s="417"/>
      <c r="AP112" s="417"/>
      <c r="AQ112" s="417"/>
      <c r="AR112" s="417"/>
      <c r="AS112" s="417"/>
      <c r="AT112" s="417"/>
      <c r="AU112" s="417"/>
      <c r="AV112" s="417"/>
      <c r="AW112" s="417"/>
      <c r="AX112" s="417"/>
      <c r="AY112" s="417"/>
      <c r="AZ112" s="417"/>
      <c r="BA112" s="417"/>
      <c r="BB112" s="417"/>
      <c r="BC112" s="417"/>
      <c r="BD112" s="417"/>
      <c r="BE112" s="417"/>
      <c r="BF112" s="417"/>
      <c r="BG112" s="417"/>
      <c r="BH112" s="417"/>
      <c r="BI112" s="417"/>
      <c r="BJ112" s="417"/>
      <c r="BK112" s="417"/>
      <c r="BL112" s="417"/>
      <c r="BM112" s="417"/>
      <c r="BN112" s="417"/>
      <c r="BO112" s="417"/>
      <c r="BP112" s="417"/>
      <c r="BQ112" s="417"/>
      <c r="BR112" s="417"/>
      <c r="BS112" s="417"/>
      <c r="BT112" s="417"/>
      <c r="BU112" s="417"/>
      <c r="BV112" s="417"/>
      <c r="BW112" s="417"/>
      <c r="BX112" s="417"/>
      <c r="BY112" s="417"/>
      <c r="BZ112" s="417"/>
      <c r="CA112" s="417"/>
      <c r="CB112" s="417"/>
      <c r="CC112" s="417"/>
      <c r="CD112" s="417"/>
      <c r="CE112" s="417"/>
      <c r="CF112" s="417"/>
      <c r="CG112" s="417"/>
      <c r="CH112" s="417"/>
      <c r="CI112" s="417"/>
      <c r="CJ112" s="417"/>
      <c r="CK112" s="417"/>
      <c r="CL112" s="417"/>
      <c r="CM112" s="417"/>
      <c r="CN112" s="417"/>
      <c r="CO112" s="417"/>
      <c r="CP112" s="417"/>
      <c r="CQ112" s="417"/>
      <c r="CR112" s="417"/>
      <c r="CS112" s="417"/>
      <c r="CT112" s="417"/>
      <c r="CU112" s="417"/>
      <c r="CV112" s="417"/>
      <c r="CW112" s="417"/>
      <c r="CX112" s="417"/>
      <c r="CY112" s="417"/>
      <c r="CZ112" s="417"/>
      <c r="DA112" s="417"/>
      <c r="DB112" s="417"/>
      <c r="DC112" s="417"/>
      <c r="DD112" s="417"/>
      <c r="DE112" s="417"/>
      <c r="DF112" s="417"/>
      <c r="DG112" s="417"/>
      <c r="DH112" s="417"/>
      <c r="DI112" s="417"/>
      <c r="DJ112" s="417"/>
      <c r="DK112" s="417"/>
      <c r="DL112" s="417"/>
      <c r="DM112" s="417"/>
      <c r="DN112" s="417"/>
      <c r="DO112" s="417"/>
      <c r="DP112" s="417"/>
      <c r="DQ112" s="417"/>
      <c r="DR112" s="417"/>
      <c r="DS112" s="417"/>
      <c r="DT112" s="417"/>
      <c r="DU112" s="417"/>
      <c r="DV112" s="417"/>
      <c r="DW112" s="417"/>
      <c r="DX112" s="417"/>
      <c r="DY112" s="417"/>
      <c r="DZ112" s="417"/>
      <c r="EA112" s="417"/>
      <c r="EB112" s="417"/>
      <c r="EC112" s="417"/>
      <c r="ED112" s="417"/>
      <c r="EE112" s="417"/>
      <c r="EF112" s="417"/>
      <c r="EG112" s="417"/>
      <c r="EH112" s="417"/>
      <c r="EI112" s="417"/>
      <c r="EJ112" s="417"/>
      <c r="EK112" s="417"/>
      <c r="EL112" s="417"/>
      <c r="EM112" s="417"/>
      <c r="EN112" s="417"/>
      <c r="EO112" s="417"/>
      <c r="EP112" s="417"/>
      <c r="EQ112" s="417"/>
      <c r="ER112" s="417"/>
      <c r="ES112" s="417"/>
      <c r="ET112" s="417"/>
      <c r="EU112" s="417"/>
      <c r="EV112" s="417"/>
      <c r="EW112" s="417"/>
      <c r="EX112" s="417"/>
      <c r="EY112" s="417"/>
      <c r="EZ112" s="417"/>
      <c r="FA112" s="418"/>
    </row>
    <row r="113" spans="1:157" x14ac:dyDescent="0.15">
      <c r="A113" s="415" t="s">
        <v>1722</v>
      </c>
      <c r="B113" s="416" t="s">
        <v>1192</v>
      </c>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c r="AA113" s="417"/>
      <c r="AB113" s="417"/>
      <c r="AC113" s="417"/>
      <c r="AD113" s="417"/>
      <c r="AE113" s="417"/>
      <c r="AF113" s="417"/>
      <c r="AG113" s="417"/>
      <c r="AH113" s="417"/>
      <c r="AI113" s="417"/>
      <c r="AJ113" s="417"/>
      <c r="AK113" s="417"/>
      <c r="AL113" s="417"/>
      <c r="AM113" s="417"/>
      <c r="AN113" s="417"/>
      <c r="AO113" s="417"/>
      <c r="AP113" s="417"/>
      <c r="AQ113" s="417"/>
      <c r="AR113" s="417"/>
      <c r="AS113" s="417"/>
      <c r="AT113" s="417"/>
      <c r="AU113" s="417"/>
      <c r="AV113" s="417"/>
      <c r="AW113" s="417"/>
      <c r="AX113" s="417"/>
      <c r="AY113" s="417"/>
      <c r="AZ113" s="417"/>
      <c r="BA113" s="417"/>
      <c r="BB113" s="417"/>
      <c r="BC113" s="417"/>
      <c r="BD113" s="417"/>
      <c r="BE113" s="417"/>
      <c r="BF113" s="417"/>
      <c r="BG113" s="417"/>
      <c r="BH113" s="417"/>
      <c r="BI113" s="417"/>
      <c r="BJ113" s="417"/>
      <c r="BK113" s="417"/>
      <c r="BL113" s="417"/>
      <c r="BM113" s="417"/>
      <c r="BN113" s="417"/>
      <c r="BO113" s="417"/>
      <c r="BP113" s="417"/>
      <c r="BQ113" s="417"/>
      <c r="BR113" s="417"/>
      <c r="BS113" s="417"/>
      <c r="BT113" s="417"/>
      <c r="BU113" s="417"/>
      <c r="BV113" s="417"/>
      <c r="BW113" s="417"/>
      <c r="BX113" s="417"/>
      <c r="BY113" s="417"/>
      <c r="BZ113" s="417"/>
      <c r="CA113" s="417"/>
      <c r="CB113" s="417"/>
      <c r="CC113" s="417"/>
      <c r="CD113" s="417"/>
      <c r="CE113" s="417"/>
      <c r="CF113" s="417"/>
      <c r="CG113" s="417"/>
      <c r="CH113" s="417"/>
      <c r="CI113" s="417"/>
      <c r="CJ113" s="417"/>
      <c r="CK113" s="417"/>
      <c r="CL113" s="417"/>
      <c r="CM113" s="417"/>
      <c r="CN113" s="417"/>
      <c r="CO113" s="417"/>
      <c r="CP113" s="417"/>
      <c r="CQ113" s="417"/>
      <c r="CR113" s="417"/>
      <c r="CS113" s="417"/>
      <c r="CT113" s="417"/>
      <c r="CU113" s="417"/>
      <c r="CV113" s="417"/>
      <c r="CW113" s="417"/>
      <c r="CX113" s="417"/>
      <c r="CY113" s="417"/>
      <c r="CZ113" s="417"/>
      <c r="DA113" s="417"/>
      <c r="DB113" s="417"/>
      <c r="DC113" s="417"/>
      <c r="DD113" s="417"/>
      <c r="DE113" s="417"/>
      <c r="DF113" s="417"/>
      <c r="DG113" s="417"/>
      <c r="DH113" s="417"/>
      <c r="DI113" s="417"/>
      <c r="DJ113" s="417"/>
      <c r="DK113" s="417"/>
      <c r="DL113" s="417"/>
      <c r="DM113" s="417"/>
      <c r="DN113" s="417"/>
      <c r="DO113" s="417"/>
      <c r="DP113" s="417"/>
      <c r="DQ113" s="417"/>
      <c r="DR113" s="417"/>
      <c r="DS113" s="417"/>
      <c r="DT113" s="417"/>
      <c r="DU113" s="417"/>
      <c r="DV113" s="417"/>
      <c r="DW113" s="417"/>
      <c r="DX113" s="417"/>
      <c r="DY113" s="417"/>
      <c r="DZ113" s="417"/>
      <c r="EA113" s="417"/>
      <c r="EB113" s="417"/>
      <c r="EC113" s="417"/>
      <c r="ED113" s="417"/>
      <c r="EE113" s="417"/>
      <c r="EF113" s="417"/>
      <c r="EG113" s="417"/>
      <c r="EH113" s="417"/>
      <c r="EI113" s="417"/>
      <c r="EJ113" s="417"/>
      <c r="EK113" s="417"/>
      <c r="EL113" s="417"/>
      <c r="EM113" s="417"/>
      <c r="EN113" s="417"/>
      <c r="EO113" s="417"/>
      <c r="EP113" s="417"/>
      <c r="EQ113" s="417"/>
      <c r="ER113" s="417"/>
      <c r="ES113" s="417"/>
      <c r="ET113" s="417"/>
      <c r="EU113" s="417"/>
      <c r="EV113" s="417"/>
      <c r="EW113" s="417"/>
      <c r="EX113" s="417"/>
      <c r="EY113" s="417"/>
      <c r="EZ113" s="417"/>
      <c r="FA113" s="418"/>
    </row>
    <row r="114" spans="1:157" x14ac:dyDescent="0.15">
      <c r="A114" s="415" t="s">
        <v>1721</v>
      </c>
      <c r="B114" s="416" t="s">
        <v>1194</v>
      </c>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c r="AA114" s="417"/>
      <c r="AB114" s="417"/>
      <c r="AC114" s="417"/>
      <c r="AD114" s="417"/>
      <c r="AE114" s="417"/>
      <c r="AF114" s="417"/>
      <c r="AG114" s="417"/>
      <c r="AH114" s="417"/>
      <c r="AI114" s="417"/>
      <c r="AJ114" s="417"/>
      <c r="AK114" s="417"/>
      <c r="AL114" s="417"/>
      <c r="AM114" s="417"/>
      <c r="AN114" s="417"/>
      <c r="AO114" s="417"/>
      <c r="AP114" s="417"/>
      <c r="AQ114" s="417"/>
      <c r="AR114" s="417"/>
      <c r="AS114" s="417"/>
      <c r="AT114" s="417"/>
      <c r="AU114" s="417"/>
      <c r="AV114" s="417"/>
      <c r="AW114" s="417"/>
      <c r="AX114" s="417"/>
      <c r="AY114" s="417"/>
      <c r="AZ114" s="417"/>
      <c r="BA114" s="417"/>
      <c r="BB114" s="417"/>
      <c r="BC114" s="417"/>
      <c r="BD114" s="417"/>
      <c r="BE114" s="417"/>
      <c r="BF114" s="417"/>
      <c r="BG114" s="417"/>
      <c r="BH114" s="417"/>
      <c r="BI114" s="417"/>
      <c r="BJ114" s="417"/>
      <c r="BK114" s="417"/>
      <c r="BL114" s="417"/>
      <c r="BM114" s="417"/>
      <c r="BN114" s="417"/>
      <c r="BO114" s="417"/>
      <c r="BP114" s="417"/>
      <c r="BQ114" s="417"/>
      <c r="BR114" s="417"/>
      <c r="BS114" s="417"/>
      <c r="BT114" s="417"/>
      <c r="BU114" s="417"/>
      <c r="BV114" s="417"/>
      <c r="BW114" s="417"/>
      <c r="BX114" s="417"/>
      <c r="BY114" s="417"/>
      <c r="BZ114" s="417"/>
      <c r="CA114" s="417"/>
      <c r="CB114" s="417"/>
      <c r="CC114" s="417"/>
      <c r="CD114" s="417"/>
      <c r="CE114" s="417"/>
      <c r="CF114" s="417"/>
      <c r="CG114" s="417"/>
      <c r="CH114" s="417"/>
      <c r="CI114" s="417"/>
      <c r="CJ114" s="417"/>
      <c r="CK114" s="417"/>
      <c r="CL114" s="417"/>
      <c r="CM114" s="417"/>
      <c r="CN114" s="417"/>
      <c r="CO114" s="417"/>
      <c r="CP114" s="417"/>
      <c r="CQ114" s="417"/>
      <c r="CR114" s="417"/>
      <c r="CS114" s="417"/>
      <c r="CT114" s="417"/>
      <c r="CU114" s="417"/>
      <c r="CV114" s="417"/>
      <c r="CW114" s="417"/>
      <c r="CX114" s="417"/>
      <c r="CY114" s="417"/>
      <c r="CZ114" s="417"/>
      <c r="DA114" s="417"/>
      <c r="DB114" s="417"/>
      <c r="DC114" s="417"/>
      <c r="DD114" s="417"/>
      <c r="DE114" s="417"/>
      <c r="DF114" s="417"/>
      <c r="DG114" s="417"/>
      <c r="DH114" s="417"/>
      <c r="DI114" s="417"/>
      <c r="DJ114" s="417"/>
      <c r="DK114" s="417"/>
      <c r="DL114" s="417"/>
      <c r="DM114" s="417"/>
      <c r="DN114" s="417"/>
      <c r="DO114" s="417"/>
      <c r="DP114" s="417"/>
      <c r="DQ114" s="417"/>
      <c r="DR114" s="417"/>
      <c r="DS114" s="417"/>
      <c r="DT114" s="417"/>
      <c r="DU114" s="417"/>
      <c r="DV114" s="417"/>
      <c r="DW114" s="417"/>
      <c r="DX114" s="417"/>
      <c r="DY114" s="417"/>
      <c r="DZ114" s="417"/>
      <c r="EA114" s="417"/>
      <c r="EB114" s="417"/>
      <c r="EC114" s="417"/>
      <c r="ED114" s="417"/>
      <c r="EE114" s="417"/>
      <c r="EF114" s="417"/>
      <c r="EG114" s="417"/>
      <c r="EH114" s="417"/>
      <c r="EI114" s="417"/>
      <c r="EJ114" s="417"/>
      <c r="EK114" s="417"/>
      <c r="EL114" s="417"/>
      <c r="EM114" s="417"/>
      <c r="EN114" s="417"/>
      <c r="EO114" s="417"/>
      <c r="EP114" s="417"/>
      <c r="EQ114" s="417"/>
      <c r="ER114" s="417"/>
      <c r="ES114" s="417"/>
      <c r="ET114" s="417"/>
      <c r="EU114" s="417"/>
      <c r="EV114" s="417"/>
      <c r="EW114" s="417"/>
      <c r="EX114" s="417"/>
      <c r="EY114" s="417"/>
      <c r="EZ114" s="417"/>
      <c r="FA114" s="418"/>
    </row>
    <row r="115" spans="1:157" x14ac:dyDescent="0.15">
      <c r="A115" s="415" t="s">
        <v>1720</v>
      </c>
      <c r="B115" s="416" t="s">
        <v>1203</v>
      </c>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c r="AE115" s="417"/>
      <c r="AF115" s="417"/>
      <c r="AG115" s="417"/>
      <c r="AH115" s="417"/>
      <c r="AI115" s="417"/>
      <c r="AJ115" s="417"/>
      <c r="AK115" s="417"/>
      <c r="AL115" s="417"/>
      <c r="AM115" s="417"/>
      <c r="AN115" s="417"/>
      <c r="AO115" s="417"/>
      <c r="AP115" s="417"/>
      <c r="AQ115" s="417"/>
      <c r="AR115" s="417"/>
      <c r="AS115" s="417"/>
      <c r="AT115" s="417"/>
      <c r="AU115" s="417"/>
      <c r="AV115" s="417"/>
      <c r="AW115" s="417"/>
      <c r="AX115" s="417"/>
      <c r="AY115" s="417"/>
      <c r="AZ115" s="417"/>
      <c r="BA115" s="417"/>
      <c r="BB115" s="417"/>
      <c r="BC115" s="417"/>
      <c r="BD115" s="417"/>
      <c r="BE115" s="417"/>
      <c r="BF115" s="417"/>
      <c r="BG115" s="417"/>
      <c r="BH115" s="417"/>
      <c r="BI115" s="417"/>
      <c r="BJ115" s="417"/>
      <c r="BK115" s="417"/>
      <c r="BL115" s="417"/>
      <c r="BM115" s="417"/>
      <c r="BN115" s="417"/>
      <c r="BO115" s="417"/>
      <c r="BP115" s="417"/>
      <c r="BQ115" s="417"/>
      <c r="BR115" s="417"/>
      <c r="BS115" s="417"/>
      <c r="BT115" s="417"/>
      <c r="BU115" s="417"/>
      <c r="BV115" s="417"/>
      <c r="BW115" s="417"/>
      <c r="BX115" s="417"/>
      <c r="BY115" s="417"/>
      <c r="BZ115" s="417"/>
      <c r="CA115" s="417"/>
      <c r="CB115" s="417"/>
      <c r="CC115" s="417"/>
      <c r="CD115" s="417"/>
      <c r="CE115" s="417"/>
      <c r="CF115" s="417"/>
      <c r="CG115" s="417"/>
      <c r="CH115" s="417"/>
      <c r="CI115" s="417"/>
      <c r="CJ115" s="417"/>
      <c r="CK115" s="417"/>
      <c r="CL115" s="417"/>
      <c r="CM115" s="417"/>
      <c r="CN115" s="417"/>
      <c r="CO115" s="417"/>
      <c r="CP115" s="417"/>
      <c r="CQ115" s="417"/>
      <c r="CR115" s="417"/>
      <c r="CS115" s="417"/>
      <c r="CT115" s="417"/>
      <c r="CU115" s="417"/>
      <c r="CV115" s="417"/>
      <c r="CW115" s="417"/>
      <c r="CX115" s="417"/>
      <c r="CY115" s="417"/>
      <c r="CZ115" s="417"/>
      <c r="DA115" s="417"/>
      <c r="DB115" s="417"/>
      <c r="DC115" s="417"/>
      <c r="DD115" s="417"/>
      <c r="DE115" s="417"/>
      <c r="DF115" s="417"/>
      <c r="DG115" s="417"/>
      <c r="DH115" s="417"/>
      <c r="DI115" s="417"/>
      <c r="DJ115" s="417"/>
      <c r="DK115" s="417"/>
      <c r="DL115" s="417"/>
      <c r="DM115" s="417"/>
      <c r="DN115" s="417"/>
      <c r="DO115" s="417"/>
      <c r="DP115" s="417"/>
      <c r="DQ115" s="417"/>
      <c r="DR115" s="417"/>
      <c r="DS115" s="417"/>
      <c r="DT115" s="417"/>
      <c r="DU115" s="417"/>
      <c r="DV115" s="417"/>
      <c r="DW115" s="417"/>
      <c r="DX115" s="417"/>
      <c r="DY115" s="417"/>
      <c r="DZ115" s="417"/>
      <c r="EA115" s="417"/>
      <c r="EB115" s="417"/>
      <c r="EC115" s="417"/>
      <c r="ED115" s="417"/>
      <c r="EE115" s="417"/>
      <c r="EF115" s="417"/>
      <c r="EG115" s="417"/>
      <c r="EH115" s="417"/>
      <c r="EI115" s="417"/>
      <c r="EJ115" s="417"/>
      <c r="EK115" s="417"/>
      <c r="EL115" s="417"/>
      <c r="EM115" s="417"/>
      <c r="EN115" s="417"/>
      <c r="EO115" s="417"/>
      <c r="EP115" s="417"/>
      <c r="EQ115" s="417"/>
      <c r="ER115" s="417"/>
      <c r="ES115" s="417"/>
      <c r="ET115" s="417"/>
      <c r="EU115" s="417"/>
      <c r="EV115" s="417"/>
      <c r="EW115" s="417"/>
      <c r="EX115" s="417"/>
      <c r="EY115" s="417"/>
      <c r="EZ115" s="417"/>
      <c r="FA115" s="418"/>
    </row>
    <row r="116" spans="1:157" x14ac:dyDescent="0.15">
      <c r="A116" s="415" t="s">
        <v>1719</v>
      </c>
      <c r="B116" s="416" t="s">
        <v>1204</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c r="AC116" s="417"/>
      <c r="AD116" s="417"/>
      <c r="AE116" s="417"/>
      <c r="AF116" s="417"/>
      <c r="AG116" s="417"/>
      <c r="AH116" s="417"/>
      <c r="AI116" s="417"/>
      <c r="AJ116" s="417"/>
      <c r="AK116" s="417"/>
      <c r="AL116" s="417"/>
      <c r="AM116" s="417"/>
      <c r="AN116" s="417"/>
      <c r="AO116" s="417"/>
      <c r="AP116" s="417"/>
      <c r="AQ116" s="417"/>
      <c r="AR116" s="417"/>
      <c r="AS116" s="417"/>
      <c r="AT116" s="417"/>
      <c r="AU116" s="417"/>
      <c r="AV116" s="417"/>
      <c r="AW116" s="417"/>
      <c r="AX116" s="417"/>
      <c r="AY116" s="417"/>
      <c r="AZ116" s="417"/>
      <c r="BA116" s="417"/>
      <c r="BB116" s="417"/>
      <c r="BC116" s="417"/>
      <c r="BD116" s="417"/>
      <c r="BE116" s="417"/>
      <c r="BF116" s="417"/>
      <c r="BG116" s="417"/>
      <c r="BH116" s="417"/>
      <c r="BI116" s="417"/>
      <c r="BJ116" s="417"/>
      <c r="BK116" s="417"/>
      <c r="BL116" s="417"/>
      <c r="BM116" s="417"/>
      <c r="BN116" s="417"/>
      <c r="BO116" s="417"/>
      <c r="BP116" s="417"/>
      <c r="BQ116" s="417"/>
      <c r="BR116" s="417"/>
      <c r="BS116" s="417"/>
      <c r="BT116" s="417"/>
      <c r="BU116" s="417"/>
      <c r="BV116" s="417"/>
      <c r="BW116" s="417"/>
      <c r="BX116" s="417"/>
      <c r="BY116" s="417"/>
      <c r="BZ116" s="417"/>
      <c r="CA116" s="417"/>
      <c r="CB116" s="417"/>
      <c r="CC116" s="417"/>
      <c r="CD116" s="417"/>
      <c r="CE116" s="417"/>
      <c r="CF116" s="417"/>
      <c r="CG116" s="417"/>
      <c r="CH116" s="417"/>
      <c r="CI116" s="417"/>
      <c r="CJ116" s="417"/>
      <c r="CK116" s="417"/>
      <c r="CL116" s="417"/>
      <c r="CM116" s="417"/>
      <c r="CN116" s="417"/>
      <c r="CO116" s="417"/>
      <c r="CP116" s="417"/>
      <c r="CQ116" s="417"/>
      <c r="CR116" s="417"/>
      <c r="CS116" s="417"/>
      <c r="CT116" s="417"/>
      <c r="CU116" s="417"/>
      <c r="CV116" s="417"/>
      <c r="CW116" s="417"/>
      <c r="CX116" s="417"/>
      <c r="CY116" s="417"/>
      <c r="CZ116" s="417"/>
      <c r="DA116" s="417"/>
      <c r="DB116" s="417"/>
      <c r="DC116" s="417"/>
      <c r="DD116" s="417"/>
      <c r="DE116" s="417"/>
      <c r="DF116" s="417"/>
      <c r="DG116" s="417"/>
      <c r="DH116" s="417"/>
      <c r="DI116" s="417"/>
      <c r="DJ116" s="417"/>
      <c r="DK116" s="417"/>
      <c r="DL116" s="417"/>
      <c r="DM116" s="417"/>
      <c r="DN116" s="417"/>
      <c r="DO116" s="417"/>
      <c r="DP116" s="417"/>
      <c r="DQ116" s="417"/>
      <c r="DR116" s="417"/>
      <c r="DS116" s="417"/>
      <c r="DT116" s="417"/>
      <c r="DU116" s="417"/>
      <c r="DV116" s="417"/>
      <c r="DW116" s="417"/>
      <c r="DX116" s="417"/>
      <c r="DY116" s="417"/>
      <c r="DZ116" s="417"/>
      <c r="EA116" s="417"/>
      <c r="EB116" s="417"/>
      <c r="EC116" s="417"/>
      <c r="ED116" s="417"/>
      <c r="EE116" s="417"/>
      <c r="EF116" s="417"/>
      <c r="EG116" s="417"/>
      <c r="EH116" s="417"/>
      <c r="EI116" s="417"/>
      <c r="EJ116" s="417"/>
      <c r="EK116" s="417"/>
      <c r="EL116" s="417"/>
      <c r="EM116" s="417"/>
      <c r="EN116" s="417"/>
      <c r="EO116" s="417"/>
      <c r="EP116" s="417"/>
      <c r="EQ116" s="417"/>
      <c r="ER116" s="417"/>
      <c r="ES116" s="417"/>
      <c r="ET116" s="417"/>
      <c r="EU116" s="417"/>
      <c r="EV116" s="417"/>
      <c r="EW116" s="417"/>
      <c r="EX116" s="417"/>
      <c r="EY116" s="417"/>
      <c r="EZ116" s="417"/>
      <c r="FA116" s="418"/>
    </row>
    <row r="117" spans="1:157" x14ac:dyDescent="0.15">
      <c r="A117" s="415" t="s">
        <v>1718</v>
      </c>
      <c r="B117" s="416" t="s">
        <v>1205</v>
      </c>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c r="AE117" s="417"/>
      <c r="AF117" s="417"/>
      <c r="AG117" s="417"/>
      <c r="AH117" s="417"/>
      <c r="AI117" s="417"/>
      <c r="AJ117" s="417"/>
      <c r="AK117" s="417"/>
      <c r="AL117" s="417"/>
      <c r="AM117" s="417"/>
      <c r="AN117" s="417"/>
      <c r="AO117" s="417"/>
      <c r="AP117" s="417"/>
      <c r="AQ117" s="417"/>
      <c r="AR117" s="417"/>
      <c r="AS117" s="417"/>
      <c r="AT117" s="417"/>
      <c r="AU117" s="417"/>
      <c r="AV117" s="417"/>
      <c r="AW117" s="417"/>
      <c r="AX117" s="417"/>
      <c r="AY117" s="417"/>
      <c r="AZ117" s="417"/>
      <c r="BA117" s="417"/>
      <c r="BB117" s="417"/>
      <c r="BC117" s="417"/>
      <c r="BD117" s="417"/>
      <c r="BE117" s="417"/>
      <c r="BF117" s="417"/>
      <c r="BG117" s="417"/>
      <c r="BH117" s="417"/>
      <c r="BI117" s="417"/>
      <c r="BJ117" s="417"/>
      <c r="BK117" s="417"/>
      <c r="BL117" s="417"/>
      <c r="BM117" s="417"/>
      <c r="BN117" s="417"/>
      <c r="BO117" s="417"/>
      <c r="BP117" s="417"/>
      <c r="BQ117" s="417"/>
      <c r="BR117" s="417"/>
      <c r="BS117" s="417"/>
      <c r="BT117" s="417"/>
      <c r="BU117" s="417"/>
      <c r="BV117" s="417"/>
      <c r="BW117" s="417"/>
      <c r="BX117" s="417"/>
      <c r="BY117" s="417"/>
      <c r="BZ117" s="417"/>
      <c r="CA117" s="417"/>
      <c r="CB117" s="417"/>
      <c r="CC117" s="417"/>
      <c r="CD117" s="417"/>
      <c r="CE117" s="417"/>
      <c r="CF117" s="417"/>
      <c r="CG117" s="417"/>
      <c r="CH117" s="417"/>
      <c r="CI117" s="417"/>
      <c r="CJ117" s="417"/>
      <c r="CK117" s="417"/>
      <c r="CL117" s="417"/>
      <c r="CM117" s="417"/>
      <c r="CN117" s="417"/>
      <c r="CO117" s="417"/>
      <c r="CP117" s="417"/>
      <c r="CQ117" s="417"/>
      <c r="CR117" s="417"/>
      <c r="CS117" s="417"/>
      <c r="CT117" s="417"/>
      <c r="CU117" s="417"/>
      <c r="CV117" s="417"/>
      <c r="CW117" s="417"/>
      <c r="CX117" s="417"/>
      <c r="CY117" s="417"/>
      <c r="CZ117" s="417"/>
      <c r="DA117" s="417"/>
      <c r="DB117" s="417"/>
      <c r="DC117" s="417"/>
      <c r="DD117" s="417"/>
      <c r="DE117" s="417"/>
      <c r="DF117" s="417"/>
      <c r="DG117" s="417"/>
      <c r="DH117" s="417"/>
      <c r="DI117" s="417"/>
      <c r="DJ117" s="417"/>
      <c r="DK117" s="417"/>
      <c r="DL117" s="417"/>
      <c r="DM117" s="417"/>
      <c r="DN117" s="417"/>
      <c r="DO117" s="417"/>
      <c r="DP117" s="417"/>
      <c r="DQ117" s="417"/>
      <c r="DR117" s="417"/>
      <c r="DS117" s="417"/>
      <c r="DT117" s="417"/>
      <c r="DU117" s="417"/>
      <c r="DV117" s="417"/>
      <c r="DW117" s="417"/>
      <c r="DX117" s="417"/>
      <c r="DY117" s="417"/>
      <c r="DZ117" s="417"/>
      <c r="EA117" s="417"/>
      <c r="EB117" s="417"/>
      <c r="EC117" s="417"/>
      <c r="ED117" s="417"/>
      <c r="EE117" s="417"/>
      <c r="EF117" s="417"/>
      <c r="EG117" s="417"/>
      <c r="EH117" s="417"/>
      <c r="EI117" s="417"/>
      <c r="EJ117" s="417"/>
      <c r="EK117" s="417"/>
      <c r="EL117" s="417"/>
      <c r="EM117" s="417"/>
      <c r="EN117" s="417"/>
      <c r="EO117" s="417"/>
      <c r="EP117" s="417"/>
      <c r="EQ117" s="417"/>
      <c r="ER117" s="417"/>
      <c r="ES117" s="417"/>
      <c r="ET117" s="417"/>
      <c r="EU117" s="417"/>
      <c r="EV117" s="417"/>
      <c r="EW117" s="417"/>
      <c r="EX117" s="417"/>
      <c r="EY117" s="417"/>
      <c r="EZ117" s="417"/>
      <c r="FA117" s="418"/>
    </row>
    <row r="118" spans="1:157" x14ac:dyDescent="0.15">
      <c r="A118" s="415" t="s">
        <v>1717</v>
      </c>
      <c r="B118" s="416" t="s">
        <v>1206</v>
      </c>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c r="AA118" s="417"/>
      <c r="AB118" s="417"/>
      <c r="AC118" s="417"/>
      <c r="AD118" s="417"/>
      <c r="AE118" s="417"/>
      <c r="AF118" s="417"/>
      <c r="AG118" s="417"/>
      <c r="AH118" s="417"/>
      <c r="AI118" s="417"/>
      <c r="AJ118" s="417"/>
      <c r="AK118" s="417"/>
      <c r="AL118" s="417"/>
      <c r="AM118" s="417"/>
      <c r="AN118" s="417"/>
      <c r="AO118" s="417"/>
      <c r="AP118" s="417"/>
      <c r="AQ118" s="417"/>
      <c r="AR118" s="417"/>
      <c r="AS118" s="417"/>
      <c r="AT118" s="417"/>
      <c r="AU118" s="417"/>
      <c r="AV118" s="417"/>
      <c r="AW118" s="417"/>
      <c r="AX118" s="417"/>
      <c r="AY118" s="417"/>
      <c r="AZ118" s="417"/>
      <c r="BA118" s="417"/>
      <c r="BB118" s="417"/>
      <c r="BC118" s="417"/>
      <c r="BD118" s="417"/>
      <c r="BE118" s="417"/>
      <c r="BF118" s="417"/>
      <c r="BG118" s="417"/>
      <c r="BH118" s="417"/>
      <c r="BI118" s="417"/>
      <c r="BJ118" s="417"/>
      <c r="BK118" s="417"/>
      <c r="BL118" s="417"/>
      <c r="BM118" s="417"/>
      <c r="BN118" s="417"/>
      <c r="BO118" s="417"/>
      <c r="BP118" s="417"/>
      <c r="BQ118" s="417"/>
      <c r="BR118" s="417"/>
      <c r="BS118" s="417"/>
      <c r="BT118" s="417"/>
      <c r="BU118" s="417"/>
      <c r="BV118" s="417"/>
      <c r="BW118" s="417"/>
      <c r="BX118" s="417"/>
      <c r="BY118" s="417"/>
      <c r="BZ118" s="417"/>
      <c r="CA118" s="417"/>
      <c r="CB118" s="417"/>
      <c r="CC118" s="417"/>
      <c r="CD118" s="417"/>
      <c r="CE118" s="417"/>
      <c r="CF118" s="417"/>
      <c r="CG118" s="417"/>
      <c r="CH118" s="417"/>
      <c r="CI118" s="417"/>
      <c r="CJ118" s="417"/>
      <c r="CK118" s="417"/>
      <c r="CL118" s="417"/>
      <c r="CM118" s="417"/>
      <c r="CN118" s="417"/>
      <c r="CO118" s="417"/>
      <c r="CP118" s="417"/>
      <c r="CQ118" s="417"/>
      <c r="CR118" s="417"/>
      <c r="CS118" s="417"/>
      <c r="CT118" s="417"/>
      <c r="CU118" s="417"/>
      <c r="CV118" s="417"/>
      <c r="CW118" s="417"/>
      <c r="CX118" s="417"/>
      <c r="CY118" s="417"/>
      <c r="CZ118" s="417"/>
      <c r="DA118" s="417"/>
      <c r="DB118" s="417"/>
      <c r="DC118" s="417"/>
      <c r="DD118" s="417"/>
      <c r="DE118" s="417"/>
      <c r="DF118" s="417"/>
      <c r="DG118" s="417"/>
      <c r="DH118" s="417"/>
      <c r="DI118" s="417"/>
      <c r="DJ118" s="417"/>
      <c r="DK118" s="417"/>
      <c r="DL118" s="417"/>
      <c r="DM118" s="417"/>
      <c r="DN118" s="417"/>
      <c r="DO118" s="417"/>
      <c r="DP118" s="417"/>
      <c r="DQ118" s="417"/>
      <c r="DR118" s="417"/>
      <c r="DS118" s="417"/>
      <c r="DT118" s="417"/>
      <c r="DU118" s="417"/>
      <c r="DV118" s="417"/>
      <c r="DW118" s="417"/>
      <c r="DX118" s="417"/>
      <c r="DY118" s="417"/>
      <c r="DZ118" s="417"/>
      <c r="EA118" s="417"/>
      <c r="EB118" s="417"/>
      <c r="EC118" s="417"/>
      <c r="ED118" s="417"/>
      <c r="EE118" s="417"/>
      <c r="EF118" s="417"/>
      <c r="EG118" s="417"/>
      <c r="EH118" s="417"/>
      <c r="EI118" s="417"/>
      <c r="EJ118" s="417"/>
      <c r="EK118" s="417"/>
      <c r="EL118" s="417"/>
      <c r="EM118" s="417"/>
      <c r="EN118" s="417"/>
      <c r="EO118" s="417"/>
      <c r="EP118" s="417"/>
      <c r="EQ118" s="417"/>
      <c r="ER118" s="417"/>
      <c r="ES118" s="417"/>
      <c r="ET118" s="417"/>
      <c r="EU118" s="417"/>
      <c r="EV118" s="417"/>
      <c r="EW118" s="417"/>
      <c r="EX118" s="417"/>
      <c r="EY118" s="417"/>
      <c r="EZ118" s="417"/>
      <c r="FA118" s="418"/>
    </row>
    <row r="119" spans="1:157" x14ac:dyDescent="0.15">
      <c r="A119" s="415" t="s">
        <v>1716</v>
      </c>
      <c r="B119" s="416" t="s">
        <v>1207</v>
      </c>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c r="AE119" s="417"/>
      <c r="AF119" s="417"/>
      <c r="AG119" s="417"/>
      <c r="AH119" s="417"/>
      <c r="AI119" s="417"/>
      <c r="AJ119" s="417"/>
      <c r="AK119" s="417"/>
      <c r="AL119" s="417"/>
      <c r="AM119" s="417"/>
      <c r="AN119" s="417"/>
      <c r="AO119" s="417"/>
      <c r="AP119" s="417"/>
      <c r="AQ119" s="417"/>
      <c r="AR119" s="417"/>
      <c r="AS119" s="417"/>
      <c r="AT119" s="417"/>
      <c r="AU119" s="417"/>
      <c r="AV119" s="417"/>
      <c r="AW119" s="417"/>
      <c r="AX119" s="417"/>
      <c r="AY119" s="417"/>
      <c r="AZ119" s="417"/>
      <c r="BA119" s="417"/>
      <c r="BB119" s="417"/>
      <c r="BC119" s="417"/>
      <c r="BD119" s="417"/>
      <c r="BE119" s="417"/>
      <c r="BF119" s="417"/>
      <c r="BG119" s="417"/>
      <c r="BH119" s="417"/>
      <c r="BI119" s="417"/>
      <c r="BJ119" s="417"/>
      <c r="BK119" s="417"/>
      <c r="BL119" s="417"/>
      <c r="BM119" s="417"/>
      <c r="BN119" s="417"/>
      <c r="BO119" s="417"/>
      <c r="BP119" s="417"/>
      <c r="BQ119" s="417"/>
      <c r="BR119" s="417"/>
      <c r="BS119" s="417"/>
      <c r="BT119" s="417"/>
      <c r="BU119" s="417"/>
      <c r="BV119" s="417"/>
      <c r="BW119" s="417"/>
      <c r="BX119" s="417"/>
      <c r="BY119" s="417"/>
      <c r="BZ119" s="417"/>
      <c r="CA119" s="417"/>
      <c r="CB119" s="417"/>
      <c r="CC119" s="417"/>
      <c r="CD119" s="417"/>
      <c r="CE119" s="417"/>
      <c r="CF119" s="417"/>
      <c r="CG119" s="417"/>
      <c r="CH119" s="417"/>
      <c r="CI119" s="417"/>
      <c r="CJ119" s="417"/>
      <c r="CK119" s="417"/>
      <c r="CL119" s="417"/>
      <c r="CM119" s="417"/>
      <c r="CN119" s="417"/>
      <c r="CO119" s="417"/>
      <c r="CP119" s="417"/>
      <c r="CQ119" s="417"/>
      <c r="CR119" s="417"/>
      <c r="CS119" s="417"/>
      <c r="CT119" s="417"/>
      <c r="CU119" s="417"/>
      <c r="CV119" s="417"/>
      <c r="CW119" s="417"/>
      <c r="CX119" s="417"/>
      <c r="CY119" s="417"/>
      <c r="CZ119" s="417"/>
      <c r="DA119" s="417"/>
      <c r="DB119" s="417"/>
      <c r="DC119" s="417"/>
      <c r="DD119" s="417"/>
      <c r="DE119" s="417"/>
      <c r="DF119" s="417"/>
      <c r="DG119" s="417"/>
      <c r="DH119" s="417"/>
      <c r="DI119" s="417"/>
      <c r="DJ119" s="417"/>
      <c r="DK119" s="417"/>
      <c r="DL119" s="417"/>
      <c r="DM119" s="417"/>
      <c r="DN119" s="417"/>
      <c r="DO119" s="417"/>
      <c r="DP119" s="417"/>
      <c r="DQ119" s="417"/>
      <c r="DR119" s="417"/>
      <c r="DS119" s="417"/>
      <c r="DT119" s="417"/>
      <c r="DU119" s="417"/>
      <c r="DV119" s="417"/>
      <c r="DW119" s="417"/>
      <c r="DX119" s="417"/>
      <c r="DY119" s="417"/>
      <c r="DZ119" s="417"/>
      <c r="EA119" s="417"/>
      <c r="EB119" s="417"/>
      <c r="EC119" s="417"/>
      <c r="ED119" s="417"/>
      <c r="EE119" s="417"/>
      <c r="EF119" s="417"/>
      <c r="EG119" s="417"/>
      <c r="EH119" s="417"/>
      <c r="EI119" s="417"/>
      <c r="EJ119" s="417"/>
      <c r="EK119" s="417"/>
      <c r="EL119" s="417"/>
      <c r="EM119" s="417"/>
      <c r="EN119" s="417"/>
      <c r="EO119" s="417"/>
      <c r="EP119" s="417"/>
      <c r="EQ119" s="417"/>
      <c r="ER119" s="417"/>
      <c r="ES119" s="417"/>
      <c r="ET119" s="417"/>
      <c r="EU119" s="417"/>
      <c r="EV119" s="417"/>
      <c r="EW119" s="417"/>
      <c r="EX119" s="417"/>
      <c r="EY119" s="417"/>
      <c r="EZ119" s="417"/>
      <c r="FA119" s="418"/>
    </row>
    <row r="120" spans="1:157" x14ac:dyDescent="0.15">
      <c r="A120" s="415" t="s">
        <v>1715</v>
      </c>
      <c r="B120" s="416" t="s">
        <v>1208</v>
      </c>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c r="AA120" s="417"/>
      <c r="AB120" s="417"/>
      <c r="AC120" s="417"/>
      <c r="AD120" s="417"/>
      <c r="AE120" s="417"/>
      <c r="AF120" s="417"/>
      <c r="AG120" s="417"/>
      <c r="AH120" s="417"/>
      <c r="AI120" s="417"/>
      <c r="AJ120" s="417"/>
      <c r="AK120" s="417"/>
      <c r="AL120" s="417"/>
      <c r="AM120" s="417"/>
      <c r="AN120" s="417"/>
      <c r="AO120" s="417"/>
      <c r="AP120" s="417"/>
      <c r="AQ120" s="417"/>
      <c r="AR120" s="417"/>
      <c r="AS120" s="417"/>
      <c r="AT120" s="417"/>
      <c r="AU120" s="417"/>
      <c r="AV120" s="417"/>
      <c r="AW120" s="417"/>
      <c r="AX120" s="417"/>
      <c r="AY120" s="417"/>
      <c r="AZ120" s="417"/>
      <c r="BA120" s="417"/>
      <c r="BB120" s="417"/>
      <c r="BC120" s="417"/>
      <c r="BD120" s="417"/>
      <c r="BE120" s="417"/>
      <c r="BF120" s="417"/>
      <c r="BG120" s="417"/>
      <c r="BH120" s="417"/>
      <c r="BI120" s="417"/>
      <c r="BJ120" s="417"/>
      <c r="BK120" s="417"/>
      <c r="BL120" s="417"/>
      <c r="BM120" s="417"/>
      <c r="BN120" s="417"/>
      <c r="BO120" s="417"/>
      <c r="BP120" s="417"/>
      <c r="BQ120" s="417"/>
      <c r="BR120" s="417"/>
      <c r="BS120" s="417"/>
      <c r="BT120" s="417"/>
      <c r="BU120" s="417"/>
      <c r="BV120" s="417"/>
      <c r="BW120" s="417"/>
      <c r="BX120" s="417"/>
      <c r="BY120" s="417"/>
      <c r="BZ120" s="417"/>
      <c r="CA120" s="417"/>
      <c r="CB120" s="417"/>
      <c r="CC120" s="417"/>
      <c r="CD120" s="417"/>
      <c r="CE120" s="417"/>
      <c r="CF120" s="417"/>
      <c r="CG120" s="417"/>
      <c r="CH120" s="417"/>
      <c r="CI120" s="417"/>
      <c r="CJ120" s="417"/>
      <c r="CK120" s="417"/>
      <c r="CL120" s="417"/>
      <c r="CM120" s="417"/>
      <c r="CN120" s="417"/>
      <c r="CO120" s="417"/>
      <c r="CP120" s="417"/>
      <c r="CQ120" s="417"/>
      <c r="CR120" s="417"/>
      <c r="CS120" s="417"/>
      <c r="CT120" s="417"/>
      <c r="CU120" s="417"/>
      <c r="CV120" s="417"/>
      <c r="CW120" s="417"/>
      <c r="CX120" s="417"/>
      <c r="CY120" s="417"/>
      <c r="CZ120" s="417"/>
      <c r="DA120" s="417"/>
      <c r="DB120" s="417"/>
      <c r="DC120" s="417"/>
      <c r="DD120" s="417"/>
      <c r="DE120" s="417"/>
      <c r="DF120" s="417"/>
      <c r="DG120" s="417"/>
      <c r="DH120" s="417"/>
      <c r="DI120" s="417"/>
      <c r="DJ120" s="417"/>
      <c r="DK120" s="417"/>
      <c r="DL120" s="417"/>
      <c r="DM120" s="417"/>
      <c r="DN120" s="417"/>
      <c r="DO120" s="417"/>
      <c r="DP120" s="417"/>
      <c r="DQ120" s="417"/>
      <c r="DR120" s="417"/>
      <c r="DS120" s="417"/>
      <c r="DT120" s="417"/>
      <c r="DU120" s="417"/>
      <c r="DV120" s="417"/>
      <c r="DW120" s="417"/>
      <c r="DX120" s="417"/>
      <c r="DY120" s="417"/>
      <c r="DZ120" s="417"/>
      <c r="EA120" s="417"/>
      <c r="EB120" s="417"/>
      <c r="EC120" s="417"/>
      <c r="ED120" s="417"/>
      <c r="EE120" s="417"/>
      <c r="EF120" s="417"/>
      <c r="EG120" s="417"/>
      <c r="EH120" s="417"/>
      <c r="EI120" s="417"/>
      <c r="EJ120" s="417"/>
      <c r="EK120" s="417"/>
      <c r="EL120" s="417"/>
      <c r="EM120" s="417"/>
      <c r="EN120" s="417"/>
      <c r="EO120" s="417"/>
      <c r="EP120" s="417"/>
      <c r="EQ120" s="417"/>
      <c r="ER120" s="417"/>
      <c r="ES120" s="417"/>
      <c r="ET120" s="417"/>
      <c r="EU120" s="417"/>
      <c r="EV120" s="417"/>
      <c r="EW120" s="417"/>
      <c r="EX120" s="417"/>
      <c r="EY120" s="417"/>
      <c r="EZ120" s="417"/>
      <c r="FA120" s="418"/>
    </row>
    <row r="121" spans="1:157" x14ac:dyDescent="0.15">
      <c r="A121" s="415" t="s">
        <v>1714</v>
      </c>
      <c r="B121" s="416" t="s">
        <v>554</v>
      </c>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c r="AE121" s="417"/>
      <c r="AF121" s="417"/>
      <c r="AG121" s="417"/>
      <c r="AH121" s="417"/>
      <c r="AI121" s="417"/>
      <c r="AJ121" s="417"/>
      <c r="AK121" s="417"/>
      <c r="AL121" s="417"/>
      <c r="AM121" s="417"/>
      <c r="AN121" s="417"/>
      <c r="AO121" s="417"/>
      <c r="AP121" s="417"/>
      <c r="AQ121" s="417"/>
      <c r="AR121" s="417"/>
      <c r="AS121" s="417"/>
      <c r="AT121" s="417"/>
      <c r="AU121" s="417"/>
      <c r="AV121" s="417"/>
      <c r="AW121" s="417"/>
      <c r="AX121" s="417"/>
      <c r="AY121" s="417"/>
      <c r="AZ121" s="417"/>
      <c r="BA121" s="417"/>
      <c r="BB121" s="417"/>
      <c r="BC121" s="417"/>
      <c r="BD121" s="417"/>
      <c r="BE121" s="417"/>
      <c r="BF121" s="417"/>
      <c r="BG121" s="417"/>
      <c r="BH121" s="417"/>
      <c r="BI121" s="417"/>
      <c r="BJ121" s="417"/>
      <c r="BK121" s="417"/>
      <c r="BL121" s="417"/>
      <c r="BM121" s="417"/>
      <c r="BN121" s="417"/>
      <c r="BO121" s="417"/>
      <c r="BP121" s="417"/>
      <c r="BQ121" s="417"/>
      <c r="BR121" s="417"/>
      <c r="BS121" s="417"/>
      <c r="BT121" s="417"/>
      <c r="BU121" s="417"/>
      <c r="BV121" s="417"/>
      <c r="BW121" s="417"/>
      <c r="BX121" s="417"/>
      <c r="BY121" s="417"/>
      <c r="BZ121" s="417"/>
      <c r="CA121" s="417"/>
      <c r="CB121" s="417"/>
      <c r="CC121" s="417"/>
      <c r="CD121" s="417"/>
      <c r="CE121" s="417"/>
      <c r="CF121" s="417"/>
      <c r="CG121" s="417"/>
      <c r="CH121" s="417"/>
      <c r="CI121" s="417"/>
      <c r="CJ121" s="417"/>
      <c r="CK121" s="417"/>
      <c r="CL121" s="417"/>
      <c r="CM121" s="417"/>
      <c r="CN121" s="417"/>
      <c r="CO121" s="417"/>
      <c r="CP121" s="417"/>
      <c r="CQ121" s="417"/>
      <c r="CR121" s="417"/>
      <c r="CS121" s="417"/>
      <c r="CT121" s="417"/>
      <c r="CU121" s="417"/>
      <c r="CV121" s="417"/>
      <c r="CW121" s="417"/>
      <c r="CX121" s="417"/>
      <c r="CY121" s="417"/>
      <c r="CZ121" s="417"/>
      <c r="DA121" s="417"/>
      <c r="DB121" s="417"/>
      <c r="DC121" s="417"/>
      <c r="DD121" s="417"/>
      <c r="DE121" s="417"/>
      <c r="DF121" s="417"/>
      <c r="DG121" s="417"/>
      <c r="DH121" s="417"/>
      <c r="DI121" s="417"/>
      <c r="DJ121" s="417"/>
      <c r="DK121" s="417"/>
      <c r="DL121" s="417"/>
      <c r="DM121" s="417"/>
      <c r="DN121" s="417"/>
      <c r="DO121" s="417"/>
      <c r="DP121" s="417"/>
      <c r="DQ121" s="417"/>
      <c r="DR121" s="417"/>
      <c r="DS121" s="417"/>
      <c r="DT121" s="417"/>
      <c r="DU121" s="417"/>
      <c r="DV121" s="417"/>
      <c r="DW121" s="417"/>
      <c r="DX121" s="417"/>
      <c r="DY121" s="417"/>
      <c r="DZ121" s="417"/>
      <c r="EA121" s="417"/>
      <c r="EB121" s="417"/>
      <c r="EC121" s="417"/>
      <c r="ED121" s="417"/>
      <c r="EE121" s="417"/>
      <c r="EF121" s="417"/>
      <c r="EG121" s="417"/>
      <c r="EH121" s="417"/>
      <c r="EI121" s="417"/>
      <c r="EJ121" s="417"/>
      <c r="EK121" s="417"/>
      <c r="EL121" s="417"/>
      <c r="EM121" s="417"/>
      <c r="EN121" s="417"/>
      <c r="EO121" s="417"/>
      <c r="EP121" s="417"/>
      <c r="EQ121" s="417"/>
      <c r="ER121" s="417"/>
      <c r="ES121" s="417"/>
      <c r="ET121" s="417"/>
      <c r="EU121" s="417"/>
      <c r="EV121" s="417"/>
      <c r="EW121" s="417"/>
      <c r="EX121" s="417"/>
      <c r="EY121" s="417"/>
      <c r="EZ121" s="417"/>
      <c r="FA121" s="418"/>
    </row>
    <row r="122" spans="1:157" x14ac:dyDescent="0.15">
      <c r="A122" s="415" t="s">
        <v>1713</v>
      </c>
      <c r="B122" s="416" t="s">
        <v>586</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c r="AE122" s="417"/>
      <c r="AF122" s="417"/>
      <c r="AG122" s="417"/>
      <c r="AH122" s="417"/>
      <c r="AI122" s="417"/>
      <c r="AJ122" s="417"/>
      <c r="AK122" s="417"/>
      <c r="AL122" s="417"/>
      <c r="AM122" s="417"/>
      <c r="AN122" s="417"/>
      <c r="AO122" s="417"/>
      <c r="AP122" s="417"/>
      <c r="AQ122" s="417"/>
      <c r="AR122" s="417"/>
      <c r="AS122" s="417"/>
      <c r="AT122" s="417"/>
      <c r="AU122" s="417"/>
      <c r="AV122" s="417"/>
      <c r="AW122" s="417"/>
      <c r="AX122" s="417"/>
      <c r="AY122" s="417"/>
      <c r="AZ122" s="417"/>
      <c r="BA122" s="417"/>
      <c r="BB122" s="417"/>
      <c r="BC122" s="417"/>
      <c r="BD122" s="417"/>
      <c r="BE122" s="417"/>
      <c r="BF122" s="417"/>
      <c r="BG122" s="417"/>
      <c r="BH122" s="417"/>
      <c r="BI122" s="417"/>
      <c r="BJ122" s="417"/>
      <c r="BK122" s="417"/>
      <c r="BL122" s="417"/>
      <c r="BM122" s="417"/>
      <c r="BN122" s="417"/>
      <c r="BO122" s="417"/>
      <c r="BP122" s="417"/>
      <c r="BQ122" s="417"/>
      <c r="BR122" s="417"/>
      <c r="BS122" s="417"/>
      <c r="BT122" s="417"/>
      <c r="BU122" s="417"/>
      <c r="BV122" s="417"/>
      <c r="BW122" s="417"/>
      <c r="BX122" s="417"/>
      <c r="BY122" s="417"/>
      <c r="BZ122" s="417"/>
      <c r="CA122" s="417"/>
      <c r="CB122" s="417"/>
      <c r="CC122" s="417"/>
      <c r="CD122" s="417"/>
      <c r="CE122" s="417"/>
      <c r="CF122" s="417"/>
      <c r="CG122" s="417"/>
      <c r="CH122" s="417"/>
      <c r="CI122" s="417"/>
      <c r="CJ122" s="417"/>
      <c r="CK122" s="417"/>
      <c r="CL122" s="417"/>
      <c r="CM122" s="417"/>
      <c r="CN122" s="417"/>
      <c r="CO122" s="417"/>
      <c r="CP122" s="417"/>
      <c r="CQ122" s="417"/>
      <c r="CR122" s="417"/>
      <c r="CS122" s="417"/>
      <c r="CT122" s="417"/>
      <c r="CU122" s="417"/>
      <c r="CV122" s="417"/>
      <c r="CW122" s="417"/>
      <c r="CX122" s="417"/>
      <c r="CY122" s="417"/>
      <c r="CZ122" s="417"/>
      <c r="DA122" s="417"/>
      <c r="DB122" s="417"/>
      <c r="DC122" s="417"/>
      <c r="DD122" s="417"/>
      <c r="DE122" s="417"/>
      <c r="DF122" s="417"/>
      <c r="DG122" s="417"/>
      <c r="DH122" s="417"/>
      <c r="DI122" s="417"/>
      <c r="DJ122" s="417"/>
      <c r="DK122" s="417"/>
      <c r="DL122" s="417"/>
      <c r="DM122" s="417"/>
      <c r="DN122" s="417"/>
      <c r="DO122" s="417"/>
      <c r="DP122" s="417"/>
      <c r="DQ122" s="417"/>
      <c r="DR122" s="417"/>
      <c r="DS122" s="417"/>
      <c r="DT122" s="417"/>
      <c r="DU122" s="417"/>
      <c r="DV122" s="417"/>
      <c r="DW122" s="417"/>
      <c r="DX122" s="417"/>
      <c r="DY122" s="417"/>
      <c r="DZ122" s="417"/>
      <c r="EA122" s="417"/>
      <c r="EB122" s="417"/>
      <c r="EC122" s="417"/>
      <c r="ED122" s="417"/>
      <c r="EE122" s="417"/>
      <c r="EF122" s="417"/>
      <c r="EG122" s="417"/>
      <c r="EH122" s="417"/>
      <c r="EI122" s="417"/>
      <c r="EJ122" s="417"/>
      <c r="EK122" s="417"/>
      <c r="EL122" s="417"/>
      <c r="EM122" s="417"/>
      <c r="EN122" s="417"/>
      <c r="EO122" s="417"/>
      <c r="EP122" s="417"/>
      <c r="EQ122" s="417"/>
      <c r="ER122" s="417"/>
      <c r="ES122" s="417"/>
      <c r="ET122" s="417"/>
      <c r="EU122" s="417"/>
      <c r="EV122" s="417"/>
      <c r="EW122" s="417"/>
      <c r="EX122" s="417"/>
      <c r="EY122" s="417"/>
      <c r="EZ122" s="417"/>
      <c r="FA122" s="418"/>
    </row>
    <row r="123" spans="1:157" x14ac:dyDescent="0.15">
      <c r="A123" s="674" t="s">
        <v>1712</v>
      </c>
      <c r="B123" s="675" t="s">
        <v>1242</v>
      </c>
      <c r="C123" s="676"/>
      <c r="D123" s="676"/>
      <c r="E123" s="676"/>
      <c r="F123" s="676"/>
      <c r="G123" s="676"/>
      <c r="H123" s="676"/>
      <c r="I123" s="676"/>
      <c r="J123" s="676"/>
      <c r="K123" s="676"/>
      <c r="L123" s="676"/>
      <c r="M123" s="676"/>
      <c r="N123" s="676"/>
      <c r="O123" s="676"/>
      <c r="P123" s="676"/>
      <c r="Q123" s="676"/>
      <c r="R123" s="676"/>
      <c r="S123" s="676"/>
      <c r="T123" s="676"/>
      <c r="U123" s="676"/>
      <c r="V123" s="676"/>
      <c r="W123" s="676"/>
      <c r="X123" s="676"/>
      <c r="Y123" s="676"/>
      <c r="Z123" s="676"/>
      <c r="AA123" s="676"/>
      <c r="AB123" s="676"/>
      <c r="AC123" s="676"/>
      <c r="AD123" s="676"/>
      <c r="AE123" s="676"/>
      <c r="AF123" s="676"/>
      <c r="AG123" s="676"/>
      <c r="AH123" s="676"/>
      <c r="AI123" s="676"/>
      <c r="AJ123" s="676"/>
      <c r="AK123" s="676"/>
      <c r="AL123" s="676"/>
      <c r="AM123" s="676"/>
      <c r="AN123" s="676"/>
      <c r="AO123" s="676"/>
      <c r="AP123" s="676"/>
      <c r="AQ123" s="676"/>
      <c r="AR123" s="676"/>
      <c r="AS123" s="676"/>
      <c r="AT123" s="676"/>
      <c r="AU123" s="676"/>
      <c r="AV123" s="676"/>
      <c r="AW123" s="676"/>
      <c r="AX123" s="676"/>
      <c r="AY123" s="676"/>
      <c r="AZ123" s="676"/>
      <c r="BA123" s="676"/>
      <c r="BB123" s="676"/>
      <c r="BC123" s="676"/>
      <c r="BD123" s="676"/>
      <c r="BE123" s="676"/>
      <c r="BF123" s="676"/>
      <c r="BG123" s="676"/>
      <c r="BH123" s="676"/>
      <c r="BI123" s="676"/>
      <c r="BJ123" s="676"/>
      <c r="BK123" s="676"/>
      <c r="BL123" s="676"/>
      <c r="BM123" s="676"/>
      <c r="BN123" s="676"/>
      <c r="BO123" s="676"/>
      <c r="BP123" s="676"/>
      <c r="BQ123" s="676"/>
      <c r="BR123" s="676"/>
      <c r="BS123" s="676"/>
      <c r="BT123" s="676"/>
      <c r="BU123" s="676"/>
      <c r="BV123" s="676"/>
      <c r="BW123" s="676"/>
      <c r="BX123" s="676"/>
      <c r="BY123" s="676"/>
      <c r="BZ123" s="676"/>
      <c r="CA123" s="676"/>
      <c r="CB123" s="676"/>
      <c r="CC123" s="676"/>
      <c r="CD123" s="676"/>
      <c r="CE123" s="676"/>
      <c r="CF123" s="676"/>
      <c r="CG123" s="676"/>
      <c r="CH123" s="676"/>
      <c r="CI123" s="676"/>
      <c r="CJ123" s="676"/>
      <c r="CK123" s="676"/>
      <c r="CL123" s="676"/>
      <c r="CM123" s="676"/>
      <c r="CN123" s="676"/>
      <c r="CO123" s="676"/>
      <c r="CP123" s="676"/>
      <c r="CQ123" s="676"/>
      <c r="CR123" s="676"/>
      <c r="CS123" s="676"/>
      <c r="CT123" s="676"/>
      <c r="CU123" s="676"/>
      <c r="CV123" s="676"/>
      <c r="CW123" s="676"/>
      <c r="CX123" s="676"/>
      <c r="CY123" s="676"/>
      <c r="CZ123" s="676"/>
      <c r="DA123" s="676"/>
      <c r="DB123" s="676"/>
      <c r="DC123" s="676"/>
      <c r="DD123" s="676"/>
      <c r="DE123" s="676"/>
      <c r="DF123" s="676"/>
      <c r="DG123" s="676"/>
      <c r="DH123" s="676"/>
      <c r="DI123" s="676"/>
      <c r="DJ123" s="676"/>
      <c r="DK123" s="676"/>
      <c r="DL123" s="676"/>
      <c r="DM123" s="676"/>
      <c r="DN123" s="676"/>
      <c r="DO123" s="676"/>
      <c r="DP123" s="676"/>
      <c r="DQ123" s="676"/>
      <c r="DR123" s="676"/>
      <c r="DS123" s="676"/>
      <c r="DT123" s="676"/>
      <c r="DU123" s="676"/>
      <c r="DV123" s="676"/>
      <c r="DW123" s="676"/>
      <c r="DX123" s="676"/>
      <c r="DY123" s="676"/>
      <c r="DZ123" s="676"/>
      <c r="EA123" s="676"/>
      <c r="EB123" s="676"/>
      <c r="EC123" s="676"/>
      <c r="ED123" s="676"/>
      <c r="EE123" s="676"/>
      <c r="EF123" s="676"/>
      <c r="EG123" s="676"/>
      <c r="EH123" s="676"/>
      <c r="EI123" s="676"/>
      <c r="EJ123" s="676"/>
      <c r="EK123" s="676"/>
      <c r="EL123" s="676"/>
      <c r="EM123" s="676"/>
      <c r="EN123" s="676"/>
      <c r="EO123" s="676"/>
      <c r="EP123" s="676"/>
      <c r="EQ123" s="676"/>
      <c r="ER123" s="676"/>
      <c r="ES123" s="676"/>
      <c r="ET123" s="676"/>
      <c r="EU123" s="676"/>
      <c r="EV123" s="676"/>
      <c r="EW123" s="676"/>
      <c r="EX123" s="676"/>
      <c r="EY123" s="676"/>
      <c r="EZ123" s="676"/>
      <c r="FA123" s="677"/>
    </row>
    <row r="124" spans="1:157" x14ac:dyDescent="0.15">
      <c r="A124" s="419"/>
      <c r="B124" s="420" t="s">
        <v>644</v>
      </c>
      <c r="C124" s="421">
        <f>SUM(C5:C123)</f>
        <v>43785195</v>
      </c>
      <c r="D124" s="421">
        <f t="shared" ref="D124:BO124" si="0">SUM(D5:D123)</f>
        <v>1402399</v>
      </c>
      <c r="E124" s="421">
        <f t="shared" si="0"/>
        <v>810919</v>
      </c>
      <c r="F124" s="421">
        <f t="shared" si="0"/>
        <v>352279</v>
      </c>
      <c r="G124" s="421">
        <f t="shared" si="0"/>
        <v>68926</v>
      </c>
      <c r="H124" s="421">
        <f t="shared" si="0"/>
        <v>34016</v>
      </c>
      <c r="I124" s="421">
        <f t="shared" si="0"/>
        <v>136259</v>
      </c>
      <c r="J124" s="421">
        <f t="shared" si="0"/>
        <v>59668</v>
      </c>
      <c r="K124" s="421">
        <f t="shared" si="0"/>
        <v>14150</v>
      </c>
      <c r="L124" s="421">
        <f t="shared" si="0"/>
        <v>45518</v>
      </c>
      <c r="M124" s="421">
        <f t="shared" si="0"/>
        <v>1111430</v>
      </c>
      <c r="N124" s="421">
        <f t="shared" si="0"/>
        <v>840625</v>
      </c>
      <c r="O124" s="421">
        <f t="shared" si="0"/>
        <v>245559</v>
      </c>
      <c r="P124" s="421">
        <f t="shared" si="0"/>
        <v>25246</v>
      </c>
      <c r="Q124" s="421">
        <f t="shared" si="0"/>
        <v>0</v>
      </c>
      <c r="R124" s="421">
        <f t="shared" si="0"/>
        <v>352105</v>
      </c>
      <c r="S124" s="421">
        <f t="shared" si="0"/>
        <v>227511</v>
      </c>
      <c r="T124" s="421">
        <f t="shared" si="0"/>
        <v>124594</v>
      </c>
      <c r="U124" s="421">
        <f t="shared" si="0"/>
        <v>435894</v>
      </c>
      <c r="V124" s="421">
        <f t="shared" si="0"/>
        <v>88228</v>
      </c>
      <c r="W124" s="421">
        <f t="shared" si="0"/>
        <v>81855</v>
      </c>
      <c r="X124" s="421">
        <f t="shared" si="0"/>
        <v>191749</v>
      </c>
      <c r="Y124" s="421">
        <f t="shared" si="0"/>
        <v>74062</v>
      </c>
      <c r="Z124" s="421">
        <f t="shared" si="0"/>
        <v>1685900</v>
      </c>
      <c r="AA124" s="421">
        <f t="shared" si="0"/>
        <v>22880</v>
      </c>
      <c r="AB124" s="421">
        <f t="shared" si="0"/>
        <v>215887</v>
      </c>
      <c r="AC124" s="421">
        <f t="shared" si="0"/>
        <v>123367</v>
      </c>
      <c r="AD124" s="421">
        <f t="shared" si="0"/>
        <v>316705</v>
      </c>
      <c r="AE124" s="421">
        <f t="shared" si="0"/>
        <v>199471</v>
      </c>
      <c r="AF124" s="421">
        <f t="shared" si="0"/>
        <v>56844</v>
      </c>
      <c r="AG124" s="421">
        <f t="shared" si="0"/>
        <v>501126</v>
      </c>
      <c r="AH124" s="421">
        <f t="shared" si="0"/>
        <v>249620</v>
      </c>
      <c r="AI124" s="421">
        <f t="shared" si="0"/>
        <v>302621</v>
      </c>
      <c r="AJ124" s="421">
        <f t="shared" si="0"/>
        <v>287331</v>
      </c>
      <c r="AK124" s="421">
        <f t="shared" si="0"/>
        <v>15290</v>
      </c>
      <c r="AL124" s="421">
        <f t="shared" si="0"/>
        <v>777909</v>
      </c>
      <c r="AM124" s="421">
        <f t="shared" si="0"/>
        <v>592569</v>
      </c>
      <c r="AN124" s="421">
        <f t="shared" si="0"/>
        <v>185340</v>
      </c>
      <c r="AO124" s="421">
        <f t="shared" si="0"/>
        <v>407805</v>
      </c>
      <c r="AP124" s="421">
        <f t="shared" si="0"/>
        <v>149153</v>
      </c>
      <c r="AQ124" s="421">
        <f t="shared" si="0"/>
        <v>123411</v>
      </c>
      <c r="AR124" s="421">
        <f t="shared" si="0"/>
        <v>54807</v>
      </c>
      <c r="AS124" s="421">
        <f t="shared" si="0"/>
        <v>80434</v>
      </c>
      <c r="AT124" s="421">
        <f t="shared" si="0"/>
        <v>765006</v>
      </c>
      <c r="AU124" s="421">
        <f t="shared" si="0"/>
        <v>149321</v>
      </c>
      <c r="AV124" s="421">
        <f t="shared" si="0"/>
        <v>511106</v>
      </c>
      <c r="AW124" s="421">
        <f t="shared" si="0"/>
        <v>53567</v>
      </c>
      <c r="AX124" s="421">
        <f t="shared" si="0"/>
        <v>51012</v>
      </c>
      <c r="AY124" s="421">
        <f t="shared" si="0"/>
        <v>222309</v>
      </c>
      <c r="AZ124" s="421">
        <f t="shared" si="0"/>
        <v>100336</v>
      </c>
      <c r="BA124" s="421">
        <f t="shared" si="0"/>
        <v>121973</v>
      </c>
      <c r="BB124" s="421">
        <f t="shared" si="0"/>
        <v>493144</v>
      </c>
      <c r="BC124" s="421">
        <f t="shared" si="0"/>
        <v>165687</v>
      </c>
      <c r="BD124" s="421">
        <f t="shared" si="0"/>
        <v>327457</v>
      </c>
      <c r="BE124" s="421">
        <f t="shared" si="0"/>
        <v>975580</v>
      </c>
      <c r="BF124" s="421">
        <f t="shared" si="0"/>
        <v>975580</v>
      </c>
      <c r="BG124" s="421">
        <f t="shared" si="0"/>
        <v>908488</v>
      </c>
      <c r="BH124" s="421">
        <f t="shared" si="0"/>
        <v>908488</v>
      </c>
      <c r="BI124" s="421">
        <f t="shared" si="0"/>
        <v>539372</v>
      </c>
      <c r="BJ124" s="421">
        <f t="shared" si="0"/>
        <v>539372</v>
      </c>
      <c r="BK124" s="421">
        <f t="shared" si="0"/>
        <v>2152819</v>
      </c>
      <c r="BL124" s="421">
        <f t="shared" si="0"/>
        <v>1842118</v>
      </c>
      <c r="BM124" s="421">
        <f t="shared" si="0"/>
        <v>310701</v>
      </c>
      <c r="BN124" s="421">
        <f t="shared" si="0"/>
        <v>1120140</v>
      </c>
      <c r="BO124" s="421">
        <f t="shared" si="0"/>
        <v>524427</v>
      </c>
      <c r="BP124" s="421">
        <f t="shared" ref="BP124:EA124" si="1">SUM(BP5:BP123)</f>
        <v>297514</v>
      </c>
      <c r="BQ124" s="421">
        <f t="shared" si="1"/>
        <v>122460</v>
      </c>
      <c r="BR124" s="421">
        <f t="shared" si="1"/>
        <v>175739</v>
      </c>
      <c r="BS124" s="421">
        <f t="shared" si="1"/>
        <v>666871</v>
      </c>
      <c r="BT124" s="421">
        <f t="shared" si="1"/>
        <v>450616</v>
      </c>
      <c r="BU124" s="421">
        <f t="shared" si="1"/>
        <v>216255</v>
      </c>
      <c r="BV124" s="421">
        <f t="shared" si="1"/>
        <v>2818125</v>
      </c>
      <c r="BW124" s="421">
        <f t="shared" si="1"/>
        <v>646678</v>
      </c>
      <c r="BX124" s="421">
        <f t="shared" si="1"/>
        <v>208482</v>
      </c>
      <c r="BY124" s="421">
        <f t="shared" si="1"/>
        <v>1557217</v>
      </c>
      <c r="BZ124" s="421">
        <f t="shared" si="1"/>
        <v>235873</v>
      </c>
      <c r="CA124" s="421">
        <f t="shared" si="1"/>
        <v>169875</v>
      </c>
      <c r="CB124" s="421">
        <f t="shared" si="1"/>
        <v>32016</v>
      </c>
      <c r="CC124" s="421">
        <f t="shared" si="1"/>
        <v>773082</v>
      </c>
      <c r="CD124" s="421">
        <f t="shared" si="1"/>
        <v>262018</v>
      </c>
      <c r="CE124" s="421">
        <f t="shared" si="1"/>
        <v>32901</v>
      </c>
      <c r="CF124" s="421">
        <f t="shared" si="1"/>
        <v>428807</v>
      </c>
      <c r="CG124" s="421">
        <f t="shared" si="1"/>
        <v>49356</v>
      </c>
      <c r="CH124" s="421">
        <f t="shared" si="1"/>
        <v>1939334</v>
      </c>
      <c r="CI124" s="421">
        <f t="shared" si="1"/>
        <v>733539</v>
      </c>
      <c r="CJ124" s="421">
        <f t="shared" si="1"/>
        <v>440349</v>
      </c>
      <c r="CK124" s="421">
        <f t="shared" si="1"/>
        <v>765446</v>
      </c>
      <c r="CL124" s="421">
        <f t="shared" si="1"/>
        <v>2401333</v>
      </c>
      <c r="CM124" s="421">
        <f t="shared" si="1"/>
        <v>2101622</v>
      </c>
      <c r="CN124" s="421">
        <f t="shared" si="1"/>
        <v>12663</v>
      </c>
      <c r="CO124" s="421">
        <f t="shared" si="1"/>
        <v>126144</v>
      </c>
      <c r="CP124" s="421">
        <f t="shared" si="1"/>
        <v>133826</v>
      </c>
      <c r="CQ124" s="421">
        <f t="shared" si="1"/>
        <v>299711</v>
      </c>
      <c r="CR124" s="421">
        <f t="shared" si="1"/>
        <v>10503</v>
      </c>
      <c r="CS124" s="421">
        <f t="shared" si="1"/>
        <v>10503</v>
      </c>
      <c r="CT124" s="421">
        <f t="shared" si="1"/>
        <v>339303</v>
      </c>
      <c r="CU124" s="421">
        <f t="shared" si="1"/>
        <v>339303</v>
      </c>
      <c r="CV124" s="421">
        <f t="shared" si="1"/>
        <v>3145869</v>
      </c>
      <c r="CW124" s="421">
        <f t="shared" si="1"/>
        <v>1305310</v>
      </c>
      <c r="CX124" s="421">
        <f t="shared" si="1"/>
        <v>1840559</v>
      </c>
      <c r="CY124" s="421">
        <f t="shared" si="1"/>
        <v>924376</v>
      </c>
      <c r="CZ124" s="421">
        <f t="shared" si="1"/>
        <v>924376</v>
      </c>
      <c r="DA124" s="421">
        <f t="shared" si="1"/>
        <v>641891</v>
      </c>
      <c r="DB124" s="421">
        <f t="shared" si="1"/>
        <v>330102</v>
      </c>
      <c r="DC124" s="421">
        <f t="shared" si="1"/>
        <v>311789</v>
      </c>
      <c r="DD124" s="421">
        <f t="shared" si="1"/>
        <v>3460328</v>
      </c>
      <c r="DE124" s="421">
        <f t="shared" si="1"/>
        <v>912942</v>
      </c>
      <c r="DF124" s="421">
        <f t="shared" si="1"/>
        <v>805085</v>
      </c>
      <c r="DG124" s="421">
        <f t="shared" si="1"/>
        <v>333169</v>
      </c>
      <c r="DH124" s="421">
        <f t="shared" si="1"/>
        <v>904187</v>
      </c>
      <c r="DI124" s="421">
        <f t="shared" si="1"/>
        <v>104245</v>
      </c>
      <c r="DJ124" s="421">
        <f t="shared" si="1"/>
        <v>191250</v>
      </c>
      <c r="DK124" s="421">
        <f t="shared" si="1"/>
        <v>206295</v>
      </c>
      <c r="DL124" s="421">
        <f t="shared" si="1"/>
        <v>24383</v>
      </c>
      <c r="DM124" s="421">
        <f t="shared" si="1"/>
        <v>960</v>
      </c>
      <c r="DN124" s="421">
        <f t="shared" si="1"/>
        <v>3155</v>
      </c>
      <c r="DO124" s="421">
        <f t="shared" si="1"/>
        <v>2641207</v>
      </c>
      <c r="DP124" s="421">
        <f t="shared" si="1"/>
        <v>1781049</v>
      </c>
      <c r="DQ124" s="421">
        <f t="shared" si="1"/>
        <v>75823</v>
      </c>
      <c r="DR124" s="421">
        <f t="shared" si="1"/>
        <v>346852</v>
      </c>
      <c r="DS124" s="421">
        <f t="shared" si="1"/>
        <v>206785</v>
      </c>
      <c r="DT124" s="421">
        <f t="shared" si="1"/>
        <v>230698</v>
      </c>
      <c r="DU124" s="421">
        <f t="shared" si="1"/>
        <v>0</v>
      </c>
      <c r="DV124" s="421">
        <f t="shared" si="1"/>
        <v>0</v>
      </c>
      <c r="DW124" s="421">
        <f t="shared" si="1"/>
        <v>0</v>
      </c>
      <c r="DX124" s="421">
        <f t="shared" si="1"/>
        <v>792431</v>
      </c>
      <c r="DY124" s="421">
        <f t="shared" si="1"/>
        <v>393349</v>
      </c>
      <c r="DZ124" s="421">
        <f t="shared" si="1"/>
        <v>399082</v>
      </c>
      <c r="EA124" s="421">
        <f t="shared" si="1"/>
        <v>2690653</v>
      </c>
      <c r="EB124" s="421">
        <f t="shared" ref="EB124:FA124" si="2">SUM(EB5:EB123)</f>
        <v>2361537</v>
      </c>
      <c r="EC124" s="421">
        <f t="shared" si="2"/>
        <v>29092</v>
      </c>
      <c r="ED124" s="421">
        <f t="shared" si="2"/>
        <v>100285</v>
      </c>
      <c r="EE124" s="421">
        <f t="shared" si="2"/>
        <v>199739</v>
      </c>
      <c r="EF124" s="421">
        <f t="shared" si="2"/>
        <v>55746</v>
      </c>
      <c r="EG124" s="421">
        <f t="shared" si="2"/>
        <v>55746</v>
      </c>
      <c r="EH124" s="421">
        <f t="shared" si="2"/>
        <v>4330733</v>
      </c>
      <c r="EI124" s="421">
        <f t="shared" si="2"/>
        <v>3049896</v>
      </c>
      <c r="EJ124" s="421">
        <f t="shared" si="2"/>
        <v>165372</v>
      </c>
      <c r="EK124" s="421">
        <f t="shared" si="2"/>
        <v>405968</v>
      </c>
      <c r="EL124" s="421">
        <f t="shared" si="2"/>
        <v>709497</v>
      </c>
      <c r="EM124" s="421">
        <f t="shared" si="2"/>
        <v>2392191</v>
      </c>
      <c r="EN124" s="421">
        <f t="shared" si="2"/>
        <v>371232</v>
      </c>
      <c r="EO124" s="421">
        <f t="shared" si="2"/>
        <v>507382</v>
      </c>
      <c r="EP124" s="421">
        <f t="shared" si="2"/>
        <v>164510</v>
      </c>
      <c r="EQ124" s="421">
        <f t="shared" si="2"/>
        <v>1147653</v>
      </c>
      <c r="ER124" s="421">
        <f t="shared" si="2"/>
        <v>18657</v>
      </c>
      <c r="ES124" s="421">
        <f t="shared" si="2"/>
        <v>182757</v>
      </c>
      <c r="ET124" s="421">
        <f t="shared" si="2"/>
        <v>48630</v>
      </c>
      <c r="EU124" s="421">
        <f t="shared" si="2"/>
        <v>48630</v>
      </c>
      <c r="EV124" s="421">
        <f t="shared" si="2"/>
        <v>0</v>
      </c>
      <c r="EW124" s="421">
        <f t="shared" si="2"/>
        <v>0</v>
      </c>
      <c r="EX124" s="421">
        <f t="shared" si="2"/>
        <v>0</v>
      </c>
      <c r="EY124" s="421">
        <f t="shared" si="2"/>
        <v>0</v>
      </c>
      <c r="EZ124" s="421">
        <f t="shared" si="2"/>
        <v>0</v>
      </c>
      <c r="FA124" s="421">
        <f t="shared" si="2"/>
        <v>0</v>
      </c>
    </row>
    <row r="126" spans="1:157" x14ac:dyDescent="0.15">
      <c r="B126" s="393" t="s">
        <v>2033</v>
      </c>
      <c r="C126" s="393" t="str">
        <f>_xlfn.XLOOKUP(C3,資本形成部門コンバータ!$E:$E,資本形成部門コンバータ!$B:$B,"",0,1)</f>
        <v/>
      </c>
      <c r="D126" s="393" t="str">
        <f>_xlfn.XLOOKUP(D3,資本形成部門コンバータ!$E:$E,資本形成部門コンバータ!$B:$B,"",0,1)</f>
        <v/>
      </c>
      <c r="E126" s="393" t="str">
        <f>_xlfn.XLOOKUP(E3,資本形成部門コンバータ!$E:$E,資本形成部門コンバータ!$B:$B,"",0,1)</f>
        <v>011</v>
      </c>
      <c r="F126" s="393" t="str">
        <f>_xlfn.XLOOKUP(F3,資本形成部門コンバータ!$E:$E,資本形成部門コンバータ!$B:$B,"",0,1)</f>
        <v>012</v>
      </c>
      <c r="G126" s="393" t="str">
        <f>_xlfn.XLOOKUP(G3,資本形成部門コンバータ!$E:$E,資本形成部門コンバータ!$B:$B,"",0,1)</f>
        <v>013</v>
      </c>
      <c r="H126" s="393" t="str">
        <f>_xlfn.XLOOKUP(H3,資本形成部門コンバータ!$E:$E,資本形成部門コンバータ!$B:$B,"",0,1)</f>
        <v>015</v>
      </c>
      <c r="I126" s="393" t="str">
        <f>_xlfn.XLOOKUP(I3,資本形成部門コンバータ!$E:$E,資本形成部門コンバータ!$B:$B,"",0,1)</f>
        <v>017</v>
      </c>
      <c r="J126" s="393" t="str">
        <f>_xlfn.XLOOKUP(J3,資本形成部門コンバータ!$E:$E,資本形成部門コンバータ!$B:$B,"",0,1)</f>
        <v/>
      </c>
      <c r="K126" s="393" t="str">
        <f>_xlfn.XLOOKUP(K3,資本形成部門コンバータ!$E:$E,資本形成部門コンバータ!$B:$B,"",0,1)</f>
        <v>061</v>
      </c>
      <c r="L126" s="393" t="str">
        <f>_xlfn.XLOOKUP(L3,資本形成部門コンバータ!$E:$E,資本形成部門コンバータ!$B:$B,"",0,1)</f>
        <v>062</v>
      </c>
      <c r="M126" s="393" t="str">
        <f>_xlfn.XLOOKUP(M3,資本形成部門コンバータ!$E:$E,資本形成部門コンバータ!$B:$B,"",0,1)</f>
        <v/>
      </c>
      <c r="N126" s="393" t="str">
        <f>_xlfn.XLOOKUP(N3,資本形成部門コンバータ!$E:$E,資本形成部門コンバータ!$B:$B,"",0,1)</f>
        <v>111</v>
      </c>
      <c r="O126" s="393" t="str">
        <f>_xlfn.XLOOKUP(O3,資本形成部門コンバータ!$E:$E,資本形成部門コンバータ!$B:$B,"",0,1)</f>
        <v>112</v>
      </c>
      <c r="P126" s="393" t="str">
        <f>_xlfn.XLOOKUP(P3,資本形成部門コンバータ!$E:$E,資本形成部門コンバータ!$B:$B,"",0,1)</f>
        <v>113</v>
      </c>
      <c r="Q126" s="393" t="str">
        <f>_xlfn.XLOOKUP(Q3,資本形成部門コンバータ!$E:$E,資本形成部門コンバータ!$B:$B,"",0,1)</f>
        <v>114</v>
      </c>
      <c r="R126" s="393" t="str">
        <f>_xlfn.XLOOKUP(R3,資本形成部門コンバータ!$E:$E,資本形成部門コンバータ!$B:$B,"",0,1)</f>
        <v/>
      </c>
      <c r="S126" s="393" t="str">
        <f>_xlfn.XLOOKUP(S3,資本形成部門コンバータ!$E:$E,資本形成部門コンバータ!$B:$B,"",0,1)</f>
        <v>151</v>
      </c>
      <c r="T126" s="393" t="str">
        <f>_xlfn.XLOOKUP(T3,資本形成部門コンバータ!$E:$E,資本形成部門コンバータ!$B:$B,"",0,1)</f>
        <v>152</v>
      </c>
      <c r="U126" s="393" t="str">
        <f>_xlfn.XLOOKUP(U3,資本形成部門コンバータ!$E:$E,資本形成部門コンバータ!$B:$B,"",0,1)</f>
        <v/>
      </c>
      <c r="V126" s="393" t="str">
        <f>_xlfn.XLOOKUP(V3,資本形成部門コンバータ!$E:$E,資本形成部門コンバータ!$B:$B,"",0,1)</f>
        <v>161</v>
      </c>
      <c r="W126" s="393" t="str">
        <f>_xlfn.XLOOKUP(W3,資本形成部門コンバータ!$E:$E,資本形成部門コンバータ!$B:$B,"",0,1)</f>
        <v>162</v>
      </c>
      <c r="X126" s="393" t="str">
        <f>_xlfn.XLOOKUP(X3,資本形成部門コンバータ!$E:$E,資本形成部門コンバータ!$B:$B,"",0,1)</f>
        <v>163</v>
      </c>
      <c r="Y126" s="393" t="str">
        <f>_xlfn.XLOOKUP(Y3,資本形成部門コンバータ!$E:$E,資本形成部門コンバータ!$B:$B,"",0,1)</f>
        <v>164</v>
      </c>
      <c r="Z126" s="393" t="str">
        <f>_xlfn.XLOOKUP(Z3,資本形成部門コンバータ!$E:$E,資本形成部門コンバータ!$B:$B,"",0,1)</f>
        <v/>
      </c>
      <c r="AA126" s="393" t="str">
        <f>_xlfn.XLOOKUP(AA3,資本形成部門コンバータ!$E:$E,資本形成部門コンバータ!$B:$B,"",0,1)</f>
        <v>201</v>
      </c>
      <c r="AB126" s="393" t="str">
        <f>_xlfn.XLOOKUP(AB3,資本形成部門コンバータ!$E:$E,資本形成部門コンバータ!$B:$B,"",0,1)</f>
        <v>202</v>
      </c>
      <c r="AC126" s="393" t="str">
        <f>_xlfn.XLOOKUP(AC3,資本形成部門コンバータ!$E:$E,資本形成部門コンバータ!$B:$B,"",0,1)</f>
        <v>203</v>
      </c>
      <c r="AD126" s="393" t="str">
        <f>_xlfn.XLOOKUP(AD3,資本形成部門コンバータ!$E:$E,資本形成部門コンバータ!$B:$B,"",0,1)</f>
        <v>204</v>
      </c>
      <c r="AE126" s="393" t="str">
        <f>_xlfn.XLOOKUP(AE3,資本形成部門コンバータ!$E:$E,資本形成部門コンバータ!$B:$B,"",0,1)</f>
        <v>205</v>
      </c>
      <c r="AF126" s="393" t="str">
        <f>_xlfn.XLOOKUP(AF3,資本形成部門コンバータ!$E:$E,資本形成部門コンバータ!$B:$B,"",0,1)</f>
        <v>206</v>
      </c>
      <c r="AG126" s="393" t="str">
        <f>_xlfn.XLOOKUP(AG3,資本形成部門コンバータ!$E:$E,資本形成部門コンバータ!$B:$B,"",0,1)</f>
        <v>207</v>
      </c>
      <c r="AH126" s="393" t="str">
        <f>_xlfn.XLOOKUP(AH3,資本形成部門コンバータ!$E:$E,資本形成部門コンバータ!$B:$B,"",0,1)</f>
        <v>208</v>
      </c>
      <c r="AI126" s="393" t="str">
        <f>_xlfn.XLOOKUP(AI3,資本形成部門コンバータ!$E:$E,資本形成部門コンバータ!$B:$B,"",0,1)</f>
        <v/>
      </c>
      <c r="AJ126" s="393" t="str">
        <f>_xlfn.XLOOKUP(AJ3,資本形成部門コンバータ!$E:$E,資本形成部門コンバータ!$B:$B,"",0,1)</f>
        <v>211</v>
      </c>
      <c r="AK126" s="393" t="str">
        <f>_xlfn.XLOOKUP(AK3,資本形成部門コンバータ!$E:$E,資本形成部門コンバータ!$B:$B,"",0,1)</f>
        <v>212</v>
      </c>
      <c r="AL126" s="393" t="str">
        <f>_xlfn.XLOOKUP(AL3,資本形成部門コンバータ!$E:$E,資本形成部門コンバータ!$B:$B,"",0,1)</f>
        <v/>
      </c>
      <c r="AM126" s="393" t="str">
        <f>_xlfn.XLOOKUP(AM3,資本形成部門コンバータ!$E:$E,資本形成部門コンバータ!$B:$B,"",0,1)</f>
        <v>221</v>
      </c>
      <c r="AN126" s="393" t="str">
        <f>_xlfn.XLOOKUP(AN3,資本形成部門コンバータ!$E:$E,資本形成部門コンバータ!$B:$B,"",0,1)</f>
        <v>222</v>
      </c>
      <c r="AO126" s="393" t="str">
        <f>_xlfn.XLOOKUP(AO3,資本形成部門コンバータ!$E:$E,資本形成部門コンバータ!$B:$B,"",0,1)</f>
        <v/>
      </c>
      <c r="AP126" s="393" t="str">
        <f>_xlfn.XLOOKUP(AP3,資本形成部門コンバータ!$E:$E,資本形成部門コンバータ!$B:$B,"",0,1)</f>
        <v>251</v>
      </c>
      <c r="AQ126" s="393" t="str">
        <f>_xlfn.XLOOKUP(AQ3,資本形成部門コンバータ!$E:$E,資本形成部門コンバータ!$B:$B,"",0,1)</f>
        <v>252</v>
      </c>
      <c r="AR126" s="393" t="str">
        <f>_xlfn.XLOOKUP(AR3,資本形成部門コンバータ!$E:$E,資本形成部門コンバータ!$B:$B,"",0,1)</f>
        <v>253</v>
      </c>
      <c r="AS126" s="393" t="str">
        <f>_xlfn.XLOOKUP(AS3,資本形成部門コンバータ!$E:$E,資本形成部門コンバータ!$B:$B,"",0,1)</f>
        <v>259</v>
      </c>
      <c r="AT126" s="393" t="str">
        <f>_xlfn.XLOOKUP(AT3,資本形成部門コンバータ!$E:$E,資本形成部門コンバータ!$B:$B,"",0,1)</f>
        <v/>
      </c>
      <c r="AU126" s="393" t="str">
        <f>_xlfn.XLOOKUP(AU3,資本形成部門コンバータ!$E:$E,資本形成部門コンバータ!$B:$B,"",0,1)</f>
        <v>261</v>
      </c>
      <c r="AV126" s="393" t="str">
        <f>_xlfn.XLOOKUP(AV3,資本形成部門コンバータ!$E:$E,資本形成部門コンバータ!$B:$B,"",0,1)</f>
        <v>262</v>
      </c>
      <c r="AW126" s="393" t="str">
        <f>_xlfn.XLOOKUP(AW3,資本形成部門コンバータ!$E:$E,資本形成部門コンバータ!$B:$B,"",0,1)</f>
        <v>263</v>
      </c>
      <c r="AX126" s="393" t="str">
        <f>_xlfn.XLOOKUP(AX3,資本形成部門コンバータ!$E:$E,資本形成部門コンバータ!$B:$B,"",0,1)</f>
        <v>269</v>
      </c>
      <c r="AY126" s="393" t="str">
        <f>_xlfn.XLOOKUP(AY3,資本形成部門コンバータ!$E:$E,資本形成部門コンバータ!$B:$B,"",0,1)</f>
        <v/>
      </c>
      <c r="AZ126" s="393" t="str">
        <f>_xlfn.XLOOKUP(AZ3,資本形成部門コンバータ!$E:$E,資本形成部門コンバータ!$B:$B,"",0,1)</f>
        <v>271</v>
      </c>
      <c r="BA126" s="393" t="str">
        <f>_xlfn.XLOOKUP(BA3,資本形成部門コンバータ!$E:$E,資本形成部門コンバータ!$B:$B,"",0,1)</f>
        <v>272</v>
      </c>
      <c r="BB126" s="393" t="str">
        <f>_xlfn.XLOOKUP(BB3,資本形成部門コンバータ!$E:$E,資本形成部門コンバータ!$B:$B,"",0,1)</f>
        <v/>
      </c>
      <c r="BC126" s="393" t="str">
        <f>_xlfn.XLOOKUP(BC3,資本形成部門コンバータ!$E:$E,資本形成部門コンバータ!$B:$B,"",0,1)</f>
        <v>281</v>
      </c>
      <c r="BD126" s="393" t="str">
        <f>_xlfn.XLOOKUP(BD3,資本形成部門コンバータ!$E:$E,資本形成部門コンバータ!$B:$B,"",0,1)</f>
        <v>289</v>
      </c>
      <c r="BE126" s="393" t="str">
        <f>_xlfn.XLOOKUP(BE3,資本形成部門コンバータ!$E:$E,資本形成部門コンバータ!$B:$B,"",0,1)</f>
        <v/>
      </c>
      <c r="BF126" s="393" t="str">
        <f>_xlfn.XLOOKUP(BF3,資本形成部門コンバータ!$E:$E,資本形成部門コンバータ!$B:$B,"",0,1)</f>
        <v>291</v>
      </c>
      <c r="BG126" s="393" t="str">
        <f>_xlfn.XLOOKUP(BG3,資本形成部門コンバータ!$E:$E,資本形成部門コンバータ!$B:$B,"",0,1)</f>
        <v/>
      </c>
      <c r="BH126" s="393" t="str">
        <f>_xlfn.XLOOKUP(BH3,資本形成部門コンバータ!$E:$E,資本形成部門コンバータ!$B:$B,"",0,1)</f>
        <v>301</v>
      </c>
      <c r="BI126" s="393" t="str">
        <f>_xlfn.XLOOKUP(BI3,資本形成部門コンバータ!$E:$E,資本形成部門コンバータ!$B:$B,"",0,1)</f>
        <v/>
      </c>
      <c r="BJ126" s="393" t="str">
        <f>_xlfn.XLOOKUP(BJ3,資本形成部門コンバータ!$E:$E,資本形成部門コンバータ!$B:$B,"",0,1)</f>
        <v>311</v>
      </c>
      <c r="BK126" s="393" t="str">
        <f>_xlfn.XLOOKUP(BK3,資本形成部門コンバータ!$E:$E,資本形成部門コンバータ!$B:$B,"",0,1)</f>
        <v/>
      </c>
      <c r="BL126" s="393" t="str">
        <f>_xlfn.XLOOKUP(BL3,資本形成部門コンバータ!$E:$E,資本形成部門コンバータ!$B:$B,"",0,1)</f>
        <v>321</v>
      </c>
      <c r="BM126" s="393" t="str">
        <f>_xlfn.XLOOKUP(BM3,資本形成部門コンバータ!$E:$E,資本形成部門コンバータ!$B:$B,"",0,1)</f>
        <v>329</v>
      </c>
      <c r="BN126" s="393" t="str">
        <f>_xlfn.XLOOKUP(BN3,資本形成部門コンバータ!$E:$E,資本形成部門コンバータ!$B:$B,"",0,1)</f>
        <v/>
      </c>
      <c r="BO126" s="393" t="str">
        <f>_xlfn.XLOOKUP(BO3,資本形成部門コンバータ!$E:$E,資本形成部門コンバータ!$B:$B,"",0,1)</f>
        <v>331</v>
      </c>
      <c r="BP126" s="393" t="str">
        <f>_xlfn.XLOOKUP(BP3,資本形成部門コンバータ!$E:$E,資本形成部門コンバータ!$B:$B,"",0,1)</f>
        <v>332</v>
      </c>
      <c r="BQ126" s="393" t="str">
        <f>_xlfn.XLOOKUP(BQ3,資本形成部門コンバータ!$E:$E,資本形成部門コンバータ!$B:$B,"",0,1)</f>
        <v>333</v>
      </c>
      <c r="BR126" s="393" t="str">
        <f>_xlfn.XLOOKUP(BR3,資本形成部門コンバータ!$E:$E,資本形成部門コンバータ!$B:$B,"",0,1)</f>
        <v>339</v>
      </c>
      <c r="BS126" s="393" t="str">
        <f>_xlfn.XLOOKUP(BS3,資本形成部門コンバータ!$E:$E,資本形成部門コンバータ!$B:$B,"",0,1)</f>
        <v/>
      </c>
      <c r="BT126" s="393" t="str">
        <f>_xlfn.XLOOKUP(BT3,資本形成部門コンバータ!$E:$E,資本形成部門コンバータ!$B:$B,"",0,1)</f>
        <v>341</v>
      </c>
      <c r="BU126" s="393" t="str">
        <f>_xlfn.XLOOKUP(BU3,資本形成部門コンバータ!$E:$E,資本形成部門コンバータ!$B:$B,"",0,1)</f>
        <v>342</v>
      </c>
      <c r="BV126" s="393" t="str">
        <f>_xlfn.XLOOKUP(BV3,資本形成部門コンバータ!$E:$E,資本形成部門コンバータ!$B:$B,"",0,1)</f>
        <v/>
      </c>
      <c r="BW126" s="393" t="str">
        <f>_xlfn.XLOOKUP(BW3,資本形成部門コンバータ!$E:$E,資本形成部門コンバータ!$B:$B,"",0,1)</f>
        <v>351</v>
      </c>
      <c r="BX126" s="393" t="str">
        <f>_xlfn.XLOOKUP(BX3,資本形成部門コンバータ!$E:$E,資本形成部門コンバータ!$B:$B,"",0,1)</f>
        <v>352</v>
      </c>
      <c r="BY126" s="393" t="str">
        <f>_xlfn.XLOOKUP(BY3,資本形成部門コンバータ!$E:$E,資本形成部門コンバータ!$B:$B,"",0,1)</f>
        <v>353</v>
      </c>
      <c r="BZ126" s="393" t="str">
        <f>_xlfn.XLOOKUP(BZ3,資本形成部門コンバータ!$E:$E,資本形成部門コンバータ!$B:$B,"",0,1)</f>
        <v>354</v>
      </c>
      <c r="CA126" s="393" t="str">
        <f>_xlfn.XLOOKUP(CA3,資本形成部門コンバータ!$E:$E,資本形成部門コンバータ!$B:$B,"",0,1)</f>
        <v>359</v>
      </c>
      <c r="CB126" s="393" t="str">
        <f>_xlfn.XLOOKUP(CB3,資本形成部門コンバータ!$E:$E,資本形成部門コンバータ!$B:$B,"",0,1)</f>
        <v/>
      </c>
      <c r="CC126" s="393" t="str">
        <f>_xlfn.XLOOKUP(CC3,資本形成部門コンバータ!$E:$E,資本形成部門コンバータ!$B:$B,"",0,1)</f>
        <v/>
      </c>
      <c r="CD126" s="393" t="str">
        <f>_xlfn.XLOOKUP(CD3,資本形成部門コンバータ!$E:$E,資本形成部門コンバータ!$B:$B,"",0,1)</f>
        <v>191</v>
      </c>
      <c r="CE126" s="393" t="str">
        <f>_xlfn.XLOOKUP(CE3,資本形成部門コンバータ!$E:$E,資本形成部門コンバータ!$B:$B,"",0,1)</f>
        <v>231</v>
      </c>
      <c r="CF126" s="393" t="str">
        <f>_xlfn.XLOOKUP(CF3,資本形成部門コンバータ!$E:$E,資本形成部門コンバータ!$B:$B,"",0,1)</f>
        <v>391</v>
      </c>
      <c r="CG126" s="393" t="str">
        <f>_xlfn.XLOOKUP(CG3,資本形成部門コンバータ!$E:$E,資本形成部門コンバータ!$B:$B,"",0,1)</f>
        <v>392</v>
      </c>
      <c r="CH126" s="393" t="str">
        <f>_xlfn.XLOOKUP(CH3,資本形成部門コンバータ!$E:$E,資本形成部門コンバータ!$B:$B,"",0,1)</f>
        <v/>
      </c>
      <c r="CI126" s="393" t="str">
        <f>_xlfn.XLOOKUP(CI3,資本形成部門コンバータ!$E:$E,資本形成部門コンバータ!$B:$B,"",0,1)</f>
        <v>411</v>
      </c>
      <c r="CJ126" s="393" t="str">
        <f>_xlfn.XLOOKUP(CJ3,資本形成部門コンバータ!$E:$E,資本形成部門コンバータ!$B:$B,"",0,1)</f>
        <v>412</v>
      </c>
      <c r="CK126" s="393" t="str">
        <f>_xlfn.XLOOKUP(CK3,資本形成部門コンバータ!$E:$E,資本形成部門コンバータ!$B:$B,"",0,1)</f>
        <v>413</v>
      </c>
      <c r="CL126" s="393" t="str">
        <f>_xlfn.XLOOKUP(CL3,資本形成部門コンバータ!$E:$E,資本形成部門コンバータ!$B:$B,"",0,1)</f>
        <v/>
      </c>
      <c r="CM126" s="393" t="str">
        <f>_xlfn.XLOOKUP(CM3,資本形成部門コンバータ!$E:$E,資本形成部門コンバータ!$B:$B,"",0,1)</f>
        <v>461</v>
      </c>
      <c r="CN126" s="393" t="str">
        <f>_xlfn.XLOOKUP(CN3,資本形成部門コンバータ!$E:$E,資本形成部門コンバータ!$B:$B,"",0,1)</f>
        <v/>
      </c>
      <c r="CO126" s="393" t="str">
        <f>_xlfn.XLOOKUP(CO3,資本形成部門コンバータ!$E:$E,資本形成部門コンバータ!$B:$B,"",0,1)</f>
        <v/>
      </c>
      <c r="CP126" s="393" t="str">
        <f>_xlfn.XLOOKUP(CP3,資本形成部門コンバータ!$E:$E,資本形成部門コンバータ!$B:$B,"",0,1)</f>
        <v/>
      </c>
      <c r="CQ126" s="393" t="str">
        <f>_xlfn.XLOOKUP(CQ3,資本形成部門コンバータ!$E:$E,資本形成部門コンバータ!$B:$B,"",0,1)</f>
        <v>462</v>
      </c>
      <c r="CR126" s="393" t="str">
        <f>_xlfn.XLOOKUP(CR3,資本形成部門コンバータ!$E:$E,資本形成部門コンバータ!$B:$B,"",0,1)</f>
        <v/>
      </c>
      <c r="CS126" s="393" t="str">
        <f>_xlfn.XLOOKUP(CS3,資本形成部門コンバータ!$E:$E,資本形成部門コンバータ!$B:$B,"",0,1)</f>
        <v>471</v>
      </c>
      <c r="CT126" s="393" t="str">
        <f>_xlfn.XLOOKUP(CT3,資本形成部門コンバータ!$E:$E,資本形成部門コンバータ!$B:$B,"",0,1)</f>
        <v/>
      </c>
      <c r="CU126" s="393" t="str">
        <f>_xlfn.XLOOKUP(CU3,資本形成部門コンバータ!$E:$E,資本形成部門コンバータ!$B:$B,"",0,1)</f>
        <v>481</v>
      </c>
      <c r="CV126" s="393" t="str">
        <f>_xlfn.XLOOKUP(CV3,資本形成部門コンバータ!$E:$E,資本形成部門コンバータ!$B:$B,"",0,1)</f>
        <v/>
      </c>
      <c r="CW126" s="393" t="str">
        <f>_xlfn.XLOOKUP(CW3,資本形成部門コンバータ!$E:$E,資本形成部門コンバータ!$B:$B,"",0,1)</f>
        <v>511</v>
      </c>
      <c r="CX126" s="393" t="str">
        <f>_xlfn.XLOOKUP(CX3,資本形成部門コンバータ!$E:$E,資本形成部門コンバータ!$B:$B,"",0,1)</f>
        <v>511</v>
      </c>
      <c r="CY126" s="393" t="str">
        <f>_xlfn.XLOOKUP(CY3,資本形成部門コンバータ!$E:$E,資本形成部門コンバータ!$B:$B,"",0,1)</f>
        <v/>
      </c>
      <c r="CZ126" s="393" t="str">
        <f>_xlfn.XLOOKUP(CZ3,資本形成部門コンバータ!$E:$E,資本形成部門コンバータ!$B:$B,"",0,1)</f>
        <v>531</v>
      </c>
      <c r="DA126" s="393" t="str">
        <f>_xlfn.XLOOKUP(DA3,資本形成部門コンバータ!$E:$E,資本形成部門コンバータ!$B:$B,"",0,1)</f>
        <v/>
      </c>
      <c r="DB126" s="393" t="str">
        <f>_xlfn.XLOOKUP(DB3,資本形成部門コンバータ!$E:$E,資本形成部門コンバータ!$B:$B,"",0,1)</f>
        <v>551</v>
      </c>
      <c r="DC126" s="393" t="str">
        <f>_xlfn.XLOOKUP(DC3,資本形成部門コンバータ!$E:$E,資本形成部門コンバータ!$B:$B,"",0,1)</f>
        <v>552</v>
      </c>
      <c r="DD126" s="393" t="str">
        <f>_xlfn.XLOOKUP(DD3,資本形成部門コンバータ!$E:$E,資本形成部門コンバータ!$B:$B,"",0,1)</f>
        <v/>
      </c>
      <c r="DE126" s="393" t="str">
        <f>_xlfn.XLOOKUP(DE3,資本形成部門コンバータ!$E:$E,資本形成部門コンバータ!$B:$B,"",0,1)</f>
        <v>571</v>
      </c>
      <c r="DF126" s="393" t="str">
        <f>_xlfn.XLOOKUP(DF3,資本形成部門コンバータ!$E:$E,資本形成部門コンバータ!$B:$B,"",0,1)</f>
        <v>572</v>
      </c>
      <c r="DG126" s="393" t="str">
        <f>_xlfn.XLOOKUP(DG3,資本形成部門コンバータ!$E:$E,資本形成部門コンバータ!$B:$B,"",0,1)</f>
        <v>574</v>
      </c>
      <c r="DH126" s="393" t="str">
        <f>_xlfn.XLOOKUP(DH3,資本形成部門コンバータ!$E:$E,資本形成部門コンバータ!$B:$B,"",0,1)</f>
        <v>575</v>
      </c>
      <c r="DI126" s="393" t="str">
        <f>_xlfn.XLOOKUP(DI3,資本形成部門コンバータ!$E:$E,資本形成部門コンバータ!$B:$B,"",0,1)</f>
        <v>576</v>
      </c>
      <c r="DJ126" s="393" t="str">
        <f>_xlfn.XLOOKUP(DJ3,資本形成部門コンバータ!$E:$E,資本形成部門コンバータ!$B:$B,"",0,1)</f>
        <v>577</v>
      </c>
      <c r="DK126" s="393" t="str">
        <f>_xlfn.XLOOKUP(DK3,資本形成部門コンバータ!$E:$E,資本形成部門コンバータ!$B:$B,"",0,1)</f>
        <v>578</v>
      </c>
      <c r="DL126" s="393" t="str">
        <f>_xlfn.XLOOKUP(DL3,資本形成部門コンバータ!$E:$E,資本形成部門コンバータ!$B:$B,"",0,1)</f>
        <v>578</v>
      </c>
      <c r="DM126" s="393" t="str">
        <f>_xlfn.XLOOKUP(DM3,資本形成部門コンバータ!$E:$E,資本形成部門コンバータ!$B:$B,"",0,1)</f>
        <v>578</v>
      </c>
      <c r="DN126" s="393" t="str">
        <f>_xlfn.XLOOKUP(DN3,資本形成部門コンバータ!$E:$E,資本形成部門コンバータ!$B:$B,"",0,1)</f>
        <v>579</v>
      </c>
      <c r="DO126" s="393" t="str">
        <f>_xlfn.XLOOKUP(DO3,資本形成部門コンバータ!$E:$E,資本形成部門コンバータ!$B:$B,"",0,1)</f>
        <v/>
      </c>
      <c r="DP126" s="393" t="str">
        <f>_xlfn.XLOOKUP(DP3,資本形成部門コンバータ!$E:$E,資本形成部門コンバータ!$B:$B,"",0,1)</f>
        <v>591</v>
      </c>
      <c r="DQ126" s="393" t="str">
        <f>_xlfn.XLOOKUP(DQ3,資本形成部門コンバータ!$E:$E,資本形成部門コンバータ!$B:$B,"",0,1)</f>
        <v>592</v>
      </c>
      <c r="DR126" s="393" t="str">
        <f>_xlfn.XLOOKUP(DR3,資本形成部門コンバータ!$E:$E,資本形成部門コンバータ!$B:$B,"",0,1)</f>
        <v>593</v>
      </c>
      <c r="DS126" s="393" t="str">
        <f>_xlfn.XLOOKUP(DS3,資本形成部門コンバータ!$E:$E,資本形成部門コンバータ!$B:$B,"",0,1)</f>
        <v>594</v>
      </c>
      <c r="DT126" s="393" t="str">
        <f>_xlfn.XLOOKUP(DT3,資本形成部門コンバータ!$E:$E,資本形成部門コンバータ!$B:$B,"",0,1)</f>
        <v>595</v>
      </c>
      <c r="DU126" s="393" t="str">
        <f>_xlfn.XLOOKUP(DU3,資本形成部門コンバータ!$E:$E,資本形成部門コンバータ!$B:$B,"",0,1)</f>
        <v/>
      </c>
      <c r="DV126" s="393" t="str">
        <f>_xlfn.XLOOKUP(DV3,資本形成部門コンバータ!$E:$E,資本形成部門コンバータ!$B:$B,"",0,1)</f>
        <v>611</v>
      </c>
      <c r="DW126" s="393" t="str">
        <f>_xlfn.XLOOKUP(DW3,資本形成部門コンバータ!$E:$E,資本形成部門コンバータ!$B:$B,"",0,1)</f>
        <v>611</v>
      </c>
      <c r="DX126" s="393" t="str">
        <f>_xlfn.XLOOKUP(DX3,資本形成部門コンバータ!$E:$E,資本形成部門コンバータ!$B:$B,"",0,1)</f>
        <v/>
      </c>
      <c r="DY126" s="393" t="str">
        <f>_xlfn.XLOOKUP(DY3,資本形成部門コンバータ!$E:$E,資本形成部門コンバータ!$B:$B,"",0,1)</f>
        <v>631</v>
      </c>
      <c r="DZ126" s="393" t="str">
        <f>_xlfn.XLOOKUP(DZ3,資本形成部門コンバータ!$E:$E,資本形成部門コンバータ!$B:$B,"",0,1)</f>
        <v>632</v>
      </c>
      <c r="EA126" s="393" t="str">
        <f>_xlfn.XLOOKUP(EA3,資本形成部門コンバータ!$E:$E,資本形成部門コンバータ!$B:$B,"",0,1)</f>
        <v/>
      </c>
      <c r="EB126" s="393" t="str">
        <f>_xlfn.XLOOKUP(EB3,資本形成部門コンバータ!$E:$E,資本形成部門コンバータ!$B:$B,"",0,1)</f>
        <v>641</v>
      </c>
      <c r="EC126" s="393" t="str">
        <f>_xlfn.XLOOKUP(EC3,資本形成部門コンバータ!$E:$E,資本形成部門コンバータ!$B:$B,"",0,1)</f>
        <v>642</v>
      </c>
      <c r="ED126" s="393" t="str">
        <f>_xlfn.XLOOKUP(ED3,資本形成部門コンバータ!$E:$E,資本形成部門コンバータ!$B:$B,"",0,1)</f>
        <v>643</v>
      </c>
      <c r="EE126" s="393" t="str">
        <f>_xlfn.XLOOKUP(EE3,資本形成部門コンバータ!$E:$E,資本形成部門コンバータ!$B:$B,"",0,1)</f>
        <v>644</v>
      </c>
      <c r="EF126" s="393" t="str">
        <f>_xlfn.XLOOKUP(EF3,資本形成部門コンバータ!$E:$E,資本形成部門コンバータ!$B:$B,"",0,1)</f>
        <v/>
      </c>
      <c r="EG126" s="393" t="str">
        <f>_xlfn.XLOOKUP(EG3,資本形成部門コンバータ!$E:$E,資本形成部門コンバータ!$B:$B,"",0,1)</f>
        <v>659</v>
      </c>
      <c r="EH126" s="393" t="str">
        <f>_xlfn.XLOOKUP(EH3,資本形成部門コンバータ!$E:$E,資本形成部門コンバータ!$B:$B,"",0,1)</f>
        <v/>
      </c>
      <c r="EI126" s="393" t="str">
        <f>_xlfn.XLOOKUP(EI3,資本形成部門コンバータ!$E:$E,資本形成部門コンバータ!$B:$B,"",0,1)</f>
        <v>661</v>
      </c>
      <c r="EJ126" s="393" t="str">
        <f>_xlfn.XLOOKUP(EJ3,資本形成部門コンバータ!$E:$E,資本形成部門コンバータ!$B:$B,"",0,1)</f>
        <v>662</v>
      </c>
      <c r="EK126" s="393" t="str">
        <f>_xlfn.XLOOKUP(EK3,資本形成部門コンバータ!$E:$E,資本形成部門コンバータ!$B:$B,"",0,1)</f>
        <v>663</v>
      </c>
      <c r="EL126" s="393" t="str">
        <f>_xlfn.XLOOKUP(EL3,資本形成部門コンバータ!$E:$E,資本形成部門コンバータ!$B:$B,"",0,1)</f>
        <v>669</v>
      </c>
      <c r="EM126" s="393" t="str">
        <f>_xlfn.XLOOKUP(EM3,資本形成部門コンバータ!$E:$E,資本形成部門コンバータ!$B:$B,"",0,1)</f>
        <v/>
      </c>
      <c r="EN126" s="393" t="str">
        <f>_xlfn.XLOOKUP(EN3,資本形成部門コンバータ!$E:$E,資本形成部門コンバータ!$B:$B,"",0,1)</f>
        <v>671</v>
      </c>
      <c r="EO126" s="393" t="str">
        <f>_xlfn.XLOOKUP(EO3,資本形成部門コンバータ!$E:$E,資本形成部門コンバータ!$B:$B,"",0,1)</f>
        <v>672</v>
      </c>
      <c r="EP126" s="393" t="str">
        <f>_xlfn.XLOOKUP(EP3,資本形成部門コンバータ!$E:$E,資本形成部門コンバータ!$B:$B,"",0,1)</f>
        <v>673</v>
      </c>
      <c r="EQ126" s="393" t="str">
        <f>_xlfn.XLOOKUP(EQ3,資本形成部門コンバータ!$E:$E,資本形成部門コンバータ!$B:$B,"",0,1)</f>
        <v>674</v>
      </c>
      <c r="ER126" s="393" t="str">
        <f>_xlfn.XLOOKUP(ER3,資本形成部門コンバータ!$E:$E,資本形成部門コンバータ!$B:$B,"",0,1)</f>
        <v>675</v>
      </c>
      <c r="ES126" s="393" t="str">
        <f>_xlfn.XLOOKUP(ES3,資本形成部門コンバータ!$E:$E,資本形成部門コンバータ!$B:$B,"",0,1)</f>
        <v/>
      </c>
      <c r="ET126" s="393" t="str">
        <f>_xlfn.XLOOKUP(ET3,資本形成部門コンバータ!$E:$E,資本形成部門コンバータ!$B:$B,"",0,1)</f>
        <v/>
      </c>
      <c r="EU126" s="393" t="str">
        <f>_xlfn.XLOOKUP(EU3,資本形成部門コンバータ!$E:$E,資本形成部門コンバータ!$B:$B,"",0,1)</f>
        <v>691</v>
      </c>
      <c r="EV126" s="393" t="str">
        <f>_xlfn.XLOOKUP(EV3,資本形成部門コンバータ!$E:$E,資本形成部門コンバータ!$B:$B,"",0,1)</f>
        <v/>
      </c>
      <c r="EW126" s="393" t="str">
        <f>_xlfn.XLOOKUP(EW3,資本形成部門コンバータ!$E:$E,資本形成部門コンバータ!$B:$B,"",0,1)</f>
        <v/>
      </c>
      <c r="EX126" s="393" t="str">
        <f>_xlfn.XLOOKUP(EX3,資本形成部門コンバータ!$E:$E,資本形成部門コンバータ!$B:$B,"",0,1)</f>
        <v/>
      </c>
      <c r="EY126" s="393" t="str">
        <f>_xlfn.XLOOKUP(EY3,資本形成部門コンバータ!$E:$E,資本形成部門コンバータ!$B:$B,"",0,1)</f>
        <v/>
      </c>
      <c r="EZ126" s="393" t="str">
        <f>_xlfn.XLOOKUP(EZ3,資本形成部門コンバータ!$E:$E,資本形成部門コンバータ!$B:$B,"",0,1)</f>
        <v/>
      </c>
      <c r="FA126" s="393" t="str">
        <f>_xlfn.XLOOKUP(FA3,資本形成部門コンバータ!$E:$E,資本形成部門コンバータ!$B:$B,"",0,1)</f>
        <v/>
      </c>
    </row>
    <row r="127" spans="1:157" x14ac:dyDescent="0.15">
      <c r="B127" s="393" t="s">
        <v>2034</v>
      </c>
      <c r="C127" s="422">
        <f>IF(C126="",0,SUMIFS(設備投資_入力!$D:$D,設備投資_入力!$B:$B,C126))</f>
        <v>0</v>
      </c>
      <c r="D127" s="422">
        <f>IF(D126="",0,SUMIFS(設備投資_入力!$D:$D,設備投資_入力!$B:$B,D126))</f>
        <v>0</v>
      </c>
      <c r="E127" s="422">
        <f>IF(E126="",0,SUMIFS(設備投資_入力!$D:$D,設備投資_入力!$B:$B,E126))</f>
        <v>0</v>
      </c>
      <c r="F127" s="422">
        <f>IF(F126="",0,SUMIFS(設備投資_入力!$D:$D,設備投資_入力!$B:$B,F126))</f>
        <v>0</v>
      </c>
      <c r="G127" s="422">
        <f>IF(G126="",0,SUMIFS(設備投資_入力!$D:$D,設備投資_入力!$B:$B,G126))</f>
        <v>0</v>
      </c>
      <c r="H127" s="422">
        <f>IF(H126="",0,SUMIFS(設備投資_入力!$D:$D,設備投資_入力!$B:$B,H126))</f>
        <v>0</v>
      </c>
      <c r="I127" s="422">
        <f>IF(I126="",0,SUMIFS(設備投資_入力!$D:$D,設備投資_入力!$B:$B,I126))</f>
        <v>0</v>
      </c>
      <c r="J127" s="422">
        <f>IF(J126="",0,SUMIFS(設備投資_入力!$D:$D,設備投資_入力!$B:$B,J126))</f>
        <v>0</v>
      </c>
      <c r="K127" s="422">
        <f>IF(K126="",0,SUMIFS(設備投資_入力!$D:$D,設備投資_入力!$B:$B,K126))</f>
        <v>0</v>
      </c>
      <c r="L127" s="422">
        <f>IF(L126="",0,SUMIFS(設備投資_入力!$D:$D,設備投資_入力!$B:$B,L126))</f>
        <v>0</v>
      </c>
      <c r="M127" s="422">
        <f>IF(M126="",0,SUMIFS(設備投資_入力!$D:$D,設備投資_入力!$B:$B,M126))</f>
        <v>0</v>
      </c>
      <c r="N127" s="422">
        <f>IF(N126="",0,SUMIFS(設備投資_入力!$D:$D,設備投資_入力!$B:$B,N126))</f>
        <v>0</v>
      </c>
      <c r="O127" s="422">
        <f>IF(O126="",0,SUMIFS(設備投資_入力!$D:$D,設備投資_入力!$B:$B,O126))</f>
        <v>0</v>
      </c>
      <c r="P127" s="422">
        <f>IF(P126="",0,SUMIFS(設備投資_入力!$D:$D,設備投資_入力!$B:$B,P126))</f>
        <v>0</v>
      </c>
      <c r="Q127" s="422">
        <f>IF(Q126="",0,SUMIFS(設備投資_入力!$D:$D,設備投資_入力!$B:$B,Q126))</f>
        <v>0</v>
      </c>
      <c r="R127" s="422">
        <f>IF(R126="",0,SUMIFS(設備投資_入力!$D:$D,設備投資_入力!$B:$B,R126))</f>
        <v>0</v>
      </c>
      <c r="S127" s="422">
        <f>IF(S126="",0,SUMIFS(設備投資_入力!$D:$D,設備投資_入力!$B:$B,S126))</f>
        <v>0</v>
      </c>
      <c r="T127" s="422">
        <f>IF(T126="",0,SUMIFS(設備投資_入力!$D:$D,設備投資_入力!$B:$B,T126))</f>
        <v>0</v>
      </c>
      <c r="U127" s="422">
        <f>IF(U126="",0,SUMIFS(設備投資_入力!$D:$D,設備投資_入力!$B:$B,U126))</f>
        <v>0</v>
      </c>
      <c r="V127" s="422">
        <f>IF(V126="",0,SUMIFS(設備投資_入力!$D:$D,設備投資_入力!$B:$B,V126))</f>
        <v>0</v>
      </c>
      <c r="W127" s="422">
        <f>IF(W126="",0,SUMIFS(設備投資_入力!$D:$D,設備投資_入力!$B:$B,W126))</f>
        <v>0</v>
      </c>
      <c r="X127" s="422">
        <f>IF(X126="",0,SUMIFS(設備投資_入力!$D:$D,設備投資_入力!$B:$B,X126))</f>
        <v>0</v>
      </c>
      <c r="Y127" s="422">
        <f>IF(Y126="",0,SUMIFS(設備投資_入力!$D:$D,設備投資_入力!$B:$B,Y126))</f>
        <v>0</v>
      </c>
      <c r="Z127" s="422">
        <f>IF(Z126="",0,SUMIFS(設備投資_入力!$D:$D,設備投資_入力!$B:$B,Z126))</f>
        <v>0</v>
      </c>
      <c r="AA127" s="422">
        <f>IF(AA126="",0,SUMIFS(設備投資_入力!$D:$D,設備投資_入力!$B:$B,AA126))</f>
        <v>0</v>
      </c>
      <c r="AB127" s="422">
        <f>IF(AB126="",0,SUMIFS(設備投資_入力!$D:$D,設備投資_入力!$B:$B,AB126))</f>
        <v>0</v>
      </c>
      <c r="AC127" s="422">
        <f>IF(AC126="",0,SUMIFS(設備投資_入力!$D:$D,設備投資_入力!$B:$B,AC126))</f>
        <v>0</v>
      </c>
      <c r="AD127" s="422">
        <f>IF(AD126="",0,SUMIFS(設備投資_入力!$D:$D,設備投資_入力!$B:$B,AD126))</f>
        <v>0</v>
      </c>
      <c r="AE127" s="422">
        <f>IF(AE126="",0,SUMIFS(設備投資_入力!$D:$D,設備投資_入力!$B:$B,AE126))</f>
        <v>0</v>
      </c>
      <c r="AF127" s="422">
        <f>IF(AF126="",0,SUMIFS(設備投資_入力!$D:$D,設備投資_入力!$B:$B,AF126))</f>
        <v>0</v>
      </c>
      <c r="AG127" s="422">
        <f>IF(AG126="",0,SUMIFS(設備投資_入力!$D:$D,設備投資_入力!$B:$B,AG126))</f>
        <v>0</v>
      </c>
      <c r="AH127" s="422">
        <f>IF(AH126="",0,SUMIFS(設備投資_入力!$D:$D,設備投資_入力!$B:$B,AH126))</f>
        <v>0</v>
      </c>
      <c r="AI127" s="422">
        <f>IF(AI126="",0,SUMIFS(設備投資_入力!$D:$D,設備投資_入力!$B:$B,AI126))</f>
        <v>0</v>
      </c>
      <c r="AJ127" s="422">
        <f>IF(AJ126="",0,SUMIFS(設備投資_入力!$D:$D,設備投資_入力!$B:$B,AJ126))</f>
        <v>0</v>
      </c>
      <c r="AK127" s="422">
        <f>IF(AK126="",0,SUMIFS(設備投資_入力!$D:$D,設備投資_入力!$B:$B,AK126))</f>
        <v>0</v>
      </c>
      <c r="AL127" s="422">
        <f>IF(AL126="",0,SUMIFS(設備投資_入力!$D:$D,設備投資_入力!$B:$B,AL126))</f>
        <v>0</v>
      </c>
      <c r="AM127" s="422">
        <f>IF(AM126="",0,SUMIFS(設備投資_入力!$D:$D,設備投資_入力!$B:$B,AM126))</f>
        <v>0</v>
      </c>
      <c r="AN127" s="422">
        <f>IF(AN126="",0,SUMIFS(設備投資_入力!$D:$D,設備投資_入力!$B:$B,AN126))</f>
        <v>0</v>
      </c>
      <c r="AO127" s="422">
        <f>IF(AO126="",0,SUMIFS(設備投資_入力!$D:$D,設備投資_入力!$B:$B,AO126))</f>
        <v>0</v>
      </c>
      <c r="AP127" s="422">
        <f>IF(AP126="",0,SUMIFS(設備投資_入力!$D:$D,設備投資_入力!$B:$B,AP126))</f>
        <v>0</v>
      </c>
      <c r="AQ127" s="422">
        <f>IF(AQ126="",0,SUMIFS(設備投資_入力!$D:$D,設備投資_入力!$B:$B,AQ126))</f>
        <v>0</v>
      </c>
      <c r="AR127" s="422">
        <f>IF(AR126="",0,SUMIFS(設備投資_入力!$D:$D,設備投資_入力!$B:$B,AR126))</f>
        <v>0</v>
      </c>
      <c r="AS127" s="422">
        <f>IF(AS126="",0,SUMIFS(設備投資_入力!$D:$D,設備投資_入力!$B:$B,AS126))</f>
        <v>0</v>
      </c>
      <c r="AT127" s="422">
        <f>IF(AT126="",0,SUMIFS(設備投資_入力!$D:$D,設備投資_入力!$B:$B,AT126))</f>
        <v>0</v>
      </c>
      <c r="AU127" s="422">
        <f>IF(AU126="",0,SUMIFS(設備投資_入力!$D:$D,設備投資_入力!$B:$B,AU126))</f>
        <v>0</v>
      </c>
      <c r="AV127" s="422">
        <f>IF(AV126="",0,SUMIFS(設備投資_入力!$D:$D,設備投資_入力!$B:$B,AV126))</f>
        <v>0</v>
      </c>
      <c r="AW127" s="422">
        <f>IF(AW126="",0,SUMIFS(設備投資_入力!$D:$D,設備投資_入力!$B:$B,AW126))</f>
        <v>0</v>
      </c>
      <c r="AX127" s="422">
        <f>IF(AX126="",0,SUMIFS(設備投資_入力!$D:$D,設備投資_入力!$B:$B,AX126))</f>
        <v>0</v>
      </c>
      <c r="AY127" s="422">
        <f>IF(AY126="",0,SUMIFS(設備投資_入力!$D:$D,設備投資_入力!$B:$B,AY126))</f>
        <v>0</v>
      </c>
      <c r="AZ127" s="422">
        <f>IF(AZ126="",0,SUMIFS(設備投資_入力!$D:$D,設備投資_入力!$B:$B,AZ126))</f>
        <v>0</v>
      </c>
      <c r="BA127" s="422">
        <f>IF(BA126="",0,SUMIFS(設備投資_入力!$D:$D,設備投資_入力!$B:$B,BA126))</f>
        <v>0</v>
      </c>
      <c r="BB127" s="422">
        <f>IF(BB126="",0,SUMIFS(設備投資_入力!$D:$D,設備投資_入力!$B:$B,BB126))</f>
        <v>0</v>
      </c>
      <c r="BC127" s="422">
        <f>IF(BC126="",0,SUMIFS(設備投資_入力!$D:$D,設備投資_入力!$B:$B,BC126))</f>
        <v>0</v>
      </c>
      <c r="BD127" s="422">
        <f>IF(BD126="",0,SUMIFS(設備投資_入力!$D:$D,設備投資_入力!$B:$B,BD126))</f>
        <v>0</v>
      </c>
      <c r="BE127" s="422">
        <f>IF(BE126="",0,SUMIFS(設備投資_入力!$D:$D,設備投資_入力!$B:$B,BE126))</f>
        <v>0</v>
      </c>
      <c r="BF127" s="422">
        <f>IF(BF126="",0,SUMIFS(設備投資_入力!$D:$D,設備投資_入力!$B:$B,BF126))</f>
        <v>0</v>
      </c>
      <c r="BG127" s="422">
        <f>IF(BG126="",0,SUMIFS(設備投資_入力!$D:$D,設備投資_入力!$B:$B,BG126))</f>
        <v>0</v>
      </c>
      <c r="BH127" s="422">
        <f>IF(BH126="",0,SUMIFS(設備投資_入力!$D:$D,設備投資_入力!$B:$B,BH126))</f>
        <v>0</v>
      </c>
      <c r="BI127" s="422">
        <f>IF(BI126="",0,SUMIFS(設備投資_入力!$D:$D,設備投資_入力!$B:$B,BI126))</f>
        <v>0</v>
      </c>
      <c r="BJ127" s="422">
        <f>IF(BJ126="",0,SUMIFS(設備投資_入力!$D:$D,設備投資_入力!$B:$B,BJ126))</f>
        <v>0</v>
      </c>
      <c r="BK127" s="422">
        <f>IF(BK126="",0,SUMIFS(設備投資_入力!$D:$D,設備投資_入力!$B:$B,BK126))</f>
        <v>0</v>
      </c>
      <c r="BL127" s="422">
        <f>IF(BL126="",0,SUMIFS(設備投資_入力!$D:$D,設備投資_入力!$B:$B,BL126))</f>
        <v>0</v>
      </c>
      <c r="BM127" s="422">
        <f>IF(BM126="",0,SUMIFS(設備投資_入力!$D:$D,設備投資_入力!$B:$B,BM126))</f>
        <v>0</v>
      </c>
      <c r="BN127" s="422">
        <f>IF(BN126="",0,SUMIFS(設備投資_入力!$D:$D,設備投資_入力!$B:$B,BN126))</f>
        <v>0</v>
      </c>
      <c r="BO127" s="422">
        <f>IF(BO126="",0,SUMIFS(設備投資_入力!$D:$D,設備投資_入力!$B:$B,BO126))</f>
        <v>0</v>
      </c>
      <c r="BP127" s="422">
        <f>IF(BP126="",0,SUMIFS(設備投資_入力!$D:$D,設備投資_入力!$B:$B,BP126))</f>
        <v>0</v>
      </c>
      <c r="BQ127" s="422">
        <f>IF(BQ126="",0,SUMIFS(設備投資_入力!$D:$D,設備投資_入力!$B:$B,BQ126))</f>
        <v>0</v>
      </c>
      <c r="BR127" s="422">
        <f>IF(BR126="",0,SUMIFS(設備投資_入力!$D:$D,設備投資_入力!$B:$B,BR126))</f>
        <v>0</v>
      </c>
      <c r="BS127" s="422">
        <f>IF(BS126="",0,SUMIFS(設備投資_入力!$D:$D,設備投資_入力!$B:$B,BS126))</f>
        <v>0</v>
      </c>
      <c r="BT127" s="422">
        <f>IF(BT126="",0,SUMIFS(設備投資_入力!$D:$D,設備投資_入力!$B:$B,BT126))</f>
        <v>0</v>
      </c>
      <c r="BU127" s="422">
        <f>IF(BU126="",0,SUMIFS(設備投資_入力!$D:$D,設備投資_入力!$B:$B,BU126))</f>
        <v>0</v>
      </c>
      <c r="BV127" s="422">
        <f>IF(BV126="",0,SUMIFS(設備投資_入力!$D:$D,設備投資_入力!$B:$B,BV126))</f>
        <v>0</v>
      </c>
      <c r="BW127" s="422">
        <f>IF(BW126="",0,SUMIFS(設備投資_入力!$D:$D,設備投資_入力!$B:$B,BW126))</f>
        <v>0</v>
      </c>
      <c r="BX127" s="422">
        <f>IF(BX126="",0,SUMIFS(設備投資_入力!$D:$D,設備投資_入力!$B:$B,BX126))</f>
        <v>0</v>
      </c>
      <c r="BY127" s="422">
        <f>IF(BY126="",0,SUMIFS(設備投資_入力!$D:$D,設備投資_入力!$B:$B,BY126))</f>
        <v>0</v>
      </c>
      <c r="BZ127" s="422">
        <f>IF(BZ126="",0,SUMIFS(設備投資_入力!$D:$D,設備投資_入力!$B:$B,BZ126))</f>
        <v>0</v>
      </c>
      <c r="CA127" s="422">
        <f>IF(CA126="",0,SUMIFS(設備投資_入力!$D:$D,設備投資_入力!$B:$B,CA126))</f>
        <v>0</v>
      </c>
      <c r="CB127" s="422">
        <f>IF(CB126="",0,SUMIFS(設備投資_入力!$D:$D,設備投資_入力!$B:$B,CB126))</f>
        <v>0</v>
      </c>
      <c r="CC127" s="422">
        <f>IF(CC126="",0,SUMIFS(設備投資_入力!$D:$D,設備投資_入力!$B:$B,CC126))</f>
        <v>0</v>
      </c>
      <c r="CD127" s="422">
        <f>IF(CD126="",0,SUMIFS(設備投資_入力!$D:$D,設備投資_入力!$B:$B,CD126))</f>
        <v>0</v>
      </c>
      <c r="CE127" s="422">
        <f>IF(CE126="",0,SUMIFS(設備投資_入力!$D:$D,設備投資_入力!$B:$B,CE126))</f>
        <v>0</v>
      </c>
      <c r="CF127" s="422">
        <f>IF(CF126="",0,SUMIFS(設備投資_入力!$D:$D,設備投資_入力!$B:$B,CF126))</f>
        <v>0</v>
      </c>
      <c r="CG127" s="422">
        <f>IF(CG126="",0,SUMIFS(設備投資_入力!$D:$D,設備投資_入力!$B:$B,CG126))</f>
        <v>0</v>
      </c>
      <c r="CH127" s="422">
        <f>IF(CH126="",0,SUMIFS(設備投資_入力!$D:$D,設備投資_入力!$B:$B,CH126))</f>
        <v>0</v>
      </c>
      <c r="CI127" s="422">
        <f>IF(CI126="",0,SUMIFS(設備投資_入力!$D:$D,設備投資_入力!$B:$B,CI126))</f>
        <v>0</v>
      </c>
      <c r="CJ127" s="422">
        <f>IF(CJ126="",0,SUMIFS(設備投資_入力!$D:$D,設備投資_入力!$B:$B,CJ126))</f>
        <v>0</v>
      </c>
      <c r="CK127" s="422">
        <f>IF(CK126="",0,SUMIFS(設備投資_入力!$D:$D,設備投資_入力!$B:$B,CK126))</f>
        <v>0</v>
      </c>
      <c r="CL127" s="422">
        <f>IF(CL126="",0,SUMIFS(設備投資_入力!$D:$D,設備投資_入力!$B:$B,CL126))</f>
        <v>0</v>
      </c>
      <c r="CM127" s="422">
        <f>IF(CM126="",0,SUMIFS(設備投資_入力!$D:$D,設備投資_入力!$B:$B,CM126))</f>
        <v>0</v>
      </c>
      <c r="CN127" s="422">
        <f>IF(CN126="",0,SUMIFS(設備投資_入力!$D:$D,設備投資_入力!$B:$B,CN126))</f>
        <v>0</v>
      </c>
      <c r="CO127" s="422">
        <f>IF(CO126="",0,SUMIFS(設備投資_入力!$D:$D,設備投資_入力!$B:$B,CO126))</f>
        <v>0</v>
      </c>
      <c r="CP127" s="422">
        <f>IF(CP126="",0,SUMIFS(設備投資_入力!$D:$D,設備投資_入力!$B:$B,CP126))</f>
        <v>0</v>
      </c>
      <c r="CQ127" s="422">
        <f>IF(CQ126="",0,SUMIFS(設備投資_入力!$D:$D,設備投資_入力!$B:$B,CQ126))</f>
        <v>0</v>
      </c>
      <c r="CR127" s="422">
        <f>IF(CR126="",0,SUMIFS(設備投資_入力!$D:$D,設備投資_入力!$B:$B,CR126))</f>
        <v>0</v>
      </c>
      <c r="CS127" s="422">
        <f>IF(CS126="",0,SUMIFS(設備投資_入力!$D:$D,設備投資_入力!$B:$B,CS126))</f>
        <v>0</v>
      </c>
      <c r="CT127" s="422">
        <f>IF(CT126="",0,SUMIFS(設備投資_入力!$D:$D,設備投資_入力!$B:$B,CT126))</f>
        <v>0</v>
      </c>
      <c r="CU127" s="422">
        <f>IF(CU126="",0,SUMIFS(設備投資_入力!$D:$D,設備投資_入力!$B:$B,CU126))</f>
        <v>0</v>
      </c>
      <c r="CV127" s="422">
        <f>IF(CV126="",0,SUMIFS(設備投資_入力!$D:$D,設備投資_入力!$B:$B,CV126))</f>
        <v>0</v>
      </c>
      <c r="CW127" s="422">
        <f>IF(CW126="",0,SUMIFS(設備投資_入力!$D:$D,設備投資_入力!$B:$B,CW126))</f>
        <v>0</v>
      </c>
      <c r="CX127" s="422">
        <f>IF(CX126="",0,SUMIFS(設備投資_入力!$D:$D,設備投資_入力!$B:$B,CX126))</f>
        <v>0</v>
      </c>
      <c r="CY127" s="422">
        <f>IF(CY126="",0,SUMIFS(設備投資_入力!$D:$D,設備投資_入力!$B:$B,CY126))</f>
        <v>0</v>
      </c>
      <c r="CZ127" s="422">
        <f>IF(CZ126="",0,SUMIFS(設備投資_入力!$D:$D,設備投資_入力!$B:$B,CZ126))</f>
        <v>0</v>
      </c>
      <c r="DA127" s="422">
        <f>IF(DA126="",0,SUMIFS(設備投資_入力!$D:$D,設備投資_入力!$B:$B,DA126))</f>
        <v>0</v>
      </c>
      <c r="DB127" s="422">
        <f>IF(DB126="",0,SUMIFS(設備投資_入力!$D:$D,設備投資_入力!$B:$B,DB126))</f>
        <v>0</v>
      </c>
      <c r="DC127" s="422">
        <f>IF(DC126="",0,SUMIFS(設備投資_入力!$D:$D,設備投資_入力!$B:$B,DC126))</f>
        <v>0</v>
      </c>
      <c r="DD127" s="422">
        <f>IF(DD126="",0,SUMIFS(設備投資_入力!$D:$D,設備投資_入力!$B:$B,DD126))</f>
        <v>0</v>
      </c>
      <c r="DE127" s="422">
        <f>IF(DE126="",0,SUMIFS(設備投資_入力!$D:$D,設備投資_入力!$B:$B,DE126))</f>
        <v>0</v>
      </c>
      <c r="DF127" s="422">
        <f>IF(DF126="",0,SUMIFS(設備投資_入力!$D:$D,設備投資_入力!$B:$B,DF126))</f>
        <v>0</v>
      </c>
      <c r="DG127" s="422">
        <f>IF(DG126="",0,SUMIFS(設備投資_入力!$D:$D,設備投資_入力!$B:$B,DG126))</f>
        <v>0</v>
      </c>
      <c r="DH127" s="422">
        <f>IF(DH126="",0,SUMIFS(設備投資_入力!$D:$D,設備投資_入力!$B:$B,DH126))</f>
        <v>0</v>
      </c>
      <c r="DI127" s="422">
        <f>IF(DI126="",0,SUMIFS(設備投資_入力!$D:$D,設備投資_入力!$B:$B,DI126))</f>
        <v>0</v>
      </c>
      <c r="DJ127" s="422">
        <f>IF(DJ126="",0,SUMIFS(設備投資_入力!$D:$D,設備投資_入力!$B:$B,DJ126))</f>
        <v>0</v>
      </c>
      <c r="DK127" s="422">
        <f>IF(DK126="",0,SUMIFS(設備投資_入力!$D:$D,設備投資_入力!$B:$B,DK126))</f>
        <v>0</v>
      </c>
      <c r="DL127" s="422">
        <f>IF(DL126="",0,SUMIFS(設備投資_入力!$D:$D,設備投資_入力!$B:$B,DL126))</f>
        <v>0</v>
      </c>
      <c r="DM127" s="422">
        <f>IF(DM126="",0,SUMIFS(設備投資_入力!$D:$D,設備投資_入力!$B:$B,DM126))</f>
        <v>0</v>
      </c>
      <c r="DN127" s="422">
        <f>IF(DN126="",0,SUMIFS(設備投資_入力!$D:$D,設備投資_入力!$B:$B,DN126))</f>
        <v>0</v>
      </c>
      <c r="DO127" s="422">
        <f>IF(DO126="",0,SUMIFS(設備投資_入力!$D:$D,設備投資_入力!$B:$B,DO126))</f>
        <v>0</v>
      </c>
      <c r="DP127" s="422">
        <f>IF(DP126="",0,SUMIFS(設備投資_入力!$D:$D,設備投資_入力!$B:$B,DP126))</f>
        <v>0</v>
      </c>
      <c r="DQ127" s="422">
        <f>IF(DQ126="",0,SUMIFS(設備投資_入力!$D:$D,設備投資_入力!$B:$B,DQ126))</f>
        <v>0</v>
      </c>
      <c r="DR127" s="422">
        <f>IF(DR126="",0,SUMIFS(設備投資_入力!$D:$D,設備投資_入力!$B:$B,DR126))</f>
        <v>0</v>
      </c>
      <c r="DS127" s="422">
        <f>IF(DS126="",0,SUMIFS(設備投資_入力!$D:$D,設備投資_入力!$B:$B,DS126))</f>
        <v>0</v>
      </c>
      <c r="DT127" s="422">
        <f>IF(DT126="",0,SUMIFS(設備投資_入力!$D:$D,設備投資_入力!$B:$B,DT126))</f>
        <v>0</v>
      </c>
      <c r="DU127" s="422">
        <f>IF(DU126="",0,SUMIFS(設備投資_入力!$D:$D,設備投資_入力!$B:$B,DU126))</f>
        <v>0</v>
      </c>
      <c r="DV127" s="422">
        <f>IF(DV126="",0,SUMIFS(設備投資_入力!$D:$D,設備投資_入力!$B:$B,DV126))</f>
        <v>0</v>
      </c>
      <c r="DW127" s="422">
        <f>IF(DW126="",0,SUMIFS(設備投資_入力!$D:$D,設備投資_入力!$B:$B,DW126))</f>
        <v>0</v>
      </c>
      <c r="DX127" s="422">
        <f>IF(DX126="",0,SUMIFS(設備投資_入力!$D:$D,設備投資_入力!$B:$B,DX126))</f>
        <v>0</v>
      </c>
      <c r="DY127" s="422">
        <f>IF(DY126="",0,SUMIFS(設備投資_入力!$D:$D,設備投資_入力!$B:$B,DY126))</f>
        <v>0</v>
      </c>
      <c r="DZ127" s="422">
        <f>IF(DZ126="",0,SUMIFS(設備投資_入力!$D:$D,設備投資_入力!$B:$B,DZ126))</f>
        <v>0</v>
      </c>
      <c r="EA127" s="422">
        <f>IF(EA126="",0,SUMIFS(設備投資_入力!$D:$D,設備投資_入力!$B:$B,EA126))</f>
        <v>0</v>
      </c>
      <c r="EB127" s="422">
        <f>IF(EB126="",0,SUMIFS(設備投資_入力!$D:$D,設備投資_入力!$B:$B,EB126))</f>
        <v>0</v>
      </c>
      <c r="EC127" s="422">
        <f>IF(EC126="",0,SUMIFS(設備投資_入力!$D:$D,設備投資_入力!$B:$B,EC126))</f>
        <v>0</v>
      </c>
      <c r="ED127" s="422">
        <f>IF(ED126="",0,SUMIFS(設備投資_入力!$D:$D,設備投資_入力!$B:$B,ED126))</f>
        <v>0</v>
      </c>
      <c r="EE127" s="422">
        <f>IF(EE126="",0,SUMIFS(設備投資_入力!$D:$D,設備投資_入力!$B:$B,EE126))</f>
        <v>0</v>
      </c>
      <c r="EF127" s="422">
        <f>IF(EF126="",0,SUMIFS(設備投資_入力!$D:$D,設備投資_入力!$B:$B,EF126))</f>
        <v>0</v>
      </c>
      <c r="EG127" s="422">
        <f>IF(EG126="",0,SUMIFS(設備投資_入力!$D:$D,設備投資_入力!$B:$B,EG126))</f>
        <v>0</v>
      </c>
      <c r="EH127" s="422">
        <f>IF(EH126="",0,SUMIFS(設備投資_入力!$D:$D,設備投資_入力!$B:$B,EH126))</f>
        <v>0</v>
      </c>
      <c r="EI127" s="422">
        <f>IF(EI126="",0,SUMIFS(設備投資_入力!$D:$D,設備投資_入力!$B:$B,EI126))</f>
        <v>0</v>
      </c>
      <c r="EJ127" s="422">
        <f>IF(EJ126="",0,SUMIFS(設備投資_入力!$D:$D,設備投資_入力!$B:$B,EJ126))</f>
        <v>0</v>
      </c>
      <c r="EK127" s="422">
        <f>IF(EK126="",0,SUMIFS(設備投資_入力!$D:$D,設備投資_入力!$B:$B,EK126))</f>
        <v>0</v>
      </c>
      <c r="EL127" s="422">
        <f>IF(EL126="",0,SUMIFS(設備投資_入力!$D:$D,設備投資_入力!$B:$B,EL126))</f>
        <v>0</v>
      </c>
      <c r="EM127" s="422">
        <f>IF(EM126="",0,SUMIFS(設備投資_入力!$D:$D,設備投資_入力!$B:$B,EM126))</f>
        <v>0</v>
      </c>
      <c r="EN127" s="422">
        <f>IF(EN126="",0,SUMIFS(設備投資_入力!$D:$D,設備投資_入力!$B:$B,EN126))</f>
        <v>0</v>
      </c>
      <c r="EO127" s="422">
        <f>IF(EO126="",0,SUMIFS(設備投資_入力!$D:$D,設備投資_入力!$B:$B,EO126))</f>
        <v>0</v>
      </c>
      <c r="EP127" s="422">
        <f>IF(EP126="",0,SUMIFS(設備投資_入力!$D:$D,設備投資_入力!$B:$B,EP126))</f>
        <v>0</v>
      </c>
      <c r="EQ127" s="422">
        <f>IF(EQ126="",0,SUMIFS(設備投資_入力!$D:$D,設備投資_入力!$B:$B,EQ126))</f>
        <v>0</v>
      </c>
      <c r="ER127" s="422">
        <f>IF(ER126="",0,SUMIFS(設備投資_入力!$D:$D,設備投資_入力!$B:$B,ER126))</f>
        <v>0</v>
      </c>
      <c r="ES127" s="422">
        <f>IF(ES126="",0,SUMIFS(設備投資_入力!$D:$D,設備投資_入力!$B:$B,ES126))</f>
        <v>0</v>
      </c>
      <c r="ET127" s="422">
        <f>IF(ET126="",0,SUMIFS(設備投資_入力!$D:$D,設備投資_入力!$B:$B,ET126))</f>
        <v>0</v>
      </c>
      <c r="EU127" s="422">
        <f>IF(EU126="",0,SUMIFS(設備投資_入力!$D:$D,設備投資_入力!$B:$B,EU126))</f>
        <v>0</v>
      </c>
      <c r="EV127" s="422">
        <f>IF(EV126="",0,SUMIFS(設備投資_入力!$D:$D,設備投資_入力!$B:$B,EV126))</f>
        <v>0</v>
      </c>
      <c r="EW127" s="422">
        <f>IF(EW126="",0,SUMIFS(設備投資_入力!$D:$D,設備投資_入力!$B:$B,EW126))</f>
        <v>0</v>
      </c>
      <c r="EX127" s="422">
        <f>IF(EX126="",0,SUMIFS(設備投資_入力!$D:$D,設備投資_入力!$B:$B,EX126))</f>
        <v>0</v>
      </c>
      <c r="EY127" s="422">
        <f>IF(EY126="",0,SUMIFS(設備投資_入力!$D:$D,設備投資_入力!$B:$B,EY126))</f>
        <v>0</v>
      </c>
      <c r="EZ127" s="422">
        <f>IF(EZ126="",0,SUMIFS(設備投資_入力!$D:$D,設備投資_入力!$B:$B,EZ126))</f>
        <v>0</v>
      </c>
      <c r="FA127" s="422">
        <f>IF(FA126="",0,SUMIFS(設備投資_入力!$D:$D,設備投資_入力!$B:$B,FA126))</f>
        <v>0</v>
      </c>
    </row>
    <row r="129" spans="1:159" x14ac:dyDescent="0.15">
      <c r="A129" s="397"/>
      <c r="B129" s="426" t="s">
        <v>2004</v>
      </c>
      <c r="C129" s="399" t="s">
        <v>2003</v>
      </c>
      <c r="D129" s="399" t="s">
        <v>2002</v>
      </c>
      <c r="E129" s="399" t="s">
        <v>2001</v>
      </c>
      <c r="F129" s="399" t="s">
        <v>2000</v>
      </c>
      <c r="G129" s="399" t="s">
        <v>1999</v>
      </c>
      <c r="H129" s="399" t="s">
        <v>1998</v>
      </c>
      <c r="I129" s="399" t="s">
        <v>1997</v>
      </c>
      <c r="J129" s="399" t="s">
        <v>1996</v>
      </c>
      <c r="K129" s="399" t="s">
        <v>1995</v>
      </c>
      <c r="L129" s="399" t="s">
        <v>1994</v>
      </c>
      <c r="M129" s="399" t="s">
        <v>1993</v>
      </c>
      <c r="N129" s="399" t="s">
        <v>1992</v>
      </c>
      <c r="O129" s="399" t="s">
        <v>1991</v>
      </c>
      <c r="P129" s="399" t="s">
        <v>1990</v>
      </c>
      <c r="Q129" s="399" t="s">
        <v>1989</v>
      </c>
      <c r="R129" s="399" t="s">
        <v>1988</v>
      </c>
      <c r="S129" s="399" t="s">
        <v>1987</v>
      </c>
      <c r="T129" s="399" t="s">
        <v>1986</v>
      </c>
      <c r="U129" s="399" t="s">
        <v>1985</v>
      </c>
      <c r="V129" s="399" t="s">
        <v>1984</v>
      </c>
      <c r="W129" s="399" t="s">
        <v>1983</v>
      </c>
      <c r="X129" s="399" t="s">
        <v>1982</v>
      </c>
      <c r="Y129" s="399" t="s">
        <v>1981</v>
      </c>
      <c r="Z129" s="399" t="s">
        <v>1980</v>
      </c>
      <c r="AA129" s="399" t="s">
        <v>1979</v>
      </c>
      <c r="AB129" s="399" t="s">
        <v>1978</v>
      </c>
      <c r="AC129" s="399" t="s">
        <v>1977</v>
      </c>
      <c r="AD129" s="399" t="s">
        <v>1976</v>
      </c>
      <c r="AE129" s="399" t="s">
        <v>1975</v>
      </c>
      <c r="AF129" s="399" t="s">
        <v>1974</v>
      </c>
      <c r="AG129" s="399" t="s">
        <v>1973</v>
      </c>
      <c r="AH129" s="399" t="s">
        <v>1972</v>
      </c>
      <c r="AI129" s="399" t="s">
        <v>1971</v>
      </c>
      <c r="AJ129" s="399" t="s">
        <v>1970</v>
      </c>
      <c r="AK129" s="399" t="s">
        <v>1969</v>
      </c>
      <c r="AL129" s="399" t="s">
        <v>1968</v>
      </c>
      <c r="AM129" s="399" t="s">
        <v>1967</v>
      </c>
      <c r="AN129" s="399" t="s">
        <v>1966</v>
      </c>
      <c r="AO129" s="399" t="s">
        <v>1965</v>
      </c>
      <c r="AP129" s="399" t="s">
        <v>1964</v>
      </c>
      <c r="AQ129" s="399" t="s">
        <v>1963</v>
      </c>
      <c r="AR129" s="399" t="s">
        <v>1962</v>
      </c>
      <c r="AS129" s="399" t="s">
        <v>1961</v>
      </c>
      <c r="AT129" s="399" t="s">
        <v>1960</v>
      </c>
      <c r="AU129" s="399" t="s">
        <v>1959</v>
      </c>
      <c r="AV129" s="399" t="s">
        <v>1958</v>
      </c>
      <c r="AW129" s="399" t="s">
        <v>1957</v>
      </c>
      <c r="AX129" s="399" t="s">
        <v>1956</v>
      </c>
      <c r="AY129" s="399" t="s">
        <v>1955</v>
      </c>
      <c r="AZ129" s="399" t="s">
        <v>1954</v>
      </c>
      <c r="BA129" s="399" t="s">
        <v>1953</v>
      </c>
      <c r="BB129" s="399" t="s">
        <v>1952</v>
      </c>
      <c r="BC129" s="399" t="s">
        <v>1951</v>
      </c>
      <c r="BD129" s="399" t="s">
        <v>1950</v>
      </c>
      <c r="BE129" s="399" t="s">
        <v>1949</v>
      </c>
      <c r="BF129" s="399" t="s">
        <v>1948</v>
      </c>
      <c r="BG129" s="399" t="s">
        <v>1947</v>
      </c>
      <c r="BH129" s="399" t="s">
        <v>1946</v>
      </c>
      <c r="BI129" s="399" t="s">
        <v>1945</v>
      </c>
      <c r="BJ129" s="399" t="s">
        <v>1944</v>
      </c>
      <c r="BK129" s="399" t="s">
        <v>1943</v>
      </c>
      <c r="BL129" s="399" t="s">
        <v>1942</v>
      </c>
      <c r="BM129" s="399" t="s">
        <v>1941</v>
      </c>
      <c r="BN129" s="399" t="s">
        <v>1940</v>
      </c>
      <c r="BO129" s="399" t="s">
        <v>1939</v>
      </c>
      <c r="BP129" s="399" t="s">
        <v>1938</v>
      </c>
      <c r="BQ129" s="399" t="s">
        <v>1937</v>
      </c>
      <c r="BR129" s="399" t="s">
        <v>1936</v>
      </c>
      <c r="BS129" s="399" t="s">
        <v>1935</v>
      </c>
      <c r="BT129" s="399" t="s">
        <v>1934</v>
      </c>
      <c r="BU129" s="399" t="s">
        <v>1933</v>
      </c>
      <c r="BV129" s="399" t="s">
        <v>1932</v>
      </c>
      <c r="BW129" s="399" t="s">
        <v>1931</v>
      </c>
      <c r="BX129" s="399" t="s">
        <v>1930</v>
      </c>
      <c r="BY129" s="399" t="s">
        <v>1929</v>
      </c>
      <c r="BZ129" s="399" t="s">
        <v>1928</v>
      </c>
      <c r="CA129" s="399" t="s">
        <v>1927</v>
      </c>
      <c r="CB129" s="399" t="s">
        <v>1926</v>
      </c>
      <c r="CC129" s="399" t="s">
        <v>1925</v>
      </c>
      <c r="CD129" s="399" t="s">
        <v>1924</v>
      </c>
      <c r="CE129" s="399" t="s">
        <v>1923</v>
      </c>
      <c r="CF129" s="399" t="s">
        <v>1922</v>
      </c>
      <c r="CG129" s="399" t="s">
        <v>1921</v>
      </c>
      <c r="CH129" s="399" t="s">
        <v>1920</v>
      </c>
      <c r="CI129" s="399" t="s">
        <v>1919</v>
      </c>
      <c r="CJ129" s="399" t="s">
        <v>1918</v>
      </c>
      <c r="CK129" s="399" t="s">
        <v>1917</v>
      </c>
      <c r="CL129" s="399" t="s">
        <v>1916</v>
      </c>
      <c r="CM129" s="399" t="s">
        <v>1915</v>
      </c>
      <c r="CN129" s="399" t="s">
        <v>1914</v>
      </c>
      <c r="CO129" s="399" t="s">
        <v>1913</v>
      </c>
      <c r="CP129" s="399" t="s">
        <v>1912</v>
      </c>
      <c r="CQ129" s="399" t="s">
        <v>1911</v>
      </c>
      <c r="CR129" s="399" t="s">
        <v>1910</v>
      </c>
      <c r="CS129" s="399" t="s">
        <v>1909</v>
      </c>
      <c r="CT129" s="399" t="s">
        <v>1908</v>
      </c>
      <c r="CU129" s="399" t="s">
        <v>1907</v>
      </c>
      <c r="CV129" s="399" t="s">
        <v>1906</v>
      </c>
      <c r="CW129" s="399" t="s">
        <v>1905</v>
      </c>
      <c r="CX129" s="399" t="s">
        <v>1904</v>
      </c>
      <c r="CY129" s="399" t="s">
        <v>1903</v>
      </c>
      <c r="CZ129" s="399" t="s">
        <v>1902</v>
      </c>
      <c r="DA129" s="399" t="s">
        <v>1901</v>
      </c>
      <c r="DB129" s="399" t="s">
        <v>1900</v>
      </c>
      <c r="DC129" s="399" t="s">
        <v>1899</v>
      </c>
      <c r="DD129" s="399" t="s">
        <v>1898</v>
      </c>
      <c r="DE129" s="399" t="s">
        <v>1897</v>
      </c>
      <c r="DF129" s="399" t="s">
        <v>1896</v>
      </c>
      <c r="DG129" s="399" t="s">
        <v>1895</v>
      </c>
      <c r="DH129" s="399" t="s">
        <v>1894</v>
      </c>
      <c r="DI129" s="399" t="s">
        <v>1893</v>
      </c>
      <c r="DJ129" s="399" t="s">
        <v>1892</v>
      </c>
      <c r="DK129" s="399" t="s">
        <v>1891</v>
      </c>
      <c r="DL129" s="399" t="s">
        <v>1890</v>
      </c>
      <c r="DM129" s="399" t="s">
        <v>1889</v>
      </c>
      <c r="DN129" s="399" t="s">
        <v>1888</v>
      </c>
      <c r="DO129" s="399" t="s">
        <v>1887</v>
      </c>
      <c r="DP129" s="399" t="s">
        <v>1886</v>
      </c>
      <c r="DQ129" s="399" t="s">
        <v>1885</v>
      </c>
      <c r="DR129" s="399" t="s">
        <v>1884</v>
      </c>
      <c r="DS129" s="399" t="s">
        <v>1883</v>
      </c>
      <c r="DT129" s="399" t="s">
        <v>1882</v>
      </c>
      <c r="DU129" s="399" t="s">
        <v>1881</v>
      </c>
      <c r="DV129" s="399" t="s">
        <v>1880</v>
      </c>
      <c r="DW129" s="399" t="s">
        <v>1879</v>
      </c>
      <c r="DX129" s="399" t="s">
        <v>1878</v>
      </c>
      <c r="DY129" s="399" t="s">
        <v>1877</v>
      </c>
      <c r="DZ129" s="399" t="s">
        <v>1876</v>
      </c>
      <c r="EA129" s="399" t="s">
        <v>1875</v>
      </c>
      <c r="EB129" s="399" t="s">
        <v>1874</v>
      </c>
      <c r="EC129" s="399" t="s">
        <v>1873</v>
      </c>
      <c r="ED129" s="399" t="s">
        <v>1872</v>
      </c>
      <c r="EE129" s="399" t="s">
        <v>1871</v>
      </c>
      <c r="EF129" s="399" t="s">
        <v>1870</v>
      </c>
      <c r="EG129" s="399" t="s">
        <v>1869</v>
      </c>
      <c r="EH129" s="399" t="s">
        <v>1868</v>
      </c>
      <c r="EI129" s="399" t="s">
        <v>1867</v>
      </c>
      <c r="EJ129" s="399" t="s">
        <v>1866</v>
      </c>
      <c r="EK129" s="399" t="s">
        <v>1865</v>
      </c>
      <c r="EL129" s="399" t="s">
        <v>1864</v>
      </c>
      <c r="EM129" s="399" t="s">
        <v>1863</v>
      </c>
      <c r="EN129" s="399" t="s">
        <v>1862</v>
      </c>
      <c r="EO129" s="399" t="s">
        <v>1861</v>
      </c>
      <c r="EP129" s="399" t="s">
        <v>1860</v>
      </c>
      <c r="EQ129" s="399" t="s">
        <v>1859</v>
      </c>
      <c r="ER129" s="399" t="s">
        <v>1858</v>
      </c>
      <c r="ES129" s="399" t="s">
        <v>1857</v>
      </c>
      <c r="ET129" s="399" t="s">
        <v>1856</v>
      </c>
      <c r="EU129" s="399" t="s">
        <v>1855</v>
      </c>
      <c r="EV129" s="399" t="s">
        <v>1854</v>
      </c>
      <c r="EW129" s="399" t="s">
        <v>1853</v>
      </c>
      <c r="EX129" s="399" t="s">
        <v>1852</v>
      </c>
      <c r="EY129" s="399" t="s">
        <v>1851</v>
      </c>
      <c r="EZ129" s="399" t="s">
        <v>1850</v>
      </c>
      <c r="FA129" s="400" t="s">
        <v>1849</v>
      </c>
    </row>
    <row r="130" spans="1:159" ht="40.5" customHeight="1" x14ac:dyDescent="0.15">
      <c r="A130" s="401" t="s">
        <v>1848</v>
      </c>
      <c r="B130" s="402" t="s">
        <v>1847</v>
      </c>
      <c r="C130" s="403" t="s">
        <v>1846</v>
      </c>
      <c r="D130" s="403" t="s">
        <v>62</v>
      </c>
      <c r="E130" s="403" t="s">
        <v>110</v>
      </c>
      <c r="F130" s="403" t="s">
        <v>123</v>
      </c>
      <c r="G130" s="403" t="s">
        <v>125</v>
      </c>
      <c r="H130" s="403" t="s">
        <v>130</v>
      </c>
      <c r="I130" s="403" t="s">
        <v>138</v>
      </c>
      <c r="J130" s="403" t="s">
        <v>855</v>
      </c>
      <c r="K130" s="403" t="s">
        <v>142</v>
      </c>
      <c r="L130" s="403" t="s">
        <v>146</v>
      </c>
      <c r="M130" s="403" t="s">
        <v>63</v>
      </c>
      <c r="N130" s="403" t="s">
        <v>152</v>
      </c>
      <c r="O130" s="403" t="s">
        <v>168</v>
      </c>
      <c r="P130" s="404" t="s">
        <v>172</v>
      </c>
      <c r="Q130" s="403" t="s">
        <v>175</v>
      </c>
      <c r="R130" s="403" t="s">
        <v>64</v>
      </c>
      <c r="S130" s="403" t="s">
        <v>180</v>
      </c>
      <c r="T130" s="403" t="s">
        <v>192</v>
      </c>
      <c r="U130" s="403" t="s">
        <v>65</v>
      </c>
      <c r="V130" s="403" t="s">
        <v>200</v>
      </c>
      <c r="W130" s="403" t="s">
        <v>204</v>
      </c>
      <c r="X130" s="403" t="s">
        <v>209</v>
      </c>
      <c r="Y130" s="403" t="s">
        <v>216</v>
      </c>
      <c r="Z130" s="403" t="s">
        <v>66</v>
      </c>
      <c r="AA130" s="403" t="s">
        <v>223</v>
      </c>
      <c r="AB130" s="403" t="s">
        <v>228</v>
      </c>
      <c r="AC130" s="403" t="s">
        <v>661</v>
      </c>
      <c r="AD130" s="405" t="s">
        <v>662</v>
      </c>
      <c r="AE130" s="403" t="s">
        <v>240</v>
      </c>
      <c r="AF130" s="403" t="s">
        <v>243</v>
      </c>
      <c r="AG130" s="403" t="s">
        <v>245</v>
      </c>
      <c r="AH130" s="404" t="s">
        <v>251</v>
      </c>
      <c r="AI130" s="403" t="s">
        <v>67</v>
      </c>
      <c r="AJ130" s="403" t="s">
        <v>261</v>
      </c>
      <c r="AK130" s="403" t="s">
        <v>264</v>
      </c>
      <c r="AL130" s="403" t="s">
        <v>68</v>
      </c>
      <c r="AM130" s="403" t="s">
        <v>267</v>
      </c>
      <c r="AN130" s="403" t="s">
        <v>272</v>
      </c>
      <c r="AO130" s="403" t="s">
        <v>69</v>
      </c>
      <c r="AP130" s="403" t="s">
        <v>280</v>
      </c>
      <c r="AQ130" s="403" t="s">
        <v>283</v>
      </c>
      <c r="AR130" s="403" t="s">
        <v>286</v>
      </c>
      <c r="AS130" s="403" t="s">
        <v>291</v>
      </c>
      <c r="AT130" s="403" t="s">
        <v>70</v>
      </c>
      <c r="AU130" s="403" t="s">
        <v>294</v>
      </c>
      <c r="AV130" s="403" t="s">
        <v>300</v>
      </c>
      <c r="AW130" s="403" t="s">
        <v>665</v>
      </c>
      <c r="AX130" s="403" t="s">
        <v>308</v>
      </c>
      <c r="AY130" s="403" t="s">
        <v>71</v>
      </c>
      <c r="AZ130" s="403" t="s">
        <v>311</v>
      </c>
      <c r="BA130" s="403" t="s">
        <v>318</v>
      </c>
      <c r="BB130" s="403" t="s">
        <v>72</v>
      </c>
      <c r="BC130" s="403" t="s">
        <v>666</v>
      </c>
      <c r="BD130" s="403" t="s">
        <v>328</v>
      </c>
      <c r="BE130" s="403" t="s">
        <v>73</v>
      </c>
      <c r="BF130" s="403" t="s">
        <v>73</v>
      </c>
      <c r="BG130" s="403" t="s">
        <v>74</v>
      </c>
      <c r="BH130" s="403" t="s">
        <v>74</v>
      </c>
      <c r="BI130" s="403" t="s">
        <v>75</v>
      </c>
      <c r="BJ130" s="403" t="s">
        <v>75</v>
      </c>
      <c r="BK130" s="403" t="s">
        <v>76</v>
      </c>
      <c r="BL130" s="403" t="s">
        <v>374</v>
      </c>
      <c r="BM130" s="403" t="s">
        <v>377</v>
      </c>
      <c r="BN130" s="403" t="s">
        <v>77</v>
      </c>
      <c r="BO130" s="403" t="s">
        <v>380</v>
      </c>
      <c r="BP130" s="403" t="s">
        <v>383</v>
      </c>
      <c r="BQ130" s="404" t="s">
        <v>388</v>
      </c>
      <c r="BR130" s="403" t="s">
        <v>392</v>
      </c>
      <c r="BS130" s="403" t="s">
        <v>78</v>
      </c>
      <c r="BT130" s="403" t="s">
        <v>397</v>
      </c>
      <c r="BU130" s="403" t="s">
        <v>401</v>
      </c>
      <c r="BV130" s="403" t="s">
        <v>79</v>
      </c>
      <c r="BW130" s="403" t="s">
        <v>403</v>
      </c>
      <c r="BX130" s="403" t="s">
        <v>409</v>
      </c>
      <c r="BY130" s="403" t="s">
        <v>413</v>
      </c>
      <c r="BZ130" s="403" t="s">
        <v>416</v>
      </c>
      <c r="CA130" s="403" t="s">
        <v>421</v>
      </c>
      <c r="CB130" s="403" t="s">
        <v>1845</v>
      </c>
      <c r="CC130" s="403" t="s">
        <v>80</v>
      </c>
      <c r="CD130" s="403" t="s">
        <v>220</v>
      </c>
      <c r="CE130" s="403" t="s">
        <v>663</v>
      </c>
      <c r="CF130" s="403" t="s">
        <v>80</v>
      </c>
      <c r="CG130" s="403" t="s">
        <v>430</v>
      </c>
      <c r="CH130" s="403" t="s">
        <v>81</v>
      </c>
      <c r="CI130" s="403" t="s">
        <v>435</v>
      </c>
      <c r="CJ130" s="403" t="s">
        <v>439</v>
      </c>
      <c r="CK130" s="403" t="s">
        <v>1844</v>
      </c>
      <c r="CL130" s="403" t="s">
        <v>1843</v>
      </c>
      <c r="CM130" s="403" t="s">
        <v>1842</v>
      </c>
      <c r="CN130" s="403" t="s">
        <v>1841</v>
      </c>
      <c r="CO130" s="403" t="s">
        <v>1840</v>
      </c>
      <c r="CP130" s="406" t="s">
        <v>1839</v>
      </c>
      <c r="CQ130" s="403" t="s">
        <v>453</v>
      </c>
      <c r="CR130" s="403" t="s">
        <v>82</v>
      </c>
      <c r="CS130" s="403" t="s">
        <v>82</v>
      </c>
      <c r="CT130" s="403" t="s">
        <v>83</v>
      </c>
      <c r="CU130" s="403" t="s">
        <v>83</v>
      </c>
      <c r="CV130" s="403" t="s">
        <v>84</v>
      </c>
      <c r="CW130" s="403" t="s">
        <v>461</v>
      </c>
      <c r="CX130" s="403" t="s">
        <v>464</v>
      </c>
      <c r="CY130" s="403" t="s">
        <v>85</v>
      </c>
      <c r="CZ130" s="403" t="s">
        <v>85</v>
      </c>
      <c r="DA130" s="403" t="s">
        <v>86</v>
      </c>
      <c r="DB130" s="403" t="s">
        <v>471</v>
      </c>
      <c r="DC130" s="403" t="s">
        <v>475</v>
      </c>
      <c r="DD130" s="403" t="s">
        <v>87</v>
      </c>
      <c r="DE130" s="403" t="s">
        <v>482</v>
      </c>
      <c r="DF130" s="404" t="s">
        <v>488</v>
      </c>
      <c r="DG130" s="403" t="s">
        <v>500</v>
      </c>
      <c r="DH130" s="403" t="s">
        <v>505</v>
      </c>
      <c r="DI130" s="403" t="s">
        <v>509</v>
      </c>
      <c r="DJ130" s="403" t="s">
        <v>511</v>
      </c>
      <c r="DK130" s="403" t="s">
        <v>517</v>
      </c>
      <c r="DL130" s="403" t="s">
        <v>1838</v>
      </c>
      <c r="DM130" s="403" t="s">
        <v>1837</v>
      </c>
      <c r="DN130" s="403" t="s">
        <v>521</v>
      </c>
      <c r="DO130" s="403" t="s">
        <v>88</v>
      </c>
      <c r="DP130" s="403" t="s">
        <v>525</v>
      </c>
      <c r="DQ130" s="403" t="s">
        <v>527</v>
      </c>
      <c r="DR130" s="403" t="s">
        <v>530</v>
      </c>
      <c r="DS130" s="403" t="s">
        <v>533</v>
      </c>
      <c r="DT130" s="403" t="s">
        <v>536</v>
      </c>
      <c r="DU130" s="403" t="s">
        <v>89</v>
      </c>
      <c r="DV130" s="403" t="s">
        <v>540</v>
      </c>
      <c r="DW130" s="403" t="s">
        <v>544</v>
      </c>
      <c r="DX130" s="403" t="s">
        <v>90</v>
      </c>
      <c r="DY130" s="403" t="s">
        <v>548</v>
      </c>
      <c r="DZ130" s="403" t="s">
        <v>842</v>
      </c>
      <c r="EA130" s="403" t="s">
        <v>91</v>
      </c>
      <c r="EB130" s="403" t="s">
        <v>557</v>
      </c>
      <c r="EC130" s="403" t="s">
        <v>560</v>
      </c>
      <c r="ED130" s="403" t="s">
        <v>563</v>
      </c>
      <c r="EE130" s="403" t="s">
        <v>566</v>
      </c>
      <c r="EF130" s="404" t="s">
        <v>92</v>
      </c>
      <c r="EG130" s="407" t="s">
        <v>92</v>
      </c>
      <c r="EH130" s="403" t="s">
        <v>93</v>
      </c>
      <c r="EI130" s="403" t="s">
        <v>572</v>
      </c>
      <c r="EJ130" s="403" t="s">
        <v>576</v>
      </c>
      <c r="EK130" s="403" t="s">
        <v>581</v>
      </c>
      <c r="EL130" s="403" t="s">
        <v>586</v>
      </c>
      <c r="EM130" s="403" t="s">
        <v>94</v>
      </c>
      <c r="EN130" s="403" t="s">
        <v>588</v>
      </c>
      <c r="EO130" s="403" t="s">
        <v>591</v>
      </c>
      <c r="EP130" s="403" t="s">
        <v>594</v>
      </c>
      <c r="EQ130" s="403" t="s">
        <v>597</v>
      </c>
      <c r="ER130" s="403" t="s">
        <v>1836</v>
      </c>
      <c r="ES130" s="403" t="s">
        <v>600</v>
      </c>
      <c r="ET130" s="403" t="s">
        <v>96</v>
      </c>
      <c r="EU130" s="403" t="s">
        <v>96</v>
      </c>
      <c r="EV130" s="403" t="s">
        <v>1835</v>
      </c>
      <c r="EW130" s="403" t="s">
        <v>973</v>
      </c>
      <c r="EX130" s="403" t="s">
        <v>1834</v>
      </c>
      <c r="EY130" s="403" t="s">
        <v>1833</v>
      </c>
      <c r="EZ130" s="403" t="s">
        <v>1832</v>
      </c>
      <c r="FA130" s="408" t="s">
        <v>1831</v>
      </c>
      <c r="FB130" s="393" t="s">
        <v>2024</v>
      </c>
      <c r="FC130" s="409"/>
    </row>
    <row r="131" spans="1:159" x14ac:dyDescent="0.15">
      <c r="A131" s="423" t="s">
        <v>1830</v>
      </c>
      <c r="B131" s="423" t="s">
        <v>117</v>
      </c>
      <c r="C131" s="424">
        <f>SUM(D131:FA131)</f>
        <v>0</v>
      </c>
      <c r="D131" s="423">
        <f>IF(D$124=0,0,SUM(D5)/D$124*D$127)</f>
        <v>0</v>
      </c>
      <c r="E131" s="423">
        <f t="shared" ref="E131:BP131" si="3">IF(E$124=0,0,SUM(E5)/E$124*E$127)</f>
        <v>0</v>
      </c>
      <c r="F131" s="423">
        <f t="shared" si="3"/>
        <v>0</v>
      </c>
      <c r="G131" s="423">
        <f t="shared" si="3"/>
        <v>0</v>
      </c>
      <c r="H131" s="423">
        <f t="shared" si="3"/>
        <v>0</v>
      </c>
      <c r="I131" s="423">
        <f t="shared" si="3"/>
        <v>0</v>
      </c>
      <c r="J131" s="423">
        <f t="shared" si="3"/>
        <v>0</v>
      </c>
      <c r="K131" s="423">
        <f t="shared" si="3"/>
        <v>0</v>
      </c>
      <c r="L131" s="423">
        <f t="shared" si="3"/>
        <v>0</v>
      </c>
      <c r="M131" s="423">
        <f t="shared" si="3"/>
        <v>0</v>
      </c>
      <c r="N131" s="423">
        <f t="shared" si="3"/>
        <v>0</v>
      </c>
      <c r="O131" s="423">
        <f t="shared" si="3"/>
        <v>0</v>
      </c>
      <c r="P131" s="423">
        <f t="shared" si="3"/>
        <v>0</v>
      </c>
      <c r="Q131" s="423">
        <f t="shared" si="3"/>
        <v>0</v>
      </c>
      <c r="R131" s="423">
        <f t="shared" si="3"/>
        <v>0</v>
      </c>
      <c r="S131" s="423">
        <f t="shared" si="3"/>
        <v>0</v>
      </c>
      <c r="T131" s="423">
        <f t="shared" si="3"/>
        <v>0</v>
      </c>
      <c r="U131" s="423">
        <f t="shared" si="3"/>
        <v>0</v>
      </c>
      <c r="V131" s="423">
        <f t="shared" si="3"/>
        <v>0</v>
      </c>
      <c r="W131" s="423">
        <f t="shared" si="3"/>
        <v>0</v>
      </c>
      <c r="X131" s="423">
        <f t="shared" si="3"/>
        <v>0</v>
      </c>
      <c r="Y131" s="423">
        <f t="shared" si="3"/>
        <v>0</v>
      </c>
      <c r="Z131" s="423">
        <f t="shared" si="3"/>
        <v>0</v>
      </c>
      <c r="AA131" s="423">
        <f t="shared" si="3"/>
        <v>0</v>
      </c>
      <c r="AB131" s="423">
        <f t="shared" si="3"/>
        <v>0</v>
      </c>
      <c r="AC131" s="423">
        <f t="shared" si="3"/>
        <v>0</v>
      </c>
      <c r="AD131" s="423">
        <f t="shared" si="3"/>
        <v>0</v>
      </c>
      <c r="AE131" s="423">
        <f t="shared" si="3"/>
        <v>0</v>
      </c>
      <c r="AF131" s="423">
        <f t="shared" si="3"/>
        <v>0</v>
      </c>
      <c r="AG131" s="423">
        <f t="shared" si="3"/>
        <v>0</v>
      </c>
      <c r="AH131" s="423">
        <f t="shared" si="3"/>
        <v>0</v>
      </c>
      <c r="AI131" s="423">
        <f t="shared" si="3"/>
        <v>0</v>
      </c>
      <c r="AJ131" s="423">
        <f t="shared" si="3"/>
        <v>0</v>
      </c>
      <c r="AK131" s="423">
        <f t="shared" si="3"/>
        <v>0</v>
      </c>
      <c r="AL131" s="423">
        <f t="shared" si="3"/>
        <v>0</v>
      </c>
      <c r="AM131" s="423">
        <f t="shared" si="3"/>
        <v>0</v>
      </c>
      <c r="AN131" s="423">
        <f t="shared" si="3"/>
        <v>0</v>
      </c>
      <c r="AO131" s="423">
        <f t="shared" si="3"/>
        <v>0</v>
      </c>
      <c r="AP131" s="423">
        <f t="shared" si="3"/>
        <v>0</v>
      </c>
      <c r="AQ131" s="423">
        <f t="shared" si="3"/>
        <v>0</v>
      </c>
      <c r="AR131" s="423">
        <f t="shared" si="3"/>
        <v>0</v>
      </c>
      <c r="AS131" s="423">
        <f t="shared" si="3"/>
        <v>0</v>
      </c>
      <c r="AT131" s="423">
        <f t="shared" si="3"/>
        <v>0</v>
      </c>
      <c r="AU131" s="423">
        <f t="shared" si="3"/>
        <v>0</v>
      </c>
      <c r="AV131" s="423">
        <f t="shared" si="3"/>
        <v>0</v>
      </c>
      <c r="AW131" s="423">
        <f t="shared" si="3"/>
        <v>0</v>
      </c>
      <c r="AX131" s="423">
        <f t="shared" si="3"/>
        <v>0</v>
      </c>
      <c r="AY131" s="423">
        <f t="shared" si="3"/>
        <v>0</v>
      </c>
      <c r="AZ131" s="423">
        <f t="shared" si="3"/>
        <v>0</v>
      </c>
      <c r="BA131" s="423">
        <f t="shared" si="3"/>
        <v>0</v>
      </c>
      <c r="BB131" s="423">
        <f t="shared" si="3"/>
        <v>0</v>
      </c>
      <c r="BC131" s="423">
        <f t="shared" si="3"/>
        <v>0</v>
      </c>
      <c r="BD131" s="423">
        <f t="shared" si="3"/>
        <v>0</v>
      </c>
      <c r="BE131" s="423">
        <f t="shared" si="3"/>
        <v>0</v>
      </c>
      <c r="BF131" s="423">
        <f t="shared" si="3"/>
        <v>0</v>
      </c>
      <c r="BG131" s="423">
        <f t="shared" si="3"/>
        <v>0</v>
      </c>
      <c r="BH131" s="423">
        <f t="shared" si="3"/>
        <v>0</v>
      </c>
      <c r="BI131" s="423">
        <f t="shared" si="3"/>
        <v>0</v>
      </c>
      <c r="BJ131" s="423">
        <f t="shared" si="3"/>
        <v>0</v>
      </c>
      <c r="BK131" s="423">
        <f t="shared" si="3"/>
        <v>0</v>
      </c>
      <c r="BL131" s="423">
        <f t="shared" si="3"/>
        <v>0</v>
      </c>
      <c r="BM131" s="423">
        <f t="shared" si="3"/>
        <v>0</v>
      </c>
      <c r="BN131" s="423">
        <f t="shared" si="3"/>
        <v>0</v>
      </c>
      <c r="BO131" s="423">
        <f t="shared" si="3"/>
        <v>0</v>
      </c>
      <c r="BP131" s="423">
        <f t="shared" si="3"/>
        <v>0</v>
      </c>
      <c r="BQ131" s="423">
        <f t="shared" ref="BQ131:EB131" si="4">IF(BQ$124=0,0,SUM(BQ5)/BQ$124*BQ$127)</f>
        <v>0</v>
      </c>
      <c r="BR131" s="423">
        <f t="shared" si="4"/>
        <v>0</v>
      </c>
      <c r="BS131" s="423">
        <f t="shared" si="4"/>
        <v>0</v>
      </c>
      <c r="BT131" s="423">
        <f t="shared" si="4"/>
        <v>0</v>
      </c>
      <c r="BU131" s="423">
        <f t="shared" si="4"/>
        <v>0</v>
      </c>
      <c r="BV131" s="423">
        <f t="shared" si="4"/>
        <v>0</v>
      </c>
      <c r="BW131" s="423">
        <f t="shared" si="4"/>
        <v>0</v>
      </c>
      <c r="BX131" s="423">
        <f t="shared" si="4"/>
        <v>0</v>
      </c>
      <c r="BY131" s="423">
        <f t="shared" si="4"/>
        <v>0</v>
      </c>
      <c r="BZ131" s="423">
        <f t="shared" si="4"/>
        <v>0</v>
      </c>
      <c r="CA131" s="423">
        <f t="shared" si="4"/>
        <v>0</v>
      </c>
      <c r="CB131" s="423">
        <f t="shared" si="4"/>
        <v>0</v>
      </c>
      <c r="CC131" s="423">
        <f t="shared" si="4"/>
        <v>0</v>
      </c>
      <c r="CD131" s="423">
        <f t="shared" si="4"/>
        <v>0</v>
      </c>
      <c r="CE131" s="423">
        <f t="shared" si="4"/>
        <v>0</v>
      </c>
      <c r="CF131" s="423">
        <f t="shared" si="4"/>
        <v>0</v>
      </c>
      <c r="CG131" s="423">
        <f t="shared" si="4"/>
        <v>0</v>
      </c>
      <c r="CH131" s="423">
        <f t="shared" si="4"/>
        <v>0</v>
      </c>
      <c r="CI131" s="423">
        <f t="shared" si="4"/>
        <v>0</v>
      </c>
      <c r="CJ131" s="423">
        <f t="shared" si="4"/>
        <v>0</v>
      </c>
      <c r="CK131" s="423">
        <f t="shared" si="4"/>
        <v>0</v>
      </c>
      <c r="CL131" s="423">
        <f t="shared" si="4"/>
        <v>0</v>
      </c>
      <c r="CM131" s="423">
        <f t="shared" si="4"/>
        <v>0</v>
      </c>
      <c r="CN131" s="423">
        <f t="shared" si="4"/>
        <v>0</v>
      </c>
      <c r="CO131" s="423">
        <f t="shared" si="4"/>
        <v>0</v>
      </c>
      <c r="CP131" s="423">
        <f t="shared" si="4"/>
        <v>0</v>
      </c>
      <c r="CQ131" s="423">
        <f t="shared" si="4"/>
        <v>0</v>
      </c>
      <c r="CR131" s="423">
        <f t="shared" si="4"/>
        <v>0</v>
      </c>
      <c r="CS131" s="423">
        <f t="shared" si="4"/>
        <v>0</v>
      </c>
      <c r="CT131" s="423">
        <f t="shared" si="4"/>
        <v>0</v>
      </c>
      <c r="CU131" s="423">
        <f t="shared" si="4"/>
        <v>0</v>
      </c>
      <c r="CV131" s="423">
        <f t="shared" si="4"/>
        <v>0</v>
      </c>
      <c r="CW131" s="423">
        <f t="shared" si="4"/>
        <v>0</v>
      </c>
      <c r="CX131" s="423">
        <f t="shared" si="4"/>
        <v>0</v>
      </c>
      <c r="CY131" s="423">
        <f t="shared" si="4"/>
        <v>0</v>
      </c>
      <c r="CZ131" s="423">
        <f t="shared" si="4"/>
        <v>0</v>
      </c>
      <c r="DA131" s="423">
        <f t="shared" si="4"/>
        <v>0</v>
      </c>
      <c r="DB131" s="423">
        <f t="shared" si="4"/>
        <v>0</v>
      </c>
      <c r="DC131" s="423">
        <f t="shared" si="4"/>
        <v>0</v>
      </c>
      <c r="DD131" s="423">
        <f t="shared" si="4"/>
        <v>0</v>
      </c>
      <c r="DE131" s="423">
        <f t="shared" si="4"/>
        <v>0</v>
      </c>
      <c r="DF131" s="423">
        <f t="shared" si="4"/>
        <v>0</v>
      </c>
      <c r="DG131" s="423">
        <f t="shared" si="4"/>
        <v>0</v>
      </c>
      <c r="DH131" s="423">
        <f t="shared" si="4"/>
        <v>0</v>
      </c>
      <c r="DI131" s="423">
        <f t="shared" si="4"/>
        <v>0</v>
      </c>
      <c r="DJ131" s="423">
        <f t="shared" si="4"/>
        <v>0</v>
      </c>
      <c r="DK131" s="423">
        <f t="shared" si="4"/>
        <v>0</v>
      </c>
      <c r="DL131" s="423">
        <f t="shared" si="4"/>
        <v>0</v>
      </c>
      <c r="DM131" s="423">
        <f t="shared" si="4"/>
        <v>0</v>
      </c>
      <c r="DN131" s="423">
        <f t="shared" si="4"/>
        <v>0</v>
      </c>
      <c r="DO131" s="423">
        <f t="shared" si="4"/>
        <v>0</v>
      </c>
      <c r="DP131" s="423">
        <f t="shared" si="4"/>
        <v>0</v>
      </c>
      <c r="DQ131" s="423">
        <f t="shared" si="4"/>
        <v>0</v>
      </c>
      <c r="DR131" s="423">
        <f t="shared" si="4"/>
        <v>0</v>
      </c>
      <c r="DS131" s="423">
        <f t="shared" si="4"/>
        <v>0</v>
      </c>
      <c r="DT131" s="423">
        <f t="shared" si="4"/>
        <v>0</v>
      </c>
      <c r="DU131" s="423">
        <f t="shared" si="4"/>
        <v>0</v>
      </c>
      <c r="DV131" s="423">
        <f t="shared" si="4"/>
        <v>0</v>
      </c>
      <c r="DW131" s="423">
        <f t="shared" si="4"/>
        <v>0</v>
      </c>
      <c r="DX131" s="423">
        <f t="shared" si="4"/>
        <v>0</v>
      </c>
      <c r="DY131" s="423">
        <f t="shared" si="4"/>
        <v>0</v>
      </c>
      <c r="DZ131" s="423">
        <f t="shared" si="4"/>
        <v>0</v>
      </c>
      <c r="EA131" s="423">
        <f t="shared" si="4"/>
        <v>0</v>
      </c>
      <c r="EB131" s="423">
        <f t="shared" si="4"/>
        <v>0</v>
      </c>
      <c r="EC131" s="423">
        <f t="shared" ref="EC131:FA131" si="5">IF(EC$124=0,0,SUM(EC5)/EC$124*EC$127)</f>
        <v>0</v>
      </c>
      <c r="ED131" s="423">
        <f t="shared" si="5"/>
        <v>0</v>
      </c>
      <c r="EE131" s="423">
        <f t="shared" si="5"/>
        <v>0</v>
      </c>
      <c r="EF131" s="423">
        <f t="shared" si="5"/>
        <v>0</v>
      </c>
      <c r="EG131" s="423">
        <f t="shared" si="5"/>
        <v>0</v>
      </c>
      <c r="EH131" s="423">
        <f t="shared" si="5"/>
        <v>0</v>
      </c>
      <c r="EI131" s="423">
        <f t="shared" si="5"/>
        <v>0</v>
      </c>
      <c r="EJ131" s="423">
        <f t="shared" si="5"/>
        <v>0</v>
      </c>
      <c r="EK131" s="423">
        <f t="shared" si="5"/>
        <v>0</v>
      </c>
      <c r="EL131" s="423">
        <f t="shared" si="5"/>
        <v>0</v>
      </c>
      <c r="EM131" s="423">
        <f t="shared" si="5"/>
        <v>0</v>
      </c>
      <c r="EN131" s="423">
        <f t="shared" si="5"/>
        <v>0</v>
      </c>
      <c r="EO131" s="423">
        <f t="shared" si="5"/>
        <v>0</v>
      </c>
      <c r="EP131" s="423">
        <f t="shared" si="5"/>
        <v>0</v>
      </c>
      <c r="EQ131" s="423">
        <f t="shared" si="5"/>
        <v>0</v>
      </c>
      <c r="ER131" s="423">
        <f t="shared" si="5"/>
        <v>0</v>
      </c>
      <c r="ES131" s="423">
        <f t="shared" si="5"/>
        <v>0</v>
      </c>
      <c r="ET131" s="423">
        <f t="shared" si="5"/>
        <v>0</v>
      </c>
      <c r="EU131" s="423">
        <f t="shared" si="5"/>
        <v>0</v>
      </c>
      <c r="EV131" s="423">
        <f t="shared" si="5"/>
        <v>0</v>
      </c>
      <c r="EW131" s="423">
        <f t="shared" si="5"/>
        <v>0</v>
      </c>
      <c r="EX131" s="423">
        <f t="shared" si="5"/>
        <v>0</v>
      </c>
      <c r="EY131" s="423">
        <f t="shared" si="5"/>
        <v>0</v>
      </c>
      <c r="EZ131" s="423">
        <f t="shared" si="5"/>
        <v>0</v>
      </c>
      <c r="FA131" s="423">
        <f t="shared" si="5"/>
        <v>0</v>
      </c>
      <c r="FB131" s="393" t="str">
        <f>+LEFT(A131,3)</f>
        <v>011</v>
      </c>
    </row>
    <row r="132" spans="1:159" x14ac:dyDescent="0.15">
      <c r="A132" s="423" t="s">
        <v>1829</v>
      </c>
      <c r="B132" s="423" t="s">
        <v>979</v>
      </c>
      <c r="C132" s="424">
        <f t="shared" ref="C132:C195" si="6">SUM(D132:FA132)</f>
        <v>0</v>
      </c>
      <c r="D132" s="423">
        <f t="shared" ref="D132:BO132" si="7">IF(D$124=0,0,SUM(D6)/D$124*D$127)</f>
        <v>0</v>
      </c>
      <c r="E132" s="423">
        <f t="shared" si="7"/>
        <v>0</v>
      </c>
      <c r="F132" s="423">
        <f t="shared" si="7"/>
        <v>0</v>
      </c>
      <c r="G132" s="423">
        <f t="shared" si="7"/>
        <v>0</v>
      </c>
      <c r="H132" s="423">
        <f t="shared" si="7"/>
        <v>0</v>
      </c>
      <c r="I132" s="423">
        <f t="shared" si="7"/>
        <v>0</v>
      </c>
      <c r="J132" s="423">
        <f t="shared" si="7"/>
        <v>0</v>
      </c>
      <c r="K132" s="423">
        <f t="shared" si="7"/>
        <v>0</v>
      </c>
      <c r="L132" s="423">
        <f t="shared" si="7"/>
        <v>0</v>
      </c>
      <c r="M132" s="423">
        <f t="shared" si="7"/>
        <v>0</v>
      </c>
      <c r="N132" s="423">
        <f t="shared" si="7"/>
        <v>0</v>
      </c>
      <c r="O132" s="423">
        <f t="shared" si="7"/>
        <v>0</v>
      </c>
      <c r="P132" s="423">
        <f t="shared" si="7"/>
        <v>0</v>
      </c>
      <c r="Q132" s="423">
        <f t="shared" si="7"/>
        <v>0</v>
      </c>
      <c r="R132" s="423">
        <f t="shared" si="7"/>
        <v>0</v>
      </c>
      <c r="S132" s="423">
        <f t="shared" si="7"/>
        <v>0</v>
      </c>
      <c r="T132" s="423">
        <f t="shared" si="7"/>
        <v>0</v>
      </c>
      <c r="U132" s="423">
        <f t="shared" si="7"/>
        <v>0</v>
      </c>
      <c r="V132" s="423">
        <f t="shared" si="7"/>
        <v>0</v>
      </c>
      <c r="W132" s="423">
        <f t="shared" si="7"/>
        <v>0</v>
      </c>
      <c r="X132" s="423">
        <f t="shared" si="7"/>
        <v>0</v>
      </c>
      <c r="Y132" s="423">
        <f t="shared" si="7"/>
        <v>0</v>
      </c>
      <c r="Z132" s="423">
        <f t="shared" si="7"/>
        <v>0</v>
      </c>
      <c r="AA132" s="423">
        <f t="shared" si="7"/>
        <v>0</v>
      </c>
      <c r="AB132" s="423">
        <f t="shared" si="7"/>
        <v>0</v>
      </c>
      <c r="AC132" s="423">
        <f t="shared" si="7"/>
        <v>0</v>
      </c>
      <c r="AD132" s="423">
        <f t="shared" si="7"/>
        <v>0</v>
      </c>
      <c r="AE132" s="423">
        <f t="shared" si="7"/>
        <v>0</v>
      </c>
      <c r="AF132" s="423">
        <f t="shared" si="7"/>
        <v>0</v>
      </c>
      <c r="AG132" s="423">
        <f t="shared" si="7"/>
        <v>0</v>
      </c>
      <c r="AH132" s="423">
        <f t="shared" si="7"/>
        <v>0</v>
      </c>
      <c r="AI132" s="423">
        <f t="shared" si="7"/>
        <v>0</v>
      </c>
      <c r="AJ132" s="423">
        <f t="shared" si="7"/>
        <v>0</v>
      </c>
      <c r="AK132" s="423">
        <f t="shared" si="7"/>
        <v>0</v>
      </c>
      <c r="AL132" s="423">
        <f t="shared" si="7"/>
        <v>0</v>
      </c>
      <c r="AM132" s="423">
        <f t="shared" si="7"/>
        <v>0</v>
      </c>
      <c r="AN132" s="423">
        <f t="shared" si="7"/>
        <v>0</v>
      </c>
      <c r="AO132" s="423">
        <f t="shared" si="7"/>
        <v>0</v>
      </c>
      <c r="AP132" s="423">
        <f t="shared" si="7"/>
        <v>0</v>
      </c>
      <c r="AQ132" s="423">
        <f t="shared" si="7"/>
        <v>0</v>
      </c>
      <c r="AR132" s="423">
        <f t="shared" si="7"/>
        <v>0</v>
      </c>
      <c r="AS132" s="423">
        <f t="shared" si="7"/>
        <v>0</v>
      </c>
      <c r="AT132" s="423">
        <f t="shared" si="7"/>
        <v>0</v>
      </c>
      <c r="AU132" s="423">
        <f t="shared" si="7"/>
        <v>0</v>
      </c>
      <c r="AV132" s="423">
        <f t="shared" si="7"/>
        <v>0</v>
      </c>
      <c r="AW132" s="423">
        <f t="shared" si="7"/>
        <v>0</v>
      </c>
      <c r="AX132" s="423">
        <f t="shared" si="7"/>
        <v>0</v>
      </c>
      <c r="AY132" s="423">
        <f t="shared" si="7"/>
        <v>0</v>
      </c>
      <c r="AZ132" s="423">
        <f t="shared" si="7"/>
        <v>0</v>
      </c>
      <c r="BA132" s="423">
        <f t="shared" si="7"/>
        <v>0</v>
      </c>
      <c r="BB132" s="423">
        <f t="shared" si="7"/>
        <v>0</v>
      </c>
      <c r="BC132" s="423">
        <f t="shared" si="7"/>
        <v>0</v>
      </c>
      <c r="BD132" s="423">
        <f t="shared" si="7"/>
        <v>0</v>
      </c>
      <c r="BE132" s="423">
        <f t="shared" si="7"/>
        <v>0</v>
      </c>
      <c r="BF132" s="423">
        <f t="shared" si="7"/>
        <v>0</v>
      </c>
      <c r="BG132" s="423">
        <f t="shared" si="7"/>
        <v>0</v>
      </c>
      <c r="BH132" s="423">
        <f t="shared" si="7"/>
        <v>0</v>
      </c>
      <c r="BI132" s="423">
        <f t="shared" si="7"/>
        <v>0</v>
      </c>
      <c r="BJ132" s="423">
        <f t="shared" si="7"/>
        <v>0</v>
      </c>
      <c r="BK132" s="423">
        <f t="shared" si="7"/>
        <v>0</v>
      </c>
      <c r="BL132" s="423">
        <f t="shared" si="7"/>
        <v>0</v>
      </c>
      <c r="BM132" s="423">
        <f t="shared" si="7"/>
        <v>0</v>
      </c>
      <c r="BN132" s="423">
        <f t="shared" si="7"/>
        <v>0</v>
      </c>
      <c r="BO132" s="423">
        <f t="shared" si="7"/>
        <v>0</v>
      </c>
      <c r="BP132" s="423">
        <f t="shared" ref="BP132:EA132" si="8">IF(BP$124=0,0,SUM(BP6)/BP$124*BP$127)</f>
        <v>0</v>
      </c>
      <c r="BQ132" s="423">
        <f t="shared" si="8"/>
        <v>0</v>
      </c>
      <c r="BR132" s="423">
        <f t="shared" si="8"/>
        <v>0</v>
      </c>
      <c r="BS132" s="423">
        <f t="shared" si="8"/>
        <v>0</v>
      </c>
      <c r="BT132" s="423">
        <f t="shared" si="8"/>
        <v>0</v>
      </c>
      <c r="BU132" s="423">
        <f t="shared" si="8"/>
        <v>0</v>
      </c>
      <c r="BV132" s="423">
        <f t="shared" si="8"/>
        <v>0</v>
      </c>
      <c r="BW132" s="423">
        <f t="shared" si="8"/>
        <v>0</v>
      </c>
      <c r="BX132" s="423">
        <f t="shared" si="8"/>
        <v>0</v>
      </c>
      <c r="BY132" s="423">
        <f t="shared" si="8"/>
        <v>0</v>
      </c>
      <c r="BZ132" s="423">
        <f t="shared" si="8"/>
        <v>0</v>
      </c>
      <c r="CA132" s="423">
        <f t="shared" si="8"/>
        <v>0</v>
      </c>
      <c r="CB132" s="423">
        <f t="shared" si="8"/>
        <v>0</v>
      </c>
      <c r="CC132" s="423">
        <f t="shared" si="8"/>
        <v>0</v>
      </c>
      <c r="CD132" s="423">
        <f t="shared" si="8"/>
        <v>0</v>
      </c>
      <c r="CE132" s="423">
        <f t="shared" si="8"/>
        <v>0</v>
      </c>
      <c r="CF132" s="423">
        <f t="shared" si="8"/>
        <v>0</v>
      </c>
      <c r="CG132" s="423">
        <f t="shared" si="8"/>
        <v>0</v>
      </c>
      <c r="CH132" s="423">
        <f t="shared" si="8"/>
        <v>0</v>
      </c>
      <c r="CI132" s="423">
        <f t="shared" si="8"/>
        <v>0</v>
      </c>
      <c r="CJ132" s="423">
        <f t="shared" si="8"/>
        <v>0</v>
      </c>
      <c r="CK132" s="423">
        <f t="shared" si="8"/>
        <v>0</v>
      </c>
      <c r="CL132" s="423">
        <f t="shared" si="8"/>
        <v>0</v>
      </c>
      <c r="CM132" s="423">
        <f t="shared" si="8"/>
        <v>0</v>
      </c>
      <c r="CN132" s="423">
        <f t="shared" si="8"/>
        <v>0</v>
      </c>
      <c r="CO132" s="423">
        <f t="shared" si="8"/>
        <v>0</v>
      </c>
      <c r="CP132" s="423">
        <f t="shared" si="8"/>
        <v>0</v>
      </c>
      <c r="CQ132" s="423">
        <f t="shared" si="8"/>
        <v>0</v>
      </c>
      <c r="CR132" s="423">
        <f t="shared" si="8"/>
        <v>0</v>
      </c>
      <c r="CS132" s="423">
        <f t="shared" si="8"/>
        <v>0</v>
      </c>
      <c r="CT132" s="423">
        <f t="shared" si="8"/>
        <v>0</v>
      </c>
      <c r="CU132" s="423">
        <f t="shared" si="8"/>
        <v>0</v>
      </c>
      <c r="CV132" s="423">
        <f t="shared" si="8"/>
        <v>0</v>
      </c>
      <c r="CW132" s="423">
        <f t="shared" si="8"/>
        <v>0</v>
      </c>
      <c r="CX132" s="423">
        <f t="shared" si="8"/>
        <v>0</v>
      </c>
      <c r="CY132" s="423">
        <f t="shared" si="8"/>
        <v>0</v>
      </c>
      <c r="CZ132" s="423">
        <f t="shared" si="8"/>
        <v>0</v>
      </c>
      <c r="DA132" s="423">
        <f t="shared" si="8"/>
        <v>0</v>
      </c>
      <c r="DB132" s="423">
        <f t="shared" si="8"/>
        <v>0</v>
      </c>
      <c r="DC132" s="423">
        <f t="shared" si="8"/>
        <v>0</v>
      </c>
      <c r="DD132" s="423">
        <f t="shared" si="8"/>
        <v>0</v>
      </c>
      <c r="DE132" s="423">
        <f t="shared" si="8"/>
        <v>0</v>
      </c>
      <c r="DF132" s="423">
        <f t="shared" si="8"/>
        <v>0</v>
      </c>
      <c r="DG132" s="423">
        <f t="shared" si="8"/>
        <v>0</v>
      </c>
      <c r="DH132" s="423">
        <f t="shared" si="8"/>
        <v>0</v>
      </c>
      <c r="DI132" s="423">
        <f t="shared" si="8"/>
        <v>0</v>
      </c>
      <c r="DJ132" s="423">
        <f t="shared" si="8"/>
        <v>0</v>
      </c>
      <c r="DK132" s="423">
        <f t="shared" si="8"/>
        <v>0</v>
      </c>
      <c r="DL132" s="423">
        <f t="shared" si="8"/>
        <v>0</v>
      </c>
      <c r="DM132" s="423">
        <f t="shared" si="8"/>
        <v>0</v>
      </c>
      <c r="DN132" s="423">
        <f t="shared" si="8"/>
        <v>0</v>
      </c>
      <c r="DO132" s="423">
        <f t="shared" si="8"/>
        <v>0</v>
      </c>
      <c r="DP132" s="423">
        <f t="shared" si="8"/>
        <v>0</v>
      </c>
      <c r="DQ132" s="423">
        <f t="shared" si="8"/>
        <v>0</v>
      </c>
      <c r="DR132" s="423">
        <f t="shared" si="8"/>
        <v>0</v>
      </c>
      <c r="DS132" s="423">
        <f t="shared" si="8"/>
        <v>0</v>
      </c>
      <c r="DT132" s="423">
        <f t="shared" si="8"/>
        <v>0</v>
      </c>
      <c r="DU132" s="423">
        <f t="shared" si="8"/>
        <v>0</v>
      </c>
      <c r="DV132" s="423">
        <f t="shared" si="8"/>
        <v>0</v>
      </c>
      <c r="DW132" s="423">
        <f t="shared" si="8"/>
        <v>0</v>
      </c>
      <c r="DX132" s="423">
        <f t="shared" si="8"/>
        <v>0</v>
      </c>
      <c r="DY132" s="423">
        <f t="shared" si="8"/>
        <v>0</v>
      </c>
      <c r="DZ132" s="423">
        <f t="shared" si="8"/>
        <v>0</v>
      </c>
      <c r="EA132" s="423">
        <f t="shared" si="8"/>
        <v>0</v>
      </c>
      <c r="EB132" s="423">
        <f t="shared" ref="EB132:FA132" si="9">IF(EB$124=0,0,SUM(EB6)/EB$124*EB$127)</f>
        <v>0</v>
      </c>
      <c r="EC132" s="423">
        <f t="shared" si="9"/>
        <v>0</v>
      </c>
      <c r="ED132" s="423">
        <f t="shared" si="9"/>
        <v>0</v>
      </c>
      <c r="EE132" s="423">
        <f t="shared" si="9"/>
        <v>0</v>
      </c>
      <c r="EF132" s="423">
        <f t="shared" si="9"/>
        <v>0</v>
      </c>
      <c r="EG132" s="423">
        <f t="shared" si="9"/>
        <v>0</v>
      </c>
      <c r="EH132" s="423">
        <f t="shared" si="9"/>
        <v>0</v>
      </c>
      <c r="EI132" s="423">
        <f t="shared" si="9"/>
        <v>0</v>
      </c>
      <c r="EJ132" s="423">
        <f t="shared" si="9"/>
        <v>0</v>
      </c>
      <c r="EK132" s="423">
        <f t="shared" si="9"/>
        <v>0</v>
      </c>
      <c r="EL132" s="423">
        <f t="shared" si="9"/>
        <v>0</v>
      </c>
      <c r="EM132" s="423">
        <f t="shared" si="9"/>
        <v>0</v>
      </c>
      <c r="EN132" s="423">
        <f t="shared" si="9"/>
        <v>0</v>
      </c>
      <c r="EO132" s="423">
        <f t="shared" si="9"/>
        <v>0</v>
      </c>
      <c r="EP132" s="423">
        <f t="shared" si="9"/>
        <v>0</v>
      </c>
      <c r="EQ132" s="423">
        <f t="shared" si="9"/>
        <v>0</v>
      </c>
      <c r="ER132" s="423">
        <f t="shared" si="9"/>
        <v>0</v>
      </c>
      <c r="ES132" s="423">
        <f t="shared" si="9"/>
        <v>0</v>
      </c>
      <c r="ET132" s="423">
        <f t="shared" si="9"/>
        <v>0</v>
      </c>
      <c r="EU132" s="423">
        <f t="shared" si="9"/>
        <v>0</v>
      </c>
      <c r="EV132" s="423">
        <f t="shared" si="9"/>
        <v>0</v>
      </c>
      <c r="EW132" s="423">
        <f t="shared" si="9"/>
        <v>0</v>
      </c>
      <c r="EX132" s="423">
        <f t="shared" si="9"/>
        <v>0</v>
      </c>
      <c r="EY132" s="423">
        <f t="shared" si="9"/>
        <v>0</v>
      </c>
      <c r="EZ132" s="423">
        <f t="shared" si="9"/>
        <v>0</v>
      </c>
      <c r="FA132" s="423">
        <f t="shared" si="9"/>
        <v>0</v>
      </c>
      <c r="FB132" s="393" t="str">
        <f t="shared" ref="FB132:FB195" si="10">+LEFT(A132,3)</f>
        <v>011</v>
      </c>
    </row>
    <row r="133" spans="1:159" x14ac:dyDescent="0.15">
      <c r="A133" s="423" t="s">
        <v>1828</v>
      </c>
      <c r="B133" s="423" t="s">
        <v>984</v>
      </c>
      <c r="C133" s="424">
        <f t="shared" si="6"/>
        <v>0</v>
      </c>
      <c r="D133" s="423">
        <f t="shared" ref="D133:BO133" si="11">IF(D$124=0,0,SUM(D7)/D$124*D$127)</f>
        <v>0</v>
      </c>
      <c r="E133" s="423">
        <f t="shared" si="11"/>
        <v>0</v>
      </c>
      <c r="F133" s="423">
        <f t="shared" si="11"/>
        <v>0</v>
      </c>
      <c r="G133" s="423">
        <f t="shared" si="11"/>
        <v>0</v>
      </c>
      <c r="H133" s="423">
        <f t="shared" si="11"/>
        <v>0</v>
      </c>
      <c r="I133" s="423">
        <f t="shared" si="11"/>
        <v>0</v>
      </c>
      <c r="J133" s="423">
        <f t="shared" si="11"/>
        <v>0</v>
      </c>
      <c r="K133" s="423">
        <f t="shared" si="11"/>
        <v>0</v>
      </c>
      <c r="L133" s="423">
        <f t="shared" si="11"/>
        <v>0</v>
      </c>
      <c r="M133" s="423">
        <f t="shared" si="11"/>
        <v>0</v>
      </c>
      <c r="N133" s="423">
        <f t="shared" si="11"/>
        <v>0</v>
      </c>
      <c r="O133" s="423">
        <f t="shared" si="11"/>
        <v>0</v>
      </c>
      <c r="P133" s="423">
        <f t="shared" si="11"/>
        <v>0</v>
      </c>
      <c r="Q133" s="423">
        <f t="shared" si="11"/>
        <v>0</v>
      </c>
      <c r="R133" s="423">
        <f t="shared" si="11"/>
        <v>0</v>
      </c>
      <c r="S133" s="423">
        <f t="shared" si="11"/>
        <v>0</v>
      </c>
      <c r="T133" s="423">
        <f t="shared" si="11"/>
        <v>0</v>
      </c>
      <c r="U133" s="423">
        <f t="shared" si="11"/>
        <v>0</v>
      </c>
      <c r="V133" s="423">
        <f t="shared" si="11"/>
        <v>0</v>
      </c>
      <c r="W133" s="423">
        <f t="shared" si="11"/>
        <v>0</v>
      </c>
      <c r="X133" s="423">
        <f t="shared" si="11"/>
        <v>0</v>
      </c>
      <c r="Y133" s="423">
        <f t="shared" si="11"/>
        <v>0</v>
      </c>
      <c r="Z133" s="423">
        <f t="shared" si="11"/>
        <v>0</v>
      </c>
      <c r="AA133" s="423">
        <f t="shared" si="11"/>
        <v>0</v>
      </c>
      <c r="AB133" s="423">
        <f t="shared" si="11"/>
        <v>0</v>
      </c>
      <c r="AC133" s="423">
        <f t="shared" si="11"/>
        <v>0</v>
      </c>
      <c r="AD133" s="423">
        <f t="shared" si="11"/>
        <v>0</v>
      </c>
      <c r="AE133" s="423">
        <f t="shared" si="11"/>
        <v>0</v>
      </c>
      <c r="AF133" s="423">
        <f t="shared" si="11"/>
        <v>0</v>
      </c>
      <c r="AG133" s="423">
        <f t="shared" si="11"/>
        <v>0</v>
      </c>
      <c r="AH133" s="423">
        <f t="shared" si="11"/>
        <v>0</v>
      </c>
      <c r="AI133" s="423">
        <f t="shared" si="11"/>
        <v>0</v>
      </c>
      <c r="AJ133" s="423">
        <f t="shared" si="11"/>
        <v>0</v>
      </c>
      <c r="AK133" s="423">
        <f t="shared" si="11"/>
        <v>0</v>
      </c>
      <c r="AL133" s="423">
        <f t="shared" si="11"/>
        <v>0</v>
      </c>
      <c r="AM133" s="423">
        <f t="shared" si="11"/>
        <v>0</v>
      </c>
      <c r="AN133" s="423">
        <f t="shared" si="11"/>
        <v>0</v>
      </c>
      <c r="AO133" s="423">
        <f t="shared" si="11"/>
        <v>0</v>
      </c>
      <c r="AP133" s="423">
        <f t="shared" si="11"/>
        <v>0</v>
      </c>
      <c r="AQ133" s="423">
        <f t="shared" si="11"/>
        <v>0</v>
      </c>
      <c r="AR133" s="423">
        <f t="shared" si="11"/>
        <v>0</v>
      </c>
      <c r="AS133" s="423">
        <f t="shared" si="11"/>
        <v>0</v>
      </c>
      <c r="AT133" s="423">
        <f t="shared" si="11"/>
        <v>0</v>
      </c>
      <c r="AU133" s="423">
        <f t="shared" si="11"/>
        <v>0</v>
      </c>
      <c r="AV133" s="423">
        <f t="shared" si="11"/>
        <v>0</v>
      </c>
      <c r="AW133" s="423">
        <f t="shared" si="11"/>
        <v>0</v>
      </c>
      <c r="AX133" s="423">
        <f t="shared" si="11"/>
        <v>0</v>
      </c>
      <c r="AY133" s="423">
        <f t="shared" si="11"/>
        <v>0</v>
      </c>
      <c r="AZ133" s="423">
        <f t="shared" si="11"/>
        <v>0</v>
      </c>
      <c r="BA133" s="423">
        <f t="shared" si="11"/>
        <v>0</v>
      </c>
      <c r="BB133" s="423">
        <f t="shared" si="11"/>
        <v>0</v>
      </c>
      <c r="BC133" s="423">
        <f t="shared" si="11"/>
        <v>0</v>
      </c>
      <c r="BD133" s="423">
        <f t="shared" si="11"/>
        <v>0</v>
      </c>
      <c r="BE133" s="423">
        <f t="shared" si="11"/>
        <v>0</v>
      </c>
      <c r="BF133" s="423">
        <f t="shared" si="11"/>
        <v>0</v>
      </c>
      <c r="BG133" s="423">
        <f t="shared" si="11"/>
        <v>0</v>
      </c>
      <c r="BH133" s="423">
        <f t="shared" si="11"/>
        <v>0</v>
      </c>
      <c r="BI133" s="423">
        <f t="shared" si="11"/>
        <v>0</v>
      </c>
      <c r="BJ133" s="423">
        <f t="shared" si="11"/>
        <v>0</v>
      </c>
      <c r="BK133" s="423">
        <f t="shared" si="11"/>
        <v>0</v>
      </c>
      <c r="BL133" s="423">
        <f t="shared" si="11"/>
        <v>0</v>
      </c>
      <c r="BM133" s="423">
        <f t="shared" si="11"/>
        <v>0</v>
      </c>
      <c r="BN133" s="423">
        <f t="shared" si="11"/>
        <v>0</v>
      </c>
      <c r="BO133" s="423">
        <f t="shared" si="11"/>
        <v>0</v>
      </c>
      <c r="BP133" s="423">
        <f t="shared" ref="BP133:EA133" si="12">IF(BP$124=0,0,SUM(BP7)/BP$124*BP$127)</f>
        <v>0</v>
      </c>
      <c r="BQ133" s="423">
        <f t="shared" si="12"/>
        <v>0</v>
      </c>
      <c r="BR133" s="423">
        <f t="shared" si="12"/>
        <v>0</v>
      </c>
      <c r="BS133" s="423">
        <f t="shared" si="12"/>
        <v>0</v>
      </c>
      <c r="BT133" s="423">
        <f t="shared" si="12"/>
        <v>0</v>
      </c>
      <c r="BU133" s="423">
        <f t="shared" si="12"/>
        <v>0</v>
      </c>
      <c r="BV133" s="423">
        <f t="shared" si="12"/>
        <v>0</v>
      </c>
      <c r="BW133" s="423">
        <f t="shared" si="12"/>
        <v>0</v>
      </c>
      <c r="BX133" s="423">
        <f t="shared" si="12"/>
        <v>0</v>
      </c>
      <c r="BY133" s="423">
        <f t="shared" si="12"/>
        <v>0</v>
      </c>
      <c r="BZ133" s="423">
        <f t="shared" si="12"/>
        <v>0</v>
      </c>
      <c r="CA133" s="423">
        <f t="shared" si="12"/>
        <v>0</v>
      </c>
      <c r="CB133" s="423">
        <f t="shared" si="12"/>
        <v>0</v>
      </c>
      <c r="CC133" s="423">
        <f t="shared" si="12"/>
        <v>0</v>
      </c>
      <c r="CD133" s="423">
        <f t="shared" si="12"/>
        <v>0</v>
      </c>
      <c r="CE133" s="423">
        <f t="shared" si="12"/>
        <v>0</v>
      </c>
      <c r="CF133" s="423">
        <f t="shared" si="12"/>
        <v>0</v>
      </c>
      <c r="CG133" s="423">
        <f t="shared" si="12"/>
        <v>0</v>
      </c>
      <c r="CH133" s="423">
        <f t="shared" si="12"/>
        <v>0</v>
      </c>
      <c r="CI133" s="423">
        <f t="shared" si="12"/>
        <v>0</v>
      </c>
      <c r="CJ133" s="423">
        <f t="shared" si="12"/>
        <v>0</v>
      </c>
      <c r="CK133" s="423">
        <f t="shared" si="12"/>
        <v>0</v>
      </c>
      <c r="CL133" s="423">
        <f t="shared" si="12"/>
        <v>0</v>
      </c>
      <c r="CM133" s="423">
        <f t="shared" si="12"/>
        <v>0</v>
      </c>
      <c r="CN133" s="423">
        <f t="shared" si="12"/>
        <v>0</v>
      </c>
      <c r="CO133" s="423">
        <f t="shared" si="12"/>
        <v>0</v>
      </c>
      <c r="CP133" s="423">
        <f t="shared" si="12"/>
        <v>0</v>
      </c>
      <c r="CQ133" s="423">
        <f t="shared" si="12"/>
        <v>0</v>
      </c>
      <c r="CR133" s="423">
        <f t="shared" si="12"/>
        <v>0</v>
      </c>
      <c r="CS133" s="423">
        <f t="shared" si="12"/>
        <v>0</v>
      </c>
      <c r="CT133" s="423">
        <f t="shared" si="12"/>
        <v>0</v>
      </c>
      <c r="CU133" s="423">
        <f t="shared" si="12"/>
        <v>0</v>
      </c>
      <c r="CV133" s="423">
        <f t="shared" si="12"/>
        <v>0</v>
      </c>
      <c r="CW133" s="423">
        <f t="shared" si="12"/>
        <v>0</v>
      </c>
      <c r="CX133" s="423">
        <f t="shared" si="12"/>
        <v>0</v>
      </c>
      <c r="CY133" s="423">
        <f t="shared" si="12"/>
        <v>0</v>
      </c>
      <c r="CZ133" s="423">
        <f t="shared" si="12"/>
        <v>0</v>
      </c>
      <c r="DA133" s="423">
        <f t="shared" si="12"/>
        <v>0</v>
      </c>
      <c r="DB133" s="423">
        <f t="shared" si="12"/>
        <v>0</v>
      </c>
      <c r="DC133" s="423">
        <f t="shared" si="12"/>
        <v>0</v>
      </c>
      <c r="DD133" s="423">
        <f t="shared" si="12"/>
        <v>0</v>
      </c>
      <c r="DE133" s="423">
        <f t="shared" si="12"/>
        <v>0</v>
      </c>
      <c r="DF133" s="423">
        <f t="shared" si="12"/>
        <v>0</v>
      </c>
      <c r="DG133" s="423">
        <f t="shared" si="12"/>
        <v>0</v>
      </c>
      <c r="DH133" s="423">
        <f t="shared" si="12"/>
        <v>0</v>
      </c>
      <c r="DI133" s="423">
        <f t="shared" si="12"/>
        <v>0</v>
      </c>
      <c r="DJ133" s="423">
        <f t="shared" si="12"/>
        <v>0</v>
      </c>
      <c r="DK133" s="423">
        <f t="shared" si="12"/>
        <v>0</v>
      </c>
      <c r="DL133" s="423">
        <f t="shared" si="12"/>
        <v>0</v>
      </c>
      <c r="DM133" s="423">
        <f t="shared" si="12"/>
        <v>0</v>
      </c>
      <c r="DN133" s="423">
        <f t="shared" si="12"/>
        <v>0</v>
      </c>
      <c r="DO133" s="423">
        <f t="shared" si="12"/>
        <v>0</v>
      </c>
      <c r="DP133" s="423">
        <f t="shared" si="12"/>
        <v>0</v>
      </c>
      <c r="DQ133" s="423">
        <f t="shared" si="12"/>
        <v>0</v>
      </c>
      <c r="DR133" s="423">
        <f t="shared" si="12"/>
        <v>0</v>
      </c>
      <c r="DS133" s="423">
        <f t="shared" si="12"/>
        <v>0</v>
      </c>
      <c r="DT133" s="423">
        <f t="shared" si="12"/>
        <v>0</v>
      </c>
      <c r="DU133" s="423">
        <f t="shared" si="12"/>
        <v>0</v>
      </c>
      <c r="DV133" s="423">
        <f t="shared" si="12"/>
        <v>0</v>
      </c>
      <c r="DW133" s="423">
        <f t="shared" si="12"/>
        <v>0</v>
      </c>
      <c r="DX133" s="423">
        <f t="shared" si="12"/>
        <v>0</v>
      </c>
      <c r="DY133" s="423">
        <f t="shared" si="12"/>
        <v>0</v>
      </c>
      <c r="DZ133" s="423">
        <f t="shared" si="12"/>
        <v>0</v>
      </c>
      <c r="EA133" s="423">
        <f t="shared" si="12"/>
        <v>0</v>
      </c>
      <c r="EB133" s="423">
        <f t="shared" ref="EB133:FA133" si="13">IF(EB$124=0,0,SUM(EB7)/EB$124*EB$127)</f>
        <v>0</v>
      </c>
      <c r="EC133" s="423">
        <f t="shared" si="13"/>
        <v>0</v>
      </c>
      <c r="ED133" s="423">
        <f t="shared" si="13"/>
        <v>0</v>
      </c>
      <c r="EE133" s="423">
        <f t="shared" si="13"/>
        <v>0</v>
      </c>
      <c r="EF133" s="423">
        <f t="shared" si="13"/>
        <v>0</v>
      </c>
      <c r="EG133" s="423">
        <f t="shared" si="13"/>
        <v>0</v>
      </c>
      <c r="EH133" s="423">
        <f t="shared" si="13"/>
        <v>0</v>
      </c>
      <c r="EI133" s="423">
        <f t="shared" si="13"/>
        <v>0</v>
      </c>
      <c r="EJ133" s="423">
        <f t="shared" si="13"/>
        <v>0</v>
      </c>
      <c r="EK133" s="423">
        <f t="shared" si="13"/>
        <v>0</v>
      </c>
      <c r="EL133" s="423">
        <f t="shared" si="13"/>
        <v>0</v>
      </c>
      <c r="EM133" s="423">
        <f t="shared" si="13"/>
        <v>0</v>
      </c>
      <c r="EN133" s="423">
        <f t="shared" si="13"/>
        <v>0</v>
      </c>
      <c r="EO133" s="423">
        <f t="shared" si="13"/>
        <v>0</v>
      </c>
      <c r="EP133" s="423">
        <f t="shared" si="13"/>
        <v>0</v>
      </c>
      <c r="EQ133" s="423">
        <f t="shared" si="13"/>
        <v>0</v>
      </c>
      <c r="ER133" s="423">
        <f t="shared" si="13"/>
        <v>0</v>
      </c>
      <c r="ES133" s="423">
        <f t="shared" si="13"/>
        <v>0</v>
      </c>
      <c r="ET133" s="423">
        <f t="shared" si="13"/>
        <v>0</v>
      </c>
      <c r="EU133" s="423">
        <f t="shared" si="13"/>
        <v>0</v>
      </c>
      <c r="EV133" s="423">
        <f t="shared" si="13"/>
        <v>0</v>
      </c>
      <c r="EW133" s="423">
        <f t="shared" si="13"/>
        <v>0</v>
      </c>
      <c r="EX133" s="423">
        <f t="shared" si="13"/>
        <v>0</v>
      </c>
      <c r="EY133" s="423">
        <f t="shared" si="13"/>
        <v>0</v>
      </c>
      <c r="EZ133" s="423">
        <f t="shared" si="13"/>
        <v>0</v>
      </c>
      <c r="FA133" s="423">
        <f t="shared" si="13"/>
        <v>0</v>
      </c>
      <c r="FB133" s="393" t="str">
        <f t="shared" si="10"/>
        <v>012</v>
      </c>
    </row>
    <row r="134" spans="1:159" x14ac:dyDescent="0.15">
      <c r="A134" s="423" t="s">
        <v>1827</v>
      </c>
      <c r="B134" s="423" t="s">
        <v>985</v>
      </c>
      <c r="C134" s="424">
        <f t="shared" si="6"/>
        <v>0</v>
      </c>
      <c r="D134" s="423">
        <f t="shared" ref="D134:BO134" si="14">IF(D$124=0,0,SUM(D8)/D$124*D$127)</f>
        <v>0</v>
      </c>
      <c r="E134" s="423">
        <f t="shared" si="14"/>
        <v>0</v>
      </c>
      <c r="F134" s="423">
        <f t="shared" si="14"/>
        <v>0</v>
      </c>
      <c r="G134" s="423">
        <f t="shared" si="14"/>
        <v>0</v>
      </c>
      <c r="H134" s="423">
        <f t="shared" si="14"/>
        <v>0</v>
      </c>
      <c r="I134" s="423">
        <f t="shared" si="14"/>
        <v>0</v>
      </c>
      <c r="J134" s="423">
        <f t="shared" si="14"/>
        <v>0</v>
      </c>
      <c r="K134" s="423">
        <f t="shared" si="14"/>
        <v>0</v>
      </c>
      <c r="L134" s="423">
        <f t="shared" si="14"/>
        <v>0</v>
      </c>
      <c r="M134" s="423">
        <f t="shared" si="14"/>
        <v>0</v>
      </c>
      <c r="N134" s="423">
        <f t="shared" si="14"/>
        <v>0</v>
      </c>
      <c r="O134" s="423">
        <f t="shared" si="14"/>
        <v>0</v>
      </c>
      <c r="P134" s="423">
        <f t="shared" si="14"/>
        <v>0</v>
      </c>
      <c r="Q134" s="423">
        <f t="shared" si="14"/>
        <v>0</v>
      </c>
      <c r="R134" s="423">
        <f t="shared" si="14"/>
        <v>0</v>
      </c>
      <c r="S134" s="423">
        <f t="shared" si="14"/>
        <v>0</v>
      </c>
      <c r="T134" s="423">
        <f t="shared" si="14"/>
        <v>0</v>
      </c>
      <c r="U134" s="423">
        <f t="shared" si="14"/>
        <v>0</v>
      </c>
      <c r="V134" s="423">
        <f t="shared" si="14"/>
        <v>0</v>
      </c>
      <c r="W134" s="423">
        <f t="shared" si="14"/>
        <v>0</v>
      </c>
      <c r="X134" s="423">
        <f t="shared" si="14"/>
        <v>0</v>
      </c>
      <c r="Y134" s="423">
        <f t="shared" si="14"/>
        <v>0</v>
      </c>
      <c r="Z134" s="423">
        <f t="shared" si="14"/>
        <v>0</v>
      </c>
      <c r="AA134" s="423">
        <f t="shared" si="14"/>
        <v>0</v>
      </c>
      <c r="AB134" s="423">
        <f t="shared" si="14"/>
        <v>0</v>
      </c>
      <c r="AC134" s="423">
        <f t="shared" si="14"/>
        <v>0</v>
      </c>
      <c r="AD134" s="423">
        <f t="shared" si="14"/>
        <v>0</v>
      </c>
      <c r="AE134" s="423">
        <f t="shared" si="14"/>
        <v>0</v>
      </c>
      <c r="AF134" s="423">
        <f t="shared" si="14"/>
        <v>0</v>
      </c>
      <c r="AG134" s="423">
        <f t="shared" si="14"/>
        <v>0</v>
      </c>
      <c r="AH134" s="423">
        <f t="shared" si="14"/>
        <v>0</v>
      </c>
      <c r="AI134" s="423">
        <f t="shared" si="14"/>
        <v>0</v>
      </c>
      <c r="AJ134" s="423">
        <f t="shared" si="14"/>
        <v>0</v>
      </c>
      <c r="AK134" s="423">
        <f t="shared" si="14"/>
        <v>0</v>
      </c>
      <c r="AL134" s="423">
        <f t="shared" si="14"/>
        <v>0</v>
      </c>
      <c r="AM134" s="423">
        <f t="shared" si="14"/>
        <v>0</v>
      </c>
      <c r="AN134" s="423">
        <f t="shared" si="14"/>
        <v>0</v>
      </c>
      <c r="AO134" s="423">
        <f t="shared" si="14"/>
        <v>0</v>
      </c>
      <c r="AP134" s="423">
        <f t="shared" si="14"/>
        <v>0</v>
      </c>
      <c r="AQ134" s="423">
        <f t="shared" si="14"/>
        <v>0</v>
      </c>
      <c r="AR134" s="423">
        <f t="shared" si="14"/>
        <v>0</v>
      </c>
      <c r="AS134" s="423">
        <f t="shared" si="14"/>
        <v>0</v>
      </c>
      <c r="AT134" s="423">
        <f t="shared" si="14"/>
        <v>0</v>
      </c>
      <c r="AU134" s="423">
        <f t="shared" si="14"/>
        <v>0</v>
      </c>
      <c r="AV134" s="423">
        <f t="shared" si="14"/>
        <v>0</v>
      </c>
      <c r="AW134" s="423">
        <f t="shared" si="14"/>
        <v>0</v>
      </c>
      <c r="AX134" s="423">
        <f t="shared" si="14"/>
        <v>0</v>
      </c>
      <c r="AY134" s="423">
        <f t="shared" si="14"/>
        <v>0</v>
      </c>
      <c r="AZ134" s="423">
        <f t="shared" si="14"/>
        <v>0</v>
      </c>
      <c r="BA134" s="423">
        <f t="shared" si="14"/>
        <v>0</v>
      </c>
      <c r="BB134" s="423">
        <f t="shared" si="14"/>
        <v>0</v>
      </c>
      <c r="BC134" s="423">
        <f t="shared" si="14"/>
        <v>0</v>
      </c>
      <c r="BD134" s="423">
        <f t="shared" si="14"/>
        <v>0</v>
      </c>
      <c r="BE134" s="423">
        <f t="shared" si="14"/>
        <v>0</v>
      </c>
      <c r="BF134" s="423">
        <f t="shared" si="14"/>
        <v>0</v>
      </c>
      <c r="BG134" s="423">
        <f t="shared" si="14"/>
        <v>0</v>
      </c>
      <c r="BH134" s="423">
        <f t="shared" si="14"/>
        <v>0</v>
      </c>
      <c r="BI134" s="423">
        <f t="shared" si="14"/>
        <v>0</v>
      </c>
      <c r="BJ134" s="423">
        <f t="shared" si="14"/>
        <v>0</v>
      </c>
      <c r="BK134" s="423">
        <f t="shared" si="14"/>
        <v>0</v>
      </c>
      <c r="BL134" s="423">
        <f t="shared" si="14"/>
        <v>0</v>
      </c>
      <c r="BM134" s="423">
        <f t="shared" si="14"/>
        <v>0</v>
      </c>
      <c r="BN134" s="423">
        <f t="shared" si="14"/>
        <v>0</v>
      </c>
      <c r="BO134" s="423">
        <f t="shared" si="14"/>
        <v>0</v>
      </c>
      <c r="BP134" s="423">
        <f t="shared" ref="BP134:EA134" si="15">IF(BP$124=0,0,SUM(BP8)/BP$124*BP$127)</f>
        <v>0</v>
      </c>
      <c r="BQ134" s="423">
        <f t="shared" si="15"/>
        <v>0</v>
      </c>
      <c r="BR134" s="423">
        <f t="shared" si="15"/>
        <v>0</v>
      </c>
      <c r="BS134" s="423">
        <f t="shared" si="15"/>
        <v>0</v>
      </c>
      <c r="BT134" s="423">
        <f t="shared" si="15"/>
        <v>0</v>
      </c>
      <c r="BU134" s="423">
        <f t="shared" si="15"/>
        <v>0</v>
      </c>
      <c r="BV134" s="423">
        <f t="shared" si="15"/>
        <v>0</v>
      </c>
      <c r="BW134" s="423">
        <f t="shared" si="15"/>
        <v>0</v>
      </c>
      <c r="BX134" s="423">
        <f t="shared" si="15"/>
        <v>0</v>
      </c>
      <c r="BY134" s="423">
        <f t="shared" si="15"/>
        <v>0</v>
      </c>
      <c r="BZ134" s="423">
        <f t="shared" si="15"/>
        <v>0</v>
      </c>
      <c r="CA134" s="423">
        <f t="shared" si="15"/>
        <v>0</v>
      </c>
      <c r="CB134" s="423">
        <f t="shared" si="15"/>
        <v>0</v>
      </c>
      <c r="CC134" s="423">
        <f t="shared" si="15"/>
        <v>0</v>
      </c>
      <c r="CD134" s="423">
        <f t="shared" si="15"/>
        <v>0</v>
      </c>
      <c r="CE134" s="423">
        <f t="shared" si="15"/>
        <v>0</v>
      </c>
      <c r="CF134" s="423">
        <f t="shared" si="15"/>
        <v>0</v>
      </c>
      <c r="CG134" s="423">
        <f t="shared" si="15"/>
        <v>0</v>
      </c>
      <c r="CH134" s="423">
        <f t="shared" si="15"/>
        <v>0</v>
      </c>
      <c r="CI134" s="423">
        <f t="shared" si="15"/>
        <v>0</v>
      </c>
      <c r="CJ134" s="423">
        <f t="shared" si="15"/>
        <v>0</v>
      </c>
      <c r="CK134" s="423">
        <f t="shared" si="15"/>
        <v>0</v>
      </c>
      <c r="CL134" s="423">
        <f t="shared" si="15"/>
        <v>0</v>
      </c>
      <c r="CM134" s="423">
        <f t="shared" si="15"/>
        <v>0</v>
      </c>
      <c r="CN134" s="423">
        <f t="shared" si="15"/>
        <v>0</v>
      </c>
      <c r="CO134" s="423">
        <f t="shared" si="15"/>
        <v>0</v>
      </c>
      <c r="CP134" s="423">
        <f t="shared" si="15"/>
        <v>0</v>
      </c>
      <c r="CQ134" s="423">
        <f t="shared" si="15"/>
        <v>0</v>
      </c>
      <c r="CR134" s="423">
        <f t="shared" si="15"/>
        <v>0</v>
      </c>
      <c r="CS134" s="423">
        <f t="shared" si="15"/>
        <v>0</v>
      </c>
      <c r="CT134" s="423">
        <f t="shared" si="15"/>
        <v>0</v>
      </c>
      <c r="CU134" s="423">
        <f t="shared" si="15"/>
        <v>0</v>
      </c>
      <c r="CV134" s="423">
        <f t="shared" si="15"/>
        <v>0</v>
      </c>
      <c r="CW134" s="423">
        <f t="shared" si="15"/>
        <v>0</v>
      </c>
      <c r="CX134" s="423">
        <f t="shared" si="15"/>
        <v>0</v>
      </c>
      <c r="CY134" s="423">
        <f t="shared" si="15"/>
        <v>0</v>
      </c>
      <c r="CZ134" s="423">
        <f t="shared" si="15"/>
        <v>0</v>
      </c>
      <c r="DA134" s="423">
        <f t="shared" si="15"/>
        <v>0</v>
      </c>
      <c r="DB134" s="423">
        <f t="shared" si="15"/>
        <v>0</v>
      </c>
      <c r="DC134" s="423">
        <f t="shared" si="15"/>
        <v>0</v>
      </c>
      <c r="DD134" s="423">
        <f t="shared" si="15"/>
        <v>0</v>
      </c>
      <c r="DE134" s="423">
        <f t="shared" si="15"/>
        <v>0</v>
      </c>
      <c r="DF134" s="423">
        <f t="shared" si="15"/>
        <v>0</v>
      </c>
      <c r="DG134" s="423">
        <f t="shared" si="15"/>
        <v>0</v>
      </c>
      <c r="DH134" s="423">
        <f t="shared" si="15"/>
        <v>0</v>
      </c>
      <c r="DI134" s="423">
        <f t="shared" si="15"/>
        <v>0</v>
      </c>
      <c r="DJ134" s="423">
        <f t="shared" si="15"/>
        <v>0</v>
      </c>
      <c r="DK134" s="423">
        <f t="shared" si="15"/>
        <v>0</v>
      </c>
      <c r="DL134" s="423">
        <f t="shared" si="15"/>
        <v>0</v>
      </c>
      <c r="DM134" s="423">
        <f t="shared" si="15"/>
        <v>0</v>
      </c>
      <c r="DN134" s="423">
        <f t="shared" si="15"/>
        <v>0</v>
      </c>
      <c r="DO134" s="423">
        <f t="shared" si="15"/>
        <v>0</v>
      </c>
      <c r="DP134" s="423">
        <f t="shared" si="15"/>
        <v>0</v>
      </c>
      <c r="DQ134" s="423">
        <f t="shared" si="15"/>
        <v>0</v>
      </c>
      <c r="DR134" s="423">
        <f t="shared" si="15"/>
        <v>0</v>
      </c>
      <c r="DS134" s="423">
        <f t="shared" si="15"/>
        <v>0</v>
      </c>
      <c r="DT134" s="423">
        <f t="shared" si="15"/>
        <v>0</v>
      </c>
      <c r="DU134" s="423">
        <f t="shared" si="15"/>
        <v>0</v>
      </c>
      <c r="DV134" s="423">
        <f t="shared" si="15"/>
        <v>0</v>
      </c>
      <c r="DW134" s="423">
        <f t="shared" si="15"/>
        <v>0</v>
      </c>
      <c r="DX134" s="423">
        <f t="shared" si="15"/>
        <v>0</v>
      </c>
      <c r="DY134" s="423">
        <f t="shared" si="15"/>
        <v>0</v>
      </c>
      <c r="DZ134" s="423">
        <f t="shared" si="15"/>
        <v>0</v>
      </c>
      <c r="EA134" s="423">
        <f t="shared" si="15"/>
        <v>0</v>
      </c>
      <c r="EB134" s="423">
        <f t="shared" ref="EB134:FA134" si="16">IF(EB$124=0,0,SUM(EB8)/EB$124*EB$127)</f>
        <v>0</v>
      </c>
      <c r="EC134" s="423">
        <f t="shared" si="16"/>
        <v>0</v>
      </c>
      <c r="ED134" s="423">
        <f t="shared" si="16"/>
        <v>0</v>
      </c>
      <c r="EE134" s="423">
        <f t="shared" si="16"/>
        <v>0</v>
      </c>
      <c r="EF134" s="423">
        <f t="shared" si="16"/>
        <v>0</v>
      </c>
      <c r="EG134" s="423">
        <f t="shared" si="16"/>
        <v>0</v>
      </c>
      <c r="EH134" s="423">
        <f t="shared" si="16"/>
        <v>0</v>
      </c>
      <c r="EI134" s="423">
        <f t="shared" si="16"/>
        <v>0</v>
      </c>
      <c r="EJ134" s="423">
        <f t="shared" si="16"/>
        <v>0</v>
      </c>
      <c r="EK134" s="423">
        <f t="shared" si="16"/>
        <v>0</v>
      </c>
      <c r="EL134" s="423">
        <f t="shared" si="16"/>
        <v>0</v>
      </c>
      <c r="EM134" s="423">
        <f t="shared" si="16"/>
        <v>0</v>
      </c>
      <c r="EN134" s="423">
        <f t="shared" si="16"/>
        <v>0</v>
      </c>
      <c r="EO134" s="423">
        <f t="shared" si="16"/>
        <v>0</v>
      </c>
      <c r="EP134" s="423">
        <f t="shared" si="16"/>
        <v>0</v>
      </c>
      <c r="EQ134" s="423">
        <f t="shared" si="16"/>
        <v>0</v>
      </c>
      <c r="ER134" s="423">
        <f t="shared" si="16"/>
        <v>0</v>
      </c>
      <c r="ES134" s="423">
        <f t="shared" si="16"/>
        <v>0</v>
      </c>
      <c r="ET134" s="423">
        <f t="shared" si="16"/>
        <v>0</v>
      </c>
      <c r="EU134" s="423">
        <f t="shared" si="16"/>
        <v>0</v>
      </c>
      <c r="EV134" s="423">
        <f t="shared" si="16"/>
        <v>0</v>
      </c>
      <c r="EW134" s="423">
        <f t="shared" si="16"/>
        <v>0</v>
      </c>
      <c r="EX134" s="423">
        <f t="shared" si="16"/>
        <v>0</v>
      </c>
      <c r="EY134" s="423">
        <f t="shared" si="16"/>
        <v>0</v>
      </c>
      <c r="EZ134" s="423">
        <f t="shared" si="16"/>
        <v>0</v>
      </c>
      <c r="FA134" s="423">
        <f t="shared" si="16"/>
        <v>0</v>
      </c>
      <c r="FB134" s="393" t="str">
        <f t="shared" si="10"/>
        <v>012</v>
      </c>
    </row>
    <row r="135" spans="1:159" x14ac:dyDescent="0.15">
      <c r="A135" s="423" t="s">
        <v>1826</v>
      </c>
      <c r="B135" s="423" t="s">
        <v>989</v>
      </c>
      <c r="C135" s="424">
        <f t="shared" si="6"/>
        <v>0</v>
      </c>
      <c r="D135" s="423">
        <f t="shared" ref="D135:BO135" si="17">IF(D$124=0,0,SUM(D9)/D$124*D$127)</f>
        <v>0</v>
      </c>
      <c r="E135" s="423">
        <f t="shared" si="17"/>
        <v>0</v>
      </c>
      <c r="F135" s="423">
        <f t="shared" si="17"/>
        <v>0</v>
      </c>
      <c r="G135" s="423">
        <f t="shared" si="17"/>
        <v>0</v>
      </c>
      <c r="H135" s="423">
        <f t="shared" si="17"/>
        <v>0</v>
      </c>
      <c r="I135" s="423">
        <f t="shared" si="17"/>
        <v>0</v>
      </c>
      <c r="J135" s="423">
        <f t="shared" si="17"/>
        <v>0</v>
      </c>
      <c r="K135" s="423">
        <f t="shared" si="17"/>
        <v>0</v>
      </c>
      <c r="L135" s="423">
        <f t="shared" si="17"/>
        <v>0</v>
      </c>
      <c r="M135" s="423">
        <f t="shared" si="17"/>
        <v>0</v>
      </c>
      <c r="N135" s="423">
        <f t="shared" si="17"/>
        <v>0</v>
      </c>
      <c r="O135" s="423">
        <f t="shared" si="17"/>
        <v>0</v>
      </c>
      <c r="P135" s="423">
        <f t="shared" si="17"/>
        <v>0</v>
      </c>
      <c r="Q135" s="423">
        <f t="shared" si="17"/>
        <v>0</v>
      </c>
      <c r="R135" s="423">
        <f t="shared" si="17"/>
        <v>0</v>
      </c>
      <c r="S135" s="423">
        <f t="shared" si="17"/>
        <v>0</v>
      </c>
      <c r="T135" s="423">
        <f t="shared" si="17"/>
        <v>0</v>
      </c>
      <c r="U135" s="423">
        <f t="shared" si="17"/>
        <v>0</v>
      </c>
      <c r="V135" s="423">
        <f t="shared" si="17"/>
        <v>0</v>
      </c>
      <c r="W135" s="423">
        <f t="shared" si="17"/>
        <v>0</v>
      </c>
      <c r="X135" s="423">
        <f t="shared" si="17"/>
        <v>0</v>
      </c>
      <c r="Y135" s="423">
        <f t="shared" si="17"/>
        <v>0</v>
      </c>
      <c r="Z135" s="423">
        <f t="shared" si="17"/>
        <v>0</v>
      </c>
      <c r="AA135" s="423">
        <f t="shared" si="17"/>
        <v>0</v>
      </c>
      <c r="AB135" s="423">
        <f t="shared" si="17"/>
        <v>0</v>
      </c>
      <c r="AC135" s="423">
        <f t="shared" si="17"/>
        <v>0</v>
      </c>
      <c r="AD135" s="423">
        <f t="shared" si="17"/>
        <v>0</v>
      </c>
      <c r="AE135" s="423">
        <f t="shared" si="17"/>
        <v>0</v>
      </c>
      <c r="AF135" s="423">
        <f t="shared" si="17"/>
        <v>0</v>
      </c>
      <c r="AG135" s="423">
        <f t="shared" si="17"/>
        <v>0</v>
      </c>
      <c r="AH135" s="423">
        <f t="shared" si="17"/>
        <v>0</v>
      </c>
      <c r="AI135" s="423">
        <f t="shared" si="17"/>
        <v>0</v>
      </c>
      <c r="AJ135" s="423">
        <f t="shared" si="17"/>
        <v>0</v>
      </c>
      <c r="AK135" s="423">
        <f t="shared" si="17"/>
        <v>0</v>
      </c>
      <c r="AL135" s="423">
        <f t="shared" si="17"/>
        <v>0</v>
      </c>
      <c r="AM135" s="423">
        <f t="shared" si="17"/>
        <v>0</v>
      </c>
      <c r="AN135" s="423">
        <f t="shared" si="17"/>
        <v>0</v>
      </c>
      <c r="AO135" s="423">
        <f t="shared" si="17"/>
        <v>0</v>
      </c>
      <c r="AP135" s="423">
        <f t="shared" si="17"/>
        <v>0</v>
      </c>
      <c r="AQ135" s="423">
        <f t="shared" si="17"/>
        <v>0</v>
      </c>
      <c r="AR135" s="423">
        <f t="shared" si="17"/>
        <v>0</v>
      </c>
      <c r="AS135" s="423">
        <f t="shared" si="17"/>
        <v>0</v>
      </c>
      <c r="AT135" s="423">
        <f t="shared" si="17"/>
        <v>0</v>
      </c>
      <c r="AU135" s="423">
        <f t="shared" si="17"/>
        <v>0</v>
      </c>
      <c r="AV135" s="423">
        <f t="shared" si="17"/>
        <v>0</v>
      </c>
      <c r="AW135" s="423">
        <f t="shared" si="17"/>
        <v>0</v>
      </c>
      <c r="AX135" s="423">
        <f t="shared" si="17"/>
        <v>0</v>
      </c>
      <c r="AY135" s="423">
        <f t="shared" si="17"/>
        <v>0</v>
      </c>
      <c r="AZ135" s="423">
        <f t="shared" si="17"/>
        <v>0</v>
      </c>
      <c r="BA135" s="423">
        <f t="shared" si="17"/>
        <v>0</v>
      </c>
      <c r="BB135" s="423">
        <f t="shared" si="17"/>
        <v>0</v>
      </c>
      <c r="BC135" s="423">
        <f t="shared" si="17"/>
        <v>0</v>
      </c>
      <c r="BD135" s="423">
        <f t="shared" si="17"/>
        <v>0</v>
      </c>
      <c r="BE135" s="423">
        <f t="shared" si="17"/>
        <v>0</v>
      </c>
      <c r="BF135" s="423">
        <f t="shared" si="17"/>
        <v>0</v>
      </c>
      <c r="BG135" s="423">
        <f t="shared" si="17"/>
        <v>0</v>
      </c>
      <c r="BH135" s="423">
        <f t="shared" si="17"/>
        <v>0</v>
      </c>
      <c r="BI135" s="423">
        <f t="shared" si="17"/>
        <v>0</v>
      </c>
      <c r="BJ135" s="423">
        <f t="shared" si="17"/>
        <v>0</v>
      </c>
      <c r="BK135" s="423">
        <f t="shared" si="17"/>
        <v>0</v>
      </c>
      <c r="BL135" s="423">
        <f t="shared" si="17"/>
        <v>0</v>
      </c>
      <c r="BM135" s="423">
        <f t="shared" si="17"/>
        <v>0</v>
      </c>
      <c r="BN135" s="423">
        <f t="shared" si="17"/>
        <v>0</v>
      </c>
      <c r="BO135" s="423">
        <f t="shared" si="17"/>
        <v>0</v>
      </c>
      <c r="BP135" s="423">
        <f t="shared" ref="BP135:EA135" si="18">IF(BP$124=0,0,SUM(BP9)/BP$124*BP$127)</f>
        <v>0</v>
      </c>
      <c r="BQ135" s="423">
        <f t="shared" si="18"/>
        <v>0</v>
      </c>
      <c r="BR135" s="423">
        <f t="shared" si="18"/>
        <v>0</v>
      </c>
      <c r="BS135" s="423">
        <f t="shared" si="18"/>
        <v>0</v>
      </c>
      <c r="BT135" s="423">
        <f t="shared" si="18"/>
        <v>0</v>
      </c>
      <c r="BU135" s="423">
        <f t="shared" si="18"/>
        <v>0</v>
      </c>
      <c r="BV135" s="423">
        <f t="shared" si="18"/>
        <v>0</v>
      </c>
      <c r="BW135" s="423">
        <f t="shared" si="18"/>
        <v>0</v>
      </c>
      <c r="BX135" s="423">
        <f t="shared" si="18"/>
        <v>0</v>
      </c>
      <c r="BY135" s="423">
        <f t="shared" si="18"/>
        <v>0</v>
      </c>
      <c r="BZ135" s="423">
        <f t="shared" si="18"/>
        <v>0</v>
      </c>
      <c r="CA135" s="423">
        <f t="shared" si="18"/>
        <v>0</v>
      </c>
      <c r="CB135" s="423">
        <f t="shared" si="18"/>
        <v>0</v>
      </c>
      <c r="CC135" s="423">
        <f t="shared" si="18"/>
        <v>0</v>
      </c>
      <c r="CD135" s="423">
        <f t="shared" si="18"/>
        <v>0</v>
      </c>
      <c r="CE135" s="423">
        <f t="shared" si="18"/>
        <v>0</v>
      </c>
      <c r="CF135" s="423">
        <f t="shared" si="18"/>
        <v>0</v>
      </c>
      <c r="CG135" s="423">
        <f t="shared" si="18"/>
        <v>0</v>
      </c>
      <c r="CH135" s="423">
        <f t="shared" si="18"/>
        <v>0</v>
      </c>
      <c r="CI135" s="423">
        <f t="shared" si="18"/>
        <v>0</v>
      </c>
      <c r="CJ135" s="423">
        <f t="shared" si="18"/>
        <v>0</v>
      </c>
      <c r="CK135" s="423">
        <f t="shared" si="18"/>
        <v>0</v>
      </c>
      <c r="CL135" s="423">
        <f t="shared" si="18"/>
        <v>0</v>
      </c>
      <c r="CM135" s="423">
        <f t="shared" si="18"/>
        <v>0</v>
      </c>
      <c r="CN135" s="423">
        <f t="shared" si="18"/>
        <v>0</v>
      </c>
      <c r="CO135" s="423">
        <f t="shared" si="18"/>
        <v>0</v>
      </c>
      <c r="CP135" s="423">
        <f t="shared" si="18"/>
        <v>0</v>
      </c>
      <c r="CQ135" s="423">
        <f t="shared" si="18"/>
        <v>0</v>
      </c>
      <c r="CR135" s="423">
        <f t="shared" si="18"/>
        <v>0</v>
      </c>
      <c r="CS135" s="423">
        <f t="shared" si="18"/>
        <v>0</v>
      </c>
      <c r="CT135" s="423">
        <f t="shared" si="18"/>
        <v>0</v>
      </c>
      <c r="CU135" s="423">
        <f t="shared" si="18"/>
        <v>0</v>
      </c>
      <c r="CV135" s="423">
        <f t="shared" si="18"/>
        <v>0</v>
      </c>
      <c r="CW135" s="423">
        <f t="shared" si="18"/>
        <v>0</v>
      </c>
      <c r="CX135" s="423">
        <f t="shared" si="18"/>
        <v>0</v>
      </c>
      <c r="CY135" s="423">
        <f t="shared" si="18"/>
        <v>0</v>
      </c>
      <c r="CZ135" s="423">
        <f t="shared" si="18"/>
        <v>0</v>
      </c>
      <c r="DA135" s="423">
        <f t="shared" si="18"/>
        <v>0</v>
      </c>
      <c r="DB135" s="423">
        <f t="shared" si="18"/>
        <v>0</v>
      </c>
      <c r="DC135" s="423">
        <f t="shared" si="18"/>
        <v>0</v>
      </c>
      <c r="DD135" s="423">
        <f t="shared" si="18"/>
        <v>0</v>
      </c>
      <c r="DE135" s="423">
        <f t="shared" si="18"/>
        <v>0</v>
      </c>
      <c r="DF135" s="423">
        <f t="shared" si="18"/>
        <v>0</v>
      </c>
      <c r="DG135" s="423">
        <f t="shared" si="18"/>
        <v>0</v>
      </c>
      <c r="DH135" s="423">
        <f t="shared" si="18"/>
        <v>0</v>
      </c>
      <c r="DI135" s="423">
        <f t="shared" si="18"/>
        <v>0</v>
      </c>
      <c r="DJ135" s="423">
        <f t="shared" si="18"/>
        <v>0</v>
      </c>
      <c r="DK135" s="423">
        <f t="shared" si="18"/>
        <v>0</v>
      </c>
      <c r="DL135" s="423">
        <f t="shared" si="18"/>
        <v>0</v>
      </c>
      <c r="DM135" s="423">
        <f t="shared" si="18"/>
        <v>0</v>
      </c>
      <c r="DN135" s="423">
        <f t="shared" si="18"/>
        <v>0</v>
      </c>
      <c r="DO135" s="423">
        <f t="shared" si="18"/>
        <v>0</v>
      </c>
      <c r="DP135" s="423">
        <f t="shared" si="18"/>
        <v>0</v>
      </c>
      <c r="DQ135" s="423">
        <f t="shared" si="18"/>
        <v>0</v>
      </c>
      <c r="DR135" s="423">
        <f t="shared" si="18"/>
        <v>0</v>
      </c>
      <c r="DS135" s="423">
        <f t="shared" si="18"/>
        <v>0</v>
      </c>
      <c r="DT135" s="423">
        <f t="shared" si="18"/>
        <v>0</v>
      </c>
      <c r="DU135" s="423">
        <f t="shared" si="18"/>
        <v>0</v>
      </c>
      <c r="DV135" s="423">
        <f t="shared" si="18"/>
        <v>0</v>
      </c>
      <c r="DW135" s="423">
        <f t="shared" si="18"/>
        <v>0</v>
      </c>
      <c r="DX135" s="423">
        <f t="shared" si="18"/>
        <v>0</v>
      </c>
      <c r="DY135" s="423">
        <f t="shared" si="18"/>
        <v>0</v>
      </c>
      <c r="DZ135" s="423">
        <f t="shared" si="18"/>
        <v>0</v>
      </c>
      <c r="EA135" s="423">
        <f t="shared" si="18"/>
        <v>0</v>
      </c>
      <c r="EB135" s="423">
        <f t="shared" ref="EB135:FA135" si="19">IF(EB$124=0,0,SUM(EB9)/EB$124*EB$127)</f>
        <v>0</v>
      </c>
      <c r="EC135" s="423">
        <f t="shared" si="19"/>
        <v>0</v>
      </c>
      <c r="ED135" s="423">
        <f t="shared" si="19"/>
        <v>0</v>
      </c>
      <c r="EE135" s="423">
        <f t="shared" si="19"/>
        <v>0</v>
      </c>
      <c r="EF135" s="423">
        <f t="shared" si="19"/>
        <v>0</v>
      </c>
      <c r="EG135" s="423">
        <f t="shared" si="19"/>
        <v>0</v>
      </c>
      <c r="EH135" s="423">
        <f t="shared" si="19"/>
        <v>0</v>
      </c>
      <c r="EI135" s="423">
        <f t="shared" si="19"/>
        <v>0</v>
      </c>
      <c r="EJ135" s="423">
        <f t="shared" si="19"/>
        <v>0</v>
      </c>
      <c r="EK135" s="423">
        <f t="shared" si="19"/>
        <v>0</v>
      </c>
      <c r="EL135" s="423">
        <f t="shared" si="19"/>
        <v>0</v>
      </c>
      <c r="EM135" s="423">
        <f t="shared" si="19"/>
        <v>0</v>
      </c>
      <c r="EN135" s="423">
        <f t="shared" si="19"/>
        <v>0</v>
      </c>
      <c r="EO135" s="423">
        <f t="shared" si="19"/>
        <v>0</v>
      </c>
      <c r="EP135" s="423">
        <f t="shared" si="19"/>
        <v>0</v>
      </c>
      <c r="EQ135" s="423">
        <f t="shared" si="19"/>
        <v>0</v>
      </c>
      <c r="ER135" s="423">
        <f t="shared" si="19"/>
        <v>0</v>
      </c>
      <c r="ES135" s="423">
        <f t="shared" si="19"/>
        <v>0</v>
      </c>
      <c r="ET135" s="423">
        <f t="shared" si="19"/>
        <v>0</v>
      </c>
      <c r="EU135" s="423">
        <f t="shared" si="19"/>
        <v>0</v>
      </c>
      <c r="EV135" s="423">
        <f t="shared" si="19"/>
        <v>0</v>
      </c>
      <c r="EW135" s="423">
        <f t="shared" si="19"/>
        <v>0</v>
      </c>
      <c r="EX135" s="423">
        <f t="shared" si="19"/>
        <v>0</v>
      </c>
      <c r="EY135" s="423">
        <f t="shared" si="19"/>
        <v>0</v>
      </c>
      <c r="EZ135" s="423">
        <f t="shared" si="19"/>
        <v>0</v>
      </c>
      <c r="FA135" s="423">
        <f t="shared" si="19"/>
        <v>0</v>
      </c>
      <c r="FB135" s="393" t="str">
        <f t="shared" si="10"/>
        <v>012</v>
      </c>
    </row>
    <row r="136" spans="1:159" x14ac:dyDescent="0.15">
      <c r="A136" s="423" t="s">
        <v>1825</v>
      </c>
      <c r="B136" s="423" t="s">
        <v>187</v>
      </c>
      <c r="C136" s="424">
        <f t="shared" si="6"/>
        <v>0</v>
      </c>
      <c r="D136" s="423">
        <f t="shared" ref="D136:BO136" si="20">IF(D$124=0,0,SUM(D10)/D$124*D$127)</f>
        <v>0</v>
      </c>
      <c r="E136" s="423">
        <f t="shared" si="20"/>
        <v>0</v>
      </c>
      <c r="F136" s="423">
        <f t="shared" si="20"/>
        <v>0</v>
      </c>
      <c r="G136" s="423">
        <f t="shared" si="20"/>
        <v>0</v>
      </c>
      <c r="H136" s="423">
        <f t="shared" si="20"/>
        <v>0</v>
      </c>
      <c r="I136" s="423">
        <f t="shared" si="20"/>
        <v>0</v>
      </c>
      <c r="J136" s="423">
        <f t="shared" si="20"/>
        <v>0</v>
      </c>
      <c r="K136" s="423">
        <f t="shared" si="20"/>
        <v>0</v>
      </c>
      <c r="L136" s="423">
        <f t="shared" si="20"/>
        <v>0</v>
      </c>
      <c r="M136" s="423">
        <f t="shared" si="20"/>
        <v>0</v>
      </c>
      <c r="N136" s="423">
        <f t="shared" si="20"/>
        <v>0</v>
      </c>
      <c r="O136" s="423">
        <f t="shared" si="20"/>
        <v>0</v>
      </c>
      <c r="P136" s="423">
        <f t="shared" si="20"/>
        <v>0</v>
      </c>
      <c r="Q136" s="423">
        <f t="shared" si="20"/>
        <v>0</v>
      </c>
      <c r="R136" s="423">
        <f t="shared" si="20"/>
        <v>0</v>
      </c>
      <c r="S136" s="423">
        <f t="shared" si="20"/>
        <v>0</v>
      </c>
      <c r="T136" s="423">
        <f t="shared" si="20"/>
        <v>0</v>
      </c>
      <c r="U136" s="423">
        <f t="shared" si="20"/>
        <v>0</v>
      </c>
      <c r="V136" s="423">
        <f t="shared" si="20"/>
        <v>0</v>
      </c>
      <c r="W136" s="423">
        <f t="shared" si="20"/>
        <v>0</v>
      </c>
      <c r="X136" s="423">
        <f t="shared" si="20"/>
        <v>0</v>
      </c>
      <c r="Y136" s="423">
        <f t="shared" si="20"/>
        <v>0</v>
      </c>
      <c r="Z136" s="423">
        <f t="shared" si="20"/>
        <v>0</v>
      </c>
      <c r="AA136" s="423">
        <f t="shared" si="20"/>
        <v>0</v>
      </c>
      <c r="AB136" s="423">
        <f t="shared" si="20"/>
        <v>0</v>
      </c>
      <c r="AC136" s="423">
        <f t="shared" si="20"/>
        <v>0</v>
      </c>
      <c r="AD136" s="423">
        <f t="shared" si="20"/>
        <v>0</v>
      </c>
      <c r="AE136" s="423">
        <f t="shared" si="20"/>
        <v>0</v>
      </c>
      <c r="AF136" s="423">
        <f t="shared" si="20"/>
        <v>0</v>
      </c>
      <c r="AG136" s="423">
        <f t="shared" si="20"/>
        <v>0</v>
      </c>
      <c r="AH136" s="423">
        <f t="shared" si="20"/>
        <v>0</v>
      </c>
      <c r="AI136" s="423">
        <f t="shared" si="20"/>
        <v>0</v>
      </c>
      <c r="AJ136" s="423">
        <f t="shared" si="20"/>
        <v>0</v>
      </c>
      <c r="AK136" s="423">
        <f t="shared" si="20"/>
        <v>0</v>
      </c>
      <c r="AL136" s="423">
        <f t="shared" si="20"/>
        <v>0</v>
      </c>
      <c r="AM136" s="423">
        <f t="shared" si="20"/>
        <v>0</v>
      </c>
      <c r="AN136" s="423">
        <f t="shared" si="20"/>
        <v>0</v>
      </c>
      <c r="AO136" s="423">
        <f t="shared" si="20"/>
        <v>0</v>
      </c>
      <c r="AP136" s="423">
        <f t="shared" si="20"/>
        <v>0</v>
      </c>
      <c r="AQ136" s="423">
        <f t="shared" si="20"/>
        <v>0</v>
      </c>
      <c r="AR136" s="423">
        <f t="shared" si="20"/>
        <v>0</v>
      </c>
      <c r="AS136" s="423">
        <f t="shared" si="20"/>
        <v>0</v>
      </c>
      <c r="AT136" s="423">
        <f t="shared" si="20"/>
        <v>0</v>
      </c>
      <c r="AU136" s="423">
        <f t="shared" si="20"/>
        <v>0</v>
      </c>
      <c r="AV136" s="423">
        <f t="shared" si="20"/>
        <v>0</v>
      </c>
      <c r="AW136" s="423">
        <f t="shared" si="20"/>
        <v>0</v>
      </c>
      <c r="AX136" s="423">
        <f t="shared" si="20"/>
        <v>0</v>
      </c>
      <c r="AY136" s="423">
        <f t="shared" si="20"/>
        <v>0</v>
      </c>
      <c r="AZ136" s="423">
        <f t="shared" si="20"/>
        <v>0</v>
      </c>
      <c r="BA136" s="423">
        <f t="shared" si="20"/>
        <v>0</v>
      </c>
      <c r="BB136" s="423">
        <f t="shared" si="20"/>
        <v>0</v>
      </c>
      <c r="BC136" s="423">
        <f t="shared" si="20"/>
        <v>0</v>
      </c>
      <c r="BD136" s="423">
        <f t="shared" si="20"/>
        <v>0</v>
      </c>
      <c r="BE136" s="423">
        <f t="shared" si="20"/>
        <v>0</v>
      </c>
      <c r="BF136" s="423">
        <f t="shared" si="20"/>
        <v>0</v>
      </c>
      <c r="BG136" s="423">
        <f t="shared" si="20"/>
        <v>0</v>
      </c>
      <c r="BH136" s="423">
        <f t="shared" si="20"/>
        <v>0</v>
      </c>
      <c r="BI136" s="423">
        <f t="shared" si="20"/>
        <v>0</v>
      </c>
      <c r="BJ136" s="423">
        <f t="shared" si="20"/>
        <v>0</v>
      </c>
      <c r="BK136" s="423">
        <f t="shared" si="20"/>
        <v>0</v>
      </c>
      <c r="BL136" s="423">
        <f t="shared" si="20"/>
        <v>0</v>
      </c>
      <c r="BM136" s="423">
        <f t="shared" si="20"/>
        <v>0</v>
      </c>
      <c r="BN136" s="423">
        <f t="shared" si="20"/>
        <v>0</v>
      </c>
      <c r="BO136" s="423">
        <f t="shared" si="20"/>
        <v>0</v>
      </c>
      <c r="BP136" s="423">
        <f t="shared" ref="BP136:EA136" si="21">IF(BP$124=0,0,SUM(BP10)/BP$124*BP$127)</f>
        <v>0</v>
      </c>
      <c r="BQ136" s="423">
        <f t="shared" si="21"/>
        <v>0</v>
      </c>
      <c r="BR136" s="423">
        <f t="shared" si="21"/>
        <v>0</v>
      </c>
      <c r="BS136" s="423">
        <f t="shared" si="21"/>
        <v>0</v>
      </c>
      <c r="BT136" s="423">
        <f t="shared" si="21"/>
        <v>0</v>
      </c>
      <c r="BU136" s="423">
        <f t="shared" si="21"/>
        <v>0</v>
      </c>
      <c r="BV136" s="423">
        <f t="shared" si="21"/>
        <v>0</v>
      </c>
      <c r="BW136" s="423">
        <f t="shared" si="21"/>
        <v>0</v>
      </c>
      <c r="BX136" s="423">
        <f t="shared" si="21"/>
        <v>0</v>
      </c>
      <c r="BY136" s="423">
        <f t="shared" si="21"/>
        <v>0</v>
      </c>
      <c r="BZ136" s="423">
        <f t="shared" si="21"/>
        <v>0</v>
      </c>
      <c r="CA136" s="423">
        <f t="shared" si="21"/>
        <v>0</v>
      </c>
      <c r="CB136" s="423">
        <f t="shared" si="21"/>
        <v>0</v>
      </c>
      <c r="CC136" s="423">
        <f t="shared" si="21"/>
        <v>0</v>
      </c>
      <c r="CD136" s="423">
        <f t="shared" si="21"/>
        <v>0</v>
      </c>
      <c r="CE136" s="423">
        <f t="shared" si="21"/>
        <v>0</v>
      </c>
      <c r="CF136" s="423">
        <f t="shared" si="21"/>
        <v>0</v>
      </c>
      <c r="CG136" s="423">
        <f t="shared" si="21"/>
        <v>0</v>
      </c>
      <c r="CH136" s="423">
        <f t="shared" si="21"/>
        <v>0</v>
      </c>
      <c r="CI136" s="423">
        <f t="shared" si="21"/>
        <v>0</v>
      </c>
      <c r="CJ136" s="423">
        <f t="shared" si="21"/>
        <v>0</v>
      </c>
      <c r="CK136" s="423">
        <f t="shared" si="21"/>
        <v>0</v>
      </c>
      <c r="CL136" s="423">
        <f t="shared" si="21"/>
        <v>0</v>
      </c>
      <c r="CM136" s="423">
        <f t="shared" si="21"/>
        <v>0</v>
      </c>
      <c r="CN136" s="423">
        <f t="shared" si="21"/>
        <v>0</v>
      </c>
      <c r="CO136" s="423">
        <f t="shared" si="21"/>
        <v>0</v>
      </c>
      <c r="CP136" s="423">
        <f t="shared" si="21"/>
        <v>0</v>
      </c>
      <c r="CQ136" s="423">
        <f t="shared" si="21"/>
        <v>0</v>
      </c>
      <c r="CR136" s="423">
        <f t="shared" si="21"/>
        <v>0</v>
      </c>
      <c r="CS136" s="423">
        <f t="shared" si="21"/>
        <v>0</v>
      </c>
      <c r="CT136" s="423">
        <f t="shared" si="21"/>
        <v>0</v>
      </c>
      <c r="CU136" s="423">
        <f t="shared" si="21"/>
        <v>0</v>
      </c>
      <c r="CV136" s="423">
        <f t="shared" si="21"/>
        <v>0</v>
      </c>
      <c r="CW136" s="423">
        <f t="shared" si="21"/>
        <v>0</v>
      </c>
      <c r="CX136" s="423">
        <f t="shared" si="21"/>
        <v>0</v>
      </c>
      <c r="CY136" s="423">
        <f t="shared" si="21"/>
        <v>0</v>
      </c>
      <c r="CZ136" s="423">
        <f t="shared" si="21"/>
        <v>0</v>
      </c>
      <c r="DA136" s="423">
        <f t="shared" si="21"/>
        <v>0</v>
      </c>
      <c r="DB136" s="423">
        <f t="shared" si="21"/>
        <v>0</v>
      </c>
      <c r="DC136" s="423">
        <f t="shared" si="21"/>
        <v>0</v>
      </c>
      <c r="DD136" s="423">
        <f t="shared" si="21"/>
        <v>0</v>
      </c>
      <c r="DE136" s="423">
        <f t="shared" si="21"/>
        <v>0</v>
      </c>
      <c r="DF136" s="423">
        <f t="shared" si="21"/>
        <v>0</v>
      </c>
      <c r="DG136" s="423">
        <f t="shared" si="21"/>
        <v>0</v>
      </c>
      <c r="DH136" s="423">
        <f t="shared" si="21"/>
        <v>0</v>
      </c>
      <c r="DI136" s="423">
        <f t="shared" si="21"/>
        <v>0</v>
      </c>
      <c r="DJ136" s="423">
        <f t="shared" si="21"/>
        <v>0</v>
      </c>
      <c r="DK136" s="423">
        <f t="shared" si="21"/>
        <v>0</v>
      </c>
      <c r="DL136" s="423">
        <f t="shared" si="21"/>
        <v>0</v>
      </c>
      <c r="DM136" s="423">
        <f t="shared" si="21"/>
        <v>0</v>
      </c>
      <c r="DN136" s="423">
        <f t="shared" si="21"/>
        <v>0</v>
      </c>
      <c r="DO136" s="423">
        <f t="shared" si="21"/>
        <v>0</v>
      </c>
      <c r="DP136" s="423">
        <f t="shared" si="21"/>
        <v>0</v>
      </c>
      <c r="DQ136" s="423">
        <f t="shared" si="21"/>
        <v>0</v>
      </c>
      <c r="DR136" s="423">
        <f t="shared" si="21"/>
        <v>0</v>
      </c>
      <c r="DS136" s="423">
        <f t="shared" si="21"/>
        <v>0</v>
      </c>
      <c r="DT136" s="423">
        <f t="shared" si="21"/>
        <v>0</v>
      </c>
      <c r="DU136" s="423">
        <f t="shared" si="21"/>
        <v>0</v>
      </c>
      <c r="DV136" s="423">
        <f t="shared" si="21"/>
        <v>0</v>
      </c>
      <c r="DW136" s="423">
        <f t="shared" si="21"/>
        <v>0</v>
      </c>
      <c r="DX136" s="423">
        <f t="shared" si="21"/>
        <v>0</v>
      </c>
      <c r="DY136" s="423">
        <f t="shared" si="21"/>
        <v>0</v>
      </c>
      <c r="DZ136" s="423">
        <f t="shared" si="21"/>
        <v>0</v>
      </c>
      <c r="EA136" s="423">
        <f t="shared" si="21"/>
        <v>0</v>
      </c>
      <c r="EB136" s="423">
        <f t="shared" ref="EB136:FA136" si="22">IF(EB$124=0,0,SUM(EB10)/EB$124*EB$127)</f>
        <v>0</v>
      </c>
      <c r="EC136" s="423">
        <f t="shared" si="22"/>
        <v>0</v>
      </c>
      <c r="ED136" s="423">
        <f t="shared" si="22"/>
        <v>0</v>
      </c>
      <c r="EE136" s="423">
        <f t="shared" si="22"/>
        <v>0</v>
      </c>
      <c r="EF136" s="423">
        <f t="shared" si="22"/>
        <v>0</v>
      </c>
      <c r="EG136" s="423">
        <f t="shared" si="22"/>
        <v>0</v>
      </c>
      <c r="EH136" s="423">
        <f t="shared" si="22"/>
        <v>0</v>
      </c>
      <c r="EI136" s="423">
        <f t="shared" si="22"/>
        <v>0</v>
      </c>
      <c r="EJ136" s="423">
        <f t="shared" si="22"/>
        <v>0</v>
      </c>
      <c r="EK136" s="423">
        <f t="shared" si="22"/>
        <v>0</v>
      </c>
      <c r="EL136" s="423">
        <f t="shared" si="22"/>
        <v>0</v>
      </c>
      <c r="EM136" s="423">
        <f t="shared" si="22"/>
        <v>0</v>
      </c>
      <c r="EN136" s="423">
        <f t="shared" si="22"/>
        <v>0</v>
      </c>
      <c r="EO136" s="423">
        <f t="shared" si="22"/>
        <v>0</v>
      </c>
      <c r="EP136" s="423">
        <f t="shared" si="22"/>
        <v>0</v>
      </c>
      <c r="EQ136" s="423">
        <f t="shared" si="22"/>
        <v>0</v>
      </c>
      <c r="ER136" s="423">
        <f t="shared" si="22"/>
        <v>0</v>
      </c>
      <c r="ES136" s="423">
        <f t="shared" si="22"/>
        <v>0</v>
      </c>
      <c r="ET136" s="423">
        <f t="shared" si="22"/>
        <v>0</v>
      </c>
      <c r="EU136" s="423">
        <f t="shared" si="22"/>
        <v>0</v>
      </c>
      <c r="EV136" s="423">
        <f t="shared" si="22"/>
        <v>0</v>
      </c>
      <c r="EW136" s="423">
        <f t="shared" si="22"/>
        <v>0</v>
      </c>
      <c r="EX136" s="423">
        <f t="shared" si="22"/>
        <v>0</v>
      </c>
      <c r="EY136" s="423">
        <f t="shared" si="22"/>
        <v>0</v>
      </c>
      <c r="EZ136" s="423">
        <f t="shared" si="22"/>
        <v>0</v>
      </c>
      <c r="FA136" s="423">
        <f t="shared" si="22"/>
        <v>0</v>
      </c>
      <c r="FB136" s="393" t="str">
        <f t="shared" si="10"/>
        <v>151</v>
      </c>
    </row>
    <row r="137" spans="1:159" x14ac:dyDescent="0.15">
      <c r="A137" s="423" t="s">
        <v>1824</v>
      </c>
      <c r="B137" s="423" t="s">
        <v>1024</v>
      </c>
      <c r="C137" s="424">
        <f t="shared" si="6"/>
        <v>0</v>
      </c>
      <c r="D137" s="423">
        <f t="shared" ref="D137:BO137" si="23">IF(D$124=0,0,SUM(D11)/D$124*D$127)</f>
        <v>0</v>
      </c>
      <c r="E137" s="423">
        <f t="shared" si="23"/>
        <v>0</v>
      </c>
      <c r="F137" s="423">
        <f t="shared" si="23"/>
        <v>0</v>
      </c>
      <c r="G137" s="423">
        <f t="shared" si="23"/>
        <v>0</v>
      </c>
      <c r="H137" s="423">
        <f t="shared" si="23"/>
        <v>0</v>
      </c>
      <c r="I137" s="423">
        <f t="shared" si="23"/>
        <v>0</v>
      </c>
      <c r="J137" s="423">
        <f t="shared" si="23"/>
        <v>0</v>
      </c>
      <c r="K137" s="423">
        <f t="shared" si="23"/>
        <v>0</v>
      </c>
      <c r="L137" s="423">
        <f t="shared" si="23"/>
        <v>0</v>
      </c>
      <c r="M137" s="423">
        <f t="shared" si="23"/>
        <v>0</v>
      </c>
      <c r="N137" s="423">
        <f t="shared" si="23"/>
        <v>0</v>
      </c>
      <c r="O137" s="423">
        <f t="shared" si="23"/>
        <v>0</v>
      </c>
      <c r="P137" s="423">
        <f t="shared" si="23"/>
        <v>0</v>
      </c>
      <c r="Q137" s="423">
        <f t="shared" si="23"/>
        <v>0</v>
      </c>
      <c r="R137" s="423">
        <f t="shared" si="23"/>
        <v>0</v>
      </c>
      <c r="S137" s="423">
        <f t="shared" si="23"/>
        <v>0</v>
      </c>
      <c r="T137" s="423">
        <f t="shared" si="23"/>
        <v>0</v>
      </c>
      <c r="U137" s="423">
        <f t="shared" si="23"/>
        <v>0</v>
      </c>
      <c r="V137" s="423">
        <f t="shared" si="23"/>
        <v>0</v>
      </c>
      <c r="W137" s="423">
        <f t="shared" si="23"/>
        <v>0</v>
      </c>
      <c r="X137" s="423">
        <f t="shared" si="23"/>
        <v>0</v>
      </c>
      <c r="Y137" s="423">
        <f t="shared" si="23"/>
        <v>0</v>
      </c>
      <c r="Z137" s="423">
        <f t="shared" si="23"/>
        <v>0</v>
      </c>
      <c r="AA137" s="423">
        <f t="shared" si="23"/>
        <v>0</v>
      </c>
      <c r="AB137" s="423">
        <f t="shared" si="23"/>
        <v>0</v>
      </c>
      <c r="AC137" s="423">
        <f t="shared" si="23"/>
        <v>0</v>
      </c>
      <c r="AD137" s="423">
        <f t="shared" si="23"/>
        <v>0</v>
      </c>
      <c r="AE137" s="423">
        <f t="shared" si="23"/>
        <v>0</v>
      </c>
      <c r="AF137" s="423">
        <f t="shared" si="23"/>
        <v>0</v>
      </c>
      <c r="AG137" s="423">
        <f t="shared" si="23"/>
        <v>0</v>
      </c>
      <c r="AH137" s="423">
        <f t="shared" si="23"/>
        <v>0</v>
      </c>
      <c r="AI137" s="423">
        <f t="shared" si="23"/>
        <v>0</v>
      </c>
      <c r="AJ137" s="423">
        <f t="shared" si="23"/>
        <v>0</v>
      </c>
      <c r="AK137" s="423">
        <f t="shared" si="23"/>
        <v>0</v>
      </c>
      <c r="AL137" s="423">
        <f t="shared" si="23"/>
        <v>0</v>
      </c>
      <c r="AM137" s="423">
        <f t="shared" si="23"/>
        <v>0</v>
      </c>
      <c r="AN137" s="423">
        <f t="shared" si="23"/>
        <v>0</v>
      </c>
      <c r="AO137" s="423">
        <f t="shared" si="23"/>
        <v>0</v>
      </c>
      <c r="AP137" s="423">
        <f t="shared" si="23"/>
        <v>0</v>
      </c>
      <c r="AQ137" s="423">
        <f t="shared" si="23"/>
        <v>0</v>
      </c>
      <c r="AR137" s="423">
        <f t="shared" si="23"/>
        <v>0</v>
      </c>
      <c r="AS137" s="423">
        <f t="shared" si="23"/>
        <v>0</v>
      </c>
      <c r="AT137" s="423">
        <f t="shared" si="23"/>
        <v>0</v>
      </c>
      <c r="AU137" s="423">
        <f t="shared" si="23"/>
        <v>0</v>
      </c>
      <c r="AV137" s="423">
        <f t="shared" si="23"/>
        <v>0</v>
      </c>
      <c r="AW137" s="423">
        <f t="shared" si="23"/>
        <v>0</v>
      </c>
      <c r="AX137" s="423">
        <f t="shared" si="23"/>
        <v>0</v>
      </c>
      <c r="AY137" s="423">
        <f t="shared" si="23"/>
        <v>0</v>
      </c>
      <c r="AZ137" s="423">
        <f t="shared" si="23"/>
        <v>0</v>
      </c>
      <c r="BA137" s="423">
        <f t="shared" si="23"/>
        <v>0</v>
      </c>
      <c r="BB137" s="423">
        <f t="shared" si="23"/>
        <v>0</v>
      </c>
      <c r="BC137" s="423">
        <f t="shared" si="23"/>
        <v>0</v>
      </c>
      <c r="BD137" s="423">
        <f t="shared" si="23"/>
        <v>0</v>
      </c>
      <c r="BE137" s="423">
        <f t="shared" si="23"/>
        <v>0</v>
      </c>
      <c r="BF137" s="423">
        <f t="shared" si="23"/>
        <v>0</v>
      </c>
      <c r="BG137" s="423">
        <f t="shared" si="23"/>
        <v>0</v>
      </c>
      <c r="BH137" s="423">
        <f t="shared" si="23"/>
        <v>0</v>
      </c>
      <c r="BI137" s="423">
        <f t="shared" si="23"/>
        <v>0</v>
      </c>
      <c r="BJ137" s="423">
        <f t="shared" si="23"/>
        <v>0</v>
      </c>
      <c r="BK137" s="423">
        <f t="shared" si="23"/>
        <v>0</v>
      </c>
      <c r="BL137" s="423">
        <f t="shared" si="23"/>
        <v>0</v>
      </c>
      <c r="BM137" s="423">
        <f t="shared" si="23"/>
        <v>0</v>
      </c>
      <c r="BN137" s="423">
        <f t="shared" si="23"/>
        <v>0</v>
      </c>
      <c r="BO137" s="423">
        <f t="shared" si="23"/>
        <v>0</v>
      </c>
      <c r="BP137" s="423">
        <f t="shared" ref="BP137:EA137" si="24">IF(BP$124=0,0,SUM(BP11)/BP$124*BP$127)</f>
        <v>0</v>
      </c>
      <c r="BQ137" s="423">
        <f t="shared" si="24"/>
        <v>0</v>
      </c>
      <c r="BR137" s="423">
        <f t="shared" si="24"/>
        <v>0</v>
      </c>
      <c r="BS137" s="423">
        <f t="shared" si="24"/>
        <v>0</v>
      </c>
      <c r="BT137" s="423">
        <f t="shared" si="24"/>
        <v>0</v>
      </c>
      <c r="BU137" s="423">
        <f t="shared" si="24"/>
        <v>0</v>
      </c>
      <c r="BV137" s="423">
        <f t="shared" si="24"/>
        <v>0</v>
      </c>
      <c r="BW137" s="423">
        <f t="shared" si="24"/>
        <v>0</v>
      </c>
      <c r="BX137" s="423">
        <f t="shared" si="24"/>
        <v>0</v>
      </c>
      <c r="BY137" s="423">
        <f t="shared" si="24"/>
        <v>0</v>
      </c>
      <c r="BZ137" s="423">
        <f t="shared" si="24"/>
        <v>0</v>
      </c>
      <c r="CA137" s="423">
        <f t="shared" si="24"/>
        <v>0</v>
      </c>
      <c r="CB137" s="423">
        <f t="shared" si="24"/>
        <v>0</v>
      </c>
      <c r="CC137" s="423">
        <f t="shared" si="24"/>
        <v>0</v>
      </c>
      <c r="CD137" s="423">
        <f t="shared" si="24"/>
        <v>0</v>
      </c>
      <c r="CE137" s="423">
        <f t="shared" si="24"/>
        <v>0</v>
      </c>
      <c r="CF137" s="423">
        <f t="shared" si="24"/>
        <v>0</v>
      </c>
      <c r="CG137" s="423">
        <f t="shared" si="24"/>
        <v>0</v>
      </c>
      <c r="CH137" s="423">
        <f t="shared" si="24"/>
        <v>0</v>
      </c>
      <c r="CI137" s="423">
        <f t="shared" si="24"/>
        <v>0</v>
      </c>
      <c r="CJ137" s="423">
        <f t="shared" si="24"/>
        <v>0</v>
      </c>
      <c r="CK137" s="423">
        <f t="shared" si="24"/>
        <v>0</v>
      </c>
      <c r="CL137" s="423">
        <f t="shared" si="24"/>
        <v>0</v>
      </c>
      <c r="CM137" s="423">
        <f t="shared" si="24"/>
        <v>0</v>
      </c>
      <c r="CN137" s="423">
        <f t="shared" si="24"/>
        <v>0</v>
      </c>
      <c r="CO137" s="423">
        <f t="shared" si="24"/>
        <v>0</v>
      </c>
      <c r="CP137" s="423">
        <f t="shared" si="24"/>
        <v>0</v>
      </c>
      <c r="CQ137" s="423">
        <f t="shared" si="24"/>
        <v>0</v>
      </c>
      <c r="CR137" s="423">
        <f t="shared" si="24"/>
        <v>0</v>
      </c>
      <c r="CS137" s="423">
        <f t="shared" si="24"/>
        <v>0</v>
      </c>
      <c r="CT137" s="423">
        <f t="shared" si="24"/>
        <v>0</v>
      </c>
      <c r="CU137" s="423">
        <f t="shared" si="24"/>
        <v>0</v>
      </c>
      <c r="CV137" s="423">
        <f t="shared" si="24"/>
        <v>0</v>
      </c>
      <c r="CW137" s="423">
        <f t="shared" si="24"/>
        <v>0</v>
      </c>
      <c r="CX137" s="423">
        <f t="shared" si="24"/>
        <v>0</v>
      </c>
      <c r="CY137" s="423">
        <f t="shared" si="24"/>
        <v>0</v>
      </c>
      <c r="CZ137" s="423">
        <f t="shared" si="24"/>
        <v>0</v>
      </c>
      <c r="DA137" s="423">
        <f t="shared" si="24"/>
        <v>0</v>
      </c>
      <c r="DB137" s="423">
        <f t="shared" si="24"/>
        <v>0</v>
      </c>
      <c r="DC137" s="423">
        <f t="shared" si="24"/>
        <v>0</v>
      </c>
      <c r="DD137" s="423">
        <f t="shared" si="24"/>
        <v>0</v>
      </c>
      <c r="DE137" s="423">
        <f t="shared" si="24"/>
        <v>0</v>
      </c>
      <c r="DF137" s="423">
        <f t="shared" si="24"/>
        <v>0</v>
      </c>
      <c r="DG137" s="423">
        <f t="shared" si="24"/>
        <v>0</v>
      </c>
      <c r="DH137" s="423">
        <f t="shared" si="24"/>
        <v>0</v>
      </c>
      <c r="DI137" s="423">
        <f t="shared" si="24"/>
        <v>0</v>
      </c>
      <c r="DJ137" s="423">
        <f t="shared" si="24"/>
        <v>0</v>
      </c>
      <c r="DK137" s="423">
        <f t="shared" si="24"/>
        <v>0</v>
      </c>
      <c r="DL137" s="423">
        <f t="shared" si="24"/>
        <v>0</v>
      </c>
      <c r="DM137" s="423">
        <f t="shared" si="24"/>
        <v>0</v>
      </c>
      <c r="DN137" s="423">
        <f t="shared" si="24"/>
        <v>0</v>
      </c>
      <c r="DO137" s="423">
        <f t="shared" si="24"/>
        <v>0</v>
      </c>
      <c r="DP137" s="423">
        <f t="shared" si="24"/>
        <v>0</v>
      </c>
      <c r="DQ137" s="423">
        <f t="shared" si="24"/>
        <v>0</v>
      </c>
      <c r="DR137" s="423">
        <f t="shared" si="24"/>
        <v>0</v>
      </c>
      <c r="DS137" s="423">
        <f t="shared" si="24"/>
        <v>0</v>
      </c>
      <c r="DT137" s="423">
        <f t="shared" si="24"/>
        <v>0</v>
      </c>
      <c r="DU137" s="423">
        <f t="shared" si="24"/>
        <v>0</v>
      </c>
      <c r="DV137" s="423">
        <f t="shared" si="24"/>
        <v>0</v>
      </c>
      <c r="DW137" s="423">
        <f t="shared" si="24"/>
        <v>0</v>
      </c>
      <c r="DX137" s="423">
        <f t="shared" si="24"/>
        <v>0</v>
      </c>
      <c r="DY137" s="423">
        <f t="shared" si="24"/>
        <v>0</v>
      </c>
      <c r="DZ137" s="423">
        <f t="shared" si="24"/>
        <v>0</v>
      </c>
      <c r="EA137" s="423">
        <f t="shared" si="24"/>
        <v>0</v>
      </c>
      <c r="EB137" s="423">
        <f t="shared" ref="EB137:FA137" si="25">IF(EB$124=0,0,SUM(EB11)/EB$124*EB$127)</f>
        <v>0</v>
      </c>
      <c r="EC137" s="423">
        <f t="shared" si="25"/>
        <v>0</v>
      </c>
      <c r="ED137" s="423">
        <f t="shared" si="25"/>
        <v>0</v>
      </c>
      <c r="EE137" s="423">
        <f t="shared" si="25"/>
        <v>0</v>
      </c>
      <c r="EF137" s="423">
        <f t="shared" si="25"/>
        <v>0</v>
      </c>
      <c r="EG137" s="423">
        <f t="shared" si="25"/>
        <v>0</v>
      </c>
      <c r="EH137" s="423">
        <f t="shared" si="25"/>
        <v>0</v>
      </c>
      <c r="EI137" s="423">
        <f t="shared" si="25"/>
        <v>0</v>
      </c>
      <c r="EJ137" s="423">
        <f t="shared" si="25"/>
        <v>0</v>
      </c>
      <c r="EK137" s="423">
        <f t="shared" si="25"/>
        <v>0</v>
      </c>
      <c r="EL137" s="423">
        <f t="shared" si="25"/>
        <v>0</v>
      </c>
      <c r="EM137" s="423">
        <f t="shared" si="25"/>
        <v>0</v>
      </c>
      <c r="EN137" s="423">
        <f t="shared" si="25"/>
        <v>0</v>
      </c>
      <c r="EO137" s="423">
        <f t="shared" si="25"/>
        <v>0</v>
      </c>
      <c r="EP137" s="423">
        <f t="shared" si="25"/>
        <v>0</v>
      </c>
      <c r="EQ137" s="423">
        <f t="shared" si="25"/>
        <v>0</v>
      </c>
      <c r="ER137" s="423">
        <f t="shared" si="25"/>
        <v>0</v>
      </c>
      <c r="ES137" s="423">
        <f t="shared" si="25"/>
        <v>0</v>
      </c>
      <c r="ET137" s="423">
        <f t="shared" si="25"/>
        <v>0</v>
      </c>
      <c r="EU137" s="423">
        <f t="shared" si="25"/>
        <v>0</v>
      </c>
      <c r="EV137" s="423">
        <f t="shared" si="25"/>
        <v>0</v>
      </c>
      <c r="EW137" s="423">
        <f t="shared" si="25"/>
        <v>0</v>
      </c>
      <c r="EX137" s="423">
        <f t="shared" si="25"/>
        <v>0</v>
      </c>
      <c r="EY137" s="423">
        <f t="shared" si="25"/>
        <v>0</v>
      </c>
      <c r="EZ137" s="423">
        <f t="shared" si="25"/>
        <v>0</v>
      </c>
      <c r="FA137" s="423">
        <f t="shared" si="25"/>
        <v>0</v>
      </c>
      <c r="FB137" s="393" t="str">
        <f t="shared" si="10"/>
        <v>152</v>
      </c>
    </row>
    <row r="138" spans="1:159" x14ac:dyDescent="0.15">
      <c r="A138" s="423" t="s">
        <v>1823</v>
      </c>
      <c r="B138" s="423" t="s">
        <v>1025</v>
      </c>
      <c r="C138" s="424">
        <f t="shared" si="6"/>
        <v>0</v>
      </c>
      <c r="D138" s="423">
        <f t="shared" ref="D138:BO138" si="26">IF(D$124=0,0,SUM(D12)/D$124*D$127)</f>
        <v>0</v>
      </c>
      <c r="E138" s="423">
        <f t="shared" si="26"/>
        <v>0</v>
      </c>
      <c r="F138" s="423">
        <f t="shared" si="26"/>
        <v>0</v>
      </c>
      <c r="G138" s="423">
        <f t="shared" si="26"/>
        <v>0</v>
      </c>
      <c r="H138" s="423">
        <f t="shared" si="26"/>
        <v>0</v>
      </c>
      <c r="I138" s="423">
        <f t="shared" si="26"/>
        <v>0</v>
      </c>
      <c r="J138" s="423">
        <f t="shared" si="26"/>
        <v>0</v>
      </c>
      <c r="K138" s="423">
        <f t="shared" si="26"/>
        <v>0</v>
      </c>
      <c r="L138" s="423">
        <f t="shared" si="26"/>
        <v>0</v>
      </c>
      <c r="M138" s="423">
        <f t="shared" si="26"/>
        <v>0</v>
      </c>
      <c r="N138" s="423">
        <f t="shared" si="26"/>
        <v>0</v>
      </c>
      <c r="O138" s="423">
        <f t="shared" si="26"/>
        <v>0</v>
      </c>
      <c r="P138" s="423">
        <f t="shared" si="26"/>
        <v>0</v>
      </c>
      <c r="Q138" s="423">
        <f t="shared" si="26"/>
        <v>0</v>
      </c>
      <c r="R138" s="423">
        <f t="shared" si="26"/>
        <v>0</v>
      </c>
      <c r="S138" s="423">
        <f t="shared" si="26"/>
        <v>0</v>
      </c>
      <c r="T138" s="423">
        <f t="shared" si="26"/>
        <v>0</v>
      </c>
      <c r="U138" s="423">
        <f t="shared" si="26"/>
        <v>0</v>
      </c>
      <c r="V138" s="423">
        <f t="shared" si="26"/>
        <v>0</v>
      </c>
      <c r="W138" s="423">
        <f t="shared" si="26"/>
        <v>0</v>
      </c>
      <c r="X138" s="423">
        <f t="shared" si="26"/>
        <v>0</v>
      </c>
      <c r="Y138" s="423">
        <f t="shared" si="26"/>
        <v>0</v>
      </c>
      <c r="Z138" s="423">
        <f t="shared" si="26"/>
        <v>0</v>
      </c>
      <c r="AA138" s="423">
        <f t="shared" si="26"/>
        <v>0</v>
      </c>
      <c r="AB138" s="423">
        <f t="shared" si="26"/>
        <v>0</v>
      </c>
      <c r="AC138" s="423">
        <f t="shared" si="26"/>
        <v>0</v>
      </c>
      <c r="AD138" s="423">
        <f t="shared" si="26"/>
        <v>0</v>
      </c>
      <c r="AE138" s="423">
        <f t="shared" si="26"/>
        <v>0</v>
      </c>
      <c r="AF138" s="423">
        <f t="shared" si="26"/>
        <v>0</v>
      </c>
      <c r="AG138" s="423">
        <f t="shared" si="26"/>
        <v>0</v>
      </c>
      <c r="AH138" s="423">
        <f t="shared" si="26"/>
        <v>0</v>
      </c>
      <c r="AI138" s="423">
        <f t="shared" si="26"/>
        <v>0</v>
      </c>
      <c r="AJ138" s="423">
        <f t="shared" si="26"/>
        <v>0</v>
      </c>
      <c r="AK138" s="423">
        <f t="shared" si="26"/>
        <v>0</v>
      </c>
      <c r="AL138" s="423">
        <f t="shared" si="26"/>
        <v>0</v>
      </c>
      <c r="AM138" s="423">
        <f t="shared" si="26"/>
        <v>0</v>
      </c>
      <c r="AN138" s="423">
        <f t="shared" si="26"/>
        <v>0</v>
      </c>
      <c r="AO138" s="423">
        <f t="shared" si="26"/>
        <v>0</v>
      </c>
      <c r="AP138" s="423">
        <f t="shared" si="26"/>
        <v>0</v>
      </c>
      <c r="AQ138" s="423">
        <f t="shared" si="26"/>
        <v>0</v>
      </c>
      <c r="AR138" s="423">
        <f t="shared" si="26"/>
        <v>0</v>
      </c>
      <c r="AS138" s="423">
        <f t="shared" si="26"/>
        <v>0</v>
      </c>
      <c r="AT138" s="423">
        <f t="shared" si="26"/>
        <v>0</v>
      </c>
      <c r="AU138" s="423">
        <f t="shared" si="26"/>
        <v>0</v>
      </c>
      <c r="AV138" s="423">
        <f t="shared" si="26"/>
        <v>0</v>
      </c>
      <c r="AW138" s="423">
        <f t="shared" si="26"/>
        <v>0</v>
      </c>
      <c r="AX138" s="423">
        <f t="shared" si="26"/>
        <v>0</v>
      </c>
      <c r="AY138" s="423">
        <f t="shared" si="26"/>
        <v>0</v>
      </c>
      <c r="AZ138" s="423">
        <f t="shared" si="26"/>
        <v>0</v>
      </c>
      <c r="BA138" s="423">
        <f t="shared" si="26"/>
        <v>0</v>
      </c>
      <c r="BB138" s="423">
        <f t="shared" si="26"/>
        <v>0</v>
      </c>
      <c r="BC138" s="423">
        <f t="shared" si="26"/>
        <v>0</v>
      </c>
      <c r="BD138" s="423">
        <f t="shared" si="26"/>
        <v>0</v>
      </c>
      <c r="BE138" s="423">
        <f t="shared" si="26"/>
        <v>0</v>
      </c>
      <c r="BF138" s="423">
        <f t="shared" si="26"/>
        <v>0</v>
      </c>
      <c r="BG138" s="423">
        <f t="shared" si="26"/>
        <v>0</v>
      </c>
      <c r="BH138" s="423">
        <f t="shared" si="26"/>
        <v>0</v>
      </c>
      <c r="BI138" s="423">
        <f t="shared" si="26"/>
        <v>0</v>
      </c>
      <c r="BJ138" s="423">
        <f t="shared" si="26"/>
        <v>0</v>
      </c>
      <c r="BK138" s="423">
        <f t="shared" si="26"/>
        <v>0</v>
      </c>
      <c r="BL138" s="423">
        <f t="shared" si="26"/>
        <v>0</v>
      </c>
      <c r="BM138" s="423">
        <f t="shared" si="26"/>
        <v>0</v>
      </c>
      <c r="BN138" s="423">
        <f t="shared" si="26"/>
        <v>0</v>
      </c>
      <c r="BO138" s="423">
        <f t="shared" si="26"/>
        <v>0</v>
      </c>
      <c r="BP138" s="423">
        <f t="shared" ref="BP138:EA138" si="27">IF(BP$124=0,0,SUM(BP12)/BP$124*BP$127)</f>
        <v>0</v>
      </c>
      <c r="BQ138" s="423">
        <f t="shared" si="27"/>
        <v>0</v>
      </c>
      <c r="BR138" s="423">
        <f t="shared" si="27"/>
        <v>0</v>
      </c>
      <c r="BS138" s="423">
        <f t="shared" si="27"/>
        <v>0</v>
      </c>
      <c r="BT138" s="423">
        <f t="shared" si="27"/>
        <v>0</v>
      </c>
      <c r="BU138" s="423">
        <f t="shared" si="27"/>
        <v>0</v>
      </c>
      <c r="BV138" s="423">
        <f t="shared" si="27"/>
        <v>0</v>
      </c>
      <c r="BW138" s="423">
        <f t="shared" si="27"/>
        <v>0</v>
      </c>
      <c r="BX138" s="423">
        <f t="shared" si="27"/>
        <v>0</v>
      </c>
      <c r="BY138" s="423">
        <f t="shared" si="27"/>
        <v>0</v>
      </c>
      <c r="BZ138" s="423">
        <f t="shared" si="27"/>
        <v>0</v>
      </c>
      <c r="CA138" s="423">
        <f t="shared" si="27"/>
        <v>0</v>
      </c>
      <c r="CB138" s="423">
        <f t="shared" si="27"/>
        <v>0</v>
      </c>
      <c r="CC138" s="423">
        <f t="shared" si="27"/>
        <v>0</v>
      </c>
      <c r="CD138" s="423">
        <f t="shared" si="27"/>
        <v>0</v>
      </c>
      <c r="CE138" s="423">
        <f t="shared" si="27"/>
        <v>0</v>
      </c>
      <c r="CF138" s="423">
        <f t="shared" si="27"/>
        <v>0</v>
      </c>
      <c r="CG138" s="423">
        <f t="shared" si="27"/>
        <v>0</v>
      </c>
      <c r="CH138" s="423">
        <f t="shared" si="27"/>
        <v>0</v>
      </c>
      <c r="CI138" s="423">
        <f t="shared" si="27"/>
        <v>0</v>
      </c>
      <c r="CJ138" s="423">
        <f t="shared" si="27"/>
        <v>0</v>
      </c>
      <c r="CK138" s="423">
        <f t="shared" si="27"/>
        <v>0</v>
      </c>
      <c r="CL138" s="423">
        <f t="shared" si="27"/>
        <v>0</v>
      </c>
      <c r="CM138" s="423">
        <f t="shared" si="27"/>
        <v>0</v>
      </c>
      <c r="CN138" s="423">
        <f t="shared" si="27"/>
        <v>0</v>
      </c>
      <c r="CO138" s="423">
        <f t="shared" si="27"/>
        <v>0</v>
      </c>
      <c r="CP138" s="423">
        <f t="shared" si="27"/>
        <v>0</v>
      </c>
      <c r="CQ138" s="423">
        <f t="shared" si="27"/>
        <v>0</v>
      </c>
      <c r="CR138" s="423">
        <f t="shared" si="27"/>
        <v>0</v>
      </c>
      <c r="CS138" s="423">
        <f t="shared" si="27"/>
        <v>0</v>
      </c>
      <c r="CT138" s="423">
        <f t="shared" si="27"/>
        <v>0</v>
      </c>
      <c r="CU138" s="423">
        <f t="shared" si="27"/>
        <v>0</v>
      </c>
      <c r="CV138" s="423">
        <f t="shared" si="27"/>
        <v>0</v>
      </c>
      <c r="CW138" s="423">
        <f t="shared" si="27"/>
        <v>0</v>
      </c>
      <c r="CX138" s="423">
        <f t="shared" si="27"/>
        <v>0</v>
      </c>
      <c r="CY138" s="423">
        <f t="shared" si="27"/>
        <v>0</v>
      </c>
      <c r="CZ138" s="423">
        <f t="shared" si="27"/>
        <v>0</v>
      </c>
      <c r="DA138" s="423">
        <f t="shared" si="27"/>
        <v>0</v>
      </c>
      <c r="DB138" s="423">
        <f t="shared" si="27"/>
        <v>0</v>
      </c>
      <c r="DC138" s="423">
        <f t="shared" si="27"/>
        <v>0</v>
      </c>
      <c r="DD138" s="423">
        <f t="shared" si="27"/>
        <v>0</v>
      </c>
      <c r="DE138" s="423">
        <f t="shared" si="27"/>
        <v>0</v>
      </c>
      <c r="DF138" s="423">
        <f t="shared" si="27"/>
        <v>0</v>
      </c>
      <c r="DG138" s="423">
        <f t="shared" si="27"/>
        <v>0</v>
      </c>
      <c r="DH138" s="423">
        <f t="shared" si="27"/>
        <v>0</v>
      </c>
      <c r="DI138" s="423">
        <f t="shared" si="27"/>
        <v>0</v>
      </c>
      <c r="DJ138" s="423">
        <f t="shared" si="27"/>
        <v>0</v>
      </c>
      <c r="DK138" s="423">
        <f t="shared" si="27"/>
        <v>0</v>
      </c>
      <c r="DL138" s="423">
        <f t="shared" si="27"/>
        <v>0</v>
      </c>
      <c r="DM138" s="423">
        <f t="shared" si="27"/>
        <v>0</v>
      </c>
      <c r="DN138" s="423">
        <f t="shared" si="27"/>
        <v>0</v>
      </c>
      <c r="DO138" s="423">
        <f t="shared" si="27"/>
        <v>0</v>
      </c>
      <c r="DP138" s="423">
        <f t="shared" si="27"/>
        <v>0</v>
      </c>
      <c r="DQ138" s="423">
        <f t="shared" si="27"/>
        <v>0</v>
      </c>
      <c r="DR138" s="423">
        <f t="shared" si="27"/>
        <v>0</v>
      </c>
      <c r="DS138" s="423">
        <f t="shared" si="27"/>
        <v>0</v>
      </c>
      <c r="DT138" s="423">
        <f t="shared" si="27"/>
        <v>0</v>
      </c>
      <c r="DU138" s="423">
        <f t="shared" si="27"/>
        <v>0</v>
      </c>
      <c r="DV138" s="423">
        <f t="shared" si="27"/>
        <v>0</v>
      </c>
      <c r="DW138" s="423">
        <f t="shared" si="27"/>
        <v>0</v>
      </c>
      <c r="DX138" s="423">
        <f t="shared" si="27"/>
        <v>0</v>
      </c>
      <c r="DY138" s="423">
        <f t="shared" si="27"/>
        <v>0</v>
      </c>
      <c r="DZ138" s="423">
        <f t="shared" si="27"/>
        <v>0</v>
      </c>
      <c r="EA138" s="423">
        <f t="shared" si="27"/>
        <v>0</v>
      </c>
      <c r="EB138" s="423">
        <f t="shared" ref="EB138:FA138" si="28">IF(EB$124=0,0,SUM(EB12)/EB$124*EB$127)</f>
        <v>0</v>
      </c>
      <c r="EC138" s="423">
        <f t="shared" si="28"/>
        <v>0</v>
      </c>
      <c r="ED138" s="423">
        <f t="shared" si="28"/>
        <v>0</v>
      </c>
      <c r="EE138" s="423">
        <f t="shared" si="28"/>
        <v>0</v>
      </c>
      <c r="EF138" s="423">
        <f t="shared" si="28"/>
        <v>0</v>
      </c>
      <c r="EG138" s="423">
        <f t="shared" si="28"/>
        <v>0</v>
      </c>
      <c r="EH138" s="423">
        <f t="shared" si="28"/>
        <v>0</v>
      </c>
      <c r="EI138" s="423">
        <f t="shared" si="28"/>
        <v>0</v>
      </c>
      <c r="EJ138" s="423">
        <f t="shared" si="28"/>
        <v>0</v>
      </c>
      <c r="EK138" s="423">
        <f t="shared" si="28"/>
        <v>0</v>
      </c>
      <c r="EL138" s="423">
        <f t="shared" si="28"/>
        <v>0</v>
      </c>
      <c r="EM138" s="423">
        <f t="shared" si="28"/>
        <v>0</v>
      </c>
      <c r="EN138" s="423">
        <f t="shared" si="28"/>
        <v>0</v>
      </c>
      <c r="EO138" s="423">
        <f t="shared" si="28"/>
        <v>0</v>
      </c>
      <c r="EP138" s="423">
        <f t="shared" si="28"/>
        <v>0</v>
      </c>
      <c r="EQ138" s="423">
        <f t="shared" si="28"/>
        <v>0</v>
      </c>
      <c r="ER138" s="423">
        <f t="shared" si="28"/>
        <v>0</v>
      </c>
      <c r="ES138" s="423">
        <f t="shared" si="28"/>
        <v>0</v>
      </c>
      <c r="ET138" s="423">
        <f t="shared" si="28"/>
        <v>0</v>
      </c>
      <c r="EU138" s="423">
        <f t="shared" si="28"/>
        <v>0</v>
      </c>
      <c r="EV138" s="423">
        <f t="shared" si="28"/>
        <v>0</v>
      </c>
      <c r="EW138" s="423">
        <f t="shared" si="28"/>
        <v>0</v>
      </c>
      <c r="EX138" s="423">
        <f t="shared" si="28"/>
        <v>0</v>
      </c>
      <c r="EY138" s="423">
        <f t="shared" si="28"/>
        <v>0</v>
      </c>
      <c r="EZ138" s="423">
        <f t="shared" si="28"/>
        <v>0</v>
      </c>
      <c r="FA138" s="423">
        <f t="shared" si="28"/>
        <v>0</v>
      </c>
      <c r="FB138" s="393" t="str">
        <f t="shared" si="10"/>
        <v>152</v>
      </c>
    </row>
    <row r="139" spans="1:159" x14ac:dyDescent="0.15">
      <c r="A139" s="423" t="s">
        <v>1822</v>
      </c>
      <c r="B139" s="423" t="s">
        <v>1026</v>
      </c>
      <c r="C139" s="424">
        <f t="shared" si="6"/>
        <v>0</v>
      </c>
      <c r="D139" s="423">
        <f t="shared" ref="D139:BO139" si="29">IF(D$124=0,0,SUM(D13)/D$124*D$127)</f>
        <v>0</v>
      </c>
      <c r="E139" s="423">
        <f t="shared" si="29"/>
        <v>0</v>
      </c>
      <c r="F139" s="423">
        <f t="shared" si="29"/>
        <v>0</v>
      </c>
      <c r="G139" s="423">
        <f t="shared" si="29"/>
        <v>0</v>
      </c>
      <c r="H139" s="423">
        <f t="shared" si="29"/>
        <v>0</v>
      </c>
      <c r="I139" s="423">
        <f t="shared" si="29"/>
        <v>0</v>
      </c>
      <c r="J139" s="423">
        <f t="shared" si="29"/>
        <v>0</v>
      </c>
      <c r="K139" s="423">
        <f t="shared" si="29"/>
        <v>0</v>
      </c>
      <c r="L139" s="423">
        <f t="shared" si="29"/>
        <v>0</v>
      </c>
      <c r="M139" s="423">
        <f t="shared" si="29"/>
        <v>0</v>
      </c>
      <c r="N139" s="423">
        <f t="shared" si="29"/>
        <v>0</v>
      </c>
      <c r="O139" s="423">
        <f t="shared" si="29"/>
        <v>0</v>
      </c>
      <c r="P139" s="423">
        <f t="shared" si="29"/>
        <v>0</v>
      </c>
      <c r="Q139" s="423">
        <f t="shared" si="29"/>
        <v>0</v>
      </c>
      <c r="R139" s="423">
        <f t="shared" si="29"/>
        <v>0</v>
      </c>
      <c r="S139" s="423">
        <f t="shared" si="29"/>
        <v>0</v>
      </c>
      <c r="T139" s="423">
        <f t="shared" si="29"/>
        <v>0</v>
      </c>
      <c r="U139" s="423">
        <f t="shared" si="29"/>
        <v>0</v>
      </c>
      <c r="V139" s="423">
        <f t="shared" si="29"/>
        <v>0</v>
      </c>
      <c r="W139" s="423">
        <f t="shared" si="29"/>
        <v>0</v>
      </c>
      <c r="X139" s="423">
        <f t="shared" si="29"/>
        <v>0</v>
      </c>
      <c r="Y139" s="423">
        <f t="shared" si="29"/>
        <v>0</v>
      </c>
      <c r="Z139" s="423">
        <f t="shared" si="29"/>
        <v>0</v>
      </c>
      <c r="AA139" s="423">
        <f t="shared" si="29"/>
        <v>0</v>
      </c>
      <c r="AB139" s="423">
        <f t="shared" si="29"/>
        <v>0</v>
      </c>
      <c r="AC139" s="423">
        <f t="shared" si="29"/>
        <v>0</v>
      </c>
      <c r="AD139" s="423">
        <f t="shared" si="29"/>
        <v>0</v>
      </c>
      <c r="AE139" s="423">
        <f t="shared" si="29"/>
        <v>0</v>
      </c>
      <c r="AF139" s="423">
        <f t="shared" si="29"/>
        <v>0</v>
      </c>
      <c r="AG139" s="423">
        <f t="shared" si="29"/>
        <v>0</v>
      </c>
      <c r="AH139" s="423">
        <f t="shared" si="29"/>
        <v>0</v>
      </c>
      <c r="AI139" s="423">
        <f t="shared" si="29"/>
        <v>0</v>
      </c>
      <c r="AJ139" s="423">
        <f t="shared" si="29"/>
        <v>0</v>
      </c>
      <c r="AK139" s="423">
        <f t="shared" si="29"/>
        <v>0</v>
      </c>
      <c r="AL139" s="423">
        <f t="shared" si="29"/>
        <v>0</v>
      </c>
      <c r="AM139" s="423">
        <f t="shared" si="29"/>
        <v>0</v>
      </c>
      <c r="AN139" s="423">
        <f t="shared" si="29"/>
        <v>0</v>
      </c>
      <c r="AO139" s="423">
        <f t="shared" si="29"/>
        <v>0</v>
      </c>
      <c r="AP139" s="423">
        <f t="shared" si="29"/>
        <v>0</v>
      </c>
      <c r="AQ139" s="423">
        <f t="shared" si="29"/>
        <v>0</v>
      </c>
      <c r="AR139" s="423">
        <f t="shared" si="29"/>
        <v>0</v>
      </c>
      <c r="AS139" s="423">
        <f t="shared" si="29"/>
        <v>0</v>
      </c>
      <c r="AT139" s="423">
        <f t="shared" si="29"/>
        <v>0</v>
      </c>
      <c r="AU139" s="423">
        <f t="shared" si="29"/>
        <v>0</v>
      </c>
      <c r="AV139" s="423">
        <f t="shared" si="29"/>
        <v>0</v>
      </c>
      <c r="AW139" s="423">
        <f t="shared" si="29"/>
        <v>0</v>
      </c>
      <c r="AX139" s="423">
        <f t="shared" si="29"/>
        <v>0</v>
      </c>
      <c r="AY139" s="423">
        <f t="shared" si="29"/>
        <v>0</v>
      </c>
      <c r="AZ139" s="423">
        <f t="shared" si="29"/>
        <v>0</v>
      </c>
      <c r="BA139" s="423">
        <f t="shared" si="29"/>
        <v>0</v>
      </c>
      <c r="BB139" s="423">
        <f t="shared" si="29"/>
        <v>0</v>
      </c>
      <c r="BC139" s="423">
        <f t="shared" si="29"/>
        <v>0</v>
      </c>
      <c r="BD139" s="423">
        <f t="shared" si="29"/>
        <v>0</v>
      </c>
      <c r="BE139" s="423">
        <f t="shared" si="29"/>
        <v>0</v>
      </c>
      <c r="BF139" s="423">
        <f t="shared" si="29"/>
        <v>0</v>
      </c>
      <c r="BG139" s="423">
        <f t="shared" si="29"/>
        <v>0</v>
      </c>
      <c r="BH139" s="423">
        <f t="shared" si="29"/>
        <v>0</v>
      </c>
      <c r="BI139" s="423">
        <f t="shared" si="29"/>
        <v>0</v>
      </c>
      <c r="BJ139" s="423">
        <f t="shared" si="29"/>
        <v>0</v>
      </c>
      <c r="BK139" s="423">
        <f t="shared" si="29"/>
        <v>0</v>
      </c>
      <c r="BL139" s="423">
        <f t="shared" si="29"/>
        <v>0</v>
      </c>
      <c r="BM139" s="423">
        <f t="shared" si="29"/>
        <v>0</v>
      </c>
      <c r="BN139" s="423">
        <f t="shared" si="29"/>
        <v>0</v>
      </c>
      <c r="BO139" s="423">
        <f t="shared" si="29"/>
        <v>0</v>
      </c>
      <c r="BP139" s="423">
        <f t="shared" ref="BP139:EA139" si="30">IF(BP$124=0,0,SUM(BP13)/BP$124*BP$127)</f>
        <v>0</v>
      </c>
      <c r="BQ139" s="423">
        <f t="shared" si="30"/>
        <v>0</v>
      </c>
      <c r="BR139" s="423">
        <f t="shared" si="30"/>
        <v>0</v>
      </c>
      <c r="BS139" s="423">
        <f t="shared" si="30"/>
        <v>0</v>
      </c>
      <c r="BT139" s="423">
        <f t="shared" si="30"/>
        <v>0</v>
      </c>
      <c r="BU139" s="423">
        <f t="shared" si="30"/>
        <v>0</v>
      </c>
      <c r="BV139" s="423">
        <f t="shared" si="30"/>
        <v>0</v>
      </c>
      <c r="BW139" s="423">
        <f t="shared" si="30"/>
        <v>0</v>
      </c>
      <c r="BX139" s="423">
        <f t="shared" si="30"/>
        <v>0</v>
      </c>
      <c r="BY139" s="423">
        <f t="shared" si="30"/>
        <v>0</v>
      </c>
      <c r="BZ139" s="423">
        <f t="shared" si="30"/>
        <v>0</v>
      </c>
      <c r="CA139" s="423">
        <f t="shared" si="30"/>
        <v>0</v>
      </c>
      <c r="CB139" s="423">
        <f t="shared" si="30"/>
        <v>0</v>
      </c>
      <c r="CC139" s="423">
        <f t="shared" si="30"/>
        <v>0</v>
      </c>
      <c r="CD139" s="423">
        <f t="shared" si="30"/>
        <v>0</v>
      </c>
      <c r="CE139" s="423">
        <f t="shared" si="30"/>
        <v>0</v>
      </c>
      <c r="CF139" s="423">
        <f t="shared" si="30"/>
        <v>0</v>
      </c>
      <c r="CG139" s="423">
        <f t="shared" si="30"/>
        <v>0</v>
      </c>
      <c r="CH139" s="423">
        <f t="shared" si="30"/>
        <v>0</v>
      </c>
      <c r="CI139" s="423">
        <f t="shared" si="30"/>
        <v>0</v>
      </c>
      <c r="CJ139" s="423">
        <f t="shared" si="30"/>
        <v>0</v>
      </c>
      <c r="CK139" s="423">
        <f t="shared" si="30"/>
        <v>0</v>
      </c>
      <c r="CL139" s="423">
        <f t="shared" si="30"/>
        <v>0</v>
      </c>
      <c r="CM139" s="423">
        <f t="shared" si="30"/>
        <v>0</v>
      </c>
      <c r="CN139" s="423">
        <f t="shared" si="30"/>
        <v>0</v>
      </c>
      <c r="CO139" s="423">
        <f t="shared" si="30"/>
        <v>0</v>
      </c>
      <c r="CP139" s="423">
        <f t="shared" si="30"/>
        <v>0</v>
      </c>
      <c r="CQ139" s="423">
        <f t="shared" si="30"/>
        <v>0</v>
      </c>
      <c r="CR139" s="423">
        <f t="shared" si="30"/>
        <v>0</v>
      </c>
      <c r="CS139" s="423">
        <f t="shared" si="30"/>
        <v>0</v>
      </c>
      <c r="CT139" s="423">
        <f t="shared" si="30"/>
        <v>0</v>
      </c>
      <c r="CU139" s="423">
        <f t="shared" si="30"/>
        <v>0</v>
      </c>
      <c r="CV139" s="423">
        <f t="shared" si="30"/>
        <v>0</v>
      </c>
      <c r="CW139" s="423">
        <f t="shared" si="30"/>
        <v>0</v>
      </c>
      <c r="CX139" s="423">
        <f t="shared" si="30"/>
        <v>0</v>
      </c>
      <c r="CY139" s="423">
        <f t="shared" si="30"/>
        <v>0</v>
      </c>
      <c r="CZ139" s="423">
        <f t="shared" si="30"/>
        <v>0</v>
      </c>
      <c r="DA139" s="423">
        <f t="shared" si="30"/>
        <v>0</v>
      </c>
      <c r="DB139" s="423">
        <f t="shared" si="30"/>
        <v>0</v>
      </c>
      <c r="DC139" s="423">
        <f t="shared" si="30"/>
        <v>0</v>
      </c>
      <c r="DD139" s="423">
        <f t="shared" si="30"/>
        <v>0</v>
      </c>
      <c r="DE139" s="423">
        <f t="shared" si="30"/>
        <v>0</v>
      </c>
      <c r="DF139" s="423">
        <f t="shared" si="30"/>
        <v>0</v>
      </c>
      <c r="DG139" s="423">
        <f t="shared" si="30"/>
        <v>0</v>
      </c>
      <c r="DH139" s="423">
        <f t="shared" si="30"/>
        <v>0</v>
      </c>
      <c r="DI139" s="423">
        <f t="shared" si="30"/>
        <v>0</v>
      </c>
      <c r="DJ139" s="423">
        <f t="shared" si="30"/>
        <v>0</v>
      </c>
      <c r="DK139" s="423">
        <f t="shared" si="30"/>
        <v>0</v>
      </c>
      <c r="DL139" s="423">
        <f t="shared" si="30"/>
        <v>0</v>
      </c>
      <c r="DM139" s="423">
        <f t="shared" si="30"/>
        <v>0</v>
      </c>
      <c r="DN139" s="423">
        <f t="shared" si="30"/>
        <v>0</v>
      </c>
      <c r="DO139" s="423">
        <f t="shared" si="30"/>
        <v>0</v>
      </c>
      <c r="DP139" s="423">
        <f t="shared" si="30"/>
        <v>0</v>
      </c>
      <c r="DQ139" s="423">
        <f t="shared" si="30"/>
        <v>0</v>
      </c>
      <c r="DR139" s="423">
        <f t="shared" si="30"/>
        <v>0</v>
      </c>
      <c r="DS139" s="423">
        <f t="shared" si="30"/>
        <v>0</v>
      </c>
      <c r="DT139" s="423">
        <f t="shared" si="30"/>
        <v>0</v>
      </c>
      <c r="DU139" s="423">
        <f t="shared" si="30"/>
        <v>0</v>
      </c>
      <c r="DV139" s="423">
        <f t="shared" si="30"/>
        <v>0</v>
      </c>
      <c r="DW139" s="423">
        <f t="shared" si="30"/>
        <v>0</v>
      </c>
      <c r="DX139" s="423">
        <f t="shared" si="30"/>
        <v>0</v>
      </c>
      <c r="DY139" s="423">
        <f t="shared" si="30"/>
        <v>0</v>
      </c>
      <c r="DZ139" s="423">
        <f t="shared" si="30"/>
        <v>0</v>
      </c>
      <c r="EA139" s="423">
        <f t="shared" si="30"/>
        <v>0</v>
      </c>
      <c r="EB139" s="423">
        <f t="shared" ref="EB139:FA139" si="31">IF(EB$124=0,0,SUM(EB13)/EB$124*EB$127)</f>
        <v>0</v>
      </c>
      <c r="EC139" s="423">
        <f t="shared" si="31"/>
        <v>0</v>
      </c>
      <c r="ED139" s="423">
        <f t="shared" si="31"/>
        <v>0</v>
      </c>
      <c r="EE139" s="423">
        <f t="shared" si="31"/>
        <v>0</v>
      </c>
      <c r="EF139" s="423">
        <f t="shared" si="31"/>
        <v>0</v>
      </c>
      <c r="EG139" s="423">
        <f t="shared" si="31"/>
        <v>0</v>
      </c>
      <c r="EH139" s="423">
        <f t="shared" si="31"/>
        <v>0</v>
      </c>
      <c r="EI139" s="423">
        <f t="shared" si="31"/>
        <v>0</v>
      </c>
      <c r="EJ139" s="423">
        <f t="shared" si="31"/>
        <v>0</v>
      </c>
      <c r="EK139" s="423">
        <f t="shared" si="31"/>
        <v>0</v>
      </c>
      <c r="EL139" s="423">
        <f t="shared" si="31"/>
        <v>0</v>
      </c>
      <c r="EM139" s="423">
        <f t="shared" si="31"/>
        <v>0</v>
      </c>
      <c r="EN139" s="423">
        <f t="shared" si="31"/>
        <v>0</v>
      </c>
      <c r="EO139" s="423">
        <f t="shared" si="31"/>
        <v>0</v>
      </c>
      <c r="EP139" s="423">
        <f t="shared" si="31"/>
        <v>0</v>
      </c>
      <c r="EQ139" s="423">
        <f t="shared" si="31"/>
        <v>0</v>
      </c>
      <c r="ER139" s="423">
        <f t="shared" si="31"/>
        <v>0</v>
      </c>
      <c r="ES139" s="423">
        <f t="shared" si="31"/>
        <v>0</v>
      </c>
      <c r="ET139" s="423">
        <f t="shared" si="31"/>
        <v>0</v>
      </c>
      <c r="EU139" s="423">
        <f t="shared" si="31"/>
        <v>0</v>
      </c>
      <c r="EV139" s="423">
        <f t="shared" si="31"/>
        <v>0</v>
      </c>
      <c r="EW139" s="423">
        <f t="shared" si="31"/>
        <v>0</v>
      </c>
      <c r="EX139" s="423">
        <f t="shared" si="31"/>
        <v>0</v>
      </c>
      <c r="EY139" s="423">
        <f t="shared" si="31"/>
        <v>0</v>
      </c>
      <c r="EZ139" s="423">
        <f t="shared" si="31"/>
        <v>0</v>
      </c>
      <c r="FA139" s="423">
        <f t="shared" si="31"/>
        <v>0</v>
      </c>
      <c r="FB139" s="393" t="str">
        <f t="shared" si="10"/>
        <v>152</v>
      </c>
    </row>
    <row r="140" spans="1:159" x14ac:dyDescent="0.15">
      <c r="A140" s="423" t="s">
        <v>1821</v>
      </c>
      <c r="B140" s="423" t="s">
        <v>1027</v>
      </c>
      <c r="C140" s="424">
        <f t="shared" si="6"/>
        <v>0</v>
      </c>
      <c r="D140" s="423">
        <f t="shared" ref="D140:BO140" si="32">IF(D$124=0,0,SUM(D14)/D$124*D$127)</f>
        <v>0</v>
      </c>
      <c r="E140" s="423">
        <f t="shared" si="32"/>
        <v>0</v>
      </c>
      <c r="F140" s="423">
        <f t="shared" si="32"/>
        <v>0</v>
      </c>
      <c r="G140" s="423">
        <f t="shared" si="32"/>
        <v>0</v>
      </c>
      <c r="H140" s="423">
        <f t="shared" si="32"/>
        <v>0</v>
      </c>
      <c r="I140" s="423">
        <f t="shared" si="32"/>
        <v>0</v>
      </c>
      <c r="J140" s="423">
        <f t="shared" si="32"/>
        <v>0</v>
      </c>
      <c r="K140" s="423">
        <f t="shared" si="32"/>
        <v>0</v>
      </c>
      <c r="L140" s="423">
        <f t="shared" si="32"/>
        <v>0</v>
      </c>
      <c r="M140" s="423">
        <f t="shared" si="32"/>
        <v>0</v>
      </c>
      <c r="N140" s="423">
        <f t="shared" si="32"/>
        <v>0</v>
      </c>
      <c r="O140" s="423">
        <f t="shared" si="32"/>
        <v>0</v>
      </c>
      <c r="P140" s="423">
        <f t="shared" si="32"/>
        <v>0</v>
      </c>
      <c r="Q140" s="423">
        <f t="shared" si="32"/>
        <v>0</v>
      </c>
      <c r="R140" s="423">
        <f t="shared" si="32"/>
        <v>0</v>
      </c>
      <c r="S140" s="423">
        <f t="shared" si="32"/>
        <v>0</v>
      </c>
      <c r="T140" s="423">
        <f t="shared" si="32"/>
        <v>0</v>
      </c>
      <c r="U140" s="423">
        <f t="shared" si="32"/>
        <v>0</v>
      </c>
      <c r="V140" s="423">
        <f t="shared" si="32"/>
        <v>0</v>
      </c>
      <c r="W140" s="423">
        <f t="shared" si="32"/>
        <v>0</v>
      </c>
      <c r="X140" s="423">
        <f t="shared" si="32"/>
        <v>0</v>
      </c>
      <c r="Y140" s="423">
        <f t="shared" si="32"/>
        <v>0</v>
      </c>
      <c r="Z140" s="423">
        <f t="shared" si="32"/>
        <v>0</v>
      </c>
      <c r="AA140" s="423">
        <f t="shared" si="32"/>
        <v>0</v>
      </c>
      <c r="AB140" s="423">
        <f t="shared" si="32"/>
        <v>0</v>
      </c>
      <c r="AC140" s="423">
        <f t="shared" si="32"/>
        <v>0</v>
      </c>
      <c r="AD140" s="423">
        <f t="shared" si="32"/>
        <v>0</v>
      </c>
      <c r="AE140" s="423">
        <f t="shared" si="32"/>
        <v>0</v>
      </c>
      <c r="AF140" s="423">
        <f t="shared" si="32"/>
        <v>0</v>
      </c>
      <c r="AG140" s="423">
        <f t="shared" si="32"/>
        <v>0</v>
      </c>
      <c r="AH140" s="423">
        <f t="shared" si="32"/>
        <v>0</v>
      </c>
      <c r="AI140" s="423">
        <f t="shared" si="32"/>
        <v>0</v>
      </c>
      <c r="AJ140" s="423">
        <f t="shared" si="32"/>
        <v>0</v>
      </c>
      <c r="AK140" s="423">
        <f t="shared" si="32"/>
        <v>0</v>
      </c>
      <c r="AL140" s="423">
        <f t="shared" si="32"/>
        <v>0</v>
      </c>
      <c r="AM140" s="423">
        <f t="shared" si="32"/>
        <v>0</v>
      </c>
      <c r="AN140" s="423">
        <f t="shared" si="32"/>
        <v>0</v>
      </c>
      <c r="AO140" s="423">
        <f t="shared" si="32"/>
        <v>0</v>
      </c>
      <c r="AP140" s="423">
        <f t="shared" si="32"/>
        <v>0</v>
      </c>
      <c r="AQ140" s="423">
        <f t="shared" si="32"/>
        <v>0</v>
      </c>
      <c r="AR140" s="423">
        <f t="shared" si="32"/>
        <v>0</v>
      </c>
      <c r="AS140" s="423">
        <f t="shared" si="32"/>
        <v>0</v>
      </c>
      <c r="AT140" s="423">
        <f t="shared" si="32"/>
        <v>0</v>
      </c>
      <c r="AU140" s="423">
        <f t="shared" si="32"/>
        <v>0</v>
      </c>
      <c r="AV140" s="423">
        <f t="shared" si="32"/>
        <v>0</v>
      </c>
      <c r="AW140" s="423">
        <f t="shared" si="32"/>
        <v>0</v>
      </c>
      <c r="AX140" s="423">
        <f t="shared" si="32"/>
        <v>0</v>
      </c>
      <c r="AY140" s="423">
        <f t="shared" si="32"/>
        <v>0</v>
      </c>
      <c r="AZ140" s="423">
        <f t="shared" si="32"/>
        <v>0</v>
      </c>
      <c r="BA140" s="423">
        <f t="shared" si="32"/>
        <v>0</v>
      </c>
      <c r="BB140" s="423">
        <f t="shared" si="32"/>
        <v>0</v>
      </c>
      <c r="BC140" s="423">
        <f t="shared" si="32"/>
        <v>0</v>
      </c>
      <c r="BD140" s="423">
        <f t="shared" si="32"/>
        <v>0</v>
      </c>
      <c r="BE140" s="423">
        <f t="shared" si="32"/>
        <v>0</v>
      </c>
      <c r="BF140" s="423">
        <f t="shared" si="32"/>
        <v>0</v>
      </c>
      <c r="BG140" s="423">
        <f t="shared" si="32"/>
        <v>0</v>
      </c>
      <c r="BH140" s="423">
        <f t="shared" si="32"/>
        <v>0</v>
      </c>
      <c r="BI140" s="423">
        <f t="shared" si="32"/>
        <v>0</v>
      </c>
      <c r="BJ140" s="423">
        <f t="shared" si="32"/>
        <v>0</v>
      </c>
      <c r="BK140" s="423">
        <f t="shared" si="32"/>
        <v>0</v>
      </c>
      <c r="BL140" s="423">
        <f t="shared" si="32"/>
        <v>0</v>
      </c>
      <c r="BM140" s="423">
        <f t="shared" si="32"/>
        <v>0</v>
      </c>
      <c r="BN140" s="423">
        <f t="shared" si="32"/>
        <v>0</v>
      </c>
      <c r="BO140" s="423">
        <f t="shared" si="32"/>
        <v>0</v>
      </c>
      <c r="BP140" s="423">
        <f t="shared" ref="BP140:EA140" si="33">IF(BP$124=0,0,SUM(BP14)/BP$124*BP$127)</f>
        <v>0</v>
      </c>
      <c r="BQ140" s="423">
        <f t="shared" si="33"/>
        <v>0</v>
      </c>
      <c r="BR140" s="423">
        <f t="shared" si="33"/>
        <v>0</v>
      </c>
      <c r="BS140" s="423">
        <f t="shared" si="33"/>
        <v>0</v>
      </c>
      <c r="BT140" s="423">
        <f t="shared" si="33"/>
        <v>0</v>
      </c>
      <c r="BU140" s="423">
        <f t="shared" si="33"/>
        <v>0</v>
      </c>
      <c r="BV140" s="423">
        <f t="shared" si="33"/>
        <v>0</v>
      </c>
      <c r="BW140" s="423">
        <f t="shared" si="33"/>
        <v>0</v>
      </c>
      <c r="BX140" s="423">
        <f t="shared" si="33"/>
        <v>0</v>
      </c>
      <c r="BY140" s="423">
        <f t="shared" si="33"/>
        <v>0</v>
      </c>
      <c r="BZ140" s="423">
        <f t="shared" si="33"/>
        <v>0</v>
      </c>
      <c r="CA140" s="423">
        <f t="shared" si="33"/>
        <v>0</v>
      </c>
      <c r="CB140" s="423">
        <f t="shared" si="33"/>
        <v>0</v>
      </c>
      <c r="CC140" s="423">
        <f t="shared" si="33"/>
        <v>0</v>
      </c>
      <c r="CD140" s="423">
        <f t="shared" si="33"/>
        <v>0</v>
      </c>
      <c r="CE140" s="423">
        <f t="shared" si="33"/>
        <v>0</v>
      </c>
      <c r="CF140" s="423">
        <f t="shared" si="33"/>
        <v>0</v>
      </c>
      <c r="CG140" s="423">
        <f t="shared" si="33"/>
        <v>0</v>
      </c>
      <c r="CH140" s="423">
        <f t="shared" si="33"/>
        <v>0</v>
      </c>
      <c r="CI140" s="423">
        <f t="shared" si="33"/>
        <v>0</v>
      </c>
      <c r="CJ140" s="423">
        <f t="shared" si="33"/>
        <v>0</v>
      </c>
      <c r="CK140" s="423">
        <f t="shared" si="33"/>
        <v>0</v>
      </c>
      <c r="CL140" s="423">
        <f t="shared" si="33"/>
        <v>0</v>
      </c>
      <c r="CM140" s="423">
        <f t="shared" si="33"/>
        <v>0</v>
      </c>
      <c r="CN140" s="423">
        <f t="shared" si="33"/>
        <v>0</v>
      </c>
      <c r="CO140" s="423">
        <f t="shared" si="33"/>
        <v>0</v>
      </c>
      <c r="CP140" s="423">
        <f t="shared" si="33"/>
        <v>0</v>
      </c>
      <c r="CQ140" s="423">
        <f t="shared" si="33"/>
        <v>0</v>
      </c>
      <c r="CR140" s="423">
        <f t="shared" si="33"/>
        <v>0</v>
      </c>
      <c r="CS140" s="423">
        <f t="shared" si="33"/>
        <v>0</v>
      </c>
      <c r="CT140" s="423">
        <f t="shared" si="33"/>
        <v>0</v>
      </c>
      <c r="CU140" s="423">
        <f t="shared" si="33"/>
        <v>0</v>
      </c>
      <c r="CV140" s="423">
        <f t="shared" si="33"/>
        <v>0</v>
      </c>
      <c r="CW140" s="423">
        <f t="shared" si="33"/>
        <v>0</v>
      </c>
      <c r="CX140" s="423">
        <f t="shared" si="33"/>
        <v>0</v>
      </c>
      <c r="CY140" s="423">
        <f t="shared" si="33"/>
        <v>0</v>
      </c>
      <c r="CZ140" s="423">
        <f t="shared" si="33"/>
        <v>0</v>
      </c>
      <c r="DA140" s="423">
        <f t="shared" si="33"/>
        <v>0</v>
      </c>
      <c r="DB140" s="423">
        <f t="shared" si="33"/>
        <v>0</v>
      </c>
      <c r="DC140" s="423">
        <f t="shared" si="33"/>
        <v>0</v>
      </c>
      <c r="DD140" s="423">
        <f t="shared" si="33"/>
        <v>0</v>
      </c>
      <c r="DE140" s="423">
        <f t="shared" si="33"/>
        <v>0</v>
      </c>
      <c r="DF140" s="423">
        <f t="shared" si="33"/>
        <v>0</v>
      </c>
      <c r="DG140" s="423">
        <f t="shared" si="33"/>
        <v>0</v>
      </c>
      <c r="DH140" s="423">
        <f t="shared" si="33"/>
        <v>0</v>
      </c>
      <c r="DI140" s="423">
        <f t="shared" si="33"/>
        <v>0</v>
      </c>
      <c r="DJ140" s="423">
        <f t="shared" si="33"/>
        <v>0</v>
      </c>
      <c r="DK140" s="423">
        <f t="shared" si="33"/>
        <v>0</v>
      </c>
      <c r="DL140" s="423">
        <f t="shared" si="33"/>
        <v>0</v>
      </c>
      <c r="DM140" s="423">
        <f t="shared" si="33"/>
        <v>0</v>
      </c>
      <c r="DN140" s="423">
        <f t="shared" si="33"/>
        <v>0</v>
      </c>
      <c r="DO140" s="423">
        <f t="shared" si="33"/>
        <v>0</v>
      </c>
      <c r="DP140" s="423">
        <f t="shared" si="33"/>
        <v>0</v>
      </c>
      <c r="DQ140" s="423">
        <f t="shared" si="33"/>
        <v>0</v>
      </c>
      <c r="DR140" s="423">
        <f t="shared" si="33"/>
        <v>0</v>
      </c>
      <c r="DS140" s="423">
        <f t="shared" si="33"/>
        <v>0</v>
      </c>
      <c r="DT140" s="423">
        <f t="shared" si="33"/>
        <v>0</v>
      </c>
      <c r="DU140" s="423">
        <f t="shared" si="33"/>
        <v>0</v>
      </c>
      <c r="DV140" s="423">
        <f t="shared" si="33"/>
        <v>0</v>
      </c>
      <c r="DW140" s="423">
        <f t="shared" si="33"/>
        <v>0</v>
      </c>
      <c r="DX140" s="423">
        <f t="shared" si="33"/>
        <v>0</v>
      </c>
      <c r="DY140" s="423">
        <f t="shared" si="33"/>
        <v>0</v>
      </c>
      <c r="DZ140" s="423">
        <f t="shared" si="33"/>
        <v>0</v>
      </c>
      <c r="EA140" s="423">
        <f t="shared" si="33"/>
        <v>0</v>
      </c>
      <c r="EB140" s="423">
        <f t="shared" ref="EB140:FA140" si="34">IF(EB$124=0,0,SUM(EB14)/EB$124*EB$127)</f>
        <v>0</v>
      </c>
      <c r="EC140" s="423">
        <f t="shared" si="34"/>
        <v>0</v>
      </c>
      <c r="ED140" s="423">
        <f t="shared" si="34"/>
        <v>0</v>
      </c>
      <c r="EE140" s="423">
        <f t="shared" si="34"/>
        <v>0</v>
      </c>
      <c r="EF140" s="423">
        <f t="shared" si="34"/>
        <v>0</v>
      </c>
      <c r="EG140" s="423">
        <f t="shared" si="34"/>
        <v>0</v>
      </c>
      <c r="EH140" s="423">
        <f t="shared" si="34"/>
        <v>0</v>
      </c>
      <c r="EI140" s="423">
        <f t="shared" si="34"/>
        <v>0</v>
      </c>
      <c r="EJ140" s="423">
        <f t="shared" si="34"/>
        <v>0</v>
      </c>
      <c r="EK140" s="423">
        <f t="shared" si="34"/>
        <v>0</v>
      </c>
      <c r="EL140" s="423">
        <f t="shared" si="34"/>
        <v>0</v>
      </c>
      <c r="EM140" s="423">
        <f t="shared" si="34"/>
        <v>0</v>
      </c>
      <c r="EN140" s="423">
        <f t="shared" si="34"/>
        <v>0</v>
      </c>
      <c r="EO140" s="423">
        <f t="shared" si="34"/>
        <v>0</v>
      </c>
      <c r="EP140" s="423">
        <f t="shared" si="34"/>
        <v>0</v>
      </c>
      <c r="EQ140" s="423">
        <f t="shared" si="34"/>
        <v>0</v>
      </c>
      <c r="ER140" s="423">
        <f t="shared" si="34"/>
        <v>0</v>
      </c>
      <c r="ES140" s="423">
        <f t="shared" si="34"/>
        <v>0</v>
      </c>
      <c r="ET140" s="423">
        <f t="shared" si="34"/>
        <v>0</v>
      </c>
      <c r="EU140" s="423">
        <f t="shared" si="34"/>
        <v>0</v>
      </c>
      <c r="EV140" s="423">
        <f t="shared" si="34"/>
        <v>0</v>
      </c>
      <c r="EW140" s="423">
        <f t="shared" si="34"/>
        <v>0</v>
      </c>
      <c r="EX140" s="423">
        <f t="shared" si="34"/>
        <v>0</v>
      </c>
      <c r="EY140" s="423">
        <f t="shared" si="34"/>
        <v>0</v>
      </c>
      <c r="EZ140" s="423">
        <f t="shared" si="34"/>
        <v>0</v>
      </c>
      <c r="FA140" s="423">
        <f t="shared" si="34"/>
        <v>0</v>
      </c>
      <c r="FB140" s="393" t="str">
        <f t="shared" si="10"/>
        <v>152</v>
      </c>
    </row>
    <row r="141" spans="1:159" x14ac:dyDescent="0.15">
      <c r="A141" s="423" t="s">
        <v>1820</v>
      </c>
      <c r="B141" s="423" t="s">
        <v>202</v>
      </c>
      <c r="C141" s="424">
        <f t="shared" si="6"/>
        <v>0</v>
      </c>
      <c r="D141" s="423">
        <f t="shared" ref="D141:BO141" si="35">IF(D$124=0,0,SUM(D15)/D$124*D$127)</f>
        <v>0</v>
      </c>
      <c r="E141" s="423">
        <f t="shared" si="35"/>
        <v>0</v>
      </c>
      <c r="F141" s="423">
        <f t="shared" si="35"/>
        <v>0</v>
      </c>
      <c r="G141" s="423">
        <f t="shared" si="35"/>
        <v>0</v>
      </c>
      <c r="H141" s="423">
        <f t="shared" si="35"/>
        <v>0</v>
      </c>
      <c r="I141" s="423">
        <f t="shared" si="35"/>
        <v>0</v>
      </c>
      <c r="J141" s="423">
        <f t="shared" si="35"/>
        <v>0</v>
      </c>
      <c r="K141" s="423">
        <f t="shared" si="35"/>
        <v>0</v>
      </c>
      <c r="L141" s="423">
        <f t="shared" si="35"/>
        <v>0</v>
      </c>
      <c r="M141" s="423">
        <f t="shared" si="35"/>
        <v>0</v>
      </c>
      <c r="N141" s="423">
        <f t="shared" si="35"/>
        <v>0</v>
      </c>
      <c r="O141" s="423">
        <f t="shared" si="35"/>
        <v>0</v>
      </c>
      <c r="P141" s="423">
        <f t="shared" si="35"/>
        <v>0</v>
      </c>
      <c r="Q141" s="423">
        <f t="shared" si="35"/>
        <v>0</v>
      </c>
      <c r="R141" s="423">
        <f t="shared" si="35"/>
        <v>0</v>
      </c>
      <c r="S141" s="423">
        <f t="shared" si="35"/>
        <v>0</v>
      </c>
      <c r="T141" s="423">
        <f t="shared" si="35"/>
        <v>0</v>
      </c>
      <c r="U141" s="423">
        <f t="shared" si="35"/>
        <v>0</v>
      </c>
      <c r="V141" s="423">
        <f t="shared" si="35"/>
        <v>0</v>
      </c>
      <c r="W141" s="423">
        <f t="shared" si="35"/>
        <v>0</v>
      </c>
      <c r="X141" s="423">
        <f t="shared" si="35"/>
        <v>0</v>
      </c>
      <c r="Y141" s="423">
        <f t="shared" si="35"/>
        <v>0</v>
      </c>
      <c r="Z141" s="423">
        <f t="shared" si="35"/>
        <v>0</v>
      </c>
      <c r="AA141" s="423">
        <f t="shared" si="35"/>
        <v>0</v>
      </c>
      <c r="AB141" s="423">
        <f t="shared" si="35"/>
        <v>0</v>
      </c>
      <c r="AC141" s="423">
        <f t="shared" si="35"/>
        <v>0</v>
      </c>
      <c r="AD141" s="423">
        <f t="shared" si="35"/>
        <v>0</v>
      </c>
      <c r="AE141" s="423">
        <f t="shared" si="35"/>
        <v>0</v>
      </c>
      <c r="AF141" s="423">
        <f t="shared" si="35"/>
        <v>0</v>
      </c>
      <c r="AG141" s="423">
        <f t="shared" si="35"/>
        <v>0</v>
      </c>
      <c r="AH141" s="423">
        <f t="shared" si="35"/>
        <v>0</v>
      </c>
      <c r="AI141" s="423">
        <f t="shared" si="35"/>
        <v>0</v>
      </c>
      <c r="AJ141" s="423">
        <f t="shared" si="35"/>
        <v>0</v>
      </c>
      <c r="AK141" s="423">
        <f t="shared" si="35"/>
        <v>0</v>
      </c>
      <c r="AL141" s="423">
        <f t="shared" si="35"/>
        <v>0</v>
      </c>
      <c r="AM141" s="423">
        <f t="shared" si="35"/>
        <v>0</v>
      </c>
      <c r="AN141" s="423">
        <f t="shared" si="35"/>
        <v>0</v>
      </c>
      <c r="AO141" s="423">
        <f t="shared" si="35"/>
        <v>0</v>
      </c>
      <c r="AP141" s="423">
        <f t="shared" si="35"/>
        <v>0</v>
      </c>
      <c r="AQ141" s="423">
        <f t="shared" si="35"/>
        <v>0</v>
      </c>
      <c r="AR141" s="423">
        <f t="shared" si="35"/>
        <v>0</v>
      </c>
      <c r="AS141" s="423">
        <f t="shared" si="35"/>
        <v>0</v>
      </c>
      <c r="AT141" s="423">
        <f t="shared" si="35"/>
        <v>0</v>
      </c>
      <c r="AU141" s="423">
        <f t="shared" si="35"/>
        <v>0</v>
      </c>
      <c r="AV141" s="423">
        <f t="shared" si="35"/>
        <v>0</v>
      </c>
      <c r="AW141" s="423">
        <f t="shared" si="35"/>
        <v>0</v>
      </c>
      <c r="AX141" s="423">
        <f t="shared" si="35"/>
        <v>0</v>
      </c>
      <c r="AY141" s="423">
        <f t="shared" si="35"/>
        <v>0</v>
      </c>
      <c r="AZ141" s="423">
        <f t="shared" si="35"/>
        <v>0</v>
      </c>
      <c r="BA141" s="423">
        <f t="shared" si="35"/>
        <v>0</v>
      </c>
      <c r="BB141" s="423">
        <f t="shared" si="35"/>
        <v>0</v>
      </c>
      <c r="BC141" s="423">
        <f t="shared" si="35"/>
        <v>0</v>
      </c>
      <c r="BD141" s="423">
        <f t="shared" si="35"/>
        <v>0</v>
      </c>
      <c r="BE141" s="423">
        <f t="shared" si="35"/>
        <v>0</v>
      </c>
      <c r="BF141" s="423">
        <f t="shared" si="35"/>
        <v>0</v>
      </c>
      <c r="BG141" s="423">
        <f t="shared" si="35"/>
        <v>0</v>
      </c>
      <c r="BH141" s="423">
        <f t="shared" si="35"/>
        <v>0</v>
      </c>
      <c r="BI141" s="423">
        <f t="shared" si="35"/>
        <v>0</v>
      </c>
      <c r="BJ141" s="423">
        <f t="shared" si="35"/>
        <v>0</v>
      </c>
      <c r="BK141" s="423">
        <f t="shared" si="35"/>
        <v>0</v>
      </c>
      <c r="BL141" s="423">
        <f t="shared" si="35"/>
        <v>0</v>
      </c>
      <c r="BM141" s="423">
        <f t="shared" si="35"/>
        <v>0</v>
      </c>
      <c r="BN141" s="423">
        <f t="shared" si="35"/>
        <v>0</v>
      </c>
      <c r="BO141" s="423">
        <f t="shared" si="35"/>
        <v>0</v>
      </c>
      <c r="BP141" s="423">
        <f t="shared" ref="BP141:EA141" si="36">IF(BP$124=0,0,SUM(BP15)/BP$124*BP$127)</f>
        <v>0</v>
      </c>
      <c r="BQ141" s="423">
        <f t="shared" si="36"/>
        <v>0</v>
      </c>
      <c r="BR141" s="423">
        <f t="shared" si="36"/>
        <v>0</v>
      </c>
      <c r="BS141" s="423">
        <f t="shared" si="36"/>
        <v>0</v>
      </c>
      <c r="BT141" s="423">
        <f t="shared" si="36"/>
        <v>0</v>
      </c>
      <c r="BU141" s="423">
        <f t="shared" si="36"/>
        <v>0</v>
      </c>
      <c r="BV141" s="423">
        <f t="shared" si="36"/>
        <v>0</v>
      </c>
      <c r="BW141" s="423">
        <f t="shared" si="36"/>
        <v>0</v>
      </c>
      <c r="BX141" s="423">
        <f t="shared" si="36"/>
        <v>0</v>
      </c>
      <c r="BY141" s="423">
        <f t="shared" si="36"/>
        <v>0</v>
      </c>
      <c r="BZ141" s="423">
        <f t="shared" si="36"/>
        <v>0</v>
      </c>
      <c r="CA141" s="423">
        <f t="shared" si="36"/>
        <v>0</v>
      </c>
      <c r="CB141" s="423">
        <f t="shared" si="36"/>
        <v>0</v>
      </c>
      <c r="CC141" s="423">
        <f t="shared" si="36"/>
        <v>0</v>
      </c>
      <c r="CD141" s="423">
        <f t="shared" si="36"/>
        <v>0</v>
      </c>
      <c r="CE141" s="423">
        <f t="shared" si="36"/>
        <v>0</v>
      </c>
      <c r="CF141" s="423">
        <f t="shared" si="36"/>
        <v>0</v>
      </c>
      <c r="CG141" s="423">
        <f t="shared" si="36"/>
        <v>0</v>
      </c>
      <c r="CH141" s="423">
        <f t="shared" si="36"/>
        <v>0</v>
      </c>
      <c r="CI141" s="423">
        <f t="shared" si="36"/>
        <v>0</v>
      </c>
      <c r="CJ141" s="423">
        <f t="shared" si="36"/>
        <v>0</v>
      </c>
      <c r="CK141" s="423">
        <f t="shared" si="36"/>
        <v>0</v>
      </c>
      <c r="CL141" s="423">
        <f t="shared" si="36"/>
        <v>0</v>
      </c>
      <c r="CM141" s="423">
        <f t="shared" si="36"/>
        <v>0</v>
      </c>
      <c r="CN141" s="423">
        <f t="shared" si="36"/>
        <v>0</v>
      </c>
      <c r="CO141" s="423">
        <f t="shared" si="36"/>
        <v>0</v>
      </c>
      <c r="CP141" s="423">
        <f t="shared" si="36"/>
        <v>0</v>
      </c>
      <c r="CQ141" s="423">
        <f t="shared" si="36"/>
        <v>0</v>
      </c>
      <c r="CR141" s="423">
        <f t="shared" si="36"/>
        <v>0</v>
      </c>
      <c r="CS141" s="423">
        <f t="shared" si="36"/>
        <v>0</v>
      </c>
      <c r="CT141" s="423">
        <f t="shared" si="36"/>
        <v>0</v>
      </c>
      <c r="CU141" s="423">
        <f t="shared" si="36"/>
        <v>0</v>
      </c>
      <c r="CV141" s="423">
        <f t="shared" si="36"/>
        <v>0</v>
      </c>
      <c r="CW141" s="423">
        <f t="shared" si="36"/>
        <v>0</v>
      </c>
      <c r="CX141" s="423">
        <f t="shared" si="36"/>
        <v>0</v>
      </c>
      <c r="CY141" s="423">
        <f t="shared" si="36"/>
        <v>0</v>
      </c>
      <c r="CZ141" s="423">
        <f t="shared" si="36"/>
        <v>0</v>
      </c>
      <c r="DA141" s="423">
        <f t="shared" si="36"/>
        <v>0</v>
      </c>
      <c r="DB141" s="423">
        <f t="shared" si="36"/>
        <v>0</v>
      </c>
      <c r="DC141" s="423">
        <f t="shared" si="36"/>
        <v>0</v>
      </c>
      <c r="DD141" s="423">
        <f t="shared" si="36"/>
        <v>0</v>
      </c>
      <c r="DE141" s="423">
        <f t="shared" si="36"/>
        <v>0</v>
      </c>
      <c r="DF141" s="423">
        <f t="shared" si="36"/>
        <v>0</v>
      </c>
      <c r="DG141" s="423">
        <f t="shared" si="36"/>
        <v>0</v>
      </c>
      <c r="DH141" s="423">
        <f t="shared" si="36"/>
        <v>0</v>
      </c>
      <c r="DI141" s="423">
        <f t="shared" si="36"/>
        <v>0</v>
      </c>
      <c r="DJ141" s="423">
        <f t="shared" si="36"/>
        <v>0</v>
      </c>
      <c r="DK141" s="423">
        <f t="shared" si="36"/>
        <v>0</v>
      </c>
      <c r="DL141" s="423">
        <f t="shared" si="36"/>
        <v>0</v>
      </c>
      <c r="DM141" s="423">
        <f t="shared" si="36"/>
        <v>0</v>
      </c>
      <c r="DN141" s="423">
        <f t="shared" si="36"/>
        <v>0</v>
      </c>
      <c r="DO141" s="423">
        <f t="shared" si="36"/>
        <v>0</v>
      </c>
      <c r="DP141" s="423">
        <f t="shared" si="36"/>
        <v>0</v>
      </c>
      <c r="DQ141" s="423">
        <f t="shared" si="36"/>
        <v>0</v>
      </c>
      <c r="DR141" s="423">
        <f t="shared" si="36"/>
        <v>0</v>
      </c>
      <c r="DS141" s="423">
        <f t="shared" si="36"/>
        <v>0</v>
      </c>
      <c r="DT141" s="423">
        <f t="shared" si="36"/>
        <v>0</v>
      </c>
      <c r="DU141" s="423">
        <f t="shared" si="36"/>
        <v>0</v>
      </c>
      <c r="DV141" s="423">
        <f t="shared" si="36"/>
        <v>0</v>
      </c>
      <c r="DW141" s="423">
        <f t="shared" si="36"/>
        <v>0</v>
      </c>
      <c r="DX141" s="423">
        <f t="shared" si="36"/>
        <v>0</v>
      </c>
      <c r="DY141" s="423">
        <f t="shared" si="36"/>
        <v>0</v>
      </c>
      <c r="DZ141" s="423">
        <f t="shared" si="36"/>
        <v>0</v>
      </c>
      <c r="EA141" s="423">
        <f t="shared" si="36"/>
        <v>0</v>
      </c>
      <c r="EB141" s="423">
        <f t="shared" ref="EB141:FA141" si="37">IF(EB$124=0,0,SUM(EB15)/EB$124*EB$127)</f>
        <v>0</v>
      </c>
      <c r="EC141" s="423">
        <f t="shared" si="37"/>
        <v>0</v>
      </c>
      <c r="ED141" s="423">
        <f t="shared" si="37"/>
        <v>0</v>
      </c>
      <c r="EE141" s="423">
        <f t="shared" si="37"/>
        <v>0</v>
      </c>
      <c r="EF141" s="423">
        <f t="shared" si="37"/>
        <v>0</v>
      </c>
      <c r="EG141" s="423">
        <f t="shared" si="37"/>
        <v>0</v>
      </c>
      <c r="EH141" s="423">
        <f t="shared" si="37"/>
        <v>0</v>
      </c>
      <c r="EI141" s="423">
        <f t="shared" si="37"/>
        <v>0</v>
      </c>
      <c r="EJ141" s="423">
        <f t="shared" si="37"/>
        <v>0</v>
      </c>
      <c r="EK141" s="423">
        <f t="shared" si="37"/>
        <v>0</v>
      </c>
      <c r="EL141" s="423">
        <f t="shared" si="37"/>
        <v>0</v>
      </c>
      <c r="EM141" s="423">
        <f t="shared" si="37"/>
        <v>0</v>
      </c>
      <c r="EN141" s="423">
        <f t="shared" si="37"/>
        <v>0</v>
      </c>
      <c r="EO141" s="423">
        <f t="shared" si="37"/>
        <v>0</v>
      </c>
      <c r="EP141" s="423">
        <f t="shared" si="37"/>
        <v>0</v>
      </c>
      <c r="EQ141" s="423">
        <f t="shared" si="37"/>
        <v>0</v>
      </c>
      <c r="ER141" s="423">
        <f t="shared" si="37"/>
        <v>0</v>
      </c>
      <c r="ES141" s="423">
        <f t="shared" si="37"/>
        <v>0</v>
      </c>
      <c r="ET141" s="423">
        <f t="shared" si="37"/>
        <v>0</v>
      </c>
      <c r="EU141" s="423">
        <f t="shared" si="37"/>
        <v>0</v>
      </c>
      <c r="EV141" s="423">
        <f t="shared" si="37"/>
        <v>0</v>
      </c>
      <c r="EW141" s="423">
        <f t="shared" si="37"/>
        <v>0</v>
      </c>
      <c r="EX141" s="423">
        <f t="shared" si="37"/>
        <v>0</v>
      </c>
      <c r="EY141" s="423">
        <f t="shared" si="37"/>
        <v>0</v>
      </c>
      <c r="EZ141" s="423">
        <f t="shared" si="37"/>
        <v>0</v>
      </c>
      <c r="FA141" s="423">
        <f t="shared" si="37"/>
        <v>0</v>
      </c>
      <c r="FB141" s="393" t="str">
        <f t="shared" si="10"/>
        <v>161</v>
      </c>
    </row>
    <row r="142" spans="1:159" x14ac:dyDescent="0.15">
      <c r="A142" s="423" t="s">
        <v>1819</v>
      </c>
      <c r="B142" s="423" t="s">
        <v>1031</v>
      </c>
      <c r="C142" s="424">
        <f t="shared" si="6"/>
        <v>0</v>
      </c>
      <c r="D142" s="423">
        <f t="shared" ref="D142:BO142" si="38">IF(D$124=0,0,SUM(D16)/D$124*D$127)</f>
        <v>0</v>
      </c>
      <c r="E142" s="423">
        <f t="shared" si="38"/>
        <v>0</v>
      </c>
      <c r="F142" s="423">
        <f t="shared" si="38"/>
        <v>0</v>
      </c>
      <c r="G142" s="423">
        <f t="shared" si="38"/>
        <v>0</v>
      </c>
      <c r="H142" s="423">
        <f t="shared" si="38"/>
        <v>0</v>
      </c>
      <c r="I142" s="423">
        <f t="shared" si="38"/>
        <v>0</v>
      </c>
      <c r="J142" s="423">
        <f t="shared" si="38"/>
        <v>0</v>
      </c>
      <c r="K142" s="423">
        <f t="shared" si="38"/>
        <v>0</v>
      </c>
      <c r="L142" s="423">
        <f t="shared" si="38"/>
        <v>0</v>
      </c>
      <c r="M142" s="423">
        <f t="shared" si="38"/>
        <v>0</v>
      </c>
      <c r="N142" s="423">
        <f t="shared" si="38"/>
        <v>0</v>
      </c>
      <c r="O142" s="423">
        <f t="shared" si="38"/>
        <v>0</v>
      </c>
      <c r="P142" s="423">
        <f t="shared" si="38"/>
        <v>0</v>
      </c>
      <c r="Q142" s="423">
        <f t="shared" si="38"/>
        <v>0</v>
      </c>
      <c r="R142" s="423">
        <f t="shared" si="38"/>
        <v>0</v>
      </c>
      <c r="S142" s="423">
        <f t="shared" si="38"/>
        <v>0</v>
      </c>
      <c r="T142" s="423">
        <f t="shared" si="38"/>
        <v>0</v>
      </c>
      <c r="U142" s="423">
        <f t="shared" si="38"/>
        <v>0</v>
      </c>
      <c r="V142" s="423">
        <f t="shared" si="38"/>
        <v>0</v>
      </c>
      <c r="W142" s="423">
        <f t="shared" si="38"/>
        <v>0</v>
      </c>
      <c r="X142" s="423">
        <f t="shared" si="38"/>
        <v>0</v>
      </c>
      <c r="Y142" s="423">
        <f t="shared" si="38"/>
        <v>0</v>
      </c>
      <c r="Z142" s="423">
        <f t="shared" si="38"/>
        <v>0</v>
      </c>
      <c r="AA142" s="423">
        <f t="shared" si="38"/>
        <v>0</v>
      </c>
      <c r="AB142" s="423">
        <f t="shared" si="38"/>
        <v>0</v>
      </c>
      <c r="AC142" s="423">
        <f t="shared" si="38"/>
        <v>0</v>
      </c>
      <c r="AD142" s="423">
        <f t="shared" si="38"/>
        <v>0</v>
      </c>
      <c r="AE142" s="423">
        <f t="shared" si="38"/>
        <v>0</v>
      </c>
      <c r="AF142" s="423">
        <f t="shared" si="38"/>
        <v>0</v>
      </c>
      <c r="AG142" s="423">
        <f t="shared" si="38"/>
        <v>0</v>
      </c>
      <c r="AH142" s="423">
        <f t="shared" si="38"/>
        <v>0</v>
      </c>
      <c r="AI142" s="423">
        <f t="shared" si="38"/>
        <v>0</v>
      </c>
      <c r="AJ142" s="423">
        <f t="shared" si="38"/>
        <v>0</v>
      </c>
      <c r="AK142" s="423">
        <f t="shared" si="38"/>
        <v>0</v>
      </c>
      <c r="AL142" s="423">
        <f t="shared" si="38"/>
        <v>0</v>
      </c>
      <c r="AM142" s="423">
        <f t="shared" si="38"/>
        <v>0</v>
      </c>
      <c r="AN142" s="423">
        <f t="shared" si="38"/>
        <v>0</v>
      </c>
      <c r="AO142" s="423">
        <f t="shared" si="38"/>
        <v>0</v>
      </c>
      <c r="AP142" s="423">
        <f t="shared" si="38"/>
        <v>0</v>
      </c>
      <c r="AQ142" s="423">
        <f t="shared" si="38"/>
        <v>0</v>
      </c>
      <c r="AR142" s="423">
        <f t="shared" si="38"/>
        <v>0</v>
      </c>
      <c r="AS142" s="423">
        <f t="shared" si="38"/>
        <v>0</v>
      </c>
      <c r="AT142" s="423">
        <f t="shared" si="38"/>
        <v>0</v>
      </c>
      <c r="AU142" s="423">
        <f t="shared" si="38"/>
        <v>0</v>
      </c>
      <c r="AV142" s="423">
        <f t="shared" si="38"/>
        <v>0</v>
      </c>
      <c r="AW142" s="423">
        <f t="shared" si="38"/>
        <v>0</v>
      </c>
      <c r="AX142" s="423">
        <f t="shared" si="38"/>
        <v>0</v>
      </c>
      <c r="AY142" s="423">
        <f t="shared" si="38"/>
        <v>0</v>
      </c>
      <c r="AZ142" s="423">
        <f t="shared" si="38"/>
        <v>0</v>
      </c>
      <c r="BA142" s="423">
        <f t="shared" si="38"/>
        <v>0</v>
      </c>
      <c r="BB142" s="423">
        <f t="shared" si="38"/>
        <v>0</v>
      </c>
      <c r="BC142" s="423">
        <f t="shared" si="38"/>
        <v>0</v>
      </c>
      <c r="BD142" s="423">
        <f t="shared" si="38"/>
        <v>0</v>
      </c>
      <c r="BE142" s="423">
        <f t="shared" si="38"/>
        <v>0</v>
      </c>
      <c r="BF142" s="423">
        <f t="shared" si="38"/>
        <v>0</v>
      </c>
      <c r="BG142" s="423">
        <f t="shared" si="38"/>
        <v>0</v>
      </c>
      <c r="BH142" s="423">
        <f t="shared" si="38"/>
        <v>0</v>
      </c>
      <c r="BI142" s="423">
        <f t="shared" si="38"/>
        <v>0</v>
      </c>
      <c r="BJ142" s="423">
        <f t="shared" si="38"/>
        <v>0</v>
      </c>
      <c r="BK142" s="423">
        <f t="shared" si="38"/>
        <v>0</v>
      </c>
      <c r="BL142" s="423">
        <f t="shared" si="38"/>
        <v>0</v>
      </c>
      <c r="BM142" s="423">
        <f t="shared" si="38"/>
        <v>0</v>
      </c>
      <c r="BN142" s="423">
        <f t="shared" si="38"/>
        <v>0</v>
      </c>
      <c r="BO142" s="423">
        <f t="shared" si="38"/>
        <v>0</v>
      </c>
      <c r="BP142" s="423">
        <f t="shared" ref="BP142:EA142" si="39">IF(BP$124=0,0,SUM(BP16)/BP$124*BP$127)</f>
        <v>0</v>
      </c>
      <c r="BQ142" s="423">
        <f t="shared" si="39"/>
        <v>0</v>
      </c>
      <c r="BR142" s="423">
        <f t="shared" si="39"/>
        <v>0</v>
      </c>
      <c r="BS142" s="423">
        <f t="shared" si="39"/>
        <v>0</v>
      </c>
      <c r="BT142" s="423">
        <f t="shared" si="39"/>
        <v>0</v>
      </c>
      <c r="BU142" s="423">
        <f t="shared" si="39"/>
        <v>0</v>
      </c>
      <c r="BV142" s="423">
        <f t="shared" si="39"/>
        <v>0</v>
      </c>
      <c r="BW142" s="423">
        <f t="shared" si="39"/>
        <v>0</v>
      </c>
      <c r="BX142" s="423">
        <f t="shared" si="39"/>
        <v>0</v>
      </c>
      <c r="BY142" s="423">
        <f t="shared" si="39"/>
        <v>0</v>
      </c>
      <c r="BZ142" s="423">
        <f t="shared" si="39"/>
        <v>0</v>
      </c>
      <c r="CA142" s="423">
        <f t="shared" si="39"/>
        <v>0</v>
      </c>
      <c r="CB142" s="423">
        <f t="shared" si="39"/>
        <v>0</v>
      </c>
      <c r="CC142" s="423">
        <f t="shared" si="39"/>
        <v>0</v>
      </c>
      <c r="CD142" s="423">
        <f t="shared" si="39"/>
        <v>0</v>
      </c>
      <c r="CE142" s="423">
        <f t="shared" si="39"/>
        <v>0</v>
      </c>
      <c r="CF142" s="423">
        <f t="shared" si="39"/>
        <v>0</v>
      </c>
      <c r="CG142" s="423">
        <f t="shared" si="39"/>
        <v>0</v>
      </c>
      <c r="CH142" s="423">
        <f t="shared" si="39"/>
        <v>0</v>
      </c>
      <c r="CI142" s="423">
        <f t="shared" si="39"/>
        <v>0</v>
      </c>
      <c r="CJ142" s="423">
        <f t="shared" si="39"/>
        <v>0</v>
      </c>
      <c r="CK142" s="423">
        <f t="shared" si="39"/>
        <v>0</v>
      </c>
      <c r="CL142" s="423">
        <f t="shared" si="39"/>
        <v>0</v>
      </c>
      <c r="CM142" s="423">
        <f t="shared" si="39"/>
        <v>0</v>
      </c>
      <c r="CN142" s="423">
        <f t="shared" si="39"/>
        <v>0</v>
      </c>
      <c r="CO142" s="423">
        <f t="shared" si="39"/>
        <v>0</v>
      </c>
      <c r="CP142" s="423">
        <f t="shared" si="39"/>
        <v>0</v>
      </c>
      <c r="CQ142" s="423">
        <f t="shared" si="39"/>
        <v>0</v>
      </c>
      <c r="CR142" s="423">
        <f t="shared" si="39"/>
        <v>0</v>
      </c>
      <c r="CS142" s="423">
        <f t="shared" si="39"/>
        <v>0</v>
      </c>
      <c r="CT142" s="423">
        <f t="shared" si="39"/>
        <v>0</v>
      </c>
      <c r="CU142" s="423">
        <f t="shared" si="39"/>
        <v>0</v>
      </c>
      <c r="CV142" s="423">
        <f t="shared" si="39"/>
        <v>0</v>
      </c>
      <c r="CW142" s="423">
        <f t="shared" si="39"/>
        <v>0</v>
      </c>
      <c r="CX142" s="423">
        <f t="shared" si="39"/>
        <v>0</v>
      </c>
      <c r="CY142" s="423">
        <f t="shared" si="39"/>
        <v>0</v>
      </c>
      <c r="CZ142" s="423">
        <f t="shared" si="39"/>
        <v>0</v>
      </c>
      <c r="DA142" s="423">
        <f t="shared" si="39"/>
        <v>0</v>
      </c>
      <c r="DB142" s="423">
        <f t="shared" si="39"/>
        <v>0</v>
      </c>
      <c r="DC142" s="423">
        <f t="shared" si="39"/>
        <v>0</v>
      </c>
      <c r="DD142" s="423">
        <f t="shared" si="39"/>
        <v>0</v>
      </c>
      <c r="DE142" s="423">
        <f t="shared" si="39"/>
        <v>0</v>
      </c>
      <c r="DF142" s="423">
        <f t="shared" si="39"/>
        <v>0</v>
      </c>
      <c r="DG142" s="423">
        <f t="shared" si="39"/>
        <v>0</v>
      </c>
      <c r="DH142" s="423">
        <f t="shared" si="39"/>
        <v>0</v>
      </c>
      <c r="DI142" s="423">
        <f t="shared" si="39"/>
        <v>0</v>
      </c>
      <c r="DJ142" s="423">
        <f t="shared" si="39"/>
        <v>0</v>
      </c>
      <c r="DK142" s="423">
        <f t="shared" si="39"/>
        <v>0</v>
      </c>
      <c r="DL142" s="423">
        <f t="shared" si="39"/>
        <v>0</v>
      </c>
      <c r="DM142" s="423">
        <f t="shared" si="39"/>
        <v>0</v>
      </c>
      <c r="DN142" s="423">
        <f t="shared" si="39"/>
        <v>0</v>
      </c>
      <c r="DO142" s="423">
        <f t="shared" si="39"/>
        <v>0</v>
      </c>
      <c r="DP142" s="423">
        <f t="shared" si="39"/>
        <v>0</v>
      </c>
      <c r="DQ142" s="423">
        <f t="shared" si="39"/>
        <v>0</v>
      </c>
      <c r="DR142" s="423">
        <f t="shared" si="39"/>
        <v>0</v>
      </c>
      <c r="DS142" s="423">
        <f t="shared" si="39"/>
        <v>0</v>
      </c>
      <c r="DT142" s="423">
        <f t="shared" si="39"/>
        <v>0</v>
      </c>
      <c r="DU142" s="423">
        <f t="shared" si="39"/>
        <v>0</v>
      </c>
      <c r="DV142" s="423">
        <f t="shared" si="39"/>
        <v>0</v>
      </c>
      <c r="DW142" s="423">
        <f t="shared" si="39"/>
        <v>0</v>
      </c>
      <c r="DX142" s="423">
        <f t="shared" si="39"/>
        <v>0</v>
      </c>
      <c r="DY142" s="423">
        <f t="shared" si="39"/>
        <v>0</v>
      </c>
      <c r="DZ142" s="423">
        <f t="shared" si="39"/>
        <v>0</v>
      </c>
      <c r="EA142" s="423">
        <f t="shared" si="39"/>
        <v>0</v>
      </c>
      <c r="EB142" s="423">
        <f t="shared" ref="EB142:FA142" si="40">IF(EB$124=0,0,SUM(EB16)/EB$124*EB$127)</f>
        <v>0</v>
      </c>
      <c r="EC142" s="423">
        <f t="shared" si="40"/>
        <v>0</v>
      </c>
      <c r="ED142" s="423">
        <f t="shared" si="40"/>
        <v>0</v>
      </c>
      <c r="EE142" s="423">
        <f t="shared" si="40"/>
        <v>0</v>
      </c>
      <c r="EF142" s="423">
        <f t="shared" si="40"/>
        <v>0</v>
      </c>
      <c r="EG142" s="423">
        <f t="shared" si="40"/>
        <v>0</v>
      </c>
      <c r="EH142" s="423">
        <f t="shared" si="40"/>
        <v>0</v>
      </c>
      <c r="EI142" s="423">
        <f t="shared" si="40"/>
        <v>0</v>
      </c>
      <c r="EJ142" s="423">
        <f t="shared" si="40"/>
        <v>0</v>
      </c>
      <c r="EK142" s="423">
        <f t="shared" si="40"/>
        <v>0</v>
      </c>
      <c r="EL142" s="423">
        <f t="shared" si="40"/>
        <v>0</v>
      </c>
      <c r="EM142" s="423">
        <f t="shared" si="40"/>
        <v>0</v>
      </c>
      <c r="EN142" s="423">
        <f t="shared" si="40"/>
        <v>0</v>
      </c>
      <c r="EO142" s="423">
        <f t="shared" si="40"/>
        <v>0</v>
      </c>
      <c r="EP142" s="423">
        <f t="shared" si="40"/>
        <v>0</v>
      </c>
      <c r="EQ142" s="423">
        <f t="shared" si="40"/>
        <v>0</v>
      </c>
      <c r="ER142" s="423">
        <f t="shared" si="40"/>
        <v>0</v>
      </c>
      <c r="ES142" s="423">
        <f t="shared" si="40"/>
        <v>0</v>
      </c>
      <c r="ET142" s="423">
        <f t="shared" si="40"/>
        <v>0</v>
      </c>
      <c r="EU142" s="423">
        <f t="shared" si="40"/>
        <v>0</v>
      </c>
      <c r="EV142" s="423">
        <f t="shared" si="40"/>
        <v>0</v>
      </c>
      <c r="EW142" s="423">
        <f t="shared" si="40"/>
        <v>0</v>
      </c>
      <c r="EX142" s="423">
        <f t="shared" si="40"/>
        <v>0</v>
      </c>
      <c r="EY142" s="423">
        <f t="shared" si="40"/>
        <v>0</v>
      </c>
      <c r="EZ142" s="423">
        <f t="shared" si="40"/>
        <v>0</v>
      </c>
      <c r="FA142" s="423">
        <f t="shared" si="40"/>
        <v>0</v>
      </c>
      <c r="FB142" s="393" t="str">
        <f t="shared" si="10"/>
        <v>162</v>
      </c>
    </row>
    <row r="143" spans="1:159" x14ac:dyDescent="0.15">
      <c r="A143" s="423" t="s">
        <v>1818</v>
      </c>
      <c r="B143" s="423" t="s">
        <v>1032</v>
      </c>
      <c r="C143" s="424">
        <f t="shared" si="6"/>
        <v>0</v>
      </c>
      <c r="D143" s="423">
        <f t="shared" ref="D143:BO143" si="41">IF(D$124=0,0,SUM(D17)/D$124*D$127)</f>
        <v>0</v>
      </c>
      <c r="E143" s="423">
        <f t="shared" si="41"/>
        <v>0</v>
      </c>
      <c r="F143" s="423">
        <f t="shared" si="41"/>
        <v>0</v>
      </c>
      <c r="G143" s="423">
        <f t="shared" si="41"/>
        <v>0</v>
      </c>
      <c r="H143" s="423">
        <f t="shared" si="41"/>
        <v>0</v>
      </c>
      <c r="I143" s="423">
        <f t="shared" si="41"/>
        <v>0</v>
      </c>
      <c r="J143" s="423">
        <f t="shared" si="41"/>
        <v>0</v>
      </c>
      <c r="K143" s="423">
        <f t="shared" si="41"/>
        <v>0</v>
      </c>
      <c r="L143" s="423">
        <f t="shared" si="41"/>
        <v>0</v>
      </c>
      <c r="M143" s="423">
        <f t="shared" si="41"/>
        <v>0</v>
      </c>
      <c r="N143" s="423">
        <f t="shared" si="41"/>
        <v>0</v>
      </c>
      <c r="O143" s="423">
        <f t="shared" si="41"/>
        <v>0</v>
      </c>
      <c r="P143" s="423">
        <f t="shared" si="41"/>
        <v>0</v>
      </c>
      <c r="Q143" s="423">
        <f t="shared" si="41"/>
        <v>0</v>
      </c>
      <c r="R143" s="423">
        <f t="shared" si="41"/>
        <v>0</v>
      </c>
      <c r="S143" s="423">
        <f t="shared" si="41"/>
        <v>0</v>
      </c>
      <c r="T143" s="423">
        <f t="shared" si="41"/>
        <v>0</v>
      </c>
      <c r="U143" s="423">
        <f t="shared" si="41"/>
        <v>0</v>
      </c>
      <c r="V143" s="423">
        <f t="shared" si="41"/>
        <v>0</v>
      </c>
      <c r="W143" s="423">
        <f t="shared" si="41"/>
        <v>0</v>
      </c>
      <c r="X143" s="423">
        <f t="shared" si="41"/>
        <v>0</v>
      </c>
      <c r="Y143" s="423">
        <f t="shared" si="41"/>
        <v>0</v>
      </c>
      <c r="Z143" s="423">
        <f t="shared" si="41"/>
        <v>0</v>
      </c>
      <c r="AA143" s="423">
        <f t="shared" si="41"/>
        <v>0</v>
      </c>
      <c r="AB143" s="423">
        <f t="shared" si="41"/>
        <v>0</v>
      </c>
      <c r="AC143" s="423">
        <f t="shared" si="41"/>
        <v>0</v>
      </c>
      <c r="AD143" s="423">
        <f t="shared" si="41"/>
        <v>0</v>
      </c>
      <c r="AE143" s="423">
        <f t="shared" si="41"/>
        <v>0</v>
      </c>
      <c r="AF143" s="423">
        <f t="shared" si="41"/>
        <v>0</v>
      </c>
      <c r="AG143" s="423">
        <f t="shared" si="41"/>
        <v>0</v>
      </c>
      <c r="AH143" s="423">
        <f t="shared" si="41"/>
        <v>0</v>
      </c>
      <c r="AI143" s="423">
        <f t="shared" si="41"/>
        <v>0</v>
      </c>
      <c r="AJ143" s="423">
        <f t="shared" si="41"/>
        <v>0</v>
      </c>
      <c r="AK143" s="423">
        <f t="shared" si="41"/>
        <v>0</v>
      </c>
      <c r="AL143" s="423">
        <f t="shared" si="41"/>
        <v>0</v>
      </c>
      <c r="AM143" s="423">
        <f t="shared" si="41"/>
        <v>0</v>
      </c>
      <c r="AN143" s="423">
        <f t="shared" si="41"/>
        <v>0</v>
      </c>
      <c r="AO143" s="423">
        <f t="shared" si="41"/>
        <v>0</v>
      </c>
      <c r="AP143" s="423">
        <f t="shared" si="41"/>
        <v>0</v>
      </c>
      <c r="AQ143" s="423">
        <f t="shared" si="41"/>
        <v>0</v>
      </c>
      <c r="AR143" s="423">
        <f t="shared" si="41"/>
        <v>0</v>
      </c>
      <c r="AS143" s="423">
        <f t="shared" si="41"/>
        <v>0</v>
      </c>
      <c r="AT143" s="423">
        <f t="shared" si="41"/>
        <v>0</v>
      </c>
      <c r="AU143" s="423">
        <f t="shared" si="41"/>
        <v>0</v>
      </c>
      <c r="AV143" s="423">
        <f t="shared" si="41"/>
        <v>0</v>
      </c>
      <c r="AW143" s="423">
        <f t="shared" si="41"/>
        <v>0</v>
      </c>
      <c r="AX143" s="423">
        <f t="shared" si="41"/>
        <v>0</v>
      </c>
      <c r="AY143" s="423">
        <f t="shared" si="41"/>
        <v>0</v>
      </c>
      <c r="AZ143" s="423">
        <f t="shared" si="41"/>
        <v>0</v>
      </c>
      <c r="BA143" s="423">
        <f t="shared" si="41"/>
        <v>0</v>
      </c>
      <c r="BB143" s="423">
        <f t="shared" si="41"/>
        <v>0</v>
      </c>
      <c r="BC143" s="423">
        <f t="shared" si="41"/>
        <v>0</v>
      </c>
      <c r="BD143" s="423">
        <f t="shared" si="41"/>
        <v>0</v>
      </c>
      <c r="BE143" s="423">
        <f t="shared" si="41"/>
        <v>0</v>
      </c>
      <c r="BF143" s="423">
        <f t="shared" si="41"/>
        <v>0</v>
      </c>
      <c r="BG143" s="423">
        <f t="shared" si="41"/>
        <v>0</v>
      </c>
      <c r="BH143" s="423">
        <f t="shared" si="41"/>
        <v>0</v>
      </c>
      <c r="BI143" s="423">
        <f t="shared" si="41"/>
        <v>0</v>
      </c>
      <c r="BJ143" s="423">
        <f t="shared" si="41"/>
        <v>0</v>
      </c>
      <c r="BK143" s="423">
        <f t="shared" si="41"/>
        <v>0</v>
      </c>
      <c r="BL143" s="423">
        <f t="shared" si="41"/>
        <v>0</v>
      </c>
      <c r="BM143" s="423">
        <f t="shared" si="41"/>
        <v>0</v>
      </c>
      <c r="BN143" s="423">
        <f t="shared" si="41"/>
        <v>0</v>
      </c>
      <c r="BO143" s="423">
        <f t="shared" si="41"/>
        <v>0</v>
      </c>
      <c r="BP143" s="423">
        <f t="shared" ref="BP143:EA143" si="42">IF(BP$124=0,0,SUM(BP17)/BP$124*BP$127)</f>
        <v>0</v>
      </c>
      <c r="BQ143" s="423">
        <f t="shared" si="42"/>
        <v>0</v>
      </c>
      <c r="BR143" s="423">
        <f t="shared" si="42"/>
        <v>0</v>
      </c>
      <c r="BS143" s="423">
        <f t="shared" si="42"/>
        <v>0</v>
      </c>
      <c r="BT143" s="423">
        <f t="shared" si="42"/>
        <v>0</v>
      </c>
      <c r="BU143" s="423">
        <f t="shared" si="42"/>
        <v>0</v>
      </c>
      <c r="BV143" s="423">
        <f t="shared" si="42"/>
        <v>0</v>
      </c>
      <c r="BW143" s="423">
        <f t="shared" si="42"/>
        <v>0</v>
      </c>
      <c r="BX143" s="423">
        <f t="shared" si="42"/>
        <v>0</v>
      </c>
      <c r="BY143" s="423">
        <f t="shared" si="42"/>
        <v>0</v>
      </c>
      <c r="BZ143" s="423">
        <f t="shared" si="42"/>
        <v>0</v>
      </c>
      <c r="CA143" s="423">
        <f t="shared" si="42"/>
        <v>0</v>
      </c>
      <c r="CB143" s="423">
        <f t="shared" si="42"/>
        <v>0</v>
      </c>
      <c r="CC143" s="423">
        <f t="shared" si="42"/>
        <v>0</v>
      </c>
      <c r="CD143" s="423">
        <f t="shared" si="42"/>
        <v>0</v>
      </c>
      <c r="CE143" s="423">
        <f t="shared" si="42"/>
        <v>0</v>
      </c>
      <c r="CF143" s="423">
        <f t="shared" si="42"/>
        <v>0</v>
      </c>
      <c r="CG143" s="423">
        <f t="shared" si="42"/>
        <v>0</v>
      </c>
      <c r="CH143" s="423">
        <f t="shared" si="42"/>
        <v>0</v>
      </c>
      <c r="CI143" s="423">
        <f t="shared" si="42"/>
        <v>0</v>
      </c>
      <c r="CJ143" s="423">
        <f t="shared" si="42"/>
        <v>0</v>
      </c>
      <c r="CK143" s="423">
        <f t="shared" si="42"/>
        <v>0</v>
      </c>
      <c r="CL143" s="423">
        <f t="shared" si="42"/>
        <v>0</v>
      </c>
      <c r="CM143" s="423">
        <f t="shared" si="42"/>
        <v>0</v>
      </c>
      <c r="CN143" s="423">
        <f t="shared" si="42"/>
        <v>0</v>
      </c>
      <c r="CO143" s="423">
        <f t="shared" si="42"/>
        <v>0</v>
      </c>
      <c r="CP143" s="423">
        <f t="shared" si="42"/>
        <v>0</v>
      </c>
      <c r="CQ143" s="423">
        <f t="shared" si="42"/>
        <v>0</v>
      </c>
      <c r="CR143" s="423">
        <f t="shared" si="42"/>
        <v>0</v>
      </c>
      <c r="CS143" s="423">
        <f t="shared" si="42"/>
        <v>0</v>
      </c>
      <c r="CT143" s="423">
        <f t="shared" si="42"/>
        <v>0</v>
      </c>
      <c r="CU143" s="423">
        <f t="shared" si="42"/>
        <v>0</v>
      </c>
      <c r="CV143" s="423">
        <f t="shared" si="42"/>
        <v>0</v>
      </c>
      <c r="CW143" s="423">
        <f t="shared" si="42"/>
        <v>0</v>
      </c>
      <c r="CX143" s="423">
        <f t="shared" si="42"/>
        <v>0</v>
      </c>
      <c r="CY143" s="423">
        <f t="shared" si="42"/>
        <v>0</v>
      </c>
      <c r="CZ143" s="423">
        <f t="shared" si="42"/>
        <v>0</v>
      </c>
      <c r="DA143" s="423">
        <f t="shared" si="42"/>
        <v>0</v>
      </c>
      <c r="DB143" s="423">
        <f t="shared" si="42"/>
        <v>0</v>
      </c>
      <c r="DC143" s="423">
        <f t="shared" si="42"/>
        <v>0</v>
      </c>
      <c r="DD143" s="423">
        <f t="shared" si="42"/>
        <v>0</v>
      </c>
      <c r="DE143" s="423">
        <f t="shared" si="42"/>
        <v>0</v>
      </c>
      <c r="DF143" s="423">
        <f t="shared" si="42"/>
        <v>0</v>
      </c>
      <c r="DG143" s="423">
        <f t="shared" si="42"/>
        <v>0</v>
      </c>
      <c r="DH143" s="423">
        <f t="shared" si="42"/>
        <v>0</v>
      </c>
      <c r="DI143" s="423">
        <f t="shared" si="42"/>
        <v>0</v>
      </c>
      <c r="DJ143" s="423">
        <f t="shared" si="42"/>
        <v>0</v>
      </c>
      <c r="DK143" s="423">
        <f t="shared" si="42"/>
        <v>0</v>
      </c>
      <c r="DL143" s="423">
        <f t="shared" si="42"/>
        <v>0</v>
      </c>
      <c r="DM143" s="423">
        <f t="shared" si="42"/>
        <v>0</v>
      </c>
      <c r="DN143" s="423">
        <f t="shared" si="42"/>
        <v>0</v>
      </c>
      <c r="DO143" s="423">
        <f t="shared" si="42"/>
        <v>0</v>
      </c>
      <c r="DP143" s="423">
        <f t="shared" si="42"/>
        <v>0</v>
      </c>
      <c r="DQ143" s="423">
        <f t="shared" si="42"/>
        <v>0</v>
      </c>
      <c r="DR143" s="423">
        <f t="shared" si="42"/>
        <v>0</v>
      </c>
      <c r="DS143" s="423">
        <f t="shared" si="42"/>
        <v>0</v>
      </c>
      <c r="DT143" s="423">
        <f t="shared" si="42"/>
        <v>0</v>
      </c>
      <c r="DU143" s="423">
        <f t="shared" si="42"/>
        <v>0</v>
      </c>
      <c r="DV143" s="423">
        <f t="shared" si="42"/>
        <v>0</v>
      </c>
      <c r="DW143" s="423">
        <f t="shared" si="42"/>
        <v>0</v>
      </c>
      <c r="DX143" s="423">
        <f t="shared" si="42"/>
        <v>0</v>
      </c>
      <c r="DY143" s="423">
        <f t="shared" si="42"/>
        <v>0</v>
      </c>
      <c r="DZ143" s="423">
        <f t="shared" si="42"/>
        <v>0</v>
      </c>
      <c r="EA143" s="423">
        <f t="shared" si="42"/>
        <v>0</v>
      </c>
      <c r="EB143" s="423">
        <f t="shared" ref="EB143:FA143" si="43">IF(EB$124=0,0,SUM(EB17)/EB$124*EB$127)</f>
        <v>0</v>
      </c>
      <c r="EC143" s="423">
        <f t="shared" si="43"/>
        <v>0</v>
      </c>
      <c r="ED143" s="423">
        <f t="shared" si="43"/>
        <v>0</v>
      </c>
      <c r="EE143" s="423">
        <f t="shared" si="43"/>
        <v>0</v>
      </c>
      <c r="EF143" s="423">
        <f t="shared" si="43"/>
        <v>0</v>
      </c>
      <c r="EG143" s="423">
        <f t="shared" si="43"/>
        <v>0</v>
      </c>
      <c r="EH143" s="423">
        <f t="shared" si="43"/>
        <v>0</v>
      </c>
      <c r="EI143" s="423">
        <f t="shared" si="43"/>
        <v>0</v>
      </c>
      <c r="EJ143" s="423">
        <f t="shared" si="43"/>
        <v>0</v>
      </c>
      <c r="EK143" s="423">
        <f t="shared" si="43"/>
        <v>0</v>
      </c>
      <c r="EL143" s="423">
        <f t="shared" si="43"/>
        <v>0</v>
      </c>
      <c r="EM143" s="423">
        <f t="shared" si="43"/>
        <v>0</v>
      </c>
      <c r="EN143" s="423">
        <f t="shared" si="43"/>
        <v>0</v>
      </c>
      <c r="EO143" s="423">
        <f t="shared" si="43"/>
        <v>0</v>
      </c>
      <c r="EP143" s="423">
        <f t="shared" si="43"/>
        <v>0</v>
      </c>
      <c r="EQ143" s="423">
        <f t="shared" si="43"/>
        <v>0</v>
      </c>
      <c r="ER143" s="423">
        <f t="shared" si="43"/>
        <v>0</v>
      </c>
      <c r="ES143" s="423">
        <f t="shared" si="43"/>
        <v>0</v>
      </c>
      <c r="ET143" s="423">
        <f t="shared" si="43"/>
        <v>0</v>
      </c>
      <c r="EU143" s="423">
        <f t="shared" si="43"/>
        <v>0</v>
      </c>
      <c r="EV143" s="423">
        <f t="shared" si="43"/>
        <v>0</v>
      </c>
      <c r="EW143" s="423">
        <f t="shared" si="43"/>
        <v>0</v>
      </c>
      <c r="EX143" s="423">
        <f t="shared" si="43"/>
        <v>0</v>
      </c>
      <c r="EY143" s="423">
        <f t="shared" si="43"/>
        <v>0</v>
      </c>
      <c r="EZ143" s="423">
        <f t="shared" si="43"/>
        <v>0</v>
      </c>
      <c r="FA143" s="423">
        <f t="shared" si="43"/>
        <v>0</v>
      </c>
      <c r="FB143" s="393" t="str">
        <f t="shared" si="10"/>
        <v>162</v>
      </c>
    </row>
    <row r="144" spans="1:159" x14ac:dyDescent="0.15">
      <c r="A144" s="423" t="s">
        <v>1817</v>
      </c>
      <c r="B144" s="423" t="s">
        <v>1034</v>
      </c>
      <c r="C144" s="424">
        <f t="shared" si="6"/>
        <v>0</v>
      </c>
      <c r="D144" s="423">
        <f t="shared" ref="D144:BO144" si="44">IF(D$124=0,0,SUM(D18)/D$124*D$127)</f>
        <v>0</v>
      </c>
      <c r="E144" s="423">
        <f t="shared" si="44"/>
        <v>0</v>
      </c>
      <c r="F144" s="423">
        <f t="shared" si="44"/>
        <v>0</v>
      </c>
      <c r="G144" s="423">
        <f t="shared" si="44"/>
        <v>0</v>
      </c>
      <c r="H144" s="423">
        <f t="shared" si="44"/>
        <v>0</v>
      </c>
      <c r="I144" s="423">
        <f t="shared" si="44"/>
        <v>0</v>
      </c>
      <c r="J144" s="423">
        <f t="shared" si="44"/>
        <v>0</v>
      </c>
      <c r="K144" s="423">
        <f t="shared" si="44"/>
        <v>0</v>
      </c>
      <c r="L144" s="423">
        <f t="shared" si="44"/>
        <v>0</v>
      </c>
      <c r="M144" s="423">
        <f t="shared" si="44"/>
        <v>0</v>
      </c>
      <c r="N144" s="423">
        <f t="shared" si="44"/>
        <v>0</v>
      </c>
      <c r="O144" s="423">
        <f t="shared" si="44"/>
        <v>0</v>
      </c>
      <c r="P144" s="423">
        <f t="shared" si="44"/>
        <v>0</v>
      </c>
      <c r="Q144" s="423">
        <f t="shared" si="44"/>
        <v>0</v>
      </c>
      <c r="R144" s="423">
        <f t="shared" si="44"/>
        <v>0</v>
      </c>
      <c r="S144" s="423">
        <f t="shared" si="44"/>
        <v>0</v>
      </c>
      <c r="T144" s="423">
        <f t="shared" si="44"/>
        <v>0</v>
      </c>
      <c r="U144" s="423">
        <f t="shared" si="44"/>
        <v>0</v>
      </c>
      <c r="V144" s="423">
        <f t="shared" si="44"/>
        <v>0</v>
      </c>
      <c r="W144" s="423">
        <f t="shared" si="44"/>
        <v>0</v>
      </c>
      <c r="X144" s="423">
        <f t="shared" si="44"/>
        <v>0</v>
      </c>
      <c r="Y144" s="423">
        <f t="shared" si="44"/>
        <v>0</v>
      </c>
      <c r="Z144" s="423">
        <f t="shared" si="44"/>
        <v>0</v>
      </c>
      <c r="AA144" s="423">
        <f t="shared" si="44"/>
        <v>0</v>
      </c>
      <c r="AB144" s="423">
        <f t="shared" si="44"/>
        <v>0</v>
      </c>
      <c r="AC144" s="423">
        <f t="shared" si="44"/>
        <v>0</v>
      </c>
      <c r="AD144" s="423">
        <f t="shared" si="44"/>
        <v>0</v>
      </c>
      <c r="AE144" s="423">
        <f t="shared" si="44"/>
        <v>0</v>
      </c>
      <c r="AF144" s="423">
        <f t="shared" si="44"/>
        <v>0</v>
      </c>
      <c r="AG144" s="423">
        <f t="shared" si="44"/>
        <v>0</v>
      </c>
      <c r="AH144" s="423">
        <f t="shared" si="44"/>
        <v>0</v>
      </c>
      <c r="AI144" s="423">
        <f t="shared" si="44"/>
        <v>0</v>
      </c>
      <c r="AJ144" s="423">
        <f t="shared" si="44"/>
        <v>0</v>
      </c>
      <c r="AK144" s="423">
        <f t="shared" si="44"/>
        <v>0</v>
      </c>
      <c r="AL144" s="423">
        <f t="shared" si="44"/>
        <v>0</v>
      </c>
      <c r="AM144" s="423">
        <f t="shared" si="44"/>
        <v>0</v>
      </c>
      <c r="AN144" s="423">
        <f t="shared" si="44"/>
        <v>0</v>
      </c>
      <c r="AO144" s="423">
        <f t="shared" si="44"/>
        <v>0</v>
      </c>
      <c r="AP144" s="423">
        <f t="shared" si="44"/>
        <v>0</v>
      </c>
      <c r="AQ144" s="423">
        <f t="shared" si="44"/>
        <v>0</v>
      </c>
      <c r="AR144" s="423">
        <f t="shared" si="44"/>
        <v>0</v>
      </c>
      <c r="AS144" s="423">
        <f t="shared" si="44"/>
        <v>0</v>
      </c>
      <c r="AT144" s="423">
        <f t="shared" si="44"/>
        <v>0</v>
      </c>
      <c r="AU144" s="423">
        <f t="shared" si="44"/>
        <v>0</v>
      </c>
      <c r="AV144" s="423">
        <f t="shared" si="44"/>
        <v>0</v>
      </c>
      <c r="AW144" s="423">
        <f t="shared" si="44"/>
        <v>0</v>
      </c>
      <c r="AX144" s="423">
        <f t="shared" si="44"/>
        <v>0</v>
      </c>
      <c r="AY144" s="423">
        <f t="shared" si="44"/>
        <v>0</v>
      </c>
      <c r="AZ144" s="423">
        <f t="shared" si="44"/>
        <v>0</v>
      </c>
      <c r="BA144" s="423">
        <f t="shared" si="44"/>
        <v>0</v>
      </c>
      <c r="BB144" s="423">
        <f t="shared" si="44"/>
        <v>0</v>
      </c>
      <c r="BC144" s="423">
        <f t="shared" si="44"/>
        <v>0</v>
      </c>
      <c r="BD144" s="423">
        <f t="shared" si="44"/>
        <v>0</v>
      </c>
      <c r="BE144" s="423">
        <f t="shared" si="44"/>
        <v>0</v>
      </c>
      <c r="BF144" s="423">
        <f t="shared" si="44"/>
        <v>0</v>
      </c>
      <c r="BG144" s="423">
        <f t="shared" si="44"/>
        <v>0</v>
      </c>
      <c r="BH144" s="423">
        <f t="shared" si="44"/>
        <v>0</v>
      </c>
      <c r="BI144" s="423">
        <f t="shared" si="44"/>
        <v>0</v>
      </c>
      <c r="BJ144" s="423">
        <f t="shared" si="44"/>
        <v>0</v>
      </c>
      <c r="BK144" s="423">
        <f t="shared" si="44"/>
        <v>0</v>
      </c>
      <c r="BL144" s="423">
        <f t="shared" si="44"/>
        <v>0</v>
      </c>
      <c r="BM144" s="423">
        <f t="shared" si="44"/>
        <v>0</v>
      </c>
      <c r="BN144" s="423">
        <f t="shared" si="44"/>
        <v>0</v>
      </c>
      <c r="BO144" s="423">
        <f t="shared" si="44"/>
        <v>0</v>
      </c>
      <c r="BP144" s="423">
        <f t="shared" ref="BP144:EA144" si="45">IF(BP$124=0,0,SUM(BP18)/BP$124*BP$127)</f>
        <v>0</v>
      </c>
      <c r="BQ144" s="423">
        <f t="shared" si="45"/>
        <v>0</v>
      </c>
      <c r="BR144" s="423">
        <f t="shared" si="45"/>
        <v>0</v>
      </c>
      <c r="BS144" s="423">
        <f t="shared" si="45"/>
        <v>0</v>
      </c>
      <c r="BT144" s="423">
        <f t="shared" si="45"/>
        <v>0</v>
      </c>
      <c r="BU144" s="423">
        <f t="shared" si="45"/>
        <v>0</v>
      </c>
      <c r="BV144" s="423">
        <f t="shared" si="45"/>
        <v>0</v>
      </c>
      <c r="BW144" s="423">
        <f t="shared" si="45"/>
        <v>0</v>
      </c>
      <c r="BX144" s="423">
        <f t="shared" si="45"/>
        <v>0</v>
      </c>
      <c r="BY144" s="423">
        <f t="shared" si="45"/>
        <v>0</v>
      </c>
      <c r="BZ144" s="423">
        <f t="shared" si="45"/>
        <v>0</v>
      </c>
      <c r="CA144" s="423">
        <f t="shared" si="45"/>
        <v>0</v>
      </c>
      <c r="CB144" s="423">
        <f t="shared" si="45"/>
        <v>0</v>
      </c>
      <c r="CC144" s="423">
        <f t="shared" si="45"/>
        <v>0</v>
      </c>
      <c r="CD144" s="423">
        <f t="shared" si="45"/>
        <v>0</v>
      </c>
      <c r="CE144" s="423">
        <f t="shared" si="45"/>
        <v>0</v>
      </c>
      <c r="CF144" s="423">
        <f t="shared" si="45"/>
        <v>0</v>
      </c>
      <c r="CG144" s="423">
        <f t="shared" si="45"/>
        <v>0</v>
      </c>
      <c r="CH144" s="423">
        <f t="shared" si="45"/>
        <v>0</v>
      </c>
      <c r="CI144" s="423">
        <f t="shared" si="45"/>
        <v>0</v>
      </c>
      <c r="CJ144" s="423">
        <f t="shared" si="45"/>
        <v>0</v>
      </c>
      <c r="CK144" s="423">
        <f t="shared" si="45"/>
        <v>0</v>
      </c>
      <c r="CL144" s="423">
        <f t="shared" si="45"/>
        <v>0</v>
      </c>
      <c r="CM144" s="423">
        <f t="shared" si="45"/>
        <v>0</v>
      </c>
      <c r="CN144" s="423">
        <f t="shared" si="45"/>
        <v>0</v>
      </c>
      <c r="CO144" s="423">
        <f t="shared" si="45"/>
        <v>0</v>
      </c>
      <c r="CP144" s="423">
        <f t="shared" si="45"/>
        <v>0</v>
      </c>
      <c r="CQ144" s="423">
        <f t="shared" si="45"/>
        <v>0</v>
      </c>
      <c r="CR144" s="423">
        <f t="shared" si="45"/>
        <v>0</v>
      </c>
      <c r="CS144" s="423">
        <f t="shared" si="45"/>
        <v>0</v>
      </c>
      <c r="CT144" s="423">
        <f t="shared" si="45"/>
        <v>0</v>
      </c>
      <c r="CU144" s="423">
        <f t="shared" si="45"/>
        <v>0</v>
      </c>
      <c r="CV144" s="423">
        <f t="shared" si="45"/>
        <v>0</v>
      </c>
      <c r="CW144" s="423">
        <f t="shared" si="45"/>
        <v>0</v>
      </c>
      <c r="CX144" s="423">
        <f t="shared" si="45"/>
        <v>0</v>
      </c>
      <c r="CY144" s="423">
        <f t="shared" si="45"/>
        <v>0</v>
      </c>
      <c r="CZ144" s="423">
        <f t="shared" si="45"/>
        <v>0</v>
      </c>
      <c r="DA144" s="423">
        <f t="shared" si="45"/>
        <v>0</v>
      </c>
      <c r="DB144" s="423">
        <f t="shared" si="45"/>
        <v>0</v>
      </c>
      <c r="DC144" s="423">
        <f t="shared" si="45"/>
        <v>0</v>
      </c>
      <c r="DD144" s="423">
        <f t="shared" si="45"/>
        <v>0</v>
      </c>
      <c r="DE144" s="423">
        <f t="shared" si="45"/>
        <v>0</v>
      </c>
      <c r="DF144" s="423">
        <f t="shared" si="45"/>
        <v>0</v>
      </c>
      <c r="DG144" s="423">
        <f t="shared" si="45"/>
        <v>0</v>
      </c>
      <c r="DH144" s="423">
        <f t="shared" si="45"/>
        <v>0</v>
      </c>
      <c r="DI144" s="423">
        <f t="shared" si="45"/>
        <v>0</v>
      </c>
      <c r="DJ144" s="423">
        <f t="shared" si="45"/>
        <v>0</v>
      </c>
      <c r="DK144" s="423">
        <f t="shared" si="45"/>
        <v>0</v>
      </c>
      <c r="DL144" s="423">
        <f t="shared" si="45"/>
        <v>0</v>
      </c>
      <c r="DM144" s="423">
        <f t="shared" si="45"/>
        <v>0</v>
      </c>
      <c r="DN144" s="423">
        <f t="shared" si="45"/>
        <v>0</v>
      </c>
      <c r="DO144" s="423">
        <f t="shared" si="45"/>
        <v>0</v>
      </c>
      <c r="DP144" s="423">
        <f t="shared" si="45"/>
        <v>0</v>
      </c>
      <c r="DQ144" s="423">
        <f t="shared" si="45"/>
        <v>0</v>
      </c>
      <c r="DR144" s="423">
        <f t="shared" si="45"/>
        <v>0</v>
      </c>
      <c r="DS144" s="423">
        <f t="shared" si="45"/>
        <v>0</v>
      </c>
      <c r="DT144" s="423">
        <f t="shared" si="45"/>
        <v>0</v>
      </c>
      <c r="DU144" s="423">
        <f t="shared" si="45"/>
        <v>0</v>
      </c>
      <c r="DV144" s="423">
        <f t="shared" si="45"/>
        <v>0</v>
      </c>
      <c r="DW144" s="423">
        <f t="shared" si="45"/>
        <v>0</v>
      </c>
      <c r="DX144" s="423">
        <f t="shared" si="45"/>
        <v>0</v>
      </c>
      <c r="DY144" s="423">
        <f t="shared" si="45"/>
        <v>0</v>
      </c>
      <c r="DZ144" s="423">
        <f t="shared" si="45"/>
        <v>0</v>
      </c>
      <c r="EA144" s="423">
        <f t="shared" si="45"/>
        <v>0</v>
      </c>
      <c r="EB144" s="423">
        <f t="shared" ref="EB144:FA144" si="46">IF(EB$124=0,0,SUM(EB18)/EB$124*EB$127)</f>
        <v>0</v>
      </c>
      <c r="EC144" s="423">
        <f t="shared" si="46"/>
        <v>0</v>
      </c>
      <c r="ED144" s="423">
        <f t="shared" si="46"/>
        <v>0</v>
      </c>
      <c r="EE144" s="423">
        <f t="shared" si="46"/>
        <v>0</v>
      </c>
      <c r="EF144" s="423">
        <f t="shared" si="46"/>
        <v>0</v>
      </c>
      <c r="EG144" s="423">
        <f t="shared" si="46"/>
        <v>0</v>
      </c>
      <c r="EH144" s="423">
        <f t="shared" si="46"/>
        <v>0</v>
      </c>
      <c r="EI144" s="423">
        <f t="shared" si="46"/>
        <v>0</v>
      </c>
      <c r="EJ144" s="423">
        <f t="shared" si="46"/>
        <v>0</v>
      </c>
      <c r="EK144" s="423">
        <f t="shared" si="46"/>
        <v>0</v>
      </c>
      <c r="EL144" s="423">
        <f t="shared" si="46"/>
        <v>0</v>
      </c>
      <c r="EM144" s="423">
        <f t="shared" si="46"/>
        <v>0</v>
      </c>
      <c r="EN144" s="423">
        <f t="shared" si="46"/>
        <v>0</v>
      </c>
      <c r="EO144" s="423">
        <f t="shared" si="46"/>
        <v>0</v>
      </c>
      <c r="EP144" s="423">
        <f t="shared" si="46"/>
        <v>0</v>
      </c>
      <c r="EQ144" s="423">
        <f t="shared" si="46"/>
        <v>0</v>
      </c>
      <c r="ER144" s="423">
        <f t="shared" si="46"/>
        <v>0</v>
      </c>
      <c r="ES144" s="423">
        <f t="shared" si="46"/>
        <v>0</v>
      </c>
      <c r="ET144" s="423">
        <f t="shared" si="46"/>
        <v>0</v>
      </c>
      <c r="EU144" s="423">
        <f t="shared" si="46"/>
        <v>0</v>
      </c>
      <c r="EV144" s="423">
        <f t="shared" si="46"/>
        <v>0</v>
      </c>
      <c r="EW144" s="423">
        <f t="shared" si="46"/>
        <v>0</v>
      </c>
      <c r="EX144" s="423">
        <f t="shared" si="46"/>
        <v>0</v>
      </c>
      <c r="EY144" s="423">
        <f t="shared" si="46"/>
        <v>0</v>
      </c>
      <c r="EZ144" s="423">
        <f t="shared" si="46"/>
        <v>0</v>
      </c>
      <c r="FA144" s="423">
        <f t="shared" si="46"/>
        <v>0</v>
      </c>
      <c r="FB144" s="393" t="str">
        <f t="shared" si="10"/>
        <v>162</v>
      </c>
    </row>
    <row r="145" spans="1:158" x14ac:dyDescent="0.15">
      <c r="A145" s="423" t="s">
        <v>1816</v>
      </c>
      <c r="B145" s="423" t="s">
        <v>1089</v>
      </c>
      <c r="C145" s="424">
        <f t="shared" si="6"/>
        <v>0</v>
      </c>
      <c r="D145" s="423">
        <f t="shared" ref="D145:BO145" si="47">IF(D$124=0,0,SUM(D19)/D$124*D$127)</f>
        <v>0</v>
      </c>
      <c r="E145" s="423">
        <f t="shared" si="47"/>
        <v>0</v>
      </c>
      <c r="F145" s="423">
        <f t="shared" si="47"/>
        <v>0</v>
      </c>
      <c r="G145" s="423">
        <f t="shared" si="47"/>
        <v>0</v>
      </c>
      <c r="H145" s="423">
        <f t="shared" si="47"/>
        <v>0</v>
      </c>
      <c r="I145" s="423">
        <f t="shared" si="47"/>
        <v>0</v>
      </c>
      <c r="J145" s="423">
        <f t="shared" si="47"/>
        <v>0</v>
      </c>
      <c r="K145" s="423">
        <f t="shared" si="47"/>
        <v>0</v>
      </c>
      <c r="L145" s="423">
        <f t="shared" si="47"/>
        <v>0</v>
      </c>
      <c r="M145" s="423">
        <f t="shared" si="47"/>
        <v>0</v>
      </c>
      <c r="N145" s="423">
        <f t="shared" si="47"/>
        <v>0</v>
      </c>
      <c r="O145" s="423">
        <f t="shared" si="47"/>
        <v>0</v>
      </c>
      <c r="P145" s="423">
        <f t="shared" si="47"/>
        <v>0</v>
      </c>
      <c r="Q145" s="423">
        <f t="shared" si="47"/>
        <v>0</v>
      </c>
      <c r="R145" s="423">
        <f t="shared" si="47"/>
        <v>0</v>
      </c>
      <c r="S145" s="423">
        <f t="shared" si="47"/>
        <v>0</v>
      </c>
      <c r="T145" s="423">
        <f t="shared" si="47"/>
        <v>0</v>
      </c>
      <c r="U145" s="423">
        <f t="shared" si="47"/>
        <v>0</v>
      </c>
      <c r="V145" s="423">
        <f t="shared" si="47"/>
        <v>0</v>
      </c>
      <c r="W145" s="423">
        <f t="shared" si="47"/>
        <v>0</v>
      </c>
      <c r="X145" s="423">
        <f t="shared" si="47"/>
        <v>0</v>
      </c>
      <c r="Y145" s="423">
        <f t="shared" si="47"/>
        <v>0</v>
      </c>
      <c r="Z145" s="423">
        <f t="shared" si="47"/>
        <v>0</v>
      </c>
      <c r="AA145" s="423">
        <f t="shared" si="47"/>
        <v>0</v>
      </c>
      <c r="AB145" s="423">
        <f t="shared" si="47"/>
        <v>0</v>
      </c>
      <c r="AC145" s="423">
        <f t="shared" si="47"/>
        <v>0</v>
      </c>
      <c r="AD145" s="423">
        <f t="shared" si="47"/>
        <v>0</v>
      </c>
      <c r="AE145" s="423">
        <f t="shared" si="47"/>
        <v>0</v>
      </c>
      <c r="AF145" s="423">
        <f t="shared" si="47"/>
        <v>0</v>
      </c>
      <c r="AG145" s="423">
        <f t="shared" si="47"/>
        <v>0</v>
      </c>
      <c r="AH145" s="423">
        <f t="shared" si="47"/>
        <v>0</v>
      </c>
      <c r="AI145" s="423">
        <f t="shared" si="47"/>
        <v>0</v>
      </c>
      <c r="AJ145" s="423">
        <f t="shared" si="47"/>
        <v>0</v>
      </c>
      <c r="AK145" s="423">
        <f t="shared" si="47"/>
        <v>0</v>
      </c>
      <c r="AL145" s="423">
        <f t="shared" si="47"/>
        <v>0</v>
      </c>
      <c r="AM145" s="423">
        <f t="shared" si="47"/>
        <v>0</v>
      </c>
      <c r="AN145" s="423">
        <f t="shared" si="47"/>
        <v>0</v>
      </c>
      <c r="AO145" s="423">
        <f t="shared" si="47"/>
        <v>0</v>
      </c>
      <c r="AP145" s="423">
        <f t="shared" si="47"/>
        <v>0</v>
      </c>
      <c r="AQ145" s="423">
        <f t="shared" si="47"/>
        <v>0</v>
      </c>
      <c r="AR145" s="423">
        <f t="shared" si="47"/>
        <v>0</v>
      </c>
      <c r="AS145" s="423">
        <f t="shared" si="47"/>
        <v>0</v>
      </c>
      <c r="AT145" s="423">
        <f t="shared" si="47"/>
        <v>0</v>
      </c>
      <c r="AU145" s="423">
        <f t="shared" si="47"/>
        <v>0</v>
      </c>
      <c r="AV145" s="423">
        <f t="shared" si="47"/>
        <v>0</v>
      </c>
      <c r="AW145" s="423">
        <f t="shared" si="47"/>
        <v>0</v>
      </c>
      <c r="AX145" s="423">
        <f t="shared" si="47"/>
        <v>0</v>
      </c>
      <c r="AY145" s="423">
        <f t="shared" si="47"/>
        <v>0</v>
      </c>
      <c r="AZ145" s="423">
        <f t="shared" si="47"/>
        <v>0</v>
      </c>
      <c r="BA145" s="423">
        <f t="shared" si="47"/>
        <v>0</v>
      </c>
      <c r="BB145" s="423">
        <f t="shared" si="47"/>
        <v>0</v>
      </c>
      <c r="BC145" s="423">
        <f t="shared" si="47"/>
        <v>0</v>
      </c>
      <c r="BD145" s="423">
        <f t="shared" si="47"/>
        <v>0</v>
      </c>
      <c r="BE145" s="423">
        <f t="shared" si="47"/>
        <v>0</v>
      </c>
      <c r="BF145" s="423">
        <f t="shared" si="47"/>
        <v>0</v>
      </c>
      <c r="BG145" s="423">
        <f t="shared" si="47"/>
        <v>0</v>
      </c>
      <c r="BH145" s="423">
        <f t="shared" si="47"/>
        <v>0</v>
      </c>
      <c r="BI145" s="423">
        <f t="shared" si="47"/>
        <v>0</v>
      </c>
      <c r="BJ145" s="423">
        <f t="shared" si="47"/>
        <v>0</v>
      </c>
      <c r="BK145" s="423">
        <f t="shared" si="47"/>
        <v>0</v>
      </c>
      <c r="BL145" s="423">
        <f t="shared" si="47"/>
        <v>0</v>
      </c>
      <c r="BM145" s="423">
        <f t="shared" si="47"/>
        <v>0</v>
      </c>
      <c r="BN145" s="423">
        <f t="shared" si="47"/>
        <v>0</v>
      </c>
      <c r="BO145" s="423">
        <f t="shared" si="47"/>
        <v>0</v>
      </c>
      <c r="BP145" s="423">
        <f t="shared" ref="BP145:EA145" si="48">IF(BP$124=0,0,SUM(BP19)/BP$124*BP$127)</f>
        <v>0</v>
      </c>
      <c r="BQ145" s="423">
        <f t="shared" si="48"/>
        <v>0</v>
      </c>
      <c r="BR145" s="423">
        <f t="shared" si="48"/>
        <v>0</v>
      </c>
      <c r="BS145" s="423">
        <f t="shared" si="48"/>
        <v>0</v>
      </c>
      <c r="BT145" s="423">
        <f t="shared" si="48"/>
        <v>0</v>
      </c>
      <c r="BU145" s="423">
        <f t="shared" si="48"/>
        <v>0</v>
      </c>
      <c r="BV145" s="423">
        <f t="shared" si="48"/>
        <v>0</v>
      </c>
      <c r="BW145" s="423">
        <f t="shared" si="48"/>
        <v>0</v>
      </c>
      <c r="BX145" s="423">
        <f t="shared" si="48"/>
        <v>0</v>
      </c>
      <c r="BY145" s="423">
        <f t="shared" si="48"/>
        <v>0</v>
      </c>
      <c r="BZ145" s="423">
        <f t="shared" si="48"/>
        <v>0</v>
      </c>
      <c r="CA145" s="423">
        <f t="shared" si="48"/>
        <v>0</v>
      </c>
      <c r="CB145" s="423">
        <f t="shared" si="48"/>
        <v>0</v>
      </c>
      <c r="CC145" s="423">
        <f t="shared" si="48"/>
        <v>0</v>
      </c>
      <c r="CD145" s="423">
        <f t="shared" si="48"/>
        <v>0</v>
      </c>
      <c r="CE145" s="423">
        <f t="shared" si="48"/>
        <v>0</v>
      </c>
      <c r="CF145" s="423">
        <f t="shared" si="48"/>
        <v>0</v>
      </c>
      <c r="CG145" s="423">
        <f t="shared" si="48"/>
        <v>0</v>
      </c>
      <c r="CH145" s="423">
        <f t="shared" si="48"/>
        <v>0</v>
      </c>
      <c r="CI145" s="423">
        <f t="shared" si="48"/>
        <v>0</v>
      </c>
      <c r="CJ145" s="423">
        <f t="shared" si="48"/>
        <v>0</v>
      </c>
      <c r="CK145" s="423">
        <f t="shared" si="48"/>
        <v>0</v>
      </c>
      <c r="CL145" s="423">
        <f t="shared" si="48"/>
        <v>0</v>
      </c>
      <c r="CM145" s="423">
        <f t="shared" si="48"/>
        <v>0</v>
      </c>
      <c r="CN145" s="423">
        <f t="shared" si="48"/>
        <v>0</v>
      </c>
      <c r="CO145" s="423">
        <f t="shared" si="48"/>
        <v>0</v>
      </c>
      <c r="CP145" s="423">
        <f t="shared" si="48"/>
        <v>0</v>
      </c>
      <c r="CQ145" s="423">
        <f t="shared" si="48"/>
        <v>0</v>
      </c>
      <c r="CR145" s="423">
        <f t="shared" si="48"/>
        <v>0</v>
      </c>
      <c r="CS145" s="423">
        <f t="shared" si="48"/>
        <v>0</v>
      </c>
      <c r="CT145" s="423">
        <f t="shared" si="48"/>
        <v>0</v>
      </c>
      <c r="CU145" s="423">
        <f t="shared" si="48"/>
        <v>0</v>
      </c>
      <c r="CV145" s="423">
        <f t="shared" si="48"/>
        <v>0</v>
      </c>
      <c r="CW145" s="423">
        <f t="shared" si="48"/>
        <v>0</v>
      </c>
      <c r="CX145" s="423">
        <f t="shared" si="48"/>
        <v>0</v>
      </c>
      <c r="CY145" s="423">
        <f t="shared" si="48"/>
        <v>0</v>
      </c>
      <c r="CZ145" s="423">
        <f t="shared" si="48"/>
        <v>0</v>
      </c>
      <c r="DA145" s="423">
        <f t="shared" si="48"/>
        <v>0</v>
      </c>
      <c r="DB145" s="423">
        <f t="shared" si="48"/>
        <v>0</v>
      </c>
      <c r="DC145" s="423">
        <f t="shared" si="48"/>
        <v>0</v>
      </c>
      <c r="DD145" s="423">
        <f t="shared" si="48"/>
        <v>0</v>
      </c>
      <c r="DE145" s="423">
        <f t="shared" si="48"/>
        <v>0</v>
      </c>
      <c r="DF145" s="423">
        <f t="shared" si="48"/>
        <v>0</v>
      </c>
      <c r="DG145" s="423">
        <f t="shared" si="48"/>
        <v>0</v>
      </c>
      <c r="DH145" s="423">
        <f t="shared" si="48"/>
        <v>0</v>
      </c>
      <c r="DI145" s="423">
        <f t="shared" si="48"/>
        <v>0</v>
      </c>
      <c r="DJ145" s="423">
        <f t="shared" si="48"/>
        <v>0</v>
      </c>
      <c r="DK145" s="423">
        <f t="shared" si="48"/>
        <v>0</v>
      </c>
      <c r="DL145" s="423">
        <f t="shared" si="48"/>
        <v>0</v>
      </c>
      <c r="DM145" s="423">
        <f t="shared" si="48"/>
        <v>0</v>
      </c>
      <c r="DN145" s="423">
        <f t="shared" si="48"/>
        <v>0</v>
      </c>
      <c r="DO145" s="423">
        <f t="shared" si="48"/>
        <v>0</v>
      </c>
      <c r="DP145" s="423">
        <f t="shared" si="48"/>
        <v>0</v>
      </c>
      <c r="DQ145" s="423">
        <f t="shared" si="48"/>
        <v>0</v>
      </c>
      <c r="DR145" s="423">
        <f t="shared" si="48"/>
        <v>0</v>
      </c>
      <c r="DS145" s="423">
        <f t="shared" si="48"/>
        <v>0</v>
      </c>
      <c r="DT145" s="423">
        <f t="shared" si="48"/>
        <v>0</v>
      </c>
      <c r="DU145" s="423">
        <f t="shared" si="48"/>
        <v>0</v>
      </c>
      <c r="DV145" s="423">
        <f t="shared" si="48"/>
        <v>0</v>
      </c>
      <c r="DW145" s="423">
        <f t="shared" si="48"/>
        <v>0</v>
      </c>
      <c r="DX145" s="423">
        <f t="shared" si="48"/>
        <v>0</v>
      </c>
      <c r="DY145" s="423">
        <f t="shared" si="48"/>
        <v>0</v>
      </c>
      <c r="DZ145" s="423">
        <f t="shared" si="48"/>
        <v>0</v>
      </c>
      <c r="EA145" s="423">
        <f t="shared" si="48"/>
        <v>0</v>
      </c>
      <c r="EB145" s="423">
        <f t="shared" ref="EB145:FA145" si="49">IF(EB$124=0,0,SUM(EB19)/EB$124*EB$127)</f>
        <v>0</v>
      </c>
      <c r="EC145" s="423">
        <f t="shared" si="49"/>
        <v>0</v>
      </c>
      <c r="ED145" s="423">
        <f t="shared" si="49"/>
        <v>0</v>
      </c>
      <c r="EE145" s="423">
        <f t="shared" si="49"/>
        <v>0</v>
      </c>
      <c r="EF145" s="423">
        <f t="shared" si="49"/>
        <v>0</v>
      </c>
      <c r="EG145" s="423">
        <f t="shared" si="49"/>
        <v>0</v>
      </c>
      <c r="EH145" s="423">
        <f t="shared" si="49"/>
        <v>0</v>
      </c>
      <c r="EI145" s="423">
        <f t="shared" si="49"/>
        <v>0</v>
      </c>
      <c r="EJ145" s="423">
        <f t="shared" si="49"/>
        <v>0</v>
      </c>
      <c r="EK145" s="423">
        <f t="shared" si="49"/>
        <v>0</v>
      </c>
      <c r="EL145" s="423">
        <f t="shared" si="49"/>
        <v>0</v>
      </c>
      <c r="EM145" s="423">
        <f t="shared" si="49"/>
        <v>0</v>
      </c>
      <c r="EN145" s="423">
        <f t="shared" si="49"/>
        <v>0</v>
      </c>
      <c r="EO145" s="423">
        <f t="shared" si="49"/>
        <v>0</v>
      </c>
      <c r="EP145" s="423">
        <f t="shared" si="49"/>
        <v>0</v>
      </c>
      <c r="EQ145" s="423">
        <f t="shared" si="49"/>
        <v>0</v>
      </c>
      <c r="ER145" s="423">
        <f t="shared" si="49"/>
        <v>0</v>
      </c>
      <c r="ES145" s="423">
        <f t="shared" si="49"/>
        <v>0</v>
      </c>
      <c r="ET145" s="423">
        <f t="shared" si="49"/>
        <v>0</v>
      </c>
      <c r="EU145" s="423">
        <f t="shared" si="49"/>
        <v>0</v>
      </c>
      <c r="EV145" s="423">
        <f t="shared" si="49"/>
        <v>0</v>
      </c>
      <c r="EW145" s="423">
        <f t="shared" si="49"/>
        <v>0</v>
      </c>
      <c r="EX145" s="423">
        <f t="shared" si="49"/>
        <v>0</v>
      </c>
      <c r="EY145" s="423">
        <f t="shared" si="49"/>
        <v>0</v>
      </c>
      <c r="EZ145" s="423">
        <f t="shared" si="49"/>
        <v>0</v>
      </c>
      <c r="FA145" s="423">
        <f t="shared" si="49"/>
        <v>0</v>
      </c>
      <c r="FB145" s="393" t="str">
        <f t="shared" si="10"/>
        <v>272</v>
      </c>
    </row>
    <row r="146" spans="1:158" x14ac:dyDescent="0.15">
      <c r="A146" s="423" t="s">
        <v>1815</v>
      </c>
      <c r="B146" s="423" t="s">
        <v>322</v>
      </c>
      <c r="C146" s="424">
        <f t="shared" si="6"/>
        <v>0</v>
      </c>
      <c r="D146" s="423">
        <f t="shared" ref="D146:BO146" si="50">IF(D$124=0,0,SUM(D20)/D$124*D$127)</f>
        <v>0</v>
      </c>
      <c r="E146" s="423">
        <f t="shared" si="50"/>
        <v>0</v>
      </c>
      <c r="F146" s="423">
        <f t="shared" si="50"/>
        <v>0</v>
      </c>
      <c r="G146" s="423">
        <f t="shared" si="50"/>
        <v>0</v>
      </c>
      <c r="H146" s="423">
        <f t="shared" si="50"/>
        <v>0</v>
      </c>
      <c r="I146" s="423">
        <f t="shared" si="50"/>
        <v>0</v>
      </c>
      <c r="J146" s="423">
        <f t="shared" si="50"/>
        <v>0</v>
      </c>
      <c r="K146" s="423">
        <f t="shared" si="50"/>
        <v>0</v>
      </c>
      <c r="L146" s="423">
        <f t="shared" si="50"/>
        <v>0</v>
      </c>
      <c r="M146" s="423">
        <f t="shared" si="50"/>
        <v>0</v>
      </c>
      <c r="N146" s="423">
        <f t="shared" si="50"/>
        <v>0</v>
      </c>
      <c r="O146" s="423">
        <f t="shared" si="50"/>
        <v>0</v>
      </c>
      <c r="P146" s="423">
        <f t="shared" si="50"/>
        <v>0</v>
      </c>
      <c r="Q146" s="423">
        <f t="shared" si="50"/>
        <v>0</v>
      </c>
      <c r="R146" s="423">
        <f t="shared" si="50"/>
        <v>0</v>
      </c>
      <c r="S146" s="423">
        <f t="shared" si="50"/>
        <v>0</v>
      </c>
      <c r="T146" s="423">
        <f t="shared" si="50"/>
        <v>0</v>
      </c>
      <c r="U146" s="423">
        <f t="shared" si="50"/>
        <v>0</v>
      </c>
      <c r="V146" s="423">
        <f t="shared" si="50"/>
        <v>0</v>
      </c>
      <c r="W146" s="423">
        <f t="shared" si="50"/>
        <v>0</v>
      </c>
      <c r="X146" s="423">
        <f t="shared" si="50"/>
        <v>0</v>
      </c>
      <c r="Y146" s="423">
        <f t="shared" si="50"/>
        <v>0</v>
      </c>
      <c r="Z146" s="423">
        <f t="shared" si="50"/>
        <v>0</v>
      </c>
      <c r="AA146" s="423">
        <f t="shared" si="50"/>
        <v>0</v>
      </c>
      <c r="AB146" s="423">
        <f t="shared" si="50"/>
        <v>0</v>
      </c>
      <c r="AC146" s="423">
        <f t="shared" si="50"/>
        <v>0</v>
      </c>
      <c r="AD146" s="423">
        <f t="shared" si="50"/>
        <v>0</v>
      </c>
      <c r="AE146" s="423">
        <f t="shared" si="50"/>
        <v>0</v>
      </c>
      <c r="AF146" s="423">
        <f t="shared" si="50"/>
        <v>0</v>
      </c>
      <c r="AG146" s="423">
        <f t="shared" si="50"/>
        <v>0</v>
      </c>
      <c r="AH146" s="423">
        <f t="shared" si="50"/>
        <v>0</v>
      </c>
      <c r="AI146" s="423">
        <f t="shared" si="50"/>
        <v>0</v>
      </c>
      <c r="AJ146" s="423">
        <f t="shared" si="50"/>
        <v>0</v>
      </c>
      <c r="AK146" s="423">
        <f t="shared" si="50"/>
        <v>0</v>
      </c>
      <c r="AL146" s="423">
        <f t="shared" si="50"/>
        <v>0</v>
      </c>
      <c r="AM146" s="423">
        <f t="shared" si="50"/>
        <v>0</v>
      </c>
      <c r="AN146" s="423">
        <f t="shared" si="50"/>
        <v>0</v>
      </c>
      <c r="AO146" s="423">
        <f t="shared" si="50"/>
        <v>0</v>
      </c>
      <c r="AP146" s="423">
        <f t="shared" si="50"/>
        <v>0</v>
      </c>
      <c r="AQ146" s="423">
        <f t="shared" si="50"/>
        <v>0</v>
      </c>
      <c r="AR146" s="423">
        <f t="shared" si="50"/>
        <v>0</v>
      </c>
      <c r="AS146" s="423">
        <f t="shared" si="50"/>
        <v>0</v>
      </c>
      <c r="AT146" s="423">
        <f t="shared" si="50"/>
        <v>0</v>
      </c>
      <c r="AU146" s="423">
        <f t="shared" si="50"/>
        <v>0</v>
      </c>
      <c r="AV146" s="423">
        <f t="shared" si="50"/>
        <v>0</v>
      </c>
      <c r="AW146" s="423">
        <f t="shared" si="50"/>
        <v>0</v>
      </c>
      <c r="AX146" s="423">
        <f t="shared" si="50"/>
        <v>0</v>
      </c>
      <c r="AY146" s="423">
        <f t="shared" si="50"/>
        <v>0</v>
      </c>
      <c r="AZ146" s="423">
        <f t="shared" si="50"/>
        <v>0</v>
      </c>
      <c r="BA146" s="423">
        <f t="shared" si="50"/>
        <v>0</v>
      </c>
      <c r="BB146" s="423">
        <f t="shared" si="50"/>
        <v>0</v>
      </c>
      <c r="BC146" s="423">
        <f t="shared" si="50"/>
        <v>0</v>
      </c>
      <c r="BD146" s="423">
        <f t="shared" si="50"/>
        <v>0</v>
      </c>
      <c r="BE146" s="423">
        <f t="shared" si="50"/>
        <v>0</v>
      </c>
      <c r="BF146" s="423">
        <f t="shared" si="50"/>
        <v>0</v>
      </c>
      <c r="BG146" s="423">
        <f t="shared" si="50"/>
        <v>0</v>
      </c>
      <c r="BH146" s="423">
        <f t="shared" si="50"/>
        <v>0</v>
      </c>
      <c r="BI146" s="423">
        <f t="shared" si="50"/>
        <v>0</v>
      </c>
      <c r="BJ146" s="423">
        <f t="shared" si="50"/>
        <v>0</v>
      </c>
      <c r="BK146" s="423">
        <f t="shared" si="50"/>
        <v>0</v>
      </c>
      <c r="BL146" s="423">
        <f t="shared" si="50"/>
        <v>0</v>
      </c>
      <c r="BM146" s="423">
        <f t="shared" si="50"/>
        <v>0</v>
      </c>
      <c r="BN146" s="423">
        <f t="shared" si="50"/>
        <v>0</v>
      </c>
      <c r="BO146" s="423">
        <f t="shared" si="50"/>
        <v>0</v>
      </c>
      <c r="BP146" s="423">
        <f t="shared" ref="BP146:EA146" si="51">IF(BP$124=0,0,SUM(BP20)/BP$124*BP$127)</f>
        <v>0</v>
      </c>
      <c r="BQ146" s="423">
        <f t="shared" si="51"/>
        <v>0</v>
      </c>
      <c r="BR146" s="423">
        <f t="shared" si="51"/>
        <v>0</v>
      </c>
      <c r="BS146" s="423">
        <f t="shared" si="51"/>
        <v>0</v>
      </c>
      <c r="BT146" s="423">
        <f t="shared" si="51"/>
        <v>0</v>
      </c>
      <c r="BU146" s="423">
        <f t="shared" si="51"/>
        <v>0</v>
      </c>
      <c r="BV146" s="423">
        <f t="shared" si="51"/>
        <v>0</v>
      </c>
      <c r="BW146" s="423">
        <f t="shared" si="51"/>
        <v>0</v>
      </c>
      <c r="BX146" s="423">
        <f t="shared" si="51"/>
        <v>0</v>
      </c>
      <c r="BY146" s="423">
        <f t="shared" si="51"/>
        <v>0</v>
      </c>
      <c r="BZ146" s="423">
        <f t="shared" si="51"/>
        <v>0</v>
      </c>
      <c r="CA146" s="423">
        <f t="shared" si="51"/>
        <v>0</v>
      </c>
      <c r="CB146" s="423">
        <f t="shared" si="51"/>
        <v>0</v>
      </c>
      <c r="CC146" s="423">
        <f t="shared" si="51"/>
        <v>0</v>
      </c>
      <c r="CD146" s="423">
        <f t="shared" si="51"/>
        <v>0</v>
      </c>
      <c r="CE146" s="423">
        <f t="shared" si="51"/>
        <v>0</v>
      </c>
      <c r="CF146" s="423">
        <f t="shared" si="51"/>
        <v>0</v>
      </c>
      <c r="CG146" s="423">
        <f t="shared" si="51"/>
        <v>0</v>
      </c>
      <c r="CH146" s="423">
        <f t="shared" si="51"/>
        <v>0</v>
      </c>
      <c r="CI146" s="423">
        <f t="shared" si="51"/>
        <v>0</v>
      </c>
      <c r="CJ146" s="423">
        <f t="shared" si="51"/>
        <v>0</v>
      </c>
      <c r="CK146" s="423">
        <f t="shared" si="51"/>
        <v>0</v>
      </c>
      <c r="CL146" s="423">
        <f t="shared" si="51"/>
        <v>0</v>
      </c>
      <c r="CM146" s="423">
        <f t="shared" si="51"/>
        <v>0</v>
      </c>
      <c r="CN146" s="423">
        <f t="shared" si="51"/>
        <v>0</v>
      </c>
      <c r="CO146" s="423">
        <f t="shared" si="51"/>
        <v>0</v>
      </c>
      <c r="CP146" s="423">
        <f t="shared" si="51"/>
        <v>0</v>
      </c>
      <c r="CQ146" s="423">
        <f t="shared" si="51"/>
        <v>0</v>
      </c>
      <c r="CR146" s="423">
        <f t="shared" si="51"/>
        <v>0</v>
      </c>
      <c r="CS146" s="423">
        <f t="shared" si="51"/>
        <v>0</v>
      </c>
      <c r="CT146" s="423">
        <f t="shared" si="51"/>
        <v>0</v>
      </c>
      <c r="CU146" s="423">
        <f t="shared" si="51"/>
        <v>0</v>
      </c>
      <c r="CV146" s="423">
        <f t="shared" si="51"/>
        <v>0</v>
      </c>
      <c r="CW146" s="423">
        <f t="shared" si="51"/>
        <v>0</v>
      </c>
      <c r="CX146" s="423">
        <f t="shared" si="51"/>
        <v>0</v>
      </c>
      <c r="CY146" s="423">
        <f t="shared" si="51"/>
        <v>0</v>
      </c>
      <c r="CZ146" s="423">
        <f t="shared" si="51"/>
        <v>0</v>
      </c>
      <c r="DA146" s="423">
        <f t="shared" si="51"/>
        <v>0</v>
      </c>
      <c r="DB146" s="423">
        <f t="shared" si="51"/>
        <v>0</v>
      </c>
      <c r="DC146" s="423">
        <f t="shared" si="51"/>
        <v>0</v>
      </c>
      <c r="DD146" s="423">
        <f t="shared" si="51"/>
        <v>0</v>
      </c>
      <c r="DE146" s="423">
        <f t="shared" si="51"/>
        <v>0</v>
      </c>
      <c r="DF146" s="423">
        <f t="shared" si="51"/>
        <v>0</v>
      </c>
      <c r="DG146" s="423">
        <f t="shared" si="51"/>
        <v>0</v>
      </c>
      <c r="DH146" s="423">
        <f t="shared" si="51"/>
        <v>0</v>
      </c>
      <c r="DI146" s="423">
        <f t="shared" si="51"/>
        <v>0</v>
      </c>
      <c r="DJ146" s="423">
        <f t="shared" si="51"/>
        <v>0</v>
      </c>
      <c r="DK146" s="423">
        <f t="shared" si="51"/>
        <v>0</v>
      </c>
      <c r="DL146" s="423">
        <f t="shared" si="51"/>
        <v>0</v>
      </c>
      <c r="DM146" s="423">
        <f t="shared" si="51"/>
        <v>0</v>
      </c>
      <c r="DN146" s="423">
        <f t="shared" si="51"/>
        <v>0</v>
      </c>
      <c r="DO146" s="423">
        <f t="shared" si="51"/>
        <v>0</v>
      </c>
      <c r="DP146" s="423">
        <f t="shared" si="51"/>
        <v>0</v>
      </c>
      <c r="DQ146" s="423">
        <f t="shared" si="51"/>
        <v>0</v>
      </c>
      <c r="DR146" s="423">
        <f t="shared" si="51"/>
        <v>0</v>
      </c>
      <c r="DS146" s="423">
        <f t="shared" si="51"/>
        <v>0</v>
      </c>
      <c r="DT146" s="423">
        <f t="shared" si="51"/>
        <v>0</v>
      </c>
      <c r="DU146" s="423">
        <f t="shared" si="51"/>
        <v>0</v>
      </c>
      <c r="DV146" s="423">
        <f t="shared" si="51"/>
        <v>0</v>
      </c>
      <c r="DW146" s="423">
        <f t="shared" si="51"/>
        <v>0</v>
      </c>
      <c r="DX146" s="423">
        <f t="shared" si="51"/>
        <v>0</v>
      </c>
      <c r="DY146" s="423">
        <f t="shared" si="51"/>
        <v>0</v>
      </c>
      <c r="DZ146" s="423">
        <f t="shared" si="51"/>
        <v>0</v>
      </c>
      <c r="EA146" s="423">
        <f t="shared" si="51"/>
        <v>0</v>
      </c>
      <c r="EB146" s="423">
        <f t="shared" ref="EB146:FA146" si="52">IF(EB$124=0,0,SUM(EB20)/EB$124*EB$127)</f>
        <v>0</v>
      </c>
      <c r="EC146" s="423">
        <f t="shared" si="52"/>
        <v>0</v>
      </c>
      <c r="ED146" s="423">
        <f t="shared" si="52"/>
        <v>0</v>
      </c>
      <c r="EE146" s="423">
        <f t="shared" si="52"/>
        <v>0</v>
      </c>
      <c r="EF146" s="423">
        <f t="shared" si="52"/>
        <v>0</v>
      </c>
      <c r="EG146" s="423">
        <f t="shared" si="52"/>
        <v>0</v>
      </c>
      <c r="EH146" s="423">
        <f t="shared" si="52"/>
        <v>0</v>
      </c>
      <c r="EI146" s="423">
        <f t="shared" si="52"/>
        <v>0</v>
      </c>
      <c r="EJ146" s="423">
        <f t="shared" si="52"/>
        <v>0</v>
      </c>
      <c r="EK146" s="423">
        <f t="shared" si="52"/>
        <v>0</v>
      </c>
      <c r="EL146" s="423">
        <f t="shared" si="52"/>
        <v>0</v>
      </c>
      <c r="EM146" s="423">
        <f t="shared" si="52"/>
        <v>0</v>
      </c>
      <c r="EN146" s="423">
        <f t="shared" si="52"/>
        <v>0</v>
      </c>
      <c r="EO146" s="423">
        <f t="shared" si="52"/>
        <v>0</v>
      </c>
      <c r="EP146" s="423">
        <f t="shared" si="52"/>
        <v>0</v>
      </c>
      <c r="EQ146" s="423">
        <f t="shared" si="52"/>
        <v>0</v>
      </c>
      <c r="ER146" s="423">
        <f t="shared" si="52"/>
        <v>0</v>
      </c>
      <c r="ES146" s="423">
        <f t="shared" si="52"/>
        <v>0</v>
      </c>
      <c r="ET146" s="423">
        <f t="shared" si="52"/>
        <v>0</v>
      </c>
      <c r="EU146" s="423">
        <f t="shared" si="52"/>
        <v>0</v>
      </c>
      <c r="EV146" s="423">
        <f t="shared" si="52"/>
        <v>0</v>
      </c>
      <c r="EW146" s="423">
        <f t="shared" si="52"/>
        <v>0</v>
      </c>
      <c r="EX146" s="423">
        <f t="shared" si="52"/>
        <v>0</v>
      </c>
      <c r="EY146" s="423">
        <f t="shared" si="52"/>
        <v>0</v>
      </c>
      <c r="EZ146" s="423">
        <f t="shared" si="52"/>
        <v>0</v>
      </c>
      <c r="FA146" s="423">
        <f t="shared" si="52"/>
        <v>0</v>
      </c>
      <c r="FB146" s="393" t="str">
        <f t="shared" si="10"/>
        <v>281</v>
      </c>
    </row>
    <row r="147" spans="1:158" x14ac:dyDescent="0.15">
      <c r="A147" s="423" t="s">
        <v>1814</v>
      </c>
      <c r="B147" s="423" t="s">
        <v>667</v>
      </c>
      <c r="C147" s="424">
        <f t="shared" si="6"/>
        <v>0</v>
      </c>
      <c r="D147" s="423">
        <f t="shared" ref="D147:BO147" si="53">IF(D$124=0,0,SUM(D21)/D$124*D$127)</f>
        <v>0</v>
      </c>
      <c r="E147" s="423">
        <f t="shared" si="53"/>
        <v>0</v>
      </c>
      <c r="F147" s="423">
        <f t="shared" si="53"/>
        <v>0</v>
      </c>
      <c r="G147" s="423">
        <f t="shared" si="53"/>
        <v>0</v>
      </c>
      <c r="H147" s="423">
        <f t="shared" si="53"/>
        <v>0</v>
      </c>
      <c r="I147" s="423">
        <f t="shared" si="53"/>
        <v>0</v>
      </c>
      <c r="J147" s="423">
        <f t="shared" si="53"/>
        <v>0</v>
      </c>
      <c r="K147" s="423">
        <f t="shared" si="53"/>
        <v>0</v>
      </c>
      <c r="L147" s="423">
        <f t="shared" si="53"/>
        <v>0</v>
      </c>
      <c r="M147" s="423">
        <f t="shared" si="53"/>
        <v>0</v>
      </c>
      <c r="N147" s="423">
        <f t="shared" si="53"/>
        <v>0</v>
      </c>
      <c r="O147" s="423">
        <f t="shared" si="53"/>
        <v>0</v>
      </c>
      <c r="P147" s="423">
        <f t="shared" si="53"/>
        <v>0</v>
      </c>
      <c r="Q147" s="423">
        <f t="shared" si="53"/>
        <v>0</v>
      </c>
      <c r="R147" s="423">
        <f t="shared" si="53"/>
        <v>0</v>
      </c>
      <c r="S147" s="423">
        <f t="shared" si="53"/>
        <v>0</v>
      </c>
      <c r="T147" s="423">
        <f t="shared" si="53"/>
        <v>0</v>
      </c>
      <c r="U147" s="423">
        <f t="shared" si="53"/>
        <v>0</v>
      </c>
      <c r="V147" s="423">
        <f t="shared" si="53"/>
        <v>0</v>
      </c>
      <c r="W147" s="423">
        <f t="shared" si="53"/>
        <v>0</v>
      </c>
      <c r="X147" s="423">
        <f t="shared" si="53"/>
        <v>0</v>
      </c>
      <c r="Y147" s="423">
        <f t="shared" si="53"/>
        <v>0</v>
      </c>
      <c r="Z147" s="423">
        <f t="shared" si="53"/>
        <v>0</v>
      </c>
      <c r="AA147" s="423">
        <f t="shared" si="53"/>
        <v>0</v>
      </c>
      <c r="AB147" s="423">
        <f t="shared" si="53"/>
        <v>0</v>
      </c>
      <c r="AC147" s="423">
        <f t="shared" si="53"/>
        <v>0</v>
      </c>
      <c r="AD147" s="423">
        <f t="shared" si="53"/>
        <v>0</v>
      </c>
      <c r="AE147" s="423">
        <f t="shared" si="53"/>
        <v>0</v>
      </c>
      <c r="AF147" s="423">
        <f t="shared" si="53"/>
        <v>0</v>
      </c>
      <c r="AG147" s="423">
        <f t="shared" si="53"/>
        <v>0</v>
      </c>
      <c r="AH147" s="423">
        <f t="shared" si="53"/>
        <v>0</v>
      </c>
      <c r="AI147" s="423">
        <f t="shared" si="53"/>
        <v>0</v>
      </c>
      <c r="AJ147" s="423">
        <f t="shared" si="53"/>
        <v>0</v>
      </c>
      <c r="AK147" s="423">
        <f t="shared" si="53"/>
        <v>0</v>
      </c>
      <c r="AL147" s="423">
        <f t="shared" si="53"/>
        <v>0</v>
      </c>
      <c r="AM147" s="423">
        <f t="shared" si="53"/>
        <v>0</v>
      </c>
      <c r="AN147" s="423">
        <f t="shared" si="53"/>
        <v>0</v>
      </c>
      <c r="AO147" s="423">
        <f t="shared" si="53"/>
        <v>0</v>
      </c>
      <c r="AP147" s="423">
        <f t="shared" si="53"/>
        <v>0</v>
      </c>
      <c r="AQ147" s="423">
        <f t="shared" si="53"/>
        <v>0</v>
      </c>
      <c r="AR147" s="423">
        <f t="shared" si="53"/>
        <v>0</v>
      </c>
      <c r="AS147" s="423">
        <f t="shared" si="53"/>
        <v>0</v>
      </c>
      <c r="AT147" s="423">
        <f t="shared" si="53"/>
        <v>0</v>
      </c>
      <c r="AU147" s="423">
        <f t="shared" si="53"/>
        <v>0</v>
      </c>
      <c r="AV147" s="423">
        <f t="shared" si="53"/>
        <v>0</v>
      </c>
      <c r="AW147" s="423">
        <f t="shared" si="53"/>
        <v>0</v>
      </c>
      <c r="AX147" s="423">
        <f t="shared" si="53"/>
        <v>0</v>
      </c>
      <c r="AY147" s="423">
        <f t="shared" si="53"/>
        <v>0</v>
      </c>
      <c r="AZ147" s="423">
        <f t="shared" si="53"/>
        <v>0</v>
      </c>
      <c r="BA147" s="423">
        <f t="shared" si="53"/>
        <v>0</v>
      </c>
      <c r="BB147" s="423">
        <f t="shared" si="53"/>
        <v>0</v>
      </c>
      <c r="BC147" s="423">
        <f t="shared" si="53"/>
        <v>0</v>
      </c>
      <c r="BD147" s="423">
        <f t="shared" si="53"/>
        <v>0</v>
      </c>
      <c r="BE147" s="423">
        <f t="shared" si="53"/>
        <v>0</v>
      </c>
      <c r="BF147" s="423">
        <f t="shared" si="53"/>
        <v>0</v>
      </c>
      <c r="BG147" s="423">
        <f t="shared" si="53"/>
        <v>0</v>
      </c>
      <c r="BH147" s="423">
        <f t="shared" si="53"/>
        <v>0</v>
      </c>
      <c r="BI147" s="423">
        <f t="shared" si="53"/>
        <v>0</v>
      </c>
      <c r="BJ147" s="423">
        <f t="shared" si="53"/>
        <v>0</v>
      </c>
      <c r="BK147" s="423">
        <f t="shared" si="53"/>
        <v>0</v>
      </c>
      <c r="BL147" s="423">
        <f t="shared" si="53"/>
        <v>0</v>
      </c>
      <c r="BM147" s="423">
        <f t="shared" si="53"/>
        <v>0</v>
      </c>
      <c r="BN147" s="423">
        <f t="shared" si="53"/>
        <v>0</v>
      </c>
      <c r="BO147" s="423">
        <f t="shared" si="53"/>
        <v>0</v>
      </c>
      <c r="BP147" s="423">
        <f t="shared" ref="BP147:EA147" si="54">IF(BP$124=0,0,SUM(BP21)/BP$124*BP$127)</f>
        <v>0</v>
      </c>
      <c r="BQ147" s="423">
        <f t="shared" si="54"/>
        <v>0</v>
      </c>
      <c r="BR147" s="423">
        <f t="shared" si="54"/>
        <v>0</v>
      </c>
      <c r="BS147" s="423">
        <f t="shared" si="54"/>
        <v>0</v>
      </c>
      <c r="BT147" s="423">
        <f t="shared" si="54"/>
        <v>0</v>
      </c>
      <c r="BU147" s="423">
        <f t="shared" si="54"/>
        <v>0</v>
      </c>
      <c r="BV147" s="423">
        <f t="shared" si="54"/>
        <v>0</v>
      </c>
      <c r="BW147" s="423">
        <f t="shared" si="54"/>
        <v>0</v>
      </c>
      <c r="BX147" s="423">
        <f t="shared" si="54"/>
        <v>0</v>
      </c>
      <c r="BY147" s="423">
        <f t="shared" si="54"/>
        <v>0</v>
      </c>
      <c r="BZ147" s="423">
        <f t="shared" si="54"/>
        <v>0</v>
      </c>
      <c r="CA147" s="423">
        <f t="shared" si="54"/>
        <v>0</v>
      </c>
      <c r="CB147" s="423">
        <f t="shared" si="54"/>
        <v>0</v>
      </c>
      <c r="CC147" s="423">
        <f t="shared" si="54"/>
        <v>0</v>
      </c>
      <c r="CD147" s="423">
        <f t="shared" si="54"/>
        <v>0</v>
      </c>
      <c r="CE147" s="423">
        <f t="shared" si="54"/>
        <v>0</v>
      </c>
      <c r="CF147" s="423">
        <f t="shared" si="54"/>
        <v>0</v>
      </c>
      <c r="CG147" s="423">
        <f t="shared" si="54"/>
        <v>0</v>
      </c>
      <c r="CH147" s="423">
        <f t="shared" si="54"/>
        <v>0</v>
      </c>
      <c r="CI147" s="423">
        <f t="shared" si="54"/>
        <v>0</v>
      </c>
      <c r="CJ147" s="423">
        <f t="shared" si="54"/>
        <v>0</v>
      </c>
      <c r="CK147" s="423">
        <f t="shared" si="54"/>
        <v>0</v>
      </c>
      <c r="CL147" s="423">
        <f t="shared" si="54"/>
        <v>0</v>
      </c>
      <c r="CM147" s="423">
        <f t="shared" si="54"/>
        <v>0</v>
      </c>
      <c r="CN147" s="423">
        <f t="shared" si="54"/>
        <v>0</v>
      </c>
      <c r="CO147" s="423">
        <f t="shared" si="54"/>
        <v>0</v>
      </c>
      <c r="CP147" s="423">
        <f t="shared" si="54"/>
        <v>0</v>
      </c>
      <c r="CQ147" s="423">
        <f t="shared" si="54"/>
        <v>0</v>
      </c>
      <c r="CR147" s="423">
        <f t="shared" si="54"/>
        <v>0</v>
      </c>
      <c r="CS147" s="423">
        <f t="shared" si="54"/>
        <v>0</v>
      </c>
      <c r="CT147" s="423">
        <f t="shared" si="54"/>
        <v>0</v>
      </c>
      <c r="CU147" s="423">
        <f t="shared" si="54"/>
        <v>0</v>
      </c>
      <c r="CV147" s="423">
        <f t="shared" si="54"/>
        <v>0</v>
      </c>
      <c r="CW147" s="423">
        <f t="shared" si="54"/>
        <v>0</v>
      </c>
      <c r="CX147" s="423">
        <f t="shared" si="54"/>
        <v>0</v>
      </c>
      <c r="CY147" s="423">
        <f t="shared" si="54"/>
        <v>0</v>
      </c>
      <c r="CZ147" s="423">
        <f t="shared" si="54"/>
        <v>0</v>
      </c>
      <c r="DA147" s="423">
        <f t="shared" si="54"/>
        <v>0</v>
      </c>
      <c r="DB147" s="423">
        <f t="shared" si="54"/>
        <v>0</v>
      </c>
      <c r="DC147" s="423">
        <f t="shared" si="54"/>
        <v>0</v>
      </c>
      <c r="DD147" s="423">
        <f t="shared" si="54"/>
        <v>0</v>
      </c>
      <c r="DE147" s="423">
        <f t="shared" si="54"/>
        <v>0</v>
      </c>
      <c r="DF147" s="423">
        <f t="shared" si="54"/>
        <v>0</v>
      </c>
      <c r="DG147" s="423">
        <f t="shared" si="54"/>
        <v>0</v>
      </c>
      <c r="DH147" s="423">
        <f t="shared" si="54"/>
        <v>0</v>
      </c>
      <c r="DI147" s="423">
        <f t="shared" si="54"/>
        <v>0</v>
      </c>
      <c r="DJ147" s="423">
        <f t="shared" si="54"/>
        <v>0</v>
      </c>
      <c r="DK147" s="423">
        <f t="shared" si="54"/>
        <v>0</v>
      </c>
      <c r="DL147" s="423">
        <f t="shared" si="54"/>
        <v>0</v>
      </c>
      <c r="DM147" s="423">
        <f t="shared" si="54"/>
        <v>0</v>
      </c>
      <c r="DN147" s="423">
        <f t="shared" si="54"/>
        <v>0</v>
      </c>
      <c r="DO147" s="423">
        <f t="shared" si="54"/>
        <v>0</v>
      </c>
      <c r="DP147" s="423">
        <f t="shared" si="54"/>
        <v>0</v>
      </c>
      <c r="DQ147" s="423">
        <f t="shared" si="54"/>
        <v>0</v>
      </c>
      <c r="DR147" s="423">
        <f t="shared" si="54"/>
        <v>0</v>
      </c>
      <c r="DS147" s="423">
        <f t="shared" si="54"/>
        <v>0</v>
      </c>
      <c r="DT147" s="423">
        <f t="shared" si="54"/>
        <v>0</v>
      </c>
      <c r="DU147" s="423">
        <f t="shared" si="54"/>
        <v>0</v>
      </c>
      <c r="DV147" s="423">
        <f t="shared" si="54"/>
        <v>0</v>
      </c>
      <c r="DW147" s="423">
        <f t="shared" si="54"/>
        <v>0</v>
      </c>
      <c r="DX147" s="423">
        <f t="shared" si="54"/>
        <v>0</v>
      </c>
      <c r="DY147" s="423">
        <f t="shared" si="54"/>
        <v>0</v>
      </c>
      <c r="DZ147" s="423">
        <f t="shared" si="54"/>
        <v>0</v>
      </c>
      <c r="EA147" s="423">
        <f t="shared" si="54"/>
        <v>0</v>
      </c>
      <c r="EB147" s="423">
        <f t="shared" ref="EB147:FA147" si="55">IF(EB$124=0,0,SUM(EB21)/EB$124*EB$127)</f>
        <v>0</v>
      </c>
      <c r="EC147" s="423">
        <f t="shared" si="55"/>
        <v>0</v>
      </c>
      <c r="ED147" s="423">
        <f t="shared" si="55"/>
        <v>0</v>
      </c>
      <c r="EE147" s="423">
        <f t="shared" si="55"/>
        <v>0</v>
      </c>
      <c r="EF147" s="423">
        <f t="shared" si="55"/>
        <v>0</v>
      </c>
      <c r="EG147" s="423">
        <f t="shared" si="55"/>
        <v>0</v>
      </c>
      <c r="EH147" s="423">
        <f t="shared" si="55"/>
        <v>0</v>
      </c>
      <c r="EI147" s="423">
        <f t="shared" si="55"/>
        <v>0</v>
      </c>
      <c r="EJ147" s="423">
        <f t="shared" si="55"/>
        <v>0</v>
      </c>
      <c r="EK147" s="423">
        <f t="shared" si="55"/>
        <v>0</v>
      </c>
      <c r="EL147" s="423">
        <f t="shared" si="55"/>
        <v>0</v>
      </c>
      <c r="EM147" s="423">
        <f t="shared" si="55"/>
        <v>0</v>
      </c>
      <c r="EN147" s="423">
        <f t="shared" si="55"/>
        <v>0</v>
      </c>
      <c r="EO147" s="423">
        <f t="shared" si="55"/>
        <v>0</v>
      </c>
      <c r="EP147" s="423">
        <f t="shared" si="55"/>
        <v>0</v>
      </c>
      <c r="EQ147" s="423">
        <f t="shared" si="55"/>
        <v>0</v>
      </c>
      <c r="ER147" s="423">
        <f t="shared" si="55"/>
        <v>0</v>
      </c>
      <c r="ES147" s="423">
        <f t="shared" si="55"/>
        <v>0</v>
      </c>
      <c r="ET147" s="423">
        <f t="shared" si="55"/>
        <v>0</v>
      </c>
      <c r="EU147" s="423">
        <f t="shared" si="55"/>
        <v>0</v>
      </c>
      <c r="EV147" s="423">
        <f t="shared" si="55"/>
        <v>0</v>
      </c>
      <c r="EW147" s="423">
        <f t="shared" si="55"/>
        <v>0</v>
      </c>
      <c r="EX147" s="423">
        <f t="shared" si="55"/>
        <v>0</v>
      </c>
      <c r="EY147" s="423">
        <f t="shared" si="55"/>
        <v>0</v>
      </c>
      <c r="EZ147" s="423">
        <f t="shared" si="55"/>
        <v>0</v>
      </c>
      <c r="FA147" s="423">
        <f t="shared" si="55"/>
        <v>0</v>
      </c>
      <c r="FB147" s="393" t="str">
        <f t="shared" si="10"/>
        <v>289</v>
      </c>
    </row>
    <row r="148" spans="1:158" x14ac:dyDescent="0.15">
      <c r="A148" s="423" t="s">
        <v>1813</v>
      </c>
      <c r="B148" s="423" t="s">
        <v>1091</v>
      </c>
      <c r="C148" s="424">
        <f t="shared" si="6"/>
        <v>0</v>
      </c>
      <c r="D148" s="423">
        <f t="shared" ref="D148:BO148" si="56">IF(D$124=0,0,SUM(D22)/D$124*D$127)</f>
        <v>0</v>
      </c>
      <c r="E148" s="423">
        <f t="shared" si="56"/>
        <v>0</v>
      </c>
      <c r="F148" s="423">
        <f t="shared" si="56"/>
        <v>0</v>
      </c>
      <c r="G148" s="423">
        <f t="shared" si="56"/>
        <v>0</v>
      </c>
      <c r="H148" s="423">
        <f t="shared" si="56"/>
        <v>0</v>
      </c>
      <c r="I148" s="423">
        <f t="shared" si="56"/>
        <v>0</v>
      </c>
      <c r="J148" s="423">
        <f t="shared" si="56"/>
        <v>0</v>
      </c>
      <c r="K148" s="423">
        <f t="shared" si="56"/>
        <v>0</v>
      </c>
      <c r="L148" s="423">
        <f t="shared" si="56"/>
        <v>0</v>
      </c>
      <c r="M148" s="423">
        <f t="shared" si="56"/>
        <v>0</v>
      </c>
      <c r="N148" s="423">
        <f t="shared" si="56"/>
        <v>0</v>
      </c>
      <c r="O148" s="423">
        <f t="shared" si="56"/>
        <v>0</v>
      </c>
      <c r="P148" s="423">
        <f t="shared" si="56"/>
        <v>0</v>
      </c>
      <c r="Q148" s="423">
        <f t="shared" si="56"/>
        <v>0</v>
      </c>
      <c r="R148" s="423">
        <f t="shared" si="56"/>
        <v>0</v>
      </c>
      <c r="S148" s="423">
        <f t="shared" si="56"/>
        <v>0</v>
      </c>
      <c r="T148" s="423">
        <f t="shared" si="56"/>
        <v>0</v>
      </c>
      <c r="U148" s="423">
        <f t="shared" si="56"/>
        <v>0</v>
      </c>
      <c r="V148" s="423">
        <f t="shared" si="56"/>
        <v>0</v>
      </c>
      <c r="W148" s="423">
        <f t="shared" si="56"/>
        <v>0</v>
      </c>
      <c r="X148" s="423">
        <f t="shared" si="56"/>
        <v>0</v>
      </c>
      <c r="Y148" s="423">
        <f t="shared" si="56"/>
        <v>0</v>
      </c>
      <c r="Z148" s="423">
        <f t="shared" si="56"/>
        <v>0</v>
      </c>
      <c r="AA148" s="423">
        <f t="shared" si="56"/>
        <v>0</v>
      </c>
      <c r="AB148" s="423">
        <f t="shared" si="56"/>
        <v>0</v>
      </c>
      <c r="AC148" s="423">
        <f t="shared" si="56"/>
        <v>0</v>
      </c>
      <c r="AD148" s="423">
        <f t="shared" si="56"/>
        <v>0</v>
      </c>
      <c r="AE148" s="423">
        <f t="shared" si="56"/>
        <v>0</v>
      </c>
      <c r="AF148" s="423">
        <f t="shared" si="56"/>
        <v>0</v>
      </c>
      <c r="AG148" s="423">
        <f t="shared" si="56"/>
        <v>0</v>
      </c>
      <c r="AH148" s="423">
        <f t="shared" si="56"/>
        <v>0</v>
      </c>
      <c r="AI148" s="423">
        <f t="shared" si="56"/>
        <v>0</v>
      </c>
      <c r="AJ148" s="423">
        <f t="shared" si="56"/>
        <v>0</v>
      </c>
      <c r="AK148" s="423">
        <f t="shared" si="56"/>
        <v>0</v>
      </c>
      <c r="AL148" s="423">
        <f t="shared" si="56"/>
        <v>0</v>
      </c>
      <c r="AM148" s="423">
        <f t="shared" si="56"/>
        <v>0</v>
      </c>
      <c r="AN148" s="423">
        <f t="shared" si="56"/>
        <v>0</v>
      </c>
      <c r="AO148" s="423">
        <f t="shared" si="56"/>
        <v>0</v>
      </c>
      <c r="AP148" s="423">
        <f t="shared" si="56"/>
        <v>0</v>
      </c>
      <c r="AQ148" s="423">
        <f t="shared" si="56"/>
        <v>0</v>
      </c>
      <c r="AR148" s="423">
        <f t="shared" si="56"/>
        <v>0</v>
      </c>
      <c r="AS148" s="423">
        <f t="shared" si="56"/>
        <v>0</v>
      </c>
      <c r="AT148" s="423">
        <f t="shared" si="56"/>
        <v>0</v>
      </c>
      <c r="AU148" s="423">
        <f t="shared" si="56"/>
        <v>0</v>
      </c>
      <c r="AV148" s="423">
        <f t="shared" si="56"/>
        <v>0</v>
      </c>
      <c r="AW148" s="423">
        <f t="shared" si="56"/>
        <v>0</v>
      </c>
      <c r="AX148" s="423">
        <f t="shared" si="56"/>
        <v>0</v>
      </c>
      <c r="AY148" s="423">
        <f t="shared" si="56"/>
        <v>0</v>
      </c>
      <c r="AZ148" s="423">
        <f t="shared" si="56"/>
        <v>0</v>
      </c>
      <c r="BA148" s="423">
        <f t="shared" si="56"/>
        <v>0</v>
      </c>
      <c r="BB148" s="423">
        <f t="shared" si="56"/>
        <v>0</v>
      </c>
      <c r="BC148" s="423">
        <f t="shared" si="56"/>
        <v>0</v>
      </c>
      <c r="BD148" s="423">
        <f t="shared" si="56"/>
        <v>0</v>
      </c>
      <c r="BE148" s="423">
        <f t="shared" si="56"/>
        <v>0</v>
      </c>
      <c r="BF148" s="423">
        <f t="shared" si="56"/>
        <v>0</v>
      </c>
      <c r="BG148" s="423">
        <f t="shared" si="56"/>
        <v>0</v>
      </c>
      <c r="BH148" s="423">
        <f t="shared" si="56"/>
        <v>0</v>
      </c>
      <c r="BI148" s="423">
        <f t="shared" si="56"/>
        <v>0</v>
      </c>
      <c r="BJ148" s="423">
        <f t="shared" si="56"/>
        <v>0</v>
      </c>
      <c r="BK148" s="423">
        <f t="shared" si="56"/>
        <v>0</v>
      </c>
      <c r="BL148" s="423">
        <f t="shared" si="56"/>
        <v>0</v>
      </c>
      <c r="BM148" s="423">
        <f t="shared" si="56"/>
        <v>0</v>
      </c>
      <c r="BN148" s="423">
        <f t="shared" si="56"/>
        <v>0</v>
      </c>
      <c r="BO148" s="423">
        <f t="shared" si="56"/>
        <v>0</v>
      </c>
      <c r="BP148" s="423">
        <f t="shared" ref="BP148:EA148" si="57">IF(BP$124=0,0,SUM(BP22)/BP$124*BP$127)</f>
        <v>0</v>
      </c>
      <c r="BQ148" s="423">
        <f t="shared" si="57"/>
        <v>0</v>
      </c>
      <c r="BR148" s="423">
        <f t="shared" si="57"/>
        <v>0</v>
      </c>
      <c r="BS148" s="423">
        <f t="shared" si="57"/>
        <v>0</v>
      </c>
      <c r="BT148" s="423">
        <f t="shared" si="57"/>
        <v>0</v>
      </c>
      <c r="BU148" s="423">
        <f t="shared" si="57"/>
        <v>0</v>
      </c>
      <c r="BV148" s="423">
        <f t="shared" si="57"/>
        <v>0</v>
      </c>
      <c r="BW148" s="423">
        <f t="shared" si="57"/>
        <v>0</v>
      </c>
      <c r="BX148" s="423">
        <f t="shared" si="57"/>
        <v>0</v>
      </c>
      <c r="BY148" s="423">
        <f t="shared" si="57"/>
        <v>0</v>
      </c>
      <c r="BZ148" s="423">
        <f t="shared" si="57"/>
        <v>0</v>
      </c>
      <c r="CA148" s="423">
        <f t="shared" si="57"/>
        <v>0</v>
      </c>
      <c r="CB148" s="423">
        <f t="shared" si="57"/>
        <v>0</v>
      </c>
      <c r="CC148" s="423">
        <f t="shared" si="57"/>
        <v>0</v>
      </c>
      <c r="CD148" s="423">
        <f t="shared" si="57"/>
        <v>0</v>
      </c>
      <c r="CE148" s="423">
        <f t="shared" si="57"/>
        <v>0</v>
      </c>
      <c r="CF148" s="423">
        <f t="shared" si="57"/>
        <v>0</v>
      </c>
      <c r="CG148" s="423">
        <f t="shared" si="57"/>
        <v>0</v>
      </c>
      <c r="CH148" s="423">
        <f t="shared" si="57"/>
        <v>0</v>
      </c>
      <c r="CI148" s="423">
        <f t="shared" si="57"/>
        <v>0</v>
      </c>
      <c r="CJ148" s="423">
        <f t="shared" si="57"/>
        <v>0</v>
      </c>
      <c r="CK148" s="423">
        <f t="shared" si="57"/>
        <v>0</v>
      </c>
      <c r="CL148" s="423">
        <f t="shared" si="57"/>
        <v>0</v>
      </c>
      <c r="CM148" s="423">
        <f t="shared" si="57"/>
        <v>0</v>
      </c>
      <c r="CN148" s="423">
        <f t="shared" si="57"/>
        <v>0</v>
      </c>
      <c r="CO148" s="423">
        <f t="shared" si="57"/>
        <v>0</v>
      </c>
      <c r="CP148" s="423">
        <f t="shared" si="57"/>
        <v>0</v>
      </c>
      <c r="CQ148" s="423">
        <f t="shared" si="57"/>
        <v>0</v>
      </c>
      <c r="CR148" s="423">
        <f t="shared" si="57"/>
        <v>0</v>
      </c>
      <c r="CS148" s="423">
        <f t="shared" si="57"/>
        <v>0</v>
      </c>
      <c r="CT148" s="423">
        <f t="shared" si="57"/>
        <v>0</v>
      </c>
      <c r="CU148" s="423">
        <f t="shared" si="57"/>
        <v>0</v>
      </c>
      <c r="CV148" s="423">
        <f t="shared" si="57"/>
        <v>0</v>
      </c>
      <c r="CW148" s="423">
        <f t="shared" si="57"/>
        <v>0</v>
      </c>
      <c r="CX148" s="423">
        <f t="shared" si="57"/>
        <v>0</v>
      </c>
      <c r="CY148" s="423">
        <f t="shared" si="57"/>
        <v>0</v>
      </c>
      <c r="CZ148" s="423">
        <f t="shared" si="57"/>
        <v>0</v>
      </c>
      <c r="DA148" s="423">
        <f t="shared" si="57"/>
        <v>0</v>
      </c>
      <c r="DB148" s="423">
        <f t="shared" si="57"/>
        <v>0</v>
      </c>
      <c r="DC148" s="423">
        <f t="shared" si="57"/>
        <v>0</v>
      </c>
      <c r="DD148" s="423">
        <f t="shared" si="57"/>
        <v>0</v>
      </c>
      <c r="DE148" s="423">
        <f t="shared" si="57"/>
        <v>0</v>
      </c>
      <c r="DF148" s="423">
        <f t="shared" si="57"/>
        <v>0</v>
      </c>
      <c r="DG148" s="423">
        <f t="shared" si="57"/>
        <v>0</v>
      </c>
      <c r="DH148" s="423">
        <f t="shared" si="57"/>
        <v>0</v>
      </c>
      <c r="DI148" s="423">
        <f t="shared" si="57"/>
        <v>0</v>
      </c>
      <c r="DJ148" s="423">
        <f t="shared" si="57"/>
        <v>0</v>
      </c>
      <c r="DK148" s="423">
        <f t="shared" si="57"/>
        <v>0</v>
      </c>
      <c r="DL148" s="423">
        <f t="shared" si="57"/>
        <v>0</v>
      </c>
      <c r="DM148" s="423">
        <f t="shared" si="57"/>
        <v>0</v>
      </c>
      <c r="DN148" s="423">
        <f t="shared" si="57"/>
        <v>0</v>
      </c>
      <c r="DO148" s="423">
        <f t="shared" si="57"/>
        <v>0</v>
      </c>
      <c r="DP148" s="423">
        <f t="shared" si="57"/>
        <v>0</v>
      </c>
      <c r="DQ148" s="423">
        <f t="shared" si="57"/>
        <v>0</v>
      </c>
      <c r="DR148" s="423">
        <f t="shared" si="57"/>
        <v>0</v>
      </c>
      <c r="DS148" s="423">
        <f t="shared" si="57"/>
        <v>0</v>
      </c>
      <c r="DT148" s="423">
        <f t="shared" si="57"/>
        <v>0</v>
      </c>
      <c r="DU148" s="423">
        <f t="shared" si="57"/>
        <v>0</v>
      </c>
      <c r="DV148" s="423">
        <f t="shared" si="57"/>
        <v>0</v>
      </c>
      <c r="DW148" s="423">
        <f t="shared" si="57"/>
        <v>0</v>
      </c>
      <c r="DX148" s="423">
        <f t="shared" si="57"/>
        <v>0</v>
      </c>
      <c r="DY148" s="423">
        <f t="shared" si="57"/>
        <v>0</v>
      </c>
      <c r="DZ148" s="423">
        <f t="shared" si="57"/>
        <v>0</v>
      </c>
      <c r="EA148" s="423">
        <f t="shared" si="57"/>
        <v>0</v>
      </c>
      <c r="EB148" s="423">
        <f t="shared" ref="EB148:FA148" si="58">IF(EB$124=0,0,SUM(EB22)/EB$124*EB$127)</f>
        <v>0</v>
      </c>
      <c r="EC148" s="423">
        <f t="shared" si="58"/>
        <v>0</v>
      </c>
      <c r="ED148" s="423">
        <f t="shared" si="58"/>
        <v>0</v>
      </c>
      <c r="EE148" s="423">
        <f t="shared" si="58"/>
        <v>0</v>
      </c>
      <c r="EF148" s="423">
        <f t="shared" si="58"/>
        <v>0</v>
      </c>
      <c r="EG148" s="423">
        <f t="shared" si="58"/>
        <v>0</v>
      </c>
      <c r="EH148" s="423">
        <f t="shared" si="58"/>
        <v>0</v>
      </c>
      <c r="EI148" s="423">
        <f t="shared" si="58"/>
        <v>0</v>
      </c>
      <c r="EJ148" s="423">
        <f t="shared" si="58"/>
        <v>0</v>
      </c>
      <c r="EK148" s="423">
        <f t="shared" si="58"/>
        <v>0</v>
      </c>
      <c r="EL148" s="423">
        <f t="shared" si="58"/>
        <v>0</v>
      </c>
      <c r="EM148" s="423">
        <f t="shared" si="58"/>
        <v>0</v>
      </c>
      <c r="EN148" s="423">
        <f t="shared" si="58"/>
        <v>0</v>
      </c>
      <c r="EO148" s="423">
        <f t="shared" si="58"/>
        <v>0</v>
      </c>
      <c r="EP148" s="423">
        <f t="shared" si="58"/>
        <v>0</v>
      </c>
      <c r="EQ148" s="423">
        <f t="shared" si="58"/>
        <v>0</v>
      </c>
      <c r="ER148" s="423">
        <f t="shared" si="58"/>
        <v>0</v>
      </c>
      <c r="ES148" s="423">
        <f t="shared" si="58"/>
        <v>0</v>
      </c>
      <c r="ET148" s="423">
        <f t="shared" si="58"/>
        <v>0</v>
      </c>
      <c r="EU148" s="423">
        <f t="shared" si="58"/>
        <v>0</v>
      </c>
      <c r="EV148" s="423">
        <f t="shared" si="58"/>
        <v>0</v>
      </c>
      <c r="EW148" s="423">
        <f t="shared" si="58"/>
        <v>0</v>
      </c>
      <c r="EX148" s="423">
        <f t="shared" si="58"/>
        <v>0</v>
      </c>
      <c r="EY148" s="423">
        <f t="shared" si="58"/>
        <v>0</v>
      </c>
      <c r="EZ148" s="423">
        <f t="shared" si="58"/>
        <v>0</v>
      </c>
      <c r="FA148" s="423">
        <f t="shared" si="58"/>
        <v>0</v>
      </c>
      <c r="FB148" s="393" t="str">
        <f t="shared" si="10"/>
        <v>289</v>
      </c>
    </row>
    <row r="149" spans="1:158" x14ac:dyDescent="0.15">
      <c r="A149" s="423" t="s">
        <v>1812</v>
      </c>
      <c r="B149" s="423" t="s">
        <v>328</v>
      </c>
      <c r="C149" s="424">
        <f t="shared" si="6"/>
        <v>0</v>
      </c>
      <c r="D149" s="423">
        <f t="shared" ref="D149:BO149" si="59">IF(D$124=0,0,SUM(D23)/D$124*D$127)</f>
        <v>0</v>
      </c>
      <c r="E149" s="423">
        <f t="shared" si="59"/>
        <v>0</v>
      </c>
      <c r="F149" s="423">
        <f t="shared" si="59"/>
        <v>0</v>
      </c>
      <c r="G149" s="423">
        <f t="shared" si="59"/>
        <v>0</v>
      </c>
      <c r="H149" s="423">
        <f t="shared" si="59"/>
        <v>0</v>
      </c>
      <c r="I149" s="423">
        <f t="shared" si="59"/>
        <v>0</v>
      </c>
      <c r="J149" s="423">
        <f t="shared" si="59"/>
        <v>0</v>
      </c>
      <c r="K149" s="423">
        <f t="shared" si="59"/>
        <v>0</v>
      </c>
      <c r="L149" s="423">
        <f t="shared" si="59"/>
        <v>0</v>
      </c>
      <c r="M149" s="423">
        <f t="shared" si="59"/>
        <v>0</v>
      </c>
      <c r="N149" s="423">
        <f t="shared" si="59"/>
        <v>0</v>
      </c>
      <c r="O149" s="423">
        <f t="shared" si="59"/>
        <v>0</v>
      </c>
      <c r="P149" s="423">
        <f t="shared" si="59"/>
        <v>0</v>
      </c>
      <c r="Q149" s="423">
        <f t="shared" si="59"/>
        <v>0</v>
      </c>
      <c r="R149" s="423">
        <f t="shared" si="59"/>
        <v>0</v>
      </c>
      <c r="S149" s="423">
        <f t="shared" si="59"/>
        <v>0</v>
      </c>
      <c r="T149" s="423">
        <f t="shared" si="59"/>
        <v>0</v>
      </c>
      <c r="U149" s="423">
        <f t="shared" si="59"/>
        <v>0</v>
      </c>
      <c r="V149" s="423">
        <f t="shared" si="59"/>
        <v>0</v>
      </c>
      <c r="W149" s="423">
        <f t="shared" si="59"/>
        <v>0</v>
      </c>
      <c r="X149" s="423">
        <f t="shared" si="59"/>
        <v>0</v>
      </c>
      <c r="Y149" s="423">
        <f t="shared" si="59"/>
        <v>0</v>
      </c>
      <c r="Z149" s="423">
        <f t="shared" si="59"/>
        <v>0</v>
      </c>
      <c r="AA149" s="423">
        <f t="shared" si="59"/>
        <v>0</v>
      </c>
      <c r="AB149" s="423">
        <f t="shared" si="59"/>
        <v>0</v>
      </c>
      <c r="AC149" s="423">
        <f t="shared" si="59"/>
        <v>0</v>
      </c>
      <c r="AD149" s="423">
        <f t="shared" si="59"/>
        <v>0</v>
      </c>
      <c r="AE149" s="423">
        <f t="shared" si="59"/>
        <v>0</v>
      </c>
      <c r="AF149" s="423">
        <f t="shared" si="59"/>
        <v>0</v>
      </c>
      <c r="AG149" s="423">
        <f t="shared" si="59"/>
        <v>0</v>
      </c>
      <c r="AH149" s="423">
        <f t="shared" si="59"/>
        <v>0</v>
      </c>
      <c r="AI149" s="423">
        <f t="shared" si="59"/>
        <v>0</v>
      </c>
      <c r="AJ149" s="423">
        <f t="shared" si="59"/>
        <v>0</v>
      </c>
      <c r="AK149" s="423">
        <f t="shared" si="59"/>
        <v>0</v>
      </c>
      <c r="AL149" s="423">
        <f t="shared" si="59"/>
        <v>0</v>
      </c>
      <c r="AM149" s="423">
        <f t="shared" si="59"/>
        <v>0</v>
      </c>
      <c r="AN149" s="423">
        <f t="shared" si="59"/>
        <v>0</v>
      </c>
      <c r="AO149" s="423">
        <f t="shared" si="59"/>
        <v>0</v>
      </c>
      <c r="AP149" s="423">
        <f t="shared" si="59"/>
        <v>0</v>
      </c>
      <c r="AQ149" s="423">
        <f t="shared" si="59"/>
        <v>0</v>
      </c>
      <c r="AR149" s="423">
        <f t="shared" si="59"/>
        <v>0</v>
      </c>
      <c r="AS149" s="423">
        <f t="shared" si="59"/>
        <v>0</v>
      </c>
      <c r="AT149" s="423">
        <f t="shared" si="59"/>
        <v>0</v>
      </c>
      <c r="AU149" s="423">
        <f t="shared" si="59"/>
        <v>0</v>
      </c>
      <c r="AV149" s="423">
        <f t="shared" si="59"/>
        <v>0</v>
      </c>
      <c r="AW149" s="423">
        <f t="shared" si="59"/>
        <v>0</v>
      </c>
      <c r="AX149" s="423">
        <f t="shared" si="59"/>
        <v>0</v>
      </c>
      <c r="AY149" s="423">
        <f t="shared" si="59"/>
        <v>0</v>
      </c>
      <c r="AZ149" s="423">
        <f t="shared" si="59"/>
        <v>0</v>
      </c>
      <c r="BA149" s="423">
        <f t="shared" si="59"/>
        <v>0</v>
      </c>
      <c r="BB149" s="423">
        <f t="shared" si="59"/>
        <v>0</v>
      </c>
      <c r="BC149" s="423">
        <f t="shared" si="59"/>
        <v>0</v>
      </c>
      <c r="BD149" s="423">
        <f t="shared" si="59"/>
        <v>0</v>
      </c>
      <c r="BE149" s="423">
        <f t="shared" si="59"/>
        <v>0</v>
      </c>
      <c r="BF149" s="423">
        <f t="shared" si="59"/>
        <v>0</v>
      </c>
      <c r="BG149" s="423">
        <f t="shared" si="59"/>
        <v>0</v>
      </c>
      <c r="BH149" s="423">
        <f t="shared" si="59"/>
        <v>0</v>
      </c>
      <c r="BI149" s="423">
        <f t="shared" si="59"/>
        <v>0</v>
      </c>
      <c r="BJ149" s="423">
        <f t="shared" si="59"/>
        <v>0</v>
      </c>
      <c r="BK149" s="423">
        <f t="shared" si="59"/>
        <v>0</v>
      </c>
      <c r="BL149" s="423">
        <f t="shared" si="59"/>
        <v>0</v>
      </c>
      <c r="BM149" s="423">
        <f t="shared" si="59"/>
        <v>0</v>
      </c>
      <c r="BN149" s="423">
        <f t="shared" si="59"/>
        <v>0</v>
      </c>
      <c r="BO149" s="423">
        <f t="shared" si="59"/>
        <v>0</v>
      </c>
      <c r="BP149" s="423">
        <f t="shared" ref="BP149:EA149" si="60">IF(BP$124=0,0,SUM(BP23)/BP$124*BP$127)</f>
        <v>0</v>
      </c>
      <c r="BQ149" s="423">
        <f t="shared" si="60"/>
        <v>0</v>
      </c>
      <c r="BR149" s="423">
        <f t="shared" si="60"/>
        <v>0</v>
      </c>
      <c r="BS149" s="423">
        <f t="shared" si="60"/>
        <v>0</v>
      </c>
      <c r="BT149" s="423">
        <f t="shared" si="60"/>
        <v>0</v>
      </c>
      <c r="BU149" s="423">
        <f t="shared" si="60"/>
        <v>0</v>
      </c>
      <c r="BV149" s="423">
        <f t="shared" si="60"/>
        <v>0</v>
      </c>
      <c r="BW149" s="423">
        <f t="shared" si="60"/>
        <v>0</v>
      </c>
      <c r="BX149" s="423">
        <f t="shared" si="60"/>
        <v>0</v>
      </c>
      <c r="BY149" s="423">
        <f t="shared" si="60"/>
        <v>0</v>
      </c>
      <c r="BZ149" s="423">
        <f t="shared" si="60"/>
        <v>0</v>
      </c>
      <c r="CA149" s="423">
        <f t="shared" si="60"/>
        <v>0</v>
      </c>
      <c r="CB149" s="423">
        <f t="shared" si="60"/>
        <v>0</v>
      </c>
      <c r="CC149" s="423">
        <f t="shared" si="60"/>
        <v>0</v>
      </c>
      <c r="CD149" s="423">
        <f t="shared" si="60"/>
        <v>0</v>
      </c>
      <c r="CE149" s="423">
        <f t="shared" si="60"/>
        <v>0</v>
      </c>
      <c r="CF149" s="423">
        <f t="shared" si="60"/>
        <v>0</v>
      </c>
      <c r="CG149" s="423">
        <f t="shared" si="60"/>
        <v>0</v>
      </c>
      <c r="CH149" s="423">
        <f t="shared" si="60"/>
        <v>0</v>
      </c>
      <c r="CI149" s="423">
        <f t="shared" si="60"/>
        <v>0</v>
      </c>
      <c r="CJ149" s="423">
        <f t="shared" si="60"/>
        <v>0</v>
      </c>
      <c r="CK149" s="423">
        <f t="shared" si="60"/>
        <v>0</v>
      </c>
      <c r="CL149" s="423">
        <f t="shared" si="60"/>
        <v>0</v>
      </c>
      <c r="CM149" s="423">
        <f t="shared" si="60"/>
        <v>0</v>
      </c>
      <c r="CN149" s="423">
        <f t="shared" si="60"/>
        <v>0</v>
      </c>
      <c r="CO149" s="423">
        <f t="shared" si="60"/>
        <v>0</v>
      </c>
      <c r="CP149" s="423">
        <f t="shared" si="60"/>
        <v>0</v>
      </c>
      <c r="CQ149" s="423">
        <f t="shared" si="60"/>
        <v>0</v>
      </c>
      <c r="CR149" s="423">
        <f t="shared" si="60"/>
        <v>0</v>
      </c>
      <c r="CS149" s="423">
        <f t="shared" si="60"/>
        <v>0</v>
      </c>
      <c r="CT149" s="423">
        <f t="shared" si="60"/>
        <v>0</v>
      </c>
      <c r="CU149" s="423">
        <f t="shared" si="60"/>
        <v>0</v>
      </c>
      <c r="CV149" s="423">
        <f t="shared" si="60"/>
        <v>0</v>
      </c>
      <c r="CW149" s="423">
        <f t="shared" si="60"/>
        <v>0</v>
      </c>
      <c r="CX149" s="423">
        <f t="shared" si="60"/>
        <v>0</v>
      </c>
      <c r="CY149" s="423">
        <f t="shared" si="60"/>
        <v>0</v>
      </c>
      <c r="CZ149" s="423">
        <f t="shared" si="60"/>
        <v>0</v>
      </c>
      <c r="DA149" s="423">
        <f t="shared" si="60"/>
        <v>0</v>
      </c>
      <c r="DB149" s="423">
        <f t="shared" si="60"/>
        <v>0</v>
      </c>
      <c r="DC149" s="423">
        <f t="shared" si="60"/>
        <v>0</v>
      </c>
      <c r="DD149" s="423">
        <f t="shared" si="60"/>
        <v>0</v>
      </c>
      <c r="DE149" s="423">
        <f t="shared" si="60"/>
        <v>0</v>
      </c>
      <c r="DF149" s="423">
        <f t="shared" si="60"/>
        <v>0</v>
      </c>
      <c r="DG149" s="423">
        <f t="shared" si="60"/>
        <v>0</v>
      </c>
      <c r="DH149" s="423">
        <f t="shared" si="60"/>
        <v>0</v>
      </c>
      <c r="DI149" s="423">
        <f t="shared" si="60"/>
        <v>0</v>
      </c>
      <c r="DJ149" s="423">
        <f t="shared" si="60"/>
        <v>0</v>
      </c>
      <c r="DK149" s="423">
        <f t="shared" si="60"/>
        <v>0</v>
      </c>
      <c r="DL149" s="423">
        <f t="shared" si="60"/>
        <v>0</v>
      </c>
      <c r="DM149" s="423">
        <f t="shared" si="60"/>
        <v>0</v>
      </c>
      <c r="DN149" s="423">
        <f t="shared" si="60"/>
        <v>0</v>
      </c>
      <c r="DO149" s="423">
        <f t="shared" si="60"/>
        <v>0</v>
      </c>
      <c r="DP149" s="423">
        <f t="shared" si="60"/>
        <v>0</v>
      </c>
      <c r="DQ149" s="423">
        <f t="shared" si="60"/>
        <v>0</v>
      </c>
      <c r="DR149" s="423">
        <f t="shared" si="60"/>
        <v>0</v>
      </c>
      <c r="DS149" s="423">
        <f t="shared" si="60"/>
        <v>0</v>
      </c>
      <c r="DT149" s="423">
        <f t="shared" si="60"/>
        <v>0</v>
      </c>
      <c r="DU149" s="423">
        <f t="shared" si="60"/>
        <v>0</v>
      </c>
      <c r="DV149" s="423">
        <f t="shared" si="60"/>
        <v>0</v>
      </c>
      <c r="DW149" s="423">
        <f t="shared" si="60"/>
        <v>0</v>
      </c>
      <c r="DX149" s="423">
        <f t="shared" si="60"/>
        <v>0</v>
      </c>
      <c r="DY149" s="423">
        <f t="shared" si="60"/>
        <v>0</v>
      </c>
      <c r="DZ149" s="423">
        <f t="shared" si="60"/>
        <v>0</v>
      </c>
      <c r="EA149" s="423">
        <f t="shared" si="60"/>
        <v>0</v>
      </c>
      <c r="EB149" s="423">
        <f t="shared" ref="EB149:FA149" si="61">IF(EB$124=0,0,SUM(EB23)/EB$124*EB$127)</f>
        <v>0</v>
      </c>
      <c r="EC149" s="423">
        <f t="shared" si="61"/>
        <v>0</v>
      </c>
      <c r="ED149" s="423">
        <f t="shared" si="61"/>
        <v>0</v>
      </c>
      <c r="EE149" s="423">
        <f t="shared" si="61"/>
        <v>0</v>
      </c>
      <c r="EF149" s="423">
        <f t="shared" si="61"/>
        <v>0</v>
      </c>
      <c r="EG149" s="423">
        <f t="shared" si="61"/>
        <v>0</v>
      </c>
      <c r="EH149" s="423">
        <f t="shared" si="61"/>
        <v>0</v>
      </c>
      <c r="EI149" s="423">
        <f t="shared" si="61"/>
        <v>0</v>
      </c>
      <c r="EJ149" s="423">
        <f t="shared" si="61"/>
        <v>0</v>
      </c>
      <c r="EK149" s="423">
        <f t="shared" si="61"/>
        <v>0</v>
      </c>
      <c r="EL149" s="423">
        <f t="shared" si="61"/>
        <v>0</v>
      </c>
      <c r="EM149" s="423">
        <f t="shared" si="61"/>
        <v>0</v>
      </c>
      <c r="EN149" s="423">
        <f t="shared" si="61"/>
        <v>0</v>
      </c>
      <c r="EO149" s="423">
        <f t="shared" si="61"/>
        <v>0</v>
      </c>
      <c r="EP149" s="423">
        <f t="shared" si="61"/>
        <v>0</v>
      </c>
      <c r="EQ149" s="423">
        <f t="shared" si="61"/>
        <v>0</v>
      </c>
      <c r="ER149" s="423">
        <f t="shared" si="61"/>
        <v>0</v>
      </c>
      <c r="ES149" s="423">
        <f t="shared" si="61"/>
        <v>0</v>
      </c>
      <c r="ET149" s="423">
        <f t="shared" si="61"/>
        <v>0</v>
      </c>
      <c r="EU149" s="423">
        <f t="shared" si="61"/>
        <v>0</v>
      </c>
      <c r="EV149" s="423">
        <f t="shared" si="61"/>
        <v>0</v>
      </c>
      <c r="EW149" s="423">
        <f t="shared" si="61"/>
        <v>0</v>
      </c>
      <c r="EX149" s="423">
        <f t="shared" si="61"/>
        <v>0</v>
      </c>
      <c r="EY149" s="423">
        <f t="shared" si="61"/>
        <v>0</v>
      </c>
      <c r="EZ149" s="423">
        <f t="shared" si="61"/>
        <v>0</v>
      </c>
      <c r="FA149" s="423">
        <f t="shared" si="61"/>
        <v>0</v>
      </c>
      <c r="FB149" s="393" t="str">
        <f t="shared" si="10"/>
        <v>289</v>
      </c>
    </row>
    <row r="150" spans="1:158" x14ac:dyDescent="0.15">
      <c r="A150" s="423" t="s">
        <v>1811</v>
      </c>
      <c r="B150" s="423" t="s">
        <v>1092</v>
      </c>
      <c r="C150" s="424">
        <f t="shared" si="6"/>
        <v>0</v>
      </c>
      <c r="D150" s="423">
        <f t="shared" ref="D150:BO150" si="62">IF(D$124=0,0,SUM(D24)/D$124*D$127)</f>
        <v>0</v>
      </c>
      <c r="E150" s="423">
        <f t="shared" si="62"/>
        <v>0</v>
      </c>
      <c r="F150" s="423">
        <f t="shared" si="62"/>
        <v>0</v>
      </c>
      <c r="G150" s="423">
        <f t="shared" si="62"/>
        <v>0</v>
      </c>
      <c r="H150" s="423">
        <f t="shared" si="62"/>
        <v>0</v>
      </c>
      <c r="I150" s="423">
        <f t="shared" si="62"/>
        <v>0</v>
      </c>
      <c r="J150" s="423">
        <f t="shared" si="62"/>
        <v>0</v>
      </c>
      <c r="K150" s="423">
        <f t="shared" si="62"/>
        <v>0</v>
      </c>
      <c r="L150" s="423">
        <f t="shared" si="62"/>
        <v>0</v>
      </c>
      <c r="M150" s="423">
        <f t="shared" si="62"/>
        <v>0</v>
      </c>
      <c r="N150" s="423">
        <f t="shared" si="62"/>
        <v>0</v>
      </c>
      <c r="O150" s="423">
        <f t="shared" si="62"/>
        <v>0</v>
      </c>
      <c r="P150" s="423">
        <f t="shared" si="62"/>
        <v>0</v>
      </c>
      <c r="Q150" s="423">
        <f t="shared" si="62"/>
        <v>0</v>
      </c>
      <c r="R150" s="423">
        <f t="shared" si="62"/>
        <v>0</v>
      </c>
      <c r="S150" s="423">
        <f t="shared" si="62"/>
        <v>0</v>
      </c>
      <c r="T150" s="423">
        <f t="shared" si="62"/>
        <v>0</v>
      </c>
      <c r="U150" s="423">
        <f t="shared" si="62"/>
        <v>0</v>
      </c>
      <c r="V150" s="423">
        <f t="shared" si="62"/>
        <v>0</v>
      </c>
      <c r="W150" s="423">
        <f t="shared" si="62"/>
        <v>0</v>
      </c>
      <c r="X150" s="423">
        <f t="shared" si="62"/>
        <v>0</v>
      </c>
      <c r="Y150" s="423">
        <f t="shared" si="62"/>
        <v>0</v>
      </c>
      <c r="Z150" s="423">
        <f t="shared" si="62"/>
        <v>0</v>
      </c>
      <c r="AA150" s="423">
        <f t="shared" si="62"/>
        <v>0</v>
      </c>
      <c r="AB150" s="423">
        <f t="shared" si="62"/>
        <v>0</v>
      </c>
      <c r="AC150" s="423">
        <f t="shared" si="62"/>
        <v>0</v>
      </c>
      <c r="AD150" s="423">
        <f t="shared" si="62"/>
        <v>0</v>
      </c>
      <c r="AE150" s="423">
        <f t="shared" si="62"/>
        <v>0</v>
      </c>
      <c r="AF150" s="423">
        <f t="shared" si="62"/>
        <v>0</v>
      </c>
      <c r="AG150" s="423">
        <f t="shared" si="62"/>
        <v>0</v>
      </c>
      <c r="AH150" s="423">
        <f t="shared" si="62"/>
        <v>0</v>
      </c>
      <c r="AI150" s="423">
        <f t="shared" si="62"/>
        <v>0</v>
      </c>
      <c r="AJ150" s="423">
        <f t="shared" si="62"/>
        <v>0</v>
      </c>
      <c r="AK150" s="423">
        <f t="shared" si="62"/>
        <v>0</v>
      </c>
      <c r="AL150" s="423">
        <f t="shared" si="62"/>
        <v>0</v>
      </c>
      <c r="AM150" s="423">
        <f t="shared" si="62"/>
        <v>0</v>
      </c>
      <c r="AN150" s="423">
        <f t="shared" si="62"/>
        <v>0</v>
      </c>
      <c r="AO150" s="423">
        <f t="shared" si="62"/>
        <v>0</v>
      </c>
      <c r="AP150" s="423">
        <f t="shared" si="62"/>
        <v>0</v>
      </c>
      <c r="AQ150" s="423">
        <f t="shared" si="62"/>
        <v>0</v>
      </c>
      <c r="AR150" s="423">
        <f t="shared" si="62"/>
        <v>0</v>
      </c>
      <c r="AS150" s="423">
        <f t="shared" si="62"/>
        <v>0</v>
      </c>
      <c r="AT150" s="423">
        <f t="shared" si="62"/>
        <v>0</v>
      </c>
      <c r="AU150" s="423">
        <f t="shared" si="62"/>
        <v>0</v>
      </c>
      <c r="AV150" s="423">
        <f t="shared" si="62"/>
        <v>0</v>
      </c>
      <c r="AW150" s="423">
        <f t="shared" si="62"/>
        <v>0</v>
      </c>
      <c r="AX150" s="423">
        <f t="shared" si="62"/>
        <v>0</v>
      </c>
      <c r="AY150" s="423">
        <f t="shared" si="62"/>
        <v>0</v>
      </c>
      <c r="AZ150" s="423">
        <f t="shared" si="62"/>
        <v>0</v>
      </c>
      <c r="BA150" s="423">
        <f t="shared" si="62"/>
        <v>0</v>
      </c>
      <c r="BB150" s="423">
        <f t="shared" si="62"/>
        <v>0</v>
      </c>
      <c r="BC150" s="423">
        <f t="shared" si="62"/>
        <v>0</v>
      </c>
      <c r="BD150" s="423">
        <f t="shared" si="62"/>
        <v>0</v>
      </c>
      <c r="BE150" s="423">
        <f t="shared" si="62"/>
        <v>0</v>
      </c>
      <c r="BF150" s="423">
        <f t="shared" si="62"/>
        <v>0</v>
      </c>
      <c r="BG150" s="423">
        <f t="shared" si="62"/>
        <v>0</v>
      </c>
      <c r="BH150" s="423">
        <f t="shared" si="62"/>
        <v>0</v>
      </c>
      <c r="BI150" s="423">
        <f t="shared" si="62"/>
        <v>0</v>
      </c>
      <c r="BJ150" s="423">
        <f t="shared" si="62"/>
        <v>0</v>
      </c>
      <c r="BK150" s="423">
        <f t="shared" si="62"/>
        <v>0</v>
      </c>
      <c r="BL150" s="423">
        <f t="shared" si="62"/>
        <v>0</v>
      </c>
      <c r="BM150" s="423">
        <f t="shared" si="62"/>
        <v>0</v>
      </c>
      <c r="BN150" s="423">
        <f t="shared" si="62"/>
        <v>0</v>
      </c>
      <c r="BO150" s="423">
        <f t="shared" si="62"/>
        <v>0</v>
      </c>
      <c r="BP150" s="423">
        <f t="shared" ref="BP150:EA150" si="63">IF(BP$124=0,0,SUM(BP24)/BP$124*BP$127)</f>
        <v>0</v>
      </c>
      <c r="BQ150" s="423">
        <f t="shared" si="63"/>
        <v>0</v>
      </c>
      <c r="BR150" s="423">
        <f t="shared" si="63"/>
        <v>0</v>
      </c>
      <c r="BS150" s="423">
        <f t="shared" si="63"/>
        <v>0</v>
      </c>
      <c r="BT150" s="423">
        <f t="shared" si="63"/>
        <v>0</v>
      </c>
      <c r="BU150" s="423">
        <f t="shared" si="63"/>
        <v>0</v>
      </c>
      <c r="BV150" s="423">
        <f t="shared" si="63"/>
        <v>0</v>
      </c>
      <c r="BW150" s="423">
        <f t="shared" si="63"/>
        <v>0</v>
      </c>
      <c r="BX150" s="423">
        <f t="shared" si="63"/>
        <v>0</v>
      </c>
      <c r="BY150" s="423">
        <f t="shared" si="63"/>
        <v>0</v>
      </c>
      <c r="BZ150" s="423">
        <f t="shared" si="63"/>
        <v>0</v>
      </c>
      <c r="CA150" s="423">
        <f t="shared" si="63"/>
        <v>0</v>
      </c>
      <c r="CB150" s="423">
        <f t="shared" si="63"/>
        <v>0</v>
      </c>
      <c r="CC150" s="423">
        <f t="shared" si="63"/>
        <v>0</v>
      </c>
      <c r="CD150" s="423">
        <f t="shared" si="63"/>
        <v>0</v>
      </c>
      <c r="CE150" s="423">
        <f t="shared" si="63"/>
        <v>0</v>
      </c>
      <c r="CF150" s="423">
        <f t="shared" si="63"/>
        <v>0</v>
      </c>
      <c r="CG150" s="423">
        <f t="shared" si="63"/>
        <v>0</v>
      </c>
      <c r="CH150" s="423">
        <f t="shared" si="63"/>
        <v>0</v>
      </c>
      <c r="CI150" s="423">
        <f t="shared" si="63"/>
        <v>0</v>
      </c>
      <c r="CJ150" s="423">
        <f t="shared" si="63"/>
        <v>0</v>
      </c>
      <c r="CK150" s="423">
        <f t="shared" si="63"/>
        <v>0</v>
      </c>
      <c r="CL150" s="423">
        <f t="shared" si="63"/>
        <v>0</v>
      </c>
      <c r="CM150" s="423">
        <f t="shared" si="63"/>
        <v>0</v>
      </c>
      <c r="CN150" s="423">
        <f t="shared" si="63"/>
        <v>0</v>
      </c>
      <c r="CO150" s="423">
        <f t="shared" si="63"/>
        <v>0</v>
      </c>
      <c r="CP150" s="423">
        <f t="shared" si="63"/>
        <v>0</v>
      </c>
      <c r="CQ150" s="423">
        <f t="shared" si="63"/>
        <v>0</v>
      </c>
      <c r="CR150" s="423">
        <f t="shared" si="63"/>
        <v>0</v>
      </c>
      <c r="CS150" s="423">
        <f t="shared" si="63"/>
        <v>0</v>
      </c>
      <c r="CT150" s="423">
        <f t="shared" si="63"/>
        <v>0</v>
      </c>
      <c r="CU150" s="423">
        <f t="shared" si="63"/>
        <v>0</v>
      </c>
      <c r="CV150" s="423">
        <f t="shared" si="63"/>
        <v>0</v>
      </c>
      <c r="CW150" s="423">
        <f t="shared" si="63"/>
        <v>0</v>
      </c>
      <c r="CX150" s="423">
        <f t="shared" si="63"/>
        <v>0</v>
      </c>
      <c r="CY150" s="423">
        <f t="shared" si="63"/>
        <v>0</v>
      </c>
      <c r="CZ150" s="423">
        <f t="shared" si="63"/>
        <v>0</v>
      </c>
      <c r="DA150" s="423">
        <f t="shared" si="63"/>
        <v>0</v>
      </c>
      <c r="DB150" s="423">
        <f t="shared" si="63"/>
        <v>0</v>
      </c>
      <c r="DC150" s="423">
        <f t="shared" si="63"/>
        <v>0</v>
      </c>
      <c r="DD150" s="423">
        <f t="shared" si="63"/>
        <v>0</v>
      </c>
      <c r="DE150" s="423">
        <f t="shared" si="63"/>
        <v>0</v>
      </c>
      <c r="DF150" s="423">
        <f t="shared" si="63"/>
        <v>0</v>
      </c>
      <c r="DG150" s="423">
        <f t="shared" si="63"/>
        <v>0</v>
      </c>
      <c r="DH150" s="423">
        <f t="shared" si="63"/>
        <v>0</v>
      </c>
      <c r="DI150" s="423">
        <f t="shared" si="63"/>
        <v>0</v>
      </c>
      <c r="DJ150" s="423">
        <f t="shared" si="63"/>
        <v>0</v>
      </c>
      <c r="DK150" s="423">
        <f t="shared" si="63"/>
        <v>0</v>
      </c>
      <c r="DL150" s="423">
        <f t="shared" si="63"/>
        <v>0</v>
      </c>
      <c r="DM150" s="423">
        <f t="shared" si="63"/>
        <v>0</v>
      </c>
      <c r="DN150" s="423">
        <f t="shared" si="63"/>
        <v>0</v>
      </c>
      <c r="DO150" s="423">
        <f t="shared" si="63"/>
        <v>0</v>
      </c>
      <c r="DP150" s="423">
        <f t="shared" si="63"/>
        <v>0</v>
      </c>
      <c r="DQ150" s="423">
        <f t="shared" si="63"/>
        <v>0</v>
      </c>
      <c r="DR150" s="423">
        <f t="shared" si="63"/>
        <v>0</v>
      </c>
      <c r="DS150" s="423">
        <f t="shared" si="63"/>
        <v>0</v>
      </c>
      <c r="DT150" s="423">
        <f t="shared" si="63"/>
        <v>0</v>
      </c>
      <c r="DU150" s="423">
        <f t="shared" si="63"/>
        <v>0</v>
      </c>
      <c r="DV150" s="423">
        <f t="shared" si="63"/>
        <v>0</v>
      </c>
      <c r="DW150" s="423">
        <f t="shared" si="63"/>
        <v>0</v>
      </c>
      <c r="DX150" s="423">
        <f t="shared" si="63"/>
        <v>0</v>
      </c>
      <c r="DY150" s="423">
        <f t="shared" si="63"/>
        <v>0</v>
      </c>
      <c r="DZ150" s="423">
        <f t="shared" si="63"/>
        <v>0</v>
      </c>
      <c r="EA150" s="423">
        <f t="shared" si="63"/>
        <v>0</v>
      </c>
      <c r="EB150" s="423">
        <f t="shared" ref="EB150:FA150" si="64">IF(EB$124=0,0,SUM(EB24)/EB$124*EB$127)</f>
        <v>0</v>
      </c>
      <c r="EC150" s="423">
        <f t="shared" si="64"/>
        <v>0</v>
      </c>
      <c r="ED150" s="423">
        <f t="shared" si="64"/>
        <v>0</v>
      </c>
      <c r="EE150" s="423">
        <f t="shared" si="64"/>
        <v>0</v>
      </c>
      <c r="EF150" s="423">
        <f t="shared" si="64"/>
        <v>0</v>
      </c>
      <c r="EG150" s="423">
        <f t="shared" si="64"/>
        <v>0</v>
      </c>
      <c r="EH150" s="423">
        <f t="shared" si="64"/>
        <v>0</v>
      </c>
      <c r="EI150" s="423">
        <f t="shared" si="64"/>
        <v>0</v>
      </c>
      <c r="EJ150" s="423">
        <f t="shared" si="64"/>
        <v>0</v>
      </c>
      <c r="EK150" s="423">
        <f t="shared" si="64"/>
        <v>0</v>
      </c>
      <c r="EL150" s="423">
        <f t="shared" si="64"/>
        <v>0</v>
      </c>
      <c r="EM150" s="423">
        <f t="shared" si="64"/>
        <v>0</v>
      </c>
      <c r="EN150" s="423">
        <f t="shared" si="64"/>
        <v>0</v>
      </c>
      <c r="EO150" s="423">
        <f t="shared" si="64"/>
        <v>0</v>
      </c>
      <c r="EP150" s="423">
        <f t="shared" si="64"/>
        <v>0</v>
      </c>
      <c r="EQ150" s="423">
        <f t="shared" si="64"/>
        <v>0</v>
      </c>
      <c r="ER150" s="423">
        <f t="shared" si="64"/>
        <v>0</v>
      </c>
      <c r="ES150" s="423">
        <f t="shared" si="64"/>
        <v>0</v>
      </c>
      <c r="ET150" s="423">
        <f t="shared" si="64"/>
        <v>0</v>
      </c>
      <c r="EU150" s="423">
        <f t="shared" si="64"/>
        <v>0</v>
      </c>
      <c r="EV150" s="423">
        <f t="shared" si="64"/>
        <v>0</v>
      </c>
      <c r="EW150" s="423">
        <f t="shared" si="64"/>
        <v>0</v>
      </c>
      <c r="EX150" s="423">
        <f t="shared" si="64"/>
        <v>0</v>
      </c>
      <c r="EY150" s="423">
        <f t="shared" si="64"/>
        <v>0</v>
      </c>
      <c r="EZ150" s="423">
        <f t="shared" si="64"/>
        <v>0</v>
      </c>
      <c r="FA150" s="423">
        <f t="shared" si="64"/>
        <v>0</v>
      </c>
      <c r="FB150" s="393" t="str">
        <f t="shared" si="10"/>
        <v>291</v>
      </c>
    </row>
    <row r="151" spans="1:158" x14ac:dyDescent="0.15">
      <c r="A151" s="423" t="s">
        <v>1810</v>
      </c>
      <c r="B151" s="423" t="s">
        <v>1093</v>
      </c>
      <c r="C151" s="424">
        <f t="shared" si="6"/>
        <v>0</v>
      </c>
      <c r="D151" s="423">
        <f t="shared" ref="D151:BO151" si="65">IF(D$124=0,0,SUM(D25)/D$124*D$127)</f>
        <v>0</v>
      </c>
      <c r="E151" s="423">
        <f t="shared" si="65"/>
        <v>0</v>
      </c>
      <c r="F151" s="423">
        <f t="shared" si="65"/>
        <v>0</v>
      </c>
      <c r="G151" s="423">
        <f t="shared" si="65"/>
        <v>0</v>
      </c>
      <c r="H151" s="423">
        <f t="shared" si="65"/>
        <v>0</v>
      </c>
      <c r="I151" s="423">
        <f t="shared" si="65"/>
        <v>0</v>
      </c>
      <c r="J151" s="423">
        <f t="shared" si="65"/>
        <v>0</v>
      </c>
      <c r="K151" s="423">
        <f t="shared" si="65"/>
        <v>0</v>
      </c>
      <c r="L151" s="423">
        <f t="shared" si="65"/>
        <v>0</v>
      </c>
      <c r="M151" s="423">
        <f t="shared" si="65"/>
        <v>0</v>
      </c>
      <c r="N151" s="423">
        <f t="shared" si="65"/>
        <v>0</v>
      </c>
      <c r="O151" s="423">
        <f t="shared" si="65"/>
        <v>0</v>
      </c>
      <c r="P151" s="423">
        <f t="shared" si="65"/>
        <v>0</v>
      </c>
      <c r="Q151" s="423">
        <f t="shared" si="65"/>
        <v>0</v>
      </c>
      <c r="R151" s="423">
        <f t="shared" si="65"/>
        <v>0</v>
      </c>
      <c r="S151" s="423">
        <f t="shared" si="65"/>
        <v>0</v>
      </c>
      <c r="T151" s="423">
        <f t="shared" si="65"/>
        <v>0</v>
      </c>
      <c r="U151" s="423">
        <f t="shared" si="65"/>
        <v>0</v>
      </c>
      <c r="V151" s="423">
        <f t="shared" si="65"/>
        <v>0</v>
      </c>
      <c r="W151" s="423">
        <f t="shared" si="65"/>
        <v>0</v>
      </c>
      <c r="X151" s="423">
        <f t="shared" si="65"/>
        <v>0</v>
      </c>
      <c r="Y151" s="423">
        <f t="shared" si="65"/>
        <v>0</v>
      </c>
      <c r="Z151" s="423">
        <f t="shared" si="65"/>
        <v>0</v>
      </c>
      <c r="AA151" s="423">
        <f t="shared" si="65"/>
        <v>0</v>
      </c>
      <c r="AB151" s="423">
        <f t="shared" si="65"/>
        <v>0</v>
      </c>
      <c r="AC151" s="423">
        <f t="shared" si="65"/>
        <v>0</v>
      </c>
      <c r="AD151" s="423">
        <f t="shared" si="65"/>
        <v>0</v>
      </c>
      <c r="AE151" s="423">
        <f t="shared" si="65"/>
        <v>0</v>
      </c>
      <c r="AF151" s="423">
        <f t="shared" si="65"/>
        <v>0</v>
      </c>
      <c r="AG151" s="423">
        <f t="shared" si="65"/>
        <v>0</v>
      </c>
      <c r="AH151" s="423">
        <f t="shared" si="65"/>
        <v>0</v>
      </c>
      <c r="AI151" s="423">
        <f t="shared" si="65"/>
        <v>0</v>
      </c>
      <c r="AJ151" s="423">
        <f t="shared" si="65"/>
        <v>0</v>
      </c>
      <c r="AK151" s="423">
        <f t="shared" si="65"/>
        <v>0</v>
      </c>
      <c r="AL151" s="423">
        <f t="shared" si="65"/>
        <v>0</v>
      </c>
      <c r="AM151" s="423">
        <f t="shared" si="65"/>
        <v>0</v>
      </c>
      <c r="AN151" s="423">
        <f t="shared" si="65"/>
        <v>0</v>
      </c>
      <c r="AO151" s="423">
        <f t="shared" si="65"/>
        <v>0</v>
      </c>
      <c r="AP151" s="423">
        <f t="shared" si="65"/>
        <v>0</v>
      </c>
      <c r="AQ151" s="423">
        <f t="shared" si="65"/>
        <v>0</v>
      </c>
      <c r="AR151" s="423">
        <f t="shared" si="65"/>
        <v>0</v>
      </c>
      <c r="AS151" s="423">
        <f t="shared" si="65"/>
        <v>0</v>
      </c>
      <c r="AT151" s="423">
        <f t="shared" si="65"/>
        <v>0</v>
      </c>
      <c r="AU151" s="423">
        <f t="shared" si="65"/>
        <v>0</v>
      </c>
      <c r="AV151" s="423">
        <f t="shared" si="65"/>
        <v>0</v>
      </c>
      <c r="AW151" s="423">
        <f t="shared" si="65"/>
        <v>0</v>
      </c>
      <c r="AX151" s="423">
        <f t="shared" si="65"/>
        <v>0</v>
      </c>
      <c r="AY151" s="423">
        <f t="shared" si="65"/>
        <v>0</v>
      </c>
      <c r="AZ151" s="423">
        <f t="shared" si="65"/>
        <v>0</v>
      </c>
      <c r="BA151" s="423">
        <f t="shared" si="65"/>
        <v>0</v>
      </c>
      <c r="BB151" s="423">
        <f t="shared" si="65"/>
        <v>0</v>
      </c>
      <c r="BC151" s="423">
        <f t="shared" si="65"/>
        <v>0</v>
      </c>
      <c r="BD151" s="423">
        <f t="shared" si="65"/>
        <v>0</v>
      </c>
      <c r="BE151" s="423">
        <f t="shared" si="65"/>
        <v>0</v>
      </c>
      <c r="BF151" s="423">
        <f t="shared" si="65"/>
        <v>0</v>
      </c>
      <c r="BG151" s="423">
        <f t="shared" si="65"/>
        <v>0</v>
      </c>
      <c r="BH151" s="423">
        <f t="shared" si="65"/>
        <v>0</v>
      </c>
      <c r="BI151" s="423">
        <f t="shared" si="65"/>
        <v>0</v>
      </c>
      <c r="BJ151" s="423">
        <f t="shared" si="65"/>
        <v>0</v>
      </c>
      <c r="BK151" s="423">
        <f t="shared" si="65"/>
        <v>0</v>
      </c>
      <c r="BL151" s="423">
        <f t="shared" si="65"/>
        <v>0</v>
      </c>
      <c r="BM151" s="423">
        <f t="shared" si="65"/>
        <v>0</v>
      </c>
      <c r="BN151" s="423">
        <f t="shared" si="65"/>
        <v>0</v>
      </c>
      <c r="BO151" s="423">
        <f t="shared" si="65"/>
        <v>0</v>
      </c>
      <c r="BP151" s="423">
        <f t="shared" ref="BP151:EA151" si="66">IF(BP$124=0,0,SUM(BP25)/BP$124*BP$127)</f>
        <v>0</v>
      </c>
      <c r="BQ151" s="423">
        <f t="shared" si="66"/>
        <v>0</v>
      </c>
      <c r="BR151" s="423">
        <f t="shared" si="66"/>
        <v>0</v>
      </c>
      <c r="BS151" s="423">
        <f t="shared" si="66"/>
        <v>0</v>
      </c>
      <c r="BT151" s="423">
        <f t="shared" si="66"/>
        <v>0</v>
      </c>
      <c r="BU151" s="423">
        <f t="shared" si="66"/>
        <v>0</v>
      </c>
      <c r="BV151" s="423">
        <f t="shared" si="66"/>
        <v>0</v>
      </c>
      <c r="BW151" s="423">
        <f t="shared" si="66"/>
        <v>0</v>
      </c>
      <c r="BX151" s="423">
        <f t="shared" si="66"/>
        <v>0</v>
      </c>
      <c r="BY151" s="423">
        <f t="shared" si="66"/>
        <v>0</v>
      </c>
      <c r="BZ151" s="423">
        <f t="shared" si="66"/>
        <v>0</v>
      </c>
      <c r="CA151" s="423">
        <f t="shared" si="66"/>
        <v>0</v>
      </c>
      <c r="CB151" s="423">
        <f t="shared" si="66"/>
        <v>0</v>
      </c>
      <c r="CC151" s="423">
        <f t="shared" si="66"/>
        <v>0</v>
      </c>
      <c r="CD151" s="423">
        <f t="shared" si="66"/>
        <v>0</v>
      </c>
      <c r="CE151" s="423">
        <f t="shared" si="66"/>
        <v>0</v>
      </c>
      <c r="CF151" s="423">
        <f t="shared" si="66"/>
        <v>0</v>
      </c>
      <c r="CG151" s="423">
        <f t="shared" si="66"/>
        <v>0</v>
      </c>
      <c r="CH151" s="423">
        <f t="shared" si="66"/>
        <v>0</v>
      </c>
      <c r="CI151" s="423">
        <f t="shared" si="66"/>
        <v>0</v>
      </c>
      <c r="CJ151" s="423">
        <f t="shared" si="66"/>
        <v>0</v>
      </c>
      <c r="CK151" s="423">
        <f t="shared" si="66"/>
        <v>0</v>
      </c>
      <c r="CL151" s="423">
        <f t="shared" si="66"/>
        <v>0</v>
      </c>
      <c r="CM151" s="423">
        <f t="shared" si="66"/>
        <v>0</v>
      </c>
      <c r="CN151" s="423">
        <f t="shared" si="66"/>
        <v>0</v>
      </c>
      <c r="CO151" s="423">
        <f t="shared" si="66"/>
        <v>0</v>
      </c>
      <c r="CP151" s="423">
        <f t="shared" si="66"/>
        <v>0</v>
      </c>
      <c r="CQ151" s="423">
        <f t="shared" si="66"/>
        <v>0</v>
      </c>
      <c r="CR151" s="423">
        <f t="shared" si="66"/>
        <v>0</v>
      </c>
      <c r="CS151" s="423">
        <f t="shared" si="66"/>
        <v>0</v>
      </c>
      <c r="CT151" s="423">
        <f t="shared" si="66"/>
        <v>0</v>
      </c>
      <c r="CU151" s="423">
        <f t="shared" si="66"/>
        <v>0</v>
      </c>
      <c r="CV151" s="423">
        <f t="shared" si="66"/>
        <v>0</v>
      </c>
      <c r="CW151" s="423">
        <f t="shared" si="66"/>
        <v>0</v>
      </c>
      <c r="CX151" s="423">
        <f t="shared" si="66"/>
        <v>0</v>
      </c>
      <c r="CY151" s="423">
        <f t="shared" si="66"/>
        <v>0</v>
      </c>
      <c r="CZ151" s="423">
        <f t="shared" si="66"/>
        <v>0</v>
      </c>
      <c r="DA151" s="423">
        <f t="shared" si="66"/>
        <v>0</v>
      </c>
      <c r="DB151" s="423">
        <f t="shared" si="66"/>
        <v>0</v>
      </c>
      <c r="DC151" s="423">
        <f t="shared" si="66"/>
        <v>0</v>
      </c>
      <c r="DD151" s="423">
        <f t="shared" si="66"/>
        <v>0</v>
      </c>
      <c r="DE151" s="423">
        <f t="shared" si="66"/>
        <v>0</v>
      </c>
      <c r="DF151" s="423">
        <f t="shared" si="66"/>
        <v>0</v>
      </c>
      <c r="DG151" s="423">
        <f t="shared" si="66"/>
        <v>0</v>
      </c>
      <c r="DH151" s="423">
        <f t="shared" si="66"/>
        <v>0</v>
      </c>
      <c r="DI151" s="423">
        <f t="shared" si="66"/>
        <v>0</v>
      </c>
      <c r="DJ151" s="423">
        <f t="shared" si="66"/>
        <v>0</v>
      </c>
      <c r="DK151" s="423">
        <f t="shared" si="66"/>
        <v>0</v>
      </c>
      <c r="DL151" s="423">
        <f t="shared" si="66"/>
        <v>0</v>
      </c>
      <c r="DM151" s="423">
        <f t="shared" si="66"/>
        <v>0</v>
      </c>
      <c r="DN151" s="423">
        <f t="shared" si="66"/>
        <v>0</v>
      </c>
      <c r="DO151" s="423">
        <f t="shared" si="66"/>
        <v>0</v>
      </c>
      <c r="DP151" s="423">
        <f t="shared" si="66"/>
        <v>0</v>
      </c>
      <c r="DQ151" s="423">
        <f t="shared" si="66"/>
        <v>0</v>
      </c>
      <c r="DR151" s="423">
        <f t="shared" si="66"/>
        <v>0</v>
      </c>
      <c r="DS151" s="423">
        <f t="shared" si="66"/>
        <v>0</v>
      </c>
      <c r="DT151" s="423">
        <f t="shared" si="66"/>
        <v>0</v>
      </c>
      <c r="DU151" s="423">
        <f t="shared" si="66"/>
        <v>0</v>
      </c>
      <c r="DV151" s="423">
        <f t="shared" si="66"/>
        <v>0</v>
      </c>
      <c r="DW151" s="423">
        <f t="shared" si="66"/>
        <v>0</v>
      </c>
      <c r="DX151" s="423">
        <f t="shared" si="66"/>
        <v>0</v>
      </c>
      <c r="DY151" s="423">
        <f t="shared" si="66"/>
        <v>0</v>
      </c>
      <c r="DZ151" s="423">
        <f t="shared" si="66"/>
        <v>0</v>
      </c>
      <c r="EA151" s="423">
        <f t="shared" si="66"/>
        <v>0</v>
      </c>
      <c r="EB151" s="423">
        <f t="shared" ref="EB151:FA151" si="67">IF(EB$124=0,0,SUM(EB25)/EB$124*EB$127)</f>
        <v>0</v>
      </c>
      <c r="EC151" s="423">
        <f t="shared" si="67"/>
        <v>0</v>
      </c>
      <c r="ED151" s="423">
        <f t="shared" si="67"/>
        <v>0</v>
      </c>
      <c r="EE151" s="423">
        <f t="shared" si="67"/>
        <v>0</v>
      </c>
      <c r="EF151" s="423">
        <f t="shared" si="67"/>
        <v>0</v>
      </c>
      <c r="EG151" s="423">
        <f t="shared" si="67"/>
        <v>0</v>
      </c>
      <c r="EH151" s="423">
        <f t="shared" si="67"/>
        <v>0</v>
      </c>
      <c r="EI151" s="423">
        <f t="shared" si="67"/>
        <v>0</v>
      </c>
      <c r="EJ151" s="423">
        <f t="shared" si="67"/>
        <v>0</v>
      </c>
      <c r="EK151" s="423">
        <f t="shared" si="67"/>
        <v>0</v>
      </c>
      <c r="EL151" s="423">
        <f t="shared" si="67"/>
        <v>0</v>
      </c>
      <c r="EM151" s="423">
        <f t="shared" si="67"/>
        <v>0</v>
      </c>
      <c r="EN151" s="423">
        <f t="shared" si="67"/>
        <v>0</v>
      </c>
      <c r="EO151" s="423">
        <f t="shared" si="67"/>
        <v>0</v>
      </c>
      <c r="EP151" s="423">
        <f t="shared" si="67"/>
        <v>0</v>
      </c>
      <c r="EQ151" s="423">
        <f t="shared" si="67"/>
        <v>0</v>
      </c>
      <c r="ER151" s="423">
        <f t="shared" si="67"/>
        <v>0</v>
      </c>
      <c r="ES151" s="423">
        <f t="shared" si="67"/>
        <v>0</v>
      </c>
      <c r="ET151" s="423">
        <f t="shared" si="67"/>
        <v>0</v>
      </c>
      <c r="EU151" s="423">
        <f t="shared" si="67"/>
        <v>0</v>
      </c>
      <c r="EV151" s="423">
        <f t="shared" si="67"/>
        <v>0</v>
      </c>
      <c r="EW151" s="423">
        <f t="shared" si="67"/>
        <v>0</v>
      </c>
      <c r="EX151" s="423">
        <f t="shared" si="67"/>
        <v>0</v>
      </c>
      <c r="EY151" s="423">
        <f t="shared" si="67"/>
        <v>0</v>
      </c>
      <c r="EZ151" s="423">
        <f t="shared" si="67"/>
        <v>0</v>
      </c>
      <c r="FA151" s="423">
        <f t="shared" si="67"/>
        <v>0</v>
      </c>
      <c r="FB151" s="393" t="str">
        <f t="shared" si="10"/>
        <v>291</v>
      </c>
    </row>
    <row r="152" spans="1:158" x14ac:dyDescent="0.15">
      <c r="A152" s="423" t="s">
        <v>1809</v>
      </c>
      <c r="B152" s="423" t="s">
        <v>1094</v>
      </c>
      <c r="C152" s="424">
        <f t="shared" si="6"/>
        <v>0</v>
      </c>
      <c r="D152" s="423">
        <f t="shared" ref="D152:BO152" si="68">IF(D$124=0,0,SUM(D26)/D$124*D$127)</f>
        <v>0</v>
      </c>
      <c r="E152" s="423">
        <f t="shared" si="68"/>
        <v>0</v>
      </c>
      <c r="F152" s="423">
        <f t="shared" si="68"/>
        <v>0</v>
      </c>
      <c r="G152" s="423">
        <f t="shared" si="68"/>
        <v>0</v>
      </c>
      <c r="H152" s="423">
        <f t="shared" si="68"/>
        <v>0</v>
      </c>
      <c r="I152" s="423">
        <f t="shared" si="68"/>
        <v>0</v>
      </c>
      <c r="J152" s="423">
        <f t="shared" si="68"/>
        <v>0</v>
      </c>
      <c r="K152" s="423">
        <f t="shared" si="68"/>
        <v>0</v>
      </c>
      <c r="L152" s="423">
        <f t="shared" si="68"/>
        <v>0</v>
      </c>
      <c r="M152" s="423">
        <f t="shared" si="68"/>
        <v>0</v>
      </c>
      <c r="N152" s="423">
        <f t="shared" si="68"/>
        <v>0</v>
      </c>
      <c r="O152" s="423">
        <f t="shared" si="68"/>
        <v>0</v>
      </c>
      <c r="P152" s="423">
        <f t="shared" si="68"/>
        <v>0</v>
      </c>
      <c r="Q152" s="423">
        <f t="shared" si="68"/>
        <v>0</v>
      </c>
      <c r="R152" s="423">
        <f t="shared" si="68"/>
        <v>0</v>
      </c>
      <c r="S152" s="423">
        <f t="shared" si="68"/>
        <v>0</v>
      </c>
      <c r="T152" s="423">
        <f t="shared" si="68"/>
        <v>0</v>
      </c>
      <c r="U152" s="423">
        <f t="shared" si="68"/>
        <v>0</v>
      </c>
      <c r="V152" s="423">
        <f t="shared" si="68"/>
        <v>0</v>
      </c>
      <c r="W152" s="423">
        <f t="shared" si="68"/>
        <v>0</v>
      </c>
      <c r="X152" s="423">
        <f t="shared" si="68"/>
        <v>0</v>
      </c>
      <c r="Y152" s="423">
        <f t="shared" si="68"/>
        <v>0</v>
      </c>
      <c r="Z152" s="423">
        <f t="shared" si="68"/>
        <v>0</v>
      </c>
      <c r="AA152" s="423">
        <f t="shared" si="68"/>
        <v>0</v>
      </c>
      <c r="AB152" s="423">
        <f t="shared" si="68"/>
        <v>0</v>
      </c>
      <c r="AC152" s="423">
        <f t="shared" si="68"/>
        <v>0</v>
      </c>
      <c r="AD152" s="423">
        <f t="shared" si="68"/>
        <v>0</v>
      </c>
      <c r="AE152" s="423">
        <f t="shared" si="68"/>
        <v>0</v>
      </c>
      <c r="AF152" s="423">
        <f t="shared" si="68"/>
        <v>0</v>
      </c>
      <c r="AG152" s="423">
        <f t="shared" si="68"/>
        <v>0</v>
      </c>
      <c r="AH152" s="423">
        <f t="shared" si="68"/>
        <v>0</v>
      </c>
      <c r="AI152" s="423">
        <f t="shared" si="68"/>
        <v>0</v>
      </c>
      <c r="AJ152" s="423">
        <f t="shared" si="68"/>
        <v>0</v>
      </c>
      <c r="AK152" s="423">
        <f t="shared" si="68"/>
        <v>0</v>
      </c>
      <c r="AL152" s="423">
        <f t="shared" si="68"/>
        <v>0</v>
      </c>
      <c r="AM152" s="423">
        <f t="shared" si="68"/>
        <v>0</v>
      </c>
      <c r="AN152" s="423">
        <f t="shared" si="68"/>
        <v>0</v>
      </c>
      <c r="AO152" s="423">
        <f t="shared" si="68"/>
        <v>0</v>
      </c>
      <c r="AP152" s="423">
        <f t="shared" si="68"/>
        <v>0</v>
      </c>
      <c r="AQ152" s="423">
        <f t="shared" si="68"/>
        <v>0</v>
      </c>
      <c r="AR152" s="423">
        <f t="shared" si="68"/>
        <v>0</v>
      </c>
      <c r="AS152" s="423">
        <f t="shared" si="68"/>
        <v>0</v>
      </c>
      <c r="AT152" s="423">
        <f t="shared" si="68"/>
        <v>0</v>
      </c>
      <c r="AU152" s="423">
        <f t="shared" si="68"/>
        <v>0</v>
      </c>
      <c r="AV152" s="423">
        <f t="shared" si="68"/>
        <v>0</v>
      </c>
      <c r="AW152" s="423">
        <f t="shared" si="68"/>
        <v>0</v>
      </c>
      <c r="AX152" s="423">
        <f t="shared" si="68"/>
        <v>0</v>
      </c>
      <c r="AY152" s="423">
        <f t="shared" si="68"/>
        <v>0</v>
      </c>
      <c r="AZ152" s="423">
        <f t="shared" si="68"/>
        <v>0</v>
      </c>
      <c r="BA152" s="423">
        <f t="shared" si="68"/>
        <v>0</v>
      </c>
      <c r="BB152" s="423">
        <f t="shared" si="68"/>
        <v>0</v>
      </c>
      <c r="BC152" s="423">
        <f t="shared" si="68"/>
        <v>0</v>
      </c>
      <c r="BD152" s="423">
        <f t="shared" si="68"/>
        <v>0</v>
      </c>
      <c r="BE152" s="423">
        <f t="shared" si="68"/>
        <v>0</v>
      </c>
      <c r="BF152" s="423">
        <f t="shared" si="68"/>
        <v>0</v>
      </c>
      <c r="BG152" s="423">
        <f t="shared" si="68"/>
        <v>0</v>
      </c>
      <c r="BH152" s="423">
        <f t="shared" si="68"/>
        <v>0</v>
      </c>
      <c r="BI152" s="423">
        <f t="shared" si="68"/>
        <v>0</v>
      </c>
      <c r="BJ152" s="423">
        <f t="shared" si="68"/>
        <v>0</v>
      </c>
      <c r="BK152" s="423">
        <f t="shared" si="68"/>
        <v>0</v>
      </c>
      <c r="BL152" s="423">
        <f t="shared" si="68"/>
        <v>0</v>
      </c>
      <c r="BM152" s="423">
        <f t="shared" si="68"/>
        <v>0</v>
      </c>
      <c r="BN152" s="423">
        <f t="shared" si="68"/>
        <v>0</v>
      </c>
      <c r="BO152" s="423">
        <f t="shared" si="68"/>
        <v>0</v>
      </c>
      <c r="BP152" s="423">
        <f t="shared" ref="BP152:EA152" si="69">IF(BP$124=0,0,SUM(BP26)/BP$124*BP$127)</f>
        <v>0</v>
      </c>
      <c r="BQ152" s="423">
        <f t="shared" si="69"/>
        <v>0</v>
      </c>
      <c r="BR152" s="423">
        <f t="shared" si="69"/>
        <v>0</v>
      </c>
      <c r="BS152" s="423">
        <f t="shared" si="69"/>
        <v>0</v>
      </c>
      <c r="BT152" s="423">
        <f t="shared" si="69"/>
        <v>0</v>
      </c>
      <c r="BU152" s="423">
        <f t="shared" si="69"/>
        <v>0</v>
      </c>
      <c r="BV152" s="423">
        <f t="shared" si="69"/>
        <v>0</v>
      </c>
      <c r="BW152" s="423">
        <f t="shared" si="69"/>
        <v>0</v>
      </c>
      <c r="BX152" s="423">
        <f t="shared" si="69"/>
        <v>0</v>
      </c>
      <c r="BY152" s="423">
        <f t="shared" si="69"/>
        <v>0</v>
      </c>
      <c r="BZ152" s="423">
        <f t="shared" si="69"/>
        <v>0</v>
      </c>
      <c r="CA152" s="423">
        <f t="shared" si="69"/>
        <v>0</v>
      </c>
      <c r="CB152" s="423">
        <f t="shared" si="69"/>
        <v>0</v>
      </c>
      <c r="CC152" s="423">
        <f t="shared" si="69"/>
        <v>0</v>
      </c>
      <c r="CD152" s="423">
        <f t="shared" si="69"/>
        <v>0</v>
      </c>
      <c r="CE152" s="423">
        <f t="shared" si="69"/>
        <v>0</v>
      </c>
      <c r="CF152" s="423">
        <f t="shared" si="69"/>
        <v>0</v>
      </c>
      <c r="CG152" s="423">
        <f t="shared" si="69"/>
        <v>0</v>
      </c>
      <c r="CH152" s="423">
        <f t="shared" si="69"/>
        <v>0</v>
      </c>
      <c r="CI152" s="423">
        <f t="shared" si="69"/>
        <v>0</v>
      </c>
      <c r="CJ152" s="423">
        <f t="shared" si="69"/>
        <v>0</v>
      </c>
      <c r="CK152" s="423">
        <f t="shared" si="69"/>
        <v>0</v>
      </c>
      <c r="CL152" s="423">
        <f t="shared" si="69"/>
        <v>0</v>
      </c>
      <c r="CM152" s="423">
        <f t="shared" si="69"/>
        <v>0</v>
      </c>
      <c r="CN152" s="423">
        <f t="shared" si="69"/>
        <v>0</v>
      </c>
      <c r="CO152" s="423">
        <f t="shared" si="69"/>
        <v>0</v>
      </c>
      <c r="CP152" s="423">
        <f t="shared" si="69"/>
        <v>0</v>
      </c>
      <c r="CQ152" s="423">
        <f t="shared" si="69"/>
        <v>0</v>
      </c>
      <c r="CR152" s="423">
        <f t="shared" si="69"/>
        <v>0</v>
      </c>
      <c r="CS152" s="423">
        <f t="shared" si="69"/>
        <v>0</v>
      </c>
      <c r="CT152" s="423">
        <f t="shared" si="69"/>
        <v>0</v>
      </c>
      <c r="CU152" s="423">
        <f t="shared" si="69"/>
        <v>0</v>
      </c>
      <c r="CV152" s="423">
        <f t="shared" si="69"/>
        <v>0</v>
      </c>
      <c r="CW152" s="423">
        <f t="shared" si="69"/>
        <v>0</v>
      </c>
      <c r="CX152" s="423">
        <f t="shared" si="69"/>
        <v>0</v>
      </c>
      <c r="CY152" s="423">
        <f t="shared" si="69"/>
        <v>0</v>
      </c>
      <c r="CZ152" s="423">
        <f t="shared" si="69"/>
        <v>0</v>
      </c>
      <c r="DA152" s="423">
        <f t="shared" si="69"/>
        <v>0</v>
      </c>
      <c r="DB152" s="423">
        <f t="shared" si="69"/>
        <v>0</v>
      </c>
      <c r="DC152" s="423">
        <f t="shared" si="69"/>
        <v>0</v>
      </c>
      <c r="DD152" s="423">
        <f t="shared" si="69"/>
        <v>0</v>
      </c>
      <c r="DE152" s="423">
        <f t="shared" si="69"/>
        <v>0</v>
      </c>
      <c r="DF152" s="423">
        <f t="shared" si="69"/>
        <v>0</v>
      </c>
      <c r="DG152" s="423">
        <f t="shared" si="69"/>
        <v>0</v>
      </c>
      <c r="DH152" s="423">
        <f t="shared" si="69"/>
        <v>0</v>
      </c>
      <c r="DI152" s="423">
        <f t="shared" si="69"/>
        <v>0</v>
      </c>
      <c r="DJ152" s="423">
        <f t="shared" si="69"/>
        <v>0</v>
      </c>
      <c r="DK152" s="423">
        <f t="shared" si="69"/>
        <v>0</v>
      </c>
      <c r="DL152" s="423">
        <f t="shared" si="69"/>
        <v>0</v>
      </c>
      <c r="DM152" s="423">
        <f t="shared" si="69"/>
        <v>0</v>
      </c>
      <c r="DN152" s="423">
        <f t="shared" si="69"/>
        <v>0</v>
      </c>
      <c r="DO152" s="423">
        <f t="shared" si="69"/>
        <v>0</v>
      </c>
      <c r="DP152" s="423">
        <f t="shared" si="69"/>
        <v>0</v>
      </c>
      <c r="DQ152" s="423">
        <f t="shared" si="69"/>
        <v>0</v>
      </c>
      <c r="DR152" s="423">
        <f t="shared" si="69"/>
        <v>0</v>
      </c>
      <c r="DS152" s="423">
        <f t="shared" si="69"/>
        <v>0</v>
      </c>
      <c r="DT152" s="423">
        <f t="shared" si="69"/>
        <v>0</v>
      </c>
      <c r="DU152" s="423">
        <f t="shared" si="69"/>
        <v>0</v>
      </c>
      <c r="DV152" s="423">
        <f t="shared" si="69"/>
        <v>0</v>
      </c>
      <c r="DW152" s="423">
        <f t="shared" si="69"/>
        <v>0</v>
      </c>
      <c r="DX152" s="423">
        <f t="shared" si="69"/>
        <v>0</v>
      </c>
      <c r="DY152" s="423">
        <f t="shared" si="69"/>
        <v>0</v>
      </c>
      <c r="DZ152" s="423">
        <f t="shared" si="69"/>
        <v>0</v>
      </c>
      <c r="EA152" s="423">
        <f t="shared" si="69"/>
        <v>0</v>
      </c>
      <c r="EB152" s="423">
        <f t="shared" ref="EB152:FA152" si="70">IF(EB$124=0,0,SUM(EB26)/EB$124*EB$127)</f>
        <v>0</v>
      </c>
      <c r="EC152" s="423">
        <f t="shared" si="70"/>
        <v>0</v>
      </c>
      <c r="ED152" s="423">
        <f t="shared" si="70"/>
        <v>0</v>
      </c>
      <c r="EE152" s="423">
        <f t="shared" si="70"/>
        <v>0</v>
      </c>
      <c r="EF152" s="423">
        <f t="shared" si="70"/>
        <v>0</v>
      </c>
      <c r="EG152" s="423">
        <f t="shared" si="70"/>
        <v>0</v>
      </c>
      <c r="EH152" s="423">
        <f t="shared" si="70"/>
        <v>0</v>
      </c>
      <c r="EI152" s="423">
        <f t="shared" si="70"/>
        <v>0</v>
      </c>
      <c r="EJ152" s="423">
        <f t="shared" si="70"/>
        <v>0</v>
      </c>
      <c r="EK152" s="423">
        <f t="shared" si="70"/>
        <v>0</v>
      </c>
      <c r="EL152" s="423">
        <f t="shared" si="70"/>
        <v>0</v>
      </c>
      <c r="EM152" s="423">
        <f t="shared" si="70"/>
        <v>0</v>
      </c>
      <c r="EN152" s="423">
        <f t="shared" si="70"/>
        <v>0</v>
      </c>
      <c r="EO152" s="423">
        <f t="shared" si="70"/>
        <v>0</v>
      </c>
      <c r="EP152" s="423">
        <f t="shared" si="70"/>
        <v>0</v>
      </c>
      <c r="EQ152" s="423">
        <f t="shared" si="70"/>
        <v>0</v>
      </c>
      <c r="ER152" s="423">
        <f t="shared" si="70"/>
        <v>0</v>
      </c>
      <c r="ES152" s="423">
        <f t="shared" si="70"/>
        <v>0</v>
      </c>
      <c r="ET152" s="423">
        <f t="shared" si="70"/>
        <v>0</v>
      </c>
      <c r="EU152" s="423">
        <f t="shared" si="70"/>
        <v>0</v>
      </c>
      <c r="EV152" s="423">
        <f t="shared" si="70"/>
        <v>0</v>
      </c>
      <c r="EW152" s="423">
        <f t="shared" si="70"/>
        <v>0</v>
      </c>
      <c r="EX152" s="423">
        <f t="shared" si="70"/>
        <v>0</v>
      </c>
      <c r="EY152" s="423">
        <f t="shared" si="70"/>
        <v>0</v>
      </c>
      <c r="EZ152" s="423">
        <f t="shared" si="70"/>
        <v>0</v>
      </c>
      <c r="FA152" s="423">
        <f t="shared" si="70"/>
        <v>0</v>
      </c>
      <c r="FB152" s="393" t="str">
        <f t="shared" si="10"/>
        <v>291</v>
      </c>
    </row>
    <row r="153" spans="1:158" x14ac:dyDescent="0.15">
      <c r="A153" s="423" t="s">
        <v>1808</v>
      </c>
      <c r="B153" s="423" t="s">
        <v>334</v>
      </c>
      <c r="C153" s="424">
        <f t="shared" si="6"/>
        <v>0</v>
      </c>
      <c r="D153" s="423">
        <f t="shared" ref="D153:BO153" si="71">IF(D$124=0,0,SUM(D27)/D$124*D$127)</f>
        <v>0</v>
      </c>
      <c r="E153" s="423">
        <f t="shared" si="71"/>
        <v>0</v>
      </c>
      <c r="F153" s="423">
        <f t="shared" si="71"/>
        <v>0</v>
      </c>
      <c r="G153" s="423">
        <f t="shared" si="71"/>
        <v>0</v>
      </c>
      <c r="H153" s="423">
        <f t="shared" si="71"/>
        <v>0</v>
      </c>
      <c r="I153" s="423">
        <f t="shared" si="71"/>
        <v>0</v>
      </c>
      <c r="J153" s="423">
        <f t="shared" si="71"/>
        <v>0</v>
      </c>
      <c r="K153" s="423">
        <f t="shared" si="71"/>
        <v>0</v>
      </c>
      <c r="L153" s="423">
        <f t="shared" si="71"/>
        <v>0</v>
      </c>
      <c r="M153" s="423">
        <f t="shared" si="71"/>
        <v>0</v>
      </c>
      <c r="N153" s="423">
        <f t="shared" si="71"/>
        <v>0</v>
      </c>
      <c r="O153" s="423">
        <f t="shared" si="71"/>
        <v>0</v>
      </c>
      <c r="P153" s="423">
        <f t="shared" si="71"/>
        <v>0</v>
      </c>
      <c r="Q153" s="423">
        <f t="shared" si="71"/>
        <v>0</v>
      </c>
      <c r="R153" s="423">
        <f t="shared" si="71"/>
        <v>0</v>
      </c>
      <c r="S153" s="423">
        <f t="shared" si="71"/>
        <v>0</v>
      </c>
      <c r="T153" s="423">
        <f t="shared" si="71"/>
        <v>0</v>
      </c>
      <c r="U153" s="423">
        <f t="shared" si="71"/>
        <v>0</v>
      </c>
      <c r="V153" s="423">
        <f t="shared" si="71"/>
        <v>0</v>
      </c>
      <c r="W153" s="423">
        <f t="shared" si="71"/>
        <v>0</v>
      </c>
      <c r="X153" s="423">
        <f t="shared" si="71"/>
        <v>0</v>
      </c>
      <c r="Y153" s="423">
        <f t="shared" si="71"/>
        <v>0</v>
      </c>
      <c r="Z153" s="423">
        <f t="shared" si="71"/>
        <v>0</v>
      </c>
      <c r="AA153" s="423">
        <f t="shared" si="71"/>
        <v>0</v>
      </c>
      <c r="AB153" s="423">
        <f t="shared" si="71"/>
        <v>0</v>
      </c>
      <c r="AC153" s="423">
        <f t="shared" si="71"/>
        <v>0</v>
      </c>
      <c r="AD153" s="423">
        <f t="shared" si="71"/>
        <v>0</v>
      </c>
      <c r="AE153" s="423">
        <f t="shared" si="71"/>
        <v>0</v>
      </c>
      <c r="AF153" s="423">
        <f t="shared" si="71"/>
        <v>0</v>
      </c>
      <c r="AG153" s="423">
        <f t="shared" si="71"/>
        <v>0</v>
      </c>
      <c r="AH153" s="423">
        <f t="shared" si="71"/>
        <v>0</v>
      </c>
      <c r="AI153" s="423">
        <f t="shared" si="71"/>
        <v>0</v>
      </c>
      <c r="AJ153" s="423">
        <f t="shared" si="71"/>
        <v>0</v>
      </c>
      <c r="AK153" s="423">
        <f t="shared" si="71"/>
        <v>0</v>
      </c>
      <c r="AL153" s="423">
        <f t="shared" si="71"/>
        <v>0</v>
      </c>
      <c r="AM153" s="423">
        <f t="shared" si="71"/>
        <v>0</v>
      </c>
      <c r="AN153" s="423">
        <f t="shared" si="71"/>
        <v>0</v>
      </c>
      <c r="AO153" s="423">
        <f t="shared" si="71"/>
        <v>0</v>
      </c>
      <c r="AP153" s="423">
        <f t="shared" si="71"/>
        <v>0</v>
      </c>
      <c r="AQ153" s="423">
        <f t="shared" si="71"/>
        <v>0</v>
      </c>
      <c r="AR153" s="423">
        <f t="shared" si="71"/>
        <v>0</v>
      </c>
      <c r="AS153" s="423">
        <f t="shared" si="71"/>
        <v>0</v>
      </c>
      <c r="AT153" s="423">
        <f t="shared" si="71"/>
        <v>0</v>
      </c>
      <c r="AU153" s="423">
        <f t="shared" si="71"/>
        <v>0</v>
      </c>
      <c r="AV153" s="423">
        <f t="shared" si="71"/>
        <v>0</v>
      </c>
      <c r="AW153" s="423">
        <f t="shared" si="71"/>
        <v>0</v>
      </c>
      <c r="AX153" s="423">
        <f t="shared" si="71"/>
        <v>0</v>
      </c>
      <c r="AY153" s="423">
        <f t="shared" si="71"/>
        <v>0</v>
      </c>
      <c r="AZ153" s="423">
        <f t="shared" si="71"/>
        <v>0</v>
      </c>
      <c r="BA153" s="423">
        <f t="shared" si="71"/>
        <v>0</v>
      </c>
      <c r="BB153" s="423">
        <f t="shared" si="71"/>
        <v>0</v>
      </c>
      <c r="BC153" s="423">
        <f t="shared" si="71"/>
        <v>0</v>
      </c>
      <c r="BD153" s="423">
        <f t="shared" si="71"/>
        <v>0</v>
      </c>
      <c r="BE153" s="423">
        <f t="shared" si="71"/>
        <v>0</v>
      </c>
      <c r="BF153" s="423">
        <f t="shared" si="71"/>
        <v>0</v>
      </c>
      <c r="BG153" s="423">
        <f t="shared" si="71"/>
        <v>0</v>
      </c>
      <c r="BH153" s="423">
        <f t="shared" si="71"/>
        <v>0</v>
      </c>
      <c r="BI153" s="423">
        <f t="shared" si="71"/>
        <v>0</v>
      </c>
      <c r="BJ153" s="423">
        <f t="shared" si="71"/>
        <v>0</v>
      </c>
      <c r="BK153" s="423">
        <f t="shared" si="71"/>
        <v>0</v>
      </c>
      <c r="BL153" s="423">
        <f t="shared" si="71"/>
        <v>0</v>
      </c>
      <c r="BM153" s="423">
        <f t="shared" si="71"/>
        <v>0</v>
      </c>
      <c r="BN153" s="423">
        <f t="shared" si="71"/>
        <v>0</v>
      </c>
      <c r="BO153" s="423">
        <f t="shared" si="71"/>
        <v>0</v>
      </c>
      <c r="BP153" s="423">
        <f t="shared" ref="BP153:EA153" si="72">IF(BP$124=0,0,SUM(BP27)/BP$124*BP$127)</f>
        <v>0</v>
      </c>
      <c r="BQ153" s="423">
        <f t="shared" si="72"/>
        <v>0</v>
      </c>
      <c r="BR153" s="423">
        <f t="shared" si="72"/>
        <v>0</v>
      </c>
      <c r="BS153" s="423">
        <f t="shared" si="72"/>
        <v>0</v>
      </c>
      <c r="BT153" s="423">
        <f t="shared" si="72"/>
        <v>0</v>
      </c>
      <c r="BU153" s="423">
        <f t="shared" si="72"/>
        <v>0</v>
      </c>
      <c r="BV153" s="423">
        <f t="shared" si="72"/>
        <v>0</v>
      </c>
      <c r="BW153" s="423">
        <f t="shared" si="72"/>
        <v>0</v>
      </c>
      <c r="BX153" s="423">
        <f t="shared" si="72"/>
        <v>0</v>
      </c>
      <c r="BY153" s="423">
        <f t="shared" si="72"/>
        <v>0</v>
      </c>
      <c r="BZ153" s="423">
        <f t="shared" si="72"/>
        <v>0</v>
      </c>
      <c r="CA153" s="423">
        <f t="shared" si="72"/>
        <v>0</v>
      </c>
      <c r="CB153" s="423">
        <f t="shared" si="72"/>
        <v>0</v>
      </c>
      <c r="CC153" s="423">
        <f t="shared" si="72"/>
        <v>0</v>
      </c>
      <c r="CD153" s="423">
        <f t="shared" si="72"/>
        <v>0</v>
      </c>
      <c r="CE153" s="423">
        <f t="shared" si="72"/>
        <v>0</v>
      </c>
      <c r="CF153" s="423">
        <f t="shared" si="72"/>
        <v>0</v>
      </c>
      <c r="CG153" s="423">
        <f t="shared" si="72"/>
        <v>0</v>
      </c>
      <c r="CH153" s="423">
        <f t="shared" si="72"/>
        <v>0</v>
      </c>
      <c r="CI153" s="423">
        <f t="shared" si="72"/>
        <v>0</v>
      </c>
      <c r="CJ153" s="423">
        <f t="shared" si="72"/>
        <v>0</v>
      </c>
      <c r="CK153" s="423">
        <f t="shared" si="72"/>
        <v>0</v>
      </c>
      <c r="CL153" s="423">
        <f t="shared" si="72"/>
        <v>0</v>
      </c>
      <c r="CM153" s="423">
        <f t="shared" si="72"/>
        <v>0</v>
      </c>
      <c r="CN153" s="423">
        <f t="shared" si="72"/>
        <v>0</v>
      </c>
      <c r="CO153" s="423">
        <f t="shared" si="72"/>
        <v>0</v>
      </c>
      <c r="CP153" s="423">
        <f t="shared" si="72"/>
        <v>0</v>
      </c>
      <c r="CQ153" s="423">
        <f t="shared" si="72"/>
        <v>0</v>
      </c>
      <c r="CR153" s="423">
        <f t="shared" si="72"/>
        <v>0</v>
      </c>
      <c r="CS153" s="423">
        <f t="shared" si="72"/>
        <v>0</v>
      </c>
      <c r="CT153" s="423">
        <f t="shared" si="72"/>
        <v>0</v>
      </c>
      <c r="CU153" s="423">
        <f t="shared" si="72"/>
        <v>0</v>
      </c>
      <c r="CV153" s="423">
        <f t="shared" si="72"/>
        <v>0</v>
      </c>
      <c r="CW153" s="423">
        <f t="shared" si="72"/>
        <v>0</v>
      </c>
      <c r="CX153" s="423">
        <f t="shared" si="72"/>
        <v>0</v>
      </c>
      <c r="CY153" s="423">
        <f t="shared" si="72"/>
        <v>0</v>
      </c>
      <c r="CZ153" s="423">
        <f t="shared" si="72"/>
        <v>0</v>
      </c>
      <c r="DA153" s="423">
        <f t="shared" si="72"/>
        <v>0</v>
      </c>
      <c r="DB153" s="423">
        <f t="shared" si="72"/>
        <v>0</v>
      </c>
      <c r="DC153" s="423">
        <f t="shared" si="72"/>
        <v>0</v>
      </c>
      <c r="DD153" s="423">
        <f t="shared" si="72"/>
        <v>0</v>
      </c>
      <c r="DE153" s="423">
        <f t="shared" si="72"/>
        <v>0</v>
      </c>
      <c r="DF153" s="423">
        <f t="shared" si="72"/>
        <v>0</v>
      </c>
      <c r="DG153" s="423">
        <f t="shared" si="72"/>
        <v>0</v>
      </c>
      <c r="DH153" s="423">
        <f t="shared" si="72"/>
        <v>0</v>
      </c>
      <c r="DI153" s="423">
        <f t="shared" si="72"/>
        <v>0</v>
      </c>
      <c r="DJ153" s="423">
        <f t="shared" si="72"/>
        <v>0</v>
      </c>
      <c r="DK153" s="423">
        <f t="shared" si="72"/>
        <v>0</v>
      </c>
      <c r="DL153" s="423">
        <f t="shared" si="72"/>
        <v>0</v>
      </c>
      <c r="DM153" s="423">
        <f t="shared" si="72"/>
        <v>0</v>
      </c>
      <c r="DN153" s="423">
        <f t="shared" si="72"/>
        <v>0</v>
      </c>
      <c r="DO153" s="423">
        <f t="shared" si="72"/>
        <v>0</v>
      </c>
      <c r="DP153" s="423">
        <f t="shared" si="72"/>
        <v>0</v>
      </c>
      <c r="DQ153" s="423">
        <f t="shared" si="72"/>
        <v>0</v>
      </c>
      <c r="DR153" s="423">
        <f t="shared" si="72"/>
        <v>0</v>
      </c>
      <c r="DS153" s="423">
        <f t="shared" si="72"/>
        <v>0</v>
      </c>
      <c r="DT153" s="423">
        <f t="shared" si="72"/>
        <v>0</v>
      </c>
      <c r="DU153" s="423">
        <f t="shared" si="72"/>
        <v>0</v>
      </c>
      <c r="DV153" s="423">
        <f t="shared" si="72"/>
        <v>0</v>
      </c>
      <c r="DW153" s="423">
        <f t="shared" si="72"/>
        <v>0</v>
      </c>
      <c r="DX153" s="423">
        <f t="shared" si="72"/>
        <v>0</v>
      </c>
      <c r="DY153" s="423">
        <f t="shared" si="72"/>
        <v>0</v>
      </c>
      <c r="DZ153" s="423">
        <f t="shared" si="72"/>
        <v>0</v>
      </c>
      <c r="EA153" s="423">
        <f t="shared" si="72"/>
        <v>0</v>
      </c>
      <c r="EB153" s="423">
        <f t="shared" ref="EB153:FA153" si="73">IF(EB$124=0,0,SUM(EB27)/EB$124*EB$127)</f>
        <v>0</v>
      </c>
      <c r="EC153" s="423">
        <f t="shared" si="73"/>
        <v>0</v>
      </c>
      <c r="ED153" s="423">
        <f t="shared" si="73"/>
        <v>0</v>
      </c>
      <c r="EE153" s="423">
        <f t="shared" si="73"/>
        <v>0</v>
      </c>
      <c r="EF153" s="423">
        <f t="shared" si="73"/>
        <v>0</v>
      </c>
      <c r="EG153" s="423">
        <f t="shared" si="73"/>
        <v>0</v>
      </c>
      <c r="EH153" s="423">
        <f t="shared" si="73"/>
        <v>0</v>
      </c>
      <c r="EI153" s="423">
        <f t="shared" si="73"/>
        <v>0</v>
      </c>
      <c r="EJ153" s="423">
        <f t="shared" si="73"/>
        <v>0</v>
      </c>
      <c r="EK153" s="423">
        <f t="shared" si="73"/>
        <v>0</v>
      </c>
      <c r="EL153" s="423">
        <f t="shared" si="73"/>
        <v>0</v>
      </c>
      <c r="EM153" s="423">
        <f t="shared" si="73"/>
        <v>0</v>
      </c>
      <c r="EN153" s="423">
        <f t="shared" si="73"/>
        <v>0</v>
      </c>
      <c r="EO153" s="423">
        <f t="shared" si="73"/>
        <v>0</v>
      </c>
      <c r="EP153" s="423">
        <f t="shared" si="73"/>
        <v>0</v>
      </c>
      <c r="EQ153" s="423">
        <f t="shared" si="73"/>
        <v>0</v>
      </c>
      <c r="ER153" s="423">
        <f t="shared" si="73"/>
        <v>0</v>
      </c>
      <c r="ES153" s="423">
        <f t="shared" si="73"/>
        <v>0</v>
      </c>
      <c r="ET153" s="423">
        <f t="shared" si="73"/>
        <v>0</v>
      </c>
      <c r="EU153" s="423">
        <f t="shared" si="73"/>
        <v>0</v>
      </c>
      <c r="EV153" s="423">
        <f t="shared" si="73"/>
        <v>0</v>
      </c>
      <c r="EW153" s="423">
        <f t="shared" si="73"/>
        <v>0</v>
      </c>
      <c r="EX153" s="423">
        <f t="shared" si="73"/>
        <v>0</v>
      </c>
      <c r="EY153" s="423">
        <f t="shared" si="73"/>
        <v>0</v>
      </c>
      <c r="EZ153" s="423">
        <f t="shared" si="73"/>
        <v>0</v>
      </c>
      <c r="FA153" s="423">
        <f t="shared" si="73"/>
        <v>0</v>
      </c>
      <c r="FB153" s="393" t="str">
        <f t="shared" si="10"/>
        <v>291</v>
      </c>
    </row>
    <row r="154" spans="1:158" x14ac:dyDescent="0.15">
      <c r="A154" s="423" t="s">
        <v>1807</v>
      </c>
      <c r="B154" s="423" t="s">
        <v>335</v>
      </c>
      <c r="C154" s="424">
        <f t="shared" si="6"/>
        <v>0</v>
      </c>
      <c r="D154" s="423">
        <f t="shared" ref="D154:BO154" si="74">IF(D$124=0,0,SUM(D28)/D$124*D$127)</f>
        <v>0</v>
      </c>
      <c r="E154" s="423">
        <f t="shared" si="74"/>
        <v>0</v>
      </c>
      <c r="F154" s="423">
        <f t="shared" si="74"/>
        <v>0</v>
      </c>
      <c r="G154" s="423">
        <f t="shared" si="74"/>
        <v>0</v>
      </c>
      <c r="H154" s="423">
        <f t="shared" si="74"/>
        <v>0</v>
      </c>
      <c r="I154" s="423">
        <f t="shared" si="74"/>
        <v>0</v>
      </c>
      <c r="J154" s="423">
        <f t="shared" si="74"/>
        <v>0</v>
      </c>
      <c r="K154" s="423">
        <f t="shared" si="74"/>
        <v>0</v>
      </c>
      <c r="L154" s="423">
        <f t="shared" si="74"/>
        <v>0</v>
      </c>
      <c r="M154" s="423">
        <f t="shared" si="74"/>
        <v>0</v>
      </c>
      <c r="N154" s="423">
        <f t="shared" si="74"/>
        <v>0</v>
      </c>
      <c r="O154" s="423">
        <f t="shared" si="74"/>
        <v>0</v>
      </c>
      <c r="P154" s="423">
        <f t="shared" si="74"/>
        <v>0</v>
      </c>
      <c r="Q154" s="423">
        <f t="shared" si="74"/>
        <v>0</v>
      </c>
      <c r="R154" s="423">
        <f t="shared" si="74"/>
        <v>0</v>
      </c>
      <c r="S154" s="423">
        <f t="shared" si="74"/>
        <v>0</v>
      </c>
      <c r="T154" s="423">
        <f t="shared" si="74"/>
        <v>0</v>
      </c>
      <c r="U154" s="423">
        <f t="shared" si="74"/>
        <v>0</v>
      </c>
      <c r="V154" s="423">
        <f t="shared" si="74"/>
        <v>0</v>
      </c>
      <c r="W154" s="423">
        <f t="shared" si="74"/>
        <v>0</v>
      </c>
      <c r="X154" s="423">
        <f t="shared" si="74"/>
        <v>0</v>
      </c>
      <c r="Y154" s="423">
        <f t="shared" si="74"/>
        <v>0</v>
      </c>
      <c r="Z154" s="423">
        <f t="shared" si="74"/>
        <v>0</v>
      </c>
      <c r="AA154" s="423">
        <f t="shared" si="74"/>
        <v>0</v>
      </c>
      <c r="AB154" s="423">
        <f t="shared" si="74"/>
        <v>0</v>
      </c>
      <c r="AC154" s="423">
        <f t="shared" si="74"/>
        <v>0</v>
      </c>
      <c r="AD154" s="423">
        <f t="shared" si="74"/>
        <v>0</v>
      </c>
      <c r="AE154" s="423">
        <f t="shared" si="74"/>
        <v>0</v>
      </c>
      <c r="AF154" s="423">
        <f t="shared" si="74"/>
        <v>0</v>
      </c>
      <c r="AG154" s="423">
        <f t="shared" si="74"/>
        <v>0</v>
      </c>
      <c r="AH154" s="423">
        <f t="shared" si="74"/>
        <v>0</v>
      </c>
      <c r="AI154" s="423">
        <f t="shared" si="74"/>
        <v>0</v>
      </c>
      <c r="AJ154" s="423">
        <f t="shared" si="74"/>
        <v>0</v>
      </c>
      <c r="AK154" s="423">
        <f t="shared" si="74"/>
        <v>0</v>
      </c>
      <c r="AL154" s="423">
        <f t="shared" si="74"/>
        <v>0</v>
      </c>
      <c r="AM154" s="423">
        <f t="shared" si="74"/>
        <v>0</v>
      </c>
      <c r="AN154" s="423">
        <f t="shared" si="74"/>
        <v>0</v>
      </c>
      <c r="AO154" s="423">
        <f t="shared" si="74"/>
        <v>0</v>
      </c>
      <c r="AP154" s="423">
        <f t="shared" si="74"/>
        <v>0</v>
      </c>
      <c r="AQ154" s="423">
        <f t="shared" si="74"/>
        <v>0</v>
      </c>
      <c r="AR154" s="423">
        <f t="shared" si="74"/>
        <v>0</v>
      </c>
      <c r="AS154" s="423">
        <f t="shared" si="74"/>
        <v>0</v>
      </c>
      <c r="AT154" s="423">
        <f t="shared" si="74"/>
        <v>0</v>
      </c>
      <c r="AU154" s="423">
        <f t="shared" si="74"/>
        <v>0</v>
      </c>
      <c r="AV154" s="423">
        <f t="shared" si="74"/>
        <v>0</v>
      </c>
      <c r="AW154" s="423">
        <f t="shared" si="74"/>
        <v>0</v>
      </c>
      <c r="AX154" s="423">
        <f t="shared" si="74"/>
        <v>0</v>
      </c>
      <c r="AY154" s="423">
        <f t="shared" si="74"/>
        <v>0</v>
      </c>
      <c r="AZ154" s="423">
        <f t="shared" si="74"/>
        <v>0</v>
      </c>
      <c r="BA154" s="423">
        <f t="shared" si="74"/>
        <v>0</v>
      </c>
      <c r="BB154" s="423">
        <f t="shared" si="74"/>
        <v>0</v>
      </c>
      <c r="BC154" s="423">
        <f t="shared" si="74"/>
        <v>0</v>
      </c>
      <c r="BD154" s="423">
        <f t="shared" si="74"/>
        <v>0</v>
      </c>
      <c r="BE154" s="423">
        <f t="shared" si="74"/>
        <v>0</v>
      </c>
      <c r="BF154" s="423">
        <f t="shared" si="74"/>
        <v>0</v>
      </c>
      <c r="BG154" s="423">
        <f t="shared" si="74"/>
        <v>0</v>
      </c>
      <c r="BH154" s="423">
        <f t="shared" si="74"/>
        <v>0</v>
      </c>
      <c r="BI154" s="423">
        <f t="shared" si="74"/>
        <v>0</v>
      </c>
      <c r="BJ154" s="423">
        <f t="shared" si="74"/>
        <v>0</v>
      </c>
      <c r="BK154" s="423">
        <f t="shared" si="74"/>
        <v>0</v>
      </c>
      <c r="BL154" s="423">
        <f t="shared" si="74"/>
        <v>0</v>
      </c>
      <c r="BM154" s="423">
        <f t="shared" si="74"/>
        <v>0</v>
      </c>
      <c r="BN154" s="423">
        <f t="shared" si="74"/>
        <v>0</v>
      </c>
      <c r="BO154" s="423">
        <f t="shared" si="74"/>
        <v>0</v>
      </c>
      <c r="BP154" s="423">
        <f t="shared" ref="BP154:EA154" si="75">IF(BP$124=0,0,SUM(BP28)/BP$124*BP$127)</f>
        <v>0</v>
      </c>
      <c r="BQ154" s="423">
        <f t="shared" si="75"/>
        <v>0</v>
      </c>
      <c r="BR154" s="423">
        <f t="shared" si="75"/>
        <v>0</v>
      </c>
      <c r="BS154" s="423">
        <f t="shared" si="75"/>
        <v>0</v>
      </c>
      <c r="BT154" s="423">
        <f t="shared" si="75"/>
        <v>0</v>
      </c>
      <c r="BU154" s="423">
        <f t="shared" si="75"/>
        <v>0</v>
      </c>
      <c r="BV154" s="423">
        <f t="shared" si="75"/>
        <v>0</v>
      </c>
      <c r="BW154" s="423">
        <f t="shared" si="75"/>
        <v>0</v>
      </c>
      <c r="BX154" s="423">
        <f t="shared" si="75"/>
        <v>0</v>
      </c>
      <c r="BY154" s="423">
        <f t="shared" si="75"/>
        <v>0</v>
      </c>
      <c r="BZ154" s="423">
        <f t="shared" si="75"/>
        <v>0</v>
      </c>
      <c r="CA154" s="423">
        <f t="shared" si="75"/>
        <v>0</v>
      </c>
      <c r="CB154" s="423">
        <f t="shared" si="75"/>
        <v>0</v>
      </c>
      <c r="CC154" s="423">
        <f t="shared" si="75"/>
        <v>0</v>
      </c>
      <c r="CD154" s="423">
        <f t="shared" si="75"/>
        <v>0</v>
      </c>
      <c r="CE154" s="423">
        <f t="shared" si="75"/>
        <v>0</v>
      </c>
      <c r="CF154" s="423">
        <f t="shared" si="75"/>
        <v>0</v>
      </c>
      <c r="CG154" s="423">
        <f t="shared" si="75"/>
        <v>0</v>
      </c>
      <c r="CH154" s="423">
        <f t="shared" si="75"/>
        <v>0</v>
      </c>
      <c r="CI154" s="423">
        <f t="shared" si="75"/>
        <v>0</v>
      </c>
      <c r="CJ154" s="423">
        <f t="shared" si="75"/>
        <v>0</v>
      </c>
      <c r="CK154" s="423">
        <f t="shared" si="75"/>
        <v>0</v>
      </c>
      <c r="CL154" s="423">
        <f t="shared" si="75"/>
        <v>0</v>
      </c>
      <c r="CM154" s="423">
        <f t="shared" si="75"/>
        <v>0</v>
      </c>
      <c r="CN154" s="423">
        <f t="shared" si="75"/>
        <v>0</v>
      </c>
      <c r="CO154" s="423">
        <f t="shared" si="75"/>
        <v>0</v>
      </c>
      <c r="CP154" s="423">
        <f t="shared" si="75"/>
        <v>0</v>
      </c>
      <c r="CQ154" s="423">
        <f t="shared" si="75"/>
        <v>0</v>
      </c>
      <c r="CR154" s="423">
        <f t="shared" si="75"/>
        <v>0</v>
      </c>
      <c r="CS154" s="423">
        <f t="shared" si="75"/>
        <v>0</v>
      </c>
      <c r="CT154" s="423">
        <f t="shared" si="75"/>
        <v>0</v>
      </c>
      <c r="CU154" s="423">
        <f t="shared" si="75"/>
        <v>0</v>
      </c>
      <c r="CV154" s="423">
        <f t="shared" si="75"/>
        <v>0</v>
      </c>
      <c r="CW154" s="423">
        <f t="shared" si="75"/>
        <v>0</v>
      </c>
      <c r="CX154" s="423">
        <f t="shared" si="75"/>
        <v>0</v>
      </c>
      <c r="CY154" s="423">
        <f t="shared" si="75"/>
        <v>0</v>
      </c>
      <c r="CZ154" s="423">
        <f t="shared" si="75"/>
        <v>0</v>
      </c>
      <c r="DA154" s="423">
        <f t="shared" si="75"/>
        <v>0</v>
      </c>
      <c r="DB154" s="423">
        <f t="shared" si="75"/>
        <v>0</v>
      </c>
      <c r="DC154" s="423">
        <f t="shared" si="75"/>
        <v>0</v>
      </c>
      <c r="DD154" s="423">
        <f t="shared" si="75"/>
        <v>0</v>
      </c>
      <c r="DE154" s="423">
        <f t="shared" si="75"/>
        <v>0</v>
      </c>
      <c r="DF154" s="423">
        <f t="shared" si="75"/>
        <v>0</v>
      </c>
      <c r="DG154" s="423">
        <f t="shared" si="75"/>
        <v>0</v>
      </c>
      <c r="DH154" s="423">
        <f t="shared" si="75"/>
        <v>0</v>
      </c>
      <c r="DI154" s="423">
        <f t="shared" si="75"/>
        <v>0</v>
      </c>
      <c r="DJ154" s="423">
        <f t="shared" si="75"/>
        <v>0</v>
      </c>
      <c r="DK154" s="423">
        <f t="shared" si="75"/>
        <v>0</v>
      </c>
      <c r="DL154" s="423">
        <f t="shared" si="75"/>
        <v>0</v>
      </c>
      <c r="DM154" s="423">
        <f t="shared" si="75"/>
        <v>0</v>
      </c>
      <c r="DN154" s="423">
        <f t="shared" si="75"/>
        <v>0</v>
      </c>
      <c r="DO154" s="423">
        <f t="shared" si="75"/>
        <v>0</v>
      </c>
      <c r="DP154" s="423">
        <f t="shared" si="75"/>
        <v>0</v>
      </c>
      <c r="DQ154" s="423">
        <f t="shared" si="75"/>
        <v>0</v>
      </c>
      <c r="DR154" s="423">
        <f t="shared" si="75"/>
        <v>0</v>
      </c>
      <c r="DS154" s="423">
        <f t="shared" si="75"/>
        <v>0</v>
      </c>
      <c r="DT154" s="423">
        <f t="shared" si="75"/>
        <v>0</v>
      </c>
      <c r="DU154" s="423">
        <f t="shared" si="75"/>
        <v>0</v>
      </c>
      <c r="DV154" s="423">
        <f t="shared" si="75"/>
        <v>0</v>
      </c>
      <c r="DW154" s="423">
        <f t="shared" si="75"/>
        <v>0</v>
      </c>
      <c r="DX154" s="423">
        <f t="shared" si="75"/>
        <v>0</v>
      </c>
      <c r="DY154" s="423">
        <f t="shared" si="75"/>
        <v>0</v>
      </c>
      <c r="DZ154" s="423">
        <f t="shared" si="75"/>
        <v>0</v>
      </c>
      <c r="EA154" s="423">
        <f t="shared" si="75"/>
        <v>0</v>
      </c>
      <c r="EB154" s="423">
        <f t="shared" ref="EB154:FA154" si="76">IF(EB$124=0,0,SUM(EB28)/EB$124*EB$127)</f>
        <v>0</v>
      </c>
      <c r="EC154" s="423">
        <f t="shared" si="76"/>
        <v>0</v>
      </c>
      <c r="ED154" s="423">
        <f t="shared" si="76"/>
        <v>0</v>
      </c>
      <c r="EE154" s="423">
        <f t="shared" si="76"/>
        <v>0</v>
      </c>
      <c r="EF154" s="423">
        <f t="shared" si="76"/>
        <v>0</v>
      </c>
      <c r="EG154" s="423">
        <f t="shared" si="76"/>
        <v>0</v>
      </c>
      <c r="EH154" s="423">
        <f t="shared" si="76"/>
        <v>0</v>
      </c>
      <c r="EI154" s="423">
        <f t="shared" si="76"/>
        <v>0</v>
      </c>
      <c r="EJ154" s="423">
        <f t="shared" si="76"/>
        <v>0</v>
      </c>
      <c r="EK154" s="423">
        <f t="shared" si="76"/>
        <v>0</v>
      </c>
      <c r="EL154" s="423">
        <f t="shared" si="76"/>
        <v>0</v>
      </c>
      <c r="EM154" s="423">
        <f t="shared" si="76"/>
        <v>0</v>
      </c>
      <c r="EN154" s="423">
        <f t="shared" si="76"/>
        <v>0</v>
      </c>
      <c r="EO154" s="423">
        <f t="shared" si="76"/>
        <v>0</v>
      </c>
      <c r="EP154" s="423">
        <f t="shared" si="76"/>
        <v>0</v>
      </c>
      <c r="EQ154" s="423">
        <f t="shared" si="76"/>
        <v>0</v>
      </c>
      <c r="ER154" s="423">
        <f t="shared" si="76"/>
        <v>0</v>
      </c>
      <c r="ES154" s="423">
        <f t="shared" si="76"/>
        <v>0</v>
      </c>
      <c r="ET154" s="423">
        <f t="shared" si="76"/>
        <v>0</v>
      </c>
      <c r="EU154" s="423">
        <f t="shared" si="76"/>
        <v>0</v>
      </c>
      <c r="EV154" s="423">
        <f t="shared" si="76"/>
        <v>0</v>
      </c>
      <c r="EW154" s="423">
        <f t="shared" si="76"/>
        <v>0</v>
      </c>
      <c r="EX154" s="423">
        <f t="shared" si="76"/>
        <v>0</v>
      </c>
      <c r="EY154" s="423">
        <f t="shared" si="76"/>
        <v>0</v>
      </c>
      <c r="EZ154" s="423">
        <f t="shared" si="76"/>
        <v>0</v>
      </c>
      <c r="FA154" s="423">
        <f t="shared" si="76"/>
        <v>0</v>
      </c>
      <c r="FB154" s="393" t="str">
        <f t="shared" si="10"/>
        <v>291</v>
      </c>
    </row>
    <row r="155" spans="1:158" x14ac:dyDescent="0.15">
      <c r="A155" s="423" t="s">
        <v>1806</v>
      </c>
      <c r="B155" s="423" t="s">
        <v>337</v>
      </c>
      <c r="C155" s="424">
        <f t="shared" si="6"/>
        <v>0</v>
      </c>
      <c r="D155" s="423">
        <f t="shared" ref="D155:BO155" si="77">IF(D$124=0,0,SUM(D29)/D$124*D$127)</f>
        <v>0</v>
      </c>
      <c r="E155" s="423">
        <f t="shared" si="77"/>
        <v>0</v>
      </c>
      <c r="F155" s="423">
        <f t="shared" si="77"/>
        <v>0</v>
      </c>
      <c r="G155" s="423">
        <f t="shared" si="77"/>
        <v>0</v>
      </c>
      <c r="H155" s="423">
        <f t="shared" si="77"/>
        <v>0</v>
      </c>
      <c r="I155" s="423">
        <f t="shared" si="77"/>
        <v>0</v>
      </c>
      <c r="J155" s="423">
        <f t="shared" si="77"/>
        <v>0</v>
      </c>
      <c r="K155" s="423">
        <f t="shared" si="77"/>
        <v>0</v>
      </c>
      <c r="L155" s="423">
        <f t="shared" si="77"/>
        <v>0</v>
      </c>
      <c r="M155" s="423">
        <f t="shared" si="77"/>
        <v>0</v>
      </c>
      <c r="N155" s="423">
        <f t="shared" si="77"/>
        <v>0</v>
      </c>
      <c r="O155" s="423">
        <f t="shared" si="77"/>
        <v>0</v>
      </c>
      <c r="P155" s="423">
        <f t="shared" si="77"/>
        <v>0</v>
      </c>
      <c r="Q155" s="423">
        <f t="shared" si="77"/>
        <v>0</v>
      </c>
      <c r="R155" s="423">
        <f t="shared" si="77"/>
        <v>0</v>
      </c>
      <c r="S155" s="423">
        <f t="shared" si="77"/>
        <v>0</v>
      </c>
      <c r="T155" s="423">
        <f t="shared" si="77"/>
        <v>0</v>
      </c>
      <c r="U155" s="423">
        <f t="shared" si="77"/>
        <v>0</v>
      </c>
      <c r="V155" s="423">
        <f t="shared" si="77"/>
        <v>0</v>
      </c>
      <c r="W155" s="423">
        <f t="shared" si="77"/>
        <v>0</v>
      </c>
      <c r="X155" s="423">
        <f t="shared" si="77"/>
        <v>0</v>
      </c>
      <c r="Y155" s="423">
        <f t="shared" si="77"/>
        <v>0</v>
      </c>
      <c r="Z155" s="423">
        <f t="shared" si="77"/>
        <v>0</v>
      </c>
      <c r="AA155" s="423">
        <f t="shared" si="77"/>
        <v>0</v>
      </c>
      <c r="AB155" s="423">
        <f t="shared" si="77"/>
        <v>0</v>
      </c>
      <c r="AC155" s="423">
        <f t="shared" si="77"/>
        <v>0</v>
      </c>
      <c r="AD155" s="423">
        <f t="shared" si="77"/>
        <v>0</v>
      </c>
      <c r="AE155" s="423">
        <f t="shared" si="77"/>
        <v>0</v>
      </c>
      <c r="AF155" s="423">
        <f t="shared" si="77"/>
        <v>0</v>
      </c>
      <c r="AG155" s="423">
        <f t="shared" si="77"/>
        <v>0</v>
      </c>
      <c r="AH155" s="423">
        <f t="shared" si="77"/>
        <v>0</v>
      </c>
      <c r="AI155" s="423">
        <f t="shared" si="77"/>
        <v>0</v>
      </c>
      <c r="AJ155" s="423">
        <f t="shared" si="77"/>
        <v>0</v>
      </c>
      <c r="AK155" s="423">
        <f t="shared" si="77"/>
        <v>0</v>
      </c>
      <c r="AL155" s="423">
        <f t="shared" si="77"/>
        <v>0</v>
      </c>
      <c r="AM155" s="423">
        <f t="shared" si="77"/>
        <v>0</v>
      </c>
      <c r="AN155" s="423">
        <f t="shared" si="77"/>
        <v>0</v>
      </c>
      <c r="AO155" s="423">
        <f t="shared" si="77"/>
        <v>0</v>
      </c>
      <c r="AP155" s="423">
        <f t="shared" si="77"/>
        <v>0</v>
      </c>
      <c r="AQ155" s="423">
        <f t="shared" si="77"/>
        <v>0</v>
      </c>
      <c r="AR155" s="423">
        <f t="shared" si="77"/>
        <v>0</v>
      </c>
      <c r="AS155" s="423">
        <f t="shared" si="77"/>
        <v>0</v>
      </c>
      <c r="AT155" s="423">
        <f t="shared" si="77"/>
        <v>0</v>
      </c>
      <c r="AU155" s="423">
        <f t="shared" si="77"/>
        <v>0</v>
      </c>
      <c r="AV155" s="423">
        <f t="shared" si="77"/>
        <v>0</v>
      </c>
      <c r="AW155" s="423">
        <f t="shared" si="77"/>
        <v>0</v>
      </c>
      <c r="AX155" s="423">
        <f t="shared" si="77"/>
        <v>0</v>
      </c>
      <c r="AY155" s="423">
        <f t="shared" si="77"/>
        <v>0</v>
      </c>
      <c r="AZ155" s="423">
        <f t="shared" si="77"/>
        <v>0</v>
      </c>
      <c r="BA155" s="423">
        <f t="shared" si="77"/>
        <v>0</v>
      </c>
      <c r="BB155" s="423">
        <f t="shared" si="77"/>
        <v>0</v>
      </c>
      <c r="BC155" s="423">
        <f t="shared" si="77"/>
        <v>0</v>
      </c>
      <c r="BD155" s="423">
        <f t="shared" si="77"/>
        <v>0</v>
      </c>
      <c r="BE155" s="423">
        <f t="shared" si="77"/>
        <v>0</v>
      </c>
      <c r="BF155" s="423">
        <f t="shared" si="77"/>
        <v>0</v>
      </c>
      <c r="BG155" s="423">
        <f t="shared" si="77"/>
        <v>0</v>
      </c>
      <c r="BH155" s="423">
        <f t="shared" si="77"/>
        <v>0</v>
      </c>
      <c r="BI155" s="423">
        <f t="shared" si="77"/>
        <v>0</v>
      </c>
      <c r="BJ155" s="423">
        <f t="shared" si="77"/>
        <v>0</v>
      </c>
      <c r="BK155" s="423">
        <f t="shared" si="77"/>
        <v>0</v>
      </c>
      <c r="BL155" s="423">
        <f t="shared" si="77"/>
        <v>0</v>
      </c>
      <c r="BM155" s="423">
        <f t="shared" si="77"/>
        <v>0</v>
      </c>
      <c r="BN155" s="423">
        <f t="shared" si="77"/>
        <v>0</v>
      </c>
      <c r="BO155" s="423">
        <f t="shared" si="77"/>
        <v>0</v>
      </c>
      <c r="BP155" s="423">
        <f t="shared" ref="BP155:EA155" si="78">IF(BP$124=0,0,SUM(BP29)/BP$124*BP$127)</f>
        <v>0</v>
      </c>
      <c r="BQ155" s="423">
        <f t="shared" si="78"/>
        <v>0</v>
      </c>
      <c r="BR155" s="423">
        <f t="shared" si="78"/>
        <v>0</v>
      </c>
      <c r="BS155" s="423">
        <f t="shared" si="78"/>
        <v>0</v>
      </c>
      <c r="BT155" s="423">
        <f t="shared" si="78"/>
        <v>0</v>
      </c>
      <c r="BU155" s="423">
        <f t="shared" si="78"/>
        <v>0</v>
      </c>
      <c r="BV155" s="423">
        <f t="shared" si="78"/>
        <v>0</v>
      </c>
      <c r="BW155" s="423">
        <f t="shared" si="78"/>
        <v>0</v>
      </c>
      <c r="BX155" s="423">
        <f t="shared" si="78"/>
        <v>0</v>
      </c>
      <c r="BY155" s="423">
        <f t="shared" si="78"/>
        <v>0</v>
      </c>
      <c r="BZ155" s="423">
        <f t="shared" si="78"/>
        <v>0</v>
      </c>
      <c r="CA155" s="423">
        <f t="shared" si="78"/>
        <v>0</v>
      </c>
      <c r="CB155" s="423">
        <f t="shared" si="78"/>
        <v>0</v>
      </c>
      <c r="CC155" s="423">
        <f t="shared" si="78"/>
        <v>0</v>
      </c>
      <c r="CD155" s="423">
        <f t="shared" si="78"/>
        <v>0</v>
      </c>
      <c r="CE155" s="423">
        <f t="shared" si="78"/>
        <v>0</v>
      </c>
      <c r="CF155" s="423">
        <f t="shared" si="78"/>
        <v>0</v>
      </c>
      <c r="CG155" s="423">
        <f t="shared" si="78"/>
        <v>0</v>
      </c>
      <c r="CH155" s="423">
        <f t="shared" si="78"/>
        <v>0</v>
      </c>
      <c r="CI155" s="423">
        <f t="shared" si="78"/>
        <v>0</v>
      </c>
      <c r="CJ155" s="423">
        <f t="shared" si="78"/>
        <v>0</v>
      </c>
      <c r="CK155" s="423">
        <f t="shared" si="78"/>
        <v>0</v>
      </c>
      <c r="CL155" s="423">
        <f t="shared" si="78"/>
        <v>0</v>
      </c>
      <c r="CM155" s="423">
        <f t="shared" si="78"/>
        <v>0</v>
      </c>
      <c r="CN155" s="423">
        <f t="shared" si="78"/>
        <v>0</v>
      </c>
      <c r="CO155" s="423">
        <f t="shared" si="78"/>
        <v>0</v>
      </c>
      <c r="CP155" s="423">
        <f t="shared" si="78"/>
        <v>0</v>
      </c>
      <c r="CQ155" s="423">
        <f t="shared" si="78"/>
        <v>0</v>
      </c>
      <c r="CR155" s="423">
        <f t="shared" si="78"/>
        <v>0</v>
      </c>
      <c r="CS155" s="423">
        <f t="shared" si="78"/>
        <v>0</v>
      </c>
      <c r="CT155" s="423">
        <f t="shared" si="78"/>
        <v>0</v>
      </c>
      <c r="CU155" s="423">
        <f t="shared" si="78"/>
        <v>0</v>
      </c>
      <c r="CV155" s="423">
        <f t="shared" si="78"/>
        <v>0</v>
      </c>
      <c r="CW155" s="423">
        <f t="shared" si="78"/>
        <v>0</v>
      </c>
      <c r="CX155" s="423">
        <f t="shared" si="78"/>
        <v>0</v>
      </c>
      <c r="CY155" s="423">
        <f t="shared" si="78"/>
        <v>0</v>
      </c>
      <c r="CZ155" s="423">
        <f t="shared" si="78"/>
        <v>0</v>
      </c>
      <c r="DA155" s="423">
        <f t="shared" si="78"/>
        <v>0</v>
      </c>
      <c r="DB155" s="423">
        <f t="shared" si="78"/>
        <v>0</v>
      </c>
      <c r="DC155" s="423">
        <f t="shared" si="78"/>
        <v>0</v>
      </c>
      <c r="DD155" s="423">
        <f t="shared" si="78"/>
        <v>0</v>
      </c>
      <c r="DE155" s="423">
        <f t="shared" si="78"/>
        <v>0</v>
      </c>
      <c r="DF155" s="423">
        <f t="shared" si="78"/>
        <v>0</v>
      </c>
      <c r="DG155" s="423">
        <f t="shared" si="78"/>
        <v>0</v>
      </c>
      <c r="DH155" s="423">
        <f t="shared" si="78"/>
        <v>0</v>
      </c>
      <c r="DI155" s="423">
        <f t="shared" si="78"/>
        <v>0</v>
      </c>
      <c r="DJ155" s="423">
        <f t="shared" si="78"/>
        <v>0</v>
      </c>
      <c r="DK155" s="423">
        <f t="shared" si="78"/>
        <v>0</v>
      </c>
      <c r="DL155" s="423">
        <f t="shared" si="78"/>
        <v>0</v>
      </c>
      <c r="DM155" s="423">
        <f t="shared" si="78"/>
        <v>0</v>
      </c>
      <c r="DN155" s="423">
        <f t="shared" si="78"/>
        <v>0</v>
      </c>
      <c r="DO155" s="423">
        <f t="shared" si="78"/>
        <v>0</v>
      </c>
      <c r="DP155" s="423">
        <f t="shared" si="78"/>
        <v>0</v>
      </c>
      <c r="DQ155" s="423">
        <f t="shared" si="78"/>
        <v>0</v>
      </c>
      <c r="DR155" s="423">
        <f t="shared" si="78"/>
        <v>0</v>
      </c>
      <c r="DS155" s="423">
        <f t="shared" si="78"/>
        <v>0</v>
      </c>
      <c r="DT155" s="423">
        <f t="shared" si="78"/>
        <v>0</v>
      </c>
      <c r="DU155" s="423">
        <f t="shared" si="78"/>
        <v>0</v>
      </c>
      <c r="DV155" s="423">
        <f t="shared" si="78"/>
        <v>0</v>
      </c>
      <c r="DW155" s="423">
        <f t="shared" si="78"/>
        <v>0</v>
      </c>
      <c r="DX155" s="423">
        <f t="shared" si="78"/>
        <v>0</v>
      </c>
      <c r="DY155" s="423">
        <f t="shared" si="78"/>
        <v>0</v>
      </c>
      <c r="DZ155" s="423">
        <f t="shared" si="78"/>
        <v>0</v>
      </c>
      <c r="EA155" s="423">
        <f t="shared" si="78"/>
        <v>0</v>
      </c>
      <c r="EB155" s="423">
        <f t="shared" ref="EB155:FA155" si="79">IF(EB$124=0,0,SUM(EB29)/EB$124*EB$127)</f>
        <v>0</v>
      </c>
      <c r="EC155" s="423">
        <f t="shared" si="79"/>
        <v>0</v>
      </c>
      <c r="ED155" s="423">
        <f t="shared" si="79"/>
        <v>0</v>
      </c>
      <c r="EE155" s="423">
        <f t="shared" si="79"/>
        <v>0</v>
      </c>
      <c r="EF155" s="423">
        <f t="shared" si="79"/>
        <v>0</v>
      </c>
      <c r="EG155" s="423">
        <f t="shared" si="79"/>
        <v>0</v>
      </c>
      <c r="EH155" s="423">
        <f t="shared" si="79"/>
        <v>0</v>
      </c>
      <c r="EI155" s="423">
        <f t="shared" si="79"/>
        <v>0</v>
      </c>
      <c r="EJ155" s="423">
        <f t="shared" si="79"/>
        <v>0</v>
      </c>
      <c r="EK155" s="423">
        <f t="shared" si="79"/>
        <v>0</v>
      </c>
      <c r="EL155" s="423">
        <f t="shared" si="79"/>
        <v>0</v>
      </c>
      <c r="EM155" s="423">
        <f t="shared" si="79"/>
        <v>0</v>
      </c>
      <c r="EN155" s="423">
        <f t="shared" si="79"/>
        <v>0</v>
      </c>
      <c r="EO155" s="423">
        <f t="shared" si="79"/>
        <v>0</v>
      </c>
      <c r="EP155" s="423">
        <f t="shared" si="79"/>
        <v>0</v>
      </c>
      <c r="EQ155" s="423">
        <f t="shared" si="79"/>
        <v>0</v>
      </c>
      <c r="ER155" s="423">
        <f t="shared" si="79"/>
        <v>0</v>
      </c>
      <c r="ES155" s="423">
        <f t="shared" si="79"/>
        <v>0</v>
      </c>
      <c r="ET155" s="423">
        <f t="shared" si="79"/>
        <v>0</v>
      </c>
      <c r="EU155" s="423">
        <f t="shared" si="79"/>
        <v>0</v>
      </c>
      <c r="EV155" s="423">
        <f t="shared" si="79"/>
        <v>0</v>
      </c>
      <c r="EW155" s="423">
        <f t="shared" si="79"/>
        <v>0</v>
      </c>
      <c r="EX155" s="423">
        <f t="shared" si="79"/>
        <v>0</v>
      </c>
      <c r="EY155" s="423">
        <f t="shared" si="79"/>
        <v>0</v>
      </c>
      <c r="EZ155" s="423">
        <f t="shared" si="79"/>
        <v>0</v>
      </c>
      <c r="FA155" s="423">
        <f t="shared" si="79"/>
        <v>0</v>
      </c>
      <c r="FB155" s="393" t="str">
        <f t="shared" si="10"/>
        <v>291</v>
      </c>
    </row>
    <row r="156" spans="1:158" x14ac:dyDescent="0.15">
      <c r="A156" s="423" t="s">
        <v>1805</v>
      </c>
      <c r="B156" s="423" t="s">
        <v>340</v>
      </c>
      <c r="C156" s="424">
        <f t="shared" si="6"/>
        <v>0</v>
      </c>
      <c r="D156" s="423">
        <f t="shared" ref="D156:BO156" si="80">IF(D$124=0,0,SUM(D30)/D$124*D$127)</f>
        <v>0</v>
      </c>
      <c r="E156" s="423">
        <f t="shared" si="80"/>
        <v>0</v>
      </c>
      <c r="F156" s="423">
        <f t="shared" si="80"/>
        <v>0</v>
      </c>
      <c r="G156" s="423">
        <f t="shared" si="80"/>
        <v>0</v>
      </c>
      <c r="H156" s="423">
        <f t="shared" si="80"/>
        <v>0</v>
      </c>
      <c r="I156" s="423">
        <f t="shared" si="80"/>
        <v>0</v>
      </c>
      <c r="J156" s="423">
        <f t="shared" si="80"/>
        <v>0</v>
      </c>
      <c r="K156" s="423">
        <f t="shared" si="80"/>
        <v>0</v>
      </c>
      <c r="L156" s="423">
        <f t="shared" si="80"/>
        <v>0</v>
      </c>
      <c r="M156" s="423">
        <f t="shared" si="80"/>
        <v>0</v>
      </c>
      <c r="N156" s="423">
        <f t="shared" si="80"/>
        <v>0</v>
      </c>
      <c r="O156" s="423">
        <f t="shared" si="80"/>
        <v>0</v>
      </c>
      <c r="P156" s="423">
        <f t="shared" si="80"/>
        <v>0</v>
      </c>
      <c r="Q156" s="423">
        <f t="shared" si="80"/>
        <v>0</v>
      </c>
      <c r="R156" s="423">
        <f t="shared" si="80"/>
        <v>0</v>
      </c>
      <c r="S156" s="423">
        <f t="shared" si="80"/>
        <v>0</v>
      </c>
      <c r="T156" s="423">
        <f t="shared" si="80"/>
        <v>0</v>
      </c>
      <c r="U156" s="423">
        <f t="shared" si="80"/>
        <v>0</v>
      </c>
      <c r="V156" s="423">
        <f t="shared" si="80"/>
        <v>0</v>
      </c>
      <c r="W156" s="423">
        <f t="shared" si="80"/>
        <v>0</v>
      </c>
      <c r="X156" s="423">
        <f t="shared" si="80"/>
        <v>0</v>
      </c>
      <c r="Y156" s="423">
        <f t="shared" si="80"/>
        <v>0</v>
      </c>
      <c r="Z156" s="423">
        <f t="shared" si="80"/>
        <v>0</v>
      </c>
      <c r="AA156" s="423">
        <f t="shared" si="80"/>
        <v>0</v>
      </c>
      <c r="AB156" s="423">
        <f t="shared" si="80"/>
        <v>0</v>
      </c>
      <c r="AC156" s="423">
        <f t="shared" si="80"/>
        <v>0</v>
      </c>
      <c r="AD156" s="423">
        <f t="shared" si="80"/>
        <v>0</v>
      </c>
      <c r="AE156" s="423">
        <f t="shared" si="80"/>
        <v>0</v>
      </c>
      <c r="AF156" s="423">
        <f t="shared" si="80"/>
        <v>0</v>
      </c>
      <c r="AG156" s="423">
        <f t="shared" si="80"/>
        <v>0</v>
      </c>
      <c r="AH156" s="423">
        <f t="shared" si="80"/>
        <v>0</v>
      </c>
      <c r="AI156" s="423">
        <f t="shared" si="80"/>
        <v>0</v>
      </c>
      <c r="AJ156" s="423">
        <f t="shared" si="80"/>
        <v>0</v>
      </c>
      <c r="AK156" s="423">
        <f t="shared" si="80"/>
        <v>0</v>
      </c>
      <c r="AL156" s="423">
        <f t="shared" si="80"/>
        <v>0</v>
      </c>
      <c r="AM156" s="423">
        <f t="shared" si="80"/>
        <v>0</v>
      </c>
      <c r="AN156" s="423">
        <f t="shared" si="80"/>
        <v>0</v>
      </c>
      <c r="AO156" s="423">
        <f t="shared" si="80"/>
        <v>0</v>
      </c>
      <c r="AP156" s="423">
        <f t="shared" si="80"/>
        <v>0</v>
      </c>
      <c r="AQ156" s="423">
        <f t="shared" si="80"/>
        <v>0</v>
      </c>
      <c r="AR156" s="423">
        <f t="shared" si="80"/>
        <v>0</v>
      </c>
      <c r="AS156" s="423">
        <f t="shared" si="80"/>
        <v>0</v>
      </c>
      <c r="AT156" s="423">
        <f t="shared" si="80"/>
        <v>0</v>
      </c>
      <c r="AU156" s="423">
        <f t="shared" si="80"/>
        <v>0</v>
      </c>
      <c r="AV156" s="423">
        <f t="shared" si="80"/>
        <v>0</v>
      </c>
      <c r="AW156" s="423">
        <f t="shared" si="80"/>
        <v>0</v>
      </c>
      <c r="AX156" s="423">
        <f t="shared" si="80"/>
        <v>0</v>
      </c>
      <c r="AY156" s="423">
        <f t="shared" si="80"/>
        <v>0</v>
      </c>
      <c r="AZ156" s="423">
        <f t="shared" si="80"/>
        <v>0</v>
      </c>
      <c r="BA156" s="423">
        <f t="shared" si="80"/>
        <v>0</v>
      </c>
      <c r="BB156" s="423">
        <f t="shared" si="80"/>
        <v>0</v>
      </c>
      <c r="BC156" s="423">
        <f t="shared" si="80"/>
        <v>0</v>
      </c>
      <c r="BD156" s="423">
        <f t="shared" si="80"/>
        <v>0</v>
      </c>
      <c r="BE156" s="423">
        <f t="shared" si="80"/>
        <v>0</v>
      </c>
      <c r="BF156" s="423">
        <f t="shared" si="80"/>
        <v>0</v>
      </c>
      <c r="BG156" s="423">
        <f t="shared" si="80"/>
        <v>0</v>
      </c>
      <c r="BH156" s="423">
        <f t="shared" si="80"/>
        <v>0</v>
      </c>
      <c r="BI156" s="423">
        <f t="shared" si="80"/>
        <v>0</v>
      </c>
      <c r="BJ156" s="423">
        <f t="shared" si="80"/>
        <v>0</v>
      </c>
      <c r="BK156" s="423">
        <f t="shared" si="80"/>
        <v>0</v>
      </c>
      <c r="BL156" s="423">
        <f t="shared" si="80"/>
        <v>0</v>
      </c>
      <c r="BM156" s="423">
        <f t="shared" si="80"/>
        <v>0</v>
      </c>
      <c r="BN156" s="423">
        <f t="shared" si="80"/>
        <v>0</v>
      </c>
      <c r="BO156" s="423">
        <f t="shared" si="80"/>
        <v>0</v>
      </c>
      <c r="BP156" s="423">
        <f t="shared" ref="BP156:EA156" si="81">IF(BP$124=0,0,SUM(BP30)/BP$124*BP$127)</f>
        <v>0</v>
      </c>
      <c r="BQ156" s="423">
        <f t="shared" si="81"/>
        <v>0</v>
      </c>
      <c r="BR156" s="423">
        <f t="shared" si="81"/>
        <v>0</v>
      </c>
      <c r="BS156" s="423">
        <f t="shared" si="81"/>
        <v>0</v>
      </c>
      <c r="BT156" s="423">
        <f t="shared" si="81"/>
        <v>0</v>
      </c>
      <c r="BU156" s="423">
        <f t="shared" si="81"/>
        <v>0</v>
      </c>
      <c r="BV156" s="423">
        <f t="shared" si="81"/>
        <v>0</v>
      </c>
      <c r="BW156" s="423">
        <f t="shared" si="81"/>
        <v>0</v>
      </c>
      <c r="BX156" s="423">
        <f t="shared" si="81"/>
        <v>0</v>
      </c>
      <c r="BY156" s="423">
        <f t="shared" si="81"/>
        <v>0</v>
      </c>
      <c r="BZ156" s="423">
        <f t="shared" si="81"/>
        <v>0</v>
      </c>
      <c r="CA156" s="423">
        <f t="shared" si="81"/>
        <v>0</v>
      </c>
      <c r="CB156" s="423">
        <f t="shared" si="81"/>
        <v>0</v>
      </c>
      <c r="CC156" s="423">
        <f t="shared" si="81"/>
        <v>0</v>
      </c>
      <c r="CD156" s="423">
        <f t="shared" si="81"/>
        <v>0</v>
      </c>
      <c r="CE156" s="423">
        <f t="shared" si="81"/>
        <v>0</v>
      </c>
      <c r="CF156" s="423">
        <f t="shared" si="81"/>
        <v>0</v>
      </c>
      <c r="CG156" s="423">
        <f t="shared" si="81"/>
        <v>0</v>
      </c>
      <c r="CH156" s="423">
        <f t="shared" si="81"/>
        <v>0</v>
      </c>
      <c r="CI156" s="423">
        <f t="shared" si="81"/>
        <v>0</v>
      </c>
      <c r="CJ156" s="423">
        <f t="shared" si="81"/>
        <v>0</v>
      </c>
      <c r="CK156" s="423">
        <f t="shared" si="81"/>
        <v>0</v>
      </c>
      <c r="CL156" s="423">
        <f t="shared" si="81"/>
        <v>0</v>
      </c>
      <c r="CM156" s="423">
        <f t="shared" si="81"/>
        <v>0</v>
      </c>
      <c r="CN156" s="423">
        <f t="shared" si="81"/>
        <v>0</v>
      </c>
      <c r="CO156" s="423">
        <f t="shared" si="81"/>
        <v>0</v>
      </c>
      <c r="CP156" s="423">
        <f t="shared" si="81"/>
        <v>0</v>
      </c>
      <c r="CQ156" s="423">
        <f t="shared" si="81"/>
        <v>0</v>
      </c>
      <c r="CR156" s="423">
        <f t="shared" si="81"/>
        <v>0</v>
      </c>
      <c r="CS156" s="423">
        <f t="shared" si="81"/>
        <v>0</v>
      </c>
      <c r="CT156" s="423">
        <f t="shared" si="81"/>
        <v>0</v>
      </c>
      <c r="CU156" s="423">
        <f t="shared" si="81"/>
        <v>0</v>
      </c>
      <c r="CV156" s="423">
        <f t="shared" si="81"/>
        <v>0</v>
      </c>
      <c r="CW156" s="423">
        <f t="shared" si="81"/>
        <v>0</v>
      </c>
      <c r="CX156" s="423">
        <f t="shared" si="81"/>
        <v>0</v>
      </c>
      <c r="CY156" s="423">
        <f t="shared" si="81"/>
        <v>0</v>
      </c>
      <c r="CZ156" s="423">
        <f t="shared" si="81"/>
        <v>0</v>
      </c>
      <c r="DA156" s="423">
        <f t="shared" si="81"/>
        <v>0</v>
      </c>
      <c r="DB156" s="423">
        <f t="shared" si="81"/>
        <v>0</v>
      </c>
      <c r="DC156" s="423">
        <f t="shared" si="81"/>
        <v>0</v>
      </c>
      <c r="DD156" s="423">
        <f t="shared" si="81"/>
        <v>0</v>
      </c>
      <c r="DE156" s="423">
        <f t="shared" si="81"/>
        <v>0</v>
      </c>
      <c r="DF156" s="423">
        <f t="shared" si="81"/>
        <v>0</v>
      </c>
      <c r="DG156" s="423">
        <f t="shared" si="81"/>
        <v>0</v>
      </c>
      <c r="DH156" s="423">
        <f t="shared" si="81"/>
        <v>0</v>
      </c>
      <c r="DI156" s="423">
        <f t="shared" si="81"/>
        <v>0</v>
      </c>
      <c r="DJ156" s="423">
        <f t="shared" si="81"/>
        <v>0</v>
      </c>
      <c r="DK156" s="423">
        <f t="shared" si="81"/>
        <v>0</v>
      </c>
      <c r="DL156" s="423">
        <f t="shared" si="81"/>
        <v>0</v>
      </c>
      <c r="DM156" s="423">
        <f t="shared" si="81"/>
        <v>0</v>
      </c>
      <c r="DN156" s="423">
        <f t="shared" si="81"/>
        <v>0</v>
      </c>
      <c r="DO156" s="423">
        <f t="shared" si="81"/>
        <v>0</v>
      </c>
      <c r="DP156" s="423">
        <f t="shared" si="81"/>
        <v>0</v>
      </c>
      <c r="DQ156" s="423">
        <f t="shared" si="81"/>
        <v>0</v>
      </c>
      <c r="DR156" s="423">
        <f t="shared" si="81"/>
        <v>0</v>
      </c>
      <c r="DS156" s="423">
        <f t="shared" si="81"/>
        <v>0</v>
      </c>
      <c r="DT156" s="423">
        <f t="shared" si="81"/>
        <v>0</v>
      </c>
      <c r="DU156" s="423">
        <f t="shared" si="81"/>
        <v>0</v>
      </c>
      <c r="DV156" s="423">
        <f t="shared" si="81"/>
        <v>0</v>
      </c>
      <c r="DW156" s="423">
        <f t="shared" si="81"/>
        <v>0</v>
      </c>
      <c r="DX156" s="423">
        <f t="shared" si="81"/>
        <v>0</v>
      </c>
      <c r="DY156" s="423">
        <f t="shared" si="81"/>
        <v>0</v>
      </c>
      <c r="DZ156" s="423">
        <f t="shared" si="81"/>
        <v>0</v>
      </c>
      <c r="EA156" s="423">
        <f t="shared" si="81"/>
        <v>0</v>
      </c>
      <c r="EB156" s="423">
        <f t="shared" ref="EB156:FA156" si="82">IF(EB$124=0,0,SUM(EB30)/EB$124*EB$127)</f>
        <v>0</v>
      </c>
      <c r="EC156" s="423">
        <f t="shared" si="82"/>
        <v>0</v>
      </c>
      <c r="ED156" s="423">
        <f t="shared" si="82"/>
        <v>0</v>
      </c>
      <c r="EE156" s="423">
        <f t="shared" si="82"/>
        <v>0</v>
      </c>
      <c r="EF156" s="423">
        <f t="shared" si="82"/>
        <v>0</v>
      </c>
      <c r="EG156" s="423">
        <f t="shared" si="82"/>
        <v>0</v>
      </c>
      <c r="EH156" s="423">
        <f t="shared" si="82"/>
        <v>0</v>
      </c>
      <c r="EI156" s="423">
        <f t="shared" si="82"/>
        <v>0</v>
      </c>
      <c r="EJ156" s="423">
        <f t="shared" si="82"/>
        <v>0</v>
      </c>
      <c r="EK156" s="423">
        <f t="shared" si="82"/>
        <v>0</v>
      </c>
      <c r="EL156" s="423">
        <f t="shared" si="82"/>
        <v>0</v>
      </c>
      <c r="EM156" s="423">
        <f t="shared" si="82"/>
        <v>0</v>
      </c>
      <c r="EN156" s="423">
        <f t="shared" si="82"/>
        <v>0</v>
      </c>
      <c r="EO156" s="423">
        <f t="shared" si="82"/>
        <v>0</v>
      </c>
      <c r="EP156" s="423">
        <f t="shared" si="82"/>
        <v>0</v>
      </c>
      <c r="EQ156" s="423">
        <f t="shared" si="82"/>
        <v>0</v>
      </c>
      <c r="ER156" s="423">
        <f t="shared" si="82"/>
        <v>0</v>
      </c>
      <c r="ES156" s="423">
        <f t="shared" si="82"/>
        <v>0</v>
      </c>
      <c r="ET156" s="423">
        <f t="shared" si="82"/>
        <v>0</v>
      </c>
      <c r="EU156" s="423">
        <f t="shared" si="82"/>
        <v>0</v>
      </c>
      <c r="EV156" s="423">
        <f t="shared" si="82"/>
        <v>0</v>
      </c>
      <c r="EW156" s="423">
        <f t="shared" si="82"/>
        <v>0</v>
      </c>
      <c r="EX156" s="423">
        <f t="shared" si="82"/>
        <v>0</v>
      </c>
      <c r="EY156" s="423">
        <f t="shared" si="82"/>
        <v>0</v>
      </c>
      <c r="EZ156" s="423">
        <f t="shared" si="82"/>
        <v>0</v>
      </c>
      <c r="FA156" s="423">
        <f t="shared" si="82"/>
        <v>0</v>
      </c>
      <c r="FB156" s="393" t="str">
        <f t="shared" si="10"/>
        <v>291</v>
      </c>
    </row>
    <row r="157" spans="1:158" x14ac:dyDescent="0.15">
      <c r="A157" s="423" t="s">
        <v>1804</v>
      </c>
      <c r="B157" s="423" t="s">
        <v>343</v>
      </c>
      <c r="C157" s="424">
        <f t="shared" si="6"/>
        <v>0</v>
      </c>
      <c r="D157" s="423">
        <f t="shared" ref="D157:BO157" si="83">IF(D$124=0,0,SUM(D31)/D$124*D$127)</f>
        <v>0</v>
      </c>
      <c r="E157" s="423">
        <f t="shared" si="83"/>
        <v>0</v>
      </c>
      <c r="F157" s="423">
        <f t="shared" si="83"/>
        <v>0</v>
      </c>
      <c r="G157" s="423">
        <f t="shared" si="83"/>
        <v>0</v>
      </c>
      <c r="H157" s="423">
        <f t="shared" si="83"/>
        <v>0</v>
      </c>
      <c r="I157" s="423">
        <f t="shared" si="83"/>
        <v>0</v>
      </c>
      <c r="J157" s="423">
        <f t="shared" si="83"/>
        <v>0</v>
      </c>
      <c r="K157" s="423">
        <f t="shared" si="83"/>
        <v>0</v>
      </c>
      <c r="L157" s="423">
        <f t="shared" si="83"/>
        <v>0</v>
      </c>
      <c r="M157" s="423">
        <f t="shared" si="83"/>
        <v>0</v>
      </c>
      <c r="N157" s="423">
        <f t="shared" si="83"/>
        <v>0</v>
      </c>
      <c r="O157" s="423">
        <f t="shared" si="83"/>
        <v>0</v>
      </c>
      <c r="P157" s="423">
        <f t="shared" si="83"/>
        <v>0</v>
      </c>
      <c r="Q157" s="423">
        <f t="shared" si="83"/>
        <v>0</v>
      </c>
      <c r="R157" s="423">
        <f t="shared" si="83"/>
        <v>0</v>
      </c>
      <c r="S157" s="423">
        <f t="shared" si="83"/>
        <v>0</v>
      </c>
      <c r="T157" s="423">
        <f t="shared" si="83"/>
        <v>0</v>
      </c>
      <c r="U157" s="423">
        <f t="shared" si="83"/>
        <v>0</v>
      </c>
      <c r="V157" s="423">
        <f t="shared" si="83"/>
        <v>0</v>
      </c>
      <c r="W157" s="423">
        <f t="shared" si="83"/>
        <v>0</v>
      </c>
      <c r="X157" s="423">
        <f t="shared" si="83"/>
        <v>0</v>
      </c>
      <c r="Y157" s="423">
        <f t="shared" si="83"/>
        <v>0</v>
      </c>
      <c r="Z157" s="423">
        <f t="shared" si="83"/>
        <v>0</v>
      </c>
      <c r="AA157" s="423">
        <f t="shared" si="83"/>
        <v>0</v>
      </c>
      <c r="AB157" s="423">
        <f t="shared" si="83"/>
        <v>0</v>
      </c>
      <c r="AC157" s="423">
        <f t="shared" si="83"/>
        <v>0</v>
      </c>
      <c r="AD157" s="423">
        <f t="shared" si="83"/>
        <v>0</v>
      </c>
      <c r="AE157" s="423">
        <f t="shared" si="83"/>
        <v>0</v>
      </c>
      <c r="AF157" s="423">
        <f t="shared" si="83"/>
        <v>0</v>
      </c>
      <c r="AG157" s="423">
        <f t="shared" si="83"/>
        <v>0</v>
      </c>
      <c r="AH157" s="423">
        <f t="shared" si="83"/>
        <v>0</v>
      </c>
      <c r="AI157" s="423">
        <f t="shared" si="83"/>
        <v>0</v>
      </c>
      <c r="AJ157" s="423">
        <f t="shared" si="83"/>
        <v>0</v>
      </c>
      <c r="AK157" s="423">
        <f t="shared" si="83"/>
        <v>0</v>
      </c>
      <c r="AL157" s="423">
        <f t="shared" si="83"/>
        <v>0</v>
      </c>
      <c r="AM157" s="423">
        <f t="shared" si="83"/>
        <v>0</v>
      </c>
      <c r="AN157" s="423">
        <f t="shared" si="83"/>
        <v>0</v>
      </c>
      <c r="AO157" s="423">
        <f t="shared" si="83"/>
        <v>0</v>
      </c>
      <c r="AP157" s="423">
        <f t="shared" si="83"/>
        <v>0</v>
      </c>
      <c r="AQ157" s="423">
        <f t="shared" si="83"/>
        <v>0</v>
      </c>
      <c r="AR157" s="423">
        <f t="shared" si="83"/>
        <v>0</v>
      </c>
      <c r="AS157" s="423">
        <f t="shared" si="83"/>
        <v>0</v>
      </c>
      <c r="AT157" s="423">
        <f t="shared" si="83"/>
        <v>0</v>
      </c>
      <c r="AU157" s="423">
        <f t="shared" si="83"/>
        <v>0</v>
      </c>
      <c r="AV157" s="423">
        <f t="shared" si="83"/>
        <v>0</v>
      </c>
      <c r="AW157" s="423">
        <f t="shared" si="83"/>
        <v>0</v>
      </c>
      <c r="AX157" s="423">
        <f t="shared" si="83"/>
        <v>0</v>
      </c>
      <c r="AY157" s="423">
        <f t="shared" si="83"/>
        <v>0</v>
      </c>
      <c r="AZ157" s="423">
        <f t="shared" si="83"/>
        <v>0</v>
      </c>
      <c r="BA157" s="423">
        <f t="shared" si="83"/>
        <v>0</v>
      </c>
      <c r="BB157" s="423">
        <f t="shared" si="83"/>
        <v>0</v>
      </c>
      <c r="BC157" s="423">
        <f t="shared" si="83"/>
        <v>0</v>
      </c>
      <c r="BD157" s="423">
        <f t="shared" si="83"/>
        <v>0</v>
      </c>
      <c r="BE157" s="423">
        <f t="shared" si="83"/>
        <v>0</v>
      </c>
      <c r="BF157" s="423">
        <f t="shared" si="83"/>
        <v>0</v>
      </c>
      <c r="BG157" s="423">
        <f t="shared" si="83"/>
        <v>0</v>
      </c>
      <c r="BH157" s="423">
        <f t="shared" si="83"/>
        <v>0</v>
      </c>
      <c r="BI157" s="423">
        <f t="shared" si="83"/>
        <v>0</v>
      </c>
      <c r="BJ157" s="423">
        <f t="shared" si="83"/>
        <v>0</v>
      </c>
      <c r="BK157" s="423">
        <f t="shared" si="83"/>
        <v>0</v>
      </c>
      <c r="BL157" s="423">
        <f t="shared" si="83"/>
        <v>0</v>
      </c>
      <c r="BM157" s="423">
        <f t="shared" si="83"/>
        <v>0</v>
      </c>
      <c r="BN157" s="423">
        <f t="shared" si="83"/>
        <v>0</v>
      </c>
      <c r="BO157" s="423">
        <f t="shared" si="83"/>
        <v>0</v>
      </c>
      <c r="BP157" s="423">
        <f t="shared" ref="BP157:EA157" si="84">IF(BP$124=0,0,SUM(BP31)/BP$124*BP$127)</f>
        <v>0</v>
      </c>
      <c r="BQ157" s="423">
        <f t="shared" si="84"/>
        <v>0</v>
      </c>
      <c r="BR157" s="423">
        <f t="shared" si="84"/>
        <v>0</v>
      </c>
      <c r="BS157" s="423">
        <f t="shared" si="84"/>
        <v>0</v>
      </c>
      <c r="BT157" s="423">
        <f t="shared" si="84"/>
        <v>0</v>
      </c>
      <c r="BU157" s="423">
        <f t="shared" si="84"/>
        <v>0</v>
      </c>
      <c r="BV157" s="423">
        <f t="shared" si="84"/>
        <v>0</v>
      </c>
      <c r="BW157" s="423">
        <f t="shared" si="84"/>
        <v>0</v>
      </c>
      <c r="BX157" s="423">
        <f t="shared" si="84"/>
        <v>0</v>
      </c>
      <c r="BY157" s="423">
        <f t="shared" si="84"/>
        <v>0</v>
      </c>
      <c r="BZ157" s="423">
        <f t="shared" si="84"/>
        <v>0</v>
      </c>
      <c r="CA157" s="423">
        <f t="shared" si="84"/>
        <v>0</v>
      </c>
      <c r="CB157" s="423">
        <f t="shared" si="84"/>
        <v>0</v>
      </c>
      <c r="CC157" s="423">
        <f t="shared" si="84"/>
        <v>0</v>
      </c>
      <c r="CD157" s="423">
        <f t="shared" si="84"/>
        <v>0</v>
      </c>
      <c r="CE157" s="423">
        <f t="shared" si="84"/>
        <v>0</v>
      </c>
      <c r="CF157" s="423">
        <f t="shared" si="84"/>
        <v>0</v>
      </c>
      <c r="CG157" s="423">
        <f t="shared" si="84"/>
        <v>0</v>
      </c>
      <c r="CH157" s="423">
        <f t="shared" si="84"/>
        <v>0</v>
      </c>
      <c r="CI157" s="423">
        <f t="shared" si="84"/>
        <v>0</v>
      </c>
      <c r="CJ157" s="423">
        <f t="shared" si="84"/>
        <v>0</v>
      </c>
      <c r="CK157" s="423">
        <f t="shared" si="84"/>
        <v>0</v>
      </c>
      <c r="CL157" s="423">
        <f t="shared" si="84"/>
        <v>0</v>
      </c>
      <c r="CM157" s="423">
        <f t="shared" si="84"/>
        <v>0</v>
      </c>
      <c r="CN157" s="423">
        <f t="shared" si="84"/>
        <v>0</v>
      </c>
      <c r="CO157" s="423">
        <f t="shared" si="84"/>
        <v>0</v>
      </c>
      <c r="CP157" s="423">
        <f t="shared" si="84"/>
        <v>0</v>
      </c>
      <c r="CQ157" s="423">
        <f t="shared" si="84"/>
        <v>0</v>
      </c>
      <c r="CR157" s="423">
        <f t="shared" si="84"/>
        <v>0</v>
      </c>
      <c r="CS157" s="423">
        <f t="shared" si="84"/>
        <v>0</v>
      </c>
      <c r="CT157" s="423">
        <f t="shared" si="84"/>
        <v>0</v>
      </c>
      <c r="CU157" s="423">
        <f t="shared" si="84"/>
        <v>0</v>
      </c>
      <c r="CV157" s="423">
        <f t="shared" si="84"/>
        <v>0</v>
      </c>
      <c r="CW157" s="423">
        <f t="shared" si="84"/>
        <v>0</v>
      </c>
      <c r="CX157" s="423">
        <f t="shared" si="84"/>
        <v>0</v>
      </c>
      <c r="CY157" s="423">
        <f t="shared" si="84"/>
        <v>0</v>
      </c>
      <c r="CZ157" s="423">
        <f t="shared" si="84"/>
        <v>0</v>
      </c>
      <c r="DA157" s="423">
        <f t="shared" si="84"/>
        <v>0</v>
      </c>
      <c r="DB157" s="423">
        <f t="shared" si="84"/>
        <v>0</v>
      </c>
      <c r="DC157" s="423">
        <f t="shared" si="84"/>
        <v>0</v>
      </c>
      <c r="DD157" s="423">
        <f t="shared" si="84"/>
        <v>0</v>
      </c>
      <c r="DE157" s="423">
        <f t="shared" si="84"/>
        <v>0</v>
      </c>
      <c r="DF157" s="423">
        <f t="shared" si="84"/>
        <v>0</v>
      </c>
      <c r="DG157" s="423">
        <f t="shared" si="84"/>
        <v>0</v>
      </c>
      <c r="DH157" s="423">
        <f t="shared" si="84"/>
        <v>0</v>
      </c>
      <c r="DI157" s="423">
        <f t="shared" si="84"/>
        <v>0</v>
      </c>
      <c r="DJ157" s="423">
        <f t="shared" si="84"/>
        <v>0</v>
      </c>
      <c r="DK157" s="423">
        <f t="shared" si="84"/>
        <v>0</v>
      </c>
      <c r="DL157" s="423">
        <f t="shared" si="84"/>
        <v>0</v>
      </c>
      <c r="DM157" s="423">
        <f t="shared" si="84"/>
        <v>0</v>
      </c>
      <c r="DN157" s="423">
        <f t="shared" si="84"/>
        <v>0</v>
      </c>
      <c r="DO157" s="423">
        <f t="shared" si="84"/>
        <v>0</v>
      </c>
      <c r="DP157" s="423">
        <f t="shared" si="84"/>
        <v>0</v>
      </c>
      <c r="DQ157" s="423">
        <f t="shared" si="84"/>
        <v>0</v>
      </c>
      <c r="DR157" s="423">
        <f t="shared" si="84"/>
        <v>0</v>
      </c>
      <c r="DS157" s="423">
        <f t="shared" si="84"/>
        <v>0</v>
      </c>
      <c r="DT157" s="423">
        <f t="shared" si="84"/>
        <v>0</v>
      </c>
      <c r="DU157" s="423">
        <f t="shared" si="84"/>
        <v>0</v>
      </c>
      <c r="DV157" s="423">
        <f t="shared" si="84"/>
        <v>0</v>
      </c>
      <c r="DW157" s="423">
        <f t="shared" si="84"/>
        <v>0</v>
      </c>
      <c r="DX157" s="423">
        <f t="shared" si="84"/>
        <v>0</v>
      </c>
      <c r="DY157" s="423">
        <f t="shared" si="84"/>
        <v>0</v>
      </c>
      <c r="DZ157" s="423">
        <f t="shared" si="84"/>
        <v>0</v>
      </c>
      <c r="EA157" s="423">
        <f t="shared" si="84"/>
        <v>0</v>
      </c>
      <c r="EB157" s="423">
        <f t="shared" ref="EB157:FA157" si="85">IF(EB$124=0,0,SUM(EB31)/EB$124*EB$127)</f>
        <v>0</v>
      </c>
      <c r="EC157" s="423">
        <f t="shared" si="85"/>
        <v>0</v>
      </c>
      <c r="ED157" s="423">
        <f t="shared" si="85"/>
        <v>0</v>
      </c>
      <c r="EE157" s="423">
        <f t="shared" si="85"/>
        <v>0</v>
      </c>
      <c r="EF157" s="423">
        <f t="shared" si="85"/>
        <v>0</v>
      </c>
      <c r="EG157" s="423">
        <f t="shared" si="85"/>
        <v>0</v>
      </c>
      <c r="EH157" s="423">
        <f t="shared" si="85"/>
        <v>0</v>
      </c>
      <c r="EI157" s="423">
        <f t="shared" si="85"/>
        <v>0</v>
      </c>
      <c r="EJ157" s="423">
        <f t="shared" si="85"/>
        <v>0</v>
      </c>
      <c r="EK157" s="423">
        <f t="shared" si="85"/>
        <v>0</v>
      </c>
      <c r="EL157" s="423">
        <f t="shared" si="85"/>
        <v>0</v>
      </c>
      <c r="EM157" s="423">
        <f t="shared" si="85"/>
        <v>0</v>
      </c>
      <c r="EN157" s="423">
        <f t="shared" si="85"/>
        <v>0</v>
      </c>
      <c r="EO157" s="423">
        <f t="shared" si="85"/>
        <v>0</v>
      </c>
      <c r="EP157" s="423">
        <f t="shared" si="85"/>
        <v>0</v>
      </c>
      <c r="EQ157" s="423">
        <f t="shared" si="85"/>
        <v>0</v>
      </c>
      <c r="ER157" s="423">
        <f t="shared" si="85"/>
        <v>0</v>
      </c>
      <c r="ES157" s="423">
        <f t="shared" si="85"/>
        <v>0</v>
      </c>
      <c r="ET157" s="423">
        <f t="shared" si="85"/>
        <v>0</v>
      </c>
      <c r="EU157" s="423">
        <f t="shared" si="85"/>
        <v>0</v>
      </c>
      <c r="EV157" s="423">
        <f t="shared" si="85"/>
        <v>0</v>
      </c>
      <c r="EW157" s="423">
        <f t="shared" si="85"/>
        <v>0</v>
      </c>
      <c r="EX157" s="423">
        <f t="shared" si="85"/>
        <v>0</v>
      </c>
      <c r="EY157" s="423">
        <f t="shared" si="85"/>
        <v>0</v>
      </c>
      <c r="EZ157" s="423">
        <f t="shared" si="85"/>
        <v>0</v>
      </c>
      <c r="FA157" s="423">
        <f t="shared" si="85"/>
        <v>0</v>
      </c>
      <c r="FB157" s="393" t="str">
        <f t="shared" si="10"/>
        <v>301</v>
      </c>
    </row>
    <row r="158" spans="1:158" x14ac:dyDescent="0.15">
      <c r="A158" s="423" t="s">
        <v>1803</v>
      </c>
      <c r="B158" s="423" t="s">
        <v>347</v>
      </c>
      <c r="C158" s="424">
        <f t="shared" si="6"/>
        <v>0</v>
      </c>
      <c r="D158" s="423">
        <f t="shared" ref="D158:BO158" si="86">IF(D$124=0,0,SUM(D32)/D$124*D$127)</f>
        <v>0</v>
      </c>
      <c r="E158" s="423">
        <f t="shared" si="86"/>
        <v>0</v>
      </c>
      <c r="F158" s="423">
        <f t="shared" si="86"/>
        <v>0</v>
      </c>
      <c r="G158" s="423">
        <f t="shared" si="86"/>
        <v>0</v>
      </c>
      <c r="H158" s="423">
        <f t="shared" si="86"/>
        <v>0</v>
      </c>
      <c r="I158" s="423">
        <f t="shared" si="86"/>
        <v>0</v>
      </c>
      <c r="J158" s="423">
        <f t="shared" si="86"/>
        <v>0</v>
      </c>
      <c r="K158" s="423">
        <f t="shared" si="86"/>
        <v>0</v>
      </c>
      <c r="L158" s="423">
        <f t="shared" si="86"/>
        <v>0</v>
      </c>
      <c r="M158" s="423">
        <f t="shared" si="86"/>
        <v>0</v>
      </c>
      <c r="N158" s="423">
        <f t="shared" si="86"/>
        <v>0</v>
      </c>
      <c r="O158" s="423">
        <f t="shared" si="86"/>
        <v>0</v>
      </c>
      <c r="P158" s="423">
        <f t="shared" si="86"/>
        <v>0</v>
      </c>
      <c r="Q158" s="423">
        <f t="shared" si="86"/>
        <v>0</v>
      </c>
      <c r="R158" s="423">
        <f t="shared" si="86"/>
        <v>0</v>
      </c>
      <c r="S158" s="423">
        <f t="shared" si="86"/>
        <v>0</v>
      </c>
      <c r="T158" s="423">
        <f t="shared" si="86"/>
        <v>0</v>
      </c>
      <c r="U158" s="423">
        <f t="shared" si="86"/>
        <v>0</v>
      </c>
      <c r="V158" s="423">
        <f t="shared" si="86"/>
        <v>0</v>
      </c>
      <c r="W158" s="423">
        <f t="shared" si="86"/>
        <v>0</v>
      </c>
      <c r="X158" s="423">
        <f t="shared" si="86"/>
        <v>0</v>
      </c>
      <c r="Y158" s="423">
        <f t="shared" si="86"/>
        <v>0</v>
      </c>
      <c r="Z158" s="423">
        <f t="shared" si="86"/>
        <v>0</v>
      </c>
      <c r="AA158" s="423">
        <f t="shared" si="86"/>
        <v>0</v>
      </c>
      <c r="AB158" s="423">
        <f t="shared" si="86"/>
        <v>0</v>
      </c>
      <c r="AC158" s="423">
        <f t="shared" si="86"/>
        <v>0</v>
      </c>
      <c r="AD158" s="423">
        <f t="shared" si="86"/>
        <v>0</v>
      </c>
      <c r="AE158" s="423">
        <f t="shared" si="86"/>
        <v>0</v>
      </c>
      <c r="AF158" s="423">
        <f t="shared" si="86"/>
        <v>0</v>
      </c>
      <c r="AG158" s="423">
        <f t="shared" si="86"/>
        <v>0</v>
      </c>
      <c r="AH158" s="423">
        <f t="shared" si="86"/>
        <v>0</v>
      </c>
      <c r="AI158" s="423">
        <f t="shared" si="86"/>
        <v>0</v>
      </c>
      <c r="AJ158" s="423">
        <f t="shared" si="86"/>
        <v>0</v>
      </c>
      <c r="AK158" s="423">
        <f t="shared" si="86"/>
        <v>0</v>
      </c>
      <c r="AL158" s="423">
        <f t="shared" si="86"/>
        <v>0</v>
      </c>
      <c r="AM158" s="423">
        <f t="shared" si="86"/>
        <v>0</v>
      </c>
      <c r="AN158" s="423">
        <f t="shared" si="86"/>
        <v>0</v>
      </c>
      <c r="AO158" s="423">
        <f t="shared" si="86"/>
        <v>0</v>
      </c>
      <c r="AP158" s="423">
        <f t="shared" si="86"/>
        <v>0</v>
      </c>
      <c r="AQ158" s="423">
        <f t="shared" si="86"/>
        <v>0</v>
      </c>
      <c r="AR158" s="423">
        <f t="shared" si="86"/>
        <v>0</v>
      </c>
      <c r="AS158" s="423">
        <f t="shared" si="86"/>
        <v>0</v>
      </c>
      <c r="AT158" s="423">
        <f t="shared" si="86"/>
        <v>0</v>
      </c>
      <c r="AU158" s="423">
        <f t="shared" si="86"/>
        <v>0</v>
      </c>
      <c r="AV158" s="423">
        <f t="shared" si="86"/>
        <v>0</v>
      </c>
      <c r="AW158" s="423">
        <f t="shared" si="86"/>
        <v>0</v>
      </c>
      <c r="AX158" s="423">
        <f t="shared" si="86"/>
        <v>0</v>
      </c>
      <c r="AY158" s="423">
        <f t="shared" si="86"/>
        <v>0</v>
      </c>
      <c r="AZ158" s="423">
        <f t="shared" si="86"/>
        <v>0</v>
      </c>
      <c r="BA158" s="423">
        <f t="shared" si="86"/>
        <v>0</v>
      </c>
      <c r="BB158" s="423">
        <f t="shared" si="86"/>
        <v>0</v>
      </c>
      <c r="BC158" s="423">
        <f t="shared" si="86"/>
        <v>0</v>
      </c>
      <c r="BD158" s="423">
        <f t="shared" si="86"/>
        <v>0</v>
      </c>
      <c r="BE158" s="423">
        <f t="shared" si="86"/>
        <v>0</v>
      </c>
      <c r="BF158" s="423">
        <f t="shared" si="86"/>
        <v>0</v>
      </c>
      <c r="BG158" s="423">
        <f t="shared" si="86"/>
        <v>0</v>
      </c>
      <c r="BH158" s="423">
        <f t="shared" si="86"/>
        <v>0</v>
      </c>
      <c r="BI158" s="423">
        <f t="shared" si="86"/>
        <v>0</v>
      </c>
      <c r="BJ158" s="423">
        <f t="shared" si="86"/>
        <v>0</v>
      </c>
      <c r="BK158" s="423">
        <f t="shared" si="86"/>
        <v>0</v>
      </c>
      <c r="BL158" s="423">
        <f t="shared" si="86"/>
        <v>0</v>
      </c>
      <c r="BM158" s="423">
        <f t="shared" si="86"/>
        <v>0</v>
      </c>
      <c r="BN158" s="423">
        <f t="shared" si="86"/>
        <v>0</v>
      </c>
      <c r="BO158" s="423">
        <f t="shared" si="86"/>
        <v>0</v>
      </c>
      <c r="BP158" s="423">
        <f t="shared" ref="BP158:EA158" si="87">IF(BP$124=0,0,SUM(BP32)/BP$124*BP$127)</f>
        <v>0</v>
      </c>
      <c r="BQ158" s="423">
        <f t="shared" si="87"/>
        <v>0</v>
      </c>
      <c r="BR158" s="423">
        <f t="shared" si="87"/>
        <v>0</v>
      </c>
      <c r="BS158" s="423">
        <f t="shared" si="87"/>
        <v>0</v>
      </c>
      <c r="BT158" s="423">
        <f t="shared" si="87"/>
        <v>0</v>
      </c>
      <c r="BU158" s="423">
        <f t="shared" si="87"/>
        <v>0</v>
      </c>
      <c r="BV158" s="423">
        <f t="shared" si="87"/>
        <v>0</v>
      </c>
      <c r="BW158" s="423">
        <f t="shared" si="87"/>
        <v>0</v>
      </c>
      <c r="BX158" s="423">
        <f t="shared" si="87"/>
        <v>0</v>
      </c>
      <c r="BY158" s="423">
        <f t="shared" si="87"/>
        <v>0</v>
      </c>
      <c r="BZ158" s="423">
        <f t="shared" si="87"/>
        <v>0</v>
      </c>
      <c r="CA158" s="423">
        <f t="shared" si="87"/>
        <v>0</v>
      </c>
      <c r="CB158" s="423">
        <f t="shared" si="87"/>
        <v>0</v>
      </c>
      <c r="CC158" s="423">
        <f t="shared" si="87"/>
        <v>0</v>
      </c>
      <c r="CD158" s="423">
        <f t="shared" si="87"/>
        <v>0</v>
      </c>
      <c r="CE158" s="423">
        <f t="shared" si="87"/>
        <v>0</v>
      </c>
      <c r="CF158" s="423">
        <f t="shared" si="87"/>
        <v>0</v>
      </c>
      <c r="CG158" s="423">
        <f t="shared" si="87"/>
        <v>0</v>
      </c>
      <c r="CH158" s="423">
        <f t="shared" si="87"/>
        <v>0</v>
      </c>
      <c r="CI158" s="423">
        <f t="shared" si="87"/>
        <v>0</v>
      </c>
      <c r="CJ158" s="423">
        <f t="shared" si="87"/>
        <v>0</v>
      </c>
      <c r="CK158" s="423">
        <f t="shared" si="87"/>
        <v>0</v>
      </c>
      <c r="CL158" s="423">
        <f t="shared" si="87"/>
        <v>0</v>
      </c>
      <c r="CM158" s="423">
        <f t="shared" si="87"/>
        <v>0</v>
      </c>
      <c r="CN158" s="423">
        <f t="shared" si="87"/>
        <v>0</v>
      </c>
      <c r="CO158" s="423">
        <f t="shared" si="87"/>
        <v>0</v>
      </c>
      <c r="CP158" s="423">
        <f t="shared" si="87"/>
        <v>0</v>
      </c>
      <c r="CQ158" s="423">
        <f t="shared" si="87"/>
        <v>0</v>
      </c>
      <c r="CR158" s="423">
        <f t="shared" si="87"/>
        <v>0</v>
      </c>
      <c r="CS158" s="423">
        <f t="shared" si="87"/>
        <v>0</v>
      </c>
      <c r="CT158" s="423">
        <f t="shared" si="87"/>
        <v>0</v>
      </c>
      <c r="CU158" s="423">
        <f t="shared" si="87"/>
        <v>0</v>
      </c>
      <c r="CV158" s="423">
        <f t="shared" si="87"/>
        <v>0</v>
      </c>
      <c r="CW158" s="423">
        <f t="shared" si="87"/>
        <v>0</v>
      </c>
      <c r="CX158" s="423">
        <f t="shared" si="87"/>
        <v>0</v>
      </c>
      <c r="CY158" s="423">
        <f t="shared" si="87"/>
        <v>0</v>
      </c>
      <c r="CZ158" s="423">
        <f t="shared" si="87"/>
        <v>0</v>
      </c>
      <c r="DA158" s="423">
        <f t="shared" si="87"/>
        <v>0</v>
      </c>
      <c r="DB158" s="423">
        <f t="shared" si="87"/>
        <v>0</v>
      </c>
      <c r="DC158" s="423">
        <f t="shared" si="87"/>
        <v>0</v>
      </c>
      <c r="DD158" s="423">
        <f t="shared" si="87"/>
        <v>0</v>
      </c>
      <c r="DE158" s="423">
        <f t="shared" si="87"/>
        <v>0</v>
      </c>
      <c r="DF158" s="423">
        <f t="shared" si="87"/>
        <v>0</v>
      </c>
      <c r="DG158" s="423">
        <f t="shared" si="87"/>
        <v>0</v>
      </c>
      <c r="DH158" s="423">
        <f t="shared" si="87"/>
        <v>0</v>
      </c>
      <c r="DI158" s="423">
        <f t="shared" si="87"/>
        <v>0</v>
      </c>
      <c r="DJ158" s="423">
        <f t="shared" si="87"/>
        <v>0</v>
      </c>
      <c r="DK158" s="423">
        <f t="shared" si="87"/>
        <v>0</v>
      </c>
      <c r="DL158" s="423">
        <f t="shared" si="87"/>
        <v>0</v>
      </c>
      <c r="DM158" s="423">
        <f t="shared" si="87"/>
        <v>0</v>
      </c>
      <c r="DN158" s="423">
        <f t="shared" si="87"/>
        <v>0</v>
      </c>
      <c r="DO158" s="423">
        <f t="shared" si="87"/>
        <v>0</v>
      </c>
      <c r="DP158" s="423">
        <f t="shared" si="87"/>
        <v>0</v>
      </c>
      <c r="DQ158" s="423">
        <f t="shared" si="87"/>
        <v>0</v>
      </c>
      <c r="DR158" s="423">
        <f t="shared" si="87"/>
        <v>0</v>
      </c>
      <c r="DS158" s="423">
        <f t="shared" si="87"/>
        <v>0</v>
      </c>
      <c r="DT158" s="423">
        <f t="shared" si="87"/>
        <v>0</v>
      </c>
      <c r="DU158" s="423">
        <f t="shared" si="87"/>
        <v>0</v>
      </c>
      <c r="DV158" s="423">
        <f t="shared" si="87"/>
        <v>0</v>
      </c>
      <c r="DW158" s="423">
        <f t="shared" si="87"/>
        <v>0</v>
      </c>
      <c r="DX158" s="423">
        <f t="shared" si="87"/>
        <v>0</v>
      </c>
      <c r="DY158" s="423">
        <f t="shared" si="87"/>
        <v>0</v>
      </c>
      <c r="DZ158" s="423">
        <f t="shared" si="87"/>
        <v>0</v>
      </c>
      <c r="EA158" s="423">
        <f t="shared" si="87"/>
        <v>0</v>
      </c>
      <c r="EB158" s="423">
        <f t="shared" ref="EB158:FA158" si="88">IF(EB$124=0,0,SUM(EB32)/EB$124*EB$127)</f>
        <v>0</v>
      </c>
      <c r="EC158" s="423">
        <f t="shared" si="88"/>
        <v>0</v>
      </c>
      <c r="ED158" s="423">
        <f t="shared" si="88"/>
        <v>0</v>
      </c>
      <c r="EE158" s="423">
        <f t="shared" si="88"/>
        <v>0</v>
      </c>
      <c r="EF158" s="423">
        <f t="shared" si="88"/>
        <v>0</v>
      </c>
      <c r="EG158" s="423">
        <f t="shared" si="88"/>
        <v>0</v>
      </c>
      <c r="EH158" s="423">
        <f t="shared" si="88"/>
        <v>0</v>
      </c>
      <c r="EI158" s="423">
        <f t="shared" si="88"/>
        <v>0</v>
      </c>
      <c r="EJ158" s="423">
        <f t="shared" si="88"/>
        <v>0</v>
      </c>
      <c r="EK158" s="423">
        <f t="shared" si="88"/>
        <v>0</v>
      </c>
      <c r="EL158" s="423">
        <f t="shared" si="88"/>
        <v>0</v>
      </c>
      <c r="EM158" s="423">
        <f t="shared" si="88"/>
        <v>0</v>
      </c>
      <c r="EN158" s="423">
        <f t="shared" si="88"/>
        <v>0</v>
      </c>
      <c r="EO158" s="423">
        <f t="shared" si="88"/>
        <v>0</v>
      </c>
      <c r="EP158" s="423">
        <f t="shared" si="88"/>
        <v>0</v>
      </c>
      <c r="EQ158" s="423">
        <f t="shared" si="88"/>
        <v>0</v>
      </c>
      <c r="ER158" s="423">
        <f t="shared" si="88"/>
        <v>0</v>
      </c>
      <c r="ES158" s="423">
        <f t="shared" si="88"/>
        <v>0</v>
      </c>
      <c r="ET158" s="423">
        <f t="shared" si="88"/>
        <v>0</v>
      </c>
      <c r="EU158" s="423">
        <f t="shared" si="88"/>
        <v>0</v>
      </c>
      <c r="EV158" s="423">
        <f t="shared" si="88"/>
        <v>0</v>
      </c>
      <c r="EW158" s="423">
        <f t="shared" si="88"/>
        <v>0</v>
      </c>
      <c r="EX158" s="423">
        <f t="shared" si="88"/>
        <v>0</v>
      </c>
      <c r="EY158" s="423">
        <f t="shared" si="88"/>
        <v>0</v>
      </c>
      <c r="EZ158" s="423">
        <f t="shared" si="88"/>
        <v>0</v>
      </c>
      <c r="FA158" s="423">
        <f t="shared" si="88"/>
        <v>0</v>
      </c>
      <c r="FB158" s="393" t="str">
        <f t="shared" si="10"/>
        <v>301</v>
      </c>
    </row>
    <row r="159" spans="1:158" x14ac:dyDescent="0.15">
      <c r="A159" s="423" t="s">
        <v>1802</v>
      </c>
      <c r="B159" s="423" t="s">
        <v>348</v>
      </c>
      <c r="C159" s="424">
        <f t="shared" si="6"/>
        <v>0</v>
      </c>
      <c r="D159" s="423">
        <f t="shared" ref="D159:BO159" si="89">IF(D$124=0,0,SUM(D33)/D$124*D$127)</f>
        <v>0</v>
      </c>
      <c r="E159" s="423">
        <f t="shared" si="89"/>
        <v>0</v>
      </c>
      <c r="F159" s="423">
        <f t="shared" si="89"/>
        <v>0</v>
      </c>
      <c r="G159" s="423">
        <f t="shared" si="89"/>
        <v>0</v>
      </c>
      <c r="H159" s="423">
        <f t="shared" si="89"/>
        <v>0</v>
      </c>
      <c r="I159" s="423">
        <f t="shared" si="89"/>
        <v>0</v>
      </c>
      <c r="J159" s="423">
        <f t="shared" si="89"/>
        <v>0</v>
      </c>
      <c r="K159" s="423">
        <f t="shared" si="89"/>
        <v>0</v>
      </c>
      <c r="L159" s="423">
        <f t="shared" si="89"/>
        <v>0</v>
      </c>
      <c r="M159" s="423">
        <f t="shared" si="89"/>
        <v>0</v>
      </c>
      <c r="N159" s="423">
        <f t="shared" si="89"/>
        <v>0</v>
      </c>
      <c r="O159" s="423">
        <f t="shared" si="89"/>
        <v>0</v>
      </c>
      <c r="P159" s="423">
        <f t="shared" si="89"/>
        <v>0</v>
      </c>
      <c r="Q159" s="423">
        <f t="shared" si="89"/>
        <v>0</v>
      </c>
      <c r="R159" s="423">
        <f t="shared" si="89"/>
        <v>0</v>
      </c>
      <c r="S159" s="423">
        <f t="shared" si="89"/>
        <v>0</v>
      </c>
      <c r="T159" s="423">
        <f t="shared" si="89"/>
        <v>0</v>
      </c>
      <c r="U159" s="423">
        <f t="shared" si="89"/>
        <v>0</v>
      </c>
      <c r="V159" s="423">
        <f t="shared" si="89"/>
        <v>0</v>
      </c>
      <c r="W159" s="423">
        <f t="shared" si="89"/>
        <v>0</v>
      </c>
      <c r="X159" s="423">
        <f t="shared" si="89"/>
        <v>0</v>
      </c>
      <c r="Y159" s="423">
        <f t="shared" si="89"/>
        <v>0</v>
      </c>
      <c r="Z159" s="423">
        <f t="shared" si="89"/>
        <v>0</v>
      </c>
      <c r="AA159" s="423">
        <f t="shared" si="89"/>
        <v>0</v>
      </c>
      <c r="AB159" s="423">
        <f t="shared" si="89"/>
        <v>0</v>
      </c>
      <c r="AC159" s="423">
        <f t="shared" si="89"/>
        <v>0</v>
      </c>
      <c r="AD159" s="423">
        <f t="shared" si="89"/>
        <v>0</v>
      </c>
      <c r="AE159" s="423">
        <f t="shared" si="89"/>
        <v>0</v>
      </c>
      <c r="AF159" s="423">
        <f t="shared" si="89"/>
        <v>0</v>
      </c>
      <c r="AG159" s="423">
        <f t="shared" si="89"/>
        <v>0</v>
      </c>
      <c r="AH159" s="423">
        <f t="shared" si="89"/>
        <v>0</v>
      </c>
      <c r="AI159" s="423">
        <f t="shared" si="89"/>
        <v>0</v>
      </c>
      <c r="AJ159" s="423">
        <f t="shared" si="89"/>
        <v>0</v>
      </c>
      <c r="AK159" s="423">
        <f t="shared" si="89"/>
        <v>0</v>
      </c>
      <c r="AL159" s="423">
        <f t="shared" si="89"/>
        <v>0</v>
      </c>
      <c r="AM159" s="423">
        <f t="shared" si="89"/>
        <v>0</v>
      </c>
      <c r="AN159" s="423">
        <f t="shared" si="89"/>
        <v>0</v>
      </c>
      <c r="AO159" s="423">
        <f t="shared" si="89"/>
        <v>0</v>
      </c>
      <c r="AP159" s="423">
        <f t="shared" si="89"/>
        <v>0</v>
      </c>
      <c r="AQ159" s="423">
        <f t="shared" si="89"/>
        <v>0</v>
      </c>
      <c r="AR159" s="423">
        <f t="shared" si="89"/>
        <v>0</v>
      </c>
      <c r="AS159" s="423">
        <f t="shared" si="89"/>
        <v>0</v>
      </c>
      <c r="AT159" s="423">
        <f t="shared" si="89"/>
        <v>0</v>
      </c>
      <c r="AU159" s="423">
        <f t="shared" si="89"/>
        <v>0</v>
      </c>
      <c r="AV159" s="423">
        <f t="shared" si="89"/>
        <v>0</v>
      </c>
      <c r="AW159" s="423">
        <f t="shared" si="89"/>
        <v>0</v>
      </c>
      <c r="AX159" s="423">
        <f t="shared" si="89"/>
        <v>0</v>
      </c>
      <c r="AY159" s="423">
        <f t="shared" si="89"/>
        <v>0</v>
      </c>
      <c r="AZ159" s="423">
        <f t="shared" si="89"/>
        <v>0</v>
      </c>
      <c r="BA159" s="423">
        <f t="shared" si="89"/>
        <v>0</v>
      </c>
      <c r="BB159" s="423">
        <f t="shared" si="89"/>
        <v>0</v>
      </c>
      <c r="BC159" s="423">
        <f t="shared" si="89"/>
        <v>0</v>
      </c>
      <c r="BD159" s="423">
        <f t="shared" si="89"/>
        <v>0</v>
      </c>
      <c r="BE159" s="423">
        <f t="shared" si="89"/>
        <v>0</v>
      </c>
      <c r="BF159" s="423">
        <f t="shared" si="89"/>
        <v>0</v>
      </c>
      <c r="BG159" s="423">
        <f t="shared" si="89"/>
        <v>0</v>
      </c>
      <c r="BH159" s="423">
        <f t="shared" si="89"/>
        <v>0</v>
      </c>
      <c r="BI159" s="423">
        <f t="shared" si="89"/>
        <v>0</v>
      </c>
      <c r="BJ159" s="423">
        <f t="shared" si="89"/>
        <v>0</v>
      </c>
      <c r="BK159" s="423">
        <f t="shared" si="89"/>
        <v>0</v>
      </c>
      <c r="BL159" s="423">
        <f t="shared" si="89"/>
        <v>0</v>
      </c>
      <c r="BM159" s="423">
        <f t="shared" si="89"/>
        <v>0</v>
      </c>
      <c r="BN159" s="423">
        <f t="shared" si="89"/>
        <v>0</v>
      </c>
      <c r="BO159" s="423">
        <f t="shared" si="89"/>
        <v>0</v>
      </c>
      <c r="BP159" s="423">
        <f t="shared" ref="BP159:EA159" si="90">IF(BP$124=0,0,SUM(BP33)/BP$124*BP$127)</f>
        <v>0</v>
      </c>
      <c r="BQ159" s="423">
        <f t="shared" si="90"/>
        <v>0</v>
      </c>
      <c r="BR159" s="423">
        <f t="shared" si="90"/>
        <v>0</v>
      </c>
      <c r="BS159" s="423">
        <f t="shared" si="90"/>
        <v>0</v>
      </c>
      <c r="BT159" s="423">
        <f t="shared" si="90"/>
        <v>0</v>
      </c>
      <c r="BU159" s="423">
        <f t="shared" si="90"/>
        <v>0</v>
      </c>
      <c r="BV159" s="423">
        <f t="shared" si="90"/>
        <v>0</v>
      </c>
      <c r="BW159" s="423">
        <f t="shared" si="90"/>
        <v>0</v>
      </c>
      <c r="BX159" s="423">
        <f t="shared" si="90"/>
        <v>0</v>
      </c>
      <c r="BY159" s="423">
        <f t="shared" si="90"/>
        <v>0</v>
      </c>
      <c r="BZ159" s="423">
        <f t="shared" si="90"/>
        <v>0</v>
      </c>
      <c r="CA159" s="423">
        <f t="shared" si="90"/>
        <v>0</v>
      </c>
      <c r="CB159" s="423">
        <f t="shared" si="90"/>
        <v>0</v>
      </c>
      <c r="CC159" s="423">
        <f t="shared" si="90"/>
        <v>0</v>
      </c>
      <c r="CD159" s="423">
        <f t="shared" si="90"/>
        <v>0</v>
      </c>
      <c r="CE159" s="423">
        <f t="shared" si="90"/>
        <v>0</v>
      </c>
      <c r="CF159" s="423">
        <f t="shared" si="90"/>
        <v>0</v>
      </c>
      <c r="CG159" s="423">
        <f t="shared" si="90"/>
        <v>0</v>
      </c>
      <c r="CH159" s="423">
        <f t="shared" si="90"/>
        <v>0</v>
      </c>
      <c r="CI159" s="423">
        <f t="shared" si="90"/>
        <v>0</v>
      </c>
      <c r="CJ159" s="423">
        <f t="shared" si="90"/>
        <v>0</v>
      </c>
      <c r="CK159" s="423">
        <f t="shared" si="90"/>
        <v>0</v>
      </c>
      <c r="CL159" s="423">
        <f t="shared" si="90"/>
        <v>0</v>
      </c>
      <c r="CM159" s="423">
        <f t="shared" si="90"/>
        <v>0</v>
      </c>
      <c r="CN159" s="423">
        <f t="shared" si="90"/>
        <v>0</v>
      </c>
      <c r="CO159" s="423">
        <f t="shared" si="90"/>
        <v>0</v>
      </c>
      <c r="CP159" s="423">
        <f t="shared" si="90"/>
        <v>0</v>
      </c>
      <c r="CQ159" s="423">
        <f t="shared" si="90"/>
        <v>0</v>
      </c>
      <c r="CR159" s="423">
        <f t="shared" si="90"/>
        <v>0</v>
      </c>
      <c r="CS159" s="423">
        <f t="shared" si="90"/>
        <v>0</v>
      </c>
      <c r="CT159" s="423">
        <f t="shared" si="90"/>
        <v>0</v>
      </c>
      <c r="CU159" s="423">
        <f t="shared" si="90"/>
        <v>0</v>
      </c>
      <c r="CV159" s="423">
        <f t="shared" si="90"/>
        <v>0</v>
      </c>
      <c r="CW159" s="423">
        <f t="shared" si="90"/>
        <v>0</v>
      </c>
      <c r="CX159" s="423">
        <f t="shared" si="90"/>
        <v>0</v>
      </c>
      <c r="CY159" s="423">
        <f t="shared" si="90"/>
        <v>0</v>
      </c>
      <c r="CZ159" s="423">
        <f t="shared" si="90"/>
        <v>0</v>
      </c>
      <c r="DA159" s="423">
        <f t="shared" si="90"/>
        <v>0</v>
      </c>
      <c r="DB159" s="423">
        <f t="shared" si="90"/>
        <v>0</v>
      </c>
      <c r="DC159" s="423">
        <f t="shared" si="90"/>
        <v>0</v>
      </c>
      <c r="DD159" s="423">
        <f t="shared" si="90"/>
        <v>0</v>
      </c>
      <c r="DE159" s="423">
        <f t="shared" si="90"/>
        <v>0</v>
      </c>
      <c r="DF159" s="423">
        <f t="shared" si="90"/>
        <v>0</v>
      </c>
      <c r="DG159" s="423">
        <f t="shared" si="90"/>
        <v>0</v>
      </c>
      <c r="DH159" s="423">
        <f t="shared" si="90"/>
        <v>0</v>
      </c>
      <c r="DI159" s="423">
        <f t="shared" si="90"/>
        <v>0</v>
      </c>
      <c r="DJ159" s="423">
        <f t="shared" si="90"/>
        <v>0</v>
      </c>
      <c r="DK159" s="423">
        <f t="shared" si="90"/>
        <v>0</v>
      </c>
      <c r="DL159" s="423">
        <f t="shared" si="90"/>
        <v>0</v>
      </c>
      <c r="DM159" s="423">
        <f t="shared" si="90"/>
        <v>0</v>
      </c>
      <c r="DN159" s="423">
        <f t="shared" si="90"/>
        <v>0</v>
      </c>
      <c r="DO159" s="423">
        <f t="shared" si="90"/>
        <v>0</v>
      </c>
      <c r="DP159" s="423">
        <f t="shared" si="90"/>
        <v>0</v>
      </c>
      <c r="DQ159" s="423">
        <f t="shared" si="90"/>
        <v>0</v>
      </c>
      <c r="DR159" s="423">
        <f t="shared" si="90"/>
        <v>0</v>
      </c>
      <c r="DS159" s="423">
        <f t="shared" si="90"/>
        <v>0</v>
      </c>
      <c r="DT159" s="423">
        <f t="shared" si="90"/>
        <v>0</v>
      </c>
      <c r="DU159" s="423">
        <f t="shared" si="90"/>
        <v>0</v>
      </c>
      <c r="DV159" s="423">
        <f t="shared" si="90"/>
        <v>0</v>
      </c>
      <c r="DW159" s="423">
        <f t="shared" si="90"/>
        <v>0</v>
      </c>
      <c r="DX159" s="423">
        <f t="shared" si="90"/>
        <v>0</v>
      </c>
      <c r="DY159" s="423">
        <f t="shared" si="90"/>
        <v>0</v>
      </c>
      <c r="DZ159" s="423">
        <f t="shared" si="90"/>
        <v>0</v>
      </c>
      <c r="EA159" s="423">
        <f t="shared" si="90"/>
        <v>0</v>
      </c>
      <c r="EB159" s="423">
        <f t="shared" ref="EB159:FA159" si="91">IF(EB$124=0,0,SUM(EB33)/EB$124*EB$127)</f>
        <v>0</v>
      </c>
      <c r="EC159" s="423">
        <f t="shared" si="91"/>
        <v>0</v>
      </c>
      <c r="ED159" s="423">
        <f t="shared" si="91"/>
        <v>0</v>
      </c>
      <c r="EE159" s="423">
        <f t="shared" si="91"/>
        <v>0</v>
      </c>
      <c r="EF159" s="423">
        <f t="shared" si="91"/>
        <v>0</v>
      </c>
      <c r="EG159" s="423">
        <f t="shared" si="91"/>
        <v>0</v>
      </c>
      <c r="EH159" s="423">
        <f t="shared" si="91"/>
        <v>0</v>
      </c>
      <c r="EI159" s="423">
        <f t="shared" si="91"/>
        <v>0</v>
      </c>
      <c r="EJ159" s="423">
        <f t="shared" si="91"/>
        <v>0</v>
      </c>
      <c r="EK159" s="423">
        <f t="shared" si="91"/>
        <v>0</v>
      </c>
      <c r="EL159" s="423">
        <f t="shared" si="91"/>
        <v>0</v>
      </c>
      <c r="EM159" s="423">
        <f t="shared" si="91"/>
        <v>0</v>
      </c>
      <c r="EN159" s="423">
        <f t="shared" si="91"/>
        <v>0</v>
      </c>
      <c r="EO159" s="423">
        <f t="shared" si="91"/>
        <v>0</v>
      </c>
      <c r="EP159" s="423">
        <f t="shared" si="91"/>
        <v>0</v>
      </c>
      <c r="EQ159" s="423">
        <f t="shared" si="91"/>
        <v>0</v>
      </c>
      <c r="ER159" s="423">
        <f t="shared" si="91"/>
        <v>0</v>
      </c>
      <c r="ES159" s="423">
        <f t="shared" si="91"/>
        <v>0</v>
      </c>
      <c r="ET159" s="423">
        <f t="shared" si="91"/>
        <v>0</v>
      </c>
      <c r="EU159" s="423">
        <f t="shared" si="91"/>
        <v>0</v>
      </c>
      <c r="EV159" s="423">
        <f t="shared" si="91"/>
        <v>0</v>
      </c>
      <c r="EW159" s="423">
        <f t="shared" si="91"/>
        <v>0</v>
      </c>
      <c r="EX159" s="423">
        <f t="shared" si="91"/>
        <v>0</v>
      </c>
      <c r="EY159" s="423">
        <f t="shared" si="91"/>
        <v>0</v>
      </c>
      <c r="EZ159" s="423">
        <f t="shared" si="91"/>
        <v>0</v>
      </c>
      <c r="FA159" s="423">
        <f t="shared" si="91"/>
        <v>0</v>
      </c>
      <c r="FB159" s="393" t="str">
        <f t="shared" si="10"/>
        <v>301</v>
      </c>
    </row>
    <row r="160" spans="1:158" x14ac:dyDescent="0.15">
      <c r="A160" s="423" t="s">
        <v>1801</v>
      </c>
      <c r="B160" s="423" t="s">
        <v>351</v>
      </c>
      <c r="C160" s="424">
        <f t="shared" si="6"/>
        <v>0</v>
      </c>
      <c r="D160" s="423">
        <f t="shared" ref="D160:BO160" si="92">IF(D$124=0,0,SUM(D34)/D$124*D$127)</f>
        <v>0</v>
      </c>
      <c r="E160" s="423">
        <f t="shared" si="92"/>
        <v>0</v>
      </c>
      <c r="F160" s="423">
        <f t="shared" si="92"/>
        <v>0</v>
      </c>
      <c r="G160" s="423">
        <f t="shared" si="92"/>
        <v>0</v>
      </c>
      <c r="H160" s="423">
        <f t="shared" si="92"/>
        <v>0</v>
      </c>
      <c r="I160" s="423">
        <f t="shared" si="92"/>
        <v>0</v>
      </c>
      <c r="J160" s="423">
        <f t="shared" si="92"/>
        <v>0</v>
      </c>
      <c r="K160" s="423">
        <f t="shared" si="92"/>
        <v>0</v>
      </c>
      <c r="L160" s="423">
        <f t="shared" si="92"/>
        <v>0</v>
      </c>
      <c r="M160" s="423">
        <f t="shared" si="92"/>
        <v>0</v>
      </c>
      <c r="N160" s="423">
        <f t="shared" si="92"/>
        <v>0</v>
      </c>
      <c r="O160" s="423">
        <f t="shared" si="92"/>
        <v>0</v>
      </c>
      <c r="P160" s="423">
        <f t="shared" si="92"/>
        <v>0</v>
      </c>
      <c r="Q160" s="423">
        <f t="shared" si="92"/>
        <v>0</v>
      </c>
      <c r="R160" s="423">
        <f t="shared" si="92"/>
        <v>0</v>
      </c>
      <c r="S160" s="423">
        <f t="shared" si="92"/>
        <v>0</v>
      </c>
      <c r="T160" s="423">
        <f t="shared" si="92"/>
        <v>0</v>
      </c>
      <c r="U160" s="423">
        <f t="shared" si="92"/>
        <v>0</v>
      </c>
      <c r="V160" s="423">
        <f t="shared" si="92"/>
        <v>0</v>
      </c>
      <c r="W160" s="423">
        <f t="shared" si="92"/>
        <v>0</v>
      </c>
      <c r="X160" s="423">
        <f t="shared" si="92"/>
        <v>0</v>
      </c>
      <c r="Y160" s="423">
        <f t="shared" si="92"/>
        <v>0</v>
      </c>
      <c r="Z160" s="423">
        <f t="shared" si="92"/>
        <v>0</v>
      </c>
      <c r="AA160" s="423">
        <f t="shared" si="92"/>
        <v>0</v>
      </c>
      <c r="AB160" s="423">
        <f t="shared" si="92"/>
        <v>0</v>
      </c>
      <c r="AC160" s="423">
        <f t="shared" si="92"/>
        <v>0</v>
      </c>
      <c r="AD160" s="423">
        <f t="shared" si="92"/>
        <v>0</v>
      </c>
      <c r="AE160" s="423">
        <f t="shared" si="92"/>
        <v>0</v>
      </c>
      <c r="AF160" s="423">
        <f t="shared" si="92"/>
        <v>0</v>
      </c>
      <c r="AG160" s="423">
        <f t="shared" si="92"/>
        <v>0</v>
      </c>
      <c r="AH160" s="423">
        <f t="shared" si="92"/>
        <v>0</v>
      </c>
      <c r="AI160" s="423">
        <f t="shared" si="92"/>
        <v>0</v>
      </c>
      <c r="AJ160" s="423">
        <f t="shared" si="92"/>
        <v>0</v>
      </c>
      <c r="AK160" s="423">
        <f t="shared" si="92"/>
        <v>0</v>
      </c>
      <c r="AL160" s="423">
        <f t="shared" si="92"/>
        <v>0</v>
      </c>
      <c r="AM160" s="423">
        <f t="shared" si="92"/>
        <v>0</v>
      </c>
      <c r="AN160" s="423">
        <f t="shared" si="92"/>
        <v>0</v>
      </c>
      <c r="AO160" s="423">
        <f t="shared" si="92"/>
        <v>0</v>
      </c>
      <c r="AP160" s="423">
        <f t="shared" si="92"/>
        <v>0</v>
      </c>
      <c r="AQ160" s="423">
        <f t="shared" si="92"/>
        <v>0</v>
      </c>
      <c r="AR160" s="423">
        <f t="shared" si="92"/>
        <v>0</v>
      </c>
      <c r="AS160" s="423">
        <f t="shared" si="92"/>
        <v>0</v>
      </c>
      <c r="AT160" s="423">
        <f t="shared" si="92"/>
        <v>0</v>
      </c>
      <c r="AU160" s="423">
        <f t="shared" si="92"/>
        <v>0</v>
      </c>
      <c r="AV160" s="423">
        <f t="shared" si="92"/>
        <v>0</v>
      </c>
      <c r="AW160" s="423">
        <f t="shared" si="92"/>
        <v>0</v>
      </c>
      <c r="AX160" s="423">
        <f t="shared" si="92"/>
        <v>0</v>
      </c>
      <c r="AY160" s="423">
        <f t="shared" si="92"/>
        <v>0</v>
      </c>
      <c r="AZ160" s="423">
        <f t="shared" si="92"/>
        <v>0</v>
      </c>
      <c r="BA160" s="423">
        <f t="shared" si="92"/>
        <v>0</v>
      </c>
      <c r="BB160" s="423">
        <f t="shared" si="92"/>
        <v>0</v>
      </c>
      <c r="BC160" s="423">
        <f t="shared" si="92"/>
        <v>0</v>
      </c>
      <c r="BD160" s="423">
        <f t="shared" si="92"/>
        <v>0</v>
      </c>
      <c r="BE160" s="423">
        <f t="shared" si="92"/>
        <v>0</v>
      </c>
      <c r="BF160" s="423">
        <f t="shared" si="92"/>
        <v>0</v>
      </c>
      <c r="BG160" s="423">
        <f t="shared" si="92"/>
        <v>0</v>
      </c>
      <c r="BH160" s="423">
        <f t="shared" si="92"/>
        <v>0</v>
      </c>
      <c r="BI160" s="423">
        <f t="shared" si="92"/>
        <v>0</v>
      </c>
      <c r="BJ160" s="423">
        <f t="shared" si="92"/>
        <v>0</v>
      </c>
      <c r="BK160" s="423">
        <f t="shared" si="92"/>
        <v>0</v>
      </c>
      <c r="BL160" s="423">
        <f t="shared" si="92"/>
        <v>0</v>
      </c>
      <c r="BM160" s="423">
        <f t="shared" si="92"/>
        <v>0</v>
      </c>
      <c r="BN160" s="423">
        <f t="shared" si="92"/>
        <v>0</v>
      </c>
      <c r="BO160" s="423">
        <f t="shared" si="92"/>
        <v>0</v>
      </c>
      <c r="BP160" s="423">
        <f t="shared" ref="BP160:EA160" si="93">IF(BP$124=0,0,SUM(BP34)/BP$124*BP$127)</f>
        <v>0</v>
      </c>
      <c r="BQ160" s="423">
        <f t="shared" si="93"/>
        <v>0</v>
      </c>
      <c r="BR160" s="423">
        <f t="shared" si="93"/>
        <v>0</v>
      </c>
      <c r="BS160" s="423">
        <f t="shared" si="93"/>
        <v>0</v>
      </c>
      <c r="BT160" s="423">
        <f t="shared" si="93"/>
        <v>0</v>
      </c>
      <c r="BU160" s="423">
        <f t="shared" si="93"/>
        <v>0</v>
      </c>
      <c r="BV160" s="423">
        <f t="shared" si="93"/>
        <v>0</v>
      </c>
      <c r="BW160" s="423">
        <f t="shared" si="93"/>
        <v>0</v>
      </c>
      <c r="BX160" s="423">
        <f t="shared" si="93"/>
        <v>0</v>
      </c>
      <c r="BY160" s="423">
        <f t="shared" si="93"/>
        <v>0</v>
      </c>
      <c r="BZ160" s="423">
        <f t="shared" si="93"/>
        <v>0</v>
      </c>
      <c r="CA160" s="423">
        <f t="shared" si="93"/>
        <v>0</v>
      </c>
      <c r="CB160" s="423">
        <f t="shared" si="93"/>
        <v>0</v>
      </c>
      <c r="CC160" s="423">
        <f t="shared" si="93"/>
        <v>0</v>
      </c>
      <c r="CD160" s="423">
        <f t="shared" si="93"/>
        <v>0</v>
      </c>
      <c r="CE160" s="423">
        <f t="shared" si="93"/>
        <v>0</v>
      </c>
      <c r="CF160" s="423">
        <f t="shared" si="93"/>
        <v>0</v>
      </c>
      <c r="CG160" s="423">
        <f t="shared" si="93"/>
        <v>0</v>
      </c>
      <c r="CH160" s="423">
        <f t="shared" si="93"/>
        <v>0</v>
      </c>
      <c r="CI160" s="423">
        <f t="shared" si="93"/>
        <v>0</v>
      </c>
      <c r="CJ160" s="423">
        <f t="shared" si="93"/>
        <v>0</v>
      </c>
      <c r="CK160" s="423">
        <f t="shared" si="93"/>
        <v>0</v>
      </c>
      <c r="CL160" s="423">
        <f t="shared" si="93"/>
        <v>0</v>
      </c>
      <c r="CM160" s="423">
        <f t="shared" si="93"/>
        <v>0</v>
      </c>
      <c r="CN160" s="423">
        <f t="shared" si="93"/>
        <v>0</v>
      </c>
      <c r="CO160" s="423">
        <f t="shared" si="93"/>
        <v>0</v>
      </c>
      <c r="CP160" s="423">
        <f t="shared" si="93"/>
        <v>0</v>
      </c>
      <c r="CQ160" s="423">
        <f t="shared" si="93"/>
        <v>0</v>
      </c>
      <c r="CR160" s="423">
        <f t="shared" si="93"/>
        <v>0</v>
      </c>
      <c r="CS160" s="423">
        <f t="shared" si="93"/>
        <v>0</v>
      </c>
      <c r="CT160" s="423">
        <f t="shared" si="93"/>
        <v>0</v>
      </c>
      <c r="CU160" s="423">
        <f t="shared" si="93"/>
        <v>0</v>
      </c>
      <c r="CV160" s="423">
        <f t="shared" si="93"/>
        <v>0</v>
      </c>
      <c r="CW160" s="423">
        <f t="shared" si="93"/>
        <v>0</v>
      </c>
      <c r="CX160" s="423">
        <f t="shared" si="93"/>
        <v>0</v>
      </c>
      <c r="CY160" s="423">
        <f t="shared" si="93"/>
        <v>0</v>
      </c>
      <c r="CZ160" s="423">
        <f t="shared" si="93"/>
        <v>0</v>
      </c>
      <c r="DA160" s="423">
        <f t="shared" si="93"/>
        <v>0</v>
      </c>
      <c r="DB160" s="423">
        <f t="shared" si="93"/>
        <v>0</v>
      </c>
      <c r="DC160" s="423">
        <f t="shared" si="93"/>
        <v>0</v>
      </c>
      <c r="DD160" s="423">
        <f t="shared" si="93"/>
        <v>0</v>
      </c>
      <c r="DE160" s="423">
        <f t="shared" si="93"/>
        <v>0</v>
      </c>
      <c r="DF160" s="423">
        <f t="shared" si="93"/>
        <v>0</v>
      </c>
      <c r="DG160" s="423">
        <f t="shared" si="93"/>
        <v>0</v>
      </c>
      <c r="DH160" s="423">
        <f t="shared" si="93"/>
        <v>0</v>
      </c>
      <c r="DI160" s="423">
        <f t="shared" si="93"/>
        <v>0</v>
      </c>
      <c r="DJ160" s="423">
        <f t="shared" si="93"/>
        <v>0</v>
      </c>
      <c r="DK160" s="423">
        <f t="shared" si="93"/>
        <v>0</v>
      </c>
      <c r="DL160" s="423">
        <f t="shared" si="93"/>
        <v>0</v>
      </c>
      <c r="DM160" s="423">
        <f t="shared" si="93"/>
        <v>0</v>
      </c>
      <c r="DN160" s="423">
        <f t="shared" si="93"/>
        <v>0</v>
      </c>
      <c r="DO160" s="423">
        <f t="shared" si="93"/>
        <v>0</v>
      </c>
      <c r="DP160" s="423">
        <f t="shared" si="93"/>
        <v>0</v>
      </c>
      <c r="DQ160" s="423">
        <f t="shared" si="93"/>
        <v>0</v>
      </c>
      <c r="DR160" s="423">
        <f t="shared" si="93"/>
        <v>0</v>
      </c>
      <c r="DS160" s="423">
        <f t="shared" si="93"/>
        <v>0</v>
      </c>
      <c r="DT160" s="423">
        <f t="shared" si="93"/>
        <v>0</v>
      </c>
      <c r="DU160" s="423">
        <f t="shared" si="93"/>
        <v>0</v>
      </c>
      <c r="DV160" s="423">
        <f t="shared" si="93"/>
        <v>0</v>
      </c>
      <c r="DW160" s="423">
        <f t="shared" si="93"/>
        <v>0</v>
      </c>
      <c r="DX160" s="423">
        <f t="shared" si="93"/>
        <v>0</v>
      </c>
      <c r="DY160" s="423">
        <f t="shared" si="93"/>
        <v>0</v>
      </c>
      <c r="DZ160" s="423">
        <f t="shared" si="93"/>
        <v>0</v>
      </c>
      <c r="EA160" s="423">
        <f t="shared" si="93"/>
        <v>0</v>
      </c>
      <c r="EB160" s="423">
        <f t="shared" ref="EB160:FA160" si="94">IF(EB$124=0,0,SUM(EB34)/EB$124*EB$127)</f>
        <v>0</v>
      </c>
      <c r="EC160" s="423">
        <f t="shared" si="94"/>
        <v>0</v>
      </c>
      <c r="ED160" s="423">
        <f t="shared" si="94"/>
        <v>0</v>
      </c>
      <c r="EE160" s="423">
        <f t="shared" si="94"/>
        <v>0</v>
      </c>
      <c r="EF160" s="423">
        <f t="shared" si="94"/>
        <v>0</v>
      </c>
      <c r="EG160" s="423">
        <f t="shared" si="94"/>
        <v>0</v>
      </c>
      <c r="EH160" s="423">
        <f t="shared" si="94"/>
        <v>0</v>
      </c>
      <c r="EI160" s="423">
        <f t="shared" si="94"/>
        <v>0</v>
      </c>
      <c r="EJ160" s="423">
        <f t="shared" si="94"/>
        <v>0</v>
      </c>
      <c r="EK160" s="423">
        <f t="shared" si="94"/>
        <v>0</v>
      </c>
      <c r="EL160" s="423">
        <f t="shared" si="94"/>
        <v>0</v>
      </c>
      <c r="EM160" s="423">
        <f t="shared" si="94"/>
        <v>0</v>
      </c>
      <c r="EN160" s="423">
        <f t="shared" si="94"/>
        <v>0</v>
      </c>
      <c r="EO160" s="423">
        <f t="shared" si="94"/>
        <v>0</v>
      </c>
      <c r="EP160" s="423">
        <f t="shared" si="94"/>
        <v>0</v>
      </c>
      <c r="EQ160" s="423">
        <f t="shared" si="94"/>
        <v>0</v>
      </c>
      <c r="ER160" s="423">
        <f t="shared" si="94"/>
        <v>0</v>
      </c>
      <c r="ES160" s="423">
        <f t="shared" si="94"/>
        <v>0</v>
      </c>
      <c r="ET160" s="423">
        <f t="shared" si="94"/>
        <v>0</v>
      </c>
      <c r="EU160" s="423">
        <f t="shared" si="94"/>
        <v>0</v>
      </c>
      <c r="EV160" s="423">
        <f t="shared" si="94"/>
        <v>0</v>
      </c>
      <c r="EW160" s="423">
        <f t="shared" si="94"/>
        <v>0</v>
      </c>
      <c r="EX160" s="423">
        <f t="shared" si="94"/>
        <v>0</v>
      </c>
      <c r="EY160" s="423">
        <f t="shared" si="94"/>
        <v>0</v>
      </c>
      <c r="EZ160" s="423">
        <f t="shared" si="94"/>
        <v>0</v>
      </c>
      <c r="FA160" s="423">
        <f t="shared" si="94"/>
        <v>0</v>
      </c>
      <c r="FB160" s="393" t="str">
        <f t="shared" si="10"/>
        <v>301</v>
      </c>
    </row>
    <row r="161" spans="1:158" x14ac:dyDescent="0.15">
      <c r="A161" s="423" t="s">
        <v>1800</v>
      </c>
      <c r="B161" s="423" t="s">
        <v>1096</v>
      </c>
      <c r="C161" s="424">
        <f t="shared" si="6"/>
        <v>0</v>
      </c>
      <c r="D161" s="423">
        <f t="shared" ref="D161:BO161" si="95">IF(D$124=0,0,SUM(D35)/D$124*D$127)</f>
        <v>0</v>
      </c>
      <c r="E161" s="423">
        <f t="shared" si="95"/>
        <v>0</v>
      </c>
      <c r="F161" s="423">
        <f t="shared" si="95"/>
        <v>0</v>
      </c>
      <c r="G161" s="423">
        <f t="shared" si="95"/>
        <v>0</v>
      </c>
      <c r="H161" s="423">
        <f t="shared" si="95"/>
        <v>0</v>
      </c>
      <c r="I161" s="423">
        <f t="shared" si="95"/>
        <v>0</v>
      </c>
      <c r="J161" s="423">
        <f t="shared" si="95"/>
        <v>0</v>
      </c>
      <c r="K161" s="423">
        <f t="shared" si="95"/>
        <v>0</v>
      </c>
      <c r="L161" s="423">
        <f t="shared" si="95"/>
        <v>0</v>
      </c>
      <c r="M161" s="423">
        <f t="shared" si="95"/>
        <v>0</v>
      </c>
      <c r="N161" s="423">
        <f t="shared" si="95"/>
        <v>0</v>
      </c>
      <c r="O161" s="423">
        <f t="shared" si="95"/>
        <v>0</v>
      </c>
      <c r="P161" s="423">
        <f t="shared" si="95"/>
        <v>0</v>
      </c>
      <c r="Q161" s="423">
        <f t="shared" si="95"/>
        <v>0</v>
      </c>
      <c r="R161" s="423">
        <f t="shared" si="95"/>
        <v>0</v>
      </c>
      <c r="S161" s="423">
        <f t="shared" si="95"/>
        <v>0</v>
      </c>
      <c r="T161" s="423">
        <f t="shared" si="95"/>
        <v>0</v>
      </c>
      <c r="U161" s="423">
        <f t="shared" si="95"/>
        <v>0</v>
      </c>
      <c r="V161" s="423">
        <f t="shared" si="95"/>
        <v>0</v>
      </c>
      <c r="W161" s="423">
        <f t="shared" si="95"/>
        <v>0</v>
      </c>
      <c r="X161" s="423">
        <f t="shared" si="95"/>
        <v>0</v>
      </c>
      <c r="Y161" s="423">
        <f t="shared" si="95"/>
        <v>0</v>
      </c>
      <c r="Z161" s="423">
        <f t="shared" si="95"/>
        <v>0</v>
      </c>
      <c r="AA161" s="423">
        <f t="shared" si="95"/>
        <v>0</v>
      </c>
      <c r="AB161" s="423">
        <f t="shared" si="95"/>
        <v>0</v>
      </c>
      <c r="AC161" s="423">
        <f t="shared" si="95"/>
        <v>0</v>
      </c>
      <c r="AD161" s="423">
        <f t="shared" si="95"/>
        <v>0</v>
      </c>
      <c r="AE161" s="423">
        <f t="shared" si="95"/>
        <v>0</v>
      </c>
      <c r="AF161" s="423">
        <f t="shared" si="95"/>
        <v>0</v>
      </c>
      <c r="AG161" s="423">
        <f t="shared" si="95"/>
        <v>0</v>
      </c>
      <c r="AH161" s="423">
        <f t="shared" si="95"/>
        <v>0</v>
      </c>
      <c r="AI161" s="423">
        <f t="shared" si="95"/>
        <v>0</v>
      </c>
      <c r="AJ161" s="423">
        <f t="shared" si="95"/>
        <v>0</v>
      </c>
      <c r="AK161" s="423">
        <f t="shared" si="95"/>
        <v>0</v>
      </c>
      <c r="AL161" s="423">
        <f t="shared" si="95"/>
        <v>0</v>
      </c>
      <c r="AM161" s="423">
        <f t="shared" si="95"/>
        <v>0</v>
      </c>
      <c r="AN161" s="423">
        <f t="shared" si="95"/>
        <v>0</v>
      </c>
      <c r="AO161" s="423">
        <f t="shared" si="95"/>
        <v>0</v>
      </c>
      <c r="AP161" s="423">
        <f t="shared" si="95"/>
        <v>0</v>
      </c>
      <c r="AQ161" s="423">
        <f t="shared" si="95"/>
        <v>0</v>
      </c>
      <c r="AR161" s="423">
        <f t="shared" si="95"/>
        <v>0</v>
      </c>
      <c r="AS161" s="423">
        <f t="shared" si="95"/>
        <v>0</v>
      </c>
      <c r="AT161" s="423">
        <f t="shared" si="95"/>
        <v>0</v>
      </c>
      <c r="AU161" s="423">
        <f t="shared" si="95"/>
        <v>0</v>
      </c>
      <c r="AV161" s="423">
        <f t="shared" si="95"/>
        <v>0</v>
      </c>
      <c r="AW161" s="423">
        <f t="shared" si="95"/>
        <v>0</v>
      </c>
      <c r="AX161" s="423">
        <f t="shared" si="95"/>
        <v>0</v>
      </c>
      <c r="AY161" s="423">
        <f t="shared" si="95"/>
        <v>0</v>
      </c>
      <c r="AZ161" s="423">
        <f t="shared" si="95"/>
        <v>0</v>
      </c>
      <c r="BA161" s="423">
        <f t="shared" si="95"/>
        <v>0</v>
      </c>
      <c r="BB161" s="423">
        <f t="shared" si="95"/>
        <v>0</v>
      </c>
      <c r="BC161" s="423">
        <f t="shared" si="95"/>
        <v>0</v>
      </c>
      <c r="BD161" s="423">
        <f t="shared" si="95"/>
        <v>0</v>
      </c>
      <c r="BE161" s="423">
        <f t="shared" si="95"/>
        <v>0</v>
      </c>
      <c r="BF161" s="423">
        <f t="shared" si="95"/>
        <v>0</v>
      </c>
      <c r="BG161" s="423">
        <f t="shared" si="95"/>
        <v>0</v>
      </c>
      <c r="BH161" s="423">
        <f t="shared" si="95"/>
        <v>0</v>
      </c>
      <c r="BI161" s="423">
        <f t="shared" si="95"/>
        <v>0</v>
      </c>
      <c r="BJ161" s="423">
        <f t="shared" si="95"/>
        <v>0</v>
      </c>
      <c r="BK161" s="423">
        <f t="shared" si="95"/>
        <v>0</v>
      </c>
      <c r="BL161" s="423">
        <f t="shared" si="95"/>
        <v>0</v>
      </c>
      <c r="BM161" s="423">
        <f t="shared" si="95"/>
        <v>0</v>
      </c>
      <c r="BN161" s="423">
        <f t="shared" si="95"/>
        <v>0</v>
      </c>
      <c r="BO161" s="423">
        <f t="shared" si="95"/>
        <v>0</v>
      </c>
      <c r="BP161" s="423">
        <f t="shared" ref="BP161:EA161" si="96">IF(BP$124=0,0,SUM(BP35)/BP$124*BP$127)</f>
        <v>0</v>
      </c>
      <c r="BQ161" s="423">
        <f t="shared" si="96"/>
        <v>0</v>
      </c>
      <c r="BR161" s="423">
        <f t="shared" si="96"/>
        <v>0</v>
      </c>
      <c r="BS161" s="423">
        <f t="shared" si="96"/>
        <v>0</v>
      </c>
      <c r="BT161" s="423">
        <f t="shared" si="96"/>
        <v>0</v>
      </c>
      <c r="BU161" s="423">
        <f t="shared" si="96"/>
        <v>0</v>
      </c>
      <c r="BV161" s="423">
        <f t="shared" si="96"/>
        <v>0</v>
      </c>
      <c r="BW161" s="423">
        <f t="shared" si="96"/>
        <v>0</v>
      </c>
      <c r="BX161" s="423">
        <f t="shared" si="96"/>
        <v>0</v>
      </c>
      <c r="BY161" s="423">
        <f t="shared" si="96"/>
        <v>0</v>
      </c>
      <c r="BZ161" s="423">
        <f t="shared" si="96"/>
        <v>0</v>
      </c>
      <c r="CA161" s="423">
        <f t="shared" si="96"/>
        <v>0</v>
      </c>
      <c r="CB161" s="423">
        <f t="shared" si="96"/>
        <v>0</v>
      </c>
      <c r="CC161" s="423">
        <f t="shared" si="96"/>
        <v>0</v>
      </c>
      <c r="CD161" s="423">
        <f t="shared" si="96"/>
        <v>0</v>
      </c>
      <c r="CE161" s="423">
        <f t="shared" si="96"/>
        <v>0</v>
      </c>
      <c r="CF161" s="423">
        <f t="shared" si="96"/>
        <v>0</v>
      </c>
      <c r="CG161" s="423">
        <f t="shared" si="96"/>
        <v>0</v>
      </c>
      <c r="CH161" s="423">
        <f t="shared" si="96"/>
        <v>0</v>
      </c>
      <c r="CI161" s="423">
        <f t="shared" si="96"/>
        <v>0</v>
      </c>
      <c r="CJ161" s="423">
        <f t="shared" si="96"/>
        <v>0</v>
      </c>
      <c r="CK161" s="423">
        <f t="shared" si="96"/>
        <v>0</v>
      </c>
      <c r="CL161" s="423">
        <f t="shared" si="96"/>
        <v>0</v>
      </c>
      <c r="CM161" s="423">
        <f t="shared" si="96"/>
        <v>0</v>
      </c>
      <c r="CN161" s="423">
        <f t="shared" si="96"/>
        <v>0</v>
      </c>
      <c r="CO161" s="423">
        <f t="shared" si="96"/>
        <v>0</v>
      </c>
      <c r="CP161" s="423">
        <f t="shared" si="96"/>
        <v>0</v>
      </c>
      <c r="CQ161" s="423">
        <f t="shared" si="96"/>
        <v>0</v>
      </c>
      <c r="CR161" s="423">
        <f t="shared" si="96"/>
        <v>0</v>
      </c>
      <c r="CS161" s="423">
        <f t="shared" si="96"/>
        <v>0</v>
      </c>
      <c r="CT161" s="423">
        <f t="shared" si="96"/>
        <v>0</v>
      </c>
      <c r="CU161" s="423">
        <f t="shared" si="96"/>
        <v>0</v>
      </c>
      <c r="CV161" s="423">
        <f t="shared" si="96"/>
        <v>0</v>
      </c>
      <c r="CW161" s="423">
        <f t="shared" si="96"/>
        <v>0</v>
      </c>
      <c r="CX161" s="423">
        <f t="shared" si="96"/>
        <v>0</v>
      </c>
      <c r="CY161" s="423">
        <f t="shared" si="96"/>
        <v>0</v>
      </c>
      <c r="CZ161" s="423">
        <f t="shared" si="96"/>
        <v>0</v>
      </c>
      <c r="DA161" s="423">
        <f t="shared" si="96"/>
        <v>0</v>
      </c>
      <c r="DB161" s="423">
        <f t="shared" si="96"/>
        <v>0</v>
      </c>
      <c r="DC161" s="423">
        <f t="shared" si="96"/>
        <v>0</v>
      </c>
      <c r="DD161" s="423">
        <f t="shared" si="96"/>
        <v>0</v>
      </c>
      <c r="DE161" s="423">
        <f t="shared" si="96"/>
        <v>0</v>
      </c>
      <c r="DF161" s="423">
        <f t="shared" si="96"/>
        <v>0</v>
      </c>
      <c r="DG161" s="423">
        <f t="shared" si="96"/>
        <v>0</v>
      </c>
      <c r="DH161" s="423">
        <f t="shared" si="96"/>
        <v>0</v>
      </c>
      <c r="DI161" s="423">
        <f t="shared" si="96"/>
        <v>0</v>
      </c>
      <c r="DJ161" s="423">
        <f t="shared" si="96"/>
        <v>0</v>
      </c>
      <c r="DK161" s="423">
        <f t="shared" si="96"/>
        <v>0</v>
      </c>
      <c r="DL161" s="423">
        <f t="shared" si="96"/>
        <v>0</v>
      </c>
      <c r="DM161" s="423">
        <f t="shared" si="96"/>
        <v>0</v>
      </c>
      <c r="DN161" s="423">
        <f t="shared" si="96"/>
        <v>0</v>
      </c>
      <c r="DO161" s="423">
        <f t="shared" si="96"/>
        <v>0</v>
      </c>
      <c r="DP161" s="423">
        <f t="shared" si="96"/>
        <v>0</v>
      </c>
      <c r="DQ161" s="423">
        <f t="shared" si="96"/>
        <v>0</v>
      </c>
      <c r="DR161" s="423">
        <f t="shared" si="96"/>
        <v>0</v>
      </c>
      <c r="DS161" s="423">
        <f t="shared" si="96"/>
        <v>0</v>
      </c>
      <c r="DT161" s="423">
        <f t="shared" si="96"/>
        <v>0</v>
      </c>
      <c r="DU161" s="423">
        <f t="shared" si="96"/>
        <v>0</v>
      </c>
      <c r="DV161" s="423">
        <f t="shared" si="96"/>
        <v>0</v>
      </c>
      <c r="DW161" s="423">
        <f t="shared" si="96"/>
        <v>0</v>
      </c>
      <c r="DX161" s="423">
        <f t="shared" si="96"/>
        <v>0</v>
      </c>
      <c r="DY161" s="423">
        <f t="shared" si="96"/>
        <v>0</v>
      </c>
      <c r="DZ161" s="423">
        <f t="shared" si="96"/>
        <v>0</v>
      </c>
      <c r="EA161" s="423">
        <f t="shared" si="96"/>
        <v>0</v>
      </c>
      <c r="EB161" s="423">
        <f t="shared" ref="EB161:FA161" si="97">IF(EB$124=0,0,SUM(EB35)/EB$124*EB$127)</f>
        <v>0</v>
      </c>
      <c r="EC161" s="423">
        <f t="shared" si="97"/>
        <v>0</v>
      </c>
      <c r="ED161" s="423">
        <f t="shared" si="97"/>
        <v>0</v>
      </c>
      <c r="EE161" s="423">
        <f t="shared" si="97"/>
        <v>0</v>
      </c>
      <c r="EF161" s="423">
        <f t="shared" si="97"/>
        <v>0</v>
      </c>
      <c r="EG161" s="423">
        <f t="shared" si="97"/>
        <v>0</v>
      </c>
      <c r="EH161" s="423">
        <f t="shared" si="97"/>
        <v>0</v>
      </c>
      <c r="EI161" s="423">
        <f t="shared" si="97"/>
        <v>0</v>
      </c>
      <c r="EJ161" s="423">
        <f t="shared" si="97"/>
        <v>0</v>
      </c>
      <c r="EK161" s="423">
        <f t="shared" si="97"/>
        <v>0</v>
      </c>
      <c r="EL161" s="423">
        <f t="shared" si="97"/>
        <v>0</v>
      </c>
      <c r="EM161" s="423">
        <f t="shared" si="97"/>
        <v>0</v>
      </c>
      <c r="EN161" s="423">
        <f t="shared" si="97"/>
        <v>0</v>
      </c>
      <c r="EO161" s="423">
        <f t="shared" si="97"/>
        <v>0</v>
      </c>
      <c r="EP161" s="423">
        <f t="shared" si="97"/>
        <v>0</v>
      </c>
      <c r="EQ161" s="423">
        <f t="shared" si="97"/>
        <v>0</v>
      </c>
      <c r="ER161" s="423">
        <f t="shared" si="97"/>
        <v>0</v>
      </c>
      <c r="ES161" s="423">
        <f t="shared" si="97"/>
        <v>0</v>
      </c>
      <c r="ET161" s="423">
        <f t="shared" si="97"/>
        <v>0</v>
      </c>
      <c r="EU161" s="423">
        <f t="shared" si="97"/>
        <v>0</v>
      </c>
      <c r="EV161" s="423">
        <f t="shared" si="97"/>
        <v>0</v>
      </c>
      <c r="EW161" s="423">
        <f t="shared" si="97"/>
        <v>0</v>
      </c>
      <c r="EX161" s="423">
        <f t="shared" si="97"/>
        <v>0</v>
      </c>
      <c r="EY161" s="423">
        <f t="shared" si="97"/>
        <v>0</v>
      </c>
      <c r="EZ161" s="423">
        <f t="shared" si="97"/>
        <v>0</v>
      </c>
      <c r="FA161" s="423">
        <f t="shared" si="97"/>
        <v>0</v>
      </c>
      <c r="FB161" s="393" t="str">
        <f t="shared" si="10"/>
        <v>301</v>
      </c>
    </row>
    <row r="162" spans="1:158" x14ac:dyDescent="0.15">
      <c r="A162" s="423" t="s">
        <v>1799</v>
      </c>
      <c r="B162" s="423" t="s">
        <v>1097</v>
      </c>
      <c r="C162" s="424">
        <f t="shared" si="6"/>
        <v>0</v>
      </c>
      <c r="D162" s="423">
        <f t="shared" ref="D162:BO162" si="98">IF(D$124=0,0,SUM(D36)/D$124*D$127)</f>
        <v>0</v>
      </c>
      <c r="E162" s="423">
        <f t="shared" si="98"/>
        <v>0</v>
      </c>
      <c r="F162" s="423">
        <f t="shared" si="98"/>
        <v>0</v>
      </c>
      <c r="G162" s="423">
        <f t="shared" si="98"/>
        <v>0</v>
      </c>
      <c r="H162" s="423">
        <f t="shared" si="98"/>
        <v>0</v>
      </c>
      <c r="I162" s="423">
        <f t="shared" si="98"/>
        <v>0</v>
      </c>
      <c r="J162" s="423">
        <f t="shared" si="98"/>
        <v>0</v>
      </c>
      <c r="K162" s="423">
        <f t="shared" si="98"/>
        <v>0</v>
      </c>
      <c r="L162" s="423">
        <f t="shared" si="98"/>
        <v>0</v>
      </c>
      <c r="M162" s="423">
        <f t="shared" si="98"/>
        <v>0</v>
      </c>
      <c r="N162" s="423">
        <f t="shared" si="98"/>
        <v>0</v>
      </c>
      <c r="O162" s="423">
        <f t="shared" si="98"/>
        <v>0</v>
      </c>
      <c r="P162" s="423">
        <f t="shared" si="98"/>
        <v>0</v>
      </c>
      <c r="Q162" s="423">
        <f t="shared" si="98"/>
        <v>0</v>
      </c>
      <c r="R162" s="423">
        <f t="shared" si="98"/>
        <v>0</v>
      </c>
      <c r="S162" s="423">
        <f t="shared" si="98"/>
        <v>0</v>
      </c>
      <c r="T162" s="423">
        <f t="shared" si="98"/>
        <v>0</v>
      </c>
      <c r="U162" s="423">
        <f t="shared" si="98"/>
        <v>0</v>
      </c>
      <c r="V162" s="423">
        <f t="shared" si="98"/>
        <v>0</v>
      </c>
      <c r="W162" s="423">
        <f t="shared" si="98"/>
        <v>0</v>
      </c>
      <c r="X162" s="423">
        <f t="shared" si="98"/>
        <v>0</v>
      </c>
      <c r="Y162" s="423">
        <f t="shared" si="98"/>
        <v>0</v>
      </c>
      <c r="Z162" s="423">
        <f t="shared" si="98"/>
        <v>0</v>
      </c>
      <c r="AA162" s="423">
        <f t="shared" si="98"/>
        <v>0</v>
      </c>
      <c r="AB162" s="423">
        <f t="shared" si="98"/>
        <v>0</v>
      </c>
      <c r="AC162" s="423">
        <f t="shared" si="98"/>
        <v>0</v>
      </c>
      <c r="AD162" s="423">
        <f t="shared" si="98"/>
        <v>0</v>
      </c>
      <c r="AE162" s="423">
        <f t="shared" si="98"/>
        <v>0</v>
      </c>
      <c r="AF162" s="423">
        <f t="shared" si="98"/>
        <v>0</v>
      </c>
      <c r="AG162" s="423">
        <f t="shared" si="98"/>
        <v>0</v>
      </c>
      <c r="AH162" s="423">
        <f t="shared" si="98"/>
        <v>0</v>
      </c>
      <c r="AI162" s="423">
        <f t="shared" si="98"/>
        <v>0</v>
      </c>
      <c r="AJ162" s="423">
        <f t="shared" si="98"/>
        <v>0</v>
      </c>
      <c r="AK162" s="423">
        <f t="shared" si="98"/>
        <v>0</v>
      </c>
      <c r="AL162" s="423">
        <f t="shared" si="98"/>
        <v>0</v>
      </c>
      <c r="AM162" s="423">
        <f t="shared" si="98"/>
        <v>0</v>
      </c>
      <c r="AN162" s="423">
        <f t="shared" si="98"/>
        <v>0</v>
      </c>
      <c r="AO162" s="423">
        <f t="shared" si="98"/>
        <v>0</v>
      </c>
      <c r="AP162" s="423">
        <f t="shared" si="98"/>
        <v>0</v>
      </c>
      <c r="AQ162" s="423">
        <f t="shared" si="98"/>
        <v>0</v>
      </c>
      <c r="AR162" s="423">
        <f t="shared" si="98"/>
        <v>0</v>
      </c>
      <c r="AS162" s="423">
        <f t="shared" si="98"/>
        <v>0</v>
      </c>
      <c r="AT162" s="423">
        <f t="shared" si="98"/>
        <v>0</v>
      </c>
      <c r="AU162" s="423">
        <f t="shared" si="98"/>
        <v>0</v>
      </c>
      <c r="AV162" s="423">
        <f t="shared" si="98"/>
        <v>0</v>
      </c>
      <c r="AW162" s="423">
        <f t="shared" si="98"/>
        <v>0</v>
      </c>
      <c r="AX162" s="423">
        <f t="shared" si="98"/>
        <v>0</v>
      </c>
      <c r="AY162" s="423">
        <f t="shared" si="98"/>
        <v>0</v>
      </c>
      <c r="AZ162" s="423">
        <f t="shared" si="98"/>
        <v>0</v>
      </c>
      <c r="BA162" s="423">
        <f t="shared" si="98"/>
        <v>0</v>
      </c>
      <c r="BB162" s="423">
        <f t="shared" si="98"/>
        <v>0</v>
      </c>
      <c r="BC162" s="423">
        <f t="shared" si="98"/>
        <v>0</v>
      </c>
      <c r="BD162" s="423">
        <f t="shared" si="98"/>
        <v>0</v>
      </c>
      <c r="BE162" s="423">
        <f t="shared" si="98"/>
        <v>0</v>
      </c>
      <c r="BF162" s="423">
        <f t="shared" si="98"/>
        <v>0</v>
      </c>
      <c r="BG162" s="423">
        <f t="shared" si="98"/>
        <v>0</v>
      </c>
      <c r="BH162" s="423">
        <f t="shared" si="98"/>
        <v>0</v>
      </c>
      <c r="BI162" s="423">
        <f t="shared" si="98"/>
        <v>0</v>
      </c>
      <c r="BJ162" s="423">
        <f t="shared" si="98"/>
        <v>0</v>
      </c>
      <c r="BK162" s="423">
        <f t="shared" si="98"/>
        <v>0</v>
      </c>
      <c r="BL162" s="423">
        <f t="shared" si="98"/>
        <v>0</v>
      </c>
      <c r="BM162" s="423">
        <f t="shared" si="98"/>
        <v>0</v>
      </c>
      <c r="BN162" s="423">
        <f t="shared" si="98"/>
        <v>0</v>
      </c>
      <c r="BO162" s="423">
        <f t="shared" si="98"/>
        <v>0</v>
      </c>
      <c r="BP162" s="423">
        <f t="shared" ref="BP162:EA162" si="99">IF(BP$124=0,0,SUM(BP36)/BP$124*BP$127)</f>
        <v>0</v>
      </c>
      <c r="BQ162" s="423">
        <f t="shared" si="99"/>
        <v>0</v>
      </c>
      <c r="BR162" s="423">
        <f t="shared" si="99"/>
        <v>0</v>
      </c>
      <c r="BS162" s="423">
        <f t="shared" si="99"/>
        <v>0</v>
      </c>
      <c r="BT162" s="423">
        <f t="shared" si="99"/>
        <v>0</v>
      </c>
      <c r="BU162" s="423">
        <f t="shared" si="99"/>
        <v>0</v>
      </c>
      <c r="BV162" s="423">
        <f t="shared" si="99"/>
        <v>0</v>
      </c>
      <c r="BW162" s="423">
        <f t="shared" si="99"/>
        <v>0</v>
      </c>
      <c r="BX162" s="423">
        <f t="shared" si="99"/>
        <v>0</v>
      </c>
      <c r="BY162" s="423">
        <f t="shared" si="99"/>
        <v>0</v>
      </c>
      <c r="BZ162" s="423">
        <f t="shared" si="99"/>
        <v>0</v>
      </c>
      <c r="CA162" s="423">
        <f t="shared" si="99"/>
        <v>0</v>
      </c>
      <c r="CB162" s="423">
        <f t="shared" si="99"/>
        <v>0</v>
      </c>
      <c r="CC162" s="423">
        <f t="shared" si="99"/>
        <v>0</v>
      </c>
      <c r="CD162" s="423">
        <f t="shared" si="99"/>
        <v>0</v>
      </c>
      <c r="CE162" s="423">
        <f t="shared" si="99"/>
        <v>0</v>
      </c>
      <c r="CF162" s="423">
        <f t="shared" si="99"/>
        <v>0</v>
      </c>
      <c r="CG162" s="423">
        <f t="shared" si="99"/>
        <v>0</v>
      </c>
      <c r="CH162" s="423">
        <f t="shared" si="99"/>
        <v>0</v>
      </c>
      <c r="CI162" s="423">
        <f t="shared" si="99"/>
        <v>0</v>
      </c>
      <c r="CJ162" s="423">
        <f t="shared" si="99"/>
        <v>0</v>
      </c>
      <c r="CK162" s="423">
        <f t="shared" si="99"/>
        <v>0</v>
      </c>
      <c r="CL162" s="423">
        <f t="shared" si="99"/>
        <v>0</v>
      </c>
      <c r="CM162" s="423">
        <f t="shared" si="99"/>
        <v>0</v>
      </c>
      <c r="CN162" s="423">
        <f t="shared" si="99"/>
        <v>0</v>
      </c>
      <c r="CO162" s="423">
        <f t="shared" si="99"/>
        <v>0</v>
      </c>
      <c r="CP162" s="423">
        <f t="shared" si="99"/>
        <v>0</v>
      </c>
      <c r="CQ162" s="423">
        <f t="shared" si="99"/>
        <v>0</v>
      </c>
      <c r="CR162" s="423">
        <f t="shared" si="99"/>
        <v>0</v>
      </c>
      <c r="CS162" s="423">
        <f t="shared" si="99"/>
        <v>0</v>
      </c>
      <c r="CT162" s="423">
        <f t="shared" si="99"/>
        <v>0</v>
      </c>
      <c r="CU162" s="423">
        <f t="shared" si="99"/>
        <v>0</v>
      </c>
      <c r="CV162" s="423">
        <f t="shared" si="99"/>
        <v>0</v>
      </c>
      <c r="CW162" s="423">
        <f t="shared" si="99"/>
        <v>0</v>
      </c>
      <c r="CX162" s="423">
        <f t="shared" si="99"/>
        <v>0</v>
      </c>
      <c r="CY162" s="423">
        <f t="shared" si="99"/>
        <v>0</v>
      </c>
      <c r="CZ162" s="423">
        <f t="shared" si="99"/>
        <v>0</v>
      </c>
      <c r="DA162" s="423">
        <f t="shared" si="99"/>
        <v>0</v>
      </c>
      <c r="DB162" s="423">
        <f t="shared" si="99"/>
        <v>0</v>
      </c>
      <c r="DC162" s="423">
        <f t="shared" si="99"/>
        <v>0</v>
      </c>
      <c r="DD162" s="423">
        <f t="shared" si="99"/>
        <v>0</v>
      </c>
      <c r="DE162" s="423">
        <f t="shared" si="99"/>
        <v>0</v>
      </c>
      <c r="DF162" s="423">
        <f t="shared" si="99"/>
        <v>0</v>
      </c>
      <c r="DG162" s="423">
        <f t="shared" si="99"/>
        <v>0</v>
      </c>
      <c r="DH162" s="423">
        <f t="shared" si="99"/>
        <v>0</v>
      </c>
      <c r="DI162" s="423">
        <f t="shared" si="99"/>
        <v>0</v>
      </c>
      <c r="DJ162" s="423">
        <f t="shared" si="99"/>
        <v>0</v>
      </c>
      <c r="DK162" s="423">
        <f t="shared" si="99"/>
        <v>0</v>
      </c>
      <c r="DL162" s="423">
        <f t="shared" si="99"/>
        <v>0</v>
      </c>
      <c r="DM162" s="423">
        <f t="shared" si="99"/>
        <v>0</v>
      </c>
      <c r="DN162" s="423">
        <f t="shared" si="99"/>
        <v>0</v>
      </c>
      <c r="DO162" s="423">
        <f t="shared" si="99"/>
        <v>0</v>
      </c>
      <c r="DP162" s="423">
        <f t="shared" si="99"/>
        <v>0</v>
      </c>
      <c r="DQ162" s="423">
        <f t="shared" si="99"/>
        <v>0</v>
      </c>
      <c r="DR162" s="423">
        <f t="shared" si="99"/>
        <v>0</v>
      </c>
      <c r="DS162" s="423">
        <f t="shared" si="99"/>
        <v>0</v>
      </c>
      <c r="DT162" s="423">
        <f t="shared" si="99"/>
        <v>0</v>
      </c>
      <c r="DU162" s="423">
        <f t="shared" si="99"/>
        <v>0</v>
      </c>
      <c r="DV162" s="423">
        <f t="shared" si="99"/>
        <v>0</v>
      </c>
      <c r="DW162" s="423">
        <f t="shared" si="99"/>
        <v>0</v>
      </c>
      <c r="DX162" s="423">
        <f t="shared" si="99"/>
        <v>0</v>
      </c>
      <c r="DY162" s="423">
        <f t="shared" si="99"/>
        <v>0</v>
      </c>
      <c r="DZ162" s="423">
        <f t="shared" si="99"/>
        <v>0</v>
      </c>
      <c r="EA162" s="423">
        <f t="shared" si="99"/>
        <v>0</v>
      </c>
      <c r="EB162" s="423">
        <f t="shared" ref="EB162:FA162" si="100">IF(EB$124=0,0,SUM(EB36)/EB$124*EB$127)</f>
        <v>0</v>
      </c>
      <c r="EC162" s="423">
        <f t="shared" si="100"/>
        <v>0</v>
      </c>
      <c r="ED162" s="423">
        <f t="shared" si="100"/>
        <v>0</v>
      </c>
      <c r="EE162" s="423">
        <f t="shared" si="100"/>
        <v>0</v>
      </c>
      <c r="EF162" s="423">
        <f t="shared" si="100"/>
        <v>0</v>
      </c>
      <c r="EG162" s="423">
        <f t="shared" si="100"/>
        <v>0</v>
      </c>
      <c r="EH162" s="423">
        <f t="shared" si="100"/>
        <v>0</v>
      </c>
      <c r="EI162" s="423">
        <f t="shared" si="100"/>
        <v>0</v>
      </c>
      <c r="EJ162" s="423">
        <f t="shared" si="100"/>
        <v>0</v>
      </c>
      <c r="EK162" s="423">
        <f t="shared" si="100"/>
        <v>0</v>
      </c>
      <c r="EL162" s="423">
        <f t="shared" si="100"/>
        <v>0</v>
      </c>
      <c r="EM162" s="423">
        <f t="shared" si="100"/>
        <v>0</v>
      </c>
      <c r="EN162" s="423">
        <f t="shared" si="100"/>
        <v>0</v>
      </c>
      <c r="EO162" s="423">
        <f t="shared" si="100"/>
        <v>0</v>
      </c>
      <c r="EP162" s="423">
        <f t="shared" si="100"/>
        <v>0</v>
      </c>
      <c r="EQ162" s="423">
        <f t="shared" si="100"/>
        <v>0</v>
      </c>
      <c r="ER162" s="423">
        <f t="shared" si="100"/>
        <v>0</v>
      </c>
      <c r="ES162" s="423">
        <f t="shared" si="100"/>
        <v>0</v>
      </c>
      <c r="ET162" s="423">
        <f t="shared" si="100"/>
        <v>0</v>
      </c>
      <c r="EU162" s="423">
        <f t="shared" si="100"/>
        <v>0</v>
      </c>
      <c r="EV162" s="423">
        <f t="shared" si="100"/>
        <v>0</v>
      </c>
      <c r="EW162" s="423">
        <f t="shared" si="100"/>
        <v>0</v>
      </c>
      <c r="EX162" s="423">
        <f t="shared" si="100"/>
        <v>0</v>
      </c>
      <c r="EY162" s="423">
        <f t="shared" si="100"/>
        <v>0</v>
      </c>
      <c r="EZ162" s="423">
        <f t="shared" si="100"/>
        <v>0</v>
      </c>
      <c r="FA162" s="423">
        <f t="shared" si="100"/>
        <v>0</v>
      </c>
      <c r="FB162" s="393" t="str">
        <f t="shared" si="10"/>
        <v>301</v>
      </c>
    </row>
    <row r="163" spans="1:158" x14ac:dyDescent="0.15">
      <c r="A163" s="423" t="s">
        <v>1798</v>
      </c>
      <c r="B163" s="423" t="s">
        <v>1098</v>
      </c>
      <c r="C163" s="424">
        <f t="shared" si="6"/>
        <v>0</v>
      </c>
      <c r="D163" s="423">
        <f t="shared" ref="D163:BO163" si="101">IF(D$124=0,0,SUM(D37)/D$124*D$127)</f>
        <v>0</v>
      </c>
      <c r="E163" s="423">
        <f t="shared" si="101"/>
        <v>0</v>
      </c>
      <c r="F163" s="423">
        <f t="shared" si="101"/>
        <v>0</v>
      </c>
      <c r="G163" s="423">
        <f t="shared" si="101"/>
        <v>0</v>
      </c>
      <c r="H163" s="423">
        <f t="shared" si="101"/>
        <v>0</v>
      </c>
      <c r="I163" s="423">
        <f t="shared" si="101"/>
        <v>0</v>
      </c>
      <c r="J163" s="423">
        <f t="shared" si="101"/>
        <v>0</v>
      </c>
      <c r="K163" s="423">
        <f t="shared" si="101"/>
        <v>0</v>
      </c>
      <c r="L163" s="423">
        <f t="shared" si="101"/>
        <v>0</v>
      </c>
      <c r="M163" s="423">
        <f t="shared" si="101"/>
        <v>0</v>
      </c>
      <c r="N163" s="423">
        <f t="shared" si="101"/>
        <v>0</v>
      </c>
      <c r="O163" s="423">
        <f t="shared" si="101"/>
        <v>0</v>
      </c>
      <c r="P163" s="423">
        <f t="shared" si="101"/>
        <v>0</v>
      </c>
      <c r="Q163" s="423">
        <f t="shared" si="101"/>
        <v>0</v>
      </c>
      <c r="R163" s="423">
        <f t="shared" si="101"/>
        <v>0</v>
      </c>
      <c r="S163" s="423">
        <f t="shared" si="101"/>
        <v>0</v>
      </c>
      <c r="T163" s="423">
        <f t="shared" si="101"/>
        <v>0</v>
      </c>
      <c r="U163" s="423">
        <f t="shared" si="101"/>
        <v>0</v>
      </c>
      <c r="V163" s="423">
        <f t="shared" si="101"/>
        <v>0</v>
      </c>
      <c r="W163" s="423">
        <f t="shared" si="101"/>
        <v>0</v>
      </c>
      <c r="X163" s="423">
        <f t="shared" si="101"/>
        <v>0</v>
      </c>
      <c r="Y163" s="423">
        <f t="shared" si="101"/>
        <v>0</v>
      </c>
      <c r="Z163" s="423">
        <f t="shared" si="101"/>
        <v>0</v>
      </c>
      <c r="AA163" s="423">
        <f t="shared" si="101"/>
        <v>0</v>
      </c>
      <c r="AB163" s="423">
        <f t="shared" si="101"/>
        <v>0</v>
      </c>
      <c r="AC163" s="423">
        <f t="shared" si="101"/>
        <v>0</v>
      </c>
      <c r="AD163" s="423">
        <f t="shared" si="101"/>
        <v>0</v>
      </c>
      <c r="AE163" s="423">
        <f t="shared" si="101"/>
        <v>0</v>
      </c>
      <c r="AF163" s="423">
        <f t="shared" si="101"/>
        <v>0</v>
      </c>
      <c r="AG163" s="423">
        <f t="shared" si="101"/>
        <v>0</v>
      </c>
      <c r="AH163" s="423">
        <f t="shared" si="101"/>
        <v>0</v>
      </c>
      <c r="AI163" s="423">
        <f t="shared" si="101"/>
        <v>0</v>
      </c>
      <c r="AJ163" s="423">
        <f t="shared" si="101"/>
        <v>0</v>
      </c>
      <c r="AK163" s="423">
        <f t="shared" si="101"/>
        <v>0</v>
      </c>
      <c r="AL163" s="423">
        <f t="shared" si="101"/>
        <v>0</v>
      </c>
      <c r="AM163" s="423">
        <f t="shared" si="101"/>
        <v>0</v>
      </c>
      <c r="AN163" s="423">
        <f t="shared" si="101"/>
        <v>0</v>
      </c>
      <c r="AO163" s="423">
        <f t="shared" si="101"/>
        <v>0</v>
      </c>
      <c r="AP163" s="423">
        <f t="shared" si="101"/>
        <v>0</v>
      </c>
      <c r="AQ163" s="423">
        <f t="shared" si="101"/>
        <v>0</v>
      </c>
      <c r="AR163" s="423">
        <f t="shared" si="101"/>
        <v>0</v>
      </c>
      <c r="AS163" s="423">
        <f t="shared" si="101"/>
        <v>0</v>
      </c>
      <c r="AT163" s="423">
        <f t="shared" si="101"/>
        <v>0</v>
      </c>
      <c r="AU163" s="423">
        <f t="shared" si="101"/>
        <v>0</v>
      </c>
      <c r="AV163" s="423">
        <f t="shared" si="101"/>
        <v>0</v>
      </c>
      <c r="AW163" s="423">
        <f t="shared" si="101"/>
        <v>0</v>
      </c>
      <c r="AX163" s="423">
        <f t="shared" si="101"/>
        <v>0</v>
      </c>
      <c r="AY163" s="423">
        <f t="shared" si="101"/>
        <v>0</v>
      </c>
      <c r="AZ163" s="423">
        <f t="shared" si="101"/>
        <v>0</v>
      </c>
      <c r="BA163" s="423">
        <f t="shared" si="101"/>
        <v>0</v>
      </c>
      <c r="BB163" s="423">
        <f t="shared" si="101"/>
        <v>0</v>
      </c>
      <c r="BC163" s="423">
        <f t="shared" si="101"/>
        <v>0</v>
      </c>
      <c r="BD163" s="423">
        <f t="shared" si="101"/>
        <v>0</v>
      </c>
      <c r="BE163" s="423">
        <f t="shared" si="101"/>
        <v>0</v>
      </c>
      <c r="BF163" s="423">
        <f t="shared" si="101"/>
        <v>0</v>
      </c>
      <c r="BG163" s="423">
        <f t="shared" si="101"/>
        <v>0</v>
      </c>
      <c r="BH163" s="423">
        <f t="shared" si="101"/>
        <v>0</v>
      </c>
      <c r="BI163" s="423">
        <f t="shared" si="101"/>
        <v>0</v>
      </c>
      <c r="BJ163" s="423">
        <f t="shared" si="101"/>
        <v>0</v>
      </c>
      <c r="BK163" s="423">
        <f t="shared" si="101"/>
        <v>0</v>
      </c>
      <c r="BL163" s="423">
        <f t="shared" si="101"/>
        <v>0</v>
      </c>
      <c r="BM163" s="423">
        <f t="shared" si="101"/>
        <v>0</v>
      </c>
      <c r="BN163" s="423">
        <f t="shared" si="101"/>
        <v>0</v>
      </c>
      <c r="BO163" s="423">
        <f t="shared" si="101"/>
        <v>0</v>
      </c>
      <c r="BP163" s="423">
        <f t="shared" ref="BP163:EA163" si="102">IF(BP$124=0,0,SUM(BP37)/BP$124*BP$127)</f>
        <v>0</v>
      </c>
      <c r="BQ163" s="423">
        <f t="shared" si="102"/>
        <v>0</v>
      </c>
      <c r="BR163" s="423">
        <f t="shared" si="102"/>
        <v>0</v>
      </c>
      <c r="BS163" s="423">
        <f t="shared" si="102"/>
        <v>0</v>
      </c>
      <c r="BT163" s="423">
        <f t="shared" si="102"/>
        <v>0</v>
      </c>
      <c r="BU163" s="423">
        <f t="shared" si="102"/>
        <v>0</v>
      </c>
      <c r="BV163" s="423">
        <f t="shared" si="102"/>
        <v>0</v>
      </c>
      <c r="BW163" s="423">
        <f t="shared" si="102"/>
        <v>0</v>
      </c>
      <c r="BX163" s="423">
        <f t="shared" si="102"/>
        <v>0</v>
      </c>
      <c r="BY163" s="423">
        <f t="shared" si="102"/>
        <v>0</v>
      </c>
      <c r="BZ163" s="423">
        <f t="shared" si="102"/>
        <v>0</v>
      </c>
      <c r="CA163" s="423">
        <f t="shared" si="102"/>
        <v>0</v>
      </c>
      <c r="CB163" s="423">
        <f t="shared" si="102"/>
        <v>0</v>
      </c>
      <c r="CC163" s="423">
        <f t="shared" si="102"/>
        <v>0</v>
      </c>
      <c r="CD163" s="423">
        <f t="shared" si="102"/>
        <v>0</v>
      </c>
      <c r="CE163" s="423">
        <f t="shared" si="102"/>
        <v>0</v>
      </c>
      <c r="CF163" s="423">
        <f t="shared" si="102"/>
        <v>0</v>
      </c>
      <c r="CG163" s="423">
        <f t="shared" si="102"/>
        <v>0</v>
      </c>
      <c r="CH163" s="423">
        <f t="shared" si="102"/>
        <v>0</v>
      </c>
      <c r="CI163" s="423">
        <f t="shared" si="102"/>
        <v>0</v>
      </c>
      <c r="CJ163" s="423">
        <f t="shared" si="102"/>
        <v>0</v>
      </c>
      <c r="CK163" s="423">
        <f t="shared" si="102"/>
        <v>0</v>
      </c>
      <c r="CL163" s="423">
        <f t="shared" si="102"/>
        <v>0</v>
      </c>
      <c r="CM163" s="423">
        <f t="shared" si="102"/>
        <v>0</v>
      </c>
      <c r="CN163" s="423">
        <f t="shared" si="102"/>
        <v>0</v>
      </c>
      <c r="CO163" s="423">
        <f t="shared" si="102"/>
        <v>0</v>
      </c>
      <c r="CP163" s="423">
        <f t="shared" si="102"/>
        <v>0</v>
      </c>
      <c r="CQ163" s="423">
        <f t="shared" si="102"/>
        <v>0</v>
      </c>
      <c r="CR163" s="423">
        <f t="shared" si="102"/>
        <v>0</v>
      </c>
      <c r="CS163" s="423">
        <f t="shared" si="102"/>
        <v>0</v>
      </c>
      <c r="CT163" s="423">
        <f t="shared" si="102"/>
        <v>0</v>
      </c>
      <c r="CU163" s="423">
        <f t="shared" si="102"/>
        <v>0</v>
      </c>
      <c r="CV163" s="423">
        <f t="shared" si="102"/>
        <v>0</v>
      </c>
      <c r="CW163" s="423">
        <f t="shared" si="102"/>
        <v>0</v>
      </c>
      <c r="CX163" s="423">
        <f t="shared" si="102"/>
        <v>0</v>
      </c>
      <c r="CY163" s="423">
        <f t="shared" si="102"/>
        <v>0</v>
      </c>
      <c r="CZ163" s="423">
        <f t="shared" si="102"/>
        <v>0</v>
      </c>
      <c r="DA163" s="423">
        <f t="shared" si="102"/>
        <v>0</v>
      </c>
      <c r="DB163" s="423">
        <f t="shared" si="102"/>
        <v>0</v>
      </c>
      <c r="DC163" s="423">
        <f t="shared" si="102"/>
        <v>0</v>
      </c>
      <c r="DD163" s="423">
        <f t="shared" si="102"/>
        <v>0</v>
      </c>
      <c r="DE163" s="423">
        <f t="shared" si="102"/>
        <v>0</v>
      </c>
      <c r="DF163" s="423">
        <f t="shared" si="102"/>
        <v>0</v>
      </c>
      <c r="DG163" s="423">
        <f t="shared" si="102"/>
        <v>0</v>
      </c>
      <c r="DH163" s="423">
        <f t="shared" si="102"/>
        <v>0</v>
      </c>
      <c r="DI163" s="423">
        <f t="shared" si="102"/>
        <v>0</v>
      </c>
      <c r="DJ163" s="423">
        <f t="shared" si="102"/>
        <v>0</v>
      </c>
      <c r="DK163" s="423">
        <f t="shared" si="102"/>
        <v>0</v>
      </c>
      <c r="DL163" s="423">
        <f t="shared" si="102"/>
        <v>0</v>
      </c>
      <c r="DM163" s="423">
        <f t="shared" si="102"/>
        <v>0</v>
      </c>
      <c r="DN163" s="423">
        <f t="shared" si="102"/>
        <v>0</v>
      </c>
      <c r="DO163" s="423">
        <f t="shared" si="102"/>
        <v>0</v>
      </c>
      <c r="DP163" s="423">
        <f t="shared" si="102"/>
        <v>0</v>
      </c>
      <c r="DQ163" s="423">
        <f t="shared" si="102"/>
        <v>0</v>
      </c>
      <c r="DR163" s="423">
        <f t="shared" si="102"/>
        <v>0</v>
      </c>
      <c r="DS163" s="423">
        <f t="shared" si="102"/>
        <v>0</v>
      </c>
      <c r="DT163" s="423">
        <f t="shared" si="102"/>
        <v>0</v>
      </c>
      <c r="DU163" s="423">
        <f t="shared" si="102"/>
        <v>0</v>
      </c>
      <c r="DV163" s="423">
        <f t="shared" si="102"/>
        <v>0</v>
      </c>
      <c r="DW163" s="423">
        <f t="shared" si="102"/>
        <v>0</v>
      </c>
      <c r="DX163" s="423">
        <f t="shared" si="102"/>
        <v>0</v>
      </c>
      <c r="DY163" s="423">
        <f t="shared" si="102"/>
        <v>0</v>
      </c>
      <c r="DZ163" s="423">
        <f t="shared" si="102"/>
        <v>0</v>
      </c>
      <c r="EA163" s="423">
        <f t="shared" si="102"/>
        <v>0</v>
      </c>
      <c r="EB163" s="423">
        <f t="shared" ref="EB163:FA163" si="103">IF(EB$124=0,0,SUM(EB37)/EB$124*EB$127)</f>
        <v>0</v>
      </c>
      <c r="EC163" s="423">
        <f t="shared" si="103"/>
        <v>0</v>
      </c>
      <c r="ED163" s="423">
        <f t="shared" si="103"/>
        <v>0</v>
      </c>
      <c r="EE163" s="423">
        <f t="shared" si="103"/>
        <v>0</v>
      </c>
      <c r="EF163" s="423">
        <f t="shared" si="103"/>
        <v>0</v>
      </c>
      <c r="EG163" s="423">
        <f t="shared" si="103"/>
        <v>0</v>
      </c>
      <c r="EH163" s="423">
        <f t="shared" si="103"/>
        <v>0</v>
      </c>
      <c r="EI163" s="423">
        <f t="shared" si="103"/>
        <v>0</v>
      </c>
      <c r="EJ163" s="423">
        <f t="shared" si="103"/>
        <v>0</v>
      </c>
      <c r="EK163" s="423">
        <f t="shared" si="103"/>
        <v>0</v>
      </c>
      <c r="EL163" s="423">
        <f t="shared" si="103"/>
        <v>0</v>
      </c>
      <c r="EM163" s="423">
        <f t="shared" si="103"/>
        <v>0</v>
      </c>
      <c r="EN163" s="423">
        <f t="shared" si="103"/>
        <v>0</v>
      </c>
      <c r="EO163" s="423">
        <f t="shared" si="103"/>
        <v>0</v>
      </c>
      <c r="EP163" s="423">
        <f t="shared" si="103"/>
        <v>0</v>
      </c>
      <c r="EQ163" s="423">
        <f t="shared" si="103"/>
        <v>0</v>
      </c>
      <c r="ER163" s="423">
        <f t="shared" si="103"/>
        <v>0</v>
      </c>
      <c r="ES163" s="423">
        <f t="shared" si="103"/>
        <v>0</v>
      </c>
      <c r="ET163" s="423">
        <f t="shared" si="103"/>
        <v>0</v>
      </c>
      <c r="EU163" s="423">
        <f t="shared" si="103"/>
        <v>0</v>
      </c>
      <c r="EV163" s="423">
        <f t="shared" si="103"/>
        <v>0</v>
      </c>
      <c r="EW163" s="423">
        <f t="shared" si="103"/>
        <v>0</v>
      </c>
      <c r="EX163" s="423">
        <f t="shared" si="103"/>
        <v>0</v>
      </c>
      <c r="EY163" s="423">
        <f t="shared" si="103"/>
        <v>0</v>
      </c>
      <c r="EZ163" s="423">
        <f t="shared" si="103"/>
        <v>0</v>
      </c>
      <c r="FA163" s="423">
        <f t="shared" si="103"/>
        <v>0</v>
      </c>
      <c r="FB163" s="393" t="str">
        <f t="shared" si="10"/>
        <v>301</v>
      </c>
    </row>
    <row r="164" spans="1:158" x14ac:dyDescent="0.15">
      <c r="A164" s="423" t="s">
        <v>1797</v>
      </c>
      <c r="B164" s="423" t="s">
        <v>355</v>
      </c>
      <c r="C164" s="424">
        <f t="shared" si="6"/>
        <v>0</v>
      </c>
      <c r="D164" s="423">
        <f t="shared" ref="D164:BO164" si="104">IF(D$124=0,0,SUM(D38)/D$124*D$127)</f>
        <v>0</v>
      </c>
      <c r="E164" s="423">
        <f t="shared" si="104"/>
        <v>0</v>
      </c>
      <c r="F164" s="423">
        <f t="shared" si="104"/>
        <v>0</v>
      </c>
      <c r="G164" s="423">
        <f t="shared" si="104"/>
        <v>0</v>
      </c>
      <c r="H164" s="423">
        <f t="shared" si="104"/>
        <v>0</v>
      </c>
      <c r="I164" s="423">
        <f t="shared" si="104"/>
        <v>0</v>
      </c>
      <c r="J164" s="423">
        <f t="shared" si="104"/>
        <v>0</v>
      </c>
      <c r="K164" s="423">
        <f t="shared" si="104"/>
        <v>0</v>
      </c>
      <c r="L164" s="423">
        <f t="shared" si="104"/>
        <v>0</v>
      </c>
      <c r="M164" s="423">
        <f t="shared" si="104"/>
        <v>0</v>
      </c>
      <c r="N164" s="423">
        <f t="shared" si="104"/>
        <v>0</v>
      </c>
      <c r="O164" s="423">
        <f t="shared" si="104"/>
        <v>0</v>
      </c>
      <c r="P164" s="423">
        <f t="shared" si="104"/>
        <v>0</v>
      </c>
      <c r="Q164" s="423">
        <f t="shared" si="104"/>
        <v>0</v>
      </c>
      <c r="R164" s="423">
        <f t="shared" si="104"/>
        <v>0</v>
      </c>
      <c r="S164" s="423">
        <f t="shared" si="104"/>
        <v>0</v>
      </c>
      <c r="T164" s="423">
        <f t="shared" si="104"/>
        <v>0</v>
      </c>
      <c r="U164" s="423">
        <f t="shared" si="104"/>
        <v>0</v>
      </c>
      <c r="V164" s="423">
        <f t="shared" si="104"/>
        <v>0</v>
      </c>
      <c r="W164" s="423">
        <f t="shared" si="104"/>
        <v>0</v>
      </c>
      <c r="X164" s="423">
        <f t="shared" si="104"/>
        <v>0</v>
      </c>
      <c r="Y164" s="423">
        <f t="shared" si="104"/>
        <v>0</v>
      </c>
      <c r="Z164" s="423">
        <f t="shared" si="104"/>
        <v>0</v>
      </c>
      <c r="AA164" s="423">
        <f t="shared" si="104"/>
        <v>0</v>
      </c>
      <c r="AB164" s="423">
        <f t="shared" si="104"/>
        <v>0</v>
      </c>
      <c r="AC164" s="423">
        <f t="shared" si="104"/>
        <v>0</v>
      </c>
      <c r="AD164" s="423">
        <f t="shared" si="104"/>
        <v>0</v>
      </c>
      <c r="AE164" s="423">
        <f t="shared" si="104"/>
        <v>0</v>
      </c>
      <c r="AF164" s="423">
        <f t="shared" si="104"/>
        <v>0</v>
      </c>
      <c r="AG164" s="423">
        <f t="shared" si="104"/>
        <v>0</v>
      </c>
      <c r="AH164" s="423">
        <f t="shared" si="104"/>
        <v>0</v>
      </c>
      <c r="AI164" s="423">
        <f t="shared" si="104"/>
        <v>0</v>
      </c>
      <c r="AJ164" s="423">
        <f t="shared" si="104"/>
        <v>0</v>
      </c>
      <c r="AK164" s="423">
        <f t="shared" si="104"/>
        <v>0</v>
      </c>
      <c r="AL164" s="423">
        <f t="shared" si="104"/>
        <v>0</v>
      </c>
      <c r="AM164" s="423">
        <f t="shared" si="104"/>
        <v>0</v>
      </c>
      <c r="AN164" s="423">
        <f t="shared" si="104"/>
        <v>0</v>
      </c>
      <c r="AO164" s="423">
        <f t="shared" si="104"/>
        <v>0</v>
      </c>
      <c r="AP164" s="423">
        <f t="shared" si="104"/>
        <v>0</v>
      </c>
      <c r="AQ164" s="423">
        <f t="shared" si="104"/>
        <v>0</v>
      </c>
      <c r="AR164" s="423">
        <f t="shared" si="104"/>
        <v>0</v>
      </c>
      <c r="AS164" s="423">
        <f t="shared" si="104"/>
        <v>0</v>
      </c>
      <c r="AT164" s="423">
        <f t="shared" si="104"/>
        <v>0</v>
      </c>
      <c r="AU164" s="423">
        <f t="shared" si="104"/>
        <v>0</v>
      </c>
      <c r="AV164" s="423">
        <f t="shared" si="104"/>
        <v>0</v>
      </c>
      <c r="AW164" s="423">
        <f t="shared" si="104"/>
        <v>0</v>
      </c>
      <c r="AX164" s="423">
        <f t="shared" si="104"/>
        <v>0</v>
      </c>
      <c r="AY164" s="423">
        <f t="shared" si="104"/>
        <v>0</v>
      </c>
      <c r="AZ164" s="423">
        <f t="shared" si="104"/>
        <v>0</v>
      </c>
      <c r="BA164" s="423">
        <f t="shared" si="104"/>
        <v>0</v>
      </c>
      <c r="BB164" s="423">
        <f t="shared" si="104"/>
        <v>0</v>
      </c>
      <c r="BC164" s="423">
        <f t="shared" si="104"/>
        <v>0</v>
      </c>
      <c r="BD164" s="423">
        <f t="shared" si="104"/>
        <v>0</v>
      </c>
      <c r="BE164" s="423">
        <f t="shared" si="104"/>
        <v>0</v>
      </c>
      <c r="BF164" s="423">
        <f t="shared" si="104"/>
        <v>0</v>
      </c>
      <c r="BG164" s="423">
        <f t="shared" si="104"/>
        <v>0</v>
      </c>
      <c r="BH164" s="423">
        <f t="shared" si="104"/>
        <v>0</v>
      </c>
      <c r="BI164" s="423">
        <f t="shared" si="104"/>
        <v>0</v>
      </c>
      <c r="BJ164" s="423">
        <f t="shared" si="104"/>
        <v>0</v>
      </c>
      <c r="BK164" s="423">
        <f t="shared" si="104"/>
        <v>0</v>
      </c>
      <c r="BL164" s="423">
        <f t="shared" si="104"/>
        <v>0</v>
      </c>
      <c r="BM164" s="423">
        <f t="shared" si="104"/>
        <v>0</v>
      </c>
      <c r="BN164" s="423">
        <f t="shared" si="104"/>
        <v>0</v>
      </c>
      <c r="BO164" s="423">
        <f t="shared" si="104"/>
        <v>0</v>
      </c>
      <c r="BP164" s="423">
        <f t="shared" ref="BP164:EA164" si="105">IF(BP$124=0,0,SUM(BP38)/BP$124*BP$127)</f>
        <v>0</v>
      </c>
      <c r="BQ164" s="423">
        <f t="shared" si="105"/>
        <v>0</v>
      </c>
      <c r="BR164" s="423">
        <f t="shared" si="105"/>
        <v>0</v>
      </c>
      <c r="BS164" s="423">
        <f t="shared" si="105"/>
        <v>0</v>
      </c>
      <c r="BT164" s="423">
        <f t="shared" si="105"/>
        <v>0</v>
      </c>
      <c r="BU164" s="423">
        <f t="shared" si="105"/>
        <v>0</v>
      </c>
      <c r="BV164" s="423">
        <f t="shared" si="105"/>
        <v>0</v>
      </c>
      <c r="BW164" s="423">
        <f t="shared" si="105"/>
        <v>0</v>
      </c>
      <c r="BX164" s="423">
        <f t="shared" si="105"/>
        <v>0</v>
      </c>
      <c r="BY164" s="423">
        <f t="shared" si="105"/>
        <v>0</v>
      </c>
      <c r="BZ164" s="423">
        <f t="shared" si="105"/>
        <v>0</v>
      </c>
      <c r="CA164" s="423">
        <f t="shared" si="105"/>
        <v>0</v>
      </c>
      <c r="CB164" s="423">
        <f t="shared" si="105"/>
        <v>0</v>
      </c>
      <c r="CC164" s="423">
        <f t="shared" si="105"/>
        <v>0</v>
      </c>
      <c r="CD164" s="423">
        <f t="shared" si="105"/>
        <v>0</v>
      </c>
      <c r="CE164" s="423">
        <f t="shared" si="105"/>
        <v>0</v>
      </c>
      <c r="CF164" s="423">
        <f t="shared" si="105"/>
        <v>0</v>
      </c>
      <c r="CG164" s="423">
        <f t="shared" si="105"/>
        <v>0</v>
      </c>
      <c r="CH164" s="423">
        <f t="shared" si="105"/>
        <v>0</v>
      </c>
      <c r="CI164" s="423">
        <f t="shared" si="105"/>
        <v>0</v>
      </c>
      <c r="CJ164" s="423">
        <f t="shared" si="105"/>
        <v>0</v>
      </c>
      <c r="CK164" s="423">
        <f t="shared" si="105"/>
        <v>0</v>
      </c>
      <c r="CL164" s="423">
        <f t="shared" si="105"/>
        <v>0</v>
      </c>
      <c r="CM164" s="423">
        <f t="shared" si="105"/>
        <v>0</v>
      </c>
      <c r="CN164" s="423">
        <f t="shared" si="105"/>
        <v>0</v>
      </c>
      <c r="CO164" s="423">
        <f t="shared" si="105"/>
        <v>0</v>
      </c>
      <c r="CP164" s="423">
        <f t="shared" si="105"/>
        <v>0</v>
      </c>
      <c r="CQ164" s="423">
        <f t="shared" si="105"/>
        <v>0</v>
      </c>
      <c r="CR164" s="423">
        <f t="shared" si="105"/>
        <v>0</v>
      </c>
      <c r="CS164" s="423">
        <f t="shared" si="105"/>
        <v>0</v>
      </c>
      <c r="CT164" s="423">
        <f t="shared" si="105"/>
        <v>0</v>
      </c>
      <c r="CU164" s="423">
        <f t="shared" si="105"/>
        <v>0</v>
      </c>
      <c r="CV164" s="423">
        <f t="shared" si="105"/>
        <v>0</v>
      </c>
      <c r="CW164" s="423">
        <f t="shared" si="105"/>
        <v>0</v>
      </c>
      <c r="CX164" s="423">
        <f t="shared" si="105"/>
        <v>0</v>
      </c>
      <c r="CY164" s="423">
        <f t="shared" si="105"/>
        <v>0</v>
      </c>
      <c r="CZ164" s="423">
        <f t="shared" si="105"/>
        <v>0</v>
      </c>
      <c r="DA164" s="423">
        <f t="shared" si="105"/>
        <v>0</v>
      </c>
      <c r="DB164" s="423">
        <f t="shared" si="105"/>
        <v>0</v>
      </c>
      <c r="DC164" s="423">
        <f t="shared" si="105"/>
        <v>0</v>
      </c>
      <c r="DD164" s="423">
        <f t="shared" si="105"/>
        <v>0</v>
      </c>
      <c r="DE164" s="423">
        <f t="shared" si="105"/>
        <v>0</v>
      </c>
      <c r="DF164" s="423">
        <f t="shared" si="105"/>
        <v>0</v>
      </c>
      <c r="DG164" s="423">
        <f t="shared" si="105"/>
        <v>0</v>
      </c>
      <c r="DH164" s="423">
        <f t="shared" si="105"/>
        <v>0</v>
      </c>
      <c r="DI164" s="423">
        <f t="shared" si="105"/>
        <v>0</v>
      </c>
      <c r="DJ164" s="423">
        <f t="shared" si="105"/>
        <v>0</v>
      </c>
      <c r="DK164" s="423">
        <f t="shared" si="105"/>
        <v>0</v>
      </c>
      <c r="DL164" s="423">
        <f t="shared" si="105"/>
        <v>0</v>
      </c>
      <c r="DM164" s="423">
        <f t="shared" si="105"/>
        <v>0</v>
      </c>
      <c r="DN164" s="423">
        <f t="shared" si="105"/>
        <v>0</v>
      </c>
      <c r="DO164" s="423">
        <f t="shared" si="105"/>
        <v>0</v>
      </c>
      <c r="DP164" s="423">
        <f t="shared" si="105"/>
        <v>0</v>
      </c>
      <c r="DQ164" s="423">
        <f t="shared" si="105"/>
        <v>0</v>
      </c>
      <c r="DR164" s="423">
        <f t="shared" si="105"/>
        <v>0</v>
      </c>
      <c r="DS164" s="423">
        <f t="shared" si="105"/>
        <v>0</v>
      </c>
      <c r="DT164" s="423">
        <f t="shared" si="105"/>
        <v>0</v>
      </c>
      <c r="DU164" s="423">
        <f t="shared" si="105"/>
        <v>0</v>
      </c>
      <c r="DV164" s="423">
        <f t="shared" si="105"/>
        <v>0</v>
      </c>
      <c r="DW164" s="423">
        <f t="shared" si="105"/>
        <v>0</v>
      </c>
      <c r="DX164" s="423">
        <f t="shared" si="105"/>
        <v>0</v>
      </c>
      <c r="DY164" s="423">
        <f t="shared" si="105"/>
        <v>0</v>
      </c>
      <c r="DZ164" s="423">
        <f t="shared" si="105"/>
        <v>0</v>
      </c>
      <c r="EA164" s="423">
        <f t="shared" si="105"/>
        <v>0</v>
      </c>
      <c r="EB164" s="423">
        <f t="shared" ref="EB164:FA164" si="106">IF(EB$124=0,0,SUM(EB38)/EB$124*EB$127)</f>
        <v>0</v>
      </c>
      <c r="EC164" s="423">
        <f t="shared" si="106"/>
        <v>0</v>
      </c>
      <c r="ED164" s="423">
        <f t="shared" si="106"/>
        <v>0</v>
      </c>
      <c r="EE164" s="423">
        <f t="shared" si="106"/>
        <v>0</v>
      </c>
      <c r="EF164" s="423">
        <f t="shared" si="106"/>
        <v>0</v>
      </c>
      <c r="EG164" s="423">
        <f t="shared" si="106"/>
        <v>0</v>
      </c>
      <c r="EH164" s="423">
        <f t="shared" si="106"/>
        <v>0</v>
      </c>
      <c r="EI164" s="423">
        <f t="shared" si="106"/>
        <v>0</v>
      </c>
      <c r="EJ164" s="423">
        <f t="shared" si="106"/>
        <v>0</v>
      </c>
      <c r="EK164" s="423">
        <f t="shared" si="106"/>
        <v>0</v>
      </c>
      <c r="EL164" s="423">
        <f t="shared" si="106"/>
        <v>0</v>
      </c>
      <c r="EM164" s="423">
        <f t="shared" si="106"/>
        <v>0</v>
      </c>
      <c r="EN164" s="423">
        <f t="shared" si="106"/>
        <v>0</v>
      </c>
      <c r="EO164" s="423">
        <f t="shared" si="106"/>
        <v>0</v>
      </c>
      <c r="EP164" s="423">
        <f t="shared" si="106"/>
        <v>0</v>
      </c>
      <c r="EQ164" s="423">
        <f t="shared" si="106"/>
        <v>0</v>
      </c>
      <c r="ER164" s="423">
        <f t="shared" si="106"/>
        <v>0</v>
      </c>
      <c r="ES164" s="423">
        <f t="shared" si="106"/>
        <v>0</v>
      </c>
      <c r="ET164" s="423">
        <f t="shared" si="106"/>
        <v>0</v>
      </c>
      <c r="EU164" s="423">
        <f t="shared" si="106"/>
        <v>0</v>
      </c>
      <c r="EV164" s="423">
        <f t="shared" si="106"/>
        <v>0</v>
      </c>
      <c r="EW164" s="423">
        <f t="shared" si="106"/>
        <v>0</v>
      </c>
      <c r="EX164" s="423">
        <f t="shared" si="106"/>
        <v>0</v>
      </c>
      <c r="EY164" s="423">
        <f t="shared" si="106"/>
        <v>0</v>
      </c>
      <c r="EZ164" s="423">
        <f t="shared" si="106"/>
        <v>0</v>
      </c>
      <c r="FA164" s="423">
        <f t="shared" si="106"/>
        <v>0</v>
      </c>
      <c r="FB164" s="393" t="str">
        <f t="shared" si="10"/>
        <v>301</v>
      </c>
    </row>
    <row r="165" spans="1:158" x14ac:dyDescent="0.15">
      <c r="A165" s="423" t="s">
        <v>1796</v>
      </c>
      <c r="B165" s="423" t="s">
        <v>1099</v>
      </c>
      <c r="C165" s="424">
        <f t="shared" si="6"/>
        <v>0</v>
      </c>
      <c r="D165" s="423">
        <f t="shared" ref="D165:BO165" si="107">IF(D$124=0,0,SUM(D39)/D$124*D$127)</f>
        <v>0</v>
      </c>
      <c r="E165" s="423">
        <f t="shared" si="107"/>
        <v>0</v>
      </c>
      <c r="F165" s="423">
        <f t="shared" si="107"/>
        <v>0</v>
      </c>
      <c r="G165" s="423">
        <f t="shared" si="107"/>
        <v>0</v>
      </c>
      <c r="H165" s="423">
        <f t="shared" si="107"/>
        <v>0</v>
      </c>
      <c r="I165" s="423">
        <f t="shared" si="107"/>
        <v>0</v>
      </c>
      <c r="J165" s="423">
        <f t="shared" si="107"/>
        <v>0</v>
      </c>
      <c r="K165" s="423">
        <f t="shared" si="107"/>
        <v>0</v>
      </c>
      <c r="L165" s="423">
        <f t="shared" si="107"/>
        <v>0</v>
      </c>
      <c r="M165" s="423">
        <f t="shared" si="107"/>
        <v>0</v>
      </c>
      <c r="N165" s="423">
        <f t="shared" si="107"/>
        <v>0</v>
      </c>
      <c r="O165" s="423">
        <f t="shared" si="107"/>
        <v>0</v>
      </c>
      <c r="P165" s="423">
        <f t="shared" si="107"/>
        <v>0</v>
      </c>
      <c r="Q165" s="423">
        <f t="shared" si="107"/>
        <v>0</v>
      </c>
      <c r="R165" s="423">
        <f t="shared" si="107"/>
        <v>0</v>
      </c>
      <c r="S165" s="423">
        <f t="shared" si="107"/>
        <v>0</v>
      </c>
      <c r="T165" s="423">
        <f t="shared" si="107"/>
        <v>0</v>
      </c>
      <c r="U165" s="423">
        <f t="shared" si="107"/>
        <v>0</v>
      </c>
      <c r="V165" s="423">
        <f t="shared" si="107"/>
        <v>0</v>
      </c>
      <c r="W165" s="423">
        <f t="shared" si="107"/>
        <v>0</v>
      </c>
      <c r="X165" s="423">
        <f t="shared" si="107"/>
        <v>0</v>
      </c>
      <c r="Y165" s="423">
        <f t="shared" si="107"/>
        <v>0</v>
      </c>
      <c r="Z165" s="423">
        <f t="shared" si="107"/>
        <v>0</v>
      </c>
      <c r="AA165" s="423">
        <f t="shared" si="107"/>
        <v>0</v>
      </c>
      <c r="AB165" s="423">
        <f t="shared" si="107"/>
        <v>0</v>
      </c>
      <c r="AC165" s="423">
        <f t="shared" si="107"/>
        <v>0</v>
      </c>
      <c r="AD165" s="423">
        <f t="shared" si="107"/>
        <v>0</v>
      </c>
      <c r="AE165" s="423">
        <f t="shared" si="107"/>
        <v>0</v>
      </c>
      <c r="AF165" s="423">
        <f t="shared" si="107"/>
        <v>0</v>
      </c>
      <c r="AG165" s="423">
        <f t="shared" si="107"/>
        <v>0</v>
      </c>
      <c r="AH165" s="423">
        <f t="shared" si="107"/>
        <v>0</v>
      </c>
      <c r="AI165" s="423">
        <f t="shared" si="107"/>
        <v>0</v>
      </c>
      <c r="AJ165" s="423">
        <f t="shared" si="107"/>
        <v>0</v>
      </c>
      <c r="AK165" s="423">
        <f t="shared" si="107"/>
        <v>0</v>
      </c>
      <c r="AL165" s="423">
        <f t="shared" si="107"/>
        <v>0</v>
      </c>
      <c r="AM165" s="423">
        <f t="shared" si="107"/>
        <v>0</v>
      </c>
      <c r="AN165" s="423">
        <f t="shared" si="107"/>
        <v>0</v>
      </c>
      <c r="AO165" s="423">
        <f t="shared" si="107"/>
        <v>0</v>
      </c>
      <c r="AP165" s="423">
        <f t="shared" si="107"/>
        <v>0</v>
      </c>
      <c r="AQ165" s="423">
        <f t="shared" si="107"/>
        <v>0</v>
      </c>
      <c r="AR165" s="423">
        <f t="shared" si="107"/>
        <v>0</v>
      </c>
      <c r="AS165" s="423">
        <f t="shared" si="107"/>
        <v>0</v>
      </c>
      <c r="AT165" s="423">
        <f t="shared" si="107"/>
        <v>0</v>
      </c>
      <c r="AU165" s="423">
        <f t="shared" si="107"/>
        <v>0</v>
      </c>
      <c r="AV165" s="423">
        <f t="shared" si="107"/>
        <v>0</v>
      </c>
      <c r="AW165" s="423">
        <f t="shared" si="107"/>
        <v>0</v>
      </c>
      <c r="AX165" s="423">
        <f t="shared" si="107"/>
        <v>0</v>
      </c>
      <c r="AY165" s="423">
        <f t="shared" si="107"/>
        <v>0</v>
      </c>
      <c r="AZ165" s="423">
        <f t="shared" si="107"/>
        <v>0</v>
      </c>
      <c r="BA165" s="423">
        <f t="shared" si="107"/>
        <v>0</v>
      </c>
      <c r="BB165" s="423">
        <f t="shared" si="107"/>
        <v>0</v>
      </c>
      <c r="BC165" s="423">
        <f t="shared" si="107"/>
        <v>0</v>
      </c>
      <c r="BD165" s="423">
        <f t="shared" si="107"/>
        <v>0</v>
      </c>
      <c r="BE165" s="423">
        <f t="shared" si="107"/>
        <v>0</v>
      </c>
      <c r="BF165" s="423">
        <f t="shared" si="107"/>
        <v>0</v>
      </c>
      <c r="BG165" s="423">
        <f t="shared" si="107"/>
        <v>0</v>
      </c>
      <c r="BH165" s="423">
        <f t="shared" si="107"/>
        <v>0</v>
      </c>
      <c r="BI165" s="423">
        <f t="shared" si="107"/>
        <v>0</v>
      </c>
      <c r="BJ165" s="423">
        <f t="shared" si="107"/>
        <v>0</v>
      </c>
      <c r="BK165" s="423">
        <f t="shared" si="107"/>
        <v>0</v>
      </c>
      <c r="BL165" s="423">
        <f t="shared" si="107"/>
        <v>0</v>
      </c>
      <c r="BM165" s="423">
        <f t="shared" si="107"/>
        <v>0</v>
      </c>
      <c r="BN165" s="423">
        <f t="shared" si="107"/>
        <v>0</v>
      </c>
      <c r="BO165" s="423">
        <f t="shared" si="107"/>
        <v>0</v>
      </c>
      <c r="BP165" s="423">
        <f t="shared" ref="BP165:EA165" si="108">IF(BP$124=0,0,SUM(BP39)/BP$124*BP$127)</f>
        <v>0</v>
      </c>
      <c r="BQ165" s="423">
        <f t="shared" si="108"/>
        <v>0</v>
      </c>
      <c r="BR165" s="423">
        <f t="shared" si="108"/>
        <v>0</v>
      </c>
      <c r="BS165" s="423">
        <f t="shared" si="108"/>
        <v>0</v>
      </c>
      <c r="BT165" s="423">
        <f t="shared" si="108"/>
        <v>0</v>
      </c>
      <c r="BU165" s="423">
        <f t="shared" si="108"/>
        <v>0</v>
      </c>
      <c r="BV165" s="423">
        <f t="shared" si="108"/>
        <v>0</v>
      </c>
      <c r="BW165" s="423">
        <f t="shared" si="108"/>
        <v>0</v>
      </c>
      <c r="BX165" s="423">
        <f t="shared" si="108"/>
        <v>0</v>
      </c>
      <c r="BY165" s="423">
        <f t="shared" si="108"/>
        <v>0</v>
      </c>
      <c r="BZ165" s="423">
        <f t="shared" si="108"/>
        <v>0</v>
      </c>
      <c r="CA165" s="423">
        <f t="shared" si="108"/>
        <v>0</v>
      </c>
      <c r="CB165" s="423">
        <f t="shared" si="108"/>
        <v>0</v>
      </c>
      <c r="CC165" s="423">
        <f t="shared" si="108"/>
        <v>0</v>
      </c>
      <c r="CD165" s="423">
        <f t="shared" si="108"/>
        <v>0</v>
      </c>
      <c r="CE165" s="423">
        <f t="shared" si="108"/>
        <v>0</v>
      </c>
      <c r="CF165" s="423">
        <f t="shared" si="108"/>
        <v>0</v>
      </c>
      <c r="CG165" s="423">
        <f t="shared" si="108"/>
        <v>0</v>
      </c>
      <c r="CH165" s="423">
        <f t="shared" si="108"/>
        <v>0</v>
      </c>
      <c r="CI165" s="423">
        <f t="shared" si="108"/>
        <v>0</v>
      </c>
      <c r="CJ165" s="423">
        <f t="shared" si="108"/>
        <v>0</v>
      </c>
      <c r="CK165" s="423">
        <f t="shared" si="108"/>
        <v>0</v>
      </c>
      <c r="CL165" s="423">
        <f t="shared" si="108"/>
        <v>0</v>
      </c>
      <c r="CM165" s="423">
        <f t="shared" si="108"/>
        <v>0</v>
      </c>
      <c r="CN165" s="423">
        <f t="shared" si="108"/>
        <v>0</v>
      </c>
      <c r="CO165" s="423">
        <f t="shared" si="108"/>
        <v>0</v>
      </c>
      <c r="CP165" s="423">
        <f t="shared" si="108"/>
        <v>0</v>
      </c>
      <c r="CQ165" s="423">
        <f t="shared" si="108"/>
        <v>0</v>
      </c>
      <c r="CR165" s="423">
        <f t="shared" si="108"/>
        <v>0</v>
      </c>
      <c r="CS165" s="423">
        <f t="shared" si="108"/>
        <v>0</v>
      </c>
      <c r="CT165" s="423">
        <f t="shared" si="108"/>
        <v>0</v>
      </c>
      <c r="CU165" s="423">
        <f t="shared" si="108"/>
        <v>0</v>
      </c>
      <c r="CV165" s="423">
        <f t="shared" si="108"/>
        <v>0</v>
      </c>
      <c r="CW165" s="423">
        <f t="shared" si="108"/>
        <v>0</v>
      </c>
      <c r="CX165" s="423">
        <f t="shared" si="108"/>
        <v>0</v>
      </c>
      <c r="CY165" s="423">
        <f t="shared" si="108"/>
        <v>0</v>
      </c>
      <c r="CZ165" s="423">
        <f t="shared" si="108"/>
        <v>0</v>
      </c>
      <c r="DA165" s="423">
        <f t="shared" si="108"/>
        <v>0</v>
      </c>
      <c r="DB165" s="423">
        <f t="shared" si="108"/>
        <v>0</v>
      </c>
      <c r="DC165" s="423">
        <f t="shared" si="108"/>
        <v>0</v>
      </c>
      <c r="DD165" s="423">
        <f t="shared" si="108"/>
        <v>0</v>
      </c>
      <c r="DE165" s="423">
        <f t="shared" si="108"/>
        <v>0</v>
      </c>
      <c r="DF165" s="423">
        <f t="shared" si="108"/>
        <v>0</v>
      </c>
      <c r="DG165" s="423">
        <f t="shared" si="108"/>
        <v>0</v>
      </c>
      <c r="DH165" s="423">
        <f t="shared" si="108"/>
        <v>0</v>
      </c>
      <c r="DI165" s="423">
        <f t="shared" si="108"/>
        <v>0</v>
      </c>
      <c r="DJ165" s="423">
        <f t="shared" si="108"/>
        <v>0</v>
      </c>
      <c r="DK165" s="423">
        <f t="shared" si="108"/>
        <v>0</v>
      </c>
      <c r="DL165" s="423">
        <f t="shared" si="108"/>
        <v>0</v>
      </c>
      <c r="DM165" s="423">
        <f t="shared" si="108"/>
        <v>0</v>
      </c>
      <c r="DN165" s="423">
        <f t="shared" si="108"/>
        <v>0</v>
      </c>
      <c r="DO165" s="423">
        <f t="shared" si="108"/>
        <v>0</v>
      </c>
      <c r="DP165" s="423">
        <f t="shared" si="108"/>
        <v>0</v>
      </c>
      <c r="DQ165" s="423">
        <f t="shared" si="108"/>
        <v>0</v>
      </c>
      <c r="DR165" s="423">
        <f t="shared" si="108"/>
        <v>0</v>
      </c>
      <c r="DS165" s="423">
        <f t="shared" si="108"/>
        <v>0</v>
      </c>
      <c r="DT165" s="423">
        <f t="shared" si="108"/>
        <v>0</v>
      </c>
      <c r="DU165" s="423">
        <f t="shared" si="108"/>
        <v>0</v>
      </c>
      <c r="DV165" s="423">
        <f t="shared" si="108"/>
        <v>0</v>
      </c>
      <c r="DW165" s="423">
        <f t="shared" si="108"/>
        <v>0</v>
      </c>
      <c r="DX165" s="423">
        <f t="shared" si="108"/>
        <v>0</v>
      </c>
      <c r="DY165" s="423">
        <f t="shared" si="108"/>
        <v>0</v>
      </c>
      <c r="DZ165" s="423">
        <f t="shared" si="108"/>
        <v>0</v>
      </c>
      <c r="EA165" s="423">
        <f t="shared" si="108"/>
        <v>0</v>
      </c>
      <c r="EB165" s="423">
        <f t="shared" ref="EB165:FA165" si="109">IF(EB$124=0,0,SUM(EB39)/EB$124*EB$127)</f>
        <v>0</v>
      </c>
      <c r="EC165" s="423">
        <f t="shared" si="109"/>
        <v>0</v>
      </c>
      <c r="ED165" s="423">
        <f t="shared" si="109"/>
        <v>0</v>
      </c>
      <c r="EE165" s="423">
        <f t="shared" si="109"/>
        <v>0</v>
      </c>
      <c r="EF165" s="423">
        <f t="shared" si="109"/>
        <v>0</v>
      </c>
      <c r="EG165" s="423">
        <f t="shared" si="109"/>
        <v>0</v>
      </c>
      <c r="EH165" s="423">
        <f t="shared" si="109"/>
        <v>0</v>
      </c>
      <c r="EI165" s="423">
        <f t="shared" si="109"/>
        <v>0</v>
      </c>
      <c r="EJ165" s="423">
        <f t="shared" si="109"/>
        <v>0</v>
      </c>
      <c r="EK165" s="423">
        <f t="shared" si="109"/>
        <v>0</v>
      </c>
      <c r="EL165" s="423">
        <f t="shared" si="109"/>
        <v>0</v>
      </c>
      <c r="EM165" s="423">
        <f t="shared" si="109"/>
        <v>0</v>
      </c>
      <c r="EN165" s="423">
        <f t="shared" si="109"/>
        <v>0</v>
      </c>
      <c r="EO165" s="423">
        <f t="shared" si="109"/>
        <v>0</v>
      </c>
      <c r="EP165" s="423">
        <f t="shared" si="109"/>
        <v>0</v>
      </c>
      <c r="EQ165" s="423">
        <f t="shared" si="109"/>
        <v>0</v>
      </c>
      <c r="ER165" s="423">
        <f t="shared" si="109"/>
        <v>0</v>
      </c>
      <c r="ES165" s="423">
        <f t="shared" si="109"/>
        <v>0</v>
      </c>
      <c r="ET165" s="423">
        <f t="shared" si="109"/>
        <v>0</v>
      </c>
      <c r="EU165" s="423">
        <f t="shared" si="109"/>
        <v>0</v>
      </c>
      <c r="EV165" s="423">
        <f t="shared" si="109"/>
        <v>0</v>
      </c>
      <c r="EW165" s="423">
        <f t="shared" si="109"/>
        <v>0</v>
      </c>
      <c r="EX165" s="423">
        <f t="shared" si="109"/>
        <v>0</v>
      </c>
      <c r="EY165" s="423">
        <f t="shared" si="109"/>
        <v>0</v>
      </c>
      <c r="EZ165" s="423">
        <f t="shared" si="109"/>
        <v>0</v>
      </c>
      <c r="FA165" s="423">
        <f t="shared" si="109"/>
        <v>0</v>
      </c>
      <c r="FB165" s="393" t="str">
        <f t="shared" si="10"/>
        <v>301</v>
      </c>
    </row>
    <row r="166" spans="1:158" x14ac:dyDescent="0.15">
      <c r="A166" s="423" t="s">
        <v>1795</v>
      </c>
      <c r="B166" s="423" t="s">
        <v>356</v>
      </c>
      <c r="C166" s="424">
        <f t="shared" si="6"/>
        <v>0</v>
      </c>
      <c r="D166" s="423">
        <f t="shared" ref="D166:BO166" si="110">IF(D$124=0,0,SUM(D40)/D$124*D$127)</f>
        <v>0</v>
      </c>
      <c r="E166" s="423">
        <f t="shared" si="110"/>
        <v>0</v>
      </c>
      <c r="F166" s="423">
        <f t="shared" si="110"/>
        <v>0</v>
      </c>
      <c r="G166" s="423">
        <f t="shared" si="110"/>
        <v>0</v>
      </c>
      <c r="H166" s="423">
        <f t="shared" si="110"/>
        <v>0</v>
      </c>
      <c r="I166" s="423">
        <f t="shared" si="110"/>
        <v>0</v>
      </c>
      <c r="J166" s="423">
        <f t="shared" si="110"/>
        <v>0</v>
      </c>
      <c r="K166" s="423">
        <f t="shared" si="110"/>
        <v>0</v>
      </c>
      <c r="L166" s="423">
        <f t="shared" si="110"/>
        <v>0</v>
      </c>
      <c r="M166" s="423">
        <f t="shared" si="110"/>
        <v>0</v>
      </c>
      <c r="N166" s="423">
        <f t="shared" si="110"/>
        <v>0</v>
      </c>
      <c r="O166" s="423">
        <f t="shared" si="110"/>
        <v>0</v>
      </c>
      <c r="P166" s="423">
        <f t="shared" si="110"/>
        <v>0</v>
      </c>
      <c r="Q166" s="423">
        <f t="shared" si="110"/>
        <v>0</v>
      </c>
      <c r="R166" s="423">
        <f t="shared" si="110"/>
        <v>0</v>
      </c>
      <c r="S166" s="423">
        <f t="shared" si="110"/>
        <v>0</v>
      </c>
      <c r="T166" s="423">
        <f t="shared" si="110"/>
        <v>0</v>
      </c>
      <c r="U166" s="423">
        <f t="shared" si="110"/>
        <v>0</v>
      </c>
      <c r="V166" s="423">
        <f t="shared" si="110"/>
        <v>0</v>
      </c>
      <c r="W166" s="423">
        <f t="shared" si="110"/>
        <v>0</v>
      </c>
      <c r="X166" s="423">
        <f t="shared" si="110"/>
        <v>0</v>
      </c>
      <c r="Y166" s="423">
        <f t="shared" si="110"/>
        <v>0</v>
      </c>
      <c r="Z166" s="423">
        <f t="shared" si="110"/>
        <v>0</v>
      </c>
      <c r="AA166" s="423">
        <f t="shared" si="110"/>
        <v>0</v>
      </c>
      <c r="AB166" s="423">
        <f t="shared" si="110"/>
        <v>0</v>
      </c>
      <c r="AC166" s="423">
        <f t="shared" si="110"/>
        <v>0</v>
      </c>
      <c r="AD166" s="423">
        <f t="shared" si="110"/>
        <v>0</v>
      </c>
      <c r="AE166" s="423">
        <f t="shared" si="110"/>
        <v>0</v>
      </c>
      <c r="AF166" s="423">
        <f t="shared" si="110"/>
        <v>0</v>
      </c>
      <c r="AG166" s="423">
        <f t="shared" si="110"/>
        <v>0</v>
      </c>
      <c r="AH166" s="423">
        <f t="shared" si="110"/>
        <v>0</v>
      </c>
      <c r="AI166" s="423">
        <f t="shared" si="110"/>
        <v>0</v>
      </c>
      <c r="AJ166" s="423">
        <f t="shared" si="110"/>
        <v>0</v>
      </c>
      <c r="AK166" s="423">
        <f t="shared" si="110"/>
        <v>0</v>
      </c>
      <c r="AL166" s="423">
        <f t="shared" si="110"/>
        <v>0</v>
      </c>
      <c r="AM166" s="423">
        <f t="shared" si="110"/>
        <v>0</v>
      </c>
      <c r="AN166" s="423">
        <f t="shared" si="110"/>
        <v>0</v>
      </c>
      <c r="AO166" s="423">
        <f t="shared" si="110"/>
        <v>0</v>
      </c>
      <c r="AP166" s="423">
        <f t="shared" si="110"/>
        <v>0</v>
      </c>
      <c r="AQ166" s="423">
        <f t="shared" si="110"/>
        <v>0</v>
      </c>
      <c r="AR166" s="423">
        <f t="shared" si="110"/>
        <v>0</v>
      </c>
      <c r="AS166" s="423">
        <f t="shared" si="110"/>
        <v>0</v>
      </c>
      <c r="AT166" s="423">
        <f t="shared" si="110"/>
        <v>0</v>
      </c>
      <c r="AU166" s="423">
        <f t="shared" si="110"/>
        <v>0</v>
      </c>
      <c r="AV166" s="423">
        <f t="shared" si="110"/>
        <v>0</v>
      </c>
      <c r="AW166" s="423">
        <f t="shared" si="110"/>
        <v>0</v>
      </c>
      <c r="AX166" s="423">
        <f t="shared" si="110"/>
        <v>0</v>
      </c>
      <c r="AY166" s="423">
        <f t="shared" si="110"/>
        <v>0</v>
      </c>
      <c r="AZ166" s="423">
        <f t="shared" si="110"/>
        <v>0</v>
      </c>
      <c r="BA166" s="423">
        <f t="shared" si="110"/>
        <v>0</v>
      </c>
      <c r="BB166" s="423">
        <f t="shared" si="110"/>
        <v>0</v>
      </c>
      <c r="BC166" s="423">
        <f t="shared" si="110"/>
        <v>0</v>
      </c>
      <c r="BD166" s="423">
        <f t="shared" si="110"/>
        <v>0</v>
      </c>
      <c r="BE166" s="423">
        <f t="shared" si="110"/>
        <v>0</v>
      </c>
      <c r="BF166" s="423">
        <f t="shared" si="110"/>
        <v>0</v>
      </c>
      <c r="BG166" s="423">
        <f t="shared" si="110"/>
        <v>0</v>
      </c>
      <c r="BH166" s="423">
        <f t="shared" si="110"/>
        <v>0</v>
      </c>
      <c r="BI166" s="423">
        <f t="shared" si="110"/>
        <v>0</v>
      </c>
      <c r="BJ166" s="423">
        <f t="shared" si="110"/>
        <v>0</v>
      </c>
      <c r="BK166" s="423">
        <f t="shared" si="110"/>
        <v>0</v>
      </c>
      <c r="BL166" s="423">
        <f t="shared" si="110"/>
        <v>0</v>
      </c>
      <c r="BM166" s="423">
        <f t="shared" si="110"/>
        <v>0</v>
      </c>
      <c r="BN166" s="423">
        <f t="shared" si="110"/>
        <v>0</v>
      </c>
      <c r="BO166" s="423">
        <f t="shared" si="110"/>
        <v>0</v>
      </c>
      <c r="BP166" s="423">
        <f t="shared" ref="BP166:EA166" si="111">IF(BP$124=0,0,SUM(BP40)/BP$124*BP$127)</f>
        <v>0</v>
      </c>
      <c r="BQ166" s="423">
        <f t="shared" si="111"/>
        <v>0</v>
      </c>
      <c r="BR166" s="423">
        <f t="shared" si="111"/>
        <v>0</v>
      </c>
      <c r="BS166" s="423">
        <f t="shared" si="111"/>
        <v>0</v>
      </c>
      <c r="BT166" s="423">
        <f t="shared" si="111"/>
        <v>0</v>
      </c>
      <c r="BU166" s="423">
        <f t="shared" si="111"/>
        <v>0</v>
      </c>
      <c r="BV166" s="423">
        <f t="shared" si="111"/>
        <v>0</v>
      </c>
      <c r="BW166" s="423">
        <f t="shared" si="111"/>
        <v>0</v>
      </c>
      <c r="BX166" s="423">
        <f t="shared" si="111"/>
        <v>0</v>
      </c>
      <c r="BY166" s="423">
        <f t="shared" si="111"/>
        <v>0</v>
      </c>
      <c r="BZ166" s="423">
        <f t="shared" si="111"/>
        <v>0</v>
      </c>
      <c r="CA166" s="423">
        <f t="shared" si="111"/>
        <v>0</v>
      </c>
      <c r="CB166" s="423">
        <f t="shared" si="111"/>
        <v>0</v>
      </c>
      <c r="CC166" s="423">
        <f t="shared" si="111"/>
        <v>0</v>
      </c>
      <c r="CD166" s="423">
        <f t="shared" si="111"/>
        <v>0</v>
      </c>
      <c r="CE166" s="423">
        <f t="shared" si="111"/>
        <v>0</v>
      </c>
      <c r="CF166" s="423">
        <f t="shared" si="111"/>
        <v>0</v>
      </c>
      <c r="CG166" s="423">
        <f t="shared" si="111"/>
        <v>0</v>
      </c>
      <c r="CH166" s="423">
        <f t="shared" si="111"/>
        <v>0</v>
      </c>
      <c r="CI166" s="423">
        <f t="shared" si="111"/>
        <v>0</v>
      </c>
      <c r="CJ166" s="423">
        <f t="shared" si="111"/>
        <v>0</v>
      </c>
      <c r="CK166" s="423">
        <f t="shared" si="111"/>
        <v>0</v>
      </c>
      <c r="CL166" s="423">
        <f t="shared" si="111"/>
        <v>0</v>
      </c>
      <c r="CM166" s="423">
        <f t="shared" si="111"/>
        <v>0</v>
      </c>
      <c r="CN166" s="423">
        <f t="shared" si="111"/>
        <v>0</v>
      </c>
      <c r="CO166" s="423">
        <f t="shared" si="111"/>
        <v>0</v>
      </c>
      <c r="CP166" s="423">
        <f t="shared" si="111"/>
        <v>0</v>
      </c>
      <c r="CQ166" s="423">
        <f t="shared" si="111"/>
        <v>0</v>
      </c>
      <c r="CR166" s="423">
        <f t="shared" si="111"/>
        <v>0</v>
      </c>
      <c r="CS166" s="423">
        <f t="shared" si="111"/>
        <v>0</v>
      </c>
      <c r="CT166" s="423">
        <f t="shared" si="111"/>
        <v>0</v>
      </c>
      <c r="CU166" s="423">
        <f t="shared" si="111"/>
        <v>0</v>
      </c>
      <c r="CV166" s="423">
        <f t="shared" si="111"/>
        <v>0</v>
      </c>
      <c r="CW166" s="423">
        <f t="shared" si="111"/>
        <v>0</v>
      </c>
      <c r="CX166" s="423">
        <f t="shared" si="111"/>
        <v>0</v>
      </c>
      <c r="CY166" s="423">
        <f t="shared" si="111"/>
        <v>0</v>
      </c>
      <c r="CZ166" s="423">
        <f t="shared" si="111"/>
        <v>0</v>
      </c>
      <c r="DA166" s="423">
        <f t="shared" si="111"/>
        <v>0</v>
      </c>
      <c r="DB166" s="423">
        <f t="shared" si="111"/>
        <v>0</v>
      </c>
      <c r="DC166" s="423">
        <f t="shared" si="111"/>
        <v>0</v>
      </c>
      <c r="DD166" s="423">
        <f t="shared" si="111"/>
        <v>0</v>
      </c>
      <c r="DE166" s="423">
        <f t="shared" si="111"/>
        <v>0</v>
      </c>
      <c r="DF166" s="423">
        <f t="shared" si="111"/>
        <v>0</v>
      </c>
      <c r="DG166" s="423">
        <f t="shared" si="111"/>
        <v>0</v>
      </c>
      <c r="DH166" s="423">
        <f t="shared" si="111"/>
        <v>0</v>
      </c>
      <c r="DI166" s="423">
        <f t="shared" si="111"/>
        <v>0</v>
      </c>
      <c r="DJ166" s="423">
        <f t="shared" si="111"/>
        <v>0</v>
      </c>
      <c r="DK166" s="423">
        <f t="shared" si="111"/>
        <v>0</v>
      </c>
      <c r="DL166" s="423">
        <f t="shared" si="111"/>
        <v>0</v>
      </c>
      <c r="DM166" s="423">
        <f t="shared" si="111"/>
        <v>0</v>
      </c>
      <c r="DN166" s="423">
        <f t="shared" si="111"/>
        <v>0</v>
      </c>
      <c r="DO166" s="423">
        <f t="shared" si="111"/>
        <v>0</v>
      </c>
      <c r="DP166" s="423">
        <f t="shared" si="111"/>
        <v>0</v>
      </c>
      <c r="DQ166" s="423">
        <f t="shared" si="111"/>
        <v>0</v>
      </c>
      <c r="DR166" s="423">
        <f t="shared" si="111"/>
        <v>0</v>
      </c>
      <c r="DS166" s="423">
        <f t="shared" si="111"/>
        <v>0</v>
      </c>
      <c r="DT166" s="423">
        <f t="shared" si="111"/>
        <v>0</v>
      </c>
      <c r="DU166" s="423">
        <f t="shared" si="111"/>
        <v>0</v>
      </c>
      <c r="DV166" s="423">
        <f t="shared" si="111"/>
        <v>0</v>
      </c>
      <c r="DW166" s="423">
        <f t="shared" si="111"/>
        <v>0</v>
      </c>
      <c r="DX166" s="423">
        <f t="shared" si="111"/>
        <v>0</v>
      </c>
      <c r="DY166" s="423">
        <f t="shared" si="111"/>
        <v>0</v>
      </c>
      <c r="DZ166" s="423">
        <f t="shared" si="111"/>
        <v>0</v>
      </c>
      <c r="EA166" s="423">
        <f t="shared" si="111"/>
        <v>0</v>
      </c>
      <c r="EB166" s="423">
        <f t="shared" ref="EB166:FA166" si="112">IF(EB$124=0,0,SUM(EB40)/EB$124*EB$127)</f>
        <v>0</v>
      </c>
      <c r="EC166" s="423">
        <f t="shared" si="112"/>
        <v>0</v>
      </c>
      <c r="ED166" s="423">
        <f t="shared" si="112"/>
        <v>0</v>
      </c>
      <c r="EE166" s="423">
        <f t="shared" si="112"/>
        <v>0</v>
      </c>
      <c r="EF166" s="423">
        <f t="shared" si="112"/>
        <v>0</v>
      </c>
      <c r="EG166" s="423">
        <f t="shared" si="112"/>
        <v>0</v>
      </c>
      <c r="EH166" s="423">
        <f t="shared" si="112"/>
        <v>0</v>
      </c>
      <c r="EI166" s="423">
        <f t="shared" si="112"/>
        <v>0</v>
      </c>
      <c r="EJ166" s="423">
        <f t="shared" si="112"/>
        <v>0</v>
      </c>
      <c r="EK166" s="423">
        <f t="shared" si="112"/>
        <v>0</v>
      </c>
      <c r="EL166" s="423">
        <f t="shared" si="112"/>
        <v>0</v>
      </c>
      <c r="EM166" s="423">
        <f t="shared" si="112"/>
        <v>0</v>
      </c>
      <c r="EN166" s="423">
        <f t="shared" si="112"/>
        <v>0</v>
      </c>
      <c r="EO166" s="423">
        <f t="shared" si="112"/>
        <v>0</v>
      </c>
      <c r="EP166" s="423">
        <f t="shared" si="112"/>
        <v>0</v>
      </c>
      <c r="EQ166" s="423">
        <f t="shared" si="112"/>
        <v>0</v>
      </c>
      <c r="ER166" s="423">
        <f t="shared" si="112"/>
        <v>0</v>
      </c>
      <c r="ES166" s="423">
        <f t="shared" si="112"/>
        <v>0</v>
      </c>
      <c r="ET166" s="423">
        <f t="shared" si="112"/>
        <v>0</v>
      </c>
      <c r="EU166" s="423">
        <f t="shared" si="112"/>
        <v>0</v>
      </c>
      <c r="EV166" s="423">
        <f t="shared" si="112"/>
        <v>0</v>
      </c>
      <c r="EW166" s="423">
        <f t="shared" si="112"/>
        <v>0</v>
      </c>
      <c r="EX166" s="423">
        <f t="shared" si="112"/>
        <v>0</v>
      </c>
      <c r="EY166" s="423">
        <f t="shared" si="112"/>
        <v>0</v>
      </c>
      <c r="EZ166" s="423">
        <f t="shared" si="112"/>
        <v>0</v>
      </c>
      <c r="FA166" s="423">
        <f t="shared" si="112"/>
        <v>0</v>
      </c>
      <c r="FB166" s="393" t="str">
        <f t="shared" si="10"/>
        <v>301</v>
      </c>
    </row>
    <row r="167" spans="1:158" x14ac:dyDescent="0.15">
      <c r="A167" s="423" t="s">
        <v>1794</v>
      </c>
      <c r="B167" s="423" t="s">
        <v>1100</v>
      </c>
      <c r="C167" s="424">
        <f t="shared" si="6"/>
        <v>0</v>
      </c>
      <c r="D167" s="423">
        <f t="shared" ref="D167:BO167" si="113">IF(D$124=0,0,SUM(D41)/D$124*D$127)</f>
        <v>0</v>
      </c>
      <c r="E167" s="423">
        <f t="shared" si="113"/>
        <v>0</v>
      </c>
      <c r="F167" s="423">
        <f t="shared" si="113"/>
        <v>0</v>
      </c>
      <c r="G167" s="423">
        <f t="shared" si="113"/>
        <v>0</v>
      </c>
      <c r="H167" s="423">
        <f t="shared" si="113"/>
        <v>0</v>
      </c>
      <c r="I167" s="423">
        <f t="shared" si="113"/>
        <v>0</v>
      </c>
      <c r="J167" s="423">
        <f t="shared" si="113"/>
        <v>0</v>
      </c>
      <c r="K167" s="423">
        <f t="shared" si="113"/>
        <v>0</v>
      </c>
      <c r="L167" s="423">
        <f t="shared" si="113"/>
        <v>0</v>
      </c>
      <c r="M167" s="423">
        <f t="shared" si="113"/>
        <v>0</v>
      </c>
      <c r="N167" s="423">
        <f t="shared" si="113"/>
        <v>0</v>
      </c>
      <c r="O167" s="423">
        <f t="shared" si="113"/>
        <v>0</v>
      </c>
      <c r="P167" s="423">
        <f t="shared" si="113"/>
        <v>0</v>
      </c>
      <c r="Q167" s="423">
        <f t="shared" si="113"/>
        <v>0</v>
      </c>
      <c r="R167" s="423">
        <f t="shared" si="113"/>
        <v>0</v>
      </c>
      <c r="S167" s="423">
        <f t="shared" si="113"/>
        <v>0</v>
      </c>
      <c r="T167" s="423">
        <f t="shared" si="113"/>
        <v>0</v>
      </c>
      <c r="U167" s="423">
        <f t="shared" si="113"/>
        <v>0</v>
      </c>
      <c r="V167" s="423">
        <f t="shared" si="113"/>
        <v>0</v>
      </c>
      <c r="W167" s="423">
        <f t="shared" si="113"/>
        <v>0</v>
      </c>
      <c r="X167" s="423">
        <f t="shared" si="113"/>
        <v>0</v>
      </c>
      <c r="Y167" s="423">
        <f t="shared" si="113"/>
        <v>0</v>
      </c>
      <c r="Z167" s="423">
        <f t="shared" si="113"/>
        <v>0</v>
      </c>
      <c r="AA167" s="423">
        <f t="shared" si="113"/>
        <v>0</v>
      </c>
      <c r="AB167" s="423">
        <f t="shared" si="113"/>
        <v>0</v>
      </c>
      <c r="AC167" s="423">
        <f t="shared" si="113"/>
        <v>0</v>
      </c>
      <c r="AD167" s="423">
        <f t="shared" si="113"/>
        <v>0</v>
      </c>
      <c r="AE167" s="423">
        <f t="shared" si="113"/>
        <v>0</v>
      </c>
      <c r="AF167" s="423">
        <f t="shared" si="113"/>
        <v>0</v>
      </c>
      <c r="AG167" s="423">
        <f t="shared" si="113"/>
        <v>0</v>
      </c>
      <c r="AH167" s="423">
        <f t="shared" si="113"/>
        <v>0</v>
      </c>
      <c r="AI167" s="423">
        <f t="shared" si="113"/>
        <v>0</v>
      </c>
      <c r="AJ167" s="423">
        <f t="shared" si="113"/>
        <v>0</v>
      </c>
      <c r="AK167" s="423">
        <f t="shared" si="113"/>
        <v>0</v>
      </c>
      <c r="AL167" s="423">
        <f t="shared" si="113"/>
        <v>0</v>
      </c>
      <c r="AM167" s="423">
        <f t="shared" si="113"/>
        <v>0</v>
      </c>
      <c r="AN167" s="423">
        <f t="shared" si="113"/>
        <v>0</v>
      </c>
      <c r="AO167" s="423">
        <f t="shared" si="113"/>
        <v>0</v>
      </c>
      <c r="AP167" s="423">
        <f t="shared" si="113"/>
        <v>0</v>
      </c>
      <c r="AQ167" s="423">
        <f t="shared" si="113"/>
        <v>0</v>
      </c>
      <c r="AR167" s="423">
        <f t="shared" si="113"/>
        <v>0</v>
      </c>
      <c r="AS167" s="423">
        <f t="shared" si="113"/>
        <v>0</v>
      </c>
      <c r="AT167" s="423">
        <f t="shared" si="113"/>
        <v>0</v>
      </c>
      <c r="AU167" s="423">
        <f t="shared" si="113"/>
        <v>0</v>
      </c>
      <c r="AV167" s="423">
        <f t="shared" si="113"/>
        <v>0</v>
      </c>
      <c r="AW167" s="423">
        <f t="shared" si="113"/>
        <v>0</v>
      </c>
      <c r="AX167" s="423">
        <f t="shared" si="113"/>
        <v>0</v>
      </c>
      <c r="AY167" s="423">
        <f t="shared" si="113"/>
        <v>0</v>
      </c>
      <c r="AZ167" s="423">
        <f t="shared" si="113"/>
        <v>0</v>
      </c>
      <c r="BA167" s="423">
        <f t="shared" si="113"/>
        <v>0</v>
      </c>
      <c r="BB167" s="423">
        <f t="shared" si="113"/>
        <v>0</v>
      </c>
      <c r="BC167" s="423">
        <f t="shared" si="113"/>
        <v>0</v>
      </c>
      <c r="BD167" s="423">
        <f t="shared" si="113"/>
        <v>0</v>
      </c>
      <c r="BE167" s="423">
        <f t="shared" si="113"/>
        <v>0</v>
      </c>
      <c r="BF167" s="423">
        <f t="shared" si="113"/>
        <v>0</v>
      </c>
      <c r="BG167" s="423">
        <f t="shared" si="113"/>
        <v>0</v>
      </c>
      <c r="BH167" s="423">
        <f t="shared" si="113"/>
        <v>0</v>
      </c>
      <c r="BI167" s="423">
        <f t="shared" si="113"/>
        <v>0</v>
      </c>
      <c r="BJ167" s="423">
        <f t="shared" si="113"/>
        <v>0</v>
      </c>
      <c r="BK167" s="423">
        <f t="shared" si="113"/>
        <v>0</v>
      </c>
      <c r="BL167" s="423">
        <f t="shared" si="113"/>
        <v>0</v>
      </c>
      <c r="BM167" s="423">
        <f t="shared" si="113"/>
        <v>0</v>
      </c>
      <c r="BN167" s="423">
        <f t="shared" si="113"/>
        <v>0</v>
      </c>
      <c r="BO167" s="423">
        <f t="shared" si="113"/>
        <v>0</v>
      </c>
      <c r="BP167" s="423">
        <f t="shared" ref="BP167:EA167" si="114">IF(BP$124=0,0,SUM(BP41)/BP$124*BP$127)</f>
        <v>0</v>
      </c>
      <c r="BQ167" s="423">
        <f t="shared" si="114"/>
        <v>0</v>
      </c>
      <c r="BR167" s="423">
        <f t="shared" si="114"/>
        <v>0</v>
      </c>
      <c r="BS167" s="423">
        <f t="shared" si="114"/>
        <v>0</v>
      </c>
      <c r="BT167" s="423">
        <f t="shared" si="114"/>
        <v>0</v>
      </c>
      <c r="BU167" s="423">
        <f t="shared" si="114"/>
        <v>0</v>
      </c>
      <c r="BV167" s="423">
        <f t="shared" si="114"/>
        <v>0</v>
      </c>
      <c r="BW167" s="423">
        <f t="shared" si="114"/>
        <v>0</v>
      </c>
      <c r="BX167" s="423">
        <f t="shared" si="114"/>
        <v>0</v>
      </c>
      <c r="BY167" s="423">
        <f t="shared" si="114"/>
        <v>0</v>
      </c>
      <c r="BZ167" s="423">
        <f t="shared" si="114"/>
        <v>0</v>
      </c>
      <c r="CA167" s="423">
        <f t="shared" si="114"/>
        <v>0</v>
      </c>
      <c r="CB167" s="423">
        <f t="shared" si="114"/>
        <v>0</v>
      </c>
      <c r="CC167" s="423">
        <f t="shared" si="114"/>
        <v>0</v>
      </c>
      <c r="CD167" s="423">
        <f t="shared" si="114"/>
        <v>0</v>
      </c>
      <c r="CE167" s="423">
        <f t="shared" si="114"/>
        <v>0</v>
      </c>
      <c r="CF167" s="423">
        <f t="shared" si="114"/>
        <v>0</v>
      </c>
      <c r="CG167" s="423">
        <f t="shared" si="114"/>
        <v>0</v>
      </c>
      <c r="CH167" s="423">
        <f t="shared" si="114"/>
        <v>0</v>
      </c>
      <c r="CI167" s="423">
        <f t="shared" si="114"/>
        <v>0</v>
      </c>
      <c r="CJ167" s="423">
        <f t="shared" si="114"/>
        <v>0</v>
      </c>
      <c r="CK167" s="423">
        <f t="shared" si="114"/>
        <v>0</v>
      </c>
      <c r="CL167" s="423">
        <f t="shared" si="114"/>
        <v>0</v>
      </c>
      <c r="CM167" s="423">
        <f t="shared" si="114"/>
        <v>0</v>
      </c>
      <c r="CN167" s="423">
        <f t="shared" si="114"/>
        <v>0</v>
      </c>
      <c r="CO167" s="423">
        <f t="shared" si="114"/>
        <v>0</v>
      </c>
      <c r="CP167" s="423">
        <f t="shared" si="114"/>
        <v>0</v>
      </c>
      <c r="CQ167" s="423">
        <f t="shared" si="114"/>
        <v>0</v>
      </c>
      <c r="CR167" s="423">
        <f t="shared" si="114"/>
        <v>0</v>
      </c>
      <c r="CS167" s="423">
        <f t="shared" si="114"/>
        <v>0</v>
      </c>
      <c r="CT167" s="423">
        <f t="shared" si="114"/>
        <v>0</v>
      </c>
      <c r="CU167" s="423">
        <f t="shared" si="114"/>
        <v>0</v>
      </c>
      <c r="CV167" s="423">
        <f t="shared" si="114"/>
        <v>0</v>
      </c>
      <c r="CW167" s="423">
        <f t="shared" si="114"/>
        <v>0</v>
      </c>
      <c r="CX167" s="423">
        <f t="shared" si="114"/>
        <v>0</v>
      </c>
      <c r="CY167" s="423">
        <f t="shared" si="114"/>
        <v>0</v>
      </c>
      <c r="CZ167" s="423">
        <f t="shared" si="114"/>
        <v>0</v>
      </c>
      <c r="DA167" s="423">
        <f t="shared" si="114"/>
        <v>0</v>
      </c>
      <c r="DB167" s="423">
        <f t="shared" si="114"/>
        <v>0</v>
      </c>
      <c r="DC167" s="423">
        <f t="shared" si="114"/>
        <v>0</v>
      </c>
      <c r="DD167" s="423">
        <f t="shared" si="114"/>
        <v>0</v>
      </c>
      <c r="DE167" s="423">
        <f t="shared" si="114"/>
        <v>0</v>
      </c>
      <c r="DF167" s="423">
        <f t="shared" si="114"/>
        <v>0</v>
      </c>
      <c r="DG167" s="423">
        <f t="shared" si="114"/>
        <v>0</v>
      </c>
      <c r="DH167" s="423">
        <f t="shared" si="114"/>
        <v>0</v>
      </c>
      <c r="DI167" s="423">
        <f t="shared" si="114"/>
        <v>0</v>
      </c>
      <c r="DJ167" s="423">
        <f t="shared" si="114"/>
        <v>0</v>
      </c>
      <c r="DK167" s="423">
        <f t="shared" si="114"/>
        <v>0</v>
      </c>
      <c r="DL167" s="423">
        <f t="shared" si="114"/>
        <v>0</v>
      </c>
      <c r="DM167" s="423">
        <f t="shared" si="114"/>
        <v>0</v>
      </c>
      <c r="DN167" s="423">
        <f t="shared" si="114"/>
        <v>0</v>
      </c>
      <c r="DO167" s="423">
        <f t="shared" si="114"/>
        <v>0</v>
      </c>
      <c r="DP167" s="423">
        <f t="shared" si="114"/>
        <v>0</v>
      </c>
      <c r="DQ167" s="423">
        <f t="shared" si="114"/>
        <v>0</v>
      </c>
      <c r="DR167" s="423">
        <f t="shared" si="114"/>
        <v>0</v>
      </c>
      <c r="DS167" s="423">
        <f t="shared" si="114"/>
        <v>0</v>
      </c>
      <c r="DT167" s="423">
        <f t="shared" si="114"/>
        <v>0</v>
      </c>
      <c r="DU167" s="423">
        <f t="shared" si="114"/>
        <v>0</v>
      </c>
      <c r="DV167" s="423">
        <f t="shared" si="114"/>
        <v>0</v>
      </c>
      <c r="DW167" s="423">
        <f t="shared" si="114"/>
        <v>0</v>
      </c>
      <c r="DX167" s="423">
        <f t="shared" si="114"/>
        <v>0</v>
      </c>
      <c r="DY167" s="423">
        <f t="shared" si="114"/>
        <v>0</v>
      </c>
      <c r="DZ167" s="423">
        <f t="shared" si="114"/>
        <v>0</v>
      </c>
      <c r="EA167" s="423">
        <f t="shared" si="114"/>
        <v>0</v>
      </c>
      <c r="EB167" s="423">
        <f t="shared" ref="EB167:FA167" si="115">IF(EB$124=0,0,SUM(EB41)/EB$124*EB$127)</f>
        <v>0</v>
      </c>
      <c r="EC167" s="423">
        <f t="shared" si="115"/>
        <v>0</v>
      </c>
      <c r="ED167" s="423">
        <f t="shared" si="115"/>
        <v>0</v>
      </c>
      <c r="EE167" s="423">
        <f t="shared" si="115"/>
        <v>0</v>
      </c>
      <c r="EF167" s="423">
        <f t="shared" si="115"/>
        <v>0</v>
      </c>
      <c r="EG167" s="423">
        <f t="shared" si="115"/>
        <v>0</v>
      </c>
      <c r="EH167" s="423">
        <f t="shared" si="115"/>
        <v>0</v>
      </c>
      <c r="EI167" s="423">
        <f t="shared" si="115"/>
        <v>0</v>
      </c>
      <c r="EJ167" s="423">
        <f t="shared" si="115"/>
        <v>0</v>
      </c>
      <c r="EK167" s="423">
        <f t="shared" si="115"/>
        <v>0</v>
      </c>
      <c r="EL167" s="423">
        <f t="shared" si="115"/>
        <v>0</v>
      </c>
      <c r="EM167" s="423">
        <f t="shared" si="115"/>
        <v>0</v>
      </c>
      <c r="EN167" s="423">
        <f t="shared" si="115"/>
        <v>0</v>
      </c>
      <c r="EO167" s="423">
        <f t="shared" si="115"/>
        <v>0</v>
      </c>
      <c r="EP167" s="423">
        <f t="shared" si="115"/>
        <v>0</v>
      </c>
      <c r="EQ167" s="423">
        <f t="shared" si="115"/>
        <v>0</v>
      </c>
      <c r="ER167" s="423">
        <f t="shared" si="115"/>
        <v>0</v>
      </c>
      <c r="ES167" s="423">
        <f t="shared" si="115"/>
        <v>0</v>
      </c>
      <c r="ET167" s="423">
        <f t="shared" si="115"/>
        <v>0</v>
      </c>
      <c r="EU167" s="423">
        <f t="shared" si="115"/>
        <v>0</v>
      </c>
      <c r="EV167" s="423">
        <f t="shared" si="115"/>
        <v>0</v>
      </c>
      <c r="EW167" s="423">
        <f t="shared" si="115"/>
        <v>0</v>
      </c>
      <c r="EX167" s="423">
        <f t="shared" si="115"/>
        <v>0</v>
      </c>
      <c r="EY167" s="423">
        <f t="shared" si="115"/>
        <v>0</v>
      </c>
      <c r="EZ167" s="423">
        <f t="shared" si="115"/>
        <v>0</v>
      </c>
      <c r="FA167" s="423">
        <f t="shared" si="115"/>
        <v>0</v>
      </c>
      <c r="FB167" s="393" t="str">
        <f t="shared" si="10"/>
        <v>301</v>
      </c>
    </row>
    <row r="168" spans="1:158" x14ac:dyDescent="0.15">
      <c r="A168" s="423" t="s">
        <v>1793</v>
      </c>
      <c r="B168" s="423" t="s">
        <v>1101</v>
      </c>
      <c r="C168" s="424">
        <f t="shared" si="6"/>
        <v>0</v>
      </c>
      <c r="D168" s="423">
        <f t="shared" ref="D168:BO168" si="116">IF(D$124=0,0,SUM(D42)/D$124*D$127)</f>
        <v>0</v>
      </c>
      <c r="E168" s="423">
        <f t="shared" si="116"/>
        <v>0</v>
      </c>
      <c r="F168" s="423">
        <f t="shared" si="116"/>
        <v>0</v>
      </c>
      <c r="G168" s="423">
        <f t="shared" si="116"/>
        <v>0</v>
      </c>
      <c r="H168" s="423">
        <f t="shared" si="116"/>
        <v>0</v>
      </c>
      <c r="I168" s="423">
        <f t="shared" si="116"/>
        <v>0</v>
      </c>
      <c r="J168" s="423">
        <f t="shared" si="116"/>
        <v>0</v>
      </c>
      <c r="K168" s="423">
        <f t="shared" si="116"/>
        <v>0</v>
      </c>
      <c r="L168" s="423">
        <f t="shared" si="116"/>
        <v>0</v>
      </c>
      <c r="M168" s="423">
        <f t="shared" si="116"/>
        <v>0</v>
      </c>
      <c r="N168" s="423">
        <f t="shared" si="116"/>
        <v>0</v>
      </c>
      <c r="O168" s="423">
        <f t="shared" si="116"/>
        <v>0</v>
      </c>
      <c r="P168" s="423">
        <f t="shared" si="116"/>
        <v>0</v>
      </c>
      <c r="Q168" s="423">
        <f t="shared" si="116"/>
        <v>0</v>
      </c>
      <c r="R168" s="423">
        <f t="shared" si="116"/>
        <v>0</v>
      </c>
      <c r="S168" s="423">
        <f t="shared" si="116"/>
        <v>0</v>
      </c>
      <c r="T168" s="423">
        <f t="shared" si="116"/>
        <v>0</v>
      </c>
      <c r="U168" s="423">
        <f t="shared" si="116"/>
        <v>0</v>
      </c>
      <c r="V168" s="423">
        <f t="shared" si="116"/>
        <v>0</v>
      </c>
      <c r="W168" s="423">
        <f t="shared" si="116"/>
        <v>0</v>
      </c>
      <c r="X168" s="423">
        <f t="shared" si="116"/>
        <v>0</v>
      </c>
      <c r="Y168" s="423">
        <f t="shared" si="116"/>
        <v>0</v>
      </c>
      <c r="Z168" s="423">
        <f t="shared" si="116"/>
        <v>0</v>
      </c>
      <c r="AA168" s="423">
        <f t="shared" si="116"/>
        <v>0</v>
      </c>
      <c r="AB168" s="423">
        <f t="shared" si="116"/>
        <v>0</v>
      </c>
      <c r="AC168" s="423">
        <f t="shared" si="116"/>
        <v>0</v>
      </c>
      <c r="AD168" s="423">
        <f t="shared" si="116"/>
        <v>0</v>
      </c>
      <c r="AE168" s="423">
        <f t="shared" si="116"/>
        <v>0</v>
      </c>
      <c r="AF168" s="423">
        <f t="shared" si="116"/>
        <v>0</v>
      </c>
      <c r="AG168" s="423">
        <f t="shared" si="116"/>
        <v>0</v>
      </c>
      <c r="AH168" s="423">
        <f t="shared" si="116"/>
        <v>0</v>
      </c>
      <c r="AI168" s="423">
        <f t="shared" si="116"/>
        <v>0</v>
      </c>
      <c r="AJ168" s="423">
        <f t="shared" si="116"/>
        <v>0</v>
      </c>
      <c r="AK168" s="423">
        <f t="shared" si="116"/>
        <v>0</v>
      </c>
      <c r="AL168" s="423">
        <f t="shared" si="116"/>
        <v>0</v>
      </c>
      <c r="AM168" s="423">
        <f t="shared" si="116"/>
        <v>0</v>
      </c>
      <c r="AN168" s="423">
        <f t="shared" si="116"/>
        <v>0</v>
      </c>
      <c r="AO168" s="423">
        <f t="shared" si="116"/>
        <v>0</v>
      </c>
      <c r="AP168" s="423">
        <f t="shared" si="116"/>
        <v>0</v>
      </c>
      <c r="AQ168" s="423">
        <f t="shared" si="116"/>
        <v>0</v>
      </c>
      <c r="AR168" s="423">
        <f t="shared" si="116"/>
        <v>0</v>
      </c>
      <c r="AS168" s="423">
        <f t="shared" si="116"/>
        <v>0</v>
      </c>
      <c r="AT168" s="423">
        <f t="shared" si="116"/>
        <v>0</v>
      </c>
      <c r="AU168" s="423">
        <f t="shared" si="116"/>
        <v>0</v>
      </c>
      <c r="AV168" s="423">
        <f t="shared" si="116"/>
        <v>0</v>
      </c>
      <c r="AW168" s="423">
        <f t="shared" si="116"/>
        <v>0</v>
      </c>
      <c r="AX168" s="423">
        <f t="shared" si="116"/>
        <v>0</v>
      </c>
      <c r="AY168" s="423">
        <f t="shared" si="116"/>
        <v>0</v>
      </c>
      <c r="AZ168" s="423">
        <f t="shared" si="116"/>
        <v>0</v>
      </c>
      <c r="BA168" s="423">
        <f t="shared" si="116"/>
        <v>0</v>
      </c>
      <c r="BB168" s="423">
        <f t="shared" si="116"/>
        <v>0</v>
      </c>
      <c r="BC168" s="423">
        <f t="shared" si="116"/>
        <v>0</v>
      </c>
      <c r="BD168" s="423">
        <f t="shared" si="116"/>
        <v>0</v>
      </c>
      <c r="BE168" s="423">
        <f t="shared" si="116"/>
        <v>0</v>
      </c>
      <c r="BF168" s="423">
        <f t="shared" si="116"/>
        <v>0</v>
      </c>
      <c r="BG168" s="423">
        <f t="shared" si="116"/>
        <v>0</v>
      </c>
      <c r="BH168" s="423">
        <f t="shared" si="116"/>
        <v>0</v>
      </c>
      <c r="BI168" s="423">
        <f t="shared" si="116"/>
        <v>0</v>
      </c>
      <c r="BJ168" s="423">
        <f t="shared" si="116"/>
        <v>0</v>
      </c>
      <c r="BK168" s="423">
        <f t="shared" si="116"/>
        <v>0</v>
      </c>
      <c r="BL168" s="423">
        <f t="shared" si="116"/>
        <v>0</v>
      </c>
      <c r="BM168" s="423">
        <f t="shared" si="116"/>
        <v>0</v>
      </c>
      <c r="BN168" s="423">
        <f t="shared" si="116"/>
        <v>0</v>
      </c>
      <c r="BO168" s="423">
        <f t="shared" si="116"/>
        <v>0</v>
      </c>
      <c r="BP168" s="423">
        <f t="shared" ref="BP168:EA168" si="117">IF(BP$124=0,0,SUM(BP42)/BP$124*BP$127)</f>
        <v>0</v>
      </c>
      <c r="BQ168" s="423">
        <f t="shared" si="117"/>
        <v>0</v>
      </c>
      <c r="BR168" s="423">
        <f t="shared" si="117"/>
        <v>0</v>
      </c>
      <c r="BS168" s="423">
        <f t="shared" si="117"/>
        <v>0</v>
      </c>
      <c r="BT168" s="423">
        <f t="shared" si="117"/>
        <v>0</v>
      </c>
      <c r="BU168" s="423">
        <f t="shared" si="117"/>
        <v>0</v>
      </c>
      <c r="BV168" s="423">
        <f t="shared" si="117"/>
        <v>0</v>
      </c>
      <c r="BW168" s="423">
        <f t="shared" si="117"/>
        <v>0</v>
      </c>
      <c r="BX168" s="423">
        <f t="shared" si="117"/>
        <v>0</v>
      </c>
      <c r="BY168" s="423">
        <f t="shared" si="117"/>
        <v>0</v>
      </c>
      <c r="BZ168" s="423">
        <f t="shared" si="117"/>
        <v>0</v>
      </c>
      <c r="CA168" s="423">
        <f t="shared" si="117"/>
        <v>0</v>
      </c>
      <c r="CB168" s="423">
        <f t="shared" si="117"/>
        <v>0</v>
      </c>
      <c r="CC168" s="423">
        <f t="shared" si="117"/>
        <v>0</v>
      </c>
      <c r="CD168" s="423">
        <f t="shared" si="117"/>
        <v>0</v>
      </c>
      <c r="CE168" s="423">
        <f t="shared" si="117"/>
        <v>0</v>
      </c>
      <c r="CF168" s="423">
        <f t="shared" si="117"/>
        <v>0</v>
      </c>
      <c r="CG168" s="423">
        <f t="shared" si="117"/>
        <v>0</v>
      </c>
      <c r="CH168" s="423">
        <f t="shared" si="117"/>
        <v>0</v>
      </c>
      <c r="CI168" s="423">
        <f t="shared" si="117"/>
        <v>0</v>
      </c>
      <c r="CJ168" s="423">
        <f t="shared" si="117"/>
        <v>0</v>
      </c>
      <c r="CK168" s="423">
        <f t="shared" si="117"/>
        <v>0</v>
      </c>
      <c r="CL168" s="423">
        <f t="shared" si="117"/>
        <v>0</v>
      </c>
      <c r="CM168" s="423">
        <f t="shared" si="117"/>
        <v>0</v>
      </c>
      <c r="CN168" s="423">
        <f t="shared" si="117"/>
        <v>0</v>
      </c>
      <c r="CO168" s="423">
        <f t="shared" si="117"/>
        <v>0</v>
      </c>
      <c r="CP168" s="423">
        <f t="shared" si="117"/>
        <v>0</v>
      </c>
      <c r="CQ168" s="423">
        <f t="shared" si="117"/>
        <v>0</v>
      </c>
      <c r="CR168" s="423">
        <f t="shared" si="117"/>
        <v>0</v>
      </c>
      <c r="CS168" s="423">
        <f t="shared" si="117"/>
        <v>0</v>
      </c>
      <c r="CT168" s="423">
        <f t="shared" si="117"/>
        <v>0</v>
      </c>
      <c r="CU168" s="423">
        <f t="shared" si="117"/>
        <v>0</v>
      </c>
      <c r="CV168" s="423">
        <f t="shared" si="117"/>
        <v>0</v>
      </c>
      <c r="CW168" s="423">
        <f t="shared" si="117"/>
        <v>0</v>
      </c>
      <c r="CX168" s="423">
        <f t="shared" si="117"/>
        <v>0</v>
      </c>
      <c r="CY168" s="423">
        <f t="shared" si="117"/>
        <v>0</v>
      </c>
      <c r="CZ168" s="423">
        <f t="shared" si="117"/>
        <v>0</v>
      </c>
      <c r="DA168" s="423">
        <f t="shared" si="117"/>
        <v>0</v>
      </c>
      <c r="DB168" s="423">
        <f t="shared" si="117"/>
        <v>0</v>
      </c>
      <c r="DC168" s="423">
        <f t="shared" si="117"/>
        <v>0</v>
      </c>
      <c r="DD168" s="423">
        <f t="shared" si="117"/>
        <v>0</v>
      </c>
      <c r="DE168" s="423">
        <f t="shared" si="117"/>
        <v>0</v>
      </c>
      <c r="DF168" s="423">
        <f t="shared" si="117"/>
        <v>0</v>
      </c>
      <c r="DG168" s="423">
        <f t="shared" si="117"/>
        <v>0</v>
      </c>
      <c r="DH168" s="423">
        <f t="shared" si="117"/>
        <v>0</v>
      </c>
      <c r="DI168" s="423">
        <f t="shared" si="117"/>
        <v>0</v>
      </c>
      <c r="DJ168" s="423">
        <f t="shared" si="117"/>
        <v>0</v>
      </c>
      <c r="DK168" s="423">
        <f t="shared" si="117"/>
        <v>0</v>
      </c>
      <c r="DL168" s="423">
        <f t="shared" si="117"/>
        <v>0</v>
      </c>
      <c r="DM168" s="423">
        <f t="shared" si="117"/>
        <v>0</v>
      </c>
      <c r="DN168" s="423">
        <f t="shared" si="117"/>
        <v>0</v>
      </c>
      <c r="DO168" s="423">
        <f t="shared" si="117"/>
        <v>0</v>
      </c>
      <c r="DP168" s="423">
        <f t="shared" si="117"/>
        <v>0</v>
      </c>
      <c r="DQ168" s="423">
        <f t="shared" si="117"/>
        <v>0</v>
      </c>
      <c r="DR168" s="423">
        <f t="shared" si="117"/>
        <v>0</v>
      </c>
      <c r="DS168" s="423">
        <f t="shared" si="117"/>
        <v>0</v>
      </c>
      <c r="DT168" s="423">
        <f t="shared" si="117"/>
        <v>0</v>
      </c>
      <c r="DU168" s="423">
        <f t="shared" si="117"/>
        <v>0</v>
      </c>
      <c r="DV168" s="423">
        <f t="shared" si="117"/>
        <v>0</v>
      </c>
      <c r="DW168" s="423">
        <f t="shared" si="117"/>
        <v>0</v>
      </c>
      <c r="DX168" s="423">
        <f t="shared" si="117"/>
        <v>0</v>
      </c>
      <c r="DY168" s="423">
        <f t="shared" si="117"/>
        <v>0</v>
      </c>
      <c r="DZ168" s="423">
        <f t="shared" si="117"/>
        <v>0</v>
      </c>
      <c r="EA168" s="423">
        <f t="shared" si="117"/>
        <v>0</v>
      </c>
      <c r="EB168" s="423">
        <f t="shared" ref="EB168:FA168" si="118">IF(EB$124=0,0,SUM(EB42)/EB$124*EB$127)</f>
        <v>0</v>
      </c>
      <c r="EC168" s="423">
        <f t="shared" si="118"/>
        <v>0</v>
      </c>
      <c r="ED168" s="423">
        <f t="shared" si="118"/>
        <v>0</v>
      </c>
      <c r="EE168" s="423">
        <f t="shared" si="118"/>
        <v>0</v>
      </c>
      <c r="EF168" s="423">
        <f t="shared" si="118"/>
        <v>0</v>
      </c>
      <c r="EG168" s="423">
        <f t="shared" si="118"/>
        <v>0</v>
      </c>
      <c r="EH168" s="423">
        <f t="shared" si="118"/>
        <v>0</v>
      </c>
      <c r="EI168" s="423">
        <f t="shared" si="118"/>
        <v>0</v>
      </c>
      <c r="EJ168" s="423">
        <f t="shared" si="118"/>
        <v>0</v>
      </c>
      <c r="EK168" s="423">
        <f t="shared" si="118"/>
        <v>0</v>
      </c>
      <c r="EL168" s="423">
        <f t="shared" si="118"/>
        <v>0</v>
      </c>
      <c r="EM168" s="423">
        <f t="shared" si="118"/>
        <v>0</v>
      </c>
      <c r="EN168" s="423">
        <f t="shared" si="118"/>
        <v>0</v>
      </c>
      <c r="EO168" s="423">
        <f t="shared" si="118"/>
        <v>0</v>
      </c>
      <c r="EP168" s="423">
        <f t="shared" si="118"/>
        <v>0</v>
      </c>
      <c r="EQ168" s="423">
        <f t="shared" si="118"/>
        <v>0</v>
      </c>
      <c r="ER168" s="423">
        <f t="shared" si="118"/>
        <v>0</v>
      </c>
      <c r="ES168" s="423">
        <f t="shared" si="118"/>
        <v>0</v>
      </c>
      <c r="ET168" s="423">
        <f t="shared" si="118"/>
        <v>0</v>
      </c>
      <c r="EU168" s="423">
        <f t="shared" si="118"/>
        <v>0</v>
      </c>
      <c r="EV168" s="423">
        <f t="shared" si="118"/>
        <v>0</v>
      </c>
      <c r="EW168" s="423">
        <f t="shared" si="118"/>
        <v>0</v>
      </c>
      <c r="EX168" s="423">
        <f t="shared" si="118"/>
        <v>0</v>
      </c>
      <c r="EY168" s="423">
        <f t="shared" si="118"/>
        <v>0</v>
      </c>
      <c r="EZ168" s="423">
        <f t="shared" si="118"/>
        <v>0</v>
      </c>
      <c r="FA168" s="423">
        <f t="shared" si="118"/>
        <v>0</v>
      </c>
      <c r="FB168" s="393" t="str">
        <f t="shared" si="10"/>
        <v>301</v>
      </c>
    </row>
    <row r="169" spans="1:158" x14ac:dyDescent="0.15">
      <c r="A169" s="423" t="s">
        <v>1792</v>
      </c>
      <c r="B169" s="423" t="s">
        <v>1102</v>
      </c>
      <c r="C169" s="424">
        <f t="shared" si="6"/>
        <v>0</v>
      </c>
      <c r="D169" s="423">
        <f t="shared" ref="D169:BO169" si="119">IF(D$124=0,0,SUM(D43)/D$124*D$127)</f>
        <v>0</v>
      </c>
      <c r="E169" s="423">
        <f t="shared" si="119"/>
        <v>0</v>
      </c>
      <c r="F169" s="423">
        <f t="shared" si="119"/>
        <v>0</v>
      </c>
      <c r="G169" s="423">
        <f t="shared" si="119"/>
        <v>0</v>
      </c>
      <c r="H169" s="423">
        <f t="shared" si="119"/>
        <v>0</v>
      </c>
      <c r="I169" s="423">
        <f t="shared" si="119"/>
        <v>0</v>
      </c>
      <c r="J169" s="423">
        <f t="shared" si="119"/>
        <v>0</v>
      </c>
      <c r="K169" s="423">
        <f t="shared" si="119"/>
        <v>0</v>
      </c>
      <c r="L169" s="423">
        <f t="shared" si="119"/>
        <v>0</v>
      </c>
      <c r="M169" s="423">
        <f t="shared" si="119"/>
        <v>0</v>
      </c>
      <c r="N169" s="423">
        <f t="shared" si="119"/>
        <v>0</v>
      </c>
      <c r="O169" s="423">
        <f t="shared" si="119"/>
        <v>0</v>
      </c>
      <c r="P169" s="423">
        <f t="shared" si="119"/>
        <v>0</v>
      </c>
      <c r="Q169" s="423">
        <f t="shared" si="119"/>
        <v>0</v>
      </c>
      <c r="R169" s="423">
        <f t="shared" si="119"/>
        <v>0</v>
      </c>
      <c r="S169" s="423">
        <f t="shared" si="119"/>
        <v>0</v>
      </c>
      <c r="T169" s="423">
        <f t="shared" si="119"/>
        <v>0</v>
      </c>
      <c r="U169" s="423">
        <f t="shared" si="119"/>
        <v>0</v>
      </c>
      <c r="V169" s="423">
        <f t="shared" si="119"/>
        <v>0</v>
      </c>
      <c r="W169" s="423">
        <f t="shared" si="119"/>
        <v>0</v>
      </c>
      <c r="X169" s="423">
        <f t="shared" si="119"/>
        <v>0</v>
      </c>
      <c r="Y169" s="423">
        <f t="shared" si="119"/>
        <v>0</v>
      </c>
      <c r="Z169" s="423">
        <f t="shared" si="119"/>
        <v>0</v>
      </c>
      <c r="AA169" s="423">
        <f t="shared" si="119"/>
        <v>0</v>
      </c>
      <c r="AB169" s="423">
        <f t="shared" si="119"/>
        <v>0</v>
      </c>
      <c r="AC169" s="423">
        <f t="shared" si="119"/>
        <v>0</v>
      </c>
      <c r="AD169" s="423">
        <f t="shared" si="119"/>
        <v>0</v>
      </c>
      <c r="AE169" s="423">
        <f t="shared" si="119"/>
        <v>0</v>
      </c>
      <c r="AF169" s="423">
        <f t="shared" si="119"/>
        <v>0</v>
      </c>
      <c r="AG169" s="423">
        <f t="shared" si="119"/>
        <v>0</v>
      </c>
      <c r="AH169" s="423">
        <f t="shared" si="119"/>
        <v>0</v>
      </c>
      <c r="AI169" s="423">
        <f t="shared" si="119"/>
        <v>0</v>
      </c>
      <c r="AJ169" s="423">
        <f t="shared" si="119"/>
        <v>0</v>
      </c>
      <c r="AK169" s="423">
        <f t="shared" si="119"/>
        <v>0</v>
      </c>
      <c r="AL169" s="423">
        <f t="shared" si="119"/>
        <v>0</v>
      </c>
      <c r="AM169" s="423">
        <f t="shared" si="119"/>
        <v>0</v>
      </c>
      <c r="AN169" s="423">
        <f t="shared" si="119"/>
        <v>0</v>
      </c>
      <c r="AO169" s="423">
        <f t="shared" si="119"/>
        <v>0</v>
      </c>
      <c r="AP169" s="423">
        <f t="shared" si="119"/>
        <v>0</v>
      </c>
      <c r="AQ169" s="423">
        <f t="shared" si="119"/>
        <v>0</v>
      </c>
      <c r="AR169" s="423">
        <f t="shared" si="119"/>
        <v>0</v>
      </c>
      <c r="AS169" s="423">
        <f t="shared" si="119"/>
        <v>0</v>
      </c>
      <c r="AT169" s="423">
        <f t="shared" si="119"/>
        <v>0</v>
      </c>
      <c r="AU169" s="423">
        <f t="shared" si="119"/>
        <v>0</v>
      </c>
      <c r="AV169" s="423">
        <f t="shared" si="119"/>
        <v>0</v>
      </c>
      <c r="AW169" s="423">
        <f t="shared" si="119"/>
        <v>0</v>
      </c>
      <c r="AX169" s="423">
        <f t="shared" si="119"/>
        <v>0</v>
      </c>
      <c r="AY169" s="423">
        <f t="shared" si="119"/>
        <v>0</v>
      </c>
      <c r="AZ169" s="423">
        <f t="shared" si="119"/>
        <v>0</v>
      </c>
      <c r="BA169" s="423">
        <f t="shared" si="119"/>
        <v>0</v>
      </c>
      <c r="BB169" s="423">
        <f t="shared" si="119"/>
        <v>0</v>
      </c>
      <c r="BC169" s="423">
        <f t="shared" si="119"/>
        <v>0</v>
      </c>
      <c r="BD169" s="423">
        <f t="shared" si="119"/>
        <v>0</v>
      </c>
      <c r="BE169" s="423">
        <f t="shared" si="119"/>
        <v>0</v>
      </c>
      <c r="BF169" s="423">
        <f t="shared" si="119"/>
        <v>0</v>
      </c>
      <c r="BG169" s="423">
        <f t="shared" si="119"/>
        <v>0</v>
      </c>
      <c r="BH169" s="423">
        <f t="shared" si="119"/>
        <v>0</v>
      </c>
      <c r="BI169" s="423">
        <f t="shared" si="119"/>
        <v>0</v>
      </c>
      <c r="BJ169" s="423">
        <f t="shared" si="119"/>
        <v>0</v>
      </c>
      <c r="BK169" s="423">
        <f t="shared" si="119"/>
        <v>0</v>
      </c>
      <c r="BL169" s="423">
        <f t="shared" si="119"/>
        <v>0</v>
      </c>
      <c r="BM169" s="423">
        <f t="shared" si="119"/>
        <v>0</v>
      </c>
      <c r="BN169" s="423">
        <f t="shared" si="119"/>
        <v>0</v>
      </c>
      <c r="BO169" s="423">
        <f t="shared" si="119"/>
        <v>0</v>
      </c>
      <c r="BP169" s="423">
        <f t="shared" ref="BP169:EA169" si="120">IF(BP$124=0,0,SUM(BP43)/BP$124*BP$127)</f>
        <v>0</v>
      </c>
      <c r="BQ169" s="423">
        <f t="shared" si="120"/>
        <v>0</v>
      </c>
      <c r="BR169" s="423">
        <f t="shared" si="120"/>
        <v>0</v>
      </c>
      <c r="BS169" s="423">
        <f t="shared" si="120"/>
        <v>0</v>
      </c>
      <c r="BT169" s="423">
        <f t="shared" si="120"/>
        <v>0</v>
      </c>
      <c r="BU169" s="423">
        <f t="shared" si="120"/>
        <v>0</v>
      </c>
      <c r="BV169" s="423">
        <f t="shared" si="120"/>
        <v>0</v>
      </c>
      <c r="BW169" s="423">
        <f t="shared" si="120"/>
        <v>0</v>
      </c>
      <c r="BX169" s="423">
        <f t="shared" si="120"/>
        <v>0</v>
      </c>
      <c r="BY169" s="423">
        <f t="shared" si="120"/>
        <v>0</v>
      </c>
      <c r="BZ169" s="423">
        <f t="shared" si="120"/>
        <v>0</v>
      </c>
      <c r="CA169" s="423">
        <f t="shared" si="120"/>
        <v>0</v>
      </c>
      <c r="CB169" s="423">
        <f t="shared" si="120"/>
        <v>0</v>
      </c>
      <c r="CC169" s="423">
        <f t="shared" si="120"/>
        <v>0</v>
      </c>
      <c r="CD169" s="423">
        <f t="shared" si="120"/>
        <v>0</v>
      </c>
      <c r="CE169" s="423">
        <f t="shared" si="120"/>
        <v>0</v>
      </c>
      <c r="CF169" s="423">
        <f t="shared" si="120"/>
        <v>0</v>
      </c>
      <c r="CG169" s="423">
        <f t="shared" si="120"/>
        <v>0</v>
      </c>
      <c r="CH169" s="423">
        <f t="shared" si="120"/>
        <v>0</v>
      </c>
      <c r="CI169" s="423">
        <f t="shared" si="120"/>
        <v>0</v>
      </c>
      <c r="CJ169" s="423">
        <f t="shared" si="120"/>
        <v>0</v>
      </c>
      <c r="CK169" s="423">
        <f t="shared" si="120"/>
        <v>0</v>
      </c>
      <c r="CL169" s="423">
        <f t="shared" si="120"/>
        <v>0</v>
      </c>
      <c r="CM169" s="423">
        <f t="shared" si="120"/>
        <v>0</v>
      </c>
      <c r="CN169" s="423">
        <f t="shared" si="120"/>
        <v>0</v>
      </c>
      <c r="CO169" s="423">
        <f t="shared" si="120"/>
        <v>0</v>
      </c>
      <c r="CP169" s="423">
        <f t="shared" si="120"/>
        <v>0</v>
      </c>
      <c r="CQ169" s="423">
        <f t="shared" si="120"/>
        <v>0</v>
      </c>
      <c r="CR169" s="423">
        <f t="shared" si="120"/>
        <v>0</v>
      </c>
      <c r="CS169" s="423">
        <f t="shared" si="120"/>
        <v>0</v>
      </c>
      <c r="CT169" s="423">
        <f t="shared" si="120"/>
        <v>0</v>
      </c>
      <c r="CU169" s="423">
        <f t="shared" si="120"/>
        <v>0</v>
      </c>
      <c r="CV169" s="423">
        <f t="shared" si="120"/>
        <v>0</v>
      </c>
      <c r="CW169" s="423">
        <f t="shared" si="120"/>
        <v>0</v>
      </c>
      <c r="CX169" s="423">
        <f t="shared" si="120"/>
        <v>0</v>
      </c>
      <c r="CY169" s="423">
        <f t="shared" si="120"/>
        <v>0</v>
      </c>
      <c r="CZ169" s="423">
        <f t="shared" si="120"/>
        <v>0</v>
      </c>
      <c r="DA169" s="423">
        <f t="shared" si="120"/>
        <v>0</v>
      </c>
      <c r="DB169" s="423">
        <f t="shared" si="120"/>
        <v>0</v>
      </c>
      <c r="DC169" s="423">
        <f t="shared" si="120"/>
        <v>0</v>
      </c>
      <c r="DD169" s="423">
        <f t="shared" si="120"/>
        <v>0</v>
      </c>
      <c r="DE169" s="423">
        <f t="shared" si="120"/>
        <v>0</v>
      </c>
      <c r="DF169" s="423">
        <f t="shared" si="120"/>
        <v>0</v>
      </c>
      <c r="DG169" s="423">
        <f t="shared" si="120"/>
        <v>0</v>
      </c>
      <c r="DH169" s="423">
        <f t="shared" si="120"/>
        <v>0</v>
      </c>
      <c r="DI169" s="423">
        <f t="shared" si="120"/>
        <v>0</v>
      </c>
      <c r="DJ169" s="423">
        <f t="shared" si="120"/>
        <v>0</v>
      </c>
      <c r="DK169" s="423">
        <f t="shared" si="120"/>
        <v>0</v>
      </c>
      <c r="DL169" s="423">
        <f t="shared" si="120"/>
        <v>0</v>
      </c>
      <c r="DM169" s="423">
        <f t="shared" si="120"/>
        <v>0</v>
      </c>
      <c r="DN169" s="423">
        <f t="shared" si="120"/>
        <v>0</v>
      </c>
      <c r="DO169" s="423">
        <f t="shared" si="120"/>
        <v>0</v>
      </c>
      <c r="DP169" s="423">
        <f t="shared" si="120"/>
        <v>0</v>
      </c>
      <c r="DQ169" s="423">
        <f t="shared" si="120"/>
        <v>0</v>
      </c>
      <c r="DR169" s="423">
        <f t="shared" si="120"/>
        <v>0</v>
      </c>
      <c r="DS169" s="423">
        <f t="shared" si="120"/>
        <v>0</v>
      </c>
      <c r="DT169" s="423">
        <f t="shared" si="120"/>
        <v>0</v>
      </c>
      <c r="DU169" s="423">
        <f t="shared" si="120"/>
        <v>0</v>
      </c>
      <c r="DV169" s="423">
        <f t="shared" si="120"/>
        <v>0</v>
      </c>
      <c r="DW169" s="423">
        <f t="shared" si="120"/>
        <v>0</v>
      </c>
      <c r="DX169" s="423">
        <f t="shared" si="120"/>
        <v>0</v>
      </c>
      <c r="DY169" s="423">
        <f t="shared" si="120"/>
        <v>0</v>
      </c>
      <c r="DZ169" s="423">
        <f t="shared" si="120"/>
        <v>0</v>
      </c>
      <c r="EA169" s="423">
        <f t="shared" si="120"/>
        <v>0</v>
      </c>
      <c r="EB169" s="423">
        <f t="shared" ref="EB169:FA169" si="121">IF(EB$124=0,0,SUM(EB43)/EB$124*EB$127)</f>
        <v>0</v>
      </c>
      <c r="EC169" s="423">
        <f t="shared" si="121"/>
        <v>0</v>
      </c>
      <c r="ED169" s="423">
        <f t="shared" si="121"/>
        <v>0</v>
      </c>
      <c r="EE169" s="423">
        <f t="shared" si="121"/>
        <v>0</v>
      </c>
      <c r="EF169" s="423">
        <f t="shared" si="121"/>
        <v>0</v>
      </c>
      <c r="EG169" s="423">
        <f t="shared" si="121"/>
        <v>0</v>
      </c>
      <c r="EH169" s="423">
        <f t="shared" si="121"/>
        <v>0</v>
      </c>
      <c r="EI169" s="423">
        <f t="shared" si="121"/>
        <v>0</v>
      </c>
      <c r="EJ169" s="423">
        <f t="shared" si="121"/>
        <v>0</v>
      </c>
      <c r="EK169" s="423">
        <f t="shared" si="121"/>
        <v>0</v>
      </c>
      <c r="EL169" s="423">
        <f t="shared" si="121"/>
        <v>0</v>
      </c>
      <c r="EM169" s="423">
        <f t="shared" si="121"/>
        <v>0</v>
      </c>
      <c r="EN169" s="423">
        <f t="shared" si="121"/>
        <v>0</v>
      </c>
      <c r="EO169" s="423">
        <f t="shared" si="121"/>
        <v>0</v>
      </c>
      <c r="EP169" s="423">
        <f t="shared" si="121"/>
        <v>0</v>
      </c>
      <c r="EQ169" s="423">
        <f t="shared" si="121"/>
        <v>0</v>
      </c>
      <c r="ER169" s="423">
        <f t="shared" si="121"/>
        <v>0</v>
      </c>
      <c r="ES169" s="423">
        <f t="shared" si="121"/>
        <v>0</v>
      </c>
      <c r="ET169" s="423">
        <f t="shared" si="121"/>
        <v>0</v>
      </c>
      <c r="EU169" s="423">
        <f t="shared" si="121"/>
        <v>0</v>
      </c>
      <c r="EV169" s="423">
        <f t="shared" si="121"/>
        <v>0</v>
      </c>
      <c r="EW169" s="423">
        <f t="shared" si="121"/>
        <v>0</v>
      </c>
      <c r="EX169" s="423">
        <f t="shared" si="121"/>
        <v>0</v>
      </c>
      <c r="EY169" s="423">
        <f t="shared" si="121"/>
        <v>0</v>
      </c>
      <c r="EZ169" s="423">
        <f t="shared" si="121"/>
        <v>0</v>
      </c>
      <c r="FA169" s="423">
        <f t="shared" si="121"/>
        <v>0</v>
      </c>
      <c r="FB169" s="393" t="str">
        <f t="shared" si="10"/>
        <v>301</v>
      </c>
    </row>
    <row r="170" spans="1:158" x14ac:dyDescent="0.15">
      <c r="A170" s="423" t="s">
        <v>1791</v>
      </c>
      <c r="B170" s="423" t="s">
        <v>359</v>
      </c>
      <c r="C170" s="424">
        <f t="shared" si="6"/>
        <v>0</v>
      </c>
      <c r="D170" s="423">
        <f t="shared" ref="D170:BO170" si="122">IF(D$124=0,0,SUM(D44)/D$124*D$127)</f>
        <v>0</v>
      </c>
      <c r="E170" s="423">
        <f t="shared" si="122"/>
        <v>0</v>
      </c>
      <c r="F170" s="423">
        <f t="shared" si="122"/>
        <v>0</v>
      </c>
      <c r="G170" s="423">
        <f t="shared" si="122"/>
        <v>0</v>
      </c>
      <c r="H170" s="423">
        <f t="shared" si="122"/>
        <v>0</v>
      </c>
      <c r="I170" s="423">
        <f t="shared" si="122"/>
        <v>0</v>
      </c>
      <c r="J170" s="423">
        <f t="shared" si="122"/>
        <v>0</v>
      </c>
      <c r="K170" s="423">
        <f t="shared" si="122"/>
        <v>0</v>
      </c>
      <c r="L170" s="423">
        <f t="shared" si="122"/>
        <v>0</v>
      </c>
      <c r="M170" s="423">
        <f t="shared" si="122"/>
        <v>0</v>
      </c>
      <c r="N170" s="423">
        <f t="shared" si="122"/>
        <v>0</v>
      </c>
      <c r="O170" s="423">
        <f t="shared" si="122"/>
        <v>0</v>
      </c>
      <c r="P170" s="423">
        <f t="shared" si="122"/>
        <v>0</v>
      </c>
      <c r="Q170" s="423">
        <f t="shared" si="122"/>
        <v>0</v>
      </c>
      <c r="R170" s="423">
        <f t="shared" si="122"/>
        <v>0</v>
      </c>
      <c r="S170" s="423">
        <f t="shared" si="122"/>
        <v>0</v>
      </c>
      <c r="T170" s="423">
        <f t="shared" si="122"/>
        <v>0</v>
      </c>
      <c r="U170" s="423">
        <f t="shared" si="122"/>
        <v>0</v>
      </c>
      <c r="V170" s="423">
        <f t="shared" si="122"/>
        <v>0</v>
      </c>
      <c r="W170" s="423">
        <f t="shared" si="122"/>
        <v>0</v>
      </c>
      <c r="X170" s="423">
        <f t="shared" si="122"/>
        <v>0</v>
      </c>
      <c r="Y170" s="423">
        <f t="shared" si="122"/>
        <v>0</v>
      </c>
      <c r="Z170" s="423">
        <f t="shared" si="122"/>
        <v>0</v>
      </c>
      <c r="AA170" s="423">
        <f t="shared" si="122"/>
        <v>0</v>
      </c>
      <c r="AB170" s="423">
        <f t="shared" si="122"/>
        <v>0</v>
      </c>
      <c r="AC170" s="423">
        <f t="shared" si="122"/>
        <v>0</v>
      </c>
      <c r="AD170" s="423">
        <f t="shared" si="122"/>
        <v>0</v>
      </c>
      <c r="AE170" s="423">
        <f t="shared" si="122"/>
        <v>0</v>
      </c>
      <c r="AF170" s="423">
        <f t="shared" si="122"/>
        <v>0</v>
      </c>
      <c r="AG170" s="423">
        <f t="shared" si="122"/>
        <v>0</v>
      </c>
      <c r="AH170" s="423">
        <f t="shared" si="122"/>
        <v>0</v>
      </c>
      <c r="AI170" s="423">
        <f t="shared" si="122"/>
        <v>0</v>
      </c>
      <c r="AJ170" s="423">
        <f t="shared" si="122"/>
        <v>0</v>
      </c>
      <c r="AK170" s="423">
        <f t="shared" si="122"/>
        <v>0</v>
      </c>
      <c r="AL170" s="423">
        <f t="shared" si="122"/>
        <v>0</v>
      </c>
      <c r="AM170" s="423">
        <f t="shared" si="122"/>
        <v>0</v>
      </c>
      <c r="AN170" s="423">
        <f t="shared" si="122"/>
        <v>0</v>
      </c>
      <c r="AO170" s="423">
        <f t="shared" si="122"/>
        <v>0</v>
      </c>
      <c r="AP170" s="423">
        <f t="shared" si="122"/>
        <v>0</v>
      </c>
      <c r="AQ170" s="423">
        <f t="shared" si="122"/>
        <v>0</v>
      </c>
      <c r="AR170" s="423">
        <f t="shared" si="122"/>
        <v>0</v>
      </c>
      <c r="AS170" s="423">
        <f t="shared" si="122"/>
        <v>0</v>
      </c>
      <c r="AT170" s="423">
        <f t="shared" si="122"/>
        <v>0</v>
      </c>
      <c r="AU170" s="423">
        <f t="shared" si="122"/>
        <v>0</v>
      </c>
      <c r="AV170" s="423">
        <f t="shared" si="122"/>
        <v>0</v>
      </c>
      <c r="AW170" s="423">
        <f t="shared" si="122"/>
        <v>0</v>
      </c>
      <c r="AX170" s="423">
        <f t="shared" si="122"/>
        <v>0</v>
      </c>
      <c r="AY170" s="423">
        <f t="shared" si="122"/>
        <v>0</v>
      </c>
      <c r="AZ170" s="423">
        <f t="shared" si="122"/>
        <v>0</v>
      </c>
      <c r="BA170" s="423">
        <f t="shared" si="122"/>
        <v>0</v>
      </c>
      <c r="BB170" s="423">
        <f t="shared" si="122"/>
        <v>0</v>
      </c>
      <c r="BC170" s="423">
        <f t="shared" si="122"/>
        <v>0</v>
      </c>
      <c r="BD170" s="423">
        <f t="shared" si="122"/>
        <v>0</v>
      </c>
      <c r="BE170" s="423">
        <f t="shared" si="122"/>
        <v>0</v>
      </c>
      <c r="BF170" s="423">
        <f t="shared" si="122"/>
        <v>0</v>
      </c>
      <c r="BG170" s="423">
        <f t="shared" si="122"/>
        <v>0</v>
      </c>
      <c r="BH170" s="423">
        <f t="shared" si="122"/>
        <v>0</v>
      </c>
      <c r="BI170" s="423">
        <f t="shared" si="122"/>
        <v>0</v>
      </c>
      <c r="BJ170" s="423">
        <f t="shared" si="122"/>
        <v>0</v>
      </c>
      <c r="BK170" s="423">
        <f t="shared" si="122"/>
        <v>0</v>
      </c>
      <c r="BL170" s="423">
        <f t="shared" si="122"/>
        <v>0</v>
      </c>
      <c r="BM170" s="423">
        <f t="shared" si="122"/>
        <v>0</v>
      </c>
      <c r="BN170" s="423">
        <f t="shared" si="122"/>
        <v>0</v>
      </c>
      <c r="BO170" s="423">
        <f t="shared" si="122"/>
        <v>0</v>
      </c>
      <c r="BP170" s="423">
        <f t="shared" ref="BP170:EA170" si="123">IF(BP$124=0,0,SUM(BP44)/BP$124*BP$127)</f>
        <v>0</v>
      </c>
      <c r="BQ170" s="423">
        <f t="shared" si="123"/>
        <v>0</v>
      </c>
      <c r="BR170" s="423">
        <f t="shared" si="123"/>
        <v>0</v>
      </c>
      <c r="BS170" s="423">
        <f t="shared" si="123"/>
        <v>0</v>
      </c>
      <c r="BT170" s="423">
        <f t="shared" si="123"/>
        <v>0</v>
      </c>
      <c r="BU170" s="423">
        <f t="shared" si="123"/>
        <v>0</v>
      </c>
      <c r="BV170" s="423">
        <f t="shared" si="123"/>
        <v>0</v>
      </c>
      <c r="BW170" s="423">
        <f t="shared" si="123"/>
        <v>0</v>
      </c>
      <c r="BX170" s="423">
        <f t="shared" si="123"/>
        <v>0</v>
      </c>
      <c r="BY170" s="423">
        <f t="shared" si="123"/>
        <v>0</v>
      </c>
      <c r="BZ170" s="423">
        <f t="shared" si="123"/>
        <v>0</v>
      </c>
      <c r="CA170" s="423">
        <f t="shared" si="123"/>
        <v>0</v>
      </c>
      <c r="CB170" s="423">
        <f t="shared" si="123"/>
        <v>0</v>
      </c>
      <c r="CC170" s="423">
        <f t="shared" si="123"/>
        <v>0</v>
      </c>
      <c r="CD170" s="423">
        <f t="shared" si="123"/>
        <v>0</v>
      </c>
      <c r="CE170" s="423">
        <f t="shared" si="123"/>
        <v>0</v>
      </c>
      <c r="CF170" s="423">
        <f t="shared" si="123"/>
        <v>0</v>
      </c>
      <c r="CG170" s="423">
        <f t="shared" si="123"/>
        <v>0</v>
      </c>
      <c r="CH170" s="423">
        <f t="shared" si="123"/>
        <v>0</v>
      </c>
      <c r="CI170" s="423">
        <f t="shared" si="123"/>
        <v>0</v>
      </c>
      <c r="CJ170" s="423">
        <f t="shared" si="123"/>
        <v>0</v>
      </c>
      <c r="CK170" s="423">
        <f t="shared" si="123"/>
        <v>0</v>
      </c>
      <c r="CL170" s="423">
        <f t="shared" si="123"/>
        <v>0</v>
      </c>
      <c r="CM170" s="423">
        <f t="shared" si="123"/>
        <v>0</v>
      </c>
      <c r="CN170" s="423">
        <f t="shared" si="123"/>
        <v>0</v>
      </c>
      <c r="CO170" s="423">
        <f t="shared" si="123"/>
        <v>0</v>
      </c>
      <c r="CP170" s="423">
        <f t="shared" si="123"/>
        <v>0</v>
      </c>
      <c r="CQ170" s="423">
        <f t="shared" si="123"/>
        <v>0</v>
      </c>
      <c r="CR170" s="423">
        <f t="shared" si="123"/>
        <v>0</v>
      </c>
      <c r="CS170" s="423">
        <f t="shared" si="123"/>
        <v>0</v>
      </c>
      <c r="CT170" s="423">
        <f t="shared" si="123"/>
        <v>0</v>
      </c>
      <c r="CU170" s="423">
        <f t="shared" si="123"/>
        <v>0</v>
      </c>
      <c r="CV170" s="423">
        <f t="shared" si="123"/>
        <v>0</v>
      </c>
      <c r="CW170" s="423">
        <f t="shared" si="123"/>
        <v>0</v>
      </c>
      <c r="CX170" s="423">
        <f t="shared" si="123"/>
        <v>0</v>
      </c>
      <c r="CY170" s="423">
        <f t="shared" si="123"/>
        <v>0</v>
      </c>
      <c r="CZ170" s="423">
        <f t="shared" si="123"/>
        <v>0</v>
      </c>
      <c r="DA170" s="423">
        <f t="shared" si="123"/>
        <v>0</v>
      </c>
      <c r="DB170" s="423">
        <f t="shared" si="123"/>
        <v>0</v>
      </c>
      <c r="DC170" s="423">
        <f t="shared" si="123"/>
        <v>0</v>
      </c>
      <c r="DD170" s="423">
        <f t="shared" si="123"/>
        <v>0</v>
      </c>
      <c r="DE170" s="423">
        <f t="shared" si="123"/>
        <v>0</v>
      </c>
      <c r="DF170" s="423">
        <f t="shared" si="123"/>
        <v>0</v>
      </c>
      <c r="DG170" s="423">
        <f t="shared" si="123"/>
        <v>0</v>
      </c>
      <c r="DH170" s="423">
        <f t="shared" si="123"/>
        <v>0</v>
      </c>
      <c r="DI170" s="423">
        <f t="shared" si="123"/>
        <v>0</v>
      </c>
      <c r="DJ170" s="423">
        <f t="shared" si="123"/>
        <v>0</v>
      </c>
      <c r="DK170" s="423">
        <f t="shared" si="123"/>
        <v>0</v>
      </c>
      <c r="DL170" s="423">
        <f t="shared" si="123"/>
        <v>0</v>
      </c>
      <c r="DM170" s="423">
        <f t="shared" si="123"/>
        <v>0</v>
      </c>
      <c r="DN170" s="423">
        <f t="shared" si="123"/>
        <v>0</v>
      </c>
      <c r="DO170" s="423">
        <f t="shared" si="123"/>
        <v>0</v>
      </c>
      <c r="DP170" s="423">
        <f t="shared" si="123"/>
        <v>0</v>
      </c>
      <c r="DQ170" s="423">
        <f t="shared" si="123"/>
        <v>0</v>
      </c>
      <c r="DR170" s="423">
        <f t="shared" si="123"/>
        <v>0</v>
      </c>
      <c r="DS170" s="423">
        <f t="shared" si="123"/>
        <v>0</v>
      </c>
      <c r="DT170" s="423">
        <f t="shared" si="123"/>
        <v>0</v>
      </c>
      <c r="DU170" s="423">
        <f t="shared" si="123"/>
        <v>0</v>
      </c>
      <c r="DV170" s="423">
        <f t="shared" si="123"/>
        <v>0</v>
      </c>
      <c r="DW170" s="423">
        <f t="shared" si="123"/>
        <v>0</v>
      </c>
      <c r="DX170" s="423">
        <f t="shared" si="123"/>
        <v>0</v>
      </c>
      <c r="DY170" s="423">
        <f t="shared" si="123"/>
        <v>0</v>
      </c>
      <c r="DZ170" s="423">
        <f t="shared" si="123"/>
        <v>0</v>
      </c>
      <c r="EA170" s="423">
        <f t="shared" si="123"/>
        <v>0</v>
      </c>
      <c r="EB170" s="423">
        <f t="shared" ref="EB170:FA170" si="124">IF(EB$124=0,0,SUM(EB44)/EB$124*EB$127)</f>
        <v>0</v>
      </c>
      <c r="EC170" s="423">
        <f t="shared" si="124"/>
        <v>0</v>
      </c>
      <c r="ED170" s="423">
        <f t="shared" si="124"/>
        <v>0</v>
      </c>
      <c r="EE170" s="423">
        <f t="shared" si="124"/>
        <v>0</v>
      </c>
      <c r="EF170" s="423">
        <f t="shared" si="124"/>
        <v>0</v>
      </c>
      <c r="EG170" s="423">
        <f t="shared" si="124"/>
        <v>0</v>
      </c>
      <c r="EH170" s="423">
        <f t="shared" si="124"/>
        <v>0</v>
      </c>
      <c r="EI170" s="423">
        <f t="shared" si="124"/>
        <v>0</v>
      </c>
      <c r="EJ170" s="423">
        <f t="shared" si="124"/>
        <v>0</v>
      </c>
      <c r="EK170" s="423">
        <f t="shared" si="124"/>
        <v>0</v>
      </c>
      <c r="EL170" s="423">
        <f t="shared" si="124"/>
        <v>0</v>
      </c>
      <c r="EM170" s="423">
        <f t="shared" si="124"/>
        <v>0</v>
      </c>
      <c r="EN170" s="423">
        <f t="shared" si="124"/>
        <v>0</v>
      </c>
      <c r="EO170" s="423">
        <f t="shared" si="124"/>
        <v>0</v>
      </c>
      <c r="EP170" s="423">
        <f t="shared" si="124"/>
        <v>0</v>
      </c>
      <c r="EQ170" s="423">
        <f t="shared" si="124"/>
        <v>0</v>
      </c>
      <c r="ER170" s="423">
        <f t="shared" si="124"/>
        <v>0</v>
      </c>
      <c r="ES170" s="423">
        <f t="shared" si="124"/>
        <v>0</v>
      </c>
      <c r="ET170" s="423">
        <f t="shared" si="124"/>
        <v>0</v>
      </c>
      <c r="EU170" s="423">
        <f t="shared" si="124"/>
        <v>0</v>
      </c>
      <c r="EV170" s="423">
        <f t="shared" si="124"/>
        <v>0</v>
      </c>
      <c r="EW170" s="423">
        <f t="shared" si="124"/>
        <v>0</v>
      </c>
      <c r="EX170" s="423">
        <f t="shared" si="124"/>
        <v>0</v>
      </c>
      <c r="EY170" s="423">
        <f t="shared" si="124"/>
        <v>0</v>
      </c>
      <c r="EZ170" s="423">
        <f t="shared" si="124"/>
        <v>0</v>
      </c>
      <c r="FA170" s="423">
        <f t="shared" si="124"/>
        <v>0</v>
      </c>
      <c r="FB170" s="393" t="str">
        <f t="shared" si="10"/>
        <v>301</v>
      </c>
    </row>
    <row r="171" spans="1:158" x14ac:dyDescent="0.15">
      <c r="A171" s="423" t="s">
        <v>1790</v>
      </c>
      <c r="B171" s="423" t="s">
        <v>1103</v>
      </c>
      <c r="C171" s="424">
        <f t="shared" si="6"/>
        <v>0</v>
      </c>
      <c r="D171" s="423">
        <f t="shared" ref="D171:BO171" si="125">IF(D$124=0,0,SUM(D45)/D$124*D$127)</f>
        <v>0</v>
      </c>
      <c r="E171" s="423">
        <f t="shared" si="125"/>
        <v>0</v>
      </c>
      <c r="F171" s="423">
        <f t="shared" si="125"/>
        <v>0</v>
      </c>
      <c r="G171" s="423">
        <f t="shared" si="125"/>
        <v>0</v>
      </c>
      <c r="H171" s="423">
        <f t="shared" si="125"/>
        <v>0</v>
      </c>
      <c r="I171" s="423">
        <f t="shared" si="125"/>
        <v>0</v>
      </c>
      <c r="J171" s="423">
        <f t="shared" si="125"/>
        <v>0</v>
      </c>
      <c r="K171" s="423">
        <f t="shared" si="125"/>
        <v>0</v>
      </c>
      <c r="L171" s="423">
        <f t="shared" si="125"/>
        <v>0</v>
      </c>
      <c r="M171" s="423">
        <f t="shared" si="125"/>
        <v>0</v>
      </c>
      <c r="N171" s="423">
        <f t="shared" si="125"/>
        <v>0</v>
      </c>
      <c r="O171" s="423">
        <f t="shared" si="125"/>
        <v>0</v>
      </c>
      <c r="P171" s="423">
        <f t="shared" si="125"/>
        <v>0</v>
      </c>
      <c r="Q171" s="423">
        <f t="shared" si="125"/>
        <v>0</v>
      </c>
      <c r="R171" s="423">
        <f t="shared" si="125"/>
        <v>0</v>
      </c>
      <c r="S171" s="423">
        <f t="shared" si="125"/>
        <v>0</v>
      </c>
      <c r="T171" s="423">
        <f t="shared" si="125"/>
        <v>0</v>
      </c>
      <c r="U171" s="423">
        <f t="shared" si="125"/>
        <v>0</v>
      </c>
      <c r="V171" s="423">
        <f t="shared" si="125"/>
        <v>0</v>
      </c>
      <c r="W171" s="423">
        <f t="shared" si="125"/>
        <v>0</v>
      </c>
      <c r="X171" s="423">
        <f t="shared" si="125"/>
        <v>0</v>
      </c>
      <c r="Y171" s="423">
        <f t="shared" si="125"/>
        <v>0</v>
      </c>
      <c r="Z171" s="423">
        <f t="shared" si="125"/>
        <v>0</v>
      </c>
      <c r="AA171" s="423">
        <f t="shared" si="125"/>
        <v>0</v>
      </c>
      <c r="AB171" s="423">
        <f t="shared" si="125"/>
        <v>0</v>
      </c>
      <c r="AC171" s="423">
        <f t="shared" si="125"/>
        <v>0</v>
      </c>
      <c r="AD171" s="423">
        <f t="shared" si="125"/>
        <v>0</v>
      </c>
      <c r="AE171" s="423">
        <f t="shared" si="125"/>
        <v>0</v>
      </c>
      <c r="AF171" s="423">
        <f t="shared" si="125"/>
        <v>0</v>
      </c>
      <c r="AG171" s="423">
        <f t="shared" si="125"/>
        <v>0</v>
      </c>
      <c r="AH171" s="423">
        <f t="shared" si="125"/>
        <v>0</v>
      </c>
      <c r="AI171" s="423">
        <f t="shared" si="125"/>
        <v>0</v>
      </c>
      <c r="AJ171" s="423">
        <f t="shared" si="125"/>
        <v>0</v>
      </c>
      <c r="AK171" s="423">
        <f t="shared" si="125"/>
        <v>0</v>
      </c>
      <c r="AL171" s="423">
        <f t="shared" si="125"/>
        <v>0</v>
      </c>
      <c r="AM171" s="423">
        <f t="shared" si="125"/>
        <v>0</v>
      </c>
      <c r="AN171" s="423">
        <f t="shared" si="125"/>
        <v>0</v>
      </c>
      <c r="AO171" s="423">
        <f t="shared" si="125"/>
        <v>0</v>
      </c>
      <c r="AP171" s="423">
        <f t="shared" si="125"/>
        <v>0</v>
      </c>
      <c r="AQ171" s="423">
        <f t="shared" si="125"/>
        <v>0</v>
      </c>
      <c r="AR171" s="423">
        <f t="shared" si="125"/>
        <v>0</v>
      </c>
      <c r="AS171" s="423">
        <f t="shared" si="125"/>
        <v>0</v>
      </c>
      <c r="AT171" s="423">
        <f t="shared" si="125"/>
        <v>0</v>
      </c>
      <c r="AU171" s="423">
        <f t="shared" si="125"/>
        <v>0</v>
      </c>
      <c r="AV171" s="423">
        <f t="shared" si="125"/>
        <v>0</v>
      </c>
      <c r="AW171" s="423">
        <f t="shared" si="125"/>
        <v>0</v>
      </c>
      <c r="AX171" s="423">
        <f t="shared" si="125"/>
        <v>0</v>
      </c>
      <c r="AY171" s="423">
        <f t="shared" si="125"/>
        <v>0</v>
      </c>
      <c r="AZ171" s="423">
        <f t="shared" si="125"/>
        <v>0</v>
      </c>
      <c r="BA171" s="423">
        <f t="shared" si="125"/>
        <v>0</v>
      </c>
      <c r="BB171" s="423">
        <f t="shared" si="125"/>
        <v>0</v>
      </c>
      <c r="BC171" s="423">
        <f t="shared" si="125"/>
        <v>0</v>
      </c>
      <c r="BD171" s="423">
        <f t="shared" si="125"/>
        <v>0</v>
      </c>
      <c r="BE171" s="423">
        <f t="shared" si="125"/>
        <v>0</v>
      </c>
      <c r="BF171" s="423">
        <f t="shared" si="125"/>
        <v>0</v>
      </c>
      <c r="BG171" s="423">
        <f t="shared" si="125"/>
        <v>0</v>
      </c>
      <c r="BH171" s="423">
        <f t="shared" si="125"/>
        <v>0</v>
      </c>
      <c r="BI171" s="423">
        <f t="shared" si="125"/>
        <v>0</v>
      </c>
      <c r="BJ171" s="423">
        <f t="shared" si="125"/>
        <v>0</v>
      </c>
      <c r="BK171" s="423">
        <f t="shared" si="125"/>
        <v>0</v>
      </c>
      <c r="BL171" s="423">
        <f t="shared" si="125"/>
        <v>0</v>
      </c>
      <c r="BM171" s="423">
        <f t="shared" si="125"/>
        <v>0</v>
      </c>
      <c r="BN171" s="423">
        <f t="shared" si="125"/>
        <v>0</v>
      </c>
      <c r="BO171" s="423">
        <f t="shared" si="125"/>
        <v>0</v>
      </c>
      <c r="BP171" s="423">
        <f t="shared" ref="BP171:EA171" si="126">IF(BP$124=0,0,SUM(BP45)/BP$124*BP$127)</f>
        <v>0</v>
      </c>
      <c r="BQ171" s="423">
        <f t="shared" si="126"/>
        <v>0</v>
      </c>
      <c r="BR171" s="423">
        <f t="shared" si="126"/>
        <v>0</v>
      </c>
      <c r="BS171" s="423">
        <f t="shared" si="126"/>
        <v>0</v>
      </c>
      <c r="BT171" s="423">
        <f t="shared" si="126"/>
        <v>0</v>
      </c>
      <c r="BU171" s="423">
        <f t="shared" si="126"/>
        <v>0</v>
      </c>
      <c r="BV171" s="423">
        <f t="shared" si="126"/>
        <v>0</v>
      </c>
      <c r="BW171" s="423">
        <f t="shared" si="126"/>
        <v>0</v>
      </c>
      <c r="BX171" s="423">
        <f t="shared" si="126"/>
        <v>0</v>
      </c>
      <c r="BY171" s="423">
        <f t="shared" si="126"/>
        <v>0</v>
      </c>
      <c r="BZ171" s="423">
        <f t="shared" si="126"/>
        <v>0</v>
      </c>
      <c r="CA171" s="423">
        <f t="shared" si="126"/>
        <v>0</v>
      </c>
      <c r="CB171" s="423">
        <f t="shared" si="126"/>
        <v>0</v>
      </c>
      <c r="CC171" s="423">
        <f t="shared" si="126"/>
        <v>0</v>
      </c>
      <c r="CD171" s="423">
        <f t="shared" si="126"/>
        <v>0</v>
      </c>
      <c r="CE171" s="423">
        <f t="shared" si="126"/>
        <v>0</v>
      </c>
      <c r="CF171" s="423">
        <f t="shared" si="126"/>
        <v>0</v>
      </c>
      <c r="CG171" s="423">
        <f t="shared" si="126"/>
        <v>0</v>
      </c>
      <c r="CH171" s="423">
        <f t="shared" si="126"/>
        <v>0</v>
      </c>
      <c r="CI171" s="423">
        <f t="shared" si="126"/>
        <v>0</v>
      </c>
      <c r="CJ171" s="423">
        <f t="shared" si="126"/>
        <v>0</v>
      </c>
      <c r="CK171" s="423">
        <f t="shared" si="126"/>
        <v>0</v>
      </c>
      <c r="CL171" s="423">
        <f t="shared" si="126"/>
        <v>0</v>
      </c>
      <c r="CM171" s="423">
        <f t="shared" si="126"/>
        <v>0</v>
      </c>
      <c r="CN171" s="423">
        <f t="shared" si="126"/>
        <v>0</v>
      </c>
      <c r="CO171" s="423">
        <f t="shared" si="126"/>
        <v>0</v>
      </c>
      <c r="CP171" s="423">
        <f t="shared" si="126"/>
        <v>0</v>
      </c>
      <c r="CQ171" s="423">
        <f t="shared" si="126"/>
        <v>0</v>
      </c>
      <c r="CR171" s="423">
        <f t="shared" si="126"/>
        <v>0</v>
      </c>
      <c r="CS171" s="423">
        <f t="shared" si="126"/>
        <v>0</v>
      </c>
      <c r="CT171" s="423">
        <f t="shared" si="126"/>
        <v>0</v>
      </c>
      <c r="CU171" s="423">
        <f t="shared" si="126"/>
        <v>0</v>
      </c>
      <c r="CV171" s="423">
        <f t="shared" si="126"/>
        <v>0</v>
      </c>
      <c r="CW171" s="423">
        <f t="shared" si="126"/>
        <v>0</v>
      </c>
      <c r="CX171" s="423">
        <f t="shared" si="126"/>
        <v>0</v>
      </c>
      <c r="CY171" s="423">
        <f t="shared" si="126"/>
        <v>0</v>
      </c>
      <c r="CZ171" s="423">
        <f t="shared" si="126"/>
        <v>0</v>
      </c>
      <c r="DA171" s="423">
        <f t="shared" si="126"/>
        <v>0</v>
      </c>
      <c r="DB171" s="423">
        <f t="shared" si="126"/>
        <v>0</v>
      </c>
      <c r="DC171" s="423">
        <f t="shared" si="126"/>
        <v>0</v>
      </c>
      <c r="DD171" s="423">
        <f t="shared" si="126"/>
        <v>0</v>
      </c>
      <c r="DE171" s="423">
        <f t="shared" si="126"/>
        <v>0</v>
      </c>
      <c r="DF171" s="423">
        <f t="shared" si="126"/>
        <v>0</v>
      </c>
      <c r="DG171" s="423">
        <f t="shared" si="126"/>
        <v>0</v>
      </c>
      <c r="DH171" s="423">
        <f t="shared" si="126"/>
        <v>0</v>
      </c>
      <c r="DI171" s="423">
        <f t="shared" si="126"/>
        <v>0</v>
      </c>
      <c r="DJ171" s="423">
        <f t="shared" si="126"/>
        <v>0</v>
      </c>
      <c r="DK171" s="423">
        <f t="shared" si="126"/>
        <v>0</v>
      </c>
      <c r="DL171" s="423">
        <f t="shared" si="126"/>
        <v>0</v>
      </c>
      <c r="DM171" s="423">
        <f t="shared" si="126"/>
        <v>0</v>
      </c>
      <c r="DN171" s="423">
        <f t="shared" si="126"/>
        <v>0</v>
      </c>
      <c r="DO171" s="423">
        <f t="shared" si="126"/>
        <v>0</v>
      </c>
      <c r="DP171" s="423">
        <f t="shared" si="126"/>
        <v>0</v>
      </c>
      <c r="DQ171" s="423">
        <f t="shared" si="126"/>
        <v>0</v>
      </c>
      <c r="DR171" s="423">
        <f t="shared" si="126"/>
        <v>0</v>
      </c>
      <c r="DS171" s="423">
        <f t="shared" si="126"/>
        <v>0</v>
      </c>
      <c r="DT171" s="423">
        <f t="shared" si="126"/>
        <v>0</v>
      </c>
      <c r="DU171" s="423">
        <f t="shared" si="126"/>
        <v>0</v>
      </c>
      <c r="DV171" s="423">
        <f t="shared" si="126"/>
        <v>0</v>
      </c>
      <c r="DW171" s="423">
        <f t="shared" si="126"/>
        <v>0</v>
      </c>
      <c r="DX171" s="423">
        <f t="shared" si="126"/>
        <v>0</v>
      </c>
      <c r="DY171" s="423">
        <f t="shared" si="126"/>
        <v>0</v>
      </c>
      <c r="DZ171" s="423">
        <f t="shared" si="126"/>
        <v>0</v>
      </c>
      <c r="EA171" s="423">
        <f t="shared" si="126"/>
        <v>0</v>
      </c>
      <c r="EB171" s="423">
        <f t="shared" ref="EB171:FA171" si="127">IF(EB$124=0,0,SUM(EB45)/EB$124*EB$127)</f>
        <v>0</v>
      </c>
      <c r="EC171" s="423">
        <f t="shared" si="127"/>
        <v>0</v>
      </c>
      <c r="ED171" s="423">
        <f t="shared" si="127"/>
        <v>0</v>
      </c>
      <c r="EE171" s="423">
        <f t="shared" si="127"/>
        <v>0</v>
      </c>
      <c r="EF171" s="423">
        <f t="shared" si="127"/>
        <v>0</v>
      </c>
      <c r="EG171" s="423">
        <f t="shared" si="127"/>
        <v>0</v>
      </c>
      <c r="EH171" s="423">
        <f t="shared" si="127"/>
        <v>0</v>
      </c>
      <c r="EI171" s="423">
        <f t="shared" si="127"/>
        <v>0</v>
      </c>
      <c r="EJ171" s="423">
        <f t="shared" si="127"/>
        <v>0</v>
      </c>
      <c r="EK171" s="423">
        <f t="shared" si="127"/>
        <v>0</v>
      </c>
      <c r="EL171" s="423">
        <f t="shared" si="127"/>
        <v>0</v>
      </c>
      <c r="EM171" s="423">
        <f t="shared" si="127"/>
        <v>0</v>
      </c>
      <c r="EN171" s="423">
        <f t="shared" si="127"/>
        <v>0</v>
      </c>
      <c r="EO171" s="423">
        <f t="shared" si="127"/>
        <v>0</v>
      </c>
      <c r="EP171" s="423">
        <f t="shared" si="127"/>
        <v>0</v>
      </c>
      <c r="EQ171" s="423">
        <f t="shared" si="127"/>
        <v>0</v>
      </c>
      <c r="ER171" s="423">
        <f t="shared" si="127"/>
        <v>0</v>
      </c>
      <c r="ES171" s="423">
        <f t="shared" si="127"/>
        <v>0</v>
      </c>
      <c r="ET171" s="423">
        <f t="shared" si="127"/>
        <v>0</v>
      </c>
      <c r="EU171" s="423">
        <f t="shared" si="127"/>
        <v>0</v>
      </c>
      <c r="EV171" s="423">
        <f t="shared" si="127"/>
        <v>0</v>
      </c>
      <c r="EW171" s="423">
        <f t="shared" si="127"/>
        <v>0</v>
      </c>
      <c r="EX171" s="423">
        <f t="shared" si="127"/>
        <v>0</v>
      </c>
      <c r="EY171" s="423">
        <f t="shared" si="127"/>
        <v>0</v>
      </c>
      <c r="EZ171" s="423">
        <f t="shared" si="127"/>
        <v>0</v>
      </c>
      <c r="FA171" s="423">
        <f t="shared" si="127"/>
        <v>0</v>
      </c>
      <c r="FB171" s="393" t="str">
        <f t="shared" si="10"/>
        <v>311</v>
      </c>
    </row>
    <row r="172" spans="1:158" x14ac:dyDescent="0.15">
      <c r="A172" s="423" t="s">
        <v>1789</v>
      </c>
      <c r="B172" s="423" t="s">
        <v>1104</v>
      </c>
      <c r="C172" s="424">
        <f t="shared" si="6"/>
        <v>0</v>
      </c>
      <c r="D172" s="423">
        <f t="shared" ref="D172:BO172" si="128">IF(D$124=0,0,SUM(D46)/D$124*D$127)</f>
        <v>0</v>
      </c>
      <c r="E172" s="423">
        <f t="shared" si="128"/>
        <v>0</v>
      </c>
      <c r="F172" s="423">
        <f t="shared" si="128"/>
        <v>0</v>
      </c>
      <c r="G172" s="423">
        <f t="shared" si="128"/>
        <v>0</v>
      </c>
      <c r="H172" s="423">
        <f t="shared" si="128"/>
        <v>0</v>
      </c>
      <c r="I172" s="423">
        <f t="shared" si="128"/>
        <v>0</v>
      </c>
      <c r="J172" s="423">
        <f t="shared" si="128"/>
        <v>0</v>
      </c>
      <c r="K172" s="423">
        <f t="shared" si="128"/>
        <v>0</v>
      </c>
      <c r="L172" s="423">
        <f t="shared" si="128"/>
        <v>0</v>
      </c>
      <c r="M172" s="423">
        <f t="shared" si="128"/>
        <v>0</v>
      </c>
      <c r="N172" s="423">
        <f t="shared" si="128"/>
        <v>0</v>
      </c>
      <c r="O172" s="423">
        <f t="shared" si="128"/>
        <v>0</v>
      </c>
      <c r="P172" s="423">
        <f t="shared" si="128"/>
        <v>0</v>
      </c>
      <c r="Q172" s="423">
        <f t="shared" si="128"/>
        <v>0</v>
      </c>
      <c r="R172" s="423">
        <f t="shared" si="128"/>
        <v>0</v>
      </c>
      <c r="S172" s="423">
        <f t="shared" si="128"/>
        <v>0</v>
      </c>
      <c r="T172" s="423">
        <f t="shared" si="128"/>
        <v>0</v>
      </c>
      <c r="U172" s="423">
        <f t="shared" si="128"/>
        <v>0</v>
      </c>
      <c r="V172" s="423">
        <f t="shared" si="128"/>
        <v>0</v>
      </c>
      <c r="W172" s="423">
        <f t="shared" si="128"/>
        <v>0</v>
      </c>
      <c r="X172" s="423">
        <f t="shared" si="128"/>
        <v>0</v>
      </c>
      <c r="Y172" s="423">
        <f t="shared" si="128"/>
        <v>0</v>
      </c>
      <c r="Z172" s="423">
        <f t="shared" si="128"/>
        <v>0</v>
      </c>
      <c r="AA172" s="423">
        <f t="shared" si="128"/>
        <v>0</v>
      </c>
      <c r="AB172" s="423">
        <f t="shared" si="128"/>
        <v>0</v>
      </c>
      <c r="AC172" s="423">
        <f t="shared" si="128"/>
        <v>0</v>
      </c>
      <c r="AD172" s="423">
        <f t="shared" si="128"/>
        <v>0</v>
      </c>
      <c r="AE172" s="423">
        <f t="shared" si="128"/>
        <v>0</v>
      </c>
      <c r="AF172" s="423">
        <f t="shared" si="128"/>
        <v>0</v>
      </c>
      <c r="AG172" s="423">
        <f t="shared" si="128"/>
        <v>0</v>
      </c>
      <c r="AH172" s="423">
        <f t="shared" si="128"/>
        <v>0</v>
      </c>
      <c r="AI172" s="423">
        <f t="shared" si="128"/>
        <v>0</v>
      </c>
      <c r="AJ172" s="423">
        <f t="shared" si="128"/>
        <v>0</v>
      </c>
      <c r="AK172" s="423">
        <f t="shared" si="128"/>
        <v>0</v>
      </c>
      <c r="AL172" s="423">
        <f t="shared" si="128"/>
        <v>0</v>
      </c>
      <c r="AM172" s="423">
        <f t="shared" si="128"/>
        <v>0</v>
      </c>
      <c r="AN172" s="423">
        <f t="shared" si="128"/>
        <v>0</v>
      </c>
      <c r="AO172" s="423">
        <f t="shared" si="128"/>
        <v>0</v>
      </c>
      <c r="AP172" s="423">
        <f t="shared" si="128"/>
        <v>0</v>
      </c>
      <c r="AQ172" s="423">
        <f t="shared" si="128"/>
        <v>0</v>
      </c>
      <c r="AR172" s="423">
        <f t="shared" si="128"/>
        <v>0</v>
      </c>
      <c r="AS172" s="423">
        <f t="shared" si="128"/>
        <v>0</v>
      </c>
      <c r="AT172" s="423">
        <f t="shared" si="128"/>
        <v>0</v>
      </c>
      <c r="AU172" s="423">
        <f t="shared" si="128"/>
        <v>0</v>
      </c>
      <c r="AV172" s="423">
        <f t="shared" si="128"/>
        <v>0</v>
      </c>
      <c r="AW172" s="423">
        <f t="shared" si="128"/>
        <v>0</v>
      </c>
      <c r="AX172" s="423">
        <f t="shared" si="128"/>
        <v>0</v>
      </c>
      <c r="AY172" s="423">
        <f t="shared" si="128"/>
        <v>0</v>
      </c>
      <c r="AZ172" s="423">
        <f t="shared" si="128"/>
        <v>0</v>
      </c>
      <c r="BA172" s="423">
        <f t="shared" si="128"/>
        <v>0</v>
      </c>
      <c r="BB172" s="423">
        <f t="shared" si="128"/>
        <v>0</v>
      </c>
      <c r="BC172" s="423">
        <f t="shared" si="128"/>
        <v>0</v>
      </c>
      <c r="BD172" s="423">
        <f t="shared" si="128"/>
        <v>0</v>
      </c>
      <c r="BE172" s="423">
        <f t="shared" si="128"/>
        <v>0</v>
      </c>
      <c r="BF172" s="423">
        <f t="shared" si="128"/>
        <v>0</v>
      </c>
      <c r="BG172" s="423">
        <f t="shared" si="128"/>
        <v>0</v>
      </c>
      <c r="BH172" s="423">
        <f t="shared" si="128"/>
        <v>0</v>
      </c>
      <c r="BI172" s="423">
        <f t="shared" si="128"/>
        <v>0</v>
      </c>
      <c r="BJ172" s="423">
        <f t="shared" si="128"/>
        <v>0</v>
      </c>
      <c r="BK172" s="423">
        <f t="shared" si="128"/>
        <v>0</v>
      </c>
      <c r="BL172" s="423">
        <f t="shared" si="128"/>
        <v>0</v>
      </c>
      <c r="BM172" s="423">
        <f t="shared" si="128"/>
        <v>0</v>
      </c>
      <c r="BN172" s="423">
        <f t="shared" si="128"/>
        <v>0</v>
      </c>
      <c r="BO172" s="423">
        <f t="shared" si="128"/>
        <v>0</v>
      </c>
      <c r="BP172" s="423">
        <f t="shared" ref="BP172:EA172" si="129">IF(BP$124=0,0,SUM(BP46)/BP$124*BP$127)</f>
        <v>0</v>
      </c>
      <c r="BQ172" s="423">
        <f t="shared" si="129"/>
        <v>0</v>
      </c>
      <c r="BR172" s="423">
        <f t="shared" si="129"/>
        <v>0</v>
      </c>
      <c r="BS172" s="423">
        <f t="shared" si="129"/>
        <v>0</v>
      </c>
      <c r="BT172" s="423">
        <f t="shared" si="129"/>
        <v>0</v>
      </c>
      <c r="BU172" s="423">
        <f t="shared" si="129"/>
        <v>0</v>
      </c>
      <c r="BV172" s="423">
        <f t="shared" si="129"/>
        <v>0</v>
      </c>
      <c r="BW172" s="423">
        <f t="shared" si="129"/>
        <v>0</v>
      </c>
      <c r="BX172" s="423">
        <f t="shared" si="129"/>
        <v>0</v>
      </c>
      <c r="BY172" s="423">
        <f t="shared" si="129"/>
        <v>0</v>
      </c>
      <c r="BZ172" s="423">
        <f t="shared" si="129"/>
        <v>0</v>
      </c>
      <c r="CA172" s="423">
        <f t="shared" si="129"/>
        <v>0</v>
      </c>
      <c r="CB172" s="423">
        <f t="shared" si="129"/>
        <v>0</v>
      </c>
      <c r="CC172" s="423">
        <f t="shared" si="129"/>
        <v>0</v>
      </c>
      <c r="CD172" s="423">
        <f t="shared" si="129"/>
        <v>0</v>
      </c>
      <c r="CE172" s="423">
        <f t="shared" si="129"/>
        <v>0</v>
      </c>
      <c r="CF172" s="423">
        <f t="shared" si="129"/>
        <v>0</v>
      </c>
      <c r="CG172" s="423">
        <f t="shared" si="129"/>
        <v>0</v>
      </c>
      <c r="CH172" s="423">
        <f t="shared" si="129"/>
        <v>0</v>
      </c>
      <c r="CI172" s="423">
        <f t="shared" si="129"/>
        <v>0</v>
      </c>
      <c r="CJ172" s="423">
        <f t="shared" si="129"/>
        <v>0</v>
      </c>
      <c r="CK172" s="423">
        <f t="shared" si="129"/>
        <v>0</v>
      </c>
      <c r="CL172" s="423">
        <f t="shared" si="129"/>
        <v>0</v>
      </c>
      <c r="CM172" s="423">
        <f t="shared" si="129"/>
        <v>0</v>
      </c>
      <c r="CN172" s="423">
        <f t="shared" si="129"/>
        <v>0</v>
      </c>
      <c r="CO172" s="423">
        <f t="shared" si="129"/>
        <v>0</v>
      </c>
      <c r="CP172" s="423">
        <f t="shared" si="129"/>
        <v>0</v>
      </c>
      <c r="CQ172" s="423">
        <f t="shared" si="129"/>
        <v>0</v>
      </c>
      <c r="CR172" s="423">
        <f t="shared" si="129"/>
        <v>0</v>
      </c>
      <c r="CS172" s="423">
        <f t="shared" si="129"/>
        <v>0</v>
      </c>
      <c r="CT172" s="423">
        <f t="shared" si="129"/>
        <v>0</v>
      </c>
      <c r="CU172" s="423">
        <f t="shared" si="129"/>
        <v>0</v>
      </c>
      <c r="CV172" s="423">
        <f t="shared" si="129"/>
        <v>0</v>
      </c>
      <c r="CW172" s="423">
        <f t="shared" si="129"/>
        <v>0</v>
      </c>
      <c r="CX172" s="423">
        <f t="shared" si="129"/>
        <v>0</v>
      </c>
      <c r="CY172" s="423">
        <f t="shared" si="129"/>
        <v>0</v>
      </c>
      <c r="CZ172" s="423">
        <f t="shared" si="129"/>
        <v>0</v>
      </c>
      <c r="DA172" s="423">
        <f t="shared" si="129"/>
        <v>0</v>
      </c>
      <c r="DB172" s="423">
        <f t="shared" si="129"/>
        <v>0</v>
      </c>
      <c r="DC172" s="423">
        <f t="shared" si="129"/>
        <v>0</v>
      </c>
      <c r="DD172" s="423">
        <f t="shared" si="129"/>
        <v>0</v>
      </c>
      <c r="DE172" s="423">
        <f t="shared" si="129"/>
        <v>0</v>
      </c>
      <c r="DF172" s="423">
        <f t="shared" si="129"/>
        <v>0</v>
      </c>
      <c r="DG172" s="423">
        <f t="shared" si="129"/>
        <v>0</v>
      </c>
      <c r="DH172" s="423">
        <f t="shared" si="129"/>
        <v>0</v>
      </c>
      <c r="DI172" s="423">
        <f t="shared" si="129"/>
        <v>0</v>
      </c>
      <c r="DJ172" s="423">
        <f t="shared" si="129"/>
        <v>0</v>
      </c>
      <c r="DK172" s="423">
        <f t="shared" si="129"/>
        <v>0</v>
      </c>
      <c r="DL172" s="423">
        <f t="shared" si="129"/>
        <v>0</v>
      </c>
      <c r="DM172" s="423">
        <f t="shared" si="129"/>
        <v>0</v>
      </c>
      <c r="DN172" s="423">
        <f t="shared" si="129"/>
        <v>0</v>
      </c>
      <c r="DO172" s="423">
        <f t="shared" si="129"/>
        <v>0</v>
      </c>
      <c r="DP172" s="423">
        <f t="shared" si="129"/>
        <v>0</v>
      </c>
      <c r="DQ172" s="423">
        <f t="shared" si="129"/>
        <v>0</v>
      </c>
      <c r="DR172" s="423">
        <f t="shared" si="129"/>
        <v>0</v>
      </c>
      <c r="DS172" s="423">
        <f t="shared" si="129"/>
        <v>0</v>
      </c>
      <c r="DT172" s="423">
        <f t="shared" si="129"/>
        <v>0</v>
      </c>
      <c r="DU172" s="423">
        <f t="shared" si="129"/>
        <v>0</v>
      </c>
      <c r="DV172" s="423">
        <f t="shared" si="129"/>
        <v>0</v>
      </c>
      <c r="DW172" s="423">
        <f t="shared" si="129"/>
        <v>0</v>
      </c>
      <c r="DX172" s="423">
        <f t="shared" si="129"/>
        <v>0</v>
      </c>
      <c r="DY172" s="423">
        <f t="shared" si="129"/>
        <v>0</v>
      </c>
      <c r="DZ172" s="423">
        <f t="shared" si="129"/>
        <v>0</v>
      </c>
      <c r="EA172" s="423">
        <f t="shared" si="129"/>
        <v>0</v>
      </c>
      <c r="EB172" s="423">
        <f t="shared" ref="EB172:FA172" si="130">IF(EB$124=0,0,SUM(EB46)/EB$124*EB$127)</f>
        <v>0</v>
      </c>
      <c r="EC172" s="423">
        <f t="shared" si="130"/>
        <v>0</v>
      </c>
      <c r="ED172" s="423">
        <f t="shared" si="130"/>
        <v>0</v>
      </c>
      <c r="EE172" s="423">
        <f t="shared" si="130"/>
        <v>0</v>
      </c>
      <c r="EF172" s="423">
        <f t="shared" si="130"/>
        <v>0</v>
      </c>
      <c r="EG172" s="423">
        <f t="shared" si="130"/>
        <v>0</v>
      </c>
      <c r="EH172" s="423">
        <f t="shared" si="130"/>
        <v>0</v>
      </c>
      <c r="EI172" s="423">
        <f t="shared" si="130"/>
        <v>0</v>
      </c>
      <c r="EJ172" s="423">
        <f t="shared" si="130"/>
        <v>0</v>
      </c>
      <c r="EK172" s="423">
        <f t="shared" si="130"/>
        <v>0</v>
      </c>
      <c r="EL172" s="423">
        <f t="shared" si="130"/>
        <v>0</v>
      </c>
      <c r="EM172" s="423">
        <f t="shared" si="130"/>
        <v>0</v>
      </c>
      <c r="EN172" s="423">
        <f t="shared" si="130"/>
        <v>0</v>
      </c>
      <c r="EO172" s="423">
        <f t="shared" si="130"/>
        <v>0</v>
      </c>
      <c r="EP172" s="423">
        <f t="shared" si="130"/>
        <v>0</v>
      </c>
      <c r="EQ172" s="423">
        <f t="shared" si="130"/>
        <v>0</v>
      </c>
      <c r="ER172" s="423">
        <f t="shared" si="130"/>
        <v>0</v>
      </c>
      <c r="ES172" s="423">
        <f t="shared" si="130"/>
        <v>0</v>
      </c>
      <c r="ET172" s="423">
        <f t="shared" si="130"/>
        <v>0</v>
      </c>
      <c r="EU172" s="423">
        <f t="shared" si="130"/>
        <v>0</v>
      </c>
      <c r="EV172" s="423">
        <f t="shared" si="130"/>
        <v>0</v>
      </c>
      <c r="EW172" s="423">
        <f t="shared" si="130"/>
        <v>0</v>
      </c>
      <c r="EX172" s="423">
        <f t="shared" si="130"/>
        <v>0</v>
      </c>
      <c r="EY172" s="423">
        <f t="shared" si="130"/>
        <v>0</v>
      </c>
      <c r="EZ172" s="423">
        <f t="shared" si="130"/>
        <v>0</v>
      </c>
      <c r="FA172" s="423">
        <f t="shared" si="130"/>
        <v>0</v>
      </c>
      <c r="FB172" s="393" t="str">
        <f t="shared" si="10"/>
        <v>311</v>
      </c>
    </row>
    <row r="173" spans="1:158" x14ac:dyDescent="0.15">
      <c r="A173" s="423" t="s">
        <v>1788</v>
      </c>
      <c r="B173" s="423" t="s">
        <v>364</v>
      </c>
      <c r="C173" s="424">
        <f t="shared" si="6"/>
        <v>0</v>
      </c>
      <c r="D173" s="423">
        <f t="shared" ref="D173:BO173" si="131">IF(D$124=0,0,SUM(D47)/D$124*D$127)</f>
        <v>0</v>
      </c>
      <c r="E173" s="423">
        <f t="shared" si="131"/>
        <v>0</v>
      </c>
      <c r="F173" s="423">
        <f t="shared" si="131"/>
        <v>0</v>
      </c>
      <c r="G173" s="423">
        <f t="shared" si="131"/>
        <v>0</v>
      </c>
      <c r="H173" s="423">
        <f t="shared" si="131"/>
        <v>0</v>
      </c>
      <c r="I173" s="423">
        <f t="shared" si="131"/>
        <v>0</v>
      </c>
      <c r="J173" s="423">
        <f t="shared" si="131"/>
        <v>0</v>
      </c>
      <c r="K173" s="423">
        <f t="shared" si="131"/>
        <v>0</v>
      </c>
      <c r="L173" s="423">
        <f t="shared" si="131"/>
        <v>0</v>
      </c>
      <c r="M173" s="423">
        <f t="shared" si="131"/>
        <v>0</v>
      </c>
      <c r="N173" s="423">
        <f t="shared" si="131"/>
        <v>0</v>
      </c>
      <c r="O173" s="423">
        <f t="shared" si="131"/>
        <v>0</v>
      </c>
      <c r="P173" s="423">
        <f t="shared" si="131"/>
        <v>0</v>
      </c>
      <c r="Q173" s="423">
        <f t="shared" si="131"/>
        <v>0</v>
      </c>
      <c r="R173" s="423">
        <f t="shared" si="131"/>
        <v>0</v>
      </c>
      <c r="S173" s="423">
        <f t="shared" si="131"/>
        <v>0</v>
      </c>
      <c r="T173" s="423">
        <f t="shared" si="131"/>
        <v>0</v>
      </c>
      <c r="U173" s="423">
        <f t="shared" si="131"/>
        <v>0</v>
      </c>
      <c r="V173" s="423">
        <f t="shared" si="131"/>
        <v>0</v>
      </c>
      <c r="W173" s="423">
        <f t="shared" si="131"/>
        <v>0</v>
      </c>
      <c r="X173" s="423">
        <f t="shared" si="131"/>
        <v>0</v>
      </c>
      <c r="Y173" s="423">
        <f t="shared" si="131"/>
        <v>0</v>
      </c>
      <c r="Z173" s="423">
        <f t="shared" si="131"/>
        <v>0</v>
      </c>
      <c r="AA173" s="423">
        <f t="shared" si="131"/>
        <v>0</v>
      </c>
      <c r="AB173" s="423">
        <f t="shared" si="131"/>
        <v>0</v>
      </c>
      <c r="AC173" s="423">
        <f t="shared" si="131"/>
        <v>0</v>
      </c>
      <c r="AD173" s="423">
        <f t="shared" si="131"/>
        <v>0</v>
      </c>
      <c r="AE173" s="423">
        <f t="shared" si="131"/>
        <v>0</v>
      </c>
      <c r="AF173" s="423">
        <f t="shared" si="131"/>
        <v>0</v>
      </c>
      <c r="AG173" s="423">
        <f t="shared" si="131"/>
        <v>0</v>
      </c>
      <c r="AH173" s="423">
        <f t="shared" si="131"/>
        <v>0</v>
      </c>
      <c r="AI173" s="423">
        <f t="shared" si="131"/>
        <v>0</v>
      </c>
      <c r="AJ173" s="423">
        <f t="shared" si="131"/>
        <v>0</v>
      </c>
      <c r="AK173" s="423">
        <f t="shared" si="131"/>
        <v>0</v>
      </c>
      <c r="AL173" s="423">
        <f t="shared" si="131"/>
        <v>0</v>
      </c>
      <c r="AM173" s="423">
        <f t="shared" si="131"/>
        <v>0</v>
      </c>
      <c r="AN173" s="423">
        <f t="shared" si="131"/>
        <v>0</v>
      </c>
      <c r="AO173" s="423">
        <f t="shared" si="131"/>
        <v>0</v>
      </c>
      <c r="AP173" s="423">
        <f t="shared" si="131"/>
        <v>0</v>
      </c>
      <c r="AQ173" s="423">
        <f t="shared" si="131"/>
        <v>0</v>
      </c>
      <c r="AR173" s="423">
        <f t="shared" si="131"/>
        <v>0</v>
      </c>
      <c r="AS173" s="423">
        <f t="shared" si="131"/>
        <v>0</v>
      </c>
      <c r="AT173" s="423">
        <f t="shared" si="131"/>
        <v>0</v>
      </c>
      <c r="AU173" s="423">
        <f t="shared" si="131"/>
        <v>0</v>
      </c>
      <c r="AV173" s="423">
        <f t="shared" si="131"/>
        <v>0</v>
      </c>
      <c r="AW173" s="423">
        <f t="shared" si="131"/>
        <v>0</v>
      </c>
      <c r="AX173" s="423">
        <f t="shared" si="131"/>
        <v>0</v>
      </c>
      <c r="AY173" s="423">
        <f t="shared" si="131"/>
        <v>0</v>
      </c>
      <c r="AZ173" s="423">
        <f t="shared" si="131"/>
        <v>0</v>
      </c>
      <c r="BA173" s="423">
        <f t="shared" si="131"/>
        <v>0</v>
      </c>
      <c r="BB173" s="423">
        <f t="shared" si="131"/>
        <v>0</v>
      </c>
      <c r="BC173" s="423">
        <f t="shared" si="131"/>
        <v>0</v>
      </c>
      <c r="BD173" s="423">
        <f t="shared" si="131"/>
        <v>0</v>
      </c>
      <c r="BE173" s="423">
        <f t="shared" si="131"/>
        <v>0</v>
      </c>
      <c r="BF173" s="423">
        <f t="shared" si="131"/>
        <v>0</v>
      </c>
      <c r="BG173" s="423">
        <f t="shared" si="131"/>
        <v>0</v>
      </c>
      <c r="BH173" s="423">
        <f t="shared" si="131"/>
        <v>0</v>
      </c>
      <c r="BI173" s="423">
        <f t="shared" si="131"/>
        <v>0</v>
      </c>
      <c r="BJ173" s="423">
        <f t="shared" si="131"/>
        <v>0</v>
      </c>
      <c r="BK173" s="423">
        <f t="shared" si="131"/>
        <v>0</v>
      </c>
      <c r="BL173" s="423">
        <f t="shared" si="131"/>
        <v>0</v>
      </c>
      <c r="BM173" s="423">
        <f t="shared" si="131"/>
        <v>0</v>
      </c>
      <c r="BN173" s="423">
        <f t="shared" si="131"/>
        <v>0</v>
      </c>
      <c r="BO173" s="423">
        <f t="shared" si="131"/>
        <v>0</v>
      </c>
      <c r="BP173" s="423">
        <f t="shared" ref="BP173:EA173" si="132">IF(BP$124=0,0,SUM(BP47)/BP$124*BP$127)</f>
        <v>0</v>
      </c>
      <c r="BQ173" s="423">
        <f t="shared" si="132"/>
        <v>0</v>
      </c>
      <c r="BR173" s="423">
        <f t="shared" si="132"/>
        <v>0</v>
      </c>
      <c r="BS173" s="423">
        <f t="shared" si="132"/>
        <v>0</v>
      </c>
      <c r="BT173" s="423">
        <f t="shared" si="132"/>
        <v>0</v>
      </c>
      <c r="BU173" s="423">
        <f t="shared" si="132"/>
        <v>0</v>
      </c>
      <c r="BV173" s="423">
        <f t="shared" si="132"/>
        <v>0</v>
      </c>
      <c r="BW173" s="423">
        <f t="shared" si="132"/>
        <v>0</v>
      </c>
      <c r="BX173" s="423">
        <f t="shared" si="132"/>
        <v>0</v>
      </c>
      <c r="BY173" s="423">
        <f t="shared" si="132"/>
        <v>0</v>
      </c>
      <c r="BZ173" s="423">
        <f t="shared" si="132"/>
        <v>0</v>
      </c>
      <c r="CA173" s="423">
        <f t="shared" si="132"/>
        <v>0</v>
      </c>
      <c r="CB173" s="423">
        <f t="shared" si="132"/>
        <v>0</v>
      </c>
      <c r="CC173" s="423">
        <f t="shared" si="132"/>
        <v>0</v>
      </c>
      <c r="CD173" s="423">
        <f t="shared" si="132"/>
        <v>0</v>
      </c>
      <c r="CE173" s="423">
        <f t="shared" si="132"/>
        <v>0</v>
      </c>
      <c r="CF173" s="423">
        <f t="shared" si="132"/>
        <v>0</v>
      </c>
      <c r="CG173" s="423">
        <f t="shared" si="132"/>
        <v>0</v>
      </c>
      <c r="CH173" s="423">
        <f t="shared" si="132"/>
        <v>0</v>
      </c>
      <c r="CI173" s="423">
        <f t="shared" si="132"/>
        <v>0</v>
      </c>
      <c r="CJ173" s="423">
        <f t="shared" si="132"/>
        <v>0</v>
      </c>
      <c r="CK173" s="423">
        <f t="shared" si="132"/>
        <v>0</v>
      </c>
      <c r="CL173" s="423">
        <f t="shared" si="132"/>
        <v>0</v>
      </c>
      <c r="CM173" s="423">
        <f t="shared" si="132"/>
        <v>0</v>
      </c>
      <c r="CN173" s="423">
        <f t="shared" si="132"/>
        <v>0</v>
      </c>
      <c r="CO173" s="423">
        <f t="shared" si="132"/>
        <v>0</v>
      </c>
      <c r="CP173" s="423">
        <f t="shared" si="132"/>
        <v>0</v>
      </c>
      <c r="CQ173" s="423">
        <f t="shared" si="132"/>
        <v>0</v>
      </c>
      <c r="CR173" s="423">
        <f t="shared" si="132"/>
        <v>0</v>
      </c>
      <c r="CS173" s="423">
        <f t="shared" si="132"/>
        <v>0</v>
      </c>
      <c r="CT173" s="423">
        <f t="shared" si="132"/>
        <v>0</v>
      </c>
      <c r="CU173" s="423">
        <f t="shared" si="132"/>
        <v>0</v>
      </c>
      <c r="CV173" s="423">
        <f t="shared" si="132"/>
        <v>0</v>
      </c>
      <c r="CW173" s="423">
        <f t="shared" si="132"/>
        <v>0</v>
      </c>
      <c r="CX173" s="423">
        <f t="shared" si="132"/>
        <v>0</v>
      </c>
      <c r="CY173" s="423">
        <f t="shared" si="132"/>
        <v>0</v>
      </c>
      <c r="CZ173" s="423">
        <f t="shared" si="132"/>
        <v>0</v>
      </c>
      <c r="DA173" s="423">
        <f t="shared" si="132"/>
        <v>0</v>
      </c>
      <c r="DB173" s="423">
        <f t="shared" si="132"/>
        <v>0</v>
      </c>
      <c r="DC173" s="423">
        <f t="shared" si="132"/>
        <v>0</v>
      </c>
      <c r="DD173" s="423">
        <f t="shared" si="132"/>
        <v>0</v>
      </c>
      <c r="DE173" s="423">
        <f t="shared" si="132"/>
        <v>0</v>
      </c>
      <c r="DF173" s="423">
        <f t="shared" si="132"/>
        <v>0</v>
      </c>
      <c r="DG173" s="423">
        <f t="shared" si="132"/>
        <v>0</v>
      </c>
      <c r="DH173" s="423">
        <f t="shared" si="132"/>
        <v>0</v>
      </c>
      <c r="DI173" s="423">
        <f t="shared" si="132"/>
        <v>0</v>
      </c>
      <c r="DJ173" s="423">
        <f t="shared" si="132"/>
        <v>0</v>
      </c>
      <c r="DK173" s="423">
        <f t="shared" si="132"/>
        <v>0</v>
      </c>
      <c r="DL173" s="423">
        <f t="shared" si="132"/>
        <v>0</v>
      </c>
      <c r="DM173" s="423">
        <f t="shared" si="132"/>
        <v>0</v>
      </c>
      <c r="DN173" s="423">
        <f t="shared" si="132"/>
        <v>0</v>
      </c>
      <c r="DO173" s="423">
        <f t="shared" si="132"/>
        <v>0</v>
      </c>
      <c r="DP173" s="423">
        <f t="shared" si="132"/>
        <v>0</v>
      </c>
      <c r="DQ173" s="423">
        <f t="shared" si="132"/>
        <v>0</v>
      </c>
      <c r="DR173" s="423">
        <f t="shared" si="132"/>
        <v>0</v>
      </c>
      <c r="DS173" s="423">
        <f t="shared" si="132"/>
        <v>0</v>
      </c>
      <c r="DT173" s="423">
        <f t="shared" si="132"/>
        <v>0</v>
      </c>
      <c r="DU173" s="423">
        <f t="shared" si="132"/>
        <v>0</v>
      </c>
      <c r="DV173" s="423">
        <f t="shared" si="132"/>
        <v>0</v>
      </c>
      <c r="DW173" s="423">
        <f t="shared" si="132"/>
        <v>0</v>
      </c>
      <c r="DX173" s="423">
        <f t="shared" si="132"/>
        <v>0</v>
      </c>
      <c r="DY173" s="423">
        <f t="shared" si="132"/>
        <v>0</v>
      </c>
      <c r="DZ173" s="423">
        <f t="shared" si="132"/>
        <v>0</v>
      </c>
      <c r="EA173" s="423">
        <f t="shared" si="132"/>
        <v>0</v>
      </c>
      <c r="EB173" s="423">
        <f t="shared" ref="EB173:FA173" si="133">IF(EB$124=0,0,SUM(EB47)/EB$124*EB$127)</f>
        <v>0</v>
      </c>
      <c r="EC173" s="423">
        <f t="shared" si="133"/>
        <v>0</v>
      </c>
      <c r="ED173" s="423">
        <f t="shared" si="133"/>
        <v>0</v>
      </c>
      <c r="EE173" s="423">
        <f t="shared" si="133"/>
        <v>0</v>
      </c>
      <c r="EF173" s="423">
        <f t="shared" si="133"/>
        <v>0</v>
      </c>
      <c r="EG173" s="423">
        <f t="shared" si="133"/>
        <v>0</v>
      </c>
      <c r="EH173" s="423">
        <f t="shared" si="133"/>
        <v>0</v>
      </c>
      <c r="EI173" s="423">
        <f t="shared" si="133"/>
        <v>0</v>
      </c>
      <c r="EJ173" s="423">
        <f t="shared" si="133"/>
        <v>0</v>
      </c>
      <c r="EK173" s="423">
        <f t="shared" si="133"/>
        <v>0</v>
      </c>
      <c r="EL173" s="423">
        <f t="shared" si="133"/>
        <v>0</v>
      </c>
      <c r="EM173" s="423">
        <f t="shared" si="133"/>
        <v>0</v>
      </c>
      <c r="EN173" s="423">
        <f t="shared" si="133"/>
        <v>0</v>
      </c>
      <c r="EO173" s="423">
        <f t="shared" si="133"/>
        <v>0</v>
      </c>
      <c r="EP173" s="423">
        <f t="shared" si="133"/>
        <v>0</v>
      </c>
      <c r="EQ173" s="423">
        <f t="shared" si="133"/>
        <v>0</v>
      </c>
      <c r="ER173" s="423">
        <f t="shared" si="133"/>
        <v>0</v>
      </c>
      <c r="ES173" s="423">
        <f t="shared" si="133"/>
        <v>0</v>
      </c>
      <c r="ET173" s="423">
        <f t="shared" si="133"/>
        <v>0</v>
      </c>
      <c r="EU173" s="423">
        <f t="shared" si="133"/>
        <v>0</v>
      </c>
      <c r="EV173" s="423">
        <f t="shared" si="133"/>
        <v>0</v>
      </c>
      <c r="EW173" s="423">
        <f t="shared" si="133"/>
        <v>0</v>
      </c>
      <c r="EX173" s="423">
        <f t="shared" si="133"/>
        <v>0</v>
      </c>
      <c r="EY173" s="423">
        <f t="shared" si="133"/>
        <v>0</v>
      </c>
      <c r="EZ173" s="423">
        <f t="shared" si="133"/>
        <v>0</v>
      </c>
      <c r="FA173" s="423">
        <f t="shared" si="133"/>
        <v>0</v>
      </c>
      <c r="FB173" s="393" t="str">
        <f t="shared" si="10"/>
        <v>311</v>
      </c>
    </row>
    <row r="174" spans="1:158" x14ac:dyDescent="0.15">
      <c r="A174" s="423" t="s">
        <v>1787</v>
      </c>
      <c r="B174" s="423" t="s">
        <v>366</v>
      </c>
      <c r="C174" s="424">
        <f t="shared" si="6"/>
        <v>0</v>
      </c>
      <c r="D174" s="423">
        <f t="shared" ref="D174:BO174" si="134">IF(D$124=0,0,SUM(D48)/D$124*D$127)</f>
        <v>0</v>
      </c>
      <c r="E174" s="423">
        <f t="shared" si="134"/>
        <v>0</v>
      </c>
      <c r="F174" s="423">
        <f t="shared" si="134"/>
        <v>0</v>
      </c>
      <c r="G174" s="423">
        <f t="shared" si="134"/>
        <v>0</v>
      </c>
      <c r="H174" s="423">
        <f t="shared" si="134"/>
        <v>0</v>
      </c>
      <c r="I174" s="423">
        <f t="shared" si="134"/>
        <v>0</v>
      </c>
      <c r="J174" s="423">
        <f t="shared" si="134"/>
        <v>0</v>
      </c>
      <c r="K174" s="423">
        <f t="shared" si="134"/>
        <v>0</v>
      </c>
      <c r="L174" s="423">
        <f t="shared" si="134"/>
        <v>0</v>
      </c>
      <c r="M174" s="423">
        <f t="shared" si="134"/>
        <v>0</v>
      </c>
      <c r="N174" s="423">
        <f t="shared" si="134"/>
        <v>0</v>
      </c>
      <c r="O174" s="423">
        <f t="shared" si="134"/>
        <v>0</v>
      </c>
      <c r="P174" s="423">
        <f t="shared" si="134"/>
        <v>0</v>
      </c>
      <c r="Q174" s="423">
        <f t="shared" si="134"/>
        <v>0</v>
      </c>
      <c r="R174" s="423">
        <f t="shared" si="134"/>
        <v>0</v>
      </c>
      <c r="S174" s="423">
        <f t="shared" si="134"/>
        <v>0</v>
      </c>
      <c r="T174" s="423">
        <f t="shared" si="134"/>
        <v>0</v>
      </c>
      <c r="U174" s="423">
        <f t="shared" si="134"/>
        <v>0</v>
      </c>
      <c r="V174" s="423">
        <f t="shared" si="134"/>
        <v>0</v>
      </c>
      <c r="W174" s="423">
        <f t="shared" si="134"/>
        <v>0</v>
      </c>
      <c r="X174" s="423">
        <f t="shared" si="134"/>
        <v>0</v>
      </c>
      <c r="Y174" s="423">
        <f t="shared" si="134"/>
        <v>0</v>
      </c>
      <c r="Z174" s="423">
        <f t="shared" si="134"/>
        <v>0</v>
      </c>
      <c r="AA174" s="423">
        <f t="shared" si="134"/>
        <v>0</v>
      </c>
      <c r="AB174" s="423">
        <f t="shared" si="134"/>
        <v>0</v>
      </c>
      <c r="AC174" s="423">
        <f t="shared" si="134"/>
        <v>0</v>
      </c>
      <c r="AD174" s="423">
        <f t="shared" si="134"/>
        <v>0</v>
      </c>
      <c r="AE174" s="423">
        <f t="shared" si="134"/>
        <v>0</v>
      </c>
      <c r="AF174" s="423">
        <f t="shared" si="134"/>
        <v>0</v>
      </c>
      <c r="AG174" s="423">
        <f t="shared" si="134"/>
        <v>0</v>
      </c>
      <c r="AH174" s="423">
        <f t="shared" si="134"/>
        <v>0</v>
      </c>
      <c r="AI174" s="423">
        <f t="shared" si="134"/>
        <v>0</v>
      </c>
      <c r="AJ174" s="423">
        <f t="shared" si="134"/>
        <v>0</v>
      </c>
      <c r="AK174" s="423">
        <f t="shared" si="134"/>
        <v>0</v>
      </c>
      <c r="AL174" s="423">
        <f t="shared" si="134"/>
        <v>0</v>
      </c>
      <c r="AM174" s="423">
        <f t="shared" si="134"/>
        <v>0</v>
      </c>
      <c r="AN174" s="423">
        <f t="shared" si="134"/>
        <v>0</v>
      </c>
      <c r="AO174" s="423">
        <f t="shared" si="134"/>
        <v>0</v>
      </c>
      <c r="AP174" s="423">
        <f t="shared" si="134"/>
        <v>0</v>
      </c>
      <c r="AQ174" s="423">
        <f t="shared" si="134"/>
        <v>0</v>
      </c>
      <c r="AR174" s="423">
        <f t="shared" si="134"/>
        <v>0</v>
      </c>
      <c r="AS174" s="423">
        <f t="shared" si="134"/>
        <v>0</v>
      </c>
      <c r="AT174" s="423">
        <f t="shared" si="134"/>
        <v>0</v>
      </c>
      <c r="AU174" s="423">
        <f t="shared" si="134"/>
        <v>0</v>
      </c>
      <c r="AV174" s="423">
        <f t="shared" si="134"/>
        <v>0</v>
      </c>
      <c r="AW174" s="423">
        <f t="shared" si="134"/>
        <v>0</v>
      </c>
      <c r="AX174" s="423">
        <f t="shared" si="134"/>
        <v>0</v>
      </c>
      <c r="AY174" s="423">
        <f t="shared" si="134"/>
        <v>0</v>
      </c>
      <c r="AZ174" s="423">
        <f t="shared" si="134"/>
        <v>0</v>
      </c>
      <c r="BA174" s="423">
        <f t="shared" si="134"/>
        <v>0</v>
      </c>
      <c r="BB174" s="423">
        <f t="shared" si="134"/>
        <v>0</v>
      </c>
      <c r="BC174" s="423">
        <f t="shared" si="134"/>
        <v>0</v>
      </c>
      <c r="BD174" s="423">
        <f t="shared" si="134"/>
        <v>0</v>
      </c>
      <c r="BE174" s="423">
        <f t="shared" si="134"/>
        <v>0</v>
      </c>
      <c r="BF174" s="423">
        <f t="shared" si="134"/>
        <v>0</v>
      </c>
      <c r="BG174" s="423">
        <f t="shared" si="134"/>
        <v>0</v>
      </c>
      <c r="BH174" s="423">
        <f t="shared" si="134"/>
        <v>0</v>
      </c>
      <c r="BI174" s="423">
        <f t="shared" si="134"/>
        <v>0</v>
      </c>
      <c r="BJ174" s="423">
        <f t="shared" si="134"/>
        <v>0</v>
      </c>
      <c r="BK174" s="423">
        <f t="shared" si="134"/>
        <v>0</v>
      </c>
      <c r="BL174" s="423">
        <f t="shared" si="134"/>
        <v>0</v>
      </c>
      <c r="BM174" s="423">
        <f t="shared" si="134"/>
        <v>0</v>
      </c>
      <c r="BN174" s="423">
        <f t="shared" si="134"/>
        <v>0</v>
      </c>
      <c r="BO174" s="423">
        <f t="shared" si="134"/>
        <v>0</v>
      </c>
      <c r="BP174" s="423">
        <f t="shared" ref="BP174:EA174" si="135">IF(BP$124=0,0,SUM(BP48)/BP$124*BP$127)</f>
        <v>0</v>
      </c>
      <c r="BQ174" s="423">
        <f t="shared" si="135"/>
        <v>0</v>
      </c>
      <c r="BR174" s="423">
        <f t="shared" si="135"/>
        <v>0</v>
      </c>
      <c r="BS174" s="423">
        <f t="shared" si="135"/>
        <v>0</v>
      </c>
      <c r="BT174" s="423">
        <f t="shared" si="135"/>
        <v>0</v>
      </c>
      <c r="BU174" s="423">
        <f t="shared" si="135"/>
        <v>0</v>
      </c>
      <c r="BV174" s="423">
        <f t="shared" si="135"/>
        <v>0</v>
      </c>
      <c r="BW174" s="423">
        <f t="shared" si="135"/>
        <v>0</v>
      </c>
      <c r="BX174" s="423">
        <f t="shared" si="135"/>
        <v>0</v>
      </c>
      <c r="BY174" s="423">
        <f t="shared" si="135"/>
        <v>0</v>
      </c>
      <c r="BZ174" s="423">
        <f t="shared" si="135"/>
        <v>0</v>
      </c>
      <c r="CA174" s="423">
        <f t="shared" si="135"/>
        <v>0</v>
      </c>
      <c r="CB174" s="423">
        <f t="shared" si="135"/>
        <v>0</v>
      </c>
      <c r="CC174" s="423">
        <f t="shared" si="135"/>
        <v>0</v>
      </c>
      <c r="CD174" s="423">
        <f t="shared" si="135"/>
        <v>0</v>
      </c>
      <c r="CE174" s="423">
        <f t="shared" si="135"/>
        <v>0</v>
      </c>
      <c r="CF174" s="423">
        <f t="shared" si="135"/>
        <v>0</v>
      </c>
      <c r="CG174" s="423">
        <f t="shared" si="135"/>
        <v>0</v>
      </c>
      <c r="CH174" s="423">
        <f t="shared" si="135"/>
        <v>0</v>
      </c>
      <c r="CI174" s="423">
        <f t="shared" si="135"/>
        <v>0</v>
      </c>
      <c r="CJ174" s="423">
        <f t="shared" si="135"/>
        <v>0</v>
      </c>
      <c r="CK174" s="423">
        <f t="shared" si="135"/>
        <v>0</v>
      </c>
      <c r="CL174" s="423">
        <f t="shared" si="135"/>
        <v>0</v>
      </c>
      <c r="CM174" s="423">
        <f t="shared" si="135"/>
        <v>0</v>
      </c>
      <c r="CN174" s="423">
        <f t="shared" si="135"/>
        <v>0</v>
      </c>
      <c r="CO174" s="423">
        <f t="shared" si="135"/>
        <v>0</v>
      </c>
      <c r="CP174" s="423">
        <f t="shared" si="135"/>
        <v>0</v>
      </c>
      <c r="CQ174" s="423">
        <f t="shared" si="135"/>
        <v>0</v>
      </c>
      <c r="CR174" s="423">
        <f t="shared" si="135"/>
        <v>0</v>
      </c>
      <c r="CS174" s="423">
        <f t="shared" si="135"/>
        <v>0</v>
      </c>
      <c r="CT174" s="423">
        <f t="shared" si="135"/>
        <v>0</v>
      </c>
      <c r="CU174" s="423">
        <f t="shared" si="135"/>
        <v>0</v>
      </c>
      <c r="CV174" s="423">
        <f t="shared" si="135"/>
        <v>0</v>
      </c>
      <c r="CW174" s="423">
        <f t="shared" si="135"/>
        <v>0</v>
      </c>
      <c r="CX174" s="423">
        <f t="shared" si="135"/>
        <v>0</v>
      </c>
      <c r="CY174" s="423">
        <f t="shared" si="135"/>
        <v>0</v>
      </c>
      <c r="CZ174" s="423">
        <f t="shared" si="135"/>
        <v>0</v>
      </c>
      <c r="DA174" s="423">
        <f t="shared" si="135"/>
        <v>0</v>
      </c>
      <c r="DB174" s="423">
        <f t="shared" si="135"/>
        <v>0</v>
      </c>
      <c r="DC174" s="423">
        <f t="shared" si="135"/>
        <v>0</v>
      </c>
      <c r="DD174" s="423">
        <f t="shared" si="135"/>
        <v>0</v>
      </c>
      <c r="DE174" s="423">
        <f t="shared" si="135"/>
        <v>0</v>
      </c>
      <c r="DF174" s="423">
        <f t="shared" si="135"/>
        <v>0</v>
      </c>
      <c r="DG174" s="423">
        <f t="shared" si="135"/>
        <v>0</v>
      </c>
      <c r="DH174" s="423">
        <f t="shared" si="135"/>
        <v>0</v>
      </c>
      <c r="DI174" s="423">
        <f t="shared" si="135"/>
        <v>0</v>
      </c>
      <c r="DJ174" s="423">
        <f t="shared" si="135"/>
        <v>0</v>
      </c>
      <c r="DK174" s="423">
        <f t="shared" si="135"/>
        <v>0</v>
      </c>
      <c r="DL174" s="423">
        <f t="shared" si="135"/>
        <v>0</v>
      </c>
      <c r="DM174" s="423">
        <f t="shared" si="135"/>
        <v>0</v>
      </c>
      <c r="DN174" s="423">
        <f t="shared" si="135"/>
        <v>0</v>
      </c>
      <c r="DO174" s="423">
        <f t="shared" si="135"/>
        <v>0</v>
      </c>
      <c r="DP174" s="423">
        <f t="shared" si="135"/>
        <v>0</v>
      </c>
      <c r="DQ174" s="423">
        <f t="shared" si="135"/>
        <v>0</v>
      </c>
      <c r="DR174" s="423">
        <f t="shared" si="135"/>
        <v>0</v>
      </c>
      <c r="DS174" s="423">
        <f t="shared" si="135"/>
        <v>0</v>
      </c>
      <c r="DT174" s="423">
        <f t="shared" si="135"/>
        <v>0</v>
      </c>
      <c r="DU174" s="423">
        <f t="shared" si="135"/>
        <v>0</v>
      </c>
      <c r="DV174" s="423">
        <f t="shared" si="135"/>
        <v>0</v>
      </c>
      <c r="DW174" s="423">
        <f t="shared" si="135"/>
        <v>0</v>
      </c>
      <c r="DX174" s="423">
        <f t="shared" si="135"/>
        <v>0</v>
      </c>
      <c r="DY174" s="423">
        <f t="shared" si="135"/>
        <v>0</v>
      </c>
      <c r="DZ174" s="423">
        <f t="shared" si="135"/>
        <v>0</v>
      </c>
      <c r="EA174" s="423">
        <f t="shared" si="135"/>
        <v>0</v>
      </c>
      <c r="EB174" s="423">
        <f t="shared" ref="EB174:FA174" si="136">IF(EB$124=0,0,SUM(EB48)/EB$124*EB$127)</f>
        <v>0</v>
      </c>
      <c r="EC174" s="423">
        <f t="shared" si="136"/>
        <v>0</v>
      </c>
      <c r="ED174" s="423">
        <f t="shared" si="136"/>
        <v>0</v>
      </c>
      <c r="EE174" s="423">
        <f t="shared" si="136"/>
        <v>0</v>
      </c>
      <c r="EF174" s="423">
        <f t="shared" si="136"/>
        <v>0</v>
      </c>
      <c r="EG174" s="423">
        <f t="shared" si="136"/>
        <v>0</v>
      </c>
      <c r="EH174" s="423">
        <f t="shared" si="136"/>
        <v>0</v>
      </c>
      <c r="EI174" s="423">
        <f t="shared" si="136"/>
        <v>0</v>
      </c>
      <c r="EJ174" s="423">
        <f t="shared" si="136"/>
        <v>0</v>
      </c>
      <c r="EK174" s="423">
        <f t="shared" si="136"/>
        <v>0</v>
      </c>
      <c r="EL174" s="423">
        <f t="shared" si="136"/>
        <v>0</v>
      </c>
      <c r="EM174" s="423">
        <f t="shared" si="136"/>
        <v>0</v>
      </c>
      <c r="EN174" s="423">
        <f t="shared" si="136"/>
        <v>0</v>
      </c>
      <c r="EO174" s="423">
        <f t="shared" si="136"/>
        <v>0</v>
      </c>
      <c r="EP174" s="423">
        <f t="shared" si="136"/>
        <v>0</v>
      </c>
      <c r="EQ174" s="423">
        <f t="shared" si="136"/>
        <v>0</v>
      </c>
      <c r="ER174" s="423">
        <f t="shared" si="136"/>
        <v>0</v>
      </c>
      <c r="ES174" s="423">
        <f t="shared" si="136"/>
        <v>0</v>
      </c>
      <c r="ET174" s="423">
        <f t="shared" si="136"/>
        <v>0</v>
      </c>
      <c r="EU174" s="423">
        <f t="shared" si="136"/>
        <v>0</v>
      </c>
      <c r="EV174" s="423">
        <f t="shared" si="136"/>
        <v>0</v>
      </c>
      <c r="EW174" s="423">
        <f t="shared" si="136"/>
        <v>0</v>
      </c>
      <c r="EX174" s="423">
        <f t="shared" si="136"/>
        <v>0</v>
      </c>
      <c r="EY174" s="423">
        <f t="shared" si="136"/>
        <v>0</v>
      </c>
      <c r="EZ174" s="423">
        <f t="shared" si="136"/>
        <v>0</v>
      </c>
      <c r="FA174" s="423">
        <f t="shared" si="136"/>
        <v>0</v>
      </c>
      <c r="FB174" s="393" t="str">
        <f t="shared" si="10"/>
        <v>311</v>
      </c>
    </row>
    <row r="175" spans="1:158" x14ac:dyDescent="0.15">
      <c r="A175" s="423" t="s">
        <v>1786</v>
      </c>
      <c r="B175" s="423" t="s">
        <v>367</v>
      </c>
      <c r="C175" s="424">
        <f t="shared" si="6"/>
        <v>0</v>
      </c>
      <c r="D175" s="423">
        <f t="shared" ref="D175:BO175" si="137">IF(D$124=0,0,SUM(D49)/D$124*D$127)</f>
        <v>0</v>
      </c>
      <c r="E175" s="423">
        <f t="shared" si="137"/>
        <v>0</v>
      </c>
      <c r="F175" s="423">
        <f t="shared" si="137"/>
        <v>0</v>
      </c>
      <c r="G175" s="423">
        <f t="shared" si="137"/>
        <v>0</v>
      </c>
      <c r="H175" s="423">
        <f t="shared" si="137"/>
        <v>0</v>
      </c>
      <c r="I175" s="423">
        <f t="shared" si="137"/>
        <v>0</v>
      </c>
      <c r="J175" s="423">
        <f t="shared" si="137"/>
        <v>0</v>
      </c>
      <c r="K175" s="423">
        <f t="shared" si="137"/>
        <v>0</v>
      </c>
      <c r="L175" s="423">
        <f t="shared" si="137"/>
        <v>0</v>
      </c>
      <c r="M175" s="423">
        <f t="shared" si="137"/>
        <v>0</v>
      </c>
      <c r="N175" s="423">
        <f t="shared" si="137"/>
        <v>0</v>
      </c>
      <c r="O175" s="423">
        <f t="shared" si="137"/>
        <v>0</v>
      </c>
      <c r="P175" s="423">
        <f t="shared" si="137"/>
        <v>0</v>
      </c>
      <c r="Q175" s="423">
        <f t="shared" si="137"/>
        <v>0</v>
      </c>
      <c r="R175" s="423">
        <f t="shared" si="137"/>
        <v>0</v>
      </c>
      <c r="S175" s="423">
        <f t="shared" si="137"/>
        <v>0</v>
      </c>
      <c r="T175" s="423">
        <f t="shared" si="137"/>
        <v>0</v>
      </c>
      <c r="U175" s="423">
        <f t="shared" si="137"/>
        <v>0</v>
      </c>
      <c r="V175" s="423">
        <f t="shared" si="137"/>
        <v>0</v>
      </c>
      <c r="W175" s="423">
        <f t="shared" si="137"/>
        <v>0</v>
      </c>
      <c r="X175" s="423">
        <f t="shared" si="137"/>
        <v>0</v>
      </c>
      <c r="Y175" s="423">
        <f t="shared" si="137"/>
        <v>0</v>
      </c>
      <c r="Z175" s="423">
        <f t="shared" si="137"/>
        <v>0</v>
      </c>
      <c r="AA175" s="423">
        <f t="shared" si="137"/>
        <v>0</v>
      </c>
      <c r="AB175" s="423">
        <f t="shared" si="137"/>
        <v>0</v>
      </c>
      <c r="AC175" s="423">
        <f t="shared" si="137"/>
        <v>0</v>
      </c>
      <c r="AD175" s="423">
        <f t="shared" si="137"/>
        <v>0</v>
      </c>
      <c r="AE175" s="423">
        <f t="shared" si="137"/>
        <v>0</v>
      </c>
      <c r="AF175" s="423">
        <f t="shared" si="137"/>
        <v>0</v>
      </c>
      <c r="AG175" s="423">
        <f t="shared" si="137"/>
        <v>0</v>
      </c>
      <c r="AH175" s="423">
        <f t="shared" si="137"/>
        <v>0</v>
      </c>
      <c r="AI175" s="423">
        <f t="shared" si="137"/>
        <v>0</v>
      </c>
      <c r="AJ175" s="423">
        <f t="shared" si="137"/>
        <v>0</v>
      </c>
      <c r="AK175" s="423">
        <f t="shared" si="137"/>
        <v>0</v>
      </c>
      <c r="AL175" s="423">
        <f t="shared" si="137"/>
        <v>0</v>
      </c>
      <c r="AM175" s="423">
        <f t="shared" si="137"/>
        <v>0</v>
      </c>
      <c r="AN175" s="423">
        <f t="shared" si="137"/>
        <v>0</v>
      </c>
      <c r="AO175" s="423">
        <f t="shared" si="137"/>
        <v>0</v>
      </c>
      <c r="AP175" s="423">
        <f t="shared" si="137"/>
        <v>0</v>
      </c>
      <c r="AQ175" s="423">
        <f t="shared" si="137"/>
        <v>0</v>
      </c>
      <c r="AR175" s="423">
        <f t="shared" si="137"/>
        <v>0</v>
      </c>
      <c r="AS175" s="423">
        <f t="shared" si="137"/>
        <v>0</v>
      </c>
      <c r="AT175" s="423">
        <f t="shared" si="137"/>
        <v>0</v>
      </c>
      <c r="AU175" s="423">
        <f t="shared" si="137"/>
        <v>0</v>
      </c>
      <c r="AV175" s="423">
        <f t="shared" si="137"/>
        <v>0</v>
      </c>
      <c r="AW175" s="423">
        <f t="shared" si="137"/>
        <v>0</v>
      </c>
      <c r="AX175" s="423">
        <f t="shared" si="137"/>
        <v>0</v>
      </c>
      <c r="AY175" s="423">
        <f t="shared" si="137"/>
        <v>0</v>
      </c>
      <c r="AZ175" s="423">
        <f t="shared" si="137"/>
        <v>0</v>
      </c>
      <c r="BA175" s="423">
        <f t="shared" si="137"/>
        <v>0</v>
      </c>
      <c r="BB175" s="423">
        <f t="shared" si="137"/>
        <v>0</v>
      </c>
      <c r="BC175" s="423">
        <f t="shared" si="137"/>
        <v>0</v>
      </c>
      <c r="BD175" s="423">
        <f t="shared" si="137"/>
        <v>0</v>
      </c>
      <c r="BE175" s="423">
        <f t="shared" si="137"/>
        <v>0</v>
      </c>
      <c r="BF175" s="423">
        <f t="shared" si="137"/>
        <v>0</v>
      </c>
      <c r="BG175" s="423">
        <f t="shared" si="137"/>
        <v>0</v>
      </c>
      <c r="BH175" s="423">
        <f t="shared" si="137"/>
        <v>0</v>
      </c>
      <c r="BI175" s="423">
        <f t="shared" si="137"/>
        <v>0</v>
      </c>
      <c r="BJ175" s="423">
        <f t="shared" si="137"/>
        <v>0</v>
      </c>
      <c r="BK175" s="423">
        <f t="shared" si="137"/>
        <v>0</v>
      </c>
      <c r="BL175" s="423">
        <f t="shared" si="137"/>
        <v>0</v>
      </c>
      <c r="BM175" s="423">
        <f t="shared" si="137"/>
        <v>0</v>
      </c>
      <c r="BN175" s="423">
        <f t="shared" si="137"/>
        <v>0</v>
      </c>
      <c r="BO175" s="423">
        <f t="shared" si="137"/>
        <v>0</v>
      </c>
      <c r="BP175" s="423">
        <f t="shared" ref="BP175:EA175" si="138">IF(BP$124=0,0,SUM(BP49)/BP$124*BP$127)</f>
        <v>0</v>
      </c>
      <c r="BQ175" s="423">
        <f t="shared" si="138"/>
        <v>0</v>
      </c>
      <c r="BR175" s="423">
        <f t="shared" si="138"/>
        <v>0</v>
      </c>
      <c r="BS175" s="423">
        <f t="shared" si="138"/>
        <v>0</v>
      </c>
      <c r="BT175" s="423">
        <f t="shared" si="138"/>
        <v>0</v>
      </c>
      <c r="BU175" s="423">
        <f t="shared" si="138"/>
        <v>0</v>
      </c>
      <c r="BV175" s="423">
        <f t="shared" si="138"/>
        <v>0</v>
      </c>
      <c r="BW175" s="423">
        <f t="shared" si="138"/>
        <v>0</v>
      </c>
      <c r="BX175" s="423">
        <f t="shared" si="138"/>
        <v>0</v>
      </c>
      <c r="BY175" s="423">
        <f t="shared" si="138"/>
        <v>0</v>
      </c>
      <c r="BZ175" s="423">
        <f t="shared" si="138"/>
        <v>0</v>
      </c>
      <c r="CA175" s="423">
        <f t="shared" si="138"/>
        <v>0</v>
      </c>
      <c r="CB175" s="423">
        <f t="shared" si="138"/>
        <v>0</v>
      </c>
      <c r="CC175" s="423">
        <f t="shared" si="138"/>
        <v>0</v>
      </c>
      <c r="CD175" s="423">
        <f t="shared" si="138"/>
        <v>0</v>
      </c>
      <c r="CE175" s="423">
        <f t="shared" si="138"/>
        <v>0</v>
      </c>
      <c r="CF175" s="423">
        <f t="shared" si="138"/>
        <v>0</v>
      </c>
      <c r="CG175" s="423">
        <f t="shared" si="138"/>
        <v>0</v>
      </c>
      <c r="CH175" s="423">
        <f t="shared" si="138"/>
        <v>0</v>
      </c>
      <c r="CI175" s="423">
        <f t="shared" si="138"/>
        <v>0</v>
      </c>
      <c r="CJ175" s="423">
        <f t="shared" si="138"/>
        <v>0</v>
      </c>
      <c r="CK175" s="423">
        <f t="shared" si="138"/>
        <v>0</v>
      </c>
      <c r="CL175" s="423">
        <f t="shared" si="138"/>
        <v>0</v>
      </c>
      <c r="CM175" s="423">
        <f t="shared" si="138"/>
        <v>0</v>
      </c>
      <c r="CN175" s="423">
        <f t="shared" si="138"/>
        <v>0</v>
      </c>
      <c r="CO175" s="423">
        <f t="shared" si="138"/>
        <v>0</v>
      </c>
      <c r="CP175" s="423">
        <f t="shared" si="138"/>
        <v>0</v>
      </c>
      <c r="CQ175" s="423">
        <f t="shared" si="138"/>
        <v>0</v>
      </c>
      <c r="CR175" s="423">
        <f t="shared" si="138"/>
        <v>0</v>
      </c>
      <c r="CS175" s="423">
        <f t="shared" si="138"/>
        <v>0</v>
      </c>
      <c r="CT175" s="423">
        <f t="shared" si="138"/>
        <v>0</v>
      </c>
      <c r="CU175" s="423">
        <f t="shared" si="138"/>
        <v>0</v>
      </c>
      <c r="CV175" s="423">
        <f t="shared" si="138"/>
        <v>0</v>
      </c>
      <c r="CW175" s="423">
        <f t="shared" si="138"/>
        <v>0</v>
      </c>
      <c r="CX175" s="423">
        <f t="shared" si="138"/>
        <v>0</v>
      </c>
      <c r="CY175" s="423">
        <f t="shared" si="138"/>
        <v>0</v>
      </c>
      <c r="CZ175" s="423">
        <f t="shared" si="138"/>
        <v>0</v>
      </c>
      <c r="DA175" s="423">
        <f t="shared" si="138"/>
        <v>0</v>
      </c>
      <c r="DB175" s="423">
        <f t="shared" si="138"/>
        <v>0</v>
      </c>
      <c r="DC175" s="423">
        <f t="shared" si="138"/>
        <v>0</v>
      </c>
      <c r="DD175" s="423">
        <f t="shared" si="138"/>
        <v>0</v>
      </c>
      <c r="DE175" s="423">
        <f t="shared" si="138"/>
        <v>0</v>
      </c>
      <c r="DF175" s="423">
        <f t="shared" si="138"/>
        <v>0</v>
      </c>
      <c r="DG175" s="423">
        <f t="shared" si="138"/>
        <v>0</v>
      </c>
      <c r="DH175" s="423">
        <f t="shared" si="138"/>
        <v>0</v>
      </c>
      <c r="DI175" s="423">
        <f t="shared" si="138"/>
        <v>0</v>
      </c>
      <c r="DJ175" s="423">
        <f t="shared" si="138"/>
        <v>0</v>
      </c>
      <c r="DK175" s="423">
        <f t="shared" si="138"/>
        <v>0</v>
      </c>
      <c r="DL175" s="423">
        <f t="shared" si="138"/>
        <v>0</v>
      </c>
      <c r="DM175" s="423">
        <f t="shared" si="138"/>
        <v>0</v>
      </c>
      <c r="DN175" s="423">
        <f t="shared" si="138"/>
        <v>0</v>
      </c>
      <c r="DO175" s="423">
        <f t="shared" si="138"/>
        <v>0</v>
      </c>
      <c r="DP175" s="423">
        <f t="shared" si="138"/>
        <v>0</v>
      </c>
      <c r="DQ175" s="423">
        <f t="shared" si="138"/>
        <v>0</v>
      </c>
      <c r="DR175" s="423">
        <f t="shared" si="138"/>
        <v>0</v>
      </c>
      <c r="DS175" s="423">
        <f t="shared" si="138"/>
        <v>0</v>
      </c>
      <c r="DT175" s="423">
        <f t="shared" si="138"/>
        <v>0</v>
      </c>
      <c r="DU175" s="423">
        <f t="shared" si="138"/>
        <v>0</v>
      </c>
      <c r="DV175" s="423">
        <f t="shared" si="138"/>
        <v>0</v>
      </c>
      <c r="DW175" s="423">
        <f t="shared" si="138"/>
        <v>0</v>
      </c>
      <c r="DX175" s="423">
        <f t="shared" si="138"/>
        <v>0</v>
      </c>
      <c r="DY175" s="423">
        <f t="shared" si="138"/>
        <v>0</v>
      </c>
      <c r="DZ175" s="423">
        <f t="shared" si="138"/>
        <v>0</v>
      </c>
      <c r="EA175" s="423">
        <f t="shared" si="138"/>
        <v>0</v>
      </c>
      <c r="EB175" s="423">
        <f t="shared" ref="EB175:FA175" si="139">IF(EB$124=0,0,SUM(EB49)/EB$124*EB$127)</f>
        <v>0</v>
      </c>
      <c r="EC175" s="423">
        <f t="shared" si="139"/>
        <v>0</v>
      </c>
      <c r="ED175" s="423">
        <f t="shared" si="139"/>
        <v>0</v>
      </c>
      <c r="EE175" s="423">
        <f t="shared" si="139"/>
        <v>0</v>
      </c>
      <c r="EF175" s="423">
        <f t="shared" si="139"/>
        <v>0</v>
      </c>
      <c r="EG175" s="423">
        <f t="shared" si="139"/>
        <v>0</v>
      </c>
      <c r="EH175" s="423">
        <f t="shared" si="139"/>
        <v>0</v>
      </c>
      <c r="EI175" s="423">
        <f t="shared" si="139"/>
        <v>0</v>
      </c>
      <c r="EJ175" s="423">
        <f t="shared" si="139"/>
        <v>0</v>
      </c>
      <c r="EK175" s="423">
        <f t="shared" si="139"/>
        <v>0</v>
      </c>
      <c r="EL175" s="423">
        <f t="shared" si="139"/>
        <v>0</v>
      </c>
      <c r="EM175" s="423">
        <f t="shared" si="139"/>
        <v>0</v>
      </c>
      <c r="EN175" s="423">
        <f t="shared" si="139"/>
        <v>0</v>
      </c>
      <c r="EO175" s="423">
        <f t="shared" si="139"/>
        <v>0</v>
      </c>
      <c r="EP175" s="423">
        <f t="shared" si="139"/>
        <v>0</v>
      </c>
      <c r="EQ175" s="423">
        <f t="shared" si="139"/>
        <v>0</v>
      </c>
      <c r="ER175" s="423">
        <f t="shared" si="139"/>
        <v>0</v>
      </c>
      <c r="ES175" s="423">
        <f t="shared" si="139"/>
        <v>0</v>
      </c>
      <c r="ET175" s="423">
        <f t="shared" si="139"/>
        <v>0</v>
      </c>
      <c r="EU175" s="423">
        <f t="shared" si="139"/>
        <v>0</v>
      </c>
      <c r="EV175" s="423">
        <f t="shared" si="139"/>
        <v>0</v>
      </c>
      <c r="EW175" s="423">
        <f t="shared" si="139"/>
        <v>0</v>
      </c>
      <c r="EX175" s="423">
        <f t="shared" si="139"/>
        <v>0</v>
      </c>
      <c r="EY175" s="423">
        <f t="shared" si="139"/>
        <v>0</v>
      </c>
      <c r="EZ175" s="423">
        <f t="shared" si="139"/>
        <v>0</v>
      </c>
      <c r="FA175" s="423">
        <f t="shared" si="139"/>
        <v>0</v>
      </c>
      <c r="FB175" s="393" t="str">
        <f t="shared" si="10"/>
        <v>311</v>
      </c>
    </row>
    <row r="176" spans="1:158" x14ac:dyDescent="0.15">
      <c r="A176" s="423" t="s">
        <v>1785</v>
      </c>
      <c r="B176" s="423" t="s">
        <v>370</v>
      </c>
      <c r="C176" s="424">
        <f t="shared" si="6"/>
        <v>0</v>
      </c>
      <c r="D176" s="423">
        <f t="shared" ref="D176:BO176" si="140">IF(D$124=0,0,SUM(D50)/D$124*D$127)</f>
        <v>0</v>
      </c>
      <c r="E176" s="423">
        <f t="shared" si="140"/>
        <v>0</v>
      </c>
      <c r="F176" s="423">
        <f t="shared" si="140"/>
        <v>0</v>
      </c>
      <c r="G176" s="423">
        <f t="shared" si="140"/>
        <v>0</v>
      </c>
      <c r="H176" s="423">
        <f t="shared" si="140"/>
        <v>0</v>
      </c>
      <c r="I176" s="423">
        <f t="shared" si="140"/>
        <v>0</v>
      </c>
      <c r="J176" s="423">
        <f t="shared" si="140"/>
        <v>0</v>
      </c>
      <c r="K176" s="423">
        <f t="shared" si="140"/>
        <v>0</v>
      </c>
      <c r="L176" s="423">
        <f t="shared" si="140"/>
        <v>0</v>
      </c>
      <c r="M176" s="423">
        <f t="shared" si="140"/>
        <v>0</v>
      </c>
      <c r="N176" s="423">
        <f t="shared" si="140"/>
        <v>0</v>
      </c>
      <c r="O176" s="423">
        <f t="shared" si="140"/>
        <v>0</v>
      </c>
      <c r="P176" s="423">
        <f t="shared" si="140"/>
        <v>0</v>
      </c>
      <c r="Q176" s="423">
        <f t="shared" si="140"/>
        <v>0</v>
      </c>
      <c r="R176" s="423">
        <f t="shared" si="140"/>
        <v>0</v>
      </c>
      <c r="S176" s="423">
        <f t="shared" si="140"/>
        <v>0</v>
      </c>
      <c r="T176" s="423">
        <f t="shared" si="140"/>
        <v>0</v>
      </c>
      <c r="U176" s="423">
        <f t="shared" si="140"/>
        <v>0</v>
      </c>
      <c r="V176" s="423">
        <f t="shared" si="140"/>
        <v>0</v>
      </c>
      <c r="W176" s="423">
        <f t="shared" si="140"/>
        <v>0</v>
      </c>
      <c r="X176" s="423">
        <f t="shared" si="140"/>
        <v>0</v>
      </c>
      <c r="Y176" s="423">
        <f t="shared" si="140"/>
        <v>0</v>
      </c>
      <c r="Z176" s="423">
        <f t="shared" si="140"/>
        <v>0</v>
      </c>
      <c r="AA176" s="423">
        <f t="shared" si="140"/>
        <v>0</v>
      </c>
      <c r="AB176" s="423">
        <f t="shared" si="140"/>
        <v>0</v>
      </c>
      <c r="AC176" s="423">
        <f t="shared" si="140"/>
        <v>0</v>
      </c>
      <c r="AD176" s="423">
        <f t="shared" si="140"/>
        <v>0</v>
      </c>
      <c r="AE176" s="423">
        <f t="shared" si="140"/>
        <v>0</v>
      </c>
      <c r="AF176" s="423">
        <f t="shared" si="140"/>
        <v>0</v>
      </c>
      <c r="AG176" s="423">
        <f t="shared" si="140"/>
        <v>0</v>
      </c>
      <c r="AH176" s="423">
        <f t="shared" si="140"/>
        <v>0</v>
      </c>
      <c r="AI176" s="423">
        <f t="shared" si="140"/>
        <v>0</v>
      </c>
      <c r="AJ176" s="423">
        <f t="shared" si="140"/>
        <v>0</v>
      </c>
      <c r="AK176" s="423">
        <f t="shared" si="140"/>
        <v>0</v>
      </c>
      <c r="AL176" s="423">
        <f t="shared" si="140"/>
        <v>0</v>
      </c>
      <c r="AM176" s="423">
        <f t="shared" si="140"/>
        <v>0</v>
      </c>
      <c r="AN176" s="423">
        <f t="shared" si="140"/>
        <v>0</v>
      </c>
      <c r="AO176" s="423">
        <f t="shared" si="140"/>
        <v>0</v>
      </c>
      <c r="AP176" s="423">
        <f t="shared" si="140"/>
        <v>0</v>
      </c>
      <c r="AQ176" s="423">
        <f t="shared" si="140"/>
        <v>0</v>
      </c>
      <c r="AR176" s="423">
        <f t="shared" si="140"/>
        <v>0</v>
      </c>
      <c r="AS176" s="423">
        <f t="shared" si="140"/>
        <v>0</v>
      </c>
      <c r="AT176" s="423">
        <f t="shared" si="140"/>
        <v>0</v>
      </c>
      <c r="AU176" s="423">
        <f t="shared" si="140"/>
        <v>0</v>
      </c>
      <c r="AV176" s="423">
        <f t="shared" si="140"/>
        <v>0</v>
      </c>
      <c r="AW176" s="423">
        <f t="shared" si="140"/>
        <v>0</v>
      </c>
      <c r="AX176" s="423">
        <f t="shared" si="140"/>
        <v>0</v>
      </c>
      <c r="AY176" s="423">
        <f t="shared" si="140"/>
        <v>0</v>
      </c>
      <c r="AZ176" s="423">
        <f t="shared" si="140"/>
        <v>0</v>
      </c>
      <c r="BA176" s="423">
        <f t="shared" si="140"/>
        <v>0</v>
      </c>
      <c r="BB176" s="423">
        <f t="shared" si="140"/>
        <v>0</v>
      </c>
      <c r="BC176" s="423">
        <f t="shared" si="140"/>
        <v>0</v>
      </c>
      <c r="BD176" s="423">
        <f t="shared" si="140"/>
        <v>0</v>
      </c>
      <c r="BE176" s="423">
        <f t="shared" si="140"/>
        <v>0</v>
      </c>
      <c r="BF176" s="423">
        <f t="shared" si="140"/>
        <v>0</v>
      </c>
      <c r="BG176" s="423">
        <f t="shared" si="140"/>
        <v>0</v>
      </c>
      <c r="BH176" s="423">
        <f t="shared" si="140"/>
        <v>0</v>
      </c>
      <c r="BI176" s="423">
        <f t="shared" si="140"/>
        <v>0</v>
      </c>
      <c r="BJ176" s="423">
        <f t="shared" si="140"/>
        <v>0</v>
      </c>
      <c r="BK176" s="423">
        <f t="shared" si="140"/>
        <v>0</v>
      </c>
      <c r="BL176" s="423">
        <f t="shared" si="140"/>
        <v>0</v>
      </c>
      <c r="BM176" s="423">
        <f t="shared" si="140"/>
        <v>0</v>
      </c>
      <c r="BN176" s="423">
        <f t="shared" si="140"/>
        <v>0</v>
      </c>
      <c r="BO176" s="423">
        <f t="shared" si="140"/>
        <v>0</v>
      </c>
      <c r="BP176" s="423">
        <f t="shared" ref="BP176:EA176" si="141">IF(BP$124=0,0,SUM(BP50)/BP$124*BP$127)</f>
        <v>0</v>
      </c>
      <c r="BQ176" s="423">
        <f t="shared" si="141"/>
        <v>0</v>
      </c>
      <c r="BR176" s="423">
        <f t="shared" si="141"/>
        <v>0</v>
      </c>
      <c r="BS176" s="423">
        <f t="shared" si="141"/>
        <v>0</v>
      </c>
      <c r="BT176" s="423">
        <f t="shared" si="141"/>
        <v>0</v>
      </c>
      <c r="BU176" s="423">
        <f t="shared" si="141"/>
        <v>0</v>
      </c>
      <c r="BV176" s="423">
        <f t="shared" si="141"/>
        <v>0</v>
      </c>
      <c r="BW176" s="423">
        <f t="shared" si="141"/>
        <v>0</v>
      </c>
      <c r="BX176" s="423">
        <f t="shared" si="141"/>
        <v>0</v>
      </c>
      <c r="BY176" s="423">
        <f t="shared" si="141"/>
        <v>0</v>
      </c>
      <c r="BZ176" s="423">
        <f t="shared" si="141"/>
        <v>0</v>
      </c>
      <c r="CA176" s="423">
        <f t="shared" si="141"/>
        <v>0</v>
      </c>
      <c r="CB176" s="423">
        <f t="shared" si="141"/>
        <v>0</v>
      </c>
      <c r="CC176" s="423">
        <f t="shared" si="141"/>
        <v>0</v>
      </c>
      <c r="CD176" s="423">
        <f t="shared" si="141"/>
        <v>0</v>
      </c>
      <c r="CE176" s="423">
        <f t="shared" si="141"/>
        <v>0</v>
      </c>
      <c r="CF176" s="423">
        <f t="shared" si="141"/>
        <v>0</v>
      </c>
      <c r="CG176" s="423">
        <f t="shared" si="141"/>
        <v>0</v>
      </c>
      <c r="CH176" s="423">
        <f t="shared" si="141"/>
        <v>0</v>
      </c>
      <c r="CI176" s="423">
        <f t="shared" si="141"/>
        <v>0</v>
      </c>
      <c r="CJ176" s="423">
        <f t="shared" si="141"/>
        <v>0</v>
      </c>
      <c r="CK176" s="423">
        <f t="shared" si="141"/>
        <v>0</v>
      </c>
      <c r="CL176" s="423">
        <f t="shared" si="141"/>
        <v>0</v>
      </c>
      <c r="CM176" s="423">
        <f t="shared" si="141"/>
        <v>0</v>
      </c>
      <c r="CN176" s="423">
        <f t="shared" si="141"/>
        <v>0</v>
      </c>
      <c r="CO176" s="423">
        <f t="shared" si="141"/>
        <v>0</v>
      </c>
      <c r="CP176" s="423">
        <f t="shared" si="141"/>
        <v>0</v>
      </c>
      <c r="CQ176" s="423">
        <f t="shared" si="141"/>
        <v>0</v>
      </c>
      <c r="CR176" s="423">
        <f t="shared" si="141"/>
        <v>0</v>
      </c>
      <c r="CS176" s="423">
        <f t="shared" si="141"/>
        <v>0</v>
      </c>
      <c r="CT176" s="423">
        <f t="shared" si="141"/>
        <v>0</v>
      </c>
      <c r="CU176" s="423">
        <f t="shared" si="141"/>
        <v>0</v>
      </c>
      <c r="CV176" s="423">
        <f t="shared" si="141"/>
        <v>0</v>
      </c>
      <c r="CW176" s="423">
        <f t="shared" si="141"/>
        <v>0</v>
      </c>
      <c r="CX176" s="423">
        <f t="shared" si="141"/>
        <v>0</v>
      </c>
      <c r="CY176" s="423">
        <f t="shared" si="141"/>
        <v>0</v>
      </c>
      <c r="CZ176" s="423">
        <f t="shared" si="141"/>
        <v>0</v>
      </c>
      <c r="DA176" s="423">
        <f t="shared" si="141"/>
        <v>0</v>
      </c>
      <c r="DB176" s="423">
        <f t="shared" si="141"/>
        <v>0</v>
      </c>
      <c r="DC176" s="423">
        <f t="shared" si="141"/>
        <v>0</v>
      </c>
      <c r="DD176" s="423">
        <f t="shared" si="141"/>
        <v>0</v>
      </c>
      <c r="DE176" s="423">
        <f t="shared" si="141"/>
        <v>0</v>
      </c>
      <c r="DF176" s="423">
        <f t="shared" si="141"/>
        <v>0</v>
      </c>
      <c r="DG176" s="423">
        <f t="shared" si="141"/>
        <v>0</v>
      </c>
      <c r="DH176" s="423">
        <f t="shared" si="141"/>
        <v>0</v>
      </c>
      <c r="DI176" s="423">
        <f t="shared" si="141"/>
        <v>0</v>
      </c>
      <c r="DJ176" s="423">
        <f t="shared" si="141"/>
        <v>0</v>
      </c>
      <c r="DK176" s="423">
        <f t="shared" si="141"/>
        <v>0</v>
      </c>
      <c r="DL176" s="423">
        <f t="shared" si="141"/>
        <v>0</v>
      </c>
      <c r="DM176" s="423">
        <f t="shared" si="141"/>
        <v>0</v>
      </c>
      <c r="DN176" s="423">
        <f t="shared" si="141"/>
        <v>0</v>
      </c>
      <c r="DO176" s="423">
        <f t="shared" si="141"/>
        <v>0</v>
      </c>
      <c r="DP176" s="423">
        <f t="shared" si="141"/>
        <v>0</v>
      </c>
      <c r="DQ176" s="423">
        <f t="shared" si="141"/>
        <v>0</v>
      </c>
      <c r="DR176" s="423">
        <f t="shared" si="141"/>
        <v>0</v>
      </c>
      <c r="DS176" s="423">
        <f t="shared" si="141"/>
        <v>0</v>
      </c>
      <c r="DT176" s="423">
        <f t="shared" si="141"/>
        <v>0</v>
      </c>
      <c r="DU176" s="423">
        <f t="shared" si="141"/>
        <v>0</v>
      </c>
      <c r="DV176" s="423">
        <f t="shared" si="141"/>
        <v>0</v>
      </c>
      <c r="DW176" s="423">
        <f t="shared" si="141"/>
        <v>0</v>
      </c>
      <c r="DX176" s="423">
        <f t="shared" si="141"/>
        <v>0</v>
      </c>
      <c r="DY176" s="423">
        <f t="shared" si="141"/>
        <v>0</v>
      </c>
      <c r="DZ176" s="423">
        <f t="shared" si="141"/>
        <v>0</v>
      </c>
      <c r="EA176" s="423">
        <f t="shared" si="141"/>
        <v>0</v>
      </c>
      <c r="EB176" s="423">
        <f t="shared" ref="EB176:FA176" si="142">IF(EB$124=0,0,SUM(EB50)/EB$124*EB$127)</f>
        <v>0</v>
      </c>
      <c r="EC176" s="423">
        <f t="shared" si="142"/>
        <v>0</v>
      </c>
      <c r="ED176" s="423">
        <f t="shared" si="142"/>
        <v>0</v>
      </c>
      <c r="EE176" s="423">
        <f t="shared" si="142"/>
        <v>0</v>
      </c>
      <c r="EF176" s="423">
        <f t="shared" si="142"/>
        <v>0</v>
      </c>
      <c r="EG176" s="423">
        <f t="shared" si="142"/>
        <v>0</v>
      </c>
      <c r="EH176" s="423">
        <f t="shared" si="142"/>
        <v>0</v>
      </c>
      <c r="EI176" s="423">
        <f t="shared" si="142"/>
        <v>0</v>
      </c>
      <c r="EJ176" s="423">
        <f t="shared" si="142"/>
        <v>0</v>
      </c>
      <c r="EK176" s="423">
        <f t="shared" si="142"/>
        <v>0</v>
      </c>
      <c r="EL176" s="423">
        <f t="shared" si="142"/>
        <v>0</v>
      </c>
      <c r="EM176" s="423">
        <f t="shared" si="142"/>
        <v>0</v>
      </c>
      <c r="EN176" s="423">
        <f t="shared" si="142"/>
        <v>0</v>
      </c>
      <c r="EO176" s="423">
        <f t="shared" si="142"/>
        <v>0</v>
      </c>
      <c r="EP176" s="423">
        <f t="shared" si="142"/>
        <v>0</v>
      </c>
      <c r="EQ176" s="423">
        <f t="shared" si="142"/>
        <v>0</v>
      </c>
      <c r="ER176" s="423">
        <f t="shared" si="142"/>
        <v>0</v>
      </c>
      <c r="ES176" s="423">
        <f t="shared" si="142"/>
        <v>0</v>
      </c>
      <c r="ET176" s="423">
        <f t="shared" si="142"/>
        <v>0</v>
      </c>
      <c r="EU176" s="423">
        <f t="shared" si="142"/>
        <v>0</v>
      </c>
      <c r="EV176" s="423">
        <f t="shared" si="142"/>
        <v>0</v>
      </c>
      <c r="EW176" s="423">
        <f t="shared" si="142"/>
        <v>0</v>
      </c>
      <c r="EX176" s="423">
        <f t="shared" si="142"/>
        <v>0</v>
      </c>
      <c r="EY176" s="423">
        <f t="shared" si="142"/>
        <v>0</v>
      </c>
      <c r="EZ176" s="423">
        <f t="shared" si="142"/>
        <v>0</v>
      </c>
      <c r="FA176" s="423">
        <f t="shared" si="142"/>
        <v>0</v>
      </c>
      <c r="FB176" s="393" t="str">
        <f t="shared" si="10"/>
        <v>311</v>
      </c>
    </row>
    <row r="177" spans="1:158" x14ac:dyDescent="0.15">
      <c r="A177" s="423" t="s">
        <v>1784</v>
      </c>
      <c r="B177" s="423" t="s">
        <v>371</v>
      </c>
      <c r="C177" s="424">
        <f t="shared" si="6"/>
        <v>0</v>
      </c>
      <c r="D177" s="423">
        <f t="shared" ref="D177:BO177" si="143">IF(D$124=0,0,SUM(D51)/D$124*D$127)</f>
        <v>0</v>
      </c>
      <c r="E177" s="423">
        <f t="shared" si="143"/>
        <v>0</v>
      </c>
      <c r="F177" s="423">
        <f t="shared" si="143"/>
        <v>0</v>
      </c>
      <c r="G177" s="423">
        <f t="shared" si="143"/>
        <v>0</v>
      </c>
      <c r="H177" s="423">
        <f t="shared" si="143"/>
        <v>0</v>
      </c>
      <c r="I177" s="423">
        <f t="shared" si="143"/>
        <v>0</v>
      </c>
      <c r="J177" s="423">
        <f t="shared" si="143"/>
        <v>0</v>
      </c>
      <c r="K177" s="423">
        <f t="shared" si="143"/>
        <v>0</v>
      </c>
      <c r="L177" s="423">
        <f t="shared" si="143"/>
        <v>0</v>
      </c>
      <c r="M177" s="423">
        <f t="shared" si="143"/>
        <v>0</v>
      </c>
      <c r="N177" s="423">
        <f t="shared" si="143"/>
        <v>0</v>
      </c>
      <c r="O177" s="423">
        <f t="shared" si="143"/>
        <v>0</v>
      </c>
      <c r="P177" s="423">
        <f t="shared" si="143"/>
        <v>0</v>
      </c>
      <c r="Q177" s="423">
        <f t="shared" si="143"/>
        <v>0</v>
      </c>
      <c r="R177" s="423">
        <f t="shared" si="143"/>
        <v>0</v>
      </c>
      <c r="S177" s="423">
        <f t="shared" si="143"/>
        <v>0</v>
      </c>
      <c r="T177" s="423">
        <f t="shared" si="143"/>
        <v>0</v>
      </c>
      <c r="U177" s="423">
        <f t="shared" si="143"/>
        <v>0</v>
      </c>
      <c r="V177" s="423">
        <f t="shared" si="143"/>
        <v>0</v>
      </c>
      <c r="W177" s="423">
        <f t="shared" si="143"/>
        <v>0</v>
      </c>
      <c r="X177" s="423">
        <f t="shared" si="143"/>
        <v>0</v>
      </c>
      <c r="Y177" s="423">
        <f t="shared" si="143"/>
        <v>0</v>
      </c>
      <c r="Z177" s="423">
        <f t="shared" si="143"/>
        <v>0</v>
      </c>
      <c r="AA177" s="423">
        <f t="shared" si="143"/>
        <v>0</v>
      </c>
      <c r="AB177" s="423">
        <f t="shared" si="143"/>
        <v>0</v>
      </c>
      <c r="AC177" s="423">
        <f t="shared" si="143"/>
        <v>0</v>
      </c>
      <c r="AD177" s="423">
        <f t="shared" si="143"/>
        <v>0</v>
      </c>
      <c r="AE177" s="423">
        <f t="shared" si="143"/>
        <v>0</v>
      </c>
      <c r="AF177" s="423">
        <f t="shared" si="143"/>
        <v>0</v>
      </c>
      <c r="AG177" s="423">
        <f t="shared" si="143"/>
        <v>0</v>
      </c>
      <c r="AH177" s="423">
        <f t="shared" si="143"/>
        <v>0</v>
      </c>
      <c r="AI177" s="423">
        <f t="shared" si="143"/>
        <v>0</v>
      </c>
      <c r="AJ177" s="423">
        <f t="shared" si="143"/>
        <v>0</v>
      </c>
      <c r="AK177" s="423">
        <f t="shared" si="143"/>
        <v>0</v>
      </c>
      <c r="AL177" s="423">
        <f t="shared" si="143"/>
        <v>0</v>
      </c>
      <c r="AM177" s="423">
        <f t="shared" si="143"/>
        <v>0</v>
      </c>
      <c r="AN177" s="423">
        <f t="shared" si="143"/>
        <v>0</v>
      </c>
      <c r="AO177" s="423">
        <f t="shared" si="143"/>
        <v>0</v>
      </c>
      <c r="AP177" s="423">
        <f t="shared" si="143"/>
        <v>0</v>
      </c>
      <c r="AQ177" s="423">
        <f t="shared" si="143"/>
        <v>0</v>
      </c>
      <c r="AR177" s="423">
        <f t="shared" si="143"/>
        <v>0</v>
      </c>
      <c r="AS177" s="423">
        <f t="shared" si="143"/>
        <v>0</v>
      </c>
      <c r="AT177" s="423">
        <f t="shared" si="143"/>
        <v>0</v>
      </c>
      <c r="AU177" s="423">
        <f t="shared" si="143"/>
        <v>0</v>
      </c>
      <c r="AV177" s="423">
        <f t="shared" si="143"/>
        <v>0</v>
      </c>
      <c r="AW177" s="423">
        <f t="shared" si="143"/>
        <v>0</v>
      </c>
      <c r="AX177" s="423">
        <f t="shared" si="143"/>
        <v>0</v>
      </c>
      <c r="AY177" s="423">
        <f t="shared" si="143"/>
        <v>0</v>
      </c>
      <c r="AZ177" s="423">
        <f t="shared" si="143"/>
        <v>0</v>
      </c>
      <c r="BA177" s="423">
        <f t="shared" si="143"/>
        <v>0</v>
      </c>
      <c r="BB177" s="423">
        <f t="shared" si="143"/>
        <v>0</v>
      </c>
      <c r="BC177" s="423">
        <f t="shared" si="143"/>
        <v>0</v>
      </c>
      <c r="BD177" s="423">
        <f t="shared" si="143"/>
        <v>0</v>
      </c>
      <c r="BE177" s="423">
        <f t="shared" si="143"/>
        <v>0</v>
      </c>
      <c r="BF177" s="423">
        <f t="shared" si="143"/>
        <v>0</v>
      </c>
      <c r="BG177" s="423">
        <f t="shared" si="143"/>
        <v>0</v>
      </c>
      <c r="BH177" s="423">
        <f t="shared" si="143"/>
        <v>0</v>
      </c>
      <c r="BI177" s="423">
        <f t="shared" si="143"/>
        <v>0</v>
      </c>
      <c r="BJ177" s="423">
        <f t="shared" si="143"/>
        <v>0</v>
      </c>
      <c r="BK177" s="423">
        <f t="shared" si="143"/>
        <v>0</v>
      </c>
      <c r="BL177" s="423">
        <f t="shared" si="143"/>
        <v>0</v>
      </c>
      <c r="BM177" s="423">
        <f t="shared" si="143"/>
        <v>0</v>
      </c>
      <c r="BN177" s="423">
        <f t="shared" si="143"/>
        <v>0</v>
      </c>
      <c r="BO177" s="423">
        <f t="shared" si="143"/>
        <v>0</v>
      </c>
      <c r="BP177" s="423">
        <f t="shared" ref="BP177:EA177" si="144">IF(BP$124=0,0,SUM(BP51)/BP$124*BP$127)</f>
        <v>0</v>
      </c>
      <c r="BQ177" s="423">
        <f t="shared" si="144"/>
        <v>0</v>
      </c>
      <c r="BR177" s="423">
        <f t="shared" si="144"/>
        <v>0</v>
      </c>
      <c r="BS177" s="423">
        <f t="shared" si="144"/>
        <v>0</v>
      </c>
      <c r="BT177" s="423">
        <f t="shared" si="144"/>
        <v>0</v>
      </c>
      <c r="BU177" s="423">
        <f t="shared" si="144"/>
        <v>0</v>
      </c>
      <c r="BV177" s="423">
        <f t="shared" si="144"/>
        <v>0</v>
      </c>
      <c r="BW177" s="423">
        <f t="shared" si="144"/>
        <v>0</v>
      </c>
      <c r="BX177" s="423">
        <f t="shared" si="144"/>
        <v>0</v>
      </c>
      <c r="BY177" s="423">
        <f t="shared" si="144"/>
        <v>0</v>
      </c>
      <c r="BZ177" s="423">
        <f t="shared" si="144"/>
        <v>0</v>
      </c>
      <c r="CA177" s="423">
        <f t="shared" si="144"/>
        <v>0</v>
      </c>
      <c r="CB177" s="423">
        <f t="shared" si="144"/>
        <v>0</v>
      </c>
      <c r="CC177" s="423">
        <f t="shared" si="144"/>
        <v>0</v>
      </c>
      <c r="CD177" s="423">
        <f t="shared" si="144"/>
        <v>0</v>
      </c>
      <c r="CE177" s="423">
        <f t="shared" si="144"/>
        <v>0</v>
      </c>
      <c r="CF177" s="423">
        <f t="shared" si="144"/>
        <v>0</v>
      </c>
      <c r="CG177" s="423">
        <f t="shared" si="144"/>
        <v>0</v>
      </c>
      <c r="CH177" s="423">
        <f t="shared" si="144"/>
        <v>0</v>
      </c>
      <c r="CI177" s="423">
        <f t="shared" si="144"/>
        <v>0</v>
      </c>
      <c r="CJ177" s="423">
        <f t="shared" si="144"/>
        <v>0</v>
      </c>
      <c r="CK177" s="423">
        <f t="shared" si="144"/>
        <v>0</v>
      </c>
      <c r="CL177" s="423">
        <f t="shared" si="144"/>
        <v>0</v>
      </c>
      <c r="CM177" s="423">
        <f t="shared" si="144"/>
        <v>0</v>
      </c>
      <c r="CN177" s="423">
        <f t="shared" si="144"/>
        <v>0</v>
      </c>
      <c r="CO177" s="423">
        <f t="shared" si="144"/>
        <v>0</v>
      </c>
      <c r="CP177" s="423">
        <f t="shared" si="144"/>
        <v>0</v>
      </c>
      <c r="CQ177" s="423">
        <f t="shared" si="144"/>
        <v>0</v>
      </c>
      <c r="CR177" s="423">
        <f t="shared" si="144"/>
        <v>0</v>
      </c>
      <c r="CS177" s="423">
        <f t="shared" si="144"/>
        <v>0</v>
      </c>
      <c r="CT177" s="423">
        <f t="shared" si="144"/>
        <v>0</v>
      </c>
      <c r="CU177" s="423">
        <f t="shared" si="144"/>
        <v>0</v>
      </c>
      <c r="CV177" s="423">
        <f t="shared" si="144"/>
        <v>0</v>
      </c>
      <c r="CW177" s="423">
        <f t="shared" si="144"/>
        <v>0</v>
      </c>
      <c r="CX177" s="423">
        <f t="shared" si="144"/>
        <v>0</v>
      </c>
      <c r="CY177" s="423">
        <f t="shared" si="144"/>
        <v>0</v>
      </c>
      <c r="CZ177" s="423">
        <f t="shared" si="144"/>
        <v>0</v>
      </c>
      <c r="DA177" s="423">
        <f t="shared" si="144"/>
        <v>0</v>
      </c>
      <c r="DB177" s="423">
        <f t="shared" si="144"/>
        <v>0</v>
      </c>
      <c r="DC177" s="423">
        <f t="shared" si="144"/>
        <v>0</v>
      </c>
      <c r="DD177" s="423">
        <f t="shared" si="144"/>
        <v>0</v>
      </c>
      <c r="DE177" s="423">
        <f t="shared" si="144"/>
        <v>0</v>
      </c>
      <c r="DF177" s="423">
        <f t="shared" si="144"/>
        <v>0</v>
      </c>
      <c r="DG177" s="423">
        <f t="shared" si="144"/>
        <v>0</v>
      </c>
      <c r="DH177" s="423">
        <f t="shared" si="144"/>
        <v>0</v>
      </c>
      <c r="DI177" s="423">
        <f t="shared" si="144"/>
        <v>0</v>
      </c>
      <c r="DJ177" s="423">
        <f t="shared" si="144"/>
        <v>0</v>
      </c>
      <c r="DK177" s="423">
        <f t="shared" si="144"/>
        <v>0</v>
      </c>
      <c r="DL177" s="423">
        <f t="shared" si="144"/>
        <v>0</v>
      </c>
      <c r="DM177" s="423">
        <f t="shared" si="144"/>
        <v>0</v>
      </c>
      <c r="DN177" s="423">
        <f t="shared" si="144"/>
        <v>0</v>
      </c>
      <c r="DO177" s="423">
        <f t="shared" si="144"/>
        <v>0</v>
      </c>
      <c r="DP177" s="423">
        <f t="shared" si="144"/>
        <v>0</v>
      </c>
      <c r="DQ177" s="423">
        <f t="shared" si="144"/>
        <v>0</v>
      </c>
      <c r="DR177" s="423">
        <f t="shared" si="144"/>
        <v>0</v>
      </c>
      <c r="DS177" s="423">
        <f t="shared" si="144"/>
        <v>0</v>
      </c>
      <c r="DT177" s="423">
        <f t="shared" si="144"/>
        <v>0</v>
      </c>
      <c r="DU177" s="423">
        <f t="shared" si="144"/>
        <v>0</v>
      </c>
      <c r="DV177" s="423">
        <f t="shared" si="144"/>
        <v>0</v>
      </c>
      <c r="DW177" s="423">
        <f t="shared" si="144"/>
        <v>0</v>
      </c>
      <c r="DX177" s="423">
        <f t="shared" si="144"/>
        <v>0</v>
      </c>
      <c r="DY177" s="423">
        <f t="shared" si="144"/>
        <v>0</v>
      </c>
      <c r="DZ177" s="423">
        <f t="shared" si="144"/>
        <v>0</v>
      </c>
      <c r="EA177" s="423">
        <f t="shared" si="144"/>
        <v>0</v>
      </c>
      <c r="EB177" s="423">
        <f t="shared" ref="EB177:FA177" si="145">IF(EB$124=0,0,SUM(EB51)/EB$124*EB$127)</f>
        <v>0</v>
      </c>
      <c r="EC177" s="423">
        <f t="shared" si="145"/>
        <v>0</v>
      </c>
      <c r="ED177" s="423">
        <f t="shared" si="145"/>
        <v>0</v>
      </c>
      <c r="EE177" s="423">
        <f t="shared" si="145"/>
        <v>0</v>
      </c>
      <c r="EF177" s="423">
        <f t="shared" si="145"/>
        <v>0</v>
      </c>
      <c r="EG177" s="423">
        <f t="shared" si="145"/>
        <v>0</v>
      </c>
      <c r="EH177" s="423">
        <f t="shared" si="145"/>
        <v>0</v>
      </c>
      <c r="EI177" s="423">
        <f t="shared" si="145"/>
        <v>0</v>
      </c>
      <c r="EJ177" s="423">
        <f t="shared" si="145"/>
        <v>0</v>
      </c>
      <c r="EK177" s="423">
        <f t="shared" si="145"/>
        <v>0</v>
      </c>
      <c r="EL177" s="423">
        <f t="shared" si="145"/>
        <v>0</v>
      </c>
      <c r="EM177" s="423">
        <f t="shared" si="145"/>
        <v>0</v>
      </c>
      <c r="EN177" s="423">
        <f t="shared" si="145"/>
        <v>0</v>
      </c>
      <c r="EO177" s="423">
        <f t="shared" si="145"/>
        <v>0</v>
      </c>
      <c r="EP177" s="423">
        <f t="shared" si="145"/>
        <v>0</v>
      </c>
      <c r="EQ177" s="423">
        <f t="shared" si="145"/>
        <v>0</v>
      </c>
      <c r="ER177" s="423">
        <f t="shared" si="145"/>
        <v>0</v>
      </c>
      <c r="ES177" s="423">
        <f t="shared" si="145"/>
        <v>0</v>
      </c>
      <c r="ET177" s="423">
        <f t="shared" si="145"/>
        <v>0</v>
      </c>
      <c r="EU177" s="423">
        <f t="shared" si="145"/>
        <v>0</v>
      </c>
      <c r="EV177" s="423">
        <f t="shared" si="145"/>
        <v>0</v>
      </c>
      <c r="EW177" s="423">
        <f t="shared" si="145"/>
        <v>0</v>
      </c>
      <c r="EX177" s="423">
        <f t="shared" si="145"/>
        <v>0</v>
      </c>
      <c r="EY177" s="423">
        <f t="shared" si="145"/>
        <v>0</v>
      </c>
      <c r="EZ177" s="423">
        <f t="shared" si="145"/>
        <v>0</v>
      </c>
      <c r="FA177" s="423">
        <f t="shared" si="145"/>
        <v>0</v>
      </c>
      <c r="FB177" s="393" t="str">
        <f t="shared" si="10"/>
        <v>311</v>
      </c>
    </row>
    <row r="178" spans="1:158" x14ac:dyDescent="0.15">
      <c r="A178" s="423" t="s">
        <v>1783</v>
      </c>
      <c r="B178" s="423" t="s">
        <v>1111</v>
      </c>
      <c r="C178" s="424">
        <f t="shared" si="6"/>
        <v>0</v>
      </c>
      <c r="D178" s="423">
        <f t="shared" ref="D178:BO178" si="146">IF(D$124=0,0,SUM(D52)/D$124*D$127)</f>
        <v>0</v>
      </c>
      <c r="E178" s="423">
        <f t="shared" si="146"/>
        <v>0</v>
      </c>
      <c r="F178" s="423">
        <f t="shared" si="146"/>
        <v>0</v>
      </c>
      <c r="G178" s="423">
        <f t="shared" si="146"/>
        <v>0</v>
      </c>
      <c r="H178" s="423">
        <f t="shared" si="146"/>
        <v>0</v>
      </c>
      <c r="I178" s="423">
        <f t="shared" si="146"/>
        <v>0</v>
      </c>
      <c r="J178" s="423">
        <f t="shared" si="146"/>
        <v>0</v>
      </c>
      <c r="K178" s="423">
        <f t="shared" si="146"/>
        <v>0</v>
      </c>
      <c r="L178" s="423">
        <f t="shared" si="146"/>
        <v>0</v>
      </c>
      <c r="M178" s="423">
        <f t="shared" si="146"/>
        <v>0</v>
      </c>
      <c r="N178" s="423">
        <f t="shared" si="146"/>
        <v>0</v>
      </c>
      <c r="O178" s="423">
        <f t="shared" si="146"/>
        <v>0</v>
      </c>
      <c r="P178" s="423">
        <f t="shared" si="146"/>
        <v>0</v>
      </c>
      <c r="Q178" s="423">
        <f t="shared" si="146"/>
        <v>0</v>
      </c>
      <c r="R178" s="423">
        <f t="shared" si="146"/>
        <v>0</v>
      </c>
      <c r="S178" s="423">
        <f t="shared" si="146"/>
        <v>0</v>
      </c>
      <c r="T178" s="423">
        <f t="shared" si="146"/>
        <v>0</v>
      </c>
      <c r="U178" s="423">
        <f t="shared" si="146"/>
        <v>0</v>
      </c>
      <c r="V178" s="423">
        <f t="shared" si="146"/>
        <v>0</v>
      </c>
      <c r="W178" s="423">
        <f t="shared" si="146"/>
        <v>0</v>
      </c>
      <c r="X178" s="423">
        <f t="shared" si="146"/>
        <v>0</v>
      </c>
      <c r="Y178" s="423">
        <f t="shared" si="146"/>
        <v>0</v>
      </c>
      <c r="Z178" s="423">
        <f t="shared" si="146"/>
        <v>0</v>
      </c>
      <c r="AA178" s="423">
        <f t="shared" si="146"/>
        <v>0</v>
      </c>
      <c r="AB178" s="423">
        <f t="shared" si="146"/>
        <v>0</v>
      </c>
      <c r="AC178" s="423">
        <f t="shared" si="146"/>
        <v>0</v>
      </c>
      <c r="AD178" s="423">
        <f t="shared" si="146"/>
        <v>0</v>
      </c>
      <c r="AE178" s="423">
        <f t="shared" si="146"/>
        <v>0</v>
      </c>
      <c r="AF178" s="423">
        <f t="shared" si="146"/>
        <v>0</v>
      </c>
      <c r="AG178" s="423">
        <f t="shared" si="146"/>
        <v>0</v>
      </c>
      <c r="AH178" s="423">
        <f t="shared" si="146"/>
        <v>0</v>
      </c>
      <c r="AI178" s="423">
        <f t="shared" si="146"/>
        <v>0</v>
      </c>
      <c r="AJ178" s="423">
        <f t="shared" si="146"/>
        <v>0</v>
      </c>
      <c r="AK178" s="423">
        <f t="shared" si="146"/>
        <v>0</v>
      </c>
      <c r="AL178" s="423">
        <f t="shared" si="146"/>
        <v>0</v>
      </c>
      <c r="AM178" s="423">
        <f t="shared" si="146"/>
        <v>0</v>
      </c>
      <c r="AN178" s="423">
        <f t="shared" si="146"/>
        <v>0</v>
      </c>
      <c r="AO178" s="423">
        <f t="shared" si="146"/>
        <v>0</v>
      </c>
      <c r="AP178" s="423">
        <f t="shared" si="146"/>
        <v>0</v>
      </c>
      <c r="AQ178" s="423">
        <f t="shared" si="146"/>
        <v>0</v>
      </c>
      <c r="AR178" s="423">
        <f t="shared" si="146"/>
        <v>0</v>
      </c>
      <c r="AS178" s="423">
        <f t="shared" si="146"/>
        <v>0</v>
      </c>
      <c r="AT178" s="423">
        <f t="shared" si="146"/>
        <v>0</v>
      </c>
      <c r="AU178" s="423">
        <f t="shared" si="146"/>
        <v>0</v>
      </c>
      <c r="AV178" s="423">
        <f t="shared" si="146"/>
        <v>0</v>
      </c>
      <c r="AW178" s="423">
        <f t="shared" si="146"/>
        <v>0</v>
      </c>
      <c r="AX178" s="423">
        <f t="shared" si="146"/>
        <v>0</v>
      </c>
      <c r="AY178" s="423">
        <f t="shared" si="146"/>
        <v>0</v>
      </c>
      <c r="AZ178" s="423">
        <f t="shared" si="146"/>
        <v>0</v>
      </c>
      <c r="BA178" s="423">
        <f t="shared" si="146"/>
        <v>0</v>
      </c>
      <c r="BB178" s="423">
        <f t="shared" si="146"/>
        <v>0</v>
      </c>
      <c r="BC178" s="423">
        <f t="shared" si="146"/>
        <v>0</v>
      </c>
      <c r="BD178" s="423">
        <f t="shared" si="146"/>
        <v>0</v>
      </c>
      <c r="BE178" s="423">
        <f t="shared" si="146"/>
        <v>0</v>
      </c>
      <c r="BF178" s="423">
        <f t="shared" si="146"/>
        <v>0</v>
      </c>
      <c r="BG178" s="423">
        <f t="shared" si="146"/>
        <v>0</v>
      </c>
      <c r="BH178" s="423">
        <f t="shared" si="146"/>
        <v>0</v>
      </c>
      <c r="BI178" s="423">
        <f t="shared" si="146"/>
        <v>0</v>
      </c>
      <c r="BJ178" s="423">
        <f t="shared" si="146"/>
        <v>0</v>
      </c>
      <c r="BK178" s="423">
        <f t="shared" si="146"/>
        <v>0</v>
      </c>
      <c r="BL178" s="423">
        <f t="shared" si="146"/>
        <v>0</v>
      </c>
      <c r="BM178" s="423">
        <f t="shared" si="146"/>
        <v>0</v>
      </c>
      <c r="BN178" s="423">
        <f t="shared" si="146"/>
        <v>0</v>
      </c>
      <c r="BO178" s="423">
        <f t="shared" si="146"/>
        <v>0</v>
      </c>
      <c r="BP178" s="423">
        <f t="shared" ref="BP178:EA178" si="147">IF(BP$124=0,0,SUM(BP52)/BP$124*BP$127)</f>
        <v>0</v>
      </c>
      <c r="BQ178" s="423">
        <f t="shared" si="147"/>
        <v>0</v>
      </c>
      <c r="BR178" s="423">
        <f t="shared" si="147"/>
        <v>0</v>
      </c>
      <c r="BS178" s="423">
        <f t="shared" si="147"/>
        <v>0</v>
      </c>
      <c r="BT178" s="423">
        <f t="shared" si="147"/>
        <v>0</v>
      </c>
      <c r="BU178" s="423">
        <f t="shared" si="147"/>
        <v>0</v>
      </c>
      <c r="BV178" s="423">
        <f t="shared" si="147"/>
        <v>0</v>
      </c>
      <c r="BW178" s="423">
        <f t="shared" si="147"/>
        <v>0</v>
      </c>
      <c r="BX178" s="423">
        <f t="shared" si="147"/>
        <v>0</v>
      </c>
      <c r="BY178" s="423">
        <f t="shared" si="147"/>
        <v>0</v>
      </c>
      <c r="BZ178" s="423">
        <f t="shared" si="147"/>
        <v>0</v>
      </c>
      <c r="CA178" s="423">
        <f t="shared" si="147"/>
        <v>0</v>
      </c>
      <c r="CB178" s="423">
        <f t="shared" si="147"/>
        <v>0</v>
      </c>
      <c r="CC178" s="423">
        <f t="shared" si="147"/>
        <v>0</v>
      </c>
      <c r="CD178" s="423">
        <f t="shared" si="147"/>
        <v>0</v>
      </c>
      <c r="CE178" s="423">
        <f t="shared" si="147"/>
        <v>0</v>
      </c>
      <c r="CF178" s="423">
        <f t="shared" si="147"/>
        <v>0</v>
      </c>
      <c r="CG178" s="423">
        <f t="shared" si="147"/>
        <v>0</v>
      </c>
      <c r="CH178" s="423">
        <f t="shared" si="147"/>
        <v>0</v>
      </c>
      <c r="CI178" s="423">
        <f t="shared" si="147"/>
        <v>0</v>
      </c>
      <c r="CJ178" s="423">
        <f t="shared" si="147"/>
        <v>0</v>
      </c>
      <c r="CK178" s="423">
        <f t="shared" si="147"/>
        <v>0</v>
      </c>
      <c r="CL178" s="423">
        <f t="shared" si="147"/>
        <v>0</v>
      </c>
      <c r="CM178" s="423">
        <f t="shared" si="147"/>
        <v>0</v>
      </c>
      <c r="CN178" s="423">
        <f t="shared" si="147"/>
        <v>0</v>
      </c>
      <c r="CO178" s="423">
        <f t="shared" si="147"/>
        <v>0</v>
      </c>
      <c r="CP178" s="423">
        <f t="shared" si="147"/>
        <v>0</v>
      </c>
      <c r="CQ178" s="423">
        <f t="shared" si="147"/>
        <v>0</v>
      </c>
      <c r="CR178" s="423">
        <f t="shared" si="147"/>
        <v>0</v>
      </c>
      <c r="CS178" s="423">
        <f t="shared" si="147"/>
        <v>0</v>
      </c>
      <c r="CT178" s="423">
        <f t="shared" si="147"/>
        <v>0</v>
      </c>
      <c r="CU178" s="423">
        <f t="shared" si="147"/>
        <v>0</v>
      </c>
      <c r="CV178" s="423">
        <f t="shared" si="147"/>
        <v>0</v>
      </c>
      <c r="CW178" s="423">
        <f t="shared" si="147"/>
        <v>0</v>
      </c>
      <c r="CX178" s="423">
        <f t="shared" si="147"/>
        <v>0</v>
      </c>
      <c r="CY178" s="423">
        <f t="shared" si="147"/>
        <v>0</v>
      </c>
      <c r="CZ178" s="423">
        <f t="shared" si="147"/>
        <v>0</v>
      </c>
      <c r="DA178" s="423">
        <f t="shared" si="147"/>
        <v>0</v>
      </c>
      <c r="DB178" s="423">
        <f t="shared" si="147"/>
        <v>0</v>
      </c>
      <c r="DC178" s="423">
        <f t="shared" si="147"/>
        <v>0</v>
      </c>
      <c r="DD178" s="423">
        <f t="shared" si="147"/>
        <v>0</v>
      </c>
      <c r="DE178" s="423">
        <f t="shared" si="147"/>
        <v>0</v>
      </c>
      <c r="DF178" s="423">
        <f t="shared" si="147"/>
        <v>0</v>
      </c>
      <c r="DG178" s="423">
        <f t="shared" si="147"/>
        <v>0</v>
      </c>
      <c r="DH178" s="423">
        <f t="shared" si="147"/>
        <v>0</v>
      </c>
      <c r="DI178" s="423">
        <f t="shared" si="147"/>
        <v>0</v>
      </c>
      <c r="DJ178" s="423">
        <f t="shared" si="147"/>
        <v>0</v>
      </c>
      <c r="DK178" s="423">
        <f t="shared" si="147"/>
        <v>0</v>
      </c>
      <c r="DL178" s="423">
        <f t="shared" si="147"/>
        <v>0</v>
      </c>
      <c r="DM178" s="423">
        <f t="shared" si="147"/>
        <v>0</v>
      </c>
      <c r="DN178" s="423">
        <f t="shared" si="147"/>
        <v>0</v>
      </c>
      <c r="DO178" s="423">
        <f t="shared" si="147"/>
        <v>0</v>
      </c>
      <c r="DP178" s="423">
        <f t="shared" si="147"/>
        <v>0</v>
      </c>
      <c r="DQ178" s="423">
        <f t="shared" si="147"/>
        <v>0</v>
      </c>
      <c r="DR178" s="423">
        <f t="shared" si="147"/>
        <v>0</v>
      </c>
      <c r="DS178" s="423">
        <f t="shared" si="147"/>
        <v>0</v>
      </c>
      <c r="DT178" s="423">
        <f t="shared" si="147"/>
        <v>0</v>
      </c>
      <c r="DU178" s="423">
        <f t="shared" si="147"/>
        <v>0</v>
      </c>
      <c r="DV178" s="423">
        <f t="shared" si="147"/>
        <v>0</v>
      </c>
      <c r="DW178" s="423">
        <f t="shared" si="147"/>
        <v>0</v>
      </c>
      <c r="DX178" s="423">
        <f t="shared" si="147"/>
        <v>0</v>
      </c>
      <c r="DY178" s="423">
        <f t="shared" si="147"/>
        <v>0</v>
      </c>
      <c r="DZ178" s="423">
        <f t="shared" si="147"/>
        <v>0</v>
      </c>
      <c r="EA178" s="423">
        <f t="shared" si="147"/>
        <v>0</v>
      </c>
      <c r="EB178" s="423">
        <f t="shared" ref="EB178:FA178" si="148">IF(EB$124=0,0,SUM(EB52)/EB$124*EB$127)</f>
        <v>0</v>
      </c>
      <c r="EC178" s="423">
        <f t="shared" si="148"/>
        <v>0</v>
      </c>
      <c r="ED178" s="423">
        <f t="shared" si="148"/>
        <v>0</v>
      </c>
      <c r="EE178" s="423">
        <f t="shared" si="148"/>
        <v>0</v>
      </c>
      <c r="EF178" s="423">
        <f t="shared" si="148"/>
        <v>0</v>
      </c>
      <c r="EG178" s="423">
        <f t="shared" si="148"/>
        <v>0</v>
      </c>
      <c r="EH178" s="423">
        <f t="shared" si="148"/>
        <v>0</v>
      </c>
      <c r="EI178" s="423">
        <f t="shared" si="148"/>
        <v>0</v>
      </c>
      <c r="EJ178" s="423">
        <f t="shared" si="148"/>
        <v>0</v>
      </c>
      <c r="EK178" s="423">
        <f t="shared" si="148"/>
        <v>0</v>
      </c>
      <c r="EL178" s="423">
        <f t="shared" si="148"/>
        <v>0</v>
      </c>
      <c r="EM178" s="423">
        <f t="shared" si="148"/>
        <v>0</v>
      </c>
      <c r="EN178" s="423">
        <f t="shared" si="148"/>
        <v>0</v>
      </c>
      <c r="EO178" s="423">
        <f t="shared" si="148"/>
        <v>0</v>
      </c>
      <c r="EP178" s="423">
        <f t="shared" si="148"/>
        <v>0</v>
      </c>
      <c r="EQ178" s="423">
        <f t="shared" si="148"/>
        <v>0</v>
      </c>
      <c r="ER178" s="423">
        <f t="shared" si="148"/>
        <v>0</v>
      </c>
      <c r="ES178" s="423">
        <f t="shared" si="148"/>
        <v>0</v>
      </c>
      <c r="ET178" s="423">
        <f t="shared" si="148"/>
        <v>0</v>
      </c>
      <c r="EU178" s="423">
        <f t="shared" si="148"/>
        <v>0</v>
      </c>
      <c r="EV178" s="423">
        <f t="shared" si="148"/>
        <v>0</v>
      </c>
      <c r="EW178" s="423">
        <f t="shared" si="148"/>
        <v>0</v>
      </c>
      <c r="EX178" s="423">
        <f t="shared" si="148"/>
        <v>0</v>
      </c>
      <c r="EY178" s="423">
        <f t="shared" si="148"/>
        <v>0</v>
      </c>
      <c r="EZ178" s="423">
        <f t="shared" si="148"/>
        <v>0</v>
      </c>
      <c r="FA178" s="423">
        <f t="shared" si="148"/>
        <v>0</v>
      </c>
      <c r="FB178" s="393" t="str">
        <f t="shared" si="10"/>
        <v>331</v>
      </c>
    </row>
    <row r="179" spans="1:158" x14ac:dyDescent="0.15">
      <c r="A179" s="423" t="s">
        <v>1782</v>
      </c>
      <c r="B179" s="423" t="s">
        <v>1112</v>
      </c>
      <c r="C179" s="424">
        <f t="shared" si="6"/>
        <v>0</v>
      </c>
      <c r="D179" s="423">
        <f t="shared" ref="D179:BO179" si="149">IF(D$124=0,0,SUM(D53)/D$124*D$127)</f>
        <v>0</v>
      </c>
      <c r="E179" s="423">
        <f t="shared" si="149"/>
        <v>0</v>
      </c>
      <c r="F179" s="423">
        <f t="shared" si="149"/>
        <v>0</v>
      </c>
      <c r="G179" s="423">
        <f t="shared" si="149"/>
        <v>0</v>
      </c>
      <c r="H179" s="423">
        <f t="shared" si="149"/>
        <v>0</v>
      </c>
      <c r="I179" s="423">
        <f t="shared" si="149"/>
        <v>0</v>
      </c>
      <c r="J179" s="423">
        <f t="shared" si="149"/>
        <v>0</v>
      </c>
      <c r="K179" s="423">
        <f t="shared" si="149"/>
        <v>0</v>
      </c>
      <c r="L179" s="423">
        <f t="shared" si="149"/>
        <v>0</v>
      </c>
      <c r="M179" s="423">
        <f t="shared" si="149"/>
        <v>0</v>
      </c>
      <c r="N179" s="423">
        <f t="shared" si="149"/>
        <v>0</v>
      </c>
      <c r="O179" s="423">
        <f t="shared" si="149"/>
        <v>0</v>
      </c>
      <c r="P179" s="423">
        <f t="shared" si="149"/>
        <v>0</v>
      </c>
      <c r="Q179" s="423">
        <f t="shared" si="149"/>
        <v>0</v>
      </c>
      <c r="R179" s="423">
        <f t="shared" si="149"/>
        <v>0</v>
      </c>
      <c r="S179" s="423">
        <f t="shared" si="149"/>
        <v>0</v>
      </c>
      <c r="T179" s="423">
        <f t="shared" si="149"/>
        <v>0</v>
      </c>
      <c r="U179" s="423">
        <f t="shared" si="149"/>
        <v>0</v>
      </c>
      <c r="V179" s="423">
        <f t="shared" si="149"/>
        <v>0</v>
      </c>
      <c r="W179" s="423">
        <f t="shared" si="149"/>
        <v>0</v>
      </c>
      <c r="X179" s="423">
        <f t="shared" si="149"/>
        <v>0</v>
      </c>
      <c r="Y179" s="423">
        <f t="shared" si="149"/>
        <v>0</v>
      </c>
      <c r="Z179" s="423">
        <f t="shared" si="149"/>
        <v>0</v>
      </c>
      <c r="AA179" s="423">
        <f t="shared" si="149"/>
        <v>0</v>
      </c>
      <c r="AB179" s="423">
        <f t="shared" si="149"/>
        <v>0</v>
      </c>
      <c r="AC179" s="423">
        <f t="shared" si="149"/>
        <v>0</v>
      </c>
      <c r="AD179" s="423">
        <f t="shared" si="149"/>
        <v>0</v>
      </c>
      <c r="AE179" s="423">
        <f t="shared" si="149"/>
        <v>0</v>
      </c>
      <c r="AF179" s="423">
        <f t="shared" si="149"/>
        <v>0</v>
      </c>
      <c r="AG179" s="423">
        <f t="shared" si="149"/>
        <v>0</v>
      </c>
      <c r="AH179" s="423">
        <f t="shared" si="149"/>
        <v>0</v>
      </c>
      <c r="AI179" s="423">
        <f t="shared" si="149"/>
        <v>0</v>
      </c>
      <c r="AJ179" s="423">
        <f t="shared" si="149"/>
        <v>0</v>
      </c>
      <c r="AK179" s="423">
        <f t="shared" si="149"/>
        <v>0</v>
      </c>
      <c r="AL179" s="423">
        <f t="shared" si="149"/>
        <v>0</v>
      </c>
      <c r="AM179" s="423">
        <f t="shared" si="149"/>
        <v>0</v>
      </c>
      <c r="AN179" s="423">
        <f t="shared" si="149"/>
        <v>0</v>
      </c>
      <c r="AO179" s="423">
        <f t="shared" si="149"/>
        <v>0</v>
      </c>
      <c r="AP179" s="423">
        <f t="shared" si="149"/>
        <v>0</v>
      </c>
      <c r="AQ179" s="423">
        <f t="shared" si="149"/>
        <v>0</v>
      </c>
      <c r="AR179" s="423">
        <f t="shared" si="149"/>
        <v>0</v>
      </c>
      <c r="AS179" s="423">
        <f t="shared" si="149"/>
        <v>0</v>
      </c>
      <c r="AT179" s="423">
        <f t="shared" si="149"/>
        <v>0</v>
      </c>
      <c r="AU179" s="423">
        <f t="shared" si="149"/>
        <v>0</v>
      </c>
      <c r="AV179" s="423">
        <f t="shared" si="149"/>
        <v>0</v>
      </c>
      <c r="AW179" s="423">
        <f t="shared" si="149"/>
        <v>0</v>
      </c>
      <c r="AX179" s="423">
        <f t="shared" si="149"/>
        <v>0</v>
      </c>
      <c r="AY179" s="423">
        <f t="shared" si="149"/>
        <v>0</v>
      </c>
      <c r="AZ179" s="423">
        <f t="shared" si="149"/>
        <v>0</v>
      </c>
      <c r="BA179" s="423">
        <f t="shared" si="149"/>
        <v>0</v>
      </c>
      <c r="BB179" s="423">
        <f t="shared" si="149"/>
        <v>0</v>
      </c>
      <c r="BC179" s="423">
        <f t="shared" si="149"/>
        <v>0</v>
      </c>
      <c r="BD179" s="423">
        <f t="shared" si="149"/>
        <v>0</v>
      </c>
      <c r="BE179" s="423">
        <f t="shared" si="149"/>
        <v>0</v>
      </c>
      <c r="BF179" s="423">
        <f t="shared" si="149"/>
        <v>0</v>
      </c>
      <c r="BG179" s="423">
        <f t="shared" si="149"/>
        <v>0</v>
      </c>
      <c r="BH179" s="423">
        <f t="shared" si="149"/>
        <v>0</v>
      </c>
      <c r="BI179" s="423">
        <f t="shared" si="149"/>
        <v>0</v>
      </c>
      <c r="BJ179" s="423">
        <f t="shared" si="149"/>
        <v>0</v>
      </c>
      <c r="BK179" s="423">
        <f t="shared" si="149"/>
        <v>0</v>
      </c>
      <c r="BL179" s="423">
        <f t="shared" si="149"/>
        <v>0</v>
      </c>
      <c r="BM179" s="423">
        <f t="shared" si="149"/>
        <v>0</v>
      </c>
      <c r="BN179" s="423">
        <f t="shared" si="149"/>
        <v>0</v>
      </c>
      <c r="BO179" s="423">
        <f t="shared" si="149"/>
        <v>0</v>
      </c>
      <c r="BP179" s="423">
        <f t="shared" ref="BP179:EA179" si="150">IF(BP$124=0,0,SUM(BP53)/BP$124*BP$127)</f>
        <v>0</v>
      </c>
      <c r="BQ179" s="423">
        <f t="shared" si="150"/>
        <v>0</v>
      </c>
      <c r="BR179" s="423">
        <f t="shared" si="150"/>
        <v>0</v>
      </c>
      <c r="BS179" s="423">
        <f t="shared" si="150"/>
        <v>0</v>
      </c>
      <c r="BT179" s="423">
        <f t="shared" si="150"/>
        <v>0</v>
      </c>
      <c r="BU179" s="423">
        <f t="shared" si="150"/>
        <v>0</v>
      </c>
      <c r="BV179" s="423">
        <f t="shared" si="150"/>
        <v>0</v>
      </c>
      <c r="BW179" s="423">
        <f t="shared" si="150"/>
        <v>0</v>
      </c>
      <c r="BX179" s="423">
        <f t="shared" si="150"/>
        <v>0</v>
      </c>
      <c r="BY179" s="423">
        <f t="shared" si="150"/>
        <v>0</v>
      </c>
      <c r="BZ179" s="423">
        <f t="shared" si="150"/>
        <v>0</v>
      </c>
      <c r="CA179" s="423">
        <f t="shared" si="150"/>
        <v>0</v>
      </c>
      <c r="CB179" s="423">
        <f t="shared" si="150"/>
        <v>0</v>
      </c>
      <c r="CC179" s="423">
        <f t="shared" si="150"/>
        <v>0</v>
      </c>
      <c r="CD179" s="423">
        <f t="shared" si="150"/>
        <v>0</v>
      </c>
      <c r="CE179" s="423">
        <f t="shared" si="150"/>
        <v>0</v>
      </c>
      <c r="CF179" s="423">
        <f t="shared" si="150"/>
        <v>0</v>
      </c>
      <c r="CG179" s="423">
        <f t="shared" si="150"/>
        <v>0</v>
      </c>
      <c r="CH179" s="423">
        <f t="shared" si="150"/>
        <v>0</v>
      </c>
      <c r="CI179" s="423">
        <f t="shared" si="150"/>
        <v>0</v>
      </c>
      <c r="CJ179" s="423">
        <f t="shared" si="150"/>
        <v>0</v>
      </c>
      <c r="CK179" s="423">
        <f t="shared" si="150"/>
        <v>0</v>
      </c>
      <c r="CL179" s="423">
        <f t="shared" si="150"/>
        <v>0</v>
      </c>
      <c r="CM179" s="423">
        <f t="shared" si="150"/>
        <v>0</v>
      </c>
      <c r="CN179" s="423">
        <f t="shared" si="150"/>
        <v>0</v>
      </c>
      <c r="CO179" s="423">
        <f t="shared" si="150"/>
        <v>0</v>
      </c>
      <c r="CP179" s="423">
        <f t="shared" si="150"/>
        <v>0</v>
      </c>
      <c r="CQ179" s="423">
        <f t="shared" si="150"/>
        <v>0</v>
      </c>
      <c r="CR179" s="423">
        <f t="shared" si="150"/>
        <v>0</v>
      </c>
      <c r="CS179" s="423">
        <f t="shared" si="150"/>
        <v>0</v>
      </c>
      <c r="CT179" s="423">
        <f t="shared" si="150"/>
        <v>0</v>
      </c>
      <c r="CU179" s="423">
        <f t="shared" si="150"/>
        <v>0</v>
      </c>
      <c r="CV179" s="423">
        <f t="shared" si="150"/>
        <v>0</v>
      </c>
      <c r="CW179" s="423">
        <f t="shared" si="150"/>
        <v>0</v>
      </c>
      <c r="CX179" s="423">
        <f t="shared" si="150"/>
        <v>0</v>
      </c>
      <c r="CY179" s="423">
        <f t="shared" si="150"/>
        <v>0</v>
      </c>
      <c r="CZ179" s="423">
        <f t="shared" si="150"/>
        <v>0</v>
      </c>
      <c r="DA179" s="423">
        <f t="shared" si="150"/>
        <v>0</v>
      </c>
      <c r="DB179" s="423">
        <f t="shared" si="150"/>
        <v>0</v>
      </c>
      <c r="DC179" s="423">
        <f t="shared" si="150"/>
        <v>0</v>
      </c>
      <c r="DD179" s="423">
        <f t="shared" si="150"/>
        <v>0</v>
      </c>
      <c r="DE179" s="423">
        <f t="shared" si="150"/>
        <v>0</v>
      </c>
      <c r="DF179" s="423">
        <f t="shared" si="150"/>
        <v>0</v>
      </c>
      <c r="DG179" s="423">
        <f t="shared" si="150"/>
        <v>0</v>
      </c>
      <c r="DH179" s="423">
        <f t="shared" si="150"/>
        <v>0</v>
      </c>
      <c r="DI179" s="423">
        <f t="shared" si="150"/>
        <v>0</v>
      </c>
      <c r="DJ179" s="423">
        <f t="shared" si="150"/>
        <v>0</v>
      </c>
      <c r="DK179" s="423">
        <f t="shared" si="150"/>
        <v>0</v>
      </c>
      <c r="DL179" s="423">
        <f t="shared" si="150"/>
        <v>0</v>
      </c>
      <c r="DM179" s="423">
        <f t="shared" si="150"/>
        <v>0</v>
      </c>
      <c r="DN179" s="423">
        <f t="shared" si="150"/>
        <v>0</v>
      </c>
      <c r="DO179" s="423">
        <f t="shared" si="150"/>
        <v>0</v>
      </c>
      <c r="DP179" s="423">
        <f t="shared" si="150"/>
        <v>0</v>
      </c>
      <c r="DQ179" s="423">
        <f t="shared" si="150"/>
        <v>0</v>
      </c>
      <c r="DR179" s="423">
        <f t="shared" si="150"/>
        <v>0</v>
      </c>
      <c r="DS179" s="423">
        <f t="shared" si="150"/>
        <v>0</v>
      </c>
      <c r="DT179" s="423">
        <f t="shared" si="150"/>
        <v>0</v>
      </c>
      <c r="DU179" s="423">
        <f t="shared" si="150"/>
        <v>0</v>
      </c>
      <c r="DV179" s="423">
        <f t="shared" si="150"/>
        <v>0</v>
      </c>
      <c r="DW179" s="423">
        <f t="shared" si="150"/>
        <v>0</v>
      </c>
      <c r="DX179" s="423">
        <f t="shared" si="150"/>
        <v>0</v>
      </c>
      <c r="DY179" s="423">
        <f t="shared" si="150"/>
        <v>0</v>
      </c>
      <c r="DZ179" s="423">
        <f t="shared" si="150"/>
        <v>0</v>
      </c>
      <c r="EA179" s="423">
        <f t="shared" si="150"/>
        <v>0</v>
      </c>
      <c r="EB179" s="423">
        <f t="shared" ref="EB179:FA179" si="151">IF(EB$124=0,0,SUM(EB53)/EB$124*EB$127)</f>
        <v>0</v>
      </c>
      <c r="EC179" s="423">
        <f t="shared" si="151"/>
        <v>0</v>
      </c>
      <c r="ED179" s="423">
        <f t="shared" si="151"/>
        <v>0</v>
      </c>
      <c r="EE179" s="423">
        <f t="shared" si="151"/>
        <v>0</v>
      </c>
      <c r="EF179" s="423">
        <f t="shared" si="151"/>
        <v>0</v>
      </c>
      <c r="EG179" s="423">
        <f t="shared" si="151"/>
        <v>0</v>
      </c>
      <c r="EH179" s="423">
        <f t="shared" si="151"/>
        <v>0</v>
      </c>
      <c r="EI179" s="423">
        <f t="shared" si="151"/>
        <v>0</v>
      </c>
      <c r="EJ179" s="423">
        <f t="shared" si="151"/>
        <v>0</v>
      </c>
      <c r="EK179" s="423">
        <f t="shared" si="151"/>
        <v>0</v>
      </c>
      <c r="EL179" s="423">
        <f t="shared" si="151"/>
        <v>0</v>
      </c>
      <c r="EM179" s="423">
        <f t="shared" si="151"/>
        <v>0</v>
      </c>
      <c r="EN179" s="423">
        <f t="shared" si="151"/>
        <v>0</v>
      </c>
      <c r="EO179" s="423">
        <f t="shared" si="151"/>
        <v>0</v>
      </c>
      <c r="EP179" s="423">
        <f t="shared" si="151"/>
        <v>0</v>
      </c>
      <c r="EQ179" s="423">
        <f t="shared" si="151"/>
        <v>0</v>
      </c>
      <c r="ER179" s="423">
        <f t="shared" si="151"/>
        <v>0</v>
      </c>
      <c r="ES179" s="423">
        <f t="shared" si="151"/>
        <v>0</v>
      </c>
      <c r="ET179" s="423">
        <f t="shared" si="151"/>
        <v>0</v>
      </c>
      <c r="EU179" s="423">
        <f t="shared" si="151"/>
        <v>0</v>
      </c>
      <c r="EV179" s="423">
        <f t="shared" si="151"/>
        <v>0</v>
      </c>
      <c r="EW179" s="423">
        <f t="shared" si="151"/>
        <v>0</v>
      </c>
      <c r="EX179" s="423">
        <f t="shared" si="151"/>
        <v>0</v>
      </c>
      <c r="EY179" s="423">
        <f t="shared" si="151"/>
        <v>0</v>
      </c>
      <c r="EZ179" s="423">
        <f t="shared" si="151"/>
        <v>0</v>
      </c>
      <c r="FA179" s="423">
        <f t="shared" si="151"/>
        <v>0</v>
      </c>
      <c r="FB179" s="393" t="str">
        <f t="shared" si="10"/>
        <v>331</v>
      </c>
    </row>
    <row r="180" spans="1:158" x14ac:dyDescent="0.15">
      <c r="A180" s="423" t="s">
        <v>1781</v>
      </c>
      <c r="B180" s="423" t="s">
        <v>1113</v>
      </c>
      <c r="C180" s="424">
        <f t="shared" si="6"/>
        <v>0</v>
      </c>
      <c r="D180" s="423">
        <f t="shared" ref="D180:BO180" si="152">IF(D$124=0,0,SUM(D54)/D$124*D$127)</f>
        <v>0</v>
      </c>
      <c r="E180" s="423">
        <f t="shared" si="152"/>
        <v>0</v>
      </c>
      <c r="F180" s="423">
        <f t="shared" si="152"/>
        <v>0</v>
      </c>
      <c r="G180" s="423">
        <f t="shared" si="152"/>
        <v>0</v>
      </c>
      <c r="H180" s="423">
        <f t="shared" si="152"/>
        <v>0</v>
      </c>
      <c r="I180" s="423">
        <f t="shared" si="152"/>
        <v>0</v>
      </c>
      <c r="J180" s="423">
        <f t="shared" si="152"/>
        <v>0</v>
      </c>
      <c r="K180" s="423">
        <f t="shared" si="152"/>
        <v>0</v>
      </c>
      <c r="L180" s="423">
        <f t="shared" si="152"/>
        <v>0</v>
      </c>
      <c r="M180" s="423">
        <f t="shared" si="152"/>
        <v>0</v>
      </c>
      <c r="N180" s="423">
        <f t="shared" si="152"/>
        <v>0</v>
      </c>
      <c r="O180" s="423">
        <f t="shared" si="152"/>
        <v>0</v>
      </c>
      <c r="P180" s="423">
        <f t="shared" si="152"/>
        <v>0</v>
      </c>
      <c r="Q180" s="423">
        <f t="shared" si="152"/>
        <v>0</v>
      </c>
      <c r="R180" s="423">
        <f t="shared" si="152"/>
        <v>0</v>
      </c>
      <c r="S180" s="423">
        <f t="shared" si="152"/>
        <v>0</v>
      </c>
      <c r="T180" s="423">
        <f t="shared" si="152"/>
        <v>0</v>
      </c>
      <c r="U180" s="423">
        <f t="shared" si="152"/>
        <v>0</v>
      </c>
      <c r="V180" s="423">
        <f t="shared" si="152"/>
        <v>0</v>
      </c>
      <c r="W180" s="423">
        <f t="shared" si="152"/>
        <v>0</v>
      </c>
      <c r="X180" s="423">
        <f t="shared" si="152"/>
        <v>0</v>
      </c>
      <c r="Y180" s="423">
        <f t="shared" si="152"/>
        <v>0</v>
      </c>
      <c r="Z180" s="423">
        <f t="shared" si="152"/>
        <v>0</v>
      </c>
      <c r="AA180" s="423">
        <f t="shared" si="152"/>
        <v>0</v>
      </c>
      <c r="AB180" s="423">
        <f t="shared" si="152"/>
        <v>0</v>
      </c>
      <c r="AC180" s="423">
        <f t="shared" si="152"/>
        <v>0</v>
      </c>
      <c r="AD180" s="423">
        <f t="shared" si="152"/>
        <v>0</v>
      </c>
      <c r="AE180" s="423">
        <f t="shared" si="152"/>
        <v>0</v>
      </c>
      <c r="AF180" s="423">
        <f t="shared" si="152"/>
        <v>0</v>
      </c>
      <c r="AG180" s="423">
        <f t="shared" si="152"/>
        <v>0</v>
      </c>
      <c r="AH180" s="423">
        <f t="shared" si="152"/>
        <v>0</v>
      </c>
      <c r="AI180" s="423">
        <f t="shared" si="152"/>
        <v>0</v>
      </c>
      <c r="AJ180" s="423">
        <f t="shared" si="152"/>
        <v>0</v>
      </c>
      <c r="AK180" s="423">
        <f t="shared" si="152"/>
        <v>0</v>
      </c>
      <c r="AL180" s="423">
        <f t="shared" si="152"/>
        <v>0</v>
      </c>
      <c r="AM180" s="423">
        <f t="shared" si="152"/>
        <v>0</v>
      </c>
      <c r="AN180" s="423">
        <f t="shared" si="152"/>
        <v>0</v>
      </c>
      <c r="AO180" s="423">
        <f t="shared" si="152"/>
        <v>0</v>
      </c>
      <c r="AP180" s="423">
        <f t="shared" si="152"/>
        <v>0</v>
      </c>
      <c r="AQ180" s="423">
        <f t="shared" si="152"/>
        <v>0</v>
      </c>
      <c r="AR180" s="423">
        <f t="shared" si="152"/>
        <v>0</v>
      </c>
      <c r="AS180" s="423">
        <f t="shared" si="152"/>
        <v>0</v>
      </c>
      <c r="AT180" s="423">
        <f t="shared" si="152"/>
        <v>0</v>
      </c>
      <c r="AU180" s="423">
        <f t="shared" si="152"/>
        <v>0</v>
      </c>
      <c r="AV180" s="423">
        <f t="shared" si="152"/>
        <v>0</v>
      </c>
      <c r="AW180" s="423">
        <f t="shared" si="152"/>
        <v>0</v>
      </c>
      <c r="AX180" s="423">
        <f t="shared" si="152"/>
        <v>0</v>
      </c>
      <c r="AY180" s="423">
        <f t="shared" si="152"/>
        <v>0</v>
      </c>
      <c r="AZ180" s="423">
        <f t="shared" si="152"/>
        <v>0</v>
      </c>
      <c r="BA180" s="423">
        <f t="shared" si="152"/>
        <v>0</v>
      </c>
      <c r="BB180" s="423">
        <f t="shared" si="152"/>
        <v>0</v>
      </c>
      <c r="BC180" s="423">
        <f t="shared" si="152"/>
        <v>0</v>
      </c>
      <c r="BD180" s="423">
        <f t="shared" si="152"/>
        <v>0</v>
      </c>
      <c r="BE180" s="423">
        <f t="shared" si="152"/>
        <v>0</v>
      </c>
      <c r="BF180" s="423">
        <f t="shared" si="152"/>
        <v>0</v>
      </c>
      <c r="BG180" s="423">
        <f t="shared" si="152"/>
        <v>0</v>
      </c>
      <c r="BH180" s="423">
        <f t="shared" si="152"/>
        <v>0</v>
      </c>
      <c r="BI180" s="423">
        <f t="shared" si="152"/>
        <v>0</v>
      </c>
      <c r="BJ180" s="423">
        <f t="shared" si="152"/>
        <v>0</v>
      </c>
      <c r="BK180" s="423">
        <f t="shared" si="152"/>
        <v>0</v>
      </c>
      <c r="BL180" s="423">
        <f t="shared" si="152"/>
        <v>0</v>
      </c>
      <c r="BM180" s="423">
        <f t="shared" si="152"/>
        <v>0</v>
      </c>
      <c r="BN180" s="423">
        <f t="shared" si="152"/>
        <v>0</v>
      </c>
      <c r="BO180" s="423">
        <f t="shared" si="152"/>
        <v>0</v>
      </c>
      <c r="BP180" s="423">
        <f t="shared" ref="BP180:EA180" si="153">IF(BP$124=0,0,SUM(BP54)/BP$124*BP$127)</f>
        <v>0</v>
      </c>
      <c r="BQ180" s="423">
        <f t="shared" si="153"/>
        <v>0</v>
      </c>
      <c r="BR180" s="423">
        <f t="shared" si="153"/>
        <v>0</v>
      </c>
      <c r="BS180" s="423">
        <f t="shared" si="153"/>
        <v>0</v>
      </c>
      <c r="BT180" s="423">
        <f t="shared" si="153"/>
        <v>0</v>
      </c>
      <c r="BU180" s="423">
        <f t="shared" si="153"/>
        <v>0</v>
      </c>
      <c r="BV180" s="423">
        <f t="shared" si="153"/>
        <v>0</v>
      </c>
      <c r="BW180" s="423">
        <f t="shared" si="153"/>
        <v>0</v>
      </c>
      <c r="BX180" s="423">
        <f t="shared" si="153"/>
        <v>0</v>
      </c>
      <c r="BY180" s="423">
        <f t="shared" si="153"/>
        <v>0</v>
      </c>
      <c r="BZ180" s="423">
        <f t="shared" si="153"/>
        <v>0</v>
      </c>
      <c r="CA180" s="423">
        <f t="shared" si="153"/>
        <v>0</v>
      </c>
      <c r="CB180" s="423">
        <f t="shared" si="153"/>
        <v>0</v>
      </c>
      <c r="CC180" s="423">
        <f t="shared" si="153"/>
        <v>0</v>
      </c>
      <c r="CD180" s="423">
        <f t="shared" si="153"/>
        <v>0</v>
      </c>
      <c r="CE180" s="423">
        <f t="shared" si="153"/>
        <v>0</v>
      </c>
      <c r="CF180" s="423">
        <f t="shared" si="153"/>
        <v>0</v>
      </c>
      <c r="CG180" s="423">
        <f t="shared" si="153"/>
        <v>0</v>
      </c>
      <c r="CH180" s="423">
        <f t="shared" si="153"/>
        <v>0</v>
      </c>
      <c r="CI180" s="423">
        <f t="shared" si="153"/>
        <v>0</v>
      </c>
      <c r="CJ180" s="423">
        <f t="shared" si="153"/>
        <v>0</v>
      </c>
      <c r="CK180" s="423">
        <f t="shared" si="153"/>
        <v>0</v>
      </c>
      <c r="CL180" s="423">
        <f t="shared" si="153"/>
        <v>0</v>
      </c>
      <c r="CM180" s="423">
        <f t="shared" si="153"/>
        <v>0</v>
      </c>
      <c r="CN180" s="423">
        <f t="shared" si="153"/>
        <v>0</v>
      </c>
      <c r="CO180" s="423">
        <f t="shared" si="153"/>
        <v>0</v>
      </c>
      <c r="CP180" s="423">
        <f t="shared" si="153"/>
        <v>0</v>
      </c>
      <c r="CQ180" s="423">
        <f t="shared" si="153"/>
        <v>0</v>
      </c>
      <c r="CR180" s="423">
        <f t="shared" si="153"/>
        <v>0</v>
      </c>
      <c r="CS180" s="423">
        <f t="shared" si="153"/>
        <v>0</v>
      </c>
      <c r="CT180" s="423">
        <f t="shared" si="153"/>
        <v>0</v>
      </c>
      <c r="CU180" s="423">
        <f t="shared" si="153"/>
        <v>0</v>
      </c>
      <c r="CV180" s="423">
        <f t="shared" si="153"/>
        <v>0</v>
      </c>
      <c r="CW180" s="423">
        <f t="shared" si="153"/>
        <v>0</v>
      </c>
      <c r="CX180" s="423">
        <f t="shared" si="153"/>
        <v>0</v>
      </c>
      <c r="CY180" s="423">
        <f t="shared" si="153"/>
        <v>0</v>
      </c>
      <c r="CZ180" s="423">
        <f t="shared" si="153"/>
        <v>0</v>
      </c>
      <c r="DA180" s="423">
        <f t="shared" si="153"/>
        <v>0</v>
      </c>
      <c r="DB180" s="423">
        <f t="shared" si="153"/>
        <v>0</v>
      </c>
      <c r="DC180" s="423">
        <f t="shared" si="153"/>
        <v>0</v>
      </c>
      <c r="DD180" s="423">
        <f t="shared" si="153"/>
        <v>0</v>
      </c>
      <c r="DE180" s="423">
        <f t="shared" si="153"/>
        <v>0</v>
      </c>
      <c r="DF180" s="423">
        <f t="shared" si="153"/>
        <v>0</v>
      </c>
      <c r="DG180" s="423">
        <f t="shared" si="153"/>
        <v>0</v>
      </c>
      <c r="DH180" s="423">
        <f t="shared" si="153"/>
        <v>0</v>
      </c>
      <c r="DI180" s="423">
        <f t="shared" si="153"/>
        <v>0</v>
      </c>
      <c r="DJ180" s="423">
        <f t="shared" si="153"/>
        <v>0</v>
      </c>
      <c r="DK180" s="423">
        <f t="shared" si="153"/>
        <v>0</v>
      </c>
      <c r="DL180" s="423">
        <f t="shared" si="153"/>
        <v>0</v>
      </c>
      <c r="DM180" s="423">
        <f t="shared" si="153"/>
        <v>0</v>
      </c>
      <c r="DN180" s="423">
        <f t="shared" si="153"/>
        <v>0</v>
      </c>
      <c r="DO180" s="423">
        <f t="shared" si="153"/>
        <v>0</v>
      </c>
      <c r="DP180" s="423">
        <f t="shared" si="153"/>
        <v>0</v>
      </c>
      <c r="DQ180" s="423">
        <f t="shared" si="153"/>
        <v>0</v>
      </c>
      <c r="DR180" s="423">
        <f t="shared" si="153"/>
        <v>0</v>
      </c>
      <c r="DS180" s="423">
        <f t="shared" si="153"/>
        <v>0</v>
      </c>
      <c r="DT180" s="423">
        <f t="shared" si="153"/>
        <v>0</v>
      </c>
      <c r="DU180" s="423">
        <f t="shared" si="153"/>
        <v>0</v>
      </c>
      <c r="DV180" s="423">
        <f t="shared" si="153"/>
        <v>0</v>
      </c>
      <c r="DW180" s="423">
        <f t="shared" si="153"/>
        <v>0</v>
      </c>
      <c r="DX180" s="423">
        <f t="shared" si="153"/>
        <v>0</v>
      </c>
      <c r="DY180" s="423">
        <f t="shared" si="153"/>
        <v>0</v>
      </c>
      <c r="DZ180" s="423">
        <f t="shared" si="153"/>
        <v>0</v>
      </c>
      <c r="EA180" s="423">
        <f t="shared" si="153"/>
        <v>0</v>
      </c>
      <c r="EB180" s="423">
        <f t="shared" ref="EB180:FA180" si="154">IF(EB$124=0,0,SUM(EB54)/EB$124*EB$127)</f>
        <v>0</v>
      </c>
      <c r="EC180" s="423">
        <f t="shared" si="154"/>
        <v>0</v>
      </c>
      <c r="ED180" s="423">
        <f t="shared" si="154"/>
        <v>0</v>
      </c>
      <c r="EE180" s="423">
        <f t="shared" si="154"/>
        <v>0</v>
      </c>
      <c r="EF180" s="423">
        <f t="shared" si="154"/>
        <v>0</v>
      </c>
      <c r="EG180" s="423">
        <f t="shared" si="154"/>
        <v>0</v>
      </c>
      <c r="EH180" s="423">
        <f t="shared" si="154"/>
        <v>0</v>
      </c>
      <c r="EI180" s="423">
        <f t="shared" si="154"/>
        <v>0</v>
      </c>
      <c r="EJ180" s="423">
        <f t="shared" si="154"/>
        <v>0</v>
      </c>
      <c r="EK180" s="423">
        <f t="shared" si="154"/>
        <v>0</v>
      </c>
      <c r="EL180" s="423">
        <f t="shared" si="154"/>
        <v>0</v>
      </c>
      <c r="EM180" s="423">
        <f t="shared" si="154"/>
        <v>0</v>
      </c>
      <c r="EN180" s="423">
        <f t="shared" si="154"/>
        <v>0</v>
      </c>
      <c r="EO180" s="423">
        <f t="shared" si="154"/>
        <v>0</v>
      </c>
      <c r="EP180" s="423">
        <f t="shared" si="154"/>
        <v>0</v>
      </c>
      <c r="EQ180" s="423">
        <f t="shared" si="154"/>
        <v>0</v>
      </c>
      <c r="ER180" s="423">
        <f t="shared" si="154"/>
        <v>0</v>
      </c>
      <c r="ES180" s="423">
        <f t="shared" si="154"/>
        <v>0</v>
      </c>
      <c r="ET180" s="423">
        <f t="shared" si="154"/>
        <v>0</v>
      </c>
      <c r="EU180" s="423">
        <f t="shared" si="154"/>
        <v>0</v>
      </c>
      <c r="EV180" s="423">
        <f t="shared" si="154"/>
        <v>0</v>
      </c>
      <c r="EW180" s="423">
        <f t="shared" si="154"/>
        <v>0</v>
      </c>
      <c r="EX180" s="423">
        <f t="shared" si="154"/>
        <v>0</v>
      </c>
      <c r="EY180" s="423">
        <f t="shared" si="154"/>
        <v>0</v>
      </c>
      <c r="EZ180" s="423">
        <f t="shared" si="154"/>
        <v>0</v>
      </c>
      <c r="FA180" s="423">
        <f t="shared" si="154"/>
        <v>0</v>
      </c>
      <c r="FB180" s="393" t="str">
        <f t="shared" si="10"/>
        <v>331</v>
      </c>
    </row>
    <row r="181" spans="1:158" x14ac:dyDescent="0.15">
      <c r="A181" s="423" t="s">
        <v>1780</v>
      </c>
      <c r="B181" s="423" t="s">
        <v>1114</v>
      </c>
      <c r="C181" s="424">
        <f t="shared" si="6"/>
        <v>0</v>
      </c>
      <c r="D181" s="423">
        <f t="shared" ref="D181:BO181" si="155">IF(D$124=0,0,SUM(D55)/D$124*D$127)</f>
        <v>0</v>
      </c>
      <c r="E181" s="423">
        <f t="shared" si="155"/>
        <v>0</v>
      </c>
      <c r="F181" s="423">
        <f t="shared" si="155"/>
        <v>0</v>
      </c>
      <c r="G181" s="423">
        <f t="shared" si="155"/>
        <v>0</v>
      </c>
      <c r="H181" s="423">
        <f t="shared" si="155"/>
        <v>0</v>
      </c>
      <c r="I181" s="423">
        <f t="shared" si="155"/>
        <v>0</v>
      </c>
      <c r="J181" s="423">
        <f t="shared" si="155"/>
        <v>0</v>
      </c>
      <c r="K181" s="423">
        <f t="shared" si="155"/>
        <v>0</v>
      </c>
      <c r="L181" s="423">
        <f t="shared" si="155"/>
        <v>0</v>
      </c>
      <c r="M181" s="423">
        <f t="shared" si="155"/>
        <v>0</v>
      </c>
      <c r="N181" s="423">
        <f t="shared" si="155"/>
        <v>0</v>
      </c>
      <c r="O181" s="423">
        <f t="shared" si="155"/>
        <v>0</v>
      </c>
      <c r="P181" s="423">
        <f t="shared" si="155"/>
        <v>0</v>
      </c>
      <c r="Q181" s="423">
        <f t="shared" si="155"/>
        <v>0</v>
      </c>
      <c r="R181" s="423">
        <f t="shared" si="155"/>
        <v>0</v>
      </c>
      <c r="S181" s="423">
        <f t="shared" si="155"/>
        <v>0</v>
      </c>
      <c r="T181" s="423">
        <f t="shared" si="155"/>
        <v>0</v>
      </c>
      <c r="U181" s="423">
        <f t="shared" si="155"/>
        <v>0</v>
      </c>
      <c r="V181" s="423">
        <f t="shared" si="155"/>
        <v>0</v>
      </c>
      <c r="W181" s="423">
        <f t="shared" si="155"/>
        <v>0</v>
      </c>
      <c r="X181" s="423">
        <f t="shared" si="155"/>
        <v>0</v>
      </c>
      <c r="Y181" s="423">
        <f t="shared" si="155"/>
        <v>0</v>
      </c>
      <c r="Z181" s="423">
        <f t="shared" si="155"/>
        <v>0</v>
      </c>
      <c r="AA181" s="423">
        <f t="shared" si="155"/>
        <v>0</v>
      </c>
      <c r="AB181" s="423">
        <f t="shared" si="155"/>
        <v>0</v>
      </c>
      <c r="AC181" s="423">
        <f t="shared" si="155"/>
        <v>0</v>
      </c>
      <c r="AD181" s="423">
        <f t="shared" si="155"/>
        <v>0</v>
      </c>
      <c r="AE181" s="423">
        <f t="shared" si="155"/>
        <v>0</v>
      </c>
      <c r="AF181" s="423">
        <f t="shared" si="155"/>
        <v>0</v>
      </c>
      <c r="AG181" s="423">
        <f t="shared" si="155"/>
        <v>0</v>
      </c>
      <c r="AH181" s="423">
        <f t="shared" si="155"/>
        <v>0</v>
      </c>
      <c r="AI181" s="423">
        <f t="shared" si="155"/>
        <v>0</v>
      </c>
      <c r="AJ181" s="423">
        <f t="shared" si="155"/>
        <v>0</v>
      </c>
      <c r="AK181" s="423">
        <f t="shared" si="155"/>
        <v>0</v>
      </c>
      <c r="AL181" s="423">
        <f t="shared" si="155"/>
        <v>0</v>
      </c>
      <c r="AM181" s="423">
        <f t="shared" si="155"/>
        <v>0</v>
      </c>
      <c r="AN181" s="423">
        <f t="shared" si="155"/>
        <v>0</v>
      </c>
      <c r="AO181" s="423">
        <f t="shared" si="155"/>
        <v>0</v>
      </c>
      <c r="AP181" s="423">
        <f t="shared" si="155"/>
        <v>0</v>
      </c>
      <c r="AQ181" s="423">
        <f t="shared" si="155"/>
        <v>0</v>
      </c>
      <c r="AR181" s="423">
        <f t="shared" si="155"/>
        <v>0</v>
      </c>
      <c r="AS181" s="423">
        <f t="shared" si="155"/>
        <v>0</v>
      </c>
      <c r="AT181" s="423">
        <f t="shared" si="155"/>
        <v>0</v>
      </c>
      <c r="AU181" s="423">
        <f t="shared" si="155"/>
        <v>0</v>
      </c>
      <c r="AV181" s="423">
        <f t="shared" si="155"/>
        <v>0</v>
      </c>
      <c r="AW181" s="423">
        <f t="shared" si="155"/>
        <v>0</v>
      </c>
      <c r="AX181" s="423">
        <f t="shared" si="155"/>
        <v>0</v>
      </c>
      <c r="AY181" s="423">
        <f t="shared" si="155"/>
        <v>0</v>
      </c>
      <c r="AZ181" s="423">
        <f t="shared" si="155"/>
        <v>0</v>
      </c>
      <c r="BA181" s="423">
        <f t="shared" si="155"/>
        <v>0</v>
      </c>
      <c r="BB181" s="423">
        <f t="shared" si="155"/>
        <v>0</v>
      </c>
      <c r="BC181" s="423">
        <f t="shared" si="155"/>
        <v>0</v>
      </c>
      <c r="BD181" s="423">
        <f t="shared" si="155"/>
        <v>0</v>
      </c>
      <c r="BE181" s="423">
        <f t="shared" si="155"/>
        <v>0</v>
      </c>
      <c r="BF181" s="423">
        <f t="shared" si="155"/>
        <v>0</v>
      </c>
      <c r="BG181" s="423">
        <f t="shared" si="155"/>
        <v>0</v>
      </c>
      <c r="BH181" s="423">
        <f t="shared" si="155"/>
        <v>0</v>
      </c>
      <c r="BI181" s="423">
        <f t="shared" si="155"/>
        <v>0</v>
      </c>
      <c r="BJ181" s="423">
        <f t="shared" si="155"/>
        <v>0</v>
      </c>
      <c r="BK181" s="423">
        <f t="shared" si="155"/>
        <v>0</v>
      </c>
      <c r="BL181" s="423">
        <f t="shared" si="155"/>
        <v>0</v>
      </c>
      <c r="BM181" s="423">
        <f t="shared" si="155"/>
        <v>0</v>
      </c>
      <c r="BN181" s="423">
        <f t="shared" si="155"/>
        <v>0</v>
      </c>
      <c r="BO181" s="423">
        <f t="shared" si="155"/>
        <v>0</v>
      </c>
      <c r="BP181" s="423">
        <f t="shared" ref="BP181:EA181" si="156">IF(BP$124=0,0,SUM(BP55)/BP$124*BP$127)</f>
        <v>0</v>
      </c>
      <c r="BQ181" s="423">
        <f t="shared" si="156"/>
        <v>0</v>
      </c>
      <c r="BR181" s="423">
        <f t="shared" si="156"/>
        <v>0</v>
      </c>
      <c r="BS181" s="423">
        <f t="shared" si="156"/>
        <v>0</v>
      </c>
      <c r="BT181" s="423">
        <f t="shared" si="156"/>
        <v>0</v>
      </c>
      <c r="BU181" s="423">
        <f t="shared" si="156"/>
        <v>0</v>
      </c>
      <c r="BV181" s="423">
        <f t="shared" si="156"/>
        <v>0</v>
      </c>
      <c r="BW181" s="423">
        <f t="shared" si="156"/>
        <v>0</v>
      </c>
      <c r="BX181" s="423">
        <f t="shared" si="156"/>
        <v>0</v>
      </c>
      <c r="BY181" s="423">
        <f t="shared" si="156"/>
        <v>0</v>
      </c>
      <c r="BZ181" s="423">
        <f t="shared" si="156"/>
        <v>0</v>
      </c>
      <c r="CA181" s="423">
        <f t="shared" si="156"/>
        <v>0</v>
      </c>
      <c r="CB181" s="423">
        <f t="shared" si="156"/>
        <v>0</v>
      </c>
      <c r="CC181" s="423">
        <f t="shared" si="156"/>
        <v>0</v>
      </c>
      <c r="CD181" s="423">
        <f t="shared" si="156"/>
        <v>0</v>
      </c>
      <c r="CE181" s="423">
        <f t="shared" si="156"/>
        <v>0</v>
      </c>
      <c r="CF181" s="423">
        <f t="shared" si="156"/>
        <v>0</v>
      </c>
      <c r="CG181" s="423">
        <f t="shared" si="156"/>
        <v>0</v>
      </c>
      <c r="CH181" s="423">
        <f t="shared" si="156"/>
        <v>0</v>
      </c>
      <c r="CI181" s="423">
        <f t="shared" si="156"/>
        <v>0</v>
      </c>
      <c r="CJ181" s="423">
        <f t="shared" si="156"/>
        <v>0</v>
      </c>
      <c r="CK181" s="423">
        <f t="shared" si="156"/>
        <v>0</v>
      </c>
      <c r="CL181" s="423">
        <f t="shared" si="156"/>
        <v>0</v>
      </c>
      <c r="CM181" s="423">
        <f t="shared" si="156"/>
        <v>0</v>
      </c>
      <c r="CN181" s="423">
        <f t="shared" si="156"/>
        <v>0</v>
      </c>
      <c r="CO181" s="423">
        <f t="shared" si="156"/>
        <v>0</v>
      </c>
      <c r="CP181" s="423">
        <f t="shared" si="156"/>
        <v>0</v>
      </c>
      <c r="CQ181" s="423">
        <f t="shared" si="156"/>
        <v>0</v>
      </c>
      <c r="CR181" s="423">
        <f t="shared" si="156"/>
        <v>0</v>
      </c>
      <c r="CS181" s="423">
        <f t="shared" si="156"/>
        <v>0</v>
      </c>
      <c r="CT181" s="423">
        <f t="shared" si="156"/>
        <v>0</v>
      </c>
      <c r="CU181" s="423">
        <f t="shared" si="156"/>
        <v>0</v>
      </c>
      <c r="CV181" s="423">
        <f t="shared" si="156"/>
        <v>0</v>
      </c>
      <c r="CW181" s="423">
        <f t="shared" si="156"/>
        <v>0</v>
      </c>
      <c r="CX181" s="423">
        <f t="shared" si="156"/>
        <v>0</v>
      </c>
      <c r="CY181" s="423">
        <f t="shared" si="156"/>
        <v>0</v>
      </c>
      <c r="CZ181" s="423">
        <f t="shared" si="156"/>
        <v>0</v>
      </c>
      <c r="DA181" s="423">
        <f t="shared" si="156"/>
        <v>0</v>
      </c>
      <c r="DB181" s="423">
        <f t="shared" si="156"/>
        <v>0</v>
      </c>
      <c r="DC181" s="423">
        <f t="shared" si="156"/>
        <v>0</v>
      </c>
      <c r="DD181" s="423">
        <f t="shared" si="156"/>
        <v>0</v>
      </c>
      <c r="DE181" s="423">
        <f t="shared" si="156"/>
        <v>0</v>
      </c>
      <c r="DF181" s="423">
        <f t="shared" si="156"/>
        <v>0</v>
      </c>
      <c r="DG181" s="423">
        <f t="shared" si="156"/>
        <v>0</v>
      </c>
      <c r="DH181" s="423">
        <f t="shared" si="156"/>
        <v>0</v>
      </c>
      <c r="DI181" s="423">
        <f t="shared" si="156"/>
        <v>0</v>
      </c>
      <c r="DJ181" s="423">
        <f t="shared" si="156"/>
        <v>0</v>
      </c>
      <c r="DK181" s="423">
        <f t="shared" si="156"/>
        <v>0</v>
      </c>
      <c r="DL181" s="423">
        <f t="shared" si="156"/>
        <v>0</v>
      </c>
      <c r="DM181" s="423">
        <f t="shared" si="156"/>
        <v>0</v>
      </c>
      <c r="DN181" s="423">
        <f t="shared" si="156"/>
        <v>0</v>
      </c>
      <c r="DO181" s="423">
        <f t="shared" si="156"/>
        <v>0</v>
      </c>
      <c r="DP181" s="423">
        <f t="shared" si="156"/>
        <v>0</v>
      </c>
      <c r="DQ181" s="423">
        <f t="shared" si="156"/>
        <v>0</v>
      </c>
      <c r="DR181" s="423">
        <f t="shared" si="156"/>
        <v>0</v>
      </c>
      <c r="DS181" s="423">
        <f t="shared" si="156"/>
        <v>0</v>
      </c>
      <c r="DT181" s="423">
        <f t="shared" si="156"/>
        <v>0</v>
      </c>
      <c r="DU181" s="423">
        <f t="shared" si="156"/>
        <v>0</v>
      </c>
      <c r="DV181" s="423">
        <f t="shared" si="156"/>
        <v>0</v>
      </c>
      <c r="DW181" s="423">
        <f t="shared" si="156"/>
        <v>0</v>
      </c>
      <c r="DX181" s="423">
        <f t="shared" si="156"/>
        <v>0</v>
      </c>
      <c r="DY181" s="423">
        <f t="shared" si="156"/>
        <v>0</v>
      </c>
      <c r="DZ181" s="423">
        <f t="shared" si="156"/>
        <v>0</v>
      </c>
      <c r="EA181" s="423">
        <f t="shared" si="156"/>
        <v>0</v>
      </c>
      <c r="EB181" s="423">
        <f t="shared" ref="EB181:FA181" si="157">IF(EB$124=0,0,SUM(EB55)/EB$124*EB$127)</f>
        <v>0</v>
      </c>
      <c r="EC181" s="423">
        <f t="shared" si="157"/>
        <v>0</v>
      </c>
      <c r="ED181" s="423">
        <f t="shared" si="157"/>
        <v>0</v>
      </c>
      <c r="EE181" s="423">
        <f t="shared" si="157"/>
        <v>0</v>
      </c>
      <c r="EF181" s="423">
        <f t="shared" si="157"/>
        <v>0</v>
      </c>
      <c r="EG181" s="423">
        <f t="shared" si="157"/>
        <v>0</v>
      </c>
      <c r="EH181" s="423">
        <f t="shared" si="157"/>
        <v>0</v>
      </c>
      <c r="EI181" s="423">
        <f t="shared" si="157"/>
        <v>0</v>
      </c>
      <c r="EJ181" s="423">
        <f t="shared" si="157"/>
        <v>0</v>
      </c>
      <c r="EK181" s="423">
        <f t="shared" si="157"/>
        <v>0</v>
      </c>
      <c r="EL181" s="423">
        <f t="shared" si="157"/>
        <v>0</v>
      </c>
      <c r="EM181" s="423">
        <f t="shared" si="157"/>
        <v>0</v>
      </c>
      <c r="EN181" s="423">
        <f t="shared" si="157"/>
        <v>0</v>
      </c>
      <c r="EO181" s="423">
        <f t="shared" si="157"/>
        <v>0</v>
      </c>
      <c r="EP181" s="423">
        <f t="shared" si="157"/>
        <v>0</v>
      </c>
      <c r="EQ181" s="423">
        <f t="shared" si="157"/>
        <v>0</v>
      </c>
      <c r="ER181" s="423">
        <f t="shared" si="157"/>
        <v>0</v>
      </c>
      <c r="ES181" s="423">
        <f t="shared" si="157"/>
        <v>0</v>
      </c>
      <c r="ET181" s="423">
        <f t="shared" si="157"/>
        <v>0</v>
      </c>
      <c r="EU181" s="423">
        <f t="shared" si="157"/>
        <v>0</v>
      </c>
      <c r="EV181" s="423">
        <f t="shared" si="157"/>
        <v>0</v>
      </c>
      <c r="EW181" s="423">
        <f t="shared" si="157"/>
        <v>0</v>
      </c>
      <c r="EX181" s="423">
        <f t="shared" si="157"/>
        <v>0</v>
      </c>
      <c r="EY181" s="423">
        <f t="shared" si="157"/>
        <v>0</v>
      </c>
      <c r="EZ181" s="423">
        <f t="shared" si="157"/>
        <v>0</v>
      </c>
      <c r="FA181" s="423">
        <f t="shared" si="157"/>
        <v>0</v>
      </c>
      <c r="FB181" s="393" t="str">
        <f t="shared" si="10"/>
        <v>331</v>
      </c>
    </row>
    <row r="182" spans="1:158" x14ac:dyDescent="0.15">
      <c r="A182" s="423" t="s">
        <v>1779</v>
      </c>
      <c r="B182" s="423" t="s">
        <v>1117</v>
      </c>
      <c r="C182" s="424">
        <f t="shared" si="6"/>
        <v>0</v>
      </c>
      <c r="D182" s="423">
        <f t="shared" ref="D182:BO182" si="158">IF(D$124=0,0,SUM(D56)/D$124*D$127)</f>
        <v>0</v>
      </c>
      <c r="E182" s="423">
        <f t="shared" si="158"/>
        <v>0</v>
      </c>
      <c r="F182" s="423">
        <f t="shared" si="158"/>
        <v>0</v>
      </c>
      <c r="G182" s="423">
        <f t="shared" si="158"/>
        <v>0</v>
      </c>
      <c r="H182" s="423">
        <f t="shared" si="158"/>
        <v>0</v>
      </c>
      <c r="I182" s="423">
        <f t="shared" si="158"/>
        <v>0</v>
      </c>
      <c r="J182" s="423">
        <f t="shared" si="158"/>
        <v>0</v>
      </c>
      <c r="K182" s="423">
        <f t="shared" si="158"/>
        <v>0</v>
      </c>
      <c r="L182" s="423">
        <f t="shared" si="158"/>
        <v>0</v>
      </c>
      <c r="M182" s="423">
        <f t="shared" si="158"/>
        <v>0</v>
      </c>
      <c r="N182" s="423">
        <f t="shared" si="158"/>
        <v>0</v>
      </c>
      <c r="O182" s="423">
        <f t="shared" si="158"/>
        <v>0</v>
      </c>
      <c r="P182" s="423">
        <f t="shared" si="158"/>
        <v>0</v>
      </c>
      <c r="Q182" s="423">
        <f t="shared" si="158"/>
        <v>0</v>
      </c>
      <c r="R182" s="423">
        <f t="shared" si="158"/>
        <v>0</v>
      </c>
      <c r="S182" s="423">
        <f t="shared" si="158"/>
        <v>0</v>
      </c>
      <c r="T182" s="423">
        <f t="shared" si="158"/>
        <v>0</v>
      </c>
      <c r="U182" s="423">
        <f t="shared" si="158"/>
        <v>0</v>
      </c>
      <c r="V182" s="423">
        <f t="shared" si="158"/>
        <v>0</v>
      </c>
      <c r="W182" s="423">
        <f t="shared" si="158"/>
        <v>0</v>
      </c>
      <c r="X182" s="423">
        <f t="shared" si="158"/>
        <v>0</v>
      </c>
      <c r="Y182" s="423">
        <f t="shared" si="158"/>
        <v>0</v>
      </c>
      <c r="Z182" s="423">
        <f t="shared" si="158"/>
        <v>0</v>
      </c>
      <c r="AA182" s="423">
        <f t="shared" si="158"/>
        <v>0</v>
      </c>
      <c r="AB182" s="423">
        <f t="shared" si="158"/>
        <v>0</v>
      </c>
      <c r="AC182" s="423">
        <f t="shared" si="158"/>
        <v>0</v>
      </c>
      <c r="AD182" s="423">
        <f t="shared" si="158"/>
        <v>0</v>
      </c>
      <c r="AE182" s="423">
        <f t="shared" si="158"/>
        <v>0</v>
      </c>
      <c r="AF182" s="423">
        <f t="shared" si="158"/>
        <v>0</v>
      </c>
      <c r="AG182" s="423">
        <f t="shared" si="158"/>
        <v>0</v>
      </c>
      <c r="AH182" s="423">
        <f t="shared" si="158"/>
        <v>0</v>
      </c>
      <c r="AI182" s="423">
        <f t="shared" si="158"/>
        <v>0</v>
      </c>
      <c r="AJ182" s="423">
        <f t="shared" si="158"/>
        <v>0</v>
      </c>
      <c r="AK182" s="423">
        <f t="shared" si="158"/>
        <v>0</v>
      </c>
      <c r="AL182" s="423">
        <f t="shared" si="158"/>
        <v>0</v>
      </c>
      <c r="AM182" s="423">
        <f t="shared" si="158"/>
        <v>0</v>
      </c>
      <c r="AN182" s="423">
        <f t="shared" si="158"/>
        <v>0</v>
      </c>
      <c r="AO182" s="423">
        <f t="shared" si="158"/>
        <v>0</v>
      </c>
      <c r="AP182" s="423">
        <f t="shared" si="158"/>
        <v>0</v>
      </c>
      <c r="AQ182" s="423">
        <f t="shared" si="158"/>
        <v>0</v>
      </c>
      <c r="AR182" s="423">
        <f t="shared" si="158"/>
        <v>0</v>
      </c>
      <c r="AS182" s="423">
        <f t="shared" si="158"/>
        <v>0</v>
      </c>
      <c r="AT182" s="423">
        <f t="shared" si="158"/>
        <v>0</v>
      </c>
      <c r="AU182" s="423">
        <f t="shared" si="158"/>
        <v>0</v>
      </c>
      <c r="AV182" s="423">
        <f t="shared" si="158"/>
        <v>0</v>
      </c>
      <c r="AW182" s="423">
        <f t="shared" si="158"/>
        <v>0</v>
      </c>
      <c r="AX182" s="423">
        <f t="shared" si="158"/>
        <v>0</v>
      </c>
      <c r="AY182" s="423">
        <f t="shared" si="158"/>
        <v>0</v>
      </c>
      <c r="AZ182" s="423">
        <f t="shared" si="158"/>
        <v>0</v>
      </c>
      <c r="BA182" s="423">
        <f t="shared" si="158"/>
        <v>0</v>
      </c>
      <c r="BB182" s="423">
        <f t="shared" si="158"/>
        <v>0</v>
      </c>
      <c r="BC182" s="423">
        <f t="shared" si="158"/>
        <v>0</v>
      </c>
      <c r="BD182" s="423">
        <f t="shared" si="158"/>
        <v>0</v>
      </c>
      <c r="BE182" s="423">
        <f t="shared" si="158"/>
        <v>0</v>
      </c>
      <c r="BF182" s="423">
        <f t="shared" si="158"/>
        <v>0</v>
      </c>
      <c r="BG182" s="423">
        <f t="shared" si="158"/>
        <v>0</v>
      </c>
      <c r="BH182" s="423">
        <f t="shared" si="158"/>
        <v>0</v>
      </c>
      <c r="BI182" s="423">
        <f t="shared" si="158"/>
        <v>0</v>
      </c>
      <c r="BJ182" s="423">
        <f t="shared" si="158"/>
        <v>0</v>
      </c>
      <c r="BK182" s="423">
        <f t="shared" si="158"/>
        <v>0</v>
      </c>
      <c r="BL182" s="423">
        <f t="shared" si="158"/>
        <v>0</v>
      </c>
      <c r="BM182" s="423">
        <f t="shared" si="158"/>
        <v>0</v>
      </c>
      <c r="BN182" s="423">
        <f t="shared" si="158"/>
        <v>0</v>
      </c>
      <c r="BO182" s="423">
        <f t="shared" si="158"/>
        <v>0</v>
      </c>
      <c r="BP182" s="423">
        <f t="shared" ref="BP182:EA182" si="159">IF(BP$124=0,0,SUM(BP56)/BP$124*BP$127)</f>
        <v>0</v>
      </c>
      <c r="BQ182" s="423">
        <f t="shared" si="159"/>
        <v>0</v>
      </c>
      <c r="BR182" s="423">
        <f t="shared" si="159"/>
        <v>0</v>
      </c>
      <c r="BS182" s="423">
        <f t="shared" si="159"/>
        <v>0</v>
      </c>
      <c r="BT182" s="423">
        <f t="shared" si="159"/>
        <v>0</v>
      </c>
      <c r="BU182" s="423">
        <f t="shared" si="159"/>
        <v>0</v>
      </c>
      <c r="BV182" s="423">
        <f t="shared" si="159"/>
        <v>0</v>
      </c>
      <c r="BW182" s="423">
        <f t="shared" si="159"/>
        <v>0</v>
      </c>
      <c r="BX182" s="423">
        <f t="shared" si="159"/>
        <v>0</v>
      </c>
      <c r="BY182" s="423">
        <f t="shared" si="159"/>
        <v>0</v>
      </c>
      <c r="BZ182" s="423">
        <f t="shared" si="159"/>
        <v>0</v>
      </c>
      <c r="CA182" s="423">
        <f t="shared" si="159"/>
        <v>0</v>
      </c>
      <c r="CB182" s="423">
        <f t="shared" si="159"/>
        <v>0</v>
      </c>
      <c r="CC182" s="423">
        <f t="shared" si="159"/>
        <v>0</v>
      </c>
      <c r="CD182" s="423">
        <f t="shared" si="159"/>
        <v>0</v>
      </c>
      <c r="CE182" s="423">
        <f t="shared" si="159"/>
        <v>0</v>
      </c>
      <c r="CF182" s="423">
        <f t="shared" si="159"/>
        <v>0</v>
      </c>
      <c r="CG182" s="423">
        <f t="shared" si="159"/>
        <v>0</v>
      </c>
      <c r="CH182" s="423">
        <f t="shared" si="159"/>
        <v>0</v>
      </c>
      <c r="CI182" s="423">
        <f t="shared" si="159"/>
        <v>0</v>
      </c>
      <c r="CJ182" s="423">
        <f t="shared" si="159"/>
        <v>0</v>
      </c>
      <c r="CK182" s="423">
        <f t="shared" si="159"/>
        <v>0</v>
      </c>
      <c r="CL182" s="423">
        <f t="shared" si="159"/>
        <v>0</v>
      </c>
      <c r="CM182" s="423">
        <f t="shared" si="159"/>
        <v>0</v>
      </c>
      <c r="CN182" s="423">
        <f t="shared" si="159"/>
        <v>0</v>
      </c>
      <c r="CO182" s="423">
        <f t="shared" si="159"/>
        <v>0</v>
      </c>
      <c r="CP182" s="423">
        <f t="shared" si="159"/>
        <v>0</v>
      </c>
      <c r="CQ182" s="423">
        <f t="shared" si="159"/>
        <v>0</v>
      </c>
      <c r="CR182" s="423">
        <f t="shared" si="159"/>
        <v>0</v>
      </c>
      <c r="CS182" s="423">
        <f t="shared" si="159"/>
        <v>0</v>
      </c>
      <c r="CT182" s="423">
        <f t="shared" si="159"/>
        <v>0</v>
      </c>
      <c r="CU182" s="423">
        <f t="shared" si="159"/>
        <v>0</v>
      </c>
      <c r="CV182" s="423">
        <f t="shared" si="159"/>
        <v>0</v>
      </c>
      <c r="CW182" s="423">
        <f t="shared" si="159"/>
        <v>0</v>
      </c>
      <c r="CX182" s="423">
        <f t="shared" si="159"/>
        <v>0</v>
      </c>
      <c r="CY182" s="423">
        <f t="shared" si="159"/>
        <v>0</v>
      </c>
      <c r="CZ182" s="423">
        <f t="shared" si="159"/>
        <v>0</v>
      </c>
      <c r="DA182" s="423">
        <f t="shared" si="159"/>
        <v>0</v>
      </c>
      <c r="DB182" s="423">
        <f t="shared" si="159"/>
        <v>0</v>
      </c>
      <c r="DC182" s="423">
        <f t="shared" si="159"/>
        <v>0</v>
      </c>
      <c r="DD182" s="423">
        <f t="shared" si="159"/>
        <v>0</v>
      </c>
      <c r="DE182" s="423">
        <f t="shared" si="159"/>
        <v>0</v>
      </c>
      <c r="DF182" s="423">
        <f t="shared" si="159"/>
        <v>0</v>
      </c>
      <c r="DG182" s="423">
        <f t="shared" si="159"/>
        <v>0</v>
      </c>
      <c r="DH182" s="423">
        <f t="shared" si="159"/>
        <v>0</v>
      </c>
      <c r="DI182" s="423">
        <f t="shared" si="159"/>
        <v>0</v>
      </c>
      <c r="DJ182" s="423">
        <f t="shared" si="159"/>
        <v>0</v>
      </c>
      <c r="DK182" s="423">
        <f t="shared" si="159"/>
        <v>0</v>
      </c>
      <c r="DL182" s="423">
        <f t="shared" si="159"/>
        <v>0</v>
      </c>
      <c r="DM182" s="423">
        <f t="shared" si="159"/>
        <v>0</v>
      </c>
      <c r="DN182" s="423">
        <f t="shared" si="159"/>
        <v>0</v>
      </c>
      <c r="DO182" s="423">
        <f t="shared" si="159"/>
        <v>0</v>
      </c>
      <c r="DP182" s="423">
        <f t="shared" si="159"/>
        <v>0</v>
      </c>
      <c r="DQ182" s="423">
        <f t="shared" si="159"/>
        <v>0</v>
      </c>
      <c r="DR182" s="423">
        <f t="shared" si="159"/>
        <v>0</v>
      </c>
      <c r="DS182" s="423">
        <f t="shared" si="159"/>
        <v>0</v>
      </c>
      <c r="DT182" s="423">
        <f t="shared" si="159"/>
        <v>0</v>
      </c>
      <c r="DU182" s="423">
        <f t="shared" si="159"/>
        <v>0</v>
      </c>
      <c r="DV182" s="423">
        <f t="shared" si="159"/>
        <v>0</v>
      </c>
      <c r="DW182" s="423">
        <f t="shared" si="159"/>
        <v>0</v>
      </c>
      <c r="DX182" s="423">
        <f t="shared" si="159"/>
        <v>0</v>
      </c>
      <c r="DY182" s="423">
        <f t="shared" si="159"/>
        <v>0</v>
      </c>
      <c r="DZ182" s="423">
        <f t="shared" si="159"/>
        <v>0</v>
      </c>
      <c r="EA182" s="423">
        <f t="shared" si="159"/>
        <v>0</v>
      </c>
      <c r="EB182" s="423">
        <f t="shared" ref="EB182:FA182" si="160">IF(EB$124=0,0,SUM(EB56)/EB$124*EB$127)</f>
        <v>0</v>
      </c>
      <c r="EC182" s="423">
        <f t="shared" si="160"/>
        <v>0</v>
      </c>
      <c r="ED182" s="423">
        <f t="shared" si="160"/>
        <v>0</v>
      </c>
      <c r="EE182" s="423">
        <f t="shared" si="160"/>
        <v>0</v>
      </c>
      <c r="EF182" s="423">
        <f t="shared" si="160"/>
        <v>0</v>
      </c>
      <c r="EG182" s="423">
        <f t="shared" si="160"/>
        <v>0</v>
      </c>
      <c r="EH182" s="423">
        <f t="shared" si="160"/>
        <v>0</v>
      </c>
      <c r="EI182" s="423">
        <f t="shared" si="160"/>
        <v>0</v>
      </c>
      <c r="EJ182" s="423">
        <f t="shared" si="160"/>
        <v>0</v>
      </c>
      <c r="EK182" s="423">
        <f t="shared" si="160"/>
        <v>0</v>
      </c>
      <c r="EL182" s="423">
        <f t="shared" si="160"/>
        <v>0</v>
      </c>
      <c r="EM182" s="423">
        <f t="shared" si="160"/>
        <v>0</v>
      </c>
      <c r="EN182" s="423">
        <f t="shared" si="160"/>
        <v>0</v>
      </c>
      <c r="EO182" s="423">
        <f t="shared" si="160"/>
        <v>0</v>
      </c>
      <c r="EP182" s="423">
        <f t="shared" si="160"/>
        <v>0</v>
      </c>
      <c r="EQ182" s="423">
        <f t="shared" si="160"/>
        <v>0</v>
      </c>
      <c r="ER182" s="423">
        <f t="shared" si="160"/>
        <v>0</v>
      </c>
      <c r="ES182" s="423">
        <f t="shared" si="160"/>
        <v>0</v>
      </c>
      <c r="ET182" s="423">
        <f t="shared" si="160"/>
        <v>0</v>
      </c>
      <c r="EU182" s="423">
        <f t="shared" si="160"/>
        <v>0</v>
      </c>
      <c r="EV182" s="423">
        <f t="shared" si="160"/>
        <v>0</v>
      </c>
      <c r="EW182" s="423">
        <f t="shared" si="160"/>
        <v>0</v>
      </c>
      <c r="EX182" s="423">
        <f t="shared" si="160"/>
        <v>0</v>
      </c>
      <c r="EY182" s="423">
        <f t="shared" si="160"/>
        <v>0</v>
      </c>
      <c r="EZ182" s="423">
        <f t="shared" si="160"/>
        <v>0</v>
      </c>
      <c r="FA182" s="423">
        <f t="shared" si="160"/>
        <v>0</v>
      </c>
      <c r="FB182" s="393" t="str">
        <f t="shared" si="10"/>
        <v>331</v>
      </c>
    </row>
    <row r="183" spans="1:158" x14ac:dyDescent="0.15">
      <c r="A183" s="423" t="s">
        <v>1778</v>
      </c>
      <c r="B183" s="423" t="s">
        <v>1118</v>
      </c>
      <c r="C183" s="424">
        <f t="shared" si="6"/>
        <v>0</v>
      </c>
      <c r="D183" s="423">
        <f t="shared" ref="D183:BO183" si="161">IF(D$124=0,0,SUM(D57)/D$124*D$127)</f>
        <v>0</v>
      </c>
      <c r="E183" s="423">
        <f t="shared" si="161"/>
        <v>0</v>
      </c>
      <c r="F183" s="423">
        <f t="shared" si="161"/>
        <v>0</v>
      </c>
      <c r="G183" s="423">
        <f t="shared" si="161"/>
        <v>0</v>
      </c>
      <c r="H183" s="423">
        <f t="shared" si="161"/>
        <v>0</v>
      </c>
      <c r="I183" s="423">
        <f t="shared" si="161"/>
        <v>0</v>
      </c>
      <c r="J183" s="423">
        <f t="shared" si="161"/>
        <v>0</v>
      </c>
      <c r="K183" s="423">
        <f t="shared" si="161"/>
        <v>0</v>
      </c>
      <c r="L183" s="423">
        <f t="shared" si="161"/>
        <v>0</v>
      </c>
      <c r="M183" s="423">
        <f t="shared" si="161"/>
        <v>0</v>
      </c>
      <c r="N183" s="423">
        <f t="shared" si="161"/>
        <v>0</v>
      </c>
      <c r="O183" s="423">
        <f t="shared" si="161"/>
        <v>0</v>
      </c>
      <c r="P183" s="423">
        <f t="shared" si="161"/>
        <v>0</v>
      </c>
      <c r="Q183" s="423">
        <f t="shared" si="161"/>
        <v>0</v>
      </c>
      <c r="R183" s="423">
        <f t="shared" si="161"/>
        <v>0</v>
      </c>
      <c r="S183" s="423">
        <f t="shared" si="161"/>
        <v>0</v>
      </c>
      <c r="T183" s="423">
        <f t="shared" si="161"/>
        <v>0</v>
      </c>
      <c r="U183" s="423">
        <f t="shared" si="161"/>
        <v>0</v>
      </c>
      <c r="V183" s="423">
        <f t="shared" si="161"/>
        <v>0</v>
      </c>
      <c r="W183" s="423">
        <f t="shared" si="161"/>
        <v>0</v>
      </c>
      <c r="X183" s="423">
        <f t="shared" si="161"/>
        <v>0</v>
      </c>
      <c r="Y183" s="423">
        <f t="shared" si="161"/>
        <v>0</v>
      </c>
      <c r="Z183" s="423">
        <f t="shared" si="161"/>
        <v>0</v>
      </c>
      <c r="AA183" s="423">
        <f t="shared" si="161"/>
        <v>0</v>
      </c>
      <c r="AB183" s="423">
        <f t="shared" si="161"/>
        <v>0</v>
      </c>
      <c r="AC183" s="423">
        <f t="shared" si="161"/>
        <v>0</v>
      </c>
      <c r="AD183" s="423">
        <f t="shared" si="161"/>
        <v>0</v>
      </c>
      <c r="AE183" s="423">
        <f t="shared" si="161"/>
        <v>0</v>
      </c>
      <c r="AF183" s="423">
        <f t="shared" si="161"/>
        <v>0</v>
      </c>
      <c r="AG183" s="423">
        <f t="shared" si="161"/>
        <v>0</v>
      </c>
      <c r="AH183" s="423">
        <f t="shared" si="161"/>
        <v>0</v>
      </c>
      <c r="AI183" s="423">
        <f t="shared" si="161"/>
        <v>0</v>
      </c>
      <c r="AJ183" s="423">
        <f t="shared" si="161"/>
        <v>0</v>
      </c>
      <c r="AK183" s="423">
        <f t="shared" si="161"/>
        <v>0</v>
      </c>
      <c r="AL183" s="423">
        <f t="shared" si="161"/>
        <v>0</v>
      </c>
      <c r="AM183" s="423">
        <f t="shared" si="161"/>
        <v>0</v>
      </c>
      <c r="AN183" s="423">
        <f t="shared" si="161"/>
        <v>0</v>
      </c>
      <c r="AO183" s="423">
        <f t="shared" si="161"/>
        <v>0</v>
      </c>
      <c r="AP183" s="423">
        <f t="shared" si="161"/>
        <v>0</v>
      </c>
      <c r="AQ183" s="423">
        <f t="shared" si="161"/>
        <v>0</v>
      </c>
      <c r="AR183" s="423">
        <f t="shared" si="161"/>
        <v>0</v>
      </c>
      <c r="AS183" s="423">
        <f t="shared" si="161"/>
        <v>0</v>
      </c>
      <c r="AT183" s="423">
        <f t="shared" si="161"/>
        <v>0</v>
      </c>
      <c r="AU183" s="423">
        <f t="shared" si="161"/>
        <v>0</v>
      </c>
      <c r="AV183" s="423">
        <f t="shared" si="161"/>
        <v>0</v>
      </c>
      <c r="AW183" s="423">
        <f t="shared" si="161"/>
        <v>0</v>
      </c>
      <c r="AX183" s="423">
        <f t="shared" si="161"/>
        <v>0</v>
      </c>
      <c r="AY183" s="423">
        <f t="shared" si="161"/>
        <v>0</v>
      </c>
      <c r="AZ183" s="423">
        <f t="shared" si="161"/>
        <v>0</v>
      </c>
      <c r="BA183" s="423">
        <f t="shared" si="161"/>
        <v>0</v>
      </c>
      <c r="BB183" s="423">
        <f t="shared" si="161"/>
        <v>0</v>
      </c>
      <c r="BC183" s="423">
        <f t="shared" si="161"/>
        <v>0</v>
      </c>
      <c r="BD183" s="423">
        <f t="shared" si="161"/>
        <v>0</v>
      </c>
      <c r="BE183" s="423">
        <f t="shared" si="161"/>
        <v>0</v>
      </c>
      <c r="BF183" s="423">
        <f t="shared" si="161"/>
        <v>0</v>
      </c>
      <c r="BG183" s="423">
        <f t="shared" si="161"/>
        <v>0</v>
      </c>
      <c r="BH183" s="423">
        <f t="shared" si="161"/>
        <v>0</v>
      </c>
      <c r="BI183" s="423">
        <f t="shared" si="161"/>
        <v>0</v>
      </c>
      <c r="BJ183" s="423">
        <f t="shared" si="161"/>
        <v>0</v>
      </c>
      <c r="BK183" s="423">
        <f t="shared" si="161"/>
        <v>0</v>
      </c>
      <c r="BL183" s="423">
        <f t="shared" si="161"/>
        <v>0</v>
      </c>
      <c r="BM183" s="423">
        <f t="shared" si="161"/>
        <v>0</v>
      </c>
      <c r="BN183" s="423">
        <f t="shared" si="161"/>
        <v>0</v>
      </c>
      <c r="BO183" s="423">
        <f t="shared" si="161"/>
        <v>0</v>
      </c>
      <c r="BP183" s="423">
        <f t="shared" ref="BP183:EA183" si="162">IF(BP$124=0,0,SUM(BP57)/BP$124*BP$127)</f>
        <v>0</v>
      </c>
      <c r="BQ183" s="423">
        <f t="shared" si="162"/>
        <v>0</v>
      </c>
      <c r="BR183" s="423">
        <f t="shared" si="162"/>
        <v>0</v>
      </c>
      <c r="BS183" s="423">
        <f t="shared" si="162"/>
        <v>0</v>
      </c>
      <c r="BT183" s="423">
        <f t="shared" si="162"/>
        <v>0</v>
      </c>
      <c r="BU183" s="423">
        <f t="shared" si="162"/>
        <v>0</v>
      </c>
      <c r="BV183" s="423">
        <f t="shared" si="162"/>
        <v>0</v>
      </c>
      <c r="BW183" s="423">
        <f t="shared" si="162"/>
        <v>0</v>
      </c>
      <c r="BX183" s="423">
        <f t="shared" si="162"/>
        <v>0</v>
      </c>
      <c r="BY183" s="423">
        <f t="shared" si="162"/>
        <v>0</v>
      </c>
      <c r="BZ183" s="423">
        <f t="shared" si="162"/>
        <v>0</v>
      </c>
      <c r="CA183" s="423">
        <f t="shared" si="162"/>
        <v>0</v>
      </c>
      <c r="CB183" s="423">
        <f t="shared" si="162"/>
        <v>0</v>
      </c>
      <c r="CC183" s="423">
        <f t="shared" si="162"/>
        <v>0</v>
      </c>
      <c r="CD183" s="423">
        <f t="shared" si="162"/>
        <v>0</v>
      </c>
      <c r="CE183" s="423">
        <f t="shared" si="162"/>
        <v>0</v>
      </c>
      <c r="CF183" s="423">
        <f t="shared" si="162"/>
        <v>0</v>
      </c>
      <c r="CG183" s="423">
        <f t="shared" si="162"/>
        <v>0</v>
      </c>
      <c r="CH183" s="423">
        <f t="shared" si="162"/>
        <v>0</v>
      </c>
      <c r="CI183" s="423">
        <f t="shared" si="162"/>
        <v>0</v>
      </c>
      <c r="CJ183" s="423">
        <f t="shared" si="162"/>
        <v>0</v>
      </c>
      <c r="CK183" s="423">
        <f t="shared" si="162"/>
        <v>0</v>
      </c>
      <c r="CL183" s="423">
        <f t="shared" si="162"/>
        <v>0</v>
      </c>
      <c r="CM183" s="423">
        <f t="shared" si="162"/>
        <v>0</v>
      </c>
      <c r="CN183" s="423">
        <f t="shared" si="162"/>
        <v>0</v>
      </c>
      <c r="CO183" s="423">
        <f t="shared" si="162"/>
        <v>0</v>
      </c>
      <c r="CP183" s="423">
        <f t="shared" si="162"/>
        <v>0</v>
      </c>
      <c r="CQ183" s="423">
        <f t="shared" si="162"/>
        <v>0</v>
      </c>
      <c r="CR183" s="423">
        <f t="shared" si="162"/>
        <v>0</v>
      </c>
      <c r="CS183" s="423">
        <f t="shared" si="162"/>
        <v>0</v>
      </c>
      <c r="CT183" s="423">
        <f t="shared" si="162"/>
        <v>0</v>
      </c>
      <c r="CU183" s="423">
        <f t="shared" si="162"/>
        <v>0</v>
      </c>
      <c r="CV183" s="423">
        <f t="shared" si="162"/>
        <v>0</v>
      </c>
      <c r="CW183" s="423">
        <f t="shared" si="162"/>
        <v>0</v>
      </c>
      <c r="CX183" s="423">
        <f t="shared" si="162"/>
        <v>0</v>
      </c>
      <c r="CY183" s="423">
        <f t="shared" si="162"/>
        <v>0</v>
      </c>
      <c r="CZ183" s="423">
        <f t="shared" si="162"/>
        <v>0</v>
      </c>
      <c r="DA183" s="423">
        <f t="shared" si="162"/>
        <v>0</v>
      </c>
      <c r="DB183" s="423">
        <f t="shared" si="162"/>
        <v>0</v>
      </c>
      <c r="DC183" s="423">
        <f t="shared" si="162"/>
        <v>0</v>
      </c>
      <c r="DD183" s="423">
        <f t="shared" si="162"/>
        <v>0</v>
      </c>
      <c r="DE183" s="423">
        <f t="shared" si="162"/>
        <v>0</v>
      </c>
      <c r="DF183" s="423">
        <f t="shared" si="162"/>
        <v>0</v>
      </c>
      <c r="DG183" s="423">
        <f t="shared" si="162"/>
        <v>0</v>
      </c>
      <c r="DH183" s="423">
        <f t="shared" si="162"/>
        <v>0</v>
      </c>
      <c r="DI183" s="423">
        <f t="shared" si="162"/>
        <v>0</v>
      </c>
      <c r="DJ183" s="423">
        <f t="shared" si="162"/>
        <v>0</v>
      </c>
      <c r="DK183" s="423">
        <f t="shared" si="162"/>
        <v>0</v>
      </c>
      <c r="DL183" s="423">
        <f t="shared" si="162"/>
        <v>0</v>
      </c>
      <c r="DM183" s="423">
        <f t="shared" si="162"/>
        <v>0</v>
      </c>
      <c r="DN183" s="423">
        <f t="shared" si="162"/>
        <v>0</v>
      </c>
      <c r="DO183" s="423">
        <f t="shared" si="162"/>
        <v>0</v>
      </c>
      <c r="DP183" s="423">
        <f t="shared" si="162"/>
        <v>0</v>
      </c>
      <c r="DQ183" s="423">
        <f t="shared" si="162"/>
        <v>0</v>
      </c>
      <c r="DR183" s="423">
        <f t="shared" si="162"/>
        <v>0</v>
      </c>
      <c r="DS183" s="423">
        <f t="shared" si="162"/>
        <v>0</v>
      </c>
      <c r="DT183" s="423">
        <f t="shared" si="162"/>
        <v>0</v>
      </c>
      <c r="DU183" s="423">
        <f t="shared" si="162"/>
        <v>0</v>
      </c>
      <c r="DV183" s="423">
        <f t="shared" si="162"/>
        <v>0</v>
      </c>
      <c r="DW183" s="423">
        <f t="shared" si="162"/>
        <v>0</v>
      </c>
      <c r="DX183" s="423">
        <f t="shared" si="162"/>
        <v>0</v>
      </c>
      <c r="DY183" s="423">
        <f t="shared" si="162"/>
        <v>0</v>
      </c>
      <c r="DZ183" s="423">
        <f t="shared" si="162"/>
        <v>0</v>
      </c>
      <c r="EA183" s="423">
        <f t="shared" si="162"/>
        <v>0</v>
      </c>
      <c r="EB183" s="423">
        <f t="shared" ref="EB183:FA183" si="163">IF(EB$124=0,0,SUM(EB57)/EB$124*EB$127)</f>
        <v>0</v>
      </c>
      <c r="EC183" s="423">
        <f t="shared" si="163"/>
        <v>0</v>
      </c>
      <c r="ED183" s="423">
        <f t="shared" si="163"/>
        <v>0</v>
      </c>
      <c r="EE183" s="423">
        <f t="shared" si="163"/>
        <v>0</v>
      </c>
      <c r="EF183" s="423">
        <f t="shared" si="163"/>
        <v>0</v>
      </c>
      <c r="EG183" s="423">
        <f t="shared" si="163"/>
        <v>0</v>
      </c>
      <c r="EH183" s="423">
        <f t="shared" si="163"/>
        <v>0</v>
      </c>
      <c r="EI183" s="423">
        <f t="shared" si="163"/>
        <v>0</v>
      </c>
      <c r="EJ183" s="423">
        <f t="shared" si="163"/>
        <v>0</v>
      </c>
      <c r="EK183" s="423">
        <f t="shared" si="163"/>
        <v>0</v>
      </c>
      <c r="EL183" s="423">
        <f t="shared" si="163"/>
        <v>0</v>
      </c>
      <c r="EM183" s="423">
        <f t="shared" si="163"/>
        <v>0</v>
      </c>
      <c r="EN183" s="423">
        <f t="shared" si="163"/>
        <v>0</v>
      </c>
      <c r="EO183" s="423">
        <f t="shared" si="163"/>
        <v>0</v>
      </c>
      <c r="EP183" s="423">
        <f t="shared" si="163"/>
        <v>0</v>
      </c>
      <c r="EQ183" s="423">
        <f t="shared" si="163"/>
        <v>0</v>
      </c>
      <c r="ER183" s="423">
        <f t="shared" si="163"/>
        <v>0</v>
      </c>
      <c r="ES183" s="423">
        <f t="shared" si="163"/>
        <v>0</v>
      </c>
      <c r="ET183" s="423">
        <f t="shared" si="163"/>
        <v>0</v>
      </c>
      <c r="EU183" s="423">
        <f t="shared" si="163"/>
        <v>0</v>
      </c>
      <c r="EV183" s="423">
        <f t="shared" si="163"/>
        <v>0</v>
      </c>
      <c r="EW183" s="423">
        <f t="shared" si="163"/>
        <v>0</v>
      </c>
      <c r="EX183" s="423">
        <f t="shared" si="163"/>
        <v>0</v>
      </c>
      <c r="EY183" s="423">
        <f t="shared" si="163"/>
        <v>0</v>
      </c>
      <c r="EZ183" s="423">
        <f t="shared" si="163"/>
        <v>0</v>
      </c>
      <c r="FA183" s="423">
        <f t="shared" si="163"/>
        <v>0</v>
      </c>
      <c r="FB183" s="393" t="str">
        <f t="shared" si="10"/>
        <v>332</v>
      </c>
    </row>
    <row r="184" spans="1:158" x14ac:dyDescent="0.15">
      <c r="A184" s="423" t="s">
        <v>1777</v>
      </c>
      <c r="B184" s="423" t="s">
        <v>1119</v>
      </c>
      <c r="C184" s="424">
        <f t="shared" si="6"/>
        <v>0</v>
      </c>
      <c r="D184" s="423">
        <f t="shared" ref="D184:BO184" si="164">IF(D$124=0,0,SUM(D58)/D$124*D$127)</f>
        <v>0</v>
      </c>
      <c r="E184" s="423">
        <f t="shared" si="164"/>
        <v>0</v>
      </c>
      <c r="F184" s="423">
        <f t="shared" si="164"/>
        <v>0</v>
      </c>
      <c r="G184" s="423">
        <f t="shared" si="164"/>
        <v>0</v>
      </c>
      <c r="H184" s="423">
        <f t="shared" si="164"/>
        <v>0</v>
      </c>
      <c r="I184" s="423">
        <f t="shared" si="164"/>
        <v>0</v>
      </c>
      <c r="J184" s="423">
        <f t="shared" si="164"/>
        <v>0</v>
      </c>
      <c r="K184" s="423">
        <f t="shared" si="164"/>
        <v>0</v>
      </c>
      <c r="L184" s="423">
        <f t="shared" si="164"/>
        <v>0</v>
      </c>
      <c r="M184" s="423">
        <f t="shared" si="164"/>
        <v>0</v>
      </c>
      <c r="N184" s="423">
        <f t="shared" si="164"/>
        <v>0</v>
      </c>
      <c r="O184" s="423">
        <f t="shared" si="164"/>
        <v>0</v>
      </c>
      <c r="P184" s="423">
        <f t="shared" si="164"/>
        <v>0</v>
      </c>
      <c r="Q184" s="423">
        <f t="shared" si="164"/>
        <v>0</v>
      </c>
      <c r="R184" s="423">
        <f t="shared" si="164"/>
        <v>0</v>
      </c>
      <c r="S184" s="423">
        <f t="shared" si="164"/>
        <v>0</v>
      </c>
      <c r="T184" s="423">
        <f t="shared" si="164"/>
        <v>0</v>
      </c>
      <c r="U184" s="423">
        <f t="shared" si="164"/>
        <v>0</v>
      </c>
      <c r="V184" s="423">
        <f t="shared" si="164"/>
        <v>0</v>
      </c>
      <c r="W184" s="423">
        <f t="shared" si="164"/>
        <v>0</v>
      </c>
      <c r="X184" s="423">
        <f t="shared" si="164"/>
        <v>0</v>
      </c>
      <c r="Y184" s="423">
        <f t="shared" si="164"/>
        <v>0</v>
      </c>
      <c r="Z184" s="423">
        <f t="shared" si="164"/>
        <v>0</v>
      </c>
      <c r="AA184" s="423">
        <f t="shared" si="164"/>
        <v>0</v>
      </c>
      <c r="AB184" s="423">
        <f t="shared" si="164"/>
        <v>0</v>
      </c>
      <c r="AC184" s="423">
        <f t="shared" si="164"/>
        <v>0</v>
      </c>
      <c r="AD184" s="423">
        <f t="shared" si="164"/>
        <v>0</v>
      </c>
      <c r="AE184" s="423">
        <f t="shared" si="164"/>
        <v>0</v>
      </c>
      <c r="AF184" s="423">
        <f t="shared" si="164"/>
        <v>0</v>
      </c>
      <c r="AG184" s="423">
        <f t="shared" si="164"/>
        <v>0</v>
      </c>
      <c r="AH184" s="423">
        <f t="shared" si="164"/>
        <v>0</v>
      </c>
      <c r="AI184" s="423">
        <f t="shared" si="164"/>
        <v>0</v>
      </c>
      <c r="AJ184" s="423">
        <f t="shared" si="164"/>
        <v>0</v>
      </c>
      <c r="AK184" s="423">
        <f t="shared" si="164"/>
        <v>0</v>
      </c>
      <c r="AL184" s="423">
        <f t="shared" si="164"/>
        <v>0</v>
      </c>
      <c r="AM184" s="423">
        <f t="shared" si="164"/>
        <v>0</v>
      </c>
      <c r="AN184" s="423">
        <f t="shared" si="164"/>
        <v>0</v>
      </c>
      <c r="AO184" s="423">
        <f t="shared" si="164"/>
        <v>0</v>
      </c>
      <c r="AP184" s="423">
        <f t="shared" si="164"/>
        <v>0</v>
      </c>
      <c r="AQ184" s="423">
        <f t="shared" si="164"/>
        <v>0</v>
      </c>
      <c r="AR184" s="423">
        <f t="shared" si="164"/>
        <v>0</v>
      </c>
      <c r="AS184" s="423">
        <f t="shared" si="164"/>
        <v>0</v>
      </c>
      <c r="AT184" s="423">
        <f t="shared" si="164"/>
        <v>0</v>
      </c>
      <c r="AU184" s="423">
        <f t="shared" si="164"/>
        <v>0</v>
      </c>
      <c r="AV184" s="423">
        <f t="shared" si="164"/>
        <v>0</v>
      </c>
      <c r="AW184" s="423">
        <f t="shared" si="164"/>
        <v>0</v>
      </c>
      <c r="AX184" s="423">
        <f t="shared" si="164"/>
        <v>0</v>
      </c>
      <c r="AY184" s="423">
        <f t="shared" si="164"/>
        <v>0</v>
      </c>
      <c r="AZ184" s="423">
        <f t="shared" si="164"/>
        <v>0</v>
      </c>
      <c r="BA184" s="423">
        <f t="shared" si="164"/>
        <v>0</v>
      </c>
      <c r="BB184" s="423">
        <f t="shared" si="164"/>
        <v>0</v>
      </c>
      <c r="BC184" s="423">
        <f t="shared" si="164"/>
        <v>0</v>
      </c>
      <c r="BD184" s="423">
        <f t="shared" si="164"/>
        <v>0</v>
      </c>
      <c r="BE184" s="423">
        <f t="shared" si="164"/>
        <v>0</v>
      </c>
      <c r="BF184" s="423">
        <f t="shared" si="164"/>
        <v>0</v>
      </c>
      <c r="BG184" s="423">
        <f t="shared" si="164"/>
        <v>0</v>
      </c>
      <c r="BH184" s="423">
        <f t="shared" si="164"/>
        <v>0</v>
      </c>
      <c r="BI184" s="423">
        <f t="shared" si="164"/>
        <v>0</v>
      </c>
      <c r="BJ184" s="423">
        <f t="shared" si="164"/>
        <v>0</v>
      </c>
      <c r="BK184" s="423">
        <f t="shared" si="164"/>
        <v>0</v>
      </c>
      <c r="BL184" s="423">
        <f t="shared" si="164"/>
        <v>0</v>
      </c>
      <c r="BM184" s="423">
        <f t="shared" si="164"/>
        <v>0</v>
      </c>
      <c r="BN184" s="423">
        <f t="shared" si="164"/>
        <v>0</v>
      </c>
      <c r="BO184" s="423">
        <f t="shared" si="164"/>
        <v>0</v>
      </c>
      <c r="BP184" s="423">
        <f t="shared" ref="BP184:EA184" si="165">IF(BP$124=0,0,SUM(BP58)/BP$124*BP$127)</f>
        <v>0</v>
      </c>
      <c r="BQ184" s="423">
        <f t="shared" si="165"/>
        <v>0</v>
      </c>
      <c r="BR184" s="423">
        <f t="shared" si="165"/>
        <v>0</v>
      </c>
      <c r="BS184" s="423">
        <f t="shared" si="165"/>
        <v>0</v>
      </c>
      <c r="BT184" s="423">
        <f t="shared" si="165"/>
        <v>0</v>
      </c>
      <c r="BU184" s="423">
        <f t="shared" si="165"/>
        <v>0</v>
      </c>
      <c r="BV184" s="423">
        <f t="shared" si="165"/>
        <v>0</v>
      </c>
      <c r="BW184" s="423">
        <f t="shared" si="165"/>
        <v>0</v>
      </c>
      <c r="BX184" s="423">
        <f t="shared" si="165"/>
        <v>0</v>
      </c>
      <c r="BY184" s="423">
        <f t="shared" si="165"/>
        <v>0</v>
      </c>
      <c r="BZ184" s="423">
        <f t="shared" si="165"/>
        <v>0</v>
      </c>
      <c r="CA184" s="423">
        <f t="shared" si="165"/>
        <v>0</v>
      </c>
      <c r="CB184" s="423">
        <f t="shared" si="165"/>
        <v>0</v>
      </c>
      <c r="CC184" s="423">
        <f t="shared" si="165"/>
        <v>0</v>
      </c>
      <c r="CD184" s="423">
        <f t="shared" si="165"/>
        <v>0</v>
      </c>
      <c r="CE184" s="423">
        <f t="shared" si="165"/>
        <v>0</v>
      </c>
      <c r="CF184" s="423">
        <f t="shared" si="165"/>
        <v>0</v>
      </c>
      <c r="CG184" s="423">
        <f t="shared" si="165"/>
        <v>0</v>
      </c>
      <c r="CH184" s="423">
        <f t="shared" si="165"/>
        <v>0</v>
      </c>
      <c r="CI184" s="423">
        <f t="shared" si="165"/>
        <v>0</v>
      </c>
      <c r="CJ184" s="423">
        <f t="shared" si="165"/>
        <v>0</v>
      </c>
      <c r="CK184" s="423">
        <f t="shared" si="165"/>
        <v>0</v>
      </c>
      <c r="CL184" s="423">
        <f t="shared" si="165"/>
        <v>0</v>
      </c>
      <c r="CM184" s="423">
        <f t="shared" si="165"/>
        <v>0</v>
      </c>
      <c r="CN184" s="423">
        <f t="shared" si="165"/>
        <v>0</v>
      </c>
      <c r="CO184" s="423">
        <f t="shared" si="165"/>
        <v>0</v>
      </c>
      <c r="CP184" s="423">
        <f t="shared" si="165"/>
        <v>0</v>
      </c>
      <c r="CQ184" s="423">
        <f t="shared" si="165"/>
        <v>0</v>
      </c>
      <c r="CR184" s="423">
        <f t="shared" si="165"/>
        <v>0</v>
      </c>
      <c r="CS184" s="423">
        <f t="shared" si="165"/>
        <v>0</v>
      </c>
      <c r="CT184" s="423">
        <f t="shared" si="165"/>
        <v>0</v>
      </c>
      <c r="CU184" s="423">
        <f t="shared" si="165"/>
        <v>0</v>
      </c>
      <c r="CV184" s="423">
        <f t="shared" si="165"/>
        <v>0</v>
      </c>
      <c r="CW184" s="423">
        <f t="shared" si="165"/>
        <v>0</v>
      </c>
      <c r="CX184" s="423">
        <f t="shared" si="165"/>
        <v>0</v>
      </c>
      <c r="CY184" s="423">
        <f t="shared" si="165"/>
        <v>0</v>
      </c>
      <c r="CZ184" s="423">
        <f t="shared" si="165"/>
        <v>0</v>
      </c>
      <c r="DA184" s="423">
        <f t="shared" si="165"/>
        <v>0</v>
      </c>
      <c r="DB184" s="423">
        <f t="shared" si="165"/>
        <v>0</v>
      </c>
      <c r="DC184" s="423">
        <f t="shared" si="165"/>
        <v>0</v>
      </c>
      <c r="DD184" s="423">
        <f t="shared" si="165"/>
        <v>0</v>
      </c>
      <c r="DE184" s="423">
        <f t="shared" si="165"/>
        <v>0</v>
      </c>
      <c r="DF184" s="423">
        <f t="shared" si="165"/>
        <v>0</v>
      </c>
      <c r="DG184" s="423">
        <f t="shared" si="165"/>
        <v>0</v>
      </c>
      <c r="DH184" s="423">
        <f t="shared" si="165"/>
        <v>0</v>
      </c>
      <c r="DI184" s="423">
        <f t="shared" si="165"/>
        <v>0</v>
      </c>
      <c r="DJ184" s="423">
        <f t="shared" si="165"/>
        <v>0</v>
      </c>
      <c r="DK184" s="423">
        <f t="shared" si="165"/>
        <v>0</v>
      </c>
      <c r="DL184" s="423">
        <f t="shared" si="165"/>
        <v>0</v>
      </c>
      <c r="DM184" s="423">
        <f t="shared" si="165"/>
        <v>0</v>
      </c>
      <c r="DN184" s="423">
        <f t="shared" si="165"/>
        <v>0</v>
      </c>
      <c r="DO184" s="423">
        <f t="shared" si="165"/>
        <v>0</v>
      </c>
      <c r="DP184" s="423">
        <f t="shared" si="165"/>
        <v>0</v>
      </c>
      <c r="DQ184" s="423">
        <f t="shared" si="165"/>
        <v>0</v>
      </c>
      <c r="DR184" s="423">
        <f t="shared" si="165"/>
        <v>0</v>
      </c>
      <c r="DS184" s="423">
        <f t="shared" si="165"/>
        <v>0</v>
      </c>
      <c r="DT184" s="423">
        <f t="shared" si="165"/>
        <v>0</v>
      </c>
      <c r="DU184" s="423">
        <f t="shared" si="165"/>
        <v>0</v>
      </c>
      <c r="DV184" s="423">
        <f t="shared" si="165"/>
        <v>0</v>
      </c>
      <c r="DW184" s="423">
        <f t="shared" si="165"/>
        <v>0</v>
      </c>
      <c r="DX184" s="423">
        <f t="shared" si="165"/>
        <v>0</v>
      </c>
      <c r="DY184" s="423">
        <f t="shared" si="165"/>
        <v>0</v>
      </c>
      <c r="DZ184" s="423">
        <f t="shared" si="165"/>
        <v>0</v>
      </c>
      <c r="EA184" s="423">
        <f t="shared" si="165"/>
        <v>0</v>
      </c>
      <c r="EB184" s="423">
        <f t="shared" ref="EB184:FA184" si="166">IF(EB$124=0,0,SUM(EB58)/EB$124*EB$127)</f>
        <v>0</v>
      </c>
      <c r="EC184" s="423">
        <f t="shared" si="166"/>
        <v>0</v>
      </c>
      <c r="ED184" s="423">
        <f t="shared" si="166"/>
        <v>0</v>
      </c>
      <c r="EE184" s="423">
        <f t="shared" si="166"/>
        <v>0</v>
      </c>
      <c r="EF184" s="423">
        <f t="shared" si="166"/>
        <v>0</v>
      </c>
      <c r="EG184" s="423">
        <f t="shared" si="166"/>
        <v>0</v>
      </c>
      <c r="EH184" s="423">
        <f t="shared" si="166"/>
        <v>0</v>
      </c>
      <c r="EI184" s="423">
        <f t="shared" si="166"/>
        <v>0</v>
      </c>
      <c r="EJ184" s="423">
        <f t="shared" si="166"/>
        <v>0</v>
      </c>
      <c r="EK184" s="423">
        <f t="shared" si="166"/>
        <v>0</v>
      </c>
      <c r="EL184" s="423">
        <f t="shared" si="166"/>
        <v>0</v>
      </c>
      <c r="EM184" s="423">
        <f t="shared" si="166"/>
        <v>0</v>
      </c>
      <c r="EN184" s="423">
        <f t="shared" si="166"/>
        <v>0</v>
      </c>
      <c r="EO184" s="423">
        <f t="shared" si="166"/>
        <v>0</v>
      </c>
      <c r="EP184" s="423">
        <f t="shared" si="166"/>
        <v>0</v>
      </c>
      <c r="EQ184" s="423">
        <f t="shared" si="166"/>
        <v>0</v>
      </c>
      <c r="ER184" s="423">
        <f t="shared" si="166"/>
        <v>0</v>
      </c>
      <c r="ES184" s="423">
        <f t="shared" si="166"/>
        <v>0</v>
      </c>
      <c r="ET184" s="423">
        <f t="shared" si="166"/>
        <v>0</v>
      </c>
      <c r="EU184" s="423">
        <f t="shared" si="166"/>
        <v>0</v>
      </c>
      <c r="EV184" s="423">
        <f t="shared" si="166"/>
        <v>0</v>
      </c>
      <c r="EW184" s="423">
        <f t="shared" si="166"/>
        <v>0</v>
      </c>
      <c r="EX184" s="423">
        <f t="shared" si="166"/>
        <v>0</v>
      </c>
      <c r="EY184" s="423">
        <f t="shared" si="166"/>
        <v>0</v>
      </c>
      <c r="EZ184" s="423">
        <f t="shared" si="166"/>
        <v>0</v>
      </c>
      <c r="FA184" s="423">
        <f t="shared" si="166"/>
        <v>0</v>
      </c>
      <c r="FB184" s="393" t="str">
        <f t="shared" si="10"/>
        <v>332</v>
      </c>
    </row>
    <row r="185" spans="1:158" x14ac:dyDescent="0.15">
      <c r="A185" s="423" t="s">
        <v>1776</v>
      </c>
      <c r="B185" s="423" t="s">
        <v>385</v>
      </c>
      <c r="C185" s="424">
        <f t="shared" si="6"/>
        <v>0</v>
      </c>
      <c r="D185" s="423">
        <f t="shared" ref="D185:BO185" si="167">IF(D$124=0,0,SUM(D59)/D$124*D$127)</f>
        <v>0</v>
      </c>
      <c r="E185" s="423">
        <f t="shared" si="167"/>
        <v>0</v>
      </c>
      <c r="F185" s="423">
        <f t="shared" si="167"/>
        <v>0</v>
      </c>
      <c r="G185" s="423">
        <f t="shared" si="167"/>
        <v>0</v>
      </c>
      <c r="H185" s="423">
        <f t="shared" si="167"/>
        <v>0</v>
      </c>
      <c r="I185" s="423">
        <f t="shared" si="167"/>
        <v>0</v>
      </c>
      <c r="J185" s="423">
        <f t="shared" si="167"/>
        <v>0</v>
      </c>
      <c r="K185" s="423">
        <f t="shared" si="167"/>
        <v>0</v>
      </c>
      <c r="L185" s="423">
        <f t="shared" si="167"/>
        <v>0</v>
      </c>
      <c r="M185" s="423">
        <f t="shared" si="167"/>
        <v>0</v>
      </c>
      <c r="N185" s="423">
        <f t="shared" si="167"/>
        <v>0</v>
      </c>
      <c r="O185" s="423">
        <f t="shared" si="167"/>
        <v>0</v>
      </c>
      <c r="P185" s="423">
        <f t="shared" si="167"/>
        <v>0</v>
      </c>
      <c r="Q185" s="423">
        <f t="shared" si="167"/>
        <v>0</v>
      </c>
      <c r="R185" s="423">
        <f t="shared" si="167"/>
        <v>0</v>
      </c>
      <c r="S185" s="423">
        <f t="shared" si="167"/>
        <v>0</v>
      </c>
      <c r="T185" s="423">
        <f t="shared" si="167"/>
        <v>0</v>
      </c>
      <c r="U185" s="423">
        <f t="shared" si="167"/>
        <v>0</v>
      </c>
      <c r="V185" s="423">
        <f t="shared" si="167"/>
        <v>0</v>
      </c>
      <c r="W185" s="423">
        <f t="shared" si="167"/>
        <v>0</v>
      </c>
      <c r="X185" s="423">
        <f t="shared" si="167"/>
        <v>0</v>
      </c>
      <c r="Y185" s="423">
        <f t="shared" si="167"/>
        <v>0</v>
      </c>
      <c r="Z185" s="423">
        <f t="shared" si="167"/>
        <v>0</v>
      </c>
      <c r="AA185" s="423">
        <f t="shared" si="167"/>
        <v>0</v>
      </c>
      <c r="AB185" s="423">
        <f t="shared" si="167"/>
        <v>0</v>
      </c>
      <c r="AC185" s="423">
        <f t="shared" si="167"/>
        <v>0</v>
      </c>
      <c r="AD185" s="423">
        <f t="shared" si="167"/>
        <v>0</v>
      </c>
      <c r="AE185" s="423">
        <f t="shared" si="167"/>
        <v>0</v>
      </c>
      <c r="AF185" s="423">
        <f t="shared" si="167"/>
        <v>0</v>
      </c>
      <c r="AG185" s="423">
        <f t="shared" si="167"/>
        <v>0</v>
      </c>
      <c r="AH185" s="423">
        <f t="shared" si="167"/>
        <v>0</v>
      </c>
      <c r="AI185" s="423">
        <f t="shared" si="167"/>
        <v>0</v>
      </c>
      <c r="AJ185" s="423">
        <f t="shared" si="167"/>
        <v>0</v>
      </c>
      <c r="AK185" s="423">
        <f t="shared" si="167"/>
        <v>0</v>
      </c>
      <c r="AL185" s="423">
        <f t="shared" si="167"/>
        <v>0</v>
      </c>
      <c r="AM185" s="423">
        <f t="shared" si="167"/>
        <v>0</v>
      </c>
      <c r="AN185" s="423">
        <f t="shared" si="167"/>
        <v>0</v>
      </c>
      <c r="AO185" s="423">
        <f t="shared" si="167"/>
        <v>0</v>
      </c>
      <c r="AP185" s="423">
        <f t="shared" si="167"/>
        <v>0</v>
      </c>
      <c r="AQ185" s="423">
        <f t="shared" si="167"/>
        <v>0</v>
      </c>
      <c r="AR185" s="423">
        <f t="shared" si="167"/>
        <v>0</v>
      </c>
      <c r="AS185" s="423">
        <f t="shared" si="167"/>
        <v>0</v>
      </c>
      <c r="AT185" s="423">
        <f t="shared" si="167"/>
        <v>0</v>
      </c>
      <c r="AU185" s="423">
        <f t="shared" si="167"/>
        <v>0</v>
      </c>
      <c r="AV185" s="423">
        <f t="shared" si="167"/>
        <v>0</v>
      </c>
      <c r="AW185" s="423">
        <f t="shared" si="167"/>
        <v>0</v>
      </c>
      <c r="AX185" s="423">
        <f t="shared" si="167"/>
        <v>0</v>
      </c>
      <c r="AY185" s="423">
        <f t="shared" si="167"/>
        <v>0</v>
      </c>
      <c r="AZ185" s="423">
        <f t="shared" si="167"/>
        <v>0</v>
      </c>
      <c r="BA185" s="423">
        <f t="shared" si="167"/>
        <v>0</v>
      </c>
      <c r="BB185" s="423">
        <f t="shared" si="167"/>
        <v>0</v>
      </c>
      <c r="BC185" s="423">
        <f t="shared" si="167"/>
        <v>0</v>
      </c>
      <c r="BD185" s="423">
        <f t="shared" si="167"/>
        <v>0</v>
      </c>
      <c r="BE185" s="423">
        <f t="shared" si="167"/>
        <v>0</v>
      </c>
      <c r="BF185" s="423">
        <f t="shared" si="167"/>
        <v>0</v>
      </c>
      <c r="BG185" s="423">
        <f t="shared" si="167"/>
        <v>0</v>
      </c>
      <c r="BH185" s="423">
        <f t="shared" si="167"/>
        <v>0</v>
      </c>
      <c r="BI185" s="423">
        <f t="shared" si="167"/>
        <v>0</v>
      </c>
      <c r="BJ185" s="423">
        <f t="shared" si="167"/>
        <v>0</v>
      </c>
      <c r="BK185" s="423">
        <f t="shared" si="167"/>
        <v>0</v>
      </c>
      <c r="BL185" s="423">
        <f t="shared" si="167"/>
        <v>0</v>
      </c>
      <c r="BM185" s="423">
        <f t="shared" si="167"/>
        <v>0</v>
      </c>
      <c r="BN185" s="423">
        <f t="shared" si="167"/>
        <v>0</v>
      </c>
      <c r="BO185" s="423">
        <f t="shared" si="167"/>
        <v>0</v>
      </c>
      <c r="BP185" s="423">
        <f t="shared" ref="BP185:EA185" si="168">IF(BP$124=0,0,SUM(BP59)/BP$124*BP$127)</f>
        <v>0</v>
      </c>
      <c r="BQ185" s="423">
        <f t="shared" si="168"/>
        <v>0</v>
      </c>
      <c r="BR185" s="423">
        <f t="shared" si="168"/>
        <v>0</v>
      </c>
      <c r="BS185" s="423">
        <f t="shared" si="168"/>
        <v>0</v>
      </c>
      <c r="BT185" s="423">
        <f t="shared" si="168"/>
        <v>0</v>
      </c>
      <c r="BU185" s="423">
        <f t="shared" si="168"/>
        <v>0</v>
      </c>
      <c r="BV185" s="423">
        <f t="shared" si="168"/>
        <v>0</v>
      </c>
      <c r="BW185" s="423">
        <f t="shared" si="168"/>
        <v>0</v>
      </c>
      <c r="BX185" s="423">
        <f t="shared" si="168"/>
        <v>0</v>
      </c>
      <c r="BY185" s="423">
        <f t="shared" si="168"/>
        <v>0</v>
      </c>
      <c r="BZ185" s="423">
        <f t="shared" si="168"/>
        <v>0</v>
      </c>
      <c r="CA185" s="423">
        <f t="shared" si="168"/>
        <v>0</v>
      </c>
      <c r="CB185" s="423">
        <f t="shared" si="168"/>
        <v>0</v>
      </c>
      <c r="CC185" s="423">
        <f t="shared" si="168"/>
        <v>0</v>
      </c>
      <c r="CD185" s="423">
        <f t="shared" si="168"/>
        <v>0</v>
      </c>
      <c r="CE185" s="423">
        <f t="shared" si="168"/>
        <v>0</v>
      </c>
      <c r="CF185" s="423">
        <f t="shared" si="168"/>
        <v>0</v>
      </c>
      <c r="CG185" s="423">
        <f t="shared" si="168"/>
        <v>0</v>
      </c>
      <c r="CH185" s="423">
        <f t="shared" si="168"/>
        <v>0</v>
      </c>
      <c r="CI185" s="423">
        <f t="shared" si="168"/>
        <v>0</v>
      </c>
      <c r="CJ185" s="423">
        <f t="shared" si="168"/>
        <v>0</v>
      </c>
      <c r="CK185" s="423">
        <f t="shared" si="168"/>
        <v>0</v>
      </c>
      <c r="CL185" s="423">
        <f t="shared" si="168"/>
        <v>0</v>
      </c>
      <c r="CM185" s="423">
        <f t="shared" si="168"/>
        <v>0</v>
      </c>
      <c r="CN185" s="423">
        <f t="shared" si="168"/>
        <v>0</v>
      </c>
      <c r="CO185" s="423">
        <f t="shared" si="168"/>
        <v>0</v>
      </c>
      <c r="CP185" s="423">
        <f t="shared" si="168"/>
        <v>0</v>
      </c>
      <c r="CQ185" s="423">
        <f t="shared" si="168"/>
        <v>0</v>
      </c>
      <c r="CR185" s="423">
        <f t="shared" si="168"/>
        <v>0</v>
      </c>
      <c r="CS185" s="423">
        <f t="shared" si="168"/>
        <v>0</v>
      </c>
      <c r="CT185" s="423">
        <f t="shared" si="168"/>
        <v>0</v>
      </c>
      <c r="CU185" s="423">
        <f t="shared" si="168"/>
        <v>0</v>
      </c>
      <c r="CV185" s="423">
        <f t="shared" si="168"/>
        <v>0</v>
      </c>
      <c r="CW185" s="423">
        <f t="shared" si="168"/>
        <v>0</v>
      </c>
      <c r="CX185" s="423">
        <f t="shared" si="168"/>
        <v>0</v>
      </c>
      <c r="CY185" s="423">
        <f t="shared" si="168"/>
        <v>0</v>
      </c>
      <c r="CZ185" s="423">
        <f t="shared" si="168"/>
        <v>0</v>
      </c>
      <c r="DA185" s="423">
        <f t="shared" si="168"/>
        <v>0</v>
      </c>
      <c r="DB185" s="423">
        <f t="shared" si="168"/>
        <v>0</v>
      </c>
      <c r="DC185" s="423">
        <f t="shared" si="168"/>
        <v>0</v>
      </c>
      <c r="DD185" s="423">
        <f t="shared" si="168"/>
        <v>0</v>
      </c>
      <c r="DE185" s="423">
        <f t="shared" si="168"/>
        <v>0</v>
      </c>
      <c r="DF185" s="423">
        <f t="shared" si="168"/>
        <v>0</v>
      </c>
      <c r="DG185" s="423">
        <f t="shared" si="168"/>
        <v>0</v>
      </c>
      <c r="DH185" s="423">
        <f t="shared" si="168"/>
        <v>0</v>
      </c>
      <c r="DI185" s="423">
        <f t="shared" si="168"/>
        <v>0</v>
      </c>
      <c r="DJ185" s="423">
        <f t="shared" si="168"/>
        <v>0</v>
      </c>
      <c r="DK185" s="423">
        <f t="shared" si="168"/>
        <v>0</v>
      </c>
      <c r="DL185" s="423">
        <f t="shared" si="168"/>
        <v>0</v>
      </c>
      <c r="DM185" s="423">
        <f t="shared" si="168"/>
        <v>0</v>
      </c>
      <c r="DN185" s="423">
        <f t="shared" si="168"/>
        <v>0</v>
      </c>
      <c r="DO185" s="423">
        <f t="shared" si="168"/>
        <v>0</v>
      </c>
      <c r="DP185" s="423">
        <f t="shared" si="168"/>
        <v>0</v>
      </c>
      <c r="DQ185" s="423">
        <f t="shared" si="168"/>
        <v>0</v>
      </c>
      <c r="DR185" s="423">
        <f t="shared" si="168"/>
        <v>0</v>
      </c>
      <c r="DS185" s="423">
        <f t="shared" si="168"/>
        <v>0</v>
      </c>
      <c r="DT185" s="423">
        <f t="shared" si="168"/>
        <v>0</v>
      </c>
      <c r="DU185" s="423">
        <f t="shared" si="168"/>
        <v>0</v>
      </c>
      <c r="DV185" s="423">
        <f t="shared" si="168"/>
        <v>0</v>
      </c>
      <c r="DW185" s="423">
        <f t="shared" si="168"/>
        <v>0</v>
      </c>
      <c r="DX185" s="423">
        <f t="shared" si="168"/>
        <v>0</v>
      </c>
      <c r="DY185" s="423">
        <f t="shared" si="168"/>
        <v>0</v>
      </c>
      <c r="DZ185" s="423">
        <f t="shared" si="168"/>
        <v>0</v>
      </c>
      <c r="EA185" s="423">
        <f t="shared" si="168"/>
        <v>0</v>
      </c>
      <c r="EB185" s="423">
        <f t="shared" ref="EB185:FA185" si="169">IF(EB$124=0,0,SUM(EB59)/EB$124*EB$127)</f>
        <v>0</v>
      </c>
      <c r="EC185" s="423">
        <f t="shared" si="169"/>
        <v>0</v>
      </c>
      <c r="ED185" s="423">
        <f t="shared" si="169"/>
        <v>0</v>
      </c>
      <c r="EE185" s="423">
        <f t="shared" si="169"/>
        <v>0</v>
      </c>
      <c r="EF185" s="423">
        <f t="shared" si="169"/>
        <v>0</v>
      </c>
      <c r="EG185" s="423">
        <f t="shared" si="169"/>
        <v>0</v>
      </c>
      <c r="EH185" s="423">
        <f t="shared" si="169"/>
        <v>0</v>
      </c>
      <c r="EI185" s="423">
        <f t="shared" si="169"/>
        <v>0</v>
      </c>
      <c r="EJ185" s="423">
        <f t="shared" si="169"/>
        <v>0</v>
      </c>
      <c r="EK185" s="423">
        <f t="shared" si="169"/>
        <v>0</v>
      </c>
      <c r="EL185" s="423">
        <f t="shared" si="169"/>
        <v>0</v>
      </c>
      <c r="EM185" s="423">
        <f t="shared" si="169"/>
        <v>0</v>
      </c>
      <c r="EN185" s="423">
        <f t="shared" si="169"/>
        <v>0</v>
      </c>
      <c r="EO185" s="423">
        <f t="shared" si="169"/>
        <v>0</v>
      </c>
      <c r="EP185" s="423">
        <f t="shared" si="169"/>
        <v>0</v>
      </c>
      <c r="EQ185" s="423">
        <f t="shared" si="169"/>
        <v>0</v>
      </c>
      <c r="ER185" s="423">
        <f t="shared" si="169"/>
        <v>0</v>
      </c>
      <c r="ES185" s="423">
        <f t="shared" si="169"/>
        <v>0</v>
      </c>
      <c r="ET185" s="423">
        <f t="shared" si="169"/>
        <v>0</v>
      </c>
      <c r="EU185" s="423">
        <f t="shared" si="169"/>
        <v>0</v>
      </c>
      <c r="EV185" s="423">
        <f t="shared" si="169"/>
        <v>0</v>
      </c>
      <c r="EW185" s="423">
        <f t="shared" si="169"/>
        <v>0</v>
      </c>
      <c r="EX185" s="423">
        <f t="shared" si="169"/>
        <v>0</v>
      </c>
      <c r="EY185" s="423">
        <f t="shared" si="169"/>
        <v>0</v>
      </c>
      <c r="EZ185" s="423">
        <f t="shared" si="169"/>
        <v>0</v>
      </c>
      <c r="FA185" s="423">
        <f t="shared" si="169"/>
        <v>0</v>
      </c>
      <c r="FB185" s="393" t="str">
        <f t="shared" si="10"/>
        <v>333</v>
      </c>
    </row>
    <row r="186" spans="1:158" x14ac:dyDescent="0.15">
      <c r="A186" s="423" t="s">
        <v>1775</v>
      </c>
      <c r="B186" s="423" t="s">
        <v>389</v>
      </c>
      <c r="C186" s="424">
        <f t="shared" si="6"/>
        <v>0</v>
      </c>
      <c r="D186" s="423">
        <f t="shared" ref="D186:BO186" si="170">IF(D$124=0,0,SUM(D60)/D$124*D$127)</f>
        <v>0</v>
      </c>
      <c r="E186" s="423">
        <f t="shared" si="170"/>
        <v>0</v>
      </c>
      <c r="F186" s="423">
        <f t="shared" si="170"/>
        <v>0</v>
      </c>
      <c r="G186" s="423">
        <f t="shared" si="170"/>
        <v>0</v>
      </c>
      <c r="H186" s="423">
        <f t="shared" si="170"/>
        <v>0</v>
      </c>
      <c r="I186" s="423">
        <f t="shared" si="170"/>
        <v>0</v>
      </c>
      <c r="J186" s="423">
        <f t="shared" si="170"/>
        <v>0</v>
      </c>
      <c r="K186" s="423">
        <f t="shared" si="170"/>
        <v>0</v>
      </c>
      <c r="L186" s="423">
        <f t="shared" si="170"/>
        <v>0</v>
      </c>
      <c r="M186" s="423">
        <f t="shared" si="170"/>
        <v>0</v>
      </c>
      <c r="N186" s="423">
        <f t="shared" si="170"/>
        <v>0</v>
      </c>
      <c r="O186" s="423">
        <f t="shared" si="170"/>
        <v>0</v>
      </c>
      <c r="P186" s="423">
        <f t="shared" si="170"/>
        <v>0</v>
      </c>
      <c r="Q186" s="423">
        <f t="shared" si="170"/>
        <v>0</v>
      </c>
      <c r="R186" s="423">
        <f t="shared" si="170"/>
        <v>0</v>
      </c>
      <c r="S186" s="423">
        <f t="shared" si="170"/>
        <v>0</v>
      </c>
      <c r="T186" s="423">
        <f t="shared" si="170"/>
        <v>0</v>
      </c>
      <c r="U186" s="423">
        <f t="shared" si="170"/>
        <v>0</v>
      </c>
      <c r="V186" s="423">
        <f t="shared" si="170"/>
        <v>0</v>
      </c>
      <c r="W186" s="423">
        <f t="shared" si="170"/>
        <v>0</v>
      </c>
      <c r="X186" s="423">
        <f t="shared" si="170"/>
        <v>0</v>
      </c>
      <c r="Y186" s="423">
        <f t="shared" si="170"/>
        <v>0</v>
      </c>
      <c r="Z186" s="423">
        <f t="shared" si="170"/>
        <v>0</v>
      </c>
      <c r="AA186" s="423">
        <f t="shared" si="170"/>
        <v>0</v>
      </c>
      <c r="AB186" s="423">
        <f t="shared" si="170"/>
        <v>0</v>
      </c>
      <c r="AC186" s="423">
        <f t="shared" si="170"/>
        <v>0</v>
      </c>
      <c r="AD186" s="423">
        <f t="shared" si="170"/>
        <v>0</v>
      </c>
      <c r="AE186" s="423">
        <f t="shared" si="170"/>
        <v>0</v>
      </c>
      <c r="AF186" s="423">
        <f t="shared" si="170"/>
        <v>0</v>
      </c>
      <c r="AG186" s="423">
        <f t="shared" si="170"/>
        <v>0</v>
      </c>
      <c r="AH186" s="423">
        <f t="shared" si="170"/>
        <v>0</v>
      </c>
      <c r="AI186" s="423">
        <f t="shared" si="170"/>
        <v>0</v>
      </c>
      <c r="AJ186" s="423">
        <f t="shared" si="170"/>
        <v>0</v>
      </c>
      <c r="AK186" s="423">
        <f t="shared" si="170"/>
        <v>0</v>
      </c>
      <c r="AL186" s="423">
        <f t="shared" si="170"/>
        <v>0</v>
      </c>
      <c r="AM186" s="423">
        <f t="shared" si="170"/>
        <v>0</v>
      </c>
      <c r="AN186" s="423">
        <f t="shared" si="170"/>
        <v>0</v>
      </c>
      <c r="AO186" s="423">
        <f t="shared" si="170"/>
        <v>0</v>
      </c>
      <c r="AP186" s="423">
        <f t="shared" si="170"/>
        <v>0</v>
      </c>
      <c r="AQ186" s="423">
        <f t="shared" si="170"/>
        <v>0</v>
      </c>
      <c r="AR186" s="423">
        <f t="shared" si="170"/>
        <v>0</v>
      </c>
      <c r="AS186" s="423">
        <f t="shared" si="170"/>
        <v>0</v>
      </c>
      <c r="AT186" s="423">
        <f t="shared" si="170"/>
        <v>0</v>
      </c>
      <c r="AU186" s="423">
        <f t="shared" si="170"/>
        <v>0</v>
      </c>
      <c r="AV186" s="423">
        <f t="shared" si="170"/>
        <v>0</v>
      </c>
      <c r="AW186" s="423">
        <f t="shared" si="170"/>
        <v>0</v>
      </c>
      <c r="AX186" s="423">
        <f t="shared" si="170"/>
        <v>0</v>
      </c>
      <c r="AY186" s="423">
        <f t="shared" si="170"/>
        <v>0</v>
      </c>
      <c r="AZ186" s="423">
        <f t="shared" si="170"/>
        <v>0</v>
      </c>
      <c r="BA186" s="423">
        <f t="shared" si="170"/>
        <v>0</v>
      </c>
      <c r="BB186" s="423">
        <f t="shared" si="170"/>
        <v>0</v>
      </c>
      <c r="BC186" s="423">
        <f t="shared" si="170"/>
        <v>0</v>
      </c>
      <c r="BD186" s="423">
        <f t="shared" si="170"/>
        <v>0</v>
      </c>
      <c r="BE186" s="423">
        <f t="shared" si="170"/>
        <v>0</v>
      </c>
      <c r="BF186" s="423">
        <f t="shared" si="170"/>
        <v>0</v>
      </c>
      <c r="BG186" s="423">
        <f t="shared" si="170"/>
        <v>0</v>
      </c>
      <c r="BH186" s="423">
        <f t="shared" si="170"/>
        <v>0</v>
      </c>
      <c r="BI186" s="423">
        <f t="shared" si="170"/>
        <v>0</v>
      </c>
      <c r="BJ186" s="423">
        <f t="shared" si="170"/>
        <v>0</v>
      </c>
      <c r="BK186" s="423">
        <f t="shared" si="170"/>
        <v>0</v>
      </c>
      <c r="BL186" s="423">
        <f t="shared" si="170"/>
        <v>0</v>
      </c>
      <c r="BM186" s="423">
        <f t="shared" si="170"/>
        <v>0</v>
      </c>
      <c r="BN186" s="423">
        <f t="shared" si="170"/>
        <v>0</v>
      </c>
      <c r="BO186" s="423">
        <f t="shared" si="170"/>
        <v>0</v>
      </c>
      <c r="BP186" s="423">
        <f t="shared" ref="BP186:EA186" si="171">IF(BP$124=0,0,SUM(BP60)/BP$124*BP$127)</f>
        <v>0</v>
      </c>
      <c r="BQ186" s="423">
        <f t="shared" si="171"/>
        <v>0</v>
      </c>
      <c r="BR186" s="423">
        <f t="shared" si="171"/>
        <v>0</v>
      </c>
      <c r="BS186" s="423">
        <f t="shared" si="171"/>
        <v>0</v>
      </c>
      <c r="BT186" s="423">
        <f t="shared" si="171"/>
        <v>0</v>
      </c>
      <c r="BU186" s="423">
        <f t="shared" si="171"/>
        <v>0</v>
      </c>
      <c r="BV186" s="423">
        <f t="shared" si="171"/>
        <v>0</v>
      </c>
      <c r="BW186" s="423">
        <f t="shared" si="171"/>
        <v>0</v>
      </c>
      <c r="BX186" s="423">
        <f t="shared" si="171"/>
        <v>0</v>
      </c>
      <c r="BY186" s="423">
        <f t="shared" si="171"/>
        <v>0</v>
      </c>
      <c r="BZ186" s="423">
        <f t="shared" si="171"/>
        <v>0</v>
      </c>
      <c r="CA186" s="423">
        <f t="shared" si="171"/>
        <v>0</v>
      </c>
      <c r="CB186" s="423">
        <f t="shared" si="171"/>
        <v>0</v>
      </c>
      <c r="CC186" s="423">
        <f t="shared" si="171"/>
        <v>0</v>
      </c>
      <c r="CD186" s="423">
        <f t="shared" si="171"/>
        <v>0</v>
      </c>
      <c r="CE186" s="423">
        <f t="shared" si="171"/>
        <v>0</v>
      </c>
      <c r="CF186" s="423">
        <f t="shared" si="171"/>
        <v>0</v>
      </c>
      <c r="CG186" s="423">
        <f t="shared" si="171"/>
        <v>0</v>
      </c>
      <c r="CH186" s="423">
        <f t="shared" si="171"/>
        <v>0</v>
      </c>
      <c r="CI186" s="423">
        <f t="shared" si="171"/>
        <v>0</v>
      </c>
      <c r="CJ186" s="423">
        <f t="shared" si="171"/>
        <v>0</v>
      </c>
      <c r="CK186" s="423">
        <f t="shared" si="171"/>
        <v>0</v>
      </c>
      <c r="CL186" s="423">
        <f t="shared" si="171"/>
        <v>0</v>
      </c>
      <c r="CM186" s="423">
        <f t="shared" si="171"/>
        <v>0</v>
      </c>
      <c r="CN186" s="423">
        <f t="shared" si="171"/>
        <v>0</v>
      </c>
      <c r="CO186" s="423">
        <f t="shared" si="171"/>
        <v>0</v>
      </c>
      <c r="CP186" s="423">
        <f t="shared" si="171"/>
        <v>0</v>
      </c>
      <c r="CQ186" s="423">
        <f t="shared" si="171"/>
        <v>0</v>
      </c>
      <c r="CR186" s="423">
        <f t="shared" si="171"/>
        <v>0</v>
      </c>
      <c r="CS186" s="423">
        <f t="shared" si="171"/>
        <v>0</v>
      </c>
      <c r="CT186" s="423">
        <f t="shared" si="171"/>
        <v>0</v>
      </c>
      <c r="CU186" s="423">
        <f t="shared" si="171"/>
        <v>0</v>
      </c>
      <c r="CV186" s="423">
        <f t="shared" si="171"/>
        <v>0</v>
      </c>
      <c r="CW186" s="423">
        <f t="shared" si="171"/>
        <v>0</v>
      </c>
      <c r="CX186" s="423">
        <f t="shared" si="171"/>
        <v>0</v>
      </c>
      <c r="CY186" s="423">
        <f t="shared" si="171"/>
        <v>0</v>
      </c>
      <c r="CZ186" s="423">
        <f t="shared" si="171"/>
        <v>0</v>
      </c>
      <c r="DA186" s="423">
        <f t="shared" si="171"/>
        <v>0</v>
      </c>
      <c r="DB186" s="423">
        <f t="shared" si="171"/>
        <v>0</v>
      </c>
      <c r="DC186" s="423">
        <f t="shared" si="171"/>
        <v>0</v>
      </c>
      <c r="DD186" s="423">
        <f t="shared" si="171"/>
        <v>0</v>
      </c>
      <c r="DE186" s="423">
        <f t="shared" si="171"/>
        <v>0</v>
      </c>
      <c r="DF186" s="423">
        <f t="shared" si="171"/>
        <v>0</v>
      </c>
      <c r="DG186" s="423">
        <f t="shared" si="171"/>
        <v>0</v>
      </c>
      <c r="DH186" s="423">
        <f t="shared" si="171"/>
        <v>0</v>
      </c>
      <c r="DI186" s="423">
        <f t="shared" si="171"/>
        <v>0</v>
      </c>
      <c r="DJ186" s="423">
        <f t="shared" si="171"/>
        <v>0</v>
      </c>
      <c r="DK186" s="423">
        <f t="shared" si="171"/>
        <v>0</v>
      </c>
      <c r="DL186" s="423">
        <f t="shared" si="171"/>
        <v>0</v>
      </c>
      <c r="DM186" s="423">
        <f t="shared" si="171"/>
        <v>0</v>
      </c>
      <c r="DN186" s="423">
        <f t="shared" si="171"/>
        <v>0</v>
      </c>
      <c r="DO186" s="423">
        <f t="shared" si="171"/>
        <v>0</v>
      </c>
      <c r="DP186" s="423">
        <f t="shared" si="171"/>
        <v>0</v>
      </c>
      <c r="DQ186" s="423">
        <f t="shared" si="171"/>
        <v>0</v>
      </c>
      <c r="DR186" s="423">
        <f t="shared" si="171"/>
        <v>0</v>
      </c>
      <c r="DS186" s="423">
        <f t="shared" si="171"/>
        <v>0</v>
      </c>
      <c r="DT186" s="423">
        <f t="shared" si="171"/>
        <v>0</v>
      </c>
      <c r="DU186" s="423">
        <f t="shared" si="171"/>
        <v>0</v>
      </c>
      <c r="DV186" s="423">
        <f t="shared" si="171"/>
        <v>0</v>
      </c>
      <c r="DW186" s="423">
        <f t="shared" si="171"/>
        <v>0</v>
      </c>
      <c r="DX186" s="423">
        <f t="shared" si="171"/>
        <v>0</v>
      </c>
      <c r="DY186" s="423">
        <f t="shared" si="171"/>
        <v>0</v>
      </c>
      <c r="DZ186" s="423">
        <f t="shared" si="171"/>
        <v>0</v>
      </c>
      <c r="EA186" s="423">
        <f t="shared" si="171"/>
        <v>0</v>
      </c>
      <c r="EB186" s="423">
        <f t="shared" ref="EB186:FA186" si="172">IF(EB$124=0,0,SUM(EB60)/EB$124*EB$127)</f>
        <v>0</v>
      </c>
      <c r="EC186" s="423">
        <f t="shared" si="172"/>
        <v>0</v>
      </c>
      <c r="ED186" s="423">
        <f t="shared" si="172"/>
        <v>0</v>
      </c>
      <c r="EE186" s="423">
        <f t="shared" si="172"/>
        <v>0</v>
      </c>
      <c r="EF186" s="423">
        <f t="shared" si="172"/>
        <v>0</v>
      </c>
      <c r="EG186" s="423">
        <f t="shared" si="172"/>
        <v>0</v>
      </c>
      <c r="EH186" s="423">
        <f t="shared" si="172"/>
        <v>0</v>
      </c>
      <c r="EI186" s="423">
        <f t="shared" si="172"/>
        <v>0</v>
      </c>
      <c r="EJ186" s="423">
        <f t="shared" si="172"/>
        <v>0</v>
      </c>
      <c r="EK186" s="423">
        <f t="shared" si="172"/>
        <v>0</v>
      </c>
      <c r="EL186" s="423">
        <f t="shared" si="172"/>
        <v>0</v>
      </c>
      <c r="EM186" s="423">
        <f t="shared" si="172"/>
        <v>0</v>
      </c>
      <c r="EN186" s="423">
        <f t="shared" si="172"/>
        <v>0</v>
      </c>
      <c r="EO186" s="423">
        <f t="shared" si="172"/>
        <v>0</v>
      </c>
      <c r="EP186" s="423">
        <f t="shared" si="172"/>
        <v>0</v>
      </c>
      <c r="EQ186" s="423">
        <f t="shared" si="172"/>
        <v>0</v>
      </c>
      <c r="ER186" s="423">
        <f t="shared" si="172"/>
        <v>0</v>
      </c>
      <c r="ES186" s="423">
        <f t="shared" si="172"/>
        <v>0</v>
      </c>
      <c r="ET186" s="423">
        <f t="shared" si="172"/>
        <v>0</v>
      </c>
      <c r="EU186" s="423">
        <f t="shared" si="172"/>
        <v>0</v>
      </c>
      <c r="EV186" s="423">
        <f t="shared" si="172"/>
        <v>0</v>
      </c>
      <c r="EW186" s="423">
        <f t="shared" si="172"/>
        <v>0</v>
      </c>
      <c r="EX186" s="423">
        <f t="shared" si="172"/>
        <v>0</v>
      </c>
      <c r="EY186" s="423">
        <f t="shared" si="172"/>
        <v>0</v>
      </c>
      <c r="EZ186" s="423">
        <f t="shared" si="172"/>
        <v>0</v>
      </c>
      <c r="FA186" s="423">
        <f t="shared" si="172"/>
        <v>0</v>
      </c>
      <c r="FB186" s="393" t="str">
        <f t="shared" si="10"/>
        <v>333</v>
      </c>
    </row>
    <row r="187" spans="1:158" x14ac:dyDescent="0.15">
      <c r="A187" s="423" t="s">
        <v>1774</v>
      </c>
      <c r="B187" s="423" t="s">
        <v>1121</v>
      </c>
      <c r="C187" s="424">
        <f t="shared" si="6"/>
        <v>0</v>
      </c>
      <c r="D187" s="423">
        <f t="shared" ref="D187:BO187" si="173">IF(D$124=0,0,SUM(D61)/D$124*D$127)</f>
        <v>0</v>
      </c>
      <c r="E187" s="423">
        <f t="shared" si="173"/>
        <v>0</v>
      </c>
      <c r="F187" s="423">
        <f t="shared" si="173"/>
        <v>0</v>
      </c>
      <c r="G187" s="423">
        <f t="shared" si="173"/>
        <v>0</v>
      </c>
      <c r="H187" s="423">
        <f t="shared" si="173"/>
        <v>0</v>
      </c>
      <c r="I187" s="423">
        <f t="shared" si="173"/>
        <v>0</v>
      </c>
      <c r="J187" s="423">
        <f t="shared" si="173"/>
        <v>0</v>
      </c>
      <c r="K187" s="423">
        <f t="shared" si="173"/>
        <v>0</v>
      </c>
      <c r="L187" s="423">
        <f t="shared" si="173"/>
        <v>0</v>
      </c>
      <c r="M187" s="423">
        <f t="shared" si="173"/>
        <v>0</v>
      </c>
      <c r="N187" s="423">
        <f t="shared" si="173"/>
        <v>0</v>
      </c>
      <c r="O187" s="423">
        <f t="shared" si="173"/>
        <v>0</v>
      </c>
      <c r="P187" s="423">
        <f t="shared" si="173"/>
        <v>0</v>
      </c>
      <c r="Q187" s="423">
        <f t="shared" si="173"/>
        <v>0</v>
      </c>
      <c r="R187" s="423">
        <f t="shared" si="173"/>
        <v>0</v>
      </c>
      <c r="S187" s="423">
        <f t="shared" si="173"/>
        <v>0</v>
      </c>
      <c r="T187" s="423">
        <f t="shared" si="173"/>
        <v>0</v>
      </c>
      <c r="U187" s="423">
        <f t="shared" si="173"/>
        <v>0</v>
      </c>
      <c r="V187" s="423">
        <f t="shared" si="173"/>
        <v>0</v>
      </c>
      <c r="W187" s="423">
        <f t="shared" si="173"/>
        <v>0</v>
      </c>
      <c r="X187" s="423">
        <f t="shared" si="173"/>
        <v>0</v>
      </c>
      <c r="Y187" s="423">
        <f t="shared" si="173"/>
        <v>0</v>
      </c>
      <c r="Z187" s="423">
        <f t="shared" si="173"/>
        <v>0</v>
      </c>
      <c r="AA187" s="423">
        <f t="shared" si="173"/>
        <v>0</v>
      </c>
      <c r="AB187" s="423">
        <f t="shared" si="173"/>
        <v>0</v>
      </c>
      <c r="AC187" s="423">
        <f t="shared" si="173"/>
        <v>0</v>
      </c>
      <c r="AD187" s="423">
        <f t="shared" si="173"/>
        <v>0</v>
      </c>
      <c r="AE187" s="423">
        <f t="shared" si="173"/>
        <v>0</v>
      </c>
      <c r="AF187" s="423">
        <f t="shared" si="173"/>
        <v>0</v>
      </c>
      <c r="AG187" s="423">
        <f t="shared" si="173"/>
        <v>0</v>
      </c>
      <c r="AH187" s="423">
        <f t="shared" si="173"/>
        <v>0</v>
      </c>
      <c r="AI187" s="423">
        <f t="shared" si="173"/>
        <v>0</v>
      </c>
      <c r="AJ187" s="423">
        <f t="shared" si="173"/>
        <v>0</v>
      </c>
      <c r="AK187" s="423">
        <f t="shared" si="173"/>
        <v>0</v>
      </c>
      <c r="AL187" s="423">
        <f t="shared" si="173"/>
        <v>0</v>
      </c>
      <c r="AM187" s="423">
        <f t="shared" si="173"/>
        <v>0</v>
      </c>
      <c r="AN187" s="423">
        <f t="shared" si="173"/>
        <v>0</v>
      </c>
      <c r="AO187" s="423">
        <f t="shared" si="173"/>
        <v>0</v>
      </c>
      <c r="AP187" s="423">
        <f t="shared" si="173"/>
        <v>0</v>
      </c>
      <c r="AQ187" s="423">
        <f t="shared" si="173"/>
        <v>0</v>
      </c>
      <c r="AR187" s="423">
        <f t="shared" si="173"/>
        <v>0</v>
      </c>
      <c r="AS187" s="423">
        <f t="shared" si="173"/>
        <v>0</v>
      </c>
      <c r="AT187" s="423">
        <f t="shared" si="173"/>
        <v>0</v>
      </c>
      <c r="AU187" s="423">
        <f t="shared" si="173"/>
        <v>0</v>
      </c>
      <c r="AV187" s="423">
        <f t="shared" si="173"/>
        <v>0</v>
      </c>
      <c r="AW187" s="423">
        <f t="shared" si="173"/>
        <v>0</v>
      </c>
      <c r="AX187" s="423">
        <f t="shared" si="173"/>
        <v>0</v>
      </c>
      <c r="AY187" s="423">
        <f t="shared" si="173"/>
        <v>0</v>
      </c>
      <c r="AZ187" s="423">
        <f t="shared" si="173"/>
        <v>0</v>
      </c>
      <c r="BA187" s="423">
        <f t="shared" si="173"/>
        <v>0</v>
      </c>
      <c r="BB187" s="423">
        <f t="shared" si="173"/>
        <v>0</v>
      </c>
      <c r="BC187" s="423">
        <f t="shared" si="173"/>
        <v>0</v>
      </c>
      <c r="BD187" s="423">
        <f t="shared" si="173"/>
        <v>0</v>
      </c>
      <c r="BE187" s="423">
        <f t="shared" si="173"/>
        <v>0</v>
      </c>
      <c r="BF187" s="423">
        <f t="shared" si="173"/>
        <v>0</v>
      </c>
      <c r="BG187" s="423">
        <f t="shared" si="173"/>
        <v>0</v>
      </c>
      <c r="BH187" s="423">
        <f t="shared" si="173"/>
        <v>0</v>
      </c>
      <c r="BI187" s="423">
        <f t="shared" si="173"/>
        <v>0</v>
      </c>
      <c r="BJ187" s="423">
        <f t="shared" si="173"/>
        <v>0</v>
      </c>
      <c r="BK187" s="423">
        <f t="shared" si="173"/>
        <v>0</v>
      </c>
      <c r="BL187" s="423">
        <f t="shared" si="173"/>
        <v>0</v>
      </c>
      <c r="BM187" s="423">
        <f t="shared" si="173"/>
        <v>0</v>
      </c>
      <c r="BN187" s="423">
        <f t="shared" si="173"/>
        <v>0</v>
      </c>
      <c r="BO187" s="423">
        <f t="shared" si="173"/>
        <v>0</v>
      </c>
      <c r="BP187" s="423">
        <f t="shared" ref="BP187:EA187" si="174">IF(BP$124=0,0,SUM(BP61)/BP$124*BP$127)</f>
        <v>0</v>
      </c>
      <c r="BQ187" s="423">
        <f t="shared" si="174"/>
        <v>0</v>
      </c>
      <c r="BR187" s="423">
        <f t="shared" si="174"/>
        <v>0</v>
      </c>
      <c r="BS187" s="423">
        <f t="shared" si="174"/>
        <v>0</v>
      </c>
      <c r="BT187" s="423">
        <f t="shared" si="174"/>
        <v>0</v>
      </c>
      <c r="BU187" s="423">
        <f t="shared" si="174"/>
        <v>0</v>
      </c>
      <c r="BV187" s="423">
        <f t="shared" si="174"/>
        <v>0</v>
      </c>
      <c r="BW187" s="423">
        <f t="shared" si="174"/>
        <v>0</v>
      </c>
      <c r="BX187" s="423">
        <f t="shared" si="174"/>
        <v>0</v>
      </c>
      <c r="BY187" s="423">
        <f t="shared" si="174"/>
        <v>0</v>
      </c>
      <c r="BZ187" s="423">
        <f t="shared" si="174"/>
        <v>0</v>
      </c>
      <c r="CA187" s="423">
        <f t="shared" si="174"/>
        <v>0</v>
      </c>
      <c r="CB187" s="423">
        <f t="shared" si="174"/>
        <v>0</v>
      </c>
      <c r="CC187" s="423">
        <f t="shared" si="174"/>
        <v>0</v>
      </c>
      <c r="CD187" s="423">
        <f t="shared" si="174"/>
        <v>0</v>
      </c>
      <c r="CE187" s="423">
        <f t="shared" si="174"/>
        <v>0</v>
      </c>
      <c r="CF187" s="423">
        <f t="shared" si="174"/>
        <v>0</v>
      </c>
      <c r="CG187" s="423">
        <f t="shared" si="174"/>
        <v>0</v>
      </c>
      <c r="CH187" s="423">
        <f t="shared" si="174"/>
        <v>0</v>
      </c>
      <c r="CI187" s="423">
        <f t="shared" si="174"/>
        <v>0</v>
      </c>
      <c r="CJ187" s="423">
        <f t="shared" si="174"/>
        <v>0</v>
      </c>
      <c r="CK187" s="423">
        <f t="shared" si="174"/>
        <v>0</v>
      </c>
      <c r="CL187" s="423">
        <f t="shared" si="174"/>
        <v>0</v>
      </c>
      <c r="CM187" s="423">
        <f t="shared" si="174"/>
        <v>0</v>
      </c>
      <c r="CN187" s="423">
        <f t="shared" si="174"/>
        <v>0</v>
      </c>
      <c r="CO187" s="423">
        <f t="shared" si="174"/>
        <v>0</v>
      </c>
      <c r="CP187" s="423">
        <f t="shared" si="174"/>
        <v>0</v>
      </c>
      <c r="CQ187" s="423">
        <f t="shared" si="174"/>
        <v>0</v>
      </c>
      <c r="CR187" s="423">
        <f t="shared" si="174"/>
        <v>0</v>
      </c>
      <c r="CS187" s="423">
        <f t="shared" si="174"/>
        <v>0</v>
      </c>
      <c r="CT187" s="423">
        <f t="shared" si="174"/>
        <v>0</v>
      </c>
      <c r="CU187" s="423">
        <f t="shared" si="174"/>
        <v>0</v>
      </c>
      <c r="CV187" s="423">
        <f t="shared" si="174"/>
        <v>0</v>
      </c>
      <c r="CW187" s="423">
        <f t="shared" si="174"/>
        <v>0</v>
      </c>
      <c r="CX187" s="423">
        <f t="shared" si="174"/>
        <v>0</v>
      </c>
      <c r="CY187" s="423">
        <f t="shared" si="174"/>
        <v>0</v>
      </c>
      <c r="CZ187" s="423">
        <f t="shared" si="174"/>
        <v>0</v>
      </c>
      <c r="DA187" s="423">
        <f t="shared" si="174"/>
        <v>0</v>
      </c>
      <c r="DB187" s="423">
        <f t="shared" si="174"/>
        <v>0</v>
      </c>
      <c r="DC187" s="423">
        <f t="shared" si="174"/>
        <v>0</v>
      </c>
      <c r="DD187" s="423">
        <f t="shared" si="174"/>
        <v>0</v>
      </c>
      <c r="DE187" s="423">
        <f t="shared" si="174"/>
        <v>0</v>
      </c>
      <c r="DF187" s="423">
        <f t="shared" si="174"/>
        <v>0</v>
      </c>
      <c r="DG187" s="423">
        <f t="shared" si="174"/>
        <v>0</v>
      </c>
      <c r="DH187" s="423">
        <f t="shared" si="174"/>
        <v>0</v>
      </c>
      <c r="DI187" s="423">
        <f t="shared" si="174"/>
        <v>0</v>
      </c>
      <c r="DJ187" s="423">
        <f t="shared" si="174"/>
        <v>0</v>
      </c>
      <c r="DK187" s="423">
        <f t="shared" si="174"/>
        <v>0</v>
      </c>
      <c r="DL187" s="423">
        <f t="shared" si="174"/>
        <v>0</v>
      </c>
      <c r="DM187" s="423">
        <f t="shared" si="174"/>
        <v>0</v>
      </c>
      <c r="DN187" s="423">
        <f t="shared" si="174"/>
        <v>0</v>
      </c>
      <c r="DO187" s="423">
        <f t="shared" si="174"/>
        <v>0</v>
      </c>
      <c r="DP187" s="423">
        <f t="shared" si="174"/>
        <v>0</v>
      </c>
      <c r="DQ187" s="423">
        <f t="shared" si="174"/>
        <v>0</v>
      </c>
      <c r="DR187" s="423">
        <f t="shared" si="174"/>
        <v>0</v>
      </c>
      <c r="DS187" s="423">
        <f t="shared" si="174"/>
        <v>0</v>
      </c>
      <c r="DT187" s="423">
        <f t="shared" si="174"/>
        <v>0</v>
      </c>
      <c r="DU187" s="423">
        <f t="shared" si="174"/>
        <v>0</v>
      </c>
      <c r="DV187" s="423">
        <f t="shared" si="174"/>
        <v>0</v>
      </c>
      <c r="DW187" s="423">
        <f t="shared" si="174"/>
        <v>0</v>
      </c>
      <c r="DX187" s="423">
        <f t="shared" si="174"/>
        <v>0</v>
      </c>
      <c r="DY187" s="423">
        <f t="shared" si="174"/>
        <v>0</v>
      </c>
      <c r="DZ187" s="423">
        <f t="shared" si="174"/>
        <v>0</v>
      </c>
      <c r="EA187" s="423">
        <f t="shared" si="174"/>
        <v>0</v>
      </c>
      <c r="EB187" s="423">
        <f t="shared" ref="EB187:FA187" si="175">IF(EB$124=0,0,SUM(EB61)/EB$124*EB$127)</f>
        <v>0</v>
      </c>
      <c r="EC187" s="423">
        <f t="shared" si="175"/>
        <v>0</v>
      </c>
      <c r="ED187" s="423">
        <f t="shared" si="175"/>
        <v>0</v>
      </c>
      <c r="EE187" s="423">
        <f t="shared" si="175"/>
        <v>0</v>
      </c>
      <c r="EF187" s="423">
        <f t="shared" si="175"/>
        <v>0</v>
      </c>
      <c r="EG187" s="423">
        <f t="shared" si="175"/>
        <v>0</v>
      </c>
      <c r="EH187" s="423">
        <f t="shared" si="175"/>
        <v>0</v>
      </c>
      <c r="EI187" s="423">
        <f t="shared" si="175"/>
        <v>0</v>
      </c>
      <c r="EJ187" s="423">
        <f t="shared" si="175"/>
        <v>0</v>
      </c>
      <c r="EK187" s="423">
        <f t="shared" si="175"/>
        <v>0</v>
      </c>
      <c r="EL187" s="423">
        <f t="shared" si="175"/>
        <v>0</v>
      </c>
      <c r="EM187" s="423">
        <f t="shared" si="175"/>
        <v>0</v>
      </c>
      <c r="EN187" s="423">
        <f t="shared" si="175"/>
        <v>0</v>
      </c>
      <c r="EO187" s="423">
        <f t="shared" si="175"/>
        <v>0</v>
      </c>
      <c r="EP187" s="423">
        <f t="shared" si="175"/>
        <v>0</v>
      </c>
      <c r="EQ187" s="423">
        <f t="shared" si="175"/>
        <v>0</v>
      </c>
      <c r="ER187" s="423">
        <f t="shared" si="175"/>
        <v>0</v>
      </c>
      <c r="ES187" s="423">
        <f t="shared" si="175"/>
        <v>0</v>
      </c>
      <c r="ET187" s="423">
        <f t="shared" si="175"/>
        <v>0</v>
      </c>
      <c r="EU187" s="423">
        <f t="shared" si="175"/>
        <v>0</v>
      </c>
      <c r="EV187" s="423">
        <f t="shared" si="175"/>
        <v>0</v>
      </c>
      <c r="EW187" s="423">
        <f t="shared" si="175"/>
        <v>0</v>
      </c>
      <c r="EX187" s="423">
        <f t="shared" si="175"/>
        <v>0</v>
      </c>
      <c r="EY187" s="423">
        <f t="shared" si="175"/>
        <v>0</v>
      </c>
      <c r="EZ187" s="423">
        <f t="shared" si="175"/>
        <v>0</v>
      </c>
      <c r="FA187" s="423">
        <f t="shared" si="175"/>
        <v>0</v>
      </c>
      <c r="FB187" s="393" t="str">
        <f t="shared" si="10"/>
        <v>339</v>
      </c>
    </row>
    <row r="188" spans="1:158" x14ac:dyDescent="0.15">
      <c r="A188" s="423" t="s">
        <v>1773</v>
      </c>
      <c r="B188" s="423" t="s">
        <v>1123</v>
      </c>
      <c r="C188" s="424">
        <f t="shared" si="6"/>
        <v>0</v>
      </c>
      <c r="D188" s="423">
        <f t="shared" ref="D188:BO188" si="176">IF(D$124=0,0,SUM(D62)/D$124*D$127)</f>
        <v>0</v>
      </c>
      <c r="E188" s="423">
        <f t="shared" si="176"/>
        <v>0</v>
      </c>
      <c r="F188" s="423">
        <f t="shared" si="176"/>
        <v>0</v>
      </c>
      <c r="G188" s="423">
        <f t="shared" si="176"/>
        <v>0</v>
      </c>
      <c r="H188" s="423">
        <f t="shared" si="176"/>
        <v>0</v>
      </c>
      <c r="I188" s="423">
        <f t="shared" si="176"/>
        <v>0</v>
      </c>
      <c r="J188" s="423">
        <f t="shared" si="176"/>
        <v>0</v>
      </c>
      <c r="K188" s="423">
        <f t="shared" si="176"/>
        <v>0</v>
      </c>
      <c r="L188" s="423">
        <f t="shared" si="176"/>
        <v>0</v>
      </c>
      <c r="M188" s="423">
        <f t="shared" si="176"/>
        <v>0</v>
      </c>
      <c r="N188" s="423">
        <f t="shared" si="176"/>
        <v>0</v>
      </c>
      <c r="O188" s="423">
        <f t="shared" si="176"/>
        <v>0</v>
      </c>
      <c r="P188" s="423">
        <f t="shared" si="176"/>
        <v>0</v>
      </c>
      <c r="Q188" s="423">
        <f t="shared" si="176"/>
        <v>0</v>
      </c>
      <c r="R188" s="423">
        <f t="shared" si="176"/>
        <v>0</v>
      </c>
      <c r="S188" s="423">
        <f t="shared" si="176"/>
        <v>0</v>
      </c>
      <c r="T188" s="423">
        <f t="shared" si="176"/>
        <v>0</v>
      </c>
      <c r="U188" s="423">
        <f t="shared" si="176"/>
        <v>0</v>
      </c>
      <c r="V188" s="423">
        <f t="shared" si="176"/>
        <v>0</v>
      </c>
      <c r="W188" s="423">
        <f t="shared" si="176"/>
        <v>0</v>
      </c>
      <c r="X188" s="423">
        <f t="shared" si="176"/>
        <v>0</v>
      </c>
      <c r="Y188" s="423">
        <f t="shared" si="176"/>
        <v>0</v>
      </c>
      <c r="Z188" s="423">
        <f t="shared" si="176"/>
        <v>0</v>
      </c>
      <c r="AA188" s="423">
        <f t="shared" si="176"/>
        <v>0</v>
      </c>
      <c r="AB188" s="423">
        <f t="shared" si="176"/>
        <v>0</v>
      </c>
      <c r="AC188" s="423">
        <f t="shared" si="176"/>
        <v>0</v>
      </c>
      <c r="AD188" s="423">
        <f t="shared" si="176"/>
        <v>0</v>
      </c>
      <c r="AE188" s="423">
        <f t="shared" si="176"/>
        <v>0</v>
      </c>
      <c r="AF188" s="423">
        <f t="shared" si="176"/>
        <v>0</v>
      </c>
      <c r="AG188" s="423">
        <f t="shared" si="176"/>
        <v>0</v>
      </c>
      <c r="AH188" s="423">
        <f t="shared" si="176"/>
        <v>0</v>
      </c>
      <c r="AI188" s="423">
        <f t="shared" si="176"/>
        <v>0</v>
      </c>
      <c r="AJ188" s="423">
        <f t="shared" si="176"/>
        <v>0</v>
      </c>
      <c r="AK188" s="423">
        <f t="shared" si="176"/>
        <v>0</v>
      </c>
      <c r="AL188" s="423">
        <f t="shared" si="176"/>
        <v>0</v>
      </c>
      <c r="AM188" s="423">
        <f t="shared" si="176"/>
        <v>0</v>
      </c>
      <c r="AN188" s="423">
        <f t="shared" si="176"/>
        <v>0</v>
      </c>
      <c r="AO188" s="423">
        <f t="shared" si="176"/>
        <v>0</v>
      </c>
      <c r="AP188" s="423">
        <f t="shared" si="176"/>
        <v>0</v>
      </c>
      <c r="AQ188" s="423">
        <f t="shared" si="176"/>
        <v>0</v>
      </c>
      <c r="AR188" s="423">
        <f t="shared" si="176"/>
        <v>0</v>
      </c>
      <c r="AS188" s="423">
        <f t="shared" si="176"/>
        <v>0</v>
      </c>
      <c r="AT188" s="423">
        <f t="shared" si="176"/>
        <v>0</v>
      </c>
      <c r="AU188" s="423">
        <f t="shared" si="176"/>
        <v>0</v>
      </c>
      <c r="AV188" s="423">
        <f t="shared" si="176"/>
        <v>0</v>
      </c>
      <c r="AW188" s="423">
        <f t="shared" si="176"/>
        <v>0</v>
      </c>
      <c r="AX188" s="423">
        <f t="shared" si="176"/>
        <v>0</v>
      </c>
      <c r="AY188" s="423">
        <f t="shared" si="176"/>
        <v>0</v>
      </c>
      <c r="AZ188" s="423">
        <f t="shared" si="176"/>
        <v>0</v>
      </c>
      <c r="BA188" s="423">
        <f t="shared" si="176"/>
        <v>0</v>
      </c>
      <c r="BB188" s="423">
        <f t="shared" si="176"/>
        <v>0</v>
      </c>
      <c r="BC188" s="423">
        <f t="shared" si="176"/>
        <v>0</v>
      </c>
      <c r="BD188" s="423">
        <f t="shared" si="176"/>
        <v>0</v>
      </c>
      <c r="BE188" s="423">
        <f t="shared" si="176"/>
        <v>0</v>
      </c>
      <c r="BF188" s="423">
        <f t="shared" si="176"/>
        <v>0</v>
      </c>
      <c r="BG188" s="423">
        <f t="shared" si="176"/>
        <v>0</v>
      </c>
      <c r="BH188" s="423">
        <f t="shared" si="176"/>
        <v>0</v>
      </c>
      <c r="BI188" s="423">
        <f t="shared" si="176"/>
        <v>0</v>
      </c>
      <c r="BJ188" s="423">
        <f t="shared" si="176"/>
        <v>0</v>
      </c>
      <c r="BK188" s="423">
        <f t="shared" si="176"/>
        <v>0</v>
      </c>
      <c r="BL188" s="423">
        <f t="shared" si="176"/>
        <v>0</v>
      </c>
      <c r="BM188" s="423">
        <f t="shared" si="176"/>
        <v>0</v>
      </c>
      <c r="BN188" s="423">
        <f t="shared" si="176"/>
        <v>0</v>
      </c>
      <c r="BO188" s="423">
        <f t="shared" si="176"/>
        <v>0</v>
      </c>
      <c r="BP188" s="423">
        <f t="shared" ref="BP188:EA188" si="177">IF(BP$124=0,0,SUM(BP62)/BP$124*BP$127)</f>
        <v>0</v>
      </c>
      <c r="BQ188" s="423">
        <f t="shared" si="177"/>
        <v>0</v>
      </c>
      <c r="BR188" s="423">
        <f t="shared" si="177"/>
        <v>0</v>
      </c>
      <c r="BS188" s="423">
        <f t="shared" si="177"/>
        <v>0</v>
      </c>
      <c r="BT188" s="423">
        <f t="shared" si="177"/>
        <v>0</v>
      </c>
      <c r="BU188" s="423">
        <f t="shared" si="177"/>
        <v>0</v>
      </c>
      <c r="BV188" s="423">
        <f t="shared" si="177"/>
        <v>0</v>
      </c>
      <c r="BW188" s="423">
        <f t="shared" si="177"/>
        <v>0</v>
      </c>
      <c r="BX188" s="423">
        <f t="shared" si="177"/>
        <v>0</v>
      </c>
      <c r="BY188" s="423">
        <f t="shared" si="177"/>
        <v>0</v>
      </c>
      <c r="BZ188" s="423">
        <f t="shared" si="177"/>
        <v>0</v>
      </c>
      <c r="CA188" s="423">
        <f t="shared" si="177"/>
        <v>0</v>
      </c>
      <c r="CB188" s="423">
        <f t="shared" si="177"/>
        <v>0</v>
      </c>
      <c r="CC188" s="423">
        <f t="shared" si="177"/>
        <v>0</v>
      </c>
      <c r="CD188" s="423">
        <f t="shared" si="177"/>
        <v>0</v>
      </c>
      <c r="CE188" s="423">
        <f t="shared" si="177"/>
        <v>0</v>
      </c>
      <c r="CF188" s="423">
        <f t="shared" si="177"/>
        <v>0</v>
      </c>
      <c r="CG188" s="423">
        <f t="shared" si="177"/>
        <v>0</v>
      </c>
      <c r="CH188" s="423">
        <f t="shared" si="177"/>
        <v>0</v>
      </c>
      <c r="CI188" s="423">
        <f t="shared" si="177"/>
        <v>0</v>
      </c>
      <c r="CJ188" s="423">
        <f t="shared" si="177"/>
        <v>0</v>
      </c>
      <c r="CK188" s="423">
        <f t="shared" si="177"/>
        <v>0</v>
      </c>
      <c r="CL188" s="423">
        <f t="shared" si="177"/>
        <v>0</v>
      </c>
      <c r="CM188" s="423">
        <f t="shared" si="177"/>
        <v>0</v>
      </c>
      <c r="CN188" s="423">
        <f t="shared" si="177"/>
        <v>0</v>
      </c>
      <c r="CO188" s="423">
        <f t="shared" si="177"/>
        <v>0</v>
      </c>
      <c r="CP188" s="423">
        <f t="shared" si="177"/>
        <v>0</v>
      </c>
      <c r="CQ188" s="423">
        <f t="shared" si="177"/>
        <v>0</v>
      </c>
      <c r="CR188" s="423">
        <f t="shared" si="177"/>
        <v>0</v>
      </c>
      <c r="CS188" s="423">
        <f t="shared" si="177"/>
        <v>0</v>
      </c>
      <c r="CT188" s="423">
        <f t="shared" si="177"/>
        <v>0</v>
      </c>
      <c r="CU188" s="423">
        <f t="shared" si="177"/>
        <v>0</v>
      </c>
      <c r="CV188" s="423">
        <f t="shared" si="177"/>
        <v>0</v>
      </c>
      <c r="CW188" s="423">
        <f t="shared" si="177"/>
        <v>0</v>
      </c>
      <c r="CX188" s="423">
        <f t="shared" si="177"/>
        <v>0</v>
      </c>
      <c r="CY188" s="423">
        <f t="shared" si="177"/>
        <v>0</v>
      </c>
      <c r="CZ188" s="423">
        <f t="shared" si="177"/>
        <v>0</v>
      </c>
      <c r="DA188" s="423">
        <f t="shared" si="177"/>
        <v>0</v>
      </c>
      <c r="DB188" s="423">
        <f t="shared" si="177"/>
        <v>0</v>
      </c>
      <c r="DC188" s="423">
        <f t="shared" si="177"/>
        <v>0</v>
      </c>
      <c r="DD188" s="423">
        <f t="shared" si="177"/>
        <v>0</v>
      </c>
      <c r="DE188" s="423">
        <f t="shared" si="177"/>
        <v>0</v>
      </c>
      <c r="DF188" s="423">
        <f t="shared" si="177"/>
        <v>0</v>
      </c>
      <c r="DG188" s="423">
        <f t="shared" si="177"/>
        <v>0</v>
      </c>
      <c r="DH188" s="423">
        <f t="shared" si="177"/>
        <v>0</v>
      </c>
      <c r="DI188" s="423">
        <f t="shared" si="177"/>
        <v>0</v>
      </c>
      <c r="DJ188" s="423">
        <f t="shared" si="177"/>
        <v>0</v>
      </c>
      <c r="DK188" s="423">
        <f t="shared" si="177"/>
        <v>0</v>
      </c>
      <c r="DL188" s="423">
        <f t="shared" si="177"/>
        <v>0</v>
      </c>
      <c r="DM188" s="423">
        <f t="shared" si="177"/>
        <v>0</v>
      </c>
      <c r="DN188" s="423">
        <f t="shared" si="177"/>
        <v>0</v>
      </c>
      <c r="DO188" s="423">
        <f t="shared" si="177"/>
        <v>0</v>
      </c>
      <c r="DP188" s="423">
        <f t="shared" si="177"/>
        <v>0</v>
      </c>
      <c r="DQ188" s="423">
        <f t="shared" si="177"/>
        <v>0</v>
      </c>
      <c r="DR188" s="423">
        <f t="shared" si="177"/>
        <v>0</v>
      </c>
      <c r="DS188" s="423">
        <f t="shared" si="177"/>
        <v>0</v>
      </c>
      <c r="DT188" s="423">
        <f t="shared" si="177"/>
        <v>0</v>
      </c>
      <c r="DU188" s="423">
        <f t="shared" si="177"/>
        <v>0</v>
      </c>
      <c r="DV188" s="423">
        <f t="shared" si="177"/>
        <v>0</v>
      </c>
      <c r="DW188" s="423">
        <f t="shared" si="177"/>
        <v>0</v>
      </c>
      <c r="DX188" s="423">
        <f t="shared" si="177"/>
        <v>0</v>
      </c>
      <c r="DY188" s="423">
        <f t="shared" si="177"/>
        <v>0</v>
      </c>
      <c r="DZ188" s="423">
        <f t="shared" si="177"/>
        <v>0</v>
      </c>
      <c r="EA188" s="423">
        <f t="shared" si="177"/>
        <v>0</v>
      </c>
      <c r="EB188" s="423">
        <f t="shared" ref="EB188:FA188" si="178">IF(EB$124=0,0,SUM(EB62)/EB$124*EB$127)</f>
        <v>0</v>
      </c>
      <c r="EC188" s="423">
        <f t="shared" si="178"/>
        <v>0</v>
      </c>
      <c r="ED188" s="423">
        <f t="shared" si="178"/>
        <v>0</v>
      </c>
      <c r="EE188" s="423">
        <f t="shared" si="178"/>
        <v>0</v>
      </c>
      <c r="EF188" s="423">
        <f t="shared" si="178"/>
        <v>0</v>
      </c>
      <c r="EG188" s="423">
        <f t="shared" si="178"/>
        <v>0</v>
      </c>
      <c r="EH188" s="423">
        <f t="shared" si="178"/>
        <v>0</v>
      </c>
      <c r="EI188" s="423">
        <f t="shared" si="178"/>
        <v>0</v>
      </c>
      <c r="EJ188" s="423">
        <f t="shared" si="178"/>
        <v>0</v>
      </c>
      <c r="EK188" s="423">
        <f t="shared" si="178"/>
        <v>0</v>
      </c>
      <c r="EL188" s="423">
        <f t="shared" si="178"/>
        <v>0</v>
      </c>
      <c r="EM188" s="423">
        <f t="shared" si="178"/>
        <v>0</v>
      </c>
      <c r="EN188" s="423">
        <f t="shared" si="178"/>
        <v>0</v>
      </c>
      <c r="EO188" s="423">
        <f t="shared" si="178"/>
        <v>0</v>
      </c>
      <c r="EP188" s="423">
        <f t="shared" si="178"/>
        <v>0</v>
      </c>
      <c r="EQ188" s="423">
        <f t="shared" si="178"/>
        <v>0</v>
      </c>
      <c r="ER188" s="423">
        <f t="shared" si="178"/>
        <v>0</v>
      </c>
      <c r="ES188" s="423">
        <f t="shared" si="178"/>
        <v>0</v>
      </c>
      <c r="ET188" s="423">
        <f t="shared" si="178"/>
        <v>0</v>
      </c>
      <c r="EU188" s="423">
        <f t="shared" si="178"/>
        <v>0</v>
      </c>
      <c r="EV188" s="423">
        <f t="shared" si="178"/>
        <v>0</v>
      </c>
      <c r="EW188" s="423">
        <f t="shared" si="178"/>
        <v>0</v>
      </c>
      <c r="EX188" s="423">
        <f t="shared" si="178"/>
        <v>0</v>
      </c>
      <c r="EY188" s="423">
        <f t="shared" si="178"/>
        <v>0</v>
      </c>
      <c r="EZ188" s="423">
        <f t="shared" si="178"/>
        <v>0</v>
      </c>
      <c r="FA188" s="423">
        <f t="shared" si="178"/>
        <v>0</v>
      </c>
      <c r="FB188" s="393" t="str">
        <f t="shared" si="10"/>
        <v>339</v>
      </c>
    </row>
    <row r="189" spans="1:158" x14ac:dyDescent="0.15">
      <c r="A189" s="423" t="s">
        <v>1772</v>
      </c>
      <c r="B189" s="423" t="s">
        <v>1124</v>
      </c>
      <c r="C189" s="424">
        <f t="shared" si="6"/>
        <v>0</v>
      </c>
      <c r="D189" s="423">
        <f t="shared" ref="D189:BO189" si="179">IF(D$124=0,0,SUM(D63)/D$124*D$127)</f>
        <v>0</v>
      </c>
      <c r="E189" s="423">
        <f t="shared" si="179"/>
        <v>0</v>
      </c>
      <c r="F189" s="423">
        <f t="shared" si="179"/>
        <v>0</v>
      </c>
      <c r="G189" s="423">
        <f t="shared" si="179"/>
        <v>0</v>
      </c>
      <c r="H189" s="423">
        <f t="shared" si="179"/>
        <v>0</v>
      </c>
      <c r="I189" s="423">
        <f t="shared" si="179"/>
        <v>0</v>
      </c>
      <c r="J189" s="423">
        <f t="shared" si="179"/>
        <v>0</v>
      </c>
      <c r="K189" s="423">
        <f t="shared" si="179"/>
        <v>0</v>
      </c>
      <c r="L189" s="423">
        <f t="shared" si="179"/>
        <v>0</v>
      </c>
      <c r="M189" s="423">
        <f t="shared" si="179"/>
        <v>0</v>
      </c>
      <c r="N189" s="423">
        <f t="shared" si="179"/>
        <v>0</v>
      </c>
      <c r="O189" s="423">
        <f t="shared" si="179"/>
        <v>0</v>
      </c>
      <c r="P189" s="423">
        <f t="shared" si="179"/>
        <v>0</v>
      </c>
      <c r="Q189" s="423">
        <f t="shared" si="179"/>
        <v>0</v>
      </c>
      <c r="R189" s="423">
        <f t="shared" si="179"/>
        <v>0</v>
      </c>
      <c r="S189" s="423">
        <f t="shared" si="179"/>
        <v>0</v>
      </c>
      <c r="T189" s="423">
        <f t="shared" si="179"/>
        <v>0</v>
      </c>
      <c r="U189" s="423">
        <f t="shared" si="179"/>
        <v>0</v>
      </c>
      <c r="V189" s="423">
        <f t="shared" si="179"/>
        <v>0</v>
      </c>
      <c r="W189" s="423">
        <f t="shared" si="179"/>
        <v>0</v>
      </c>
      <c r="X189" s="423">
        <f t="shared" si="179"/>
        <v>0</v>
      </c>
      <c r="Y189" s="423">
        <f t="shared" si="179"/>
        <v>0</v>
      </c>
      <c r="Z189" s="423">
        <f t="shared" si="179"/>
        <v>0</v>
      </c>
      <c r="AA189" s="423">
        <f t="shared" si="179"/>
        <v>0</v>
      </c>
      <c r="AB189" s="423">
        <f t="shared" si="179"/>
        <v>0</v>
      </c>
      <c r="AC189" s="423">
        <f t="shared" si="179"/>
        <v>0</v>
      </c>
      <c r="AD189" s="423">
        <f t="shared" si="179"/>
        <v>0</v>
      </c>
      <c r="AE189" s="423">
        <f t="shared" si="179"/>
        <v>0</v>
      </c>
      <c r="AF189" s="423">
        <f t="shared" si="179"/>
        <v>0</v>
      </c>
      <c r="AG189" s="423">
        <f t="shared" si="179"/>
        <v>0</v>
      </c>
      <c r="AH189" s="423">
        <f t="shared" si="179"/>
        <v>0</v>
      </c>
      <c r="AI189" s="423">
        <f t="shared" si="179"/>
        <v>0</v>
      </c>
      <c r="AJ189" s="423">
        <f t="shared" si="179"/>
        <v>0</v>
      </c>
      <c r="AK189" s="423">
        <f t="shared" si="179"/>
        <v>0</v>
      </c>
      <c r="AL189" s="423">
        <f t="shared" si="179"/>
        <v>0</v>
      </c>
      <c r="AM189" s="423">
        <f t="shared" si="179"/>
        <v>0</v>
      </c>
      <c r="AN189" s="423">
        <f t="shared" si="179"/>
        <v>0</v>
      </c>
      <c r="AO189" s="423">
        <f t="shared" si="179"/>
        <v>0</v>
      </c>
      <c r="AP189" s="423">
        <f t="shared" si="179"/>
        <v>0</v>
      </c>
      <c r="AQ189" s="423">
        <f t="shared" si="179"/>
        <v>0</v>
      </c>
      <c r="AR189" s="423">
        <f t="shared" si="179"/>
        <v>0</v>
      </c>
      <c r="AS189" s="423">
        <f t="shared" si="179"/>
        <v>0</v>
      </c>
      <c r="AT189" s="423">
        <f t="shared" si="179"/>
        <v>0</v>
      </c>
      <c r="AU189" s="423">
        <f t="shared" si="179"/>
        <v>0</v>
      </c>
      <c r="AV189" s="423">
        <f t="shared" si="179"/>
        <v>0</v>
      </c>
      <c r="AW189" s="423">
        <f t="shared" si="179"/>
        <v>0</v>
      </c>
      <c r="AX189" s="423">
        <f t="shared" si="179"/>
        <v>0</v>
      </c>
      <c r="AY189" s="423">
        <f t="shared" si="179"/>
        <v>0</v>
      </c>
      <c r="AZ189" s="423">
        <f t="shared" si="179"/>
        <v>0</v>
      </c>
      <c r="BA189" s="423">
        <f t="shared" si="179"/>
        <v>0</v>
      </c>
      <c r="BB189" s="423">
        <f t="shared" si="179"/>
        <v>0</v>
      </c>
      <c r="BC189" s="423">
        <f t="shared" si="179"/>
        <v>0</v>
      </c>
      <c r="BD189" s="423">
        <f t="shared" si="179"/>
        <v>0</v>
      </c>
      <c r="BE189" s="423">
        <f t="shared" si="179"/>
        <v>0</v>
      </c>
      <c r="BF189" s="423">
        <f t="shared" si="179"/>
        <v>0</v>
      </c>
      <c r="BG189" s="423">
        <f t="shared" si="179"/>
        <v>0</v>
      </c>
      <c r="BH189" s="423">
        <f t="shared" si="179"/>
        <v>0</v>
      </c>
      <c r="BI189" s="423">
        <f t="shared" si="179"/>
        <v>0</v>
      </c>
      <c r="BJ189" s="423">
        <f t="shared" si="179"/>
        <v>0</v>
      </c>
      <c r="BK189" s="423">
        <f t="shared" si="179"/>
        <v>0</v>
      </c>
      <c r="BL189" s="423">
        <f t="shared" si="179"/>
        <v>0</v>
      </c>
      <c r="BM189" s="423">
        <f t="shared" si="179"/>
        <v>0</v>
      </c>
      <c r="BN189" s="423">
        <f t="shared" si="179"/>
        <v>0</v>
      </c>
      <c r="BO189" s="423">
        <f t="shared" si="179"/>
        <v>0</v>
      </c>
      <c r="BP189" s="423">
        <f t="shared" ref="BP189:EA189" si="180">IF(BP$124=0,0,SUM(BP63)/BP$124*BP$127)</f>
        <v>0</v>
      </c>
      <c r="BQ189" s="423">
        <f t="shared" si="180"/>
        <v>0</v>
      </c>
      <c r="BR189" s="423">
        <f t="shared" si="180"/>
        <v>0</v>
      </c>
      <c r="BS189" s="423">
        <f t="shared" si="180"/>
        <v>0</v>
      </c>
      <c r="BT189" s="423">
        <f t="shared" si="180"/>
        <v>0</v>
      </c>
      <c r="BU189" s="423">
        <f t="shared" si="180"/>
        <v>0</v>
      </c>
      <c r="BV189" s="423">
        <f t="shared" si="180"/>
        <v>0</v>
      </c>
      <c r="BW189" s="423">
        <f t="shared" si="180"/>
        <v>0</v>
      </c>
      <c r="BX189" s="423">
        <f t="shared" si="180"/>
        <v>0</v>
      </c>
      <c r="BY189" s="423">
        <f t="shared" si="180"/>
        <v>0</v>
      </c>
      <c r="BZ189" s="423">
        <f t="shared" si="180"/>
        <v>0</v>
      </c>
      <c r="CA189" s="423">
        <f t="shared" si="180"/>
        <v>0</v>
      </c>
      <c r="CB189" s="423">
        <f t="shared" si="180"/>
        <v>0</v>
      </c>
      <c r="CC189" s="423">
        <f t="shared" si="180"/>
        <v>0</v>
      </c>
      <c r="CD189" s="423">
        <f t="shared" si="180"/>
        <v>0</v>
      </c>
      <c r="CE189" s="423">
        <f t="shared" si="180"/>
        <v>0</v>
      </c>
      <c r="CF189" s="423">
        <f t="shared" si="180"/>
        <v>0</v>
      </c>
      <c r="CG189" s="423">
        <f t="shared" si="180"/>
        <v>0</v>
      </c>
      <c r="CH189" s="423">
        <f t="shared" si="180"/>
        <v>0</v>
      </c>
      <c r="CI189" s="423">
        <f t="shared" si="180"/>
        <v>0</v>
      </c>
      <c r="CJ189" s="423">
        <f t="shared" si="180"/>
        <v>0</v>
      </c>
      <c r="CK189" s="423">
        <f t="shared" si="180"/>
        <v>0</v>
      </c>
      <c r="CL189" s="423">
        <f t="shared" si="180"/>
        <v>0</v>
      </c>
      <c r="CM189" s="423">
        <f t="shared" si="180"/>
        <v>0</v>
      </c>
      <c r="CN189" s="423">
        <f t="shared" si="180"/>
        <v>0</v>
      </c>
      <c r="CO189" s="423">
        <f t="shared" si="180"/>
        <v>0</v>
      </c>
      <c r="CP189" s="423">
        <f t="shared" si="180"/>
        <v>0</v>
      </c>
      <c r="CQ189" s="423">
        <f t="shared" si="180"/>
        <v>0</v>
      </c>
      <c r="CR189" s="423">
        <f t="shared" si="180"/>
        <v>0</v>
      </c>
      <c r="CS189" s="423">
        <f t="shared" si="180"/>
        <v>0</v>
      </c>
      <c r="CT189" s="423">
        <f t="shared" si="180"/>
        <v>0</v>
      </c>
      <c r="CU189" s="423">
        <f t="shared" si="180"/>
        <v>0</v>
      </c>
      <c r="CV189" s="423">
        <f t="shared" si="180"/>
        <v>0</v>
      </c>
      <c r="CW189" s="423">
        <f t="shared" si="180"/>
        <v>0</v>
      </c>
      <c r="CX189" s="423">
        <f t="shared" si="180"/>
        <v>0</v>
      </c>
      <c r="CY189" s="423">
        <f t="shared" si="180"/>
        <v>0</v>
      </c>
      <c r="CZ189" s="423">
        <f t="shared" si="180"/>
        <v>0</v>
      </c>
      <c r="DA189" s="423">
        <f t="shared" si="180"/>
        <v>0</v>
      </c>
      <c r="DB189" s="423">
        <f t="shared" si="180"/>
        <v>0</v>
      </c>
      <c r="DC189" s="423">
        <f t="shared" si="180"/>
        <v>0</v>
      </c>
      <c r="DD189" s="423">
        <f t="shared" si="180"/>
        <v>0</v>
      </c>
      <c r="DE189" s="423">
        <f t="shared" si="180"/>
        <v>0</v>
      </c>
      <c r="DF189" s="423">
        <f t="shared" si="180"/>
        <v>0</v>
      </c>
      <c r="DG189" s="423">
        <f t="shared" si="180"/>
        <v>0</v>
      </c>
      <c r="DH189" s="423">
        <f t="shared" si="180"/>
        <v>0</v>
      </c>
      <c r="DI189" s="423">
        <f t="shared" si="180"/>
        <v>0</v>
      </c>
      <c r="DJ189" s="423">
        <f t="shared" si="180"/>
        <v>0</v>
      </c>
      <c r="DK189" s="423">
        <f t="shared" si="180"/>
        <v>0</v>
      </c>
      <c r="DL189" s="423">
        <f t="shared" si="180"/>
        <v>0</v>
      </c>
      <c r="DM189" s="423">
        <f t="shared" si="180"/>
        <v>0</v>
      </c>
      <c r="DN189" s="423">
        <f t="shared" si="180"/>
        <v>0</v>
      </c>
      <c r="DO189" s="423">
        <f t="shared" si="180"/>
        <v>0</v>
      </c>
      <c r="DP189" s="423">
        <f t="shared" si="180"/>
        <v>0</v>
      </c>
      <c r="DQ189" s="423">
        <f t="shared" si="180"/>
        <v>0</v>
      </c>
      <c r="DR189" s="423">
        <f t="shared" si="180"/>
        <v>0</v>
      </c>
      <c r="DS189" s="423">
        <f t="shared" si="180"/>
        <v>0</v>
      </c>
      <c r="DT189" s="423">
        <f t="shared" si="180"/>
        <v>0</v>
      </c>
      <c r="DU189" s="423">
        <f t="shared" si="180"/>
        <v>0</v>
      </c>
      <c r="DV189" s="423">
        <f t="shared" si="180"/>
        <v>0</v>
      </c>
      <c r="DW189" s="423">
        <f t="shared" si="180"/>
        <v>0</v>
      </c>
      <c r="DX189" s="423">
        <f t="shared" si="180"/>
        <v>0</v>
      </c>
      <c r="DY189" s="423">
        <f t="shared" si="180"/>
        <v>0</v>
      </c>
      <c r="DZ189" s="423">
        <f t="shared" si="180"/>
        <v>0</v>
      </c>
      <c r="EA189" s="423">
        <f t="shared" si="180"/>
        <v>0</v>
      </c>
      <c r="EB189" s="423">
        <f t="shared" ref="EB189:FA189" si="181">IF(EB$124=0,0,SUM(EB63)/EB$124*EB$127)</f>
        <v>0</v>
      </c>
      <c r="EC189" s="423">
        <f t="shared" si="181"/>
        <v>0</v>
      </c>
      <c r="ED189" s="423">
        <f t="shared" si="181"/>
        <v>0</v>
      </c>
      <c r="EE189" s="423">
        <f t="shared" si="181"/>
        <v>0</v>
      </c>
      <c r="EF189" s="423">
        <f t="shared" si="181"/>
        <v>0</v>
      </c>
      <c r="EG189" s="423">
        <f t="shared" si="181"/>
        <v>0</v>
      </c>
      <c r="EH189" s="423">
        <f t="shared" si="181"/>
        <v>0</v>
      </c>
      <c r="EI189" s="423">
        <f t="shared" si="181"/>
        <v>0</v>
      </c>
      <c r="EJ189" s="423">
        <f t="shared" si="181"/>
        <v>0</v>
      </c>
      <c r="EK189" s="423">
        <f t="shared" si="181"/>
        <v>0</v>
      </c>
      <c r="EL189" s="423">
        <f t="shared" si="181"/>
        <v>0</v>
      </c>
      <c r="EM189" s="423">
        <f t="shared" si="181"/>
        <v>0</v>
      </c>
      <c r="EN189" s="423">
        <f t="shared" si="181"/>
        <v>0</v>
      </c>
      <c r="EO189" s="423">
        <f t="shared" si="181"/>
        <v>0</v>
      </c>
      <c r="EP189" s="423">
        <f t="shared" si="181"/>
        <v>0</v>
      </c>
      <c r="EQ189" s="423">
        <f t="shared" si="181"/>
        <v>0</v>
      </c>
      <c r="ER189" s="423">
        <f t="shared" si="181"/>
        <v>0</v>
      </c>
      <c r="ES189" s="423">
        <f t="shared" si="181"/>
        <v>0</v>
      </c>
      <c r="ET189" s="423">
        <f t="shared" si="181"/>
        <v>0</v>
      </c>
      <c r="EU189" s="423">
        <f t="shared" si="181"/>
        <v>0</v>
      </c>
      <c r="EV189" s="423">
        <f t="shared" si="181"/>
        <v>0</v>
      </c>
      <c r="EW189" s="423">
        <f t="shared" si="181"/>
        <v>0</v>
      </c>
      <c r="EX189" s="423">
        <f t="shared" si="181"/>
        <v>0</v>
      </c>
      <c r="EY189" s="423">
        <f t="shared" si="181"/>
        <v>0</v>
      </c>
      <c r="EZ189" s="423">
        <f t="shared" si="181"/>
        <v>0</v>
      </c>
      <c r="FA189" s="423">
        <f t="shared" si="181"/>
        <v>0</v>
      </c>
      <c r="FB189" s="393" t="str">
        <f t="shared" si="10"/>
        <v>341</v>
      </c>
    </row>
    <row r="190" spans="1:158" x14ac:dyDescent="0.15">
      <c r="A190" s="423" t="s">
        <v>1771</v>
      </c>
      <c r="B190" s="423" t="s">
        <v>1125</v>
      </c>
      <c r="C190" s="424">
        <f t="shared" si="6"/>
        <v>0</v>
      </c>
      <c r="D190" s="423">
        <f t="shared" ref="D190:BO190" si="182">IF(D$124=0,0,SUM(D64)/D$124*D$127)</f>
        <v>0</v>
      </c>
      <c r="E190" s="423">
        <f t="shared" si="182"/>
        <v>0</v>
      </c>
      <c r="F190" s="423">
        <f t="shared" si="182"/>
        <v>0</v>
      </c>
      <c r="G190" s="423">
        <f t="shared" si="182"/>
        <v>0</v>
      </c>
      <c r="H190" s="423">
        <f t="shared" si="182"/>
        <v>0</v>
      </c>
      <c r="I190" s="423">
        <f t="shared" si="182"/>
        <v>0</v>
      </c>
      <c r="J190" s="423">
        <f t="shared" si="182"/>
        <v>0</v>
      </c>
      <c r="K190" s="423">
        <f t="shared" si="182"/>
        <v>0</v>
      </c>
      <c r="L190" s="423">
        <f t="shared" si="182"/>
        <v>0</v>
      </c>
      <c r="M190" s="423">
        <f t="shared" si="182"/>
        <v>0</v>
      </c>
      <c r="N190" s="423">
        <f t="shared" si="182"/>
        <v>0</v>
      </c>
      <c r="O190" s="423">
        <f t="shared" si="182"/>
        <v>0</v>
      </c>
      <c r="P190" s="423">
        <f t="shared" si="182"/>
        <v>0</v>
      </c>
      <c r="Q190" s="423">
        <f t="shared" si="182"/>
        <v>0</v>
      </c>
      <c r="R190" s="423">
        <f t="shared" si="182"/>
        <v>0</v>
      </c>
      <c r="S190" s="423">
        <f t="shared" si="182"/>
        <v>0</v>
      </c>
      <c r="T190" s="423">
        <f t="shared" si="182"/>
        <v>0</v>
      </c>
      <c r="U190" s="423">
        <f t="shared" si="182"/>
        <v>0</v>
      </c>
      <c r="V190" s="423">
        <f t="shared" si="182"/>
        <v>0</v>
      </c>
      <c r="W190" s="423">
        <f t="shared" si="182"/>
        <v>0</v>
      </c>
      <c r="X190" s="423">
        <f t="shared" si="182"/>
        <v>0</v>
      </c>
      <c r="Y190" s="423">
        <f t="shared" si="182"/>
        <v>0</v>
      </c>
      <c r="Z190" s="423">
        <f t="shared" si="182"/>
        <v>0</v>
      </c>
      <c r="AA190" s="423">
        <f t="shared" si="182"/>
        <v>0</v>
      </c>
      <c r="AB190" s="423">
        <f t="shared" si="182"/>
        <v>0</v>
      </c>
      <c r="AC190" s="423">
        <f t="shared" si="182"/>
        <v>0</v>
      </c>
      <c r="AD190" s="423">
        <f t="shared" si="182"/>
        <v>0</v>
      </c>
      <c r="AE190" s="423">
        <f t="shared" si="182"/>
        <v>0</v>
      </c>
      <c r="AF190" s="423">
        <f t="shared" si="182"/>
        <v>0</v>
      </c>
      <c r="AG190" s="423">
        <f t="shared" si="182"/>
        <v>0</v>
      </c>
      <c r="AH190" s="423">
        <f t="shared" si="182"/>
        <v>0</v>
      </c>
      <c r="AI190" s="423">
        <f t="shared" si="182"/>
        <v>0</v>
      </c>
      <c r="AJ190" s="423">
        <f t="shared" si="182"/>
        <v>0</v>
      </c>
      <c r="AK190" s="423">
        <f t="shared" si="182"/>
        <v>0</v>
      </c>
      <c r="AL190" s="423">
        <f t="shared" si="182"/>
        <v>0</v>
      </c>
      <c r="AM190" s="423">
        <f t="shared" si="182"/>
        <v>0</v>
      </c>
      <c r="AN190" s="423">
        <f t="shared" si="182"/>
        <v>0</v>
      </c>
      <c r="AO190" s="423">
        <f t="shared" si="182"/>
        <v>0</v>
      </c>
      <c r="AP190" s="423">
        <f t="shared" si="182"/>
        <v>0</v>
      </c>
      <c r="AQ190" s="423">
        <f t="shared" si="182"/>
        <v>0</v>
      </c>
      <c r="AR190" s="423">
        <f t="shared" si="182"/>
        <v>0</v>
      </c>
      <c r="AS190" s="423">
        <f t="shared" si="182"/>
        <v>0</v>
      </c>
      <c r="AT190" s="423">
        <f t="shared" si="182"/>
        <v>0</v>
      </c>
      <c r="AU190" s="423">
        <f t="shared" si="182"/>
        <v>0</v>
      </c>
      <c r="AV190" s="423">
        <f t="shared" si="182"/>
        <v>0</v>
      </c>
      <c r="AW190" s="423">
        <f t="shared" si="182"/>
        <v>0</v>
      </c>
      <c r="AX190" s="423">
        <f t="shared" si="182"/>
        <v>0</v>
      </c>
      <c r="AY190" s="423">
        <f t="shared" si="182"/>
        <v>0</v>
      </c>
      <c r="AZ190" s="423">
        <f t="shared" si="182"/>
        <v>0</v>
      </c>
      <c r="BA190" s="423">
        <f t="shared" si="182"/>
        <v>0</v>
      </c>
      <c r="BB190" s="423">
        <f t="shared" si="182"/>
        <v>0</v>
      </c>
      <c r="BC190" s="423">
        <f t="shared" si="182"/>
        <v>0</v>
      </c>
      <c r="BD190" s="423">
        <f t="shared" si="182"/>
        <v>0</v>
      </c>
      <c r="BE190" s="423">
        <f t="shared" si="182"/>
        <v>0</v>
      </c>
      <c r="BF190" s="423">
        <f t="shared" si="182"/>
        <v>0</v>
      </c>
      <c r="BG190" s="423">
        <f t="shared" si="182"/>
        <v>0</v>
      </c>
      <c r="BH190" s="423">
        <f t="shared" si="182"/>
        <v>0</v>
      </c>
      <c r="BI190" s="423">
        <f t="shared" si="182"/>
        <v>0</v>
      </c>
      <c r="BJ190" s="423">
        <f t="shared" si="182"/>
        <v>0</v>
      </c>
      <c r="BK190" s="423">
        <f t="shared" si="182"/>
        <v>0</v>
      </c>
      <c r="BL190" s="423">
        <f t="shared" si="182"/>
        <v>0</v>
      </c>
      <c r="BM190" s="423">
        <f t="shared" si="182"/>
        <v>0</v>
      </c>
      <c r="BN190" s="423">
        <f t="shared" si="182"/>
        <v>0</v>
      </c>
      <c r="BO190" s="423">
        <f t="shared" si="182"/>
        <v>0</v>
      </c>
      <c r="BP190" s="423">
        <f t="shared" ref="BP190:EA190" si="183">IF(BP$124=0,0,SUM(BP64)/BP$124*BP$127)</f>
        <v>0</v>
      </c>
      <c r="BQ190" s="423">
        <f t="shared" si="183"/>
        <v>0</v>
      </c>
      <c r="BR190" s="423">
        <f t="shared" si="183"/>
        <v>0</v>
      </c>
      <c r="BS190" s="423">
        <f t="shared" si="183"/>
        <v>0</v>
      </c>
      <c r="BT190" s="423">
        <f t="shared" si="183"/>
        <v>0</v>
      </c>
      <c r="BU190" s="423">
        <f t="shared" si="183"/>
        <v>0</v>
      </c>
      <c r="BV190" s="423">
        <f t="shared" si="183"/>
        <v>0</v>
      </c>
      <c r="BW190" s="423">
        <f t="shared" si="183"/>
        <v>0</v>
      </c>
      <c r="BX190" s="423">
        <f t="shared" si="183"/>
        <v>0</v>
      </c>
      <c r="BY190" s="423">
        <f t="shared" si="183"/>
        <v>0</v>
      </c>
      <c r="BZ190" s="423">
        <f t="shared" si="183"/>
        <v>0</v>
      </c>
      <c r="CA190" s="423">
        <f t="shared" si="183"/>
        <v>0</v>
      </c>
      <c r="CB190" s="423">
        <f t="shared" si="183"/>
        <v>0</v>
      </c>
      <c r="CC190" s="423">
        <f t="shared" si="183"/>
        <v>0</v>
      </c>
      <c r="CD190" s="423">
        <f t="shared" si="183"/>
        <v>0</v>
      </c>
      <c r="CE190" s="423">
        <f t="shared" si="183"/>
        <v>0</v>
      </c>
      <c r="CF190" s="423">
        <f t="shared" si="183"/>
        <v>0</v>
      </c>
      <c r="CG190" s="423">
        <f t="shared" si="183"/>
        <v>0</v>
      </c>
      <c r="CH190" s="423">
        <f t="shared" si="183"/>
        <v>0</v>
      </c>
      <c r="CI190" s="423">
        <f t="shared" si="183"/>
        <v>0</v>
      </c>
      <c r="CJ190" s="423">
        <f t="shared" si="183"/>
        <v>0</v>
      </c>
      <c r="CK190" s="423">
        <f t="shared" si="183"/>
        <v>0</v>
      </c>
      <c r="CL190" s="423">
        <f t="shared" si="183"/>
        <v>0</v>
      </c>
      <c r="CM190" s="423">
        <f t="shared" si="183"/>
        <v>0</v>
      </c>
      <c r="CN190" s="423">
        <f t="shared" si="183"/>
        <v>0</v>
      </c>
      <c r="CO190" s="423">
        <f t="shared" si="183"/>
        <v>0</v>
      </c>
      <c r="CP190" s="423">
        <f t="shared" si="183"/>
        <v>0</v>
      </c>
      <c r="CQ190" s="423">
        <f t="shared" si="183"/>
        <v>0</v>
      </c>
      <c r="CR190" s="423">
        <f t="shared" si="183"/>
        <v>0</v>
      </c>
      <c r="CS190" s="423">
        <f t="shared" si="183"/>
        <v>0</v>
      </c>
      <c r="CT190" s="423">
        <f t="shared" si="183"/>
        <v>0</v>
      </c>
      <c r="CU190" s="423">
        <f t="shared" si="183"/>
        <v>0</v>
      </c>
      <c r="CV190" s="423">
        <f t="shared" si="183"/>
        <v>0</v>
      </c>
      <c r="CW190" s="423">
        <f t="shared" si="183"/>
        <v>0</v>
      </c>
      <c r="CX190" s="423">
        <f t="shared" si="183"/>
        <v>0</v>
      </c>
      <c r="CY190" s="423">
        <f t="shared" si="183"/>
        <v>0</v>
      </c>
      <c r="CZ190" s="423">
        <f t="shared" si="183"/>
        <v>0</v>
      </c>
      <c r="DA190" s="423">
        <f t="shared" si="183"/>
        <v>0</v>
      </c>
      <c r="DB190" s="423">
        <f t="shared" si="183"/>
        <v>0</v>
      </c>
      <c r="DC190" s="423">
        <f t="shared" si="183"/>
        <v>0</v>
      </c>
      <c r="DD190" s="423">
        <f t="shared" si="183"/>
        <v>0</v>
      </c>
      <c r="DE190" s="423">
        <f t="shared" si="183"/>
        <v>0</v>
      </c>
      <c r="DF190" s="423">
        <f t="shared" si="183"/>
        <v>0</v>
      </c>
      <c r="DG190" s="423">
        <f t="shared" si="183"/>
        <v>0</v>
      </c>
      <c r="DH190" s="423">
        <f t="shared" si="183"/>
        <v>0</v>
      </c>
      <c r="DI190" s="423">
        <f t="shared" si="183"/>
        <v>0</v>
      </c>
      <c r="DJ190" s="423">
        <f t="shared" si="183"/>
        <v>0</v>
      </c>
      <c r="DK190" s="423">
        <f t="shared" si="183"/>
        <v>0</v>
      </c>
      <c r="DL190" s="423">
        <f t="shared" si="183"/>
        <v>0</v>
      </c>
      <c r="DM190" s="423">
        <f t="shared" si="183"/>
        <v>0</v>
      </c>
      <c r="DN190" s="423">
        <f t="shared" si="183"/>
        <v>0</v>
      </c>
      <c r="DO190" s="423">
        <f t="shared" si="183"/>
        <v>0</v>
      </c>
      <c r="DP190" s="423">
        <f t="shared" si="183"/>
        <v>0</v>
      </c>
      <c r="DQ190" s="423">
        <f t="shared" si="183"/>
        <v>0</v>
      </c>
      <c r="DR190" s="423">
        <f t="shared" si="183"/>
        <v>0</v>
      </c>
      <c r="DS190" s="423">
        <f t="shared" si="183"/>
        <v>0</v>
      </c>
      <c r="DT190" s="423">
        <f t="shared" si="183"/>
        <v>0</v>
      </c>
      <c r="DU190" s="423">
        <f t="shared" si="183"/>
        <v>0</v>
      </c>
      <c r="DV190" s="423">
        <f t="shared" si="183"/>
        <v>0</v>
      </c>
      <c r="DW190" s="423">
        <f t="shared" si="183"/>
        <v>0</v>
      </c>
      <c r="DX190" s="423">
        <f t="shared" si="183"/>
        <v>0</v>
      </c>
      <c r="DY190" s="423">
        <f t="shared" si="183"/>
        <v>0</v>
      </c>
      <c r="DZ190" s="423">
        <f t="shared" si="183"/>
        <v>0</v>
      </c>
      <c r="EA190" s="423">
        <f t="shared" si="183"/>
        <v>0</v>
      </c>
      <c r="EB190" s="423">
        <f t="shared" ref="EB190:FA190" si="184">IF(EB$124=0,0,SUM(EB64)/EB$124*EB$127)</f>
        <v>0</v>
      </c>
      <c r="EC190" s="423">
        <f t="shared" si="184"/>
        <v>0</v>
      </c>
      <c r="ED190" s="423">
        <f t="shared" si="184"/>
        <v>0</v>
      </c>
      <c r="EE190" s="423">
        <f t="shared" si="184"/>
        <v>0</v>
      </c>
      <c r="EF190" s="423">
        <f t="shared" si="184"/>
        <v>0</v>
      </c>
      <c r="EG190" s="423">
        <f t="shared" si="184"/>
        <v>0</v>
      </c>
      <c r="EH190" s="423">
        <f t="shared" si="184"/>
        <v>0</v>
      </c>
      <c r="EI190" s="423">
        <f t="shared" si="184"/>
        <v>0</v>
      </c>
      <c r="EJ190" s="423">
        <f t="shared" si="184"/>
        <v>0</v>
      </c>
      <c r="EK190" s="423">
        <f t="shared" si="184"/>
        <v>0</v>
      </c>
      <c r="EL190" s="423">
        <f t="shared" si="184"/>
        <v>0</v>
      </c>
      <c r="EM190" s="423">
        <f t="shared" si="184"/>
        <v>0</v>
      </c>
      <c r="EN190" s="423">
        <f t="shared" si="184"/>
        <v>0</v>
      </c>
      <c r="EO190" s="423">
        <f t="shared" si="184"/>
        <v>0</v>
      </c>
      <c r="EP190" s="423">
        <f t="shared" si="184"/>
        <v>0</v>
      </c>
      <c r="EQ190" s="423">
        <f t="shared" si="184"/>
        <v>0</v>
      </c>
      <c r="ER190" s="423">
        <f t="shared" si="184"/>
        <v>0</v>
      </c>
      <c r="ES190" s="423">
        <f t="shared" si="184"/>
        <v>0</v>
      </c>
      <c r="ET190" s="423">
        <f t="shared" si="184"/>
        <v>0</v>
      </c>
      <c r="EU190" s="423">
        <f t="shared" si="184"/>
        <v>0</v>
      </c>
      <c r="EV190" s="423">
        <f t="shared" si="184"/>
        <v>0</v>
      </c>
      <c r="EW190" s="423">
        <f t="shared" si="184"/>
        <v>0</v>
      </c>
      <c r="EX190" s="423">
        <f t="shared" si="184"/>
        <v>0</v>
      </c>
      <c r="EY190" s="423">
        <f t="shared" si="184"/>
        <v>0</v>
      </c>
      <c r="EZ190" s="423">
        <f t="shared" si="184"/>
        <v>0</v>
      </c>
      <c r="FA190" s="423">
        <f t="shared" si="184"/>
        <v>0</v>
      </c>
      <c r="FB190" s="393" t="str">
        <f t="shared" si="10"/>
        <v>341</v>
      </c>
    </row>
    <row r="191" spans="1:158" x14ac:dyDescent="0.15">
      <c r="A191" s="423" t="s">
        <v>1770</v>
      </c>
      <c r="B191" s="423" t="s">
        <v>1126</v>
      </c>
      <c r="C191" s="424">
        <f t="shared" si="6"/>
        <v>0</v>
      </c>
      <c r="D191" s="423">
        <f t="shared" ref="D191:BO191" si="185">IF(D$124=0,0,SUM(D65)/D$124*D$127)</f>
        <v>0</v>
      </c>
      <c r="E191" s="423">
        <f t="shared" si="185"/>
        <v>0</v>
      </c>
      <c r="F191" s="423">
        <f t="shared" si="185"/>
        <v>0</v>
      </c>
      <c r="G191" s="423">
        <f t="shared" si="185"/>
        <v>0</v>
      </c>
      <c r="H191" s="423">
        <f t="shared" si="185"/>
        <v>0</v>
      </c>
      <c r="I191" s="423">
        <f t="shared" si="185"/>
        <v>0</v>
      </c>
      <c r="J191" s="423">
        <f t="shared" si="185"/>
        <v>0</v>
      </c>
      <c r="K191" s="423">
        <f t="shared" si="185"/>
        <v>0</v>
      </c>
      <c r="L191" s="423">
        <f t="shared" si="185"/>
        <v>0</v>
      </c>
      <c r="M191" s="423">
        <f t="shared" si="185"/>
        <v>0</v>
      </c>
      <c r="N191" s="423">
        <f t="shared" si="185"/>
        <v>0</v>
      </c>
      <c r="O191" s="423">
        <f t="shared" si="185"/>
        <v>0</v>
      </c>
      <c r="P191" s="423">
        <f t="shared" si="185"/>
        <v>0</v>
      </c>
      <c r="Q191" s="423">
        <f t="shared" si="185"/>
        <v>0</v>
      </c>
      <c r="R191" s="423">
        <f t="shared" si="185"/>
        <v>0</v>
      </c>
      <c r="S191" s="423">
        <f t="shared" si="185"/>
        <v>0</v>
      </c>
      <c r="T191" s="423">
        <f t="shared" si="185"/>
        <v>0</v>
      </c>
      <c r="U191" s="423">
        <f t="shared" si="185"/>
        <v>0</v>
      </c>
      <c r="V191" s="423">
        <f t="shared" si="185"/>
        <v>0</v>
      </c>
      <c r="W191" s="423">
        <f t="shared" si="185"/>
        <v>0</v>
      </c>
      <c r="X191" s="423">
        <f t="shared" si="185"/>
        <v>0</v>
      </c>
      <c r="Y191" s="423">
        <f t="shared" si="185"/>
        <v>0</v>
      </c>
      <c r="Z191" s="423">
        <f t="shared" si="185"/>
        <v>0</v>
      </c>
      <c r="AA191" s="423">
        <f t="shared" si="185"/>
        <v>0</v>
      </c>
      <c r="AB191" s="423">
        <f t="shared" si="185"/>
        <v>0</v>
      </c>
      <c r="AC191" s="423">
        <f t="shared" si="185"/>
        <v>0</v>
      </c>
      <c r="AD191" s="423">
        <f t="shared" si="185"/>
        <v>0</v>
      </c>
      <c r="AE191" s="423">
        <f t="shared" si="185"/>
        <v>0</v>
      </c>
      <c r="AF191" s="423">
        <f t="shared" si="185"/>
        <v>0</v>
      </c>
      <c r="AG191" s="423">
        <f t="shared" si="185"/>
        <v>0</v>
      </c>
      <c r="AH191" s="423">
        <f t="shared" si="185"/>
        <v>0</v>
      </c>
      <c r="AI191" s="423">
        <f t="shared" si="185"/>
        <v>0</v>
      </c>
      <c r="AJ191" s="423">
        <f t="shared" si="185"/>
        <v>0</v>
      </c>
      <c r="AK191" s="423">
        <f t="shared" si="185"/>
        <v>0</v>
      </c>
      <c r="AL191" s="423">
        <f t="shared" si="185"/>
        <v>0</v>
      </c>
      <c r="AM191" s="423">
        <f t="shared" si="185"/>
        <v>0</v>
      </c>
      <c r="AN191" s="423">
        <f t="shared" si="185"/>
        <v>0</v>
      </c>
      <c r="AO191" s="423">
        <f t="shared" si="185"/>
        <v>0</v>
      </c>
      <c r="AP191" s="423">
        <f t="shared" si="185"/>
        <v>0</v>
      </c>
      <c r="AQ191" s="423">
        <f t="shared" si="185"/>
        <v>0</v>
      </c>
      <c r="AR191" s="423">
        <f t="shared" si="185"/>
        <v>0</v>
      </c>
      <c r="AS191" s="423">
        <f t="shared" si="185"/>
        <v>0</v>
      </c>
      <c r="AT191" s="423">
        <f t="shared" si="185"/>
        <v>0</v>
      </c>
      <c r="AU191" s="423">
        <f t="shared" si="185"/>
        <v>0</v>
      </c>
      <c r="AV191" s="423">
        <f t="shared" si="185"/>
        <v>0</v>
      </c>
      <c r="AW191" s="423">
        <f t="shared" si="185"/>
        <v>0</v>
      </c>
      <c r="AX191" s="423">
        <f t="shared" si="185"/>
        <v>0</v>
      </c>
      <c r="AY191" s="423">
        <f t="shared" si="185"/>
        <v>0</v>
      </c>
      <c r="AZ191" s="423">
        <f t="shared" si="185"/>
        <v>0</v>
      </c>
      <c r="BA191" s="423">
        <f t="shared" si="185"/>
        <v>0</v>
      </c>
      <c r="BB191" s="423">
        <f t="shared" si="185"/>
        <v>0</v>
      </c>
      <c r="BC191" s="423">
        <f t="shared" si="185"/>
        <v>0</v>
      </c>
      <c r="BD191" s="423">
        <f t="shared" si="185"/>
        <v>0</v>
      </c>
      <c r="BE191" s="423">
        <f t="shared" si="185"/>
        <v>0</v>
      </c>
      <c r="BF191" s="423">
        <f t="shared" si="185"/>
        <v>0</v>
      </c>
      <c r="BG191" s="423">
        <f t="shared" si="185"/>
        <v>0</v>
      </c>
      <c r="BH191" s="423">
        <f t="shared" si="185"/>
        <v>0</v>
      </c>
      <c r="BI191" s="423">
        <f t="shared" si="185"/>
        <v>0</v>
      </c>
      <c r="BJ191" s="423">
        <f t="shared" si="185"/>
        <v>0</v>
      </c>
      <c r="BK191" s="423">
        <f t="shared" si="185"/>
        <v>0</v>
      </c>
      <c r="BL191" s="423">
        <f t="shared" si="185"/>
        <v>0</v>
      </c>
      <c r="BM191" s="423">
        <f t="shared" si="185"/>
        <v>0</v>
      </c>
      <c r="BN191" s="423">
        <f t="shared" si="185"/>
        <v>0</v>
      </c>
      <c r="BO191" s="423">
        <f t="shared" si="185"/>
        <v>0</v>
      </c>
      <c r="BP191" s="423">
        <f t="shared" ref="BP191:EA191" si="186">IF(BP$124=0,0,SUM(BP65)/BP$124*BP$127)</f>
        <v>0</v>
      </c>
      <c r="BQ191" s="423">
        <f t="shared" si="186"/>
        <v>0</v>
      </c>
      <c r="BR191" s="423">
        <f t="shared" si="186"/>
        <v>0</v>
      </c>
      <c r="BS191" s="423">
        <f t="shared" si="186"/>
        <v>0</v>
      </c>
      <c r="BT191" s="423">
        <f t="shared" si="186"/>
        <v>0</v>
      </c>
      <c r="BU191" s="423">
        <f t="shared" si="186"/>
        <v>0</v>
      </c>
      <c r="BV191" s="423">
        <f t="shared" si="186"/>
        <v>0</v>
      </c>
      <c r="BW191" s="423">
        <f t="shared" si="186"/>
        <v>0</v>
      </c>
      <c r="BX191" s="423">
        <f t="shared" si="186"/>
        <v>0</v>
      </c>
      <c r="BY191" s="423">
        <f t="shared" si="186"/>
        <v>0</v>
      </c>
      <c r="BZ191" s="423">
        <f t="shared" si="186"/>
        <v>0</v>
      </c>
      <c r="CA191" s="423">
        <f t="shared" si="186"/>
        <v>0</v>
      </c>
      <c r="CB191" s="423">
        <f t="shared" si="186"/>
        <v>0</v>
      </c>
      <c r="CC191" s="423">
        <f t="shared" si="186"/>
        <v>0</v>
      </c>
      <c r="CD191" s="423">
        <f t="shared" si="186"/>
        <v>0</v>
      </c>
      <c r="CE191" s="423">
        <f t="shared" si="186"/>
        <v>0</v>
      </c>
      <c r="CF191" s="423">
        <f t="shared" si="186"/>
        <v>0</v>
      </c>
      <c r="CG191" s="423">
        <f t="shared" si="186"/>
        <v>0</v>
      </c>
      <c r="CH191" s="423">
        <f t="shared" si="186"/>
        <v>0</v>
      </c>
      <c r="CI191" s="423">
        <f t="shared" si="186"/>
        <v>0</v>
      </c>
      <c r="CJ191" s="423">
        <f t="shared" si="186"/>
        <v>0</v>
      </c>
      <c r="CK191" s="423">
        <f t="shared" si="186"/>
        <v>0</v>
      </c>
      <c r="CL191" s="423">
        <f t="shared" si="186"/>
        <v>0</v>
      </c>
      <c r="CM191" s="423">
        <f t="shared" si="186"/>
        <v>0</v>
      </c>
      <c r="CN191" s="423">
        <f t="shared" si="186"/>
        <v>0</v>
      </c>
      <c r="CO191" s="423">
        <f t="shared" si="186"/>
        <v>0</v>
      </c>
      <c r="CP191" s="423">
        <f t="shared" si="186"/>
        <v>0</v>
      </c>
      <c r="CQ191" s="423">
        <f t="shared" si="186"/>
        <v>0</v>
      </c>
      <c r="CR191" s="423">
        <f t="shared" si="186"/>
        <v>0</v>
      </c>
      <c r="CS191" s="423">
        <f t="shared" si="186"/>
        <v>0</v>
      </c>
      <c r="CT191" s="423">
        <f t="shared" si="186"/>
        <v>0</v>
      </c>
      <c r="CU191" s="423">
        <f t="shared" si="186"/>
        <v>0</v>
      </c>
      <c r="CV191" s="423">
        <f t="shared" si="186"/>
        <v>0</v>
      </c>
      <c r="CW191" s="423">
        <f t="shared" si="186"/>
        <v>0</v>
      </c>
      <c r="CX191" s="423">
        <f t="shared" si="186"/>
        <v>0</v>
      </c>
      <c r="CY191" s="423">
        <f t="shared" si="186"/>
        <v>0</v>
      </c>
      <c r="CZ191" s="423">
        <f t="shared" si="186"/>
        <v>0</v>
      </c>
      <c r="DA191" s="423">
        <f t="shared" si="186"/>
        <v>0</v>
      </c>
      <c r="DB191" s="423">
        <f t="shared" si="186"/>
        <v>0</v>
      </c>
      <c r="DC191" s="423">
        <f t="shared" si="186"/>
        <v>0</v>
      </c>
      <c r="DD191" s="423">
        <f t="shared" si="186"/>
        <v>0</v>
      </c>
      <c r="DE191" s="423">
        <f t="shared" si="186"/>
        <v>0</v>
      </c>
      <c r="DF191" s="423">
        <f t="shared" si="186"/>
        <v>0</v>
      </c>
      <c r="DG191" s="423">
        <f t="shared" si="186"/>
        <v>0</v>
      </c>
      <c r="DH191" s="423">
        <f t="shared" si="186"/>
        <v>0</v>
      </c>
      <c r="DI191" s="423">
        <f t="shared" si="186"/>
        <v>0</v>
      </c>
      <c r="DJ191" s="423">
        <f t="shared" si="186"/>
        <v>0</v>
      </c>
      <c r="DK191" s="423">
        <f t="shared" si="186"/>
        <v>0</v>
      </c>
      <c r="DL191" s="423">
        <f t="shared" si="186"/>
        <v>0</v>
      </c>
      <c r="DM191" s="423">
        <f t="shared" si="186"/>
        <v>0</v>
      </c>
      <c r="DN191" s="423">
        <f t="shared" si="186"/>
        <v>0</v>
      </c>
      <c r="DO191" s="423">
        <f t="shared" si="186"/>
        <v>0</v>
      </c>
      <c r="DP191" s="423">
        <f t="shared" si="186"/>
        <v>0</v>
      </c>
      <c r="DQ191" s="423">
        <f t="shared" si="186"/>
        <v>0</v>
      </c>
      <c r="DR191" s="423">
        <f t="shared" si="186"/>
        <v>0</v>
      </c>
      <c r="DS191" s="423">
        <f t="shared" si="186"/>
        <v>0</v>
      </c>
      <c r="DT191" s="423">
        <f t="shared" si="186"/>
        <v>0</v>
      </c>
      <c r="DU191" s="423">
        <f t="shared" si="186"/>
        <v>0</v>
      </c>
      <c r="DV191" s="423">
        <f t="shared" si="186"/>
        <v>0</v>
      </c>
      <c r="DW191" s="423">
        <f t="shared" si="186"/>
        <v>0</v>
      </c>
      <c r="DX191" s="423">
        <f t="shared" si="186"/>
        <v>0</v>
      </c>
      <c r="DY191" s="423">
        <f t="shared" si="186"/>
        <v>0</v>
      </c>
      <c r="DZ191" s="423">
        <f t="shared" si="186"/>
        <v>0</v>
      </c>
      <c r="EA191" s="423">
        <f t="shared" si="186"/>
        <v>0</v>
      </c>
      <c r="EB191" s="423">
        <f t="shared" ref="EB191:FA191" si="187">IF(EB$124=0,0,SUM(EB65)/EB$124*EB$127)</f>
        <v>0</v>
      </c>
      <c r="EC191" s="423">
        <f t="shared" si="187"/>
        <v>0</v>
      </c>
      <c r="ED191" s="423">
        <f t="shared" si="187"/>
        <v>0</v>
      </c>
      <c r="EE191" s="423">
        <f t="shared" si="187"/>
        <v>0</v>
      </c>
      <c r="EF191" s="423">
        <f t="shared" si="187"/>
        <v>0</v>
      </c>
      <c r="EG191" s="423">
        <f t="shared" si="187"/>
        <v>0</v>
      </c>
      <c r="EH191" s="423">
        <f t="shared" si="187"/>
        <v>0</v>
      </c>
      <c r="EI191" s="423">
        <f t="shared" si="187"/>
        <v>0</v>
      </c>
      <c r="EJ191" s="423">
        <f t="shared" si="187"/>
        <v>0</v>
      </c>
      <c r="EK191" s="423">
        <f t="shared" si="187"/>
        <v>0</v>
      </c>
      <c r="EL191" s="423">
        <f t="shared" si="187"/>
        <v>0</v>
      </c>
      <c r="EM191" s="423">
        <f t="shared" si="187"/>
        <v>0</v>
      </c>
      <c r="EN191" s="423">
        <f t="shared" si="187"/>
        <v>0</v>
      </c>
      <c r="EO191" s="423">
        <f t="shared" si="187"/>
        <v>0</v>
      </c>
      <c r="EP191" s="423">
        <f t="shared" si="187"/>
        <v>0</v>
      </c>
      <c r="EQ191" s="423">
        <f t="shared" si="187"/>
        <v>0</v>
      </c>
      <c r="ER191" s="423">
        <f t="shared" si="187"/>
        <v>0</v>
      </c>
      <c r="ES191" s="423">
        <f t="shared" si="187"/>
        <v>0</v>
      </c>
      <c r="ET191" s="423">
        <f t="shared" si="187"/>
        <v>0</v>
      </c>
      <c r="EU191" s="423">
        <f t="shared" si="187"/>
        <v>0</v>
      </c>
      <c r="EV191" s="423">
        <f t="shared" si="187"/>
        <v>0</v>
      </c>
      <c r="EW191" s="423">
        <f t="shared" si="187"/>
        <v>0</v>
      </c>
      <c r="EX191" s="423">
        <f t="shared" si="187"/>
        <v>0</v>
      </c>
      <c r="EY191" s="423">
        <f t="shared" si="187"/>
        <v>0</v>
      </c>
      <c r="EZ191" s="423">
        <f t="shared" si="187"/>
        <v>0</v>
      </c>
      <c r="FA191" s="423">
        <f t="shared" si="187"/>
        <v>0</v>
      </c>
      <c r="FB191" s="393" t="str">
        <f t="shared" si="10"/>
        <v>341</v>
      </c>
    </row>
    <row r="192" spans="1:158" x14ac:dyDescent="0.15">
      <c r="A192" s="423" t="s">
        <v>1769</v>
      </c>
      <c r="B192" s="423" t="s">
        <v>1127</v>
      </c>
      <c r="C192" s="424">
        <f t="shared" si="6"/>
        <v>0</v>
      </c>
      <c r="D192" s="423">
        <f t="shared" ref="D192:BO192" si="188">IF(D$124=0,0,SUM(D66)/D$124*D$127)</f>
        <v>0</v>
      </c>
      <c r="E192" s="423">
        <f t="shared" si="188"/>
        <v>0</v>
      </c>
      <c r="F192" s="423">
        <f t="shared" si="188"/>
        <v>0</v>
      </c>
      <c r="G192" s="423">
        <f t="shared" si="188"/>
        <v>0</v>
      </c>
      <c r="H192" s="423">
        <f t="shared" si="188"/>
        <v>0</v>
      </c>
      <c r="I192" s="423">
        <f t="shared" si="188"/>
        <v>0</v>
      </c>
      <c r="J192" s="423">
        <f t="shared" si="188"/>
        <v>0</v>
      </c>
      <c r="K192" s="423">
        <f t="shared" si="188"/>
        <v>0</v>
      </c>
      <c r="L192" s="423">
        <f t="shared" si="188"/>
        <v>0</v>
      </c>
      <c r="M192" s="423">
        <f t="shared" si="188"/>
        <v>0</v>
      </c>
      <c r="N192" s="423">
        <f t="shared" si="188"/>
        <v>0</v>
      </c>
      <c r="O192" s="423">
        <f t="shared" si="188"/>
        <v>0</v>
      </c>
      <c r="P192" s="423">
        <f t="shared" si="188"/>
        <v>0</v>
      </c>
      <c r="Q192" s="423">
        <f t="shared" si="188"/>
        <v>0</v>
      </c>
      <c r="R192" s="423">
        <f t="shared" si="188"/>
        <v>0</v>
      </c>
      <c r="S192" s="423">
        <f t="shared" si="188"/>
        <v>0</v>
      </c>
      <c r="T192" s="423">
        <f t="shared" si="188"/>
        <v>0</v>
      </c>
      <c r="U192" s="423">
        <f t="shared" si="188"/>
        <v>0</v>
      </c>
      <c r="V192" s="423">
        <f t="shared" si="188"/>
        <v>0</v>
      </c>
      <c r="W192" s="423">
        <f t="shared" si="188"/>
        <v>0</v>
      </c>
      <c r="X192" s="423">
        <f t="shared" si="188"/>
        <v>0</v>
      </c>
      <c r="Y192" s="423">
        <f t="shared" si="188"/>
        <v>0</v>
      </c>
      <c r="Z192" s="423">
        <f t="shared" si="188"/>
        <v>0</v>
      </c>
      <c r="AA192" s="423">
        <f t="shared" si="188"/>
        <v>0</v>
      </c>
      <c r="AB192" s="423">
        <f t="shared" si="188"/>
        <v>0</v>
      </c>
      <c r="AC192" s="423">
        <f t="shared" si="188"/>
        <v>0</v>
      </c>
      <c r="AD192" s="423">
        <f t="shared" si="188"/>
        <v>0</v>
      </c>
      <c r="AE192" s="423">
        <f t="shared" si="188"/>
        <v>0</v>
      </c>
      <c r="AF192" s="423">
        <f t="shared" si="188"/>
        <v>0</v>
      </c>
      <c r="AG192" s="423">
        <f t="shared" si="188"/>
        <v>0</v>
      </c>
      <c r="AH192" s="423">
        <f t="shared" si="188"/>
        <v>0</v>
      </c>
      <c r="AI192" s="423">
        <f t="shared" si="188"/>
        <v>0</v>
      </c>
      <c r="AJ192" s="423">
        <f t="shared" si="188"/>
        <v>0</v>
      </c>
      <c r="AK192" s="423">
        <f t="shared" si="188"/>
        <v>0</v>
      </c>
      <c r="AL192" s="423">
        <f t="shared" si="188"/>
        <v>0</v>
      </c>
      <c r="AM192" s="423">
        <f t="shared" si="188"/>
        <v>0</v>
      </c>
      <c r="AN192" s="423">
        <f t="shared" si="188"/>
        <v>0</v>
      </c>
      <c r="AO192" s="423">
        <f t="shared" si="188"/>
        <v>0</v>
      </c>
      <c r="AP192" s="423">
        <f t="shared" si="188"/>
        <v>0</v>
      </c>
      <c r="AQ192" s="423">
        <f t="shared" si="188"/>
        <v>0</v>
      </c>
      <c r="AR192" s="423">
        <f t="shared" si="188"/>
        <v>0</v>
      </c>
      <c r="AS192" s="423">
        <f t="shared" si="188"/>
        <v>0</v>
      </c>
      <c r="AT192" s="423">
        <f t="shared" si="188"/>
        <v>0</v>
      </c>
      <c r="AU192" s="423">
        <f t="shared" si="188"/>
        <v>0</v>
      </c>
      <c r="AV192" s="423">
        <f t="shared" si="188"/>
        <v>0</v>
      </c>
      <c r="AW192" s="423">
        <f t="shared" si="188"/>
        <v>0</v>
      </c>
      <c r="AX192" s="423">
        <f t="shared" si="188"/>
        <v>0</v>
      </c>
      <c r="AY192" s="423">
        <f t="shared" si="188"/>
        <v>0</v>
      </c>
      <c r="AZ192" s="423">
        <f t="shared" si="188"/>
        <v>0</v>
      </c>
      <c r="BA192" s="423">
        <f t="shared" si="188"/>
        <v>0</v>
      </c>
      <c r="BB192" s="423">
        <f t="shared" si="188"/>
        <v>0</v>
      </c>
      <c r="BC192" s="423">
        <f t="shared" si="188"/>
        <v>0</v>
      </c>
      <c r="BD192" s="423">
        <f t="shared" si="188"/>
        <v>0</v>
      </c>
      <c r="BE192" s="423">
        <f t="shared" si="188"/>
        <v>0</v>
      </c>
      <c r="BF192" s="423">
        <f t="shared" si="188"/>
        <v>0</v>
      </c>
      <c r="BG192" s="423">
        <f t="shared" si="188"/>
        <v>0</v>
      </c>
      <c r="BH192" s="423">
        <f t="shared" si="188"/>
        <v>0</v>
      </c>
      <c r="BI192" s="423">
        <f t="shared" si="188"/>
        <v>0</v>
      </c>
      <c r="BJ192" s="423">
        <f t="shared" si="188"/>
        <v>0</v>
      </c>
      <c r="BK192" s="423">
        <f t="shared" si="188"/>
        <v>0</v>
      </c>
      <c r="BL192" s="423">
        <f t="shared" si="188"/>
        <v>0</v>
      </c>
      <c r="BM192" s="423">
        <f t="shared" si="188"/>
        <v>0</v>
      </c>
      <c r="BN192" s="423">
        <f t="shared" si="188"/>
        <v>0</v>
      </c>
      <c r="BO192" s="423">
        <f t="shared" si="188"/>
        <v>0</v>
      </c>
      <c r="BP192" s="423">
        <f t="shared" ref="BP192:EA192" si="189">IF(BP$124=0,0,SUM(BP66)/BP$124*BP$127)</f>
        <v>0</v>
      </c>
      <c r="BQ192" s="423">
        <f t="shared" si="189"/>
        <v>0</v>
      </c>
      <c r="BR192" s="423">
        <f t="shared" si="189"/>
        <v>0</v>
      </c>
      <c r="BS192" s="423">
        <f t="shared" si="189"/>
        <v>0</v>
      </c>
      <c r="BT192" s="423">
        <f t="shared" si="189"/>
        <v>0</v>
      </c>
      <c r="BU192" s="423">
        <f t="shared" si="189"/>
        <v>0</v>
      </c>
      <c r="BV192" s="423">
        <f t="shared" si="189"/>
        <v>0</v>
      </c>
      <c r="BW192" s="423">
        <f t="shared" si="189"/>
        <v>0</v>
      </c>
      <c r="BX192" s="423">
        <f t="shared" si="189"/>
        <v>0</v>
      </c>
      <c r="BY192" s="423">
        <f t="shared" si="189"/>
        <v>0</v>
      </c>
      <c r="BZ192" s="423">
        <f t="shared" si="189"/>
        <v>0</v>
      </c>
      <c r="CA192" s="423">
        <f t="shared" si="189"/>
        <v>0</v>
      </c>
      <c r="CB192" s="423">
        <f t="shared" si="189"/>
        <v>0</v>
      </c>
      <c r="CC192" s="423">
        <f t="shared" si="189"/>
        <v>0</v>
      </c>
      <c r="CD192" s="423">
        <f t="shared" si="189"/>
        <v>0</v>
      </c>
      <c r="CE192" s="423">
        <f t="shared" si="189"/>
        <v>0</v>
      </c>
      <c r="CF192" s="423">
        <f t="shared" si="189"/>
        <v>0</v>
      </c>
      <c r="CG192" s="423">
        <f t="shared" si="189"/>
        <v>0</v>
      </c>
      <c r="CH192" s="423">
        <f t="shared" si="189"/>
        <v>0</v>
      </c>
      <c r="CI192" s="423">
        <f t="shared" si="189"/>
        <v>0</v>
      </c>
      <c r="CJ192" s="423">
        <f t="shared" si="189"/>
        <v>0</v>
      </c>
      <c r="CK192" s="423">
        <f t="shared" si="189"/>
        <v>0</v>
      </c>
      <c r="CL192" s="423">
        <f t="shared" si="189"/>
        <v>0</v>
      </c>
      <c r="CM192" s="423">
        <f t="shared" si="189"/>
        <v>0</v>
      </c>
      <c r="CN192" s="423">
        <f t="shared" si="189"/>
        <v>0</v>
      </c>
      <c r="CO192" s="423">
        <f t="shared" si="189"/>
        <v>0</v>
      </c>
      <c r="CP192" s="423">
        <f t="shared" si="189"/>
        <v>0</v>
      </c>
      <c r="CQ192" s="423">
        <f t="shared" si="189"/>
        <v>0</v>
      </c>
      <c r="CR192" s="423">
        <f t="shared" si="189"/>
        <v>0</v>
      </c>
      <c r="CS192" s="423">
        <f t="shared" si="189"/>
        <v>0</v>
      </c>
      <c r="CT192" s="423">
        <f t="shared" si="189"/>
        <v>0</v>
      </c>
      <c r="CU192" s="423">
        <f t="shared" si="189"/>
        <v>0</v>
      </c>
      <c r="CV192" s="423">
        <f t="shared" si="189"/>
        <v>0</v>
      </c>
      <c r="CW192" s="423">
        <f t="shared" si="189"/>
        <v>0</v>
      </c>
      <c r="CX192" s="423">
        <f t="shared" si="189"/>
        <v>0</v>
      </c>
      <c r="CY192" s="423">
        <f t="shared" si="189"/>
        <v>0</v>
      </c>
      <c r="CZ192" s="423">
        <f t="shared" si="189"/>
        <v>0</v>
      </c>
      <c r="DA192" s="423">
        <f t="shared" si="189"/>
        <v>0</v>
      </c>
      <c r="DB192" s="423">
        <f t="shared" si="189"/>
        <v>0</v>
      </c>
      <c r="DC192" s="423">
        <f t="shared" si="189"/>
        <v>0</v>
      </c>
      <c r="DD192" s="423">
        <f t="shared" si="189"/>
        <v>0</v>
      </c>
      <c r="DE192" s="423">
        <f t="shared" si="189"/>
        <v>0</v>
      </c>
      <c r="DF192" s="423">
        <f t="shared" si="189"/>
        <v>0</v>
      </c>
      <c r="DG192" s="423">
        <f t="shared" si="189"/>
        <v>0</v>
      </c>
      <c r="DH192" s="423">
        <f t="shared" si="189"/>
        <v>0</v>
      </c>
      <c r="DI192" s="423">
        <f t="shared" si="189"/>
        <v>0</v>
      </c>
      <c r="DJ192" s="423">
        <f t="shared" si="189"/>
        <v>0</v>
      </c>
      <c r="DK192" s="423">
        <f t="shared" si="189"/>
        <v>0</v>
      </c>
      <c r="DL192" s="423">
        <f t="shared" si="189"/>
        <v>0</v>
      </c>
      <c r="DM192" s="423">
        <f t="shared" si="189"/>
        <v>0</v>
      </c>
      <c r="DN192" s="423">
        <f t="shared" si="189"/>
        <v>0</v>
      </c>
      <c r="DO192" s="423">
        <f t="shared" si="189"/>
        <v>0</v>
      </c>
      <c r="DP192" s="423">
        <f t="shared" si="189"/>
        <v>0</v>
      </c>
      <c r="DQ192" s="423">
        <f t="shared" si="189"/>
        <v>0</v>
      </c>
      <c r="DR192" s="423">
        <f t="shared" si="189"/>
        <v>0</v>
      </c>
      <c r="DS192" s="423">
        <f t="shared" si="189"/>
        <v>0</v>
      </c>
      <c r="DT192" s="423">
        <f t="shared" si="189"/>
        <v>0</v>
      </c>
      <c r="DU192" s="423">
        <f t="shared" si="189"/>
        <v>0</v>
      </c>
      <c r="DV192" s="423">
        <f t="shared" si="189"/>
        <v>0</v>
      </c>
      <c r="DW192" s="423">
        <f t="shared" si="189"/>
        <v>0</v>
      </c>
      <c r="DX192" s="423">
        <f t="shared" si="189"/>
        <v>0</v>
      </c>
      <c r="DY192" s="423">
        <f t="shared" si="189"/>
        <v>0</v>
      </c>
      <c r="DZ192" s="423">
        <f t="shared" si="189"/>
        <v>0</v>
      </c>
      <c r="EA192" s="423">
        <f t="shared" si="189"/>
        <v>0</v>
      </c>
      <c r="EB192" s="423">
        <f t="shared" ref="EB192:FA192" si="190">IF(EB$124=0,0,SUM(EB66)/EB$124*EB$127)</f>
        <v>0</v>
      </c>
      <c r="EC192" s="423">
        <f t="shared" si="190"/>
        <v>0</v>
      </c>
      <c r="ED192" s="423">
        <f t="shared" si="190"/>
        <v>0</v>
      </c>
      <c r="EE192" s="423">
        <f t="shared" si="190"/>
        <v>0</v>
      </c>
      <c r="EF192" s="423">
        <f t="shared" si="190"/>
        <v>0</v>
      </c>
      <c r="EG192" s="423">
        <f t="shared" si="190"/>
        <v>0</v>
      </c>
      <c r="EH192" s="423">
        <f t="shared" si="190"/>
        <v>0</v>
      </c>
      <c r="EI192" s="423">
        <f t="shared" si="190"/>
        <v>0</v>
      </c>
      <c r="EJ192" s="423">
        <f t="shared" si="190"/>
        <v>0</v>
      </c>
      <c r="EK192" s="423">
        <f t="shared" si="190"/>
        <v>0</v>
      </c>
      <c r="EL192" s="423">
        <f t="shared" si="190"/>
        <v>0</v>
      </c>
      <c r="EM192" s="423">
        <f t="shared" si="190"/>
        <v>0</v>
      </c>
      <c r="EN192" s="423">
        <f t="shared" si="190"/>
        <v>0</v>
      </c>
      <c r="EO192" s="423">
        <f t="shared" si="190"/>
        <v>0</v>
      </c>
      <c r="EP192" s="423">
        <f t="shared" si="190"/>
        <v>0</v>
      </c>
      <c r="EQ192" s="423">
        <f t="shared" si="190"/>
        <v>0</v>
      </c>
      <c r="ER192" s="423">
        <f t="shared" si="190"/>
        <v>0</v>
      </c>
      <c r="ES192" s="423">
        <f t="shared" si="190"/>
        <v>0</v>
      </c>
      <c r="ET192" s="423">
        <f t="shared" si="190"/>
        <v>0</v>
      </c>
      <c r="EU192" s="423">
        <f t="shared" si="190"/>
        <v>0</v>
      </c>
      <c r="EV192" s="423">
        <f t="shared" si="190"/>
        <v>0</v>
      </c>
      <c r="EW192" s="423">
        <f t="shared" si="190"/>
        <v>0</v>
      </c>
      <c r="EX192" s="423">
        <f t="shared" si="190"/>
        <v>0</v>
      </c>
      <c r="EY192" s="423">
        <f t="shared" si="190"/>
        <v>0</v>
      </c>
      <c r="EZ192" s="423">
        <f t="shared" si="190"/>
        <v>0</v>
      </c>
      <c r="FA192" s="423">
        <f t="shared" si="190"/>
        <v>0</v>
      </c>
      <c r="FB192" s="393" t="str">
        <f t="shared" si="10"/>
        <v>341</v>
      </c>
    </row>
    <row r="193" spans="1:158" x14ac:dyDescent="0.15">
      <c r="A193" s="423" t="s">
        <v>1768</v>
      </c>
      <c r="B193" s="423" t="s">
        <v>1128</v>
      </c>
      <c r="C193" s="424">
        <f t="shared" si="6"/>
        <v>0</v>
      </c>
      <c r="D193" s="423">
        <f t="shared" ref="D193:BO193" si="191">IF(D$124=0,0,SUM(D67)/D$124*D$127)</f>
        <v>0</v>
      </c>
      <c r="E193" s="423">
        <f t="shared" si="191"/>
        <v>0</v>
      </c>
      <c r="F193" s="423">
        <f t="shared" si="191"/>
        <v>0</v>
      </c>
      <c r="G193" s="423">
        <f t="shared" si="191"/>
        <v>0</v>
      </c>
      <c r="H193" s="423">
        <f t="shared" si="191"/>
        <v>0</v>
      </c>
      <c r="I193" s="423">
        <f t="shared" si="191"/>
        <v>0</v>
      </c>
      <c r="J193" s="423">
        <f t="shared" si="191"/>
        <v>0</v>
      </c>
      <c r="K193" s="423">
        <f t="shared" si="191"/>
        <v>0</v>
      </c>
      <c r="L193" s="423">
        <f t="shared" si="191"/>
        <v>0</v>
      </c>
      <c r="M193" s="423">
        <f t="shared" si="191"/>
        <v>0</v>
      </c>
      <c r="N193" s="423">
        <f t="shared" si="191"/>
        <v>0</v>
      </c>
      <c r="O193" s="423">
        <f t="shared" si="191"/>
        <v>0</v>
      </c>
      <c r="P193" s="423">
        <f t="shared" si="191"/>
        <v>0</v>
      </c>
      <c r="Q193" s="423">
        <f t="shared" si="191"/>
        <v>0</v>
      </c>
      <c r="R193" s="423">
        <f t="shared" si="191"/>
        <v>0</v>
      </c>
      <c r="S193" s="423">
        <f t="shared" si="191"/>
        <v>0</v>
      </c>
      <c r="T193" s="423">
        <f t="shared" si="191"/>
        <v>0</v>
      </c>
      <c r="U193" s="423">
        <f t="shared" si="191"/>
        <v>0</v>
      </c>
      <c r="V193" s="423">
        <f t="shared" si="191"/>
        <v>0</v>
      </c>
      <c r="W193" s="423">
        <f t="shared" si="191"/>
        <v>0</v>
      </c>
      <c r="X193" s="423">
        <f t="shared" si="191"/>
        <v>0</v>
      </c>
      <c r="Y193" s="423">
        <f t="shared" si="191"/>
        <v>0</v>
      </c>
      <c r="Z193" s="423">
        <f t="shared" si="191"/>
        <v>0</v>
      </c>
      <c r="AA193" s="423">
        <f t="shared" si="191"/>
        <v>0</v>
      </c>
      <c r="AB193" s="423">
        <f t="shared" si="191"/>
        <v>0</v>
      </c>
      <c r="AC193" s="423">
        <f t="shared" si="191"/>
        <v>0</v>
      </c>
      <c r="AD193" s="423">
        <f t="shared" si="191"/>
        <v>0</v>
      </c>
      <c r="AE193" s="423">
        <f t="shared" si="191"/>
        <v>0</v>
      </c>
      <c r="AF193" s="423">
        <f t="shared" si="191"/>
        <v>0</v>
      </c>
      <c r="AG193" s="423">
        <f t="shared" si="191"/>
        <v>0</v>
      </c>
      <c r="AH193" s="423">
        <f t="shared" si="191"/>
        <v>0</v>
      </c>
      <c r="AI193" s="423">
        <f t="shared" si="191"/>
        <v>0</v>
      </c>
      <c r="AJ193" s="423">
        <f t="shared" si="191"/>
        <v>0</v>
      </c>
      <c r="AK193" s="423">
        <f t="shared" si="191"/>
        <v>0</v>
      </c>
      <c r="AL193" s="423">
        <f t="shared" si="191"/>
        <v>0</v>
      </c>
      <c r="AM193" s="423">
        <f t="shared" si="191"/>
        <v>0</v>
      </c>
      <c r="AN193" s="423">
        <f t="shared" si="191"/>
        <v>0</v>
      </c>
      <c r="AO193" s="423">
        <f t="shared" si="191"/>
        <v>0</v>
      </c>
      <c r="AP193" s="423">
        <f t="shared" si="191"/>
        <v>0</v>
      </c>
      <c r="AQ193" s="423">
        <f t="shared" si="191"/>
        <v>0</v>
      </c>
      <c r="AR193" s="423">
        <f t="shared" si="191"/>
        <v>0</v>
      </c>
      <c r="AS193" s="423">
        <f t="shared" si="191"/>
        <v>0</v>
      </c>
      <c r="AT193" s="423">
        <f t="shared" si="191"/>
        <v>0</v>
      </c>
      <c r="AU193" s="423">
        <f t="shared" si="191"/>
        <v>0</v>
      </c>
      <c r="AV193" s="423">
        <f t="shared" si="191"/>
        <v>0</v>
      </c>
      <c r="AW193" s="423">
        <f t="shared" si="191"/>
        <v>0</v>
      </c>
      <c r="AX193" s="423">
        <f t="shared" si="191"/>
        <v>0</v>
      </c>
      <c r="AY193" s="423">
        <f t="shared" si="191"/>
        <v>0</v>
      </c>
      <c r="AZ193" s="423">
        <f t="shared" si="191"/>
        <v>0</v>
      </c>
      <c r="BA193" s="423">
        <f t="shared" si="191"/>
        <v>0</v>
      </c>
      <c r="BB193" s="423">
        <f t="shared" si="191"/>
        <v>0</v>
      </c>
      <c r="BC193" s="423">
        <f t="shared" si="191"/>
        <v>0</v>
      </c>
      <c r="BD193" s="423">
        <f t="shared" si="191"/>
        <v>0</v>
      </c>
      <c r="BE193" s="423">
        <f t="shared" si="191"/>
        <v>0</v>
      </c>
      <c r="BF193" s="423">
        <f t="shared" si="191"/>
        <v>0</v>
      </c>
      <c r="BG193" s="423">
        <f t="shared" si="191"/>
        <v>0</v>
      </c>
      <c r="BH193" s="423">
        <f t="shared" si="191"/>
        <v>0</v>
      </c>
      <c r="BI193" s="423">
        <f t="shared" si="191"/>
        <v>0</v>
      </c>
      <c r="BJ193" s="423">
        <f t="shared" si="191"/>
        <v>0</v>
      </c>
      <c r="BK193" s="423">
        <f t="shared" si="191"/>
        <v>0</v>
      </c>
      <c r="BL193" s="423">
        <f t="shared" si="191"/>
        <v>0</v>
      </c>
      <c r="BM193" s="423">
        <f t="shared" si="191"/>
        <v>0</v>
      </c>
      <c r="BN193" s="423">
        <f t="shared" si="191"/>
        <v>0</v>
      </c>
      <c r="BO193" s="423">
        <f t="shared" si="191"/>
        <v>0</v>
      </c>
      <c r="BP193" s="423">
        <f t="shared" ref="BP193:EA193" si="192">IF(BP$124=0,0,SUM(BP67)/BP$124*BP$127)</f>
        <v>0</v>
      </c>
      <c r="BQ193" s="423">
        <f t="shared" si="192"/>
        <v>0</v>
      </c>
      <c r="BR193" s="423">
        <f t="shared" si="192"/>
        <v>0</v>
      </c>
      <c r="BS193" s="423">
        <f t="shared" si="192"/>
        <v>0</v>
      </c>
      <c r="BT193" s="423">
        <f t="shared" si="192"/>
        <v>0</v>
      </c>
      <c r="BU193" s="423">
        <f t="shared" si="192"/>
        <v>0</v>
      </c>
      <c r="BV193" s="423">
        <f t="shared" si="192"/>
        <v>0</v>
      </c>
      <c r="BW193" s="423">
        <f t="shared" si="192"/>
        <v>0</v>
      </c>
      <c r="BX193" s="423">
        <f t="shared" si="192"/>
        <v>0</v>
      </c>
      <c r="BY193" s="423">
        <f t="shared" si="192"/>
        <v>0</v>
      </c>
      <c r="BZ193" s="423">
        <f t="shared" si="192"/>
        <v>0</v>
      </c>
      <c r="CA193" s="423">
        <f t="shared" si="192"/>
        <v>0</v>
      </c>
      <c r="CB193" s="423">
        <f t="shared" si="192"/>
        <v>0</v>
      </c>
      <c r="CC193" s="423">
        <f t="shared" si="192"/>
        <v>0</v>
      </c>
      <c r="CD193" s="423">
        <f t="shared" si="192"/>
        <v>0</v>
      </c>
      <c r="CE193" s="423">
        <f t="shared" si="192"/>
        <v>0</v>
      </c>
      <c r="CF193" s="423">
        <f t="shared" si="192"/>
        <v>0</v>
      </c>
      <c r="CG193" s="423">
        <f t="shared" si="192"/>
        <v>0</v>
      </c>
      <c r="CH193" s="423">
        <f t="shared" si="192"/>
        <v>0</v>
      </c>
      <c r="CI193" s="423">
        <f t="shared" si="192"/>
        <v>0</v>
      </c>
      <c r="CJ193" s="423">
        <f t="shared" si="192"/>
        <v>0</v>
      </c>
      <c r="CK193" s="423">
        <f t="shared" si="192"/>
        <v>0</v>
      </c>
      <c r="CL193" s="423">
        <f t="shared" si="192"/>
        <v>0</v>
      </c>
      <c r="CM193" s="423">
        <f t="shared" si="192"/>
        <v>0</v>
      </c>
      <c r="CN193" s="423">
        <f t="shared" si="192"/>
        <v>0</v>
      </c>
      <c r="CO193" s="423">
        <f t="shared" si="192"/>
        <v>0</v>
      </c>
      <c r="CP193" s="423">
        <f t="shared" si="192"/>
        <v>0</v>
      </c>
      <c r="CQ193" s="423">
        <f t="shared" si="192"/>
        <v>0</v>
      </c>
      <c r="CR193" s="423">
        <f t="shared" si="192"/>
        <v>0</v>
      </c>
      <c r="CS193" s="423">
        <f t="shared" si="192"/>
        <v>0</v>
      </c>
      <c r="CT193" s="423">
        <f t="shared" si="192"/>
        <v>0</v>
      </c>
      <c r="CU193" s="423">
        <f t="shared" si="192"/>
        <v>0</v>
      </c>
      <c r="CV193" s="423">
        <f t="shared" si="192"/>
        <v>0</v>
      </c>
      <c r="CW193" s="423">
        <f t="shared" si="192"/>
        <v>0</v>
      </c>
      <c r="CX193" s="423">
        <f t="shared" si="192"/>
        <v>0</v>
      </c>
      <c r="CY193" s="423">
        <f t="shared" si="192"/>
        <v>0</v>
      </c>
      <c r="CZ193" s="423">
        <f t="shared" si="192"/>
        <v>0</v>
      </c>
      <c r="DA193" s="423">
        <f t="shared" si="192"/>
        <v>0</v>
      </c>
      <c r="DB193" s="423">
        <f t="shared" si="192"/>
        <v>0</v>
      </c>
      <c r="DC193" s="423">
        <f t="shared" si="192"/>
        <v>0</v>
      </c>
      <c r="DD193" s="423">
        <f t="shared" si="192"/>
        <v>0</v>
      </c>
      <c r="DE193" s="423">
        <f t="shared" si="192"/>
        <v>0</v>
      </c>
      <c r="DF193" s="423">
        <f t="shared" si="192"/>
        <v>0</v>
      </c>
      <c r="DG193" s="423">
        <f t="shared" si="192"/>
        <v>0</v>
      </c>
      <c r="DH193" s="423">
        <f t="shared" si="192"/>
        <v>0</v>
      </c>
      <c r="DI193" s="423">
        <f t="shared" si="192"/>
        <v>0</v>
      </c>
      <c r="DJ193" s="423">
        <f t="shared" si="192"/>
        <v>0</v>
      </c>
      <c r="DK193" s="423">
        <f t="shared" si="192"/>
        <v>0</v>
      </c>
      <c r="DL193" s="423">
        <f t="shared" si="192"/>
        <v>0</v>
      </c>
      <c r="DM193" s="423">
        <f t="shared" si="192"/>
        <v>0</v>
      </c>
      <c r="DN193" s="423">
        <f t="shared" si="192"/>
        <v>0</v>
      </c>
      <c r="DO193" s="423">
        <f t="shared" si="192"/>
        <v>0</v>
      </c>
      <c r="DP193" s="423">
        <f t="shared" si="192"/>
        <v>0</v>
      </c>
      <c r="DQ193" s="423">
        <f t="shared" si="192"/>
        <v>0</v>
      </c>
      <c r="DR193" s="423">
        <f t="shared" si="192"/>
        <v>0</v>
      </c>
      <c r="DS193" s="423">
        <f t="shared" si="192"/>
        <v>0</v>
      </c>
      <c r="DT193" s="423">
        <f t="shared" si="192"/>
        <v>0</v>
      </c>
      <c r="DU193" s="423">
        <f t="shared" si="192"/>
        <v>0</v>
      </c>
      <c r="DV193" s="423">
        <f t="shared" si="192"/>
        <v>0</v>
      </c>
      <c r="DW193" s="423">
        <f t="shared" si="192"/>
        <v>0</v>
      </c>
      <c r="DX193" s="423">
        <f t="shared" si="192"/>
        <v>0</v>
      </c>
      <c r="DY193" s="423">
        <f t="shared" si="192"/>
        <v>0</v>
      </c>
      <c r="DZ193" s="423">
        <f t="shared" si="192"/>
        <v>0</v>
      </c>
      <c r="EA193" s="423">
        <f t="shared" si="192"/>
        <v>0</v>
      </c>
      <c r="EB193" s="423">
        <f t="shared" ref="EB193:FA193" si="193">IF(EB$124=0,0,SUM(EB67)/EB$124*EB$127)</f>
        <v>0</v>
      </c>
      <c r="EC193" s="423">
        <f t="shared" si="193"/>
        <v>0</v>
      </c>
      <c r="ED193" s="423">
        <f t="shared" si="193"/>
        <v>0</v>
      </c>
      <c r="EE193" s="423">
        <f t="shared" si="193"/>
        <v>0</v>
      </c>
      <c r="EF193" s="423">
        <f t="shared" si="193"/>
        <v>0</v>
      </c>
      <c r="EG193" s="423">
        <f t="shared" si="193"/>
        <v>0</v>
      </c>
      <c r="EH193" s="423">
        <f t="shared" si="193"/>
        <v>0</v>
      </c>
      <c r="EI193" s="423">
        <f t="shared" si="193"/>
        <v>0</v>
      </c>
      <c r="EJ193" s="423">
        <f t="shared" si="193"/>
        <v>0</v>
      </c>
      <c r="EK193" s="423">
        <f t="shared" si="193"/>
        <v>0</v>
      </c>
      <c r="EL193" s="423">
        <f t="shared" si="193"/>
        <v>0</v>
      </c>
      <c r="EM193" s="423">
        <f t="shared" si="193"/>
        <v>0</v>
      </c>
      <c r="EN193" s="423">
        <f t="shared" si="193"/>
        <v>0</v>
      </c>
      <c r="EO193" s="423">
        <f t="shared" si="193"/>
        <v>0</v>
      </c>
      <c r="EP193" s="423">
        <f t="shared" si="193"/>
        <v>0</v>
      </c>
      <c r="EQ193" s="423">
        <f t="shared" si="193"/>
        <v>0</v>
      </c>
      <c r="ER193" s="423">
        <f t="shared" si="193"/>
        <v>0</v>
      </c>
      <c r="ES193" s="423">
        <f t="shared" si="193"/>
        <v>0</v>
      </c>
      <c r="ET193" s="423">
        <f t="shared" si="193"/>
        <v>0</v>
      </c>
      <c r="EU193" s="423">
        <f t="shared" si="193"/>
        <v>0</v>
      </c>
      <c r="EV193" s="423">
        <f t="shared" si="193"/>
        <v>0</v>
      </c>
      <c r="EW193" s="423">
        <f t="shared" si="193"/>
        <v>0</v>
      </c>
      <c r="EX193" s="423">
        <f t="shared" si="193"/>
        <v>0</v>
      </c>
      <c r="EY193" s="423">
        <f t="shared" si="193"/>
        <v>0</v>
      </c>
      <c r="EZ193" s="423">
        <f t="shared" si="193"/>
        <v>0</v>
      </c>
      <c r="FA193" s="423">
        <f t="shared" si="193"/>
        <v>0</v>
      </c>
      <c r="FB193" s="393" t="str">
        <f t="shared" si="10"/>
        <v>341</v>
      </c>
    </row>
    <row r="194" spans="1:158" x14ac:dyDescent="0.15">
      <c r="A194" s="423" t="s">
        <v>1767</v>
      </c>
      <c r="B194" s="423" t="s">
        <v>1129</v>
      </c>
      <c r="C194" s="424">
        <f t="shared" si="6"/>
        <v>0</v>
      </c>
      <c r="D194" s="423">
        <f t="shared" ref="D194:BO194" si="194">IF(D$124=0,0,SUM(D68)/D$124*D$127)</f>
        <v>0</v>
      </c>
      <c r="E194" s="423">
        <f t="shared" si="194"/>
        <v>0</v>
      </c>
      <c r="F194" s="423">
        <f t="shared" si="194"/>
        <v>0</v>
      </c>
      <c r="G194" s="423">
        <f t="shared" si="194"/>
        <v>0</v>
      </c>
      <c r="H194" s="423">
        <f t="shared" si="194"/>
        <v>0</v>
      </c>
      <c r="I194" s="423">
        <f t="shared" si="194"/>
        <v>0</v>
      </c>
      <c r="J194" s="423">
        <f t="shared" si="194"/>
        <v>0</v>
      </c>
      <c r="K194" s="423">
        <f t="shared" si="194"/>
        <v>0</v>
      </c>
      <c r="L194" s="423">
        <f t="shared" si="194"/>
        <v>0</v>
      </c>
      <c r="M194" s="423">
        <f t="shared" si="194"/>
        <v>0</v>
      </c>
      <c r="N194" s="423">
        <f t="shared" si="194"/>
        <v>0</v>
      </c>
      <c r="O194" s="423">
        <f t="shared" si="194"/>
        <v>0</v>
      </c>
      <c r="P194" s="423">
        <f t="shared" si="194"/>
        <v>0</v>
      </c>
      <c r="Q194" s="423">
        <f t="shared" si="194"/>
        <v>0</v>
      </c>
      <c r="R194" s="423">
        <f t="shared" si="194"/>
        <v>0</v>
      </c>
      <c r="S194" s="423">
        <f t="shared" si="194"/>
        <v>0</v>
      </c>
      <c r="T194" s="423">
        <f t="shared" si="194"/>
        <v>0</v>
      </c>
      <c r="U194" s="423">
        <f t="shared" si="194"/>
        <v>0</v>
      </c>
      <c r="V194" s="423">
        <f t="shared" si="194"/>
        <v>0</v>
      </c>
      <c r="W194" s="423">
        <f t="shared" si="194"/>
        <v>0</v>
      </c>
      <c r="X194" s="423">
        <f t="shared" si="194"/>
        <v>0</v>
      </c>
      <c r="Y194" s="423">
        <f t="shared" si="194"/>
        <v>0</v>
      </c>
      <c r="Z194" s="423">
        <f t="shared" si="194"/>
        <v>0</v>
      </c>
      <c r="AA194" s="423">
        <f t="shared" si="194"/>
        <v>0</v>
      </c>
      <c r="AB194" s="423">
        <f t="shared" si="194"/>
        <v>0</v>
      </c>
      <c r="AC194" s="423">
        <f t="shared" si="194"/>
        <v>0</v>
      </c>
      <c r="AD194" s="423">
        <f t="shared" si="194"/>
        <v>0</v>
      </c>
      <c r="AE194" s="423">
        <f t="shared" si="194"/>
        <v>0</v>
      </c>
      <c r="AF194" s="423">
        <f t="shared" si="194"/>
        <v>0</v>
      </c>
      <c r="AG194" s="423">
        <f t="shared" si="194"/>
        <v>0</v>
      </c>
      <c r="AH194" s="423">
        <f t="shared" si="194"/>
        <v>0</v>
      </c>
      <c r="AI194" s="423">
        <f t="shared" si="194"/>
        <v>0</v>
      </c>
      <c r="AJ194" s="423">
        <f t="shared" si="194"/>
        <v>0</v>
      </c>
      <c r="AK194" s="423">
        <f t="shared" si="194"/>
        <v>0</v>
      </c>
      <c r="AL194" s="423">
        <f t="shared" si="194"/>
        <v>0</v>
      </c>
      <c r="AM194" s="423">
        <f t="shared" si="194"/>
        <v>0</v>
      </c>
      <c r="AN194" s="423">
        <f t="shared" si="194"/>
        <v>0</v>
      </c>
      <c r="AO194" s="423">
        <f t="shared" si="194"/>
        <v>0</v>
      </c>
      <c r="AP194" s="423">
        <f t="shared" si="194"/>
        <v>0</v>
      </c>
      <c r="AQ194" s="423">
        <f t="shared" si="194"/>
        <v>0</v>
      </c>
      <c r="AR194" s="423">
        <f t="shared" si="194"/>
        <v>0</v>
      </c>
      <c r="AS194" s="423">
        <f t="shared" si="194"/>
        <v>0</v>
      </c>
      <c r="AT194" s="423">
        <f t="shared" si="194"/>
        <v>0</v>
      </c>
      <c r="AU194" s="423">
        <f t="shared" si="194"/>
        <v>0</v>
      </c>
      <c r="AV194" s="423">
        <f t="shared" si="194"/>
        <v>0</v>
      </c>
      <c r="AW194" s="423">
        <f t="shared" si="194"/>
        <v>0</v>
      </c>
      <c r="AX194" s="423">
        <f t="shared" si="194"/>
        <v>0</v>
      </c>
      <c r="AY194" s="423">
        <f t="shared" si="194"/>
        <v>0</v>
      </c>
      <c r="AZ194" s="423">
        <f t="shared" si="194"/>
        <v>0</v>
      </c>
      <c r="BA194" s="423">
        <f t="shared" si="194"/>
        <v>0</v>
      </c>
      <c r="BB194" s="423">
        <f t="shared" si="194"/>
        <v>0</v>
      </c>
      <c r="BC194" s="423">
        <f t="shared" si="194"/>
        <v>0</v>
      </c>
      <c r="BD194" s="423">
        <f t="shared" si="194"/>
        <v>0</v>
      </c>
      <c r="BE194" s="423">
        <f t="shared" si="194"/>
        <v>0</v>
      </c>
      <c r="BF194" s="423">
        <f t="shared" si="194"/>
        <v>0</v>
      </c>
      <c r="BG194" s="423">
        <f t="shared" si="194"/>
        <v>0</v>
      </c>
      <c r="BH194" s="423">
        <f t="shared" si="194"/>
        <v>0</v>
      </c>
      <c r="BI194" s="423">
        <f t="shared" si="194"/>
        <v>0</v>
      </c>
      <c r="BJ194" s="423">
        <f t="shared" si="194"/>
        <v>0</v>
      </c>
      <c r="BK194" s="423">
        <f t="shared" si="194"/>
        <v>0</v>
      </c>
      <c r="BL194" s="423">
        <f t="shared" si="194"/>
        <v>0</v>
      </c>
      <c r="BM194" s="423">
        <f t="shared" si="194"/>
        <v>0</v>
      </c>
      <c r="BN194" s="423">
        <f t="shared" si="194"/>
        <v>0</v>
      </c>
      <c r="BO194" s="423">
        <f t="shared" si="194"/>
        <v>0</v>
      </c>
      <c r="BP194" s="423">
        <f t="shared" ref="BP194:EA194" si="195">IF(BP$124=0,0,SUM(BP68)/BP$124*BP$127)</f>
        <v>0</v>
      </c>
      <c r="BQ194" s="423">
        <f t="shared" si="195"/>
        <v>0</v>
      </c>
      <c r="BR194" s="423">
        <f t="shared" si="195"/>
        <v>0</v>
      </c>
      <c r="BS194" s="423">
        <f t="shared" si="195"/>
        <v>0</v>
      </c>
      <c r="BT194" s="423">
        <f t="shared" si="195"/>
        <v>0</v>
      </c>
      <c r="BU194" s="423">
        <f t="shared" si="195"/>
        <v>0</v>
      </c>
      <c r="BV194" s="423">
        <f t="shared" si="195"/>
        <v>0</v>
      </c>
      <c r="BW194" s="423">
        <f t="shared" si="195"/>
        <v>0</v>
      </c>
      <c r="BX194" s="423">
        <f t="shared" si="195"/>
        <v>0</v>
      </c>
      <c r="BY194" s="423">
        <f t="shared" si="195"/>
        <v>0</v>
      </c>
      <c r="BZ194" s="423">
        <f t="shared" si="195"/>
        <v>0</v>
      </c>
      <c r="CA194" s="423">
        <f t="shared" si="195"/>
        <v>0</v>
      </c>
      <c r="CB194" s="423">
        <f t="shared" si="195"/>
        <v>0</v>
      </c>
      <c r="CC194" s="423">
        <f t="shared" si="195"/>
        <v>0</v>
      </c>
      <c r="CD194" s="423">
        <f t="shared" si="195"/>
        <v>0</v>
      </c>
      <c r="CE194" s="423">
        <f t="shared" si="195"/>
        <v>0</v>
      </c>
      <c r="CF194" s="423">
        <f t="shared" si="195"/>
        <v>0</v>
      </c>
      <c r="CG194" s="423">
        <f t="shared" si="195"/>
        <v>0</v>
      </c>
      <c r="CH194" s="423">
        <f t="shared" si="195"/>
        <v>0</v>
      </c>
      <c r="CI194" s="423">
        <f t="shared" si="195"/>
        <v>0</v>
      </c>
      <c r="CJ194" s="423">
        <f t="shared" si="195"/>
        <v>0</v>
      </c>
      <c r="CK194" s="423">
        <f t="shared" si="195"/>
        <v>0</v>
      </c>
      <c r="CL194" s="423">
        <f t="shared" si="195"/>
        <v>0</v>
      </c>
      <c r="CM194" s="423">
        <f t="shared" si="195"/>
        <v>0</v>
      </c>
      <c r="CN194" s="423">
        <f t="shared" si="195"/>
        <v>0</v>
      </c>
      <c r="CO194" s="423">
        <f t="shared" si="195"/>
        <v>0</v>
      </c>
      <c r="CP194" s="423">
        <f t="shared" si="195"/>
        <v>0</v>
      </c>
      <c r="CQ194" s="423">
        <f t="shared" si="195"/>
        <v>0</v>
      </c>
      <c r="CR194" s="423">
        <f t="shared" si="195"/>
        <v>0</v>
      </c>
      <c r="CS194" s="423">
        <f t="shared" si="195"/>
        <v>0</v>
      </c>
      <c r="CT194" s="423">
        <f t="shared" si="195"/>
        <v>0</v>
      </c>
      <c r="CU194" s="423">
        <f t="shared" si="195"/>
        <v>0</v>
      </c>
      <c r="CV194" s="423">
        <f t="shared" si="195"/>
        <v>0</v>
      </c>
      <c r="CW194" s="423">
        <f t="shared" si="195"/>
        <v>0</v>
      </c>
      <c r="CX194" s="423">
        <f t="shared" si="195"/>
        <v>0</v>
      </c>
      <c r="CY194" s="423">
        <f t="shared" si="195"/>
        <v>0</v>
      </c>
      <c r="CZ194" s="423">
        <f t="shared" si="195"/>
        <v>0</v>
      </c>
      <c r="DA194" s="423">
        <f t="shared" si="195"/>
        <v>0</v>
      </c>
      <c r="DB194" s="423">
        <f t="shared" si="195"/>
        <v>0</v>
      </c>
      <c r="DC194" s="423">
        <f t="shared" si="195"/>
        <v>0</v>
      </c>
      <c r="DD194" s="423">
        <f t="shared" si="195"/>
        <v>0</v>
      </c>
      <c r="DE194" s="423">
        <f t="shared" si="195"/>
        <v>0</v>
      </c>
      <c r="DF194" s="423">
        <f t="shared" si="195"/>
        <v>0</v>
      </c>
      <c r="DG194" s="423">
        <f t="shared" si="195"/>
        <v>0</v>
      </c>
      <c r="DH194" s="423">
        <f t="shared" si="195"/>
        <v>0</v>
      </c>
      <c r="DI194" s="423">
        <f t="shared" si="195"/>
        <v>0</v>
      </c>
      <c r="DJ194" s="423">
        <f t="shared" si="195"/>
        <v>0</v>
      </c>
      <c r="DK194" s="423">
        <f t="shared" si="195"/>
        <v>0</v>
      </c>
      <c r="DL194" s="423">
        <f t="shared" si="195"/>
        <v>0</v>
      </c>
      <c r="DM194" s="423">
        <f t="shared" si="195"/>
        <v>0</v>
      </c>
      <c r="DN194" s="423">
        <f t="shared" si="195"/>
        <v>0</v>
      </c>
      <c r="DO194" s="423">
        <f t="shared" si="195"/>
        <v>0</v>
      </c>
      <c r="DP194" s="423">
        <f t="shared" si="195"/>
        <v>0</v>
      </c>
      <c r="DQ194" s="423">
        <f t="shared" si="195"/>
        <v>0</v>
      </c>
      <c r="DR194" s="423">
        <f t="shared" si="195"/>
        <v>0</v>
      </c>
      <c r="DS194" s="423">
        <f t="shared" si="195"/>
        <v>0</v>
      </c>
      <c r="DT194" s="423">
        <f t="shared" si="195"/>
        <v>0</v>
      </c>
      <c r="DU194" s="423">
        <f t="shared" si="195"/>
        <v>0</v>
      </c>
      <c r="DV194" s="423">
        <f t="shared" si="195"/>
        <v>0</v>
      </c>
      <c r="DW194" s="423">
        <f t="shared" si="195"/>
        <v>0</v>
      </c>
      <c r="DX194" s="423">
        <f t="shared" si="195"/>
        <v>0</v>
      </c>
      <c r="DY194" s="423">
        <f t="shared" si="195"/>
        <v>0</v>
      </c>
      <c r="DZ194" s="423">
        <f t="shared" si="195"/>
        <v>0</v>
      </c>
      <c r="EA194" s="423">
        <f t="shared" si="195"/>
        <v>0</v>
      </c>
      <c r="EB194" s="423">
        <f t="shared" ref="EB194:FA194" si="196">IF(EB$124=0,0,SUM(EB68)/EB$124*EB$127)</f>
        <v>0</v>
      </c>
      <c r="EC194" s="423">
        <f t="shared" si="196"/>
        <v>0</v>
      </c>
      <c r="ED194" s="423">
        <f t="shared" si="196"/>
        <v>0</v>
      </c>
      <c r="EE194" s="423">
        <f t="shared" si="196"/>
        <v>0</v>
      </c>
      <c r="EF194" s="423">
        <f t="shared" si="196"/>
        <v>0</v>
      </c>
      <c r="EG194" s="423">
        <f t="shared" si="196"/>
        <v>0</v>
      </c>
      <c r="EH194" s="423">
        <f t="shared" si="196"/>
        <v>0</v>
      </c>
      <c r="EI194" s="423">
        <f t="shared" si="196"/>
        <v>0</v>
      </c>
      <c r="EJ194" s="423">
        <f t="shared" si="196"/>
        <v>0</v>
      </c>
      <c r="EK194" s="423">
        <f t="shared" si="196"/>
        <v>0</v>
      </c>
      <c r="EL194" s="423">
        <f t="shared" si="196"/>
        <v>0</v>
      </c>
      <c r="EM194" s="423">
        <f t="shared" si="196"/>
        <v>0</v>
      </c>
      <c r="EN194" s="423">
        <f t="shared" si="196"/>
        <v>0</v>
      </c>
      <c r="EO194" s="423">
        <f t="shared" si="196"/>
        <v>0</v>
      </c>
      <c r="EP194" s="423">
        <f t="shared" si="196"/>
        <v>0</v>
      </c>
      <c r="EQ194" s="423">
        <f t="shared" si="196"/>
        <v>0</v>
      </c>
      <c r="ER194" s="423">
        <f t="shared" si="196"/>
        <v>0</v>
      </c>
      <c r="ES194" s="423">
        <f t="shared" si="196"/>
        <v>0</v>
      </c>
      <c r="ET194" s="423">
        <f t="shared" si="196"/>
        <v>0</v>
      </c>
      <c r="EU194" s="423">
        <f t="shared" si="196"/>
        <v>0</v>
      </c>
      <c r="EV194" s="423">
        <f t="shared" si="196"/>
        <v>0</v>
      </c>
      <c r="EW194" s="423">
        <f t="shared" si="196"/>
        <v>0</v>
      </c>
      <c r="EX194" s="423">
        <f t="shared" si="196"/>
        <v>0</v>
      </c>
      <c r="EY194" s="423">
        <f t="shared" si="196"/>
        <v>0</v>
      </c>
      <c r="EZ194" s="423">
        <f t="shared" si="196"/>
        <v>0</v>
      </c>
      <c r="FA194" s="423">
        <f t="shared" si="196"/>
        <v>0</v>
      </c>
      <c r="FB194" s="393" t="str">
        <f t="shared" si="10"/>
        <v>341</v>
      </c>
    </row>
    <row r="195" spans="1:158" x14ac:dyDescent="0.15">
      <c r="A195" s="423" t="s">
        <v>1766</v>
      </c>
      <c r="B195" s="423" t="s">
        <v>1130</v>
      </c>
      <c r="C195" s="424">
        <f t="shared" si="6"/>
        <v>0</v>
      </c>
      <c r="D195" s="423">
        <f t="shared" ref="D195:BO195" si="197">IF(D$124=0,0,SUM(D69)/D$124*D$127)</f>
        <v>0</v>
      </c>
      <c r="E195" s="423">
        <f t="shared" si="197"/>
        <v>0</v>
      </c>
      <c r="F195" s="423">
        <f t="shared" si="197"/>
        <v>0</v>
      </c>
      <c r="G195" s="423">
        <f t="shared" si="197"/>
        <v>0</v>
      </c>
      <c r="H195" s="423">
        <f t="shared" si="197"/>
        <v>0</v>
      </c>
      <c r="I195" s="423">
        <f t="shared" si="197"/>
        <v>0</v>
      </c>
      <c r="J195" s="423">
        <f t="shared" si="197"/>
        <v>0</v>
      </c>
      <c r="K195" s="423">
        <f t="shared" si="197"/>
        <v>0</v>
      </c>
      <c r="L195" s="423">
        <f t="shared" si="197"/>
        <v>0</v>
      </c>
      <c r="M195" s="423">
        <f t="shared" si="197"/>
        <v>0</v>
      </c>
      <c r="N195" s="423">
        <f t="shared" si="197"/>
        <v>0</v>
      </c>
      <c r="O195" s="423">
        <f t="shared" si="197"/>
        <v>0</v>
      </c>
      <c r="P195" s="423">
        <f t="shared" si="197"/>
        <v>0</v>
      </c>
      <c r="Q195" s="423">
        <f t="shared" si="197"/>
        <v>0</v>
      </c>
      <c r="R195" s="423">
        <f t="shared" si="197"/>
        <v>0</v>
      </c>
      <c r="S195" s="423">
        <f t="shared" si="197"/>
        <v>0</v>
      </c>
      <c r="T195" s="423">
        <f t="shared" si="197"/>
        <v>0</v>
      </c>
      <c r="U195" s="423">
        <f t="shared" si="197"/>
        <v>0</v>
      </c>
      <c r="V195" s="423">
        <f t="shared" si="197"/>
        <v>0</v>
      </c>
      <c r="W195" s="423">
        <f t="shared" si="197"/>
        <v>0</v>
      </c>
      <c r="X195" s="423">
        <f t="shared" si="197"/>
        <v>0</v>
      </c>
      <c r="Y195" s="423">
        <f t="shared" si="197"/>
        <v>0</v>
      </c>
      <c r="Z195" s="423">
        <f t="shared" si="197"/>
        <v>0</v>
      </c>
      <c r="AA195" s="423">
        <f t="shared" si="197"/>
        <v>0</v>
      </c>
      <c r="AB195" s="423">
        <f t="shared" si="197"/>
        <v>0</v>
      </c>
      <c r="AC195" s="423">
        <f t="shared" si="197"/>
        <v>0</v>
      </c>
      <c r="AD195" s="423">
        <f t="shared" si="197"/>
        <v>0</v>
      </c>
      <c r="AE195" s="423">
        <f t="shared" si="197"/>
        <v>0</v>
      </c>
      <c r="AF195" s="423">
        <f t="shared" si="197"/>
        <v>0</v>
      </c>
      <c r="AG195" s="423">
        <f t="shared" si="197"/>
        <v>0</v>
      </c>
      <c r="AH195" s="423">
        <f t="shared" si="197"/>
        <v>0</v>
      </c>
      <c r="AI195" s="423">
        <f t="shared" si="197"/>
        <v>0</v>
      </c>
      <c r="AJ195" s="423">
        <f t="shared" si="197"/>
        <v>0</v>
      </c>
      <c r="AK195" s="423">
        <f t="shared" si="197"/>
        <v>0</v>
      </c>
      <c r="AL195" s="423">
        <f t="shared" si="197"/>
        <v>0</v>
      </c>
      <c r="AM195" s="423">
        <f t="shared" si="197"/>
        <v>0</v>
      </c>
      <c r="AN195" s="423">
        <f t="shared" si="197"/>
        <v>0</v>
      </c>
      <c r="AO195" s="423">
        <f t="shared" si="197"/>
        <v>0</v>
      </c>
      <c r="AP195" s="423">
        <f t="shared" si="197"/>
        <v>0</v>
      </c>
      <c r="AQ195" s="423">
        <f t="shared" si="197"/>
        <v>0</v>
      </c>
      <c r="AR195" s="423">
        <f t="shared" si="197"/>
        <v>0</v>
      </c>
      <c r="AS195" s="423">
        <f t="shared" si="197"/>
        <v>0</v>
      </c>
      <c r="AT195" s="423">
        <f t="shared" si="197"/>
        <v>0</v>
      </c>
      <c r="AU195" s="423">
        <f t="shared" si="197"/>
        <v>0</v>
      </c>
      <c r="AV195" s="423">
        <f t="shared" si="197"/>
        <v>0</v>
      </c>
      <c r="AW195" s="423">
        <f t="shared" si="197"/>
        <v>0</v>
      </c>
      <c r="AX195" s="423">
        <f t="shared" si="197"/>
        <v>0</v>
      </c>
      <c r="AY195" s="423">
        <f t="shared" si="197"/>
        <v>0</v>
      </c>
      <c r="AZ195" s="423">
        <f t="shared" si="197"/>
        <v>0</v>
      </c>
      <c r="BA195" s="423">
        <f t="shared" si="197"/>
        <v>0</v>
      </c>
      <c r="BB195" s="423">
        <f t="shared" si="197"/>
        <v>0</v>
      </c>
      <c r="BC195" s="423">
        <f t="shared" si="197"/>
        <v>0</v>
      </c>
      <c r="BD195" s="423">
        <f t="shared" si="197"/>
        <v>0</v>
      </c>
      <c r="BE195" s="423">
        <f t="shared" si="197"/>
        <v>0</v>
      </c>
      <c r="BF195" s="423">
        <f t="shared" si="197"/>
        <v>0</v>
      </c>
      <c r="BG195" s="423">
        <f t="shared" si="197"/>
        <v>0</v>
      </c>
      <c r="BH195" s="423">
        <f t="shared" si="197"/>
        <v>0</v>
      </c>
      <c r="BI195" s="423">
        <f t="shared" si="197"/>
        <v>0</v>
      </c>
      <c r="BJ195" s="423">
        <f t="shared" si="197"/>
        <v>0</v>
      </c>
      <c r="BK195" s="423">
        <f t="shared" si="197"/>
        <v>0</v>
      </c>
      <c r="BL195" s="423">
        <f t="shared" si="197"/>
        <v>0</v>
      </c>
      <c r="BM195" s="423">
        <f t="shared" si="197"/>
        <v>0</v>
      </c>
      <c r="BN195" s="423">
        <f t="shared" si="197"/>
        <v>0</v>
      </c>
      <c r="BO195" s="423">
        <f t="shared" si="197"/>
        <v>0</v>
      </c>
      <c r="BP195" s="423">
        <f t="shared" ref="BP195:EA195" si="198">IF(BP$124=0,0,SUM(BP69)/BP$124*BP$127)</f>
        <v>0</v>
      </c>
      <c r="BQ195" s="423">
        <f t="shared" si="198"/>
        <v>0</v>
      </c>
      <c r="BR195" s="423">
        <f t="shared" si="198"/>
        <v>0</v>
      </c>
      <c r="BS195" s="423">
        <f t="shared" si="198"/>
        <v>0</v>
      </c>
      <c r="BT195" s="423">
        <f t="shared" si="198"/>
        <v>0</v>
      </c>
      <c r="BU195" s="423">
        <f t="shared" si="198"/>
        <v>0</v>
      </c>
      <c r="BV195" s="423">
        <f t="shared" si="198"/>
        <v>0</v>
      </c>
      <c r="BW195" s="423">
        <f t="shared" si="198"/>
        <v>0</v>
      </c>
      <c r="BX195" s="423">
        <f t="shared" si="198"/>
        <v>0</v>
      </c>
      <c r="BY195" s="423">
        <f t="shared" si="198"/>
        <v>0</v>
      </c>
      <c r="BZ195" s="423">
        <f t="shared" si="198"/>
        <v>0</v>
      </c>
      <c r="CA195" s="423">
        <f t="shared" si="198"/>
        <v>0</v>
      </c>
      <c r="CB195" s="423">
        <f t="shared" si="198"/>
        <v>0</v>
      </c>
      <c r="CC195" s="423">
        <f t="shared" si="198"/>
        <v>0</v>
      </c>
      <c r="CD195" s="423">
        <f t="shared" si="198"/>
        <v>0</v>
      </c>
      <c r="CE195" s="423">
        <f t="shared" si="198"/>
        <v>0</v>
      </c>
      <c r="CF195" s="423">
        <f t="shared" si="198"/>
        <v>0</v>
      </c>
      <c r="CG195" s="423">
        <f t="shared" si="198"/>
        <v>0</v>
      </c>
      <c r="CH195" s="423">
        <f t="shared" si="198"/>
        <v>0</v>
      </c>
      <c r="CI195" s="423">
        <f t="shared" si="198"/>
        <v>0</v>
      </c>
      <c r="CJ195" s="423">
        <f t="shared" si="198"/>
        <v>0</v>
      </c>
      <c r="CK195" s="423">
        <f t="shared" si="198"/>
        <v>0</v>
      </c>
      <c r="CL195" s="423">
        <f t="shared" si="198"/>
        <v>0</v>
      </c>
      <c r="CM195" s="423">
        <f t="shared" si="198"/>
        <v>0</v>
      </c>
      <c r="CN195" s="423">
        <f t="shared" si="198"/>
        <v>0</v>
      </c>
      <c r="CO195" s="423">
        <f t="shared" si="198"/>
        <v>0</v>
      </c>
      <c r="CP195" s="423">
        <f t="shared" si="198"/>
        <v>0</v>
      </c>
      <c r="CQ195" s="423">
        <f t="shared" si="198"/>
        <v>0</v>
      </c>
      <c r="CR195" s="423">
        <f t="shared" si="198"/>
        <v>0</v>
      </c>
      <c r="CS195" s="423">
        <f t="shared" si="198"/>
        <v>0</v>
      </c>
      <c r="CT195" s="423">
        <f t="shared" si="198"/>
        <v>0</v>
      </c>
      <c r="CU195" s="423">
        <f t="shared" si="198"/>
        <v>0</v>
      </c>
      <c r="CV195" s="423">
        <f t="shared" si="198"/>
        <v>0</v>
      </c>
      <c r="CW195" s="423">
        <f t="shared" si="198"/>
        <v>0</v>
      </c>
      <c r="CX195" s="423">
        <f t="shared" si="198"/>
        <v>0</v>
      </c>
      <c r="CY195" s="423">
        <f t="shared" si="198"/>
        <v>0</v>
      </c>
      <c r="CZ195" s="423">
        <f t="shared" si="198"/>
        <v>0</v>
      </c>
      <c r="DA195" s="423">
        <f t="shared" si="198"/>
        <v>0</v>
      </c>
      <c r="DB195" s="423">
        <f t="shared" si="198"/>
        <v>0</v>
      </c>
      <c r="DC195" s="423">
        <f t="shared" si="198"/>
        <v>0</v>
      </c>
      <c r="DD195" s="423">
        <f t="shared" si="198"/>
        <v>0</v>
      </c>
      <c r="DE195" s="423">
        <f t="shared" si="198"/>
        <v>0</v>
      </c>
      <c r="DF195" s="423">
        <f t="shared" si="198"/>
        <v>0</v>
      </c>
      <c r="DG195" s="423">
        <f t="shared" si="198"/>
        <v>0</v>
      </c>
      <c r="DH195" s="423">
        <f t="shared" si="198"/>
        <v>0</v>
      </c>
      <c r="DI195" s="423">
        <f t="shared" si="198"/>
        <v>0</v>
      </c>
      <c r="DJ195" s="423">
        <f t="shared" si="198"/>
        <v>0</v>
      </c>
      <c r="DK195" s="423">
        <f t="shared" si="198"/>
        <v>0</v>
      </c>
      <c r="DL195" s="423">
        <f t="shared" si="198"/>
        <v>0</v>
      </c>
      <c r="DM195" s="423">
        <f t="shared" si="198"/>
        <v>0</v>
      </c>
      <c r="DN195" s="423">
        <f t="shared" si="198"/>
        <v>0</v>
      </c>
      <c r="DO195" s="423">
        <f t="shared" si="198"/>
        <v>0</v>
      </c>
      <c r="DP195" s="423">
        <f t="shared" si="198"/>
        <v>0</v>
      </c>
      <c r="DQ195" s="423">
        <f t="shared" si="198"/>
        <v>0</v>
      </c>
      <c r="DR195" s="423">
        <f t="shared" si="198"/>
        <v>0</v>
      </c>
      <c r="DS195" s="423">
        <f t="shared" si="198"/>
        <v>0</v>
      </c>
      <c r="DT195" s="423">
        <f t="shared" si="198"/>
        <v>0</v>
      </c>
      <c r="DU195" s="423">
        <f t="shared" si="198"/>
        <v>0</v>
      </c>
      <c r="DV195" s="423">
        <f t="shared" si="198"/>
        <v>0</v>
      </c>
      <c r="DW195" s="423">
        <f t="shared" si="198"/>
        <v>0</v>
      </c>
      <c r="DX195" s="423">
        <f t="shared" si="198"/>
        <v>0</v>
      </c>
      <c r="DY195" s="423">
        <f t="shared" si="198"/>
        <v>0</v>
      </c>
      <c r="DZ195" s="423">
        <f t="shared" si="198"/>
        <v>0</v>
      </c>
      <c r="EA195" s="423">
        <f t="shared" si="198"/>
        <v>0</v>
      </c>
      <c r="EB195" s="423">
        <f t="shared" ref="EB195:FA195" si="199">IF(EB$124=0,0,SUM(EB69)/EB$124*EB$127)</f>
        <v>0</v>
      </c>
      <c r="EC195" s="423">
        <f t="shared" si="199"/>
        <v>0</v>
      </c>
      <c r="ED195" s="423">
        <f t="shared" si="199"/>
        <v>0</v>
      </c>
      <c r="EE195" s="423">
        <f t="shared" si="199"/>
        <v>0</v>
      </c>
      <c r="EF195" s="423">
        <f t="shared" si="199"/>
        <v>0</v>
      </c>
      <c r="EG195" s="423">
        <f t="shared" si="199"/>
        <v>0</v>
      </c>
      <c r="EH195" s="423">
        <f t="shared" si="199"/>
        <v>0</v>
      </c>
      <c r="EI195" s="423">
        <f t="shared" si="199"/>
        <v>0</v>
      </c>
      <c r="EJ195" s="423">
        <f t="shared" si="199"/>
        <v>0</v>
      </c>
      <c r="EK195" s="423">
        <f t="shared" si="199"/>
        <v>0</v>
      </c>
      <c r="EL195" s="423">
        <f t="shared" si="199"/>
        <v>0</v>
      </c>
      <c r="EM195" s="423">
        <f t="shared" si="199"/>
        <v>0</v>
      </c>
      <c r="EN195" s="423">
        <f t="shared" si="199"/>
        <v>0</v>
      </c>
      <c r="EO195" s="423">
        <f t="shared" si="199"/>
        <v>0</v>
      </c>
      <c r="EP195" s="423">
        <f t="shared" si="199"/>
        <v>0</v>
      </c>
      <c r="EQ195" s="423">
        <f t="shared" si="199"/>
        <v>0</v>
      </c>
      <c r="ER195" s="423">
        <f t="shared" si="199"/>
        <v>0</v>
      </c>
      <c r="ES195" s="423">
        <f t="shared" si="199"/>
        <v>0</v>
      </c>
      <c r="ET195" s="423">
        <f t="shared" si="199"/>
        <v>0</v>
      </c>
      <c r="EU195" s="423">
        <f t="shared" si="199"/>
        <v>0</v>
      </c>
      <c r="EV195" s="423">
        <f t="shared" si="199"/>
        <v>0</v>
      </c>
      <c r="EW195" s="423">
        <f t="shared" si="199"/>
        <v>0</v>
      </c>
      <c r="EX195" s="423">
        <f t="shared" si="199"/>
        <v>0</v>
      </c>
      <c r="EY195" s="423">
        <f t="shared" si="199"/>
        <v>0</v>
      </c>
      <c r="EZ195" s="423">
        <f t="shared" si="199"/>
        <v>0</v>
      </c>
      <c r="FA195" s="423">
        <f t="shared" si="199"/>
        <v>0</v>
      </c>
      <c r="FB195" s="393" t="str">
        <f t="shared" si="10"/>
        <v>341</v>
      </c>
    </row>
    <row r="196" spans="1:158" x14ac:dyDescent="0.15">
      <c r="A196" s="423" t="s">
        <v>1765</v>
      </c>
      <c r="B196" s="423" t="s">
        <v>1131</v>
      </c>
      <c r="C196" s="424">
        <f t="shared" ref="C196:C249" si="200">SUM(D196:FA196)</f>
        <v>0</v>
      </c>
      <c r="D196" s="423">
        <f t="shared" ref="D196:BO196" si="201">IF(D$124=0,0,SUM(D70)/D$124*D$127)</f>
        <v>0</v>
      </c>
      <c r="E196" s="423">
        <f t="shared" si="201"/>
        <v>0</v>
      </c>
      <c r="F196" s="423">
        <f t="shared" si="201"/>
        <v>0</v>
      </c>
      <c r="G196" s="423">
        <f t="shared" si="201"/>
        <v>0</v>
      </c>
      <c r="H196" s="423">
        <f t="shared" si="201"/>
        <v>0</v>
      </c>
      <c r="I196" s="423">
        <f t="shared" si="201"/>
        <v>0</v>
      </c>
      <c r="J196" s="423">
        <f t="shared" si="201"/>
        <v>0</v>
      </c>
      <c r="K196" s="423">
        <f t="shared" si="201"/>
        <v>0</v>
      </c>
      <c r="L196" s="423">
        <f t="shared" si="201"/>
        <v>0</v>
      </c>
      <c r="M196" s="423">
        <f t="shared" si="201"/>
        <v>0</v>
      </c>
      <c r="N196" s="423">
        <f t="shared" si="201"/>
        <v>0</v>
      </c>
      <c r="O196" s="423">
        <f t="shared" si="201"/>
        <v>0</v>
      </c>
      <c r="P196" s="423">
        <f t="shared" si="201"/>
        <v>0</v>
      </c>
      <c r="Q196" s="423">
        <f t="shared" si="201"/>
        <v>0</v>
      </c>
      <c r="R196" s="423">
        <f t="shared" si="201"/>
        <v>0</v>
      </c>
      <c r="S196" s="423">
        <f t="shared" si="201"/>
        <v>0</v>
      </c>
      <c r="T196" s="423">
        <f t="shared" si="201"/>
        <v>0</v>
      </c>
      <c r="U196" s="423">
        <f t="shared" si="201"/>
        <v>0</v>
      </c>
      <c r="V196" s="423">
        <f t="shared" si="201"/>
        <v>0</v>
      </c>
      <c r="W196" s="423">
        <f t="shared" si="201"/>
        <v>0</v>
      </c>
      <c r="X196" s="423">
        <f t="shared" si="201"/>
        <v>0</v>
      </c>
      <c r="Y196" s="423">
        <f t="shared" si="201"/>
        <v>0</v>
      </c>
      <c r="Z196" s="423">
        <f t="shared" si="201"/>
        <v>0</v>
      </c>
      <c r="AA196" s="423">
        <f t="shared" si="201"/>
        <v>0</v>
      </c>
      <c r="AB196" s="423">
        <f t="shared" si="201"/>
        <v>0</v>
      </c>
      <c r="AC196" s="423">
        <f t="shared" si="201"/>
        <v>0</v>
      </c>
      <c r="AD196" s="423">
        <f t="shared" si="201"/>
        <v>0</v>
      </c>
      <c r="AE196" s="423">
        <f t="shared" si="201"/>
        <v>0</v>
      </c>
      <c r="AF196" s="423">
        <f t="shared" si="201"/>
        <v>0</v>
      </c>
      <c r="AG196" s="423">
        <f t="shared" si="201"/>
        <v>0</v>
      </c>
      <c r="AH196" s="423">
        <f t="shared" si="201"/>
        <v>0</v>
      </c>
      <c r="AI196" s="423">
        <f t="shared" si="201"/>
        <v>0</v>
      </c>
      <c r="AJ196" s="423">
        <f t="shared" si="201"/>
        <v>0</v>
      </c>
      <c r="AK196" s="423">
        <f t="shared" si="201"/>
        <v>0</v>
      </c>
      <c r="AL196" s="423">
        <f t="shared" si="201"/>
        <v>0</v>
      </c>
      <c r="AM196" s="423">
        <f t="shared" si="201"/>
        <v>0</v>
      </c>
      <c r="AN196" s="423">
        <f t="shared" si="201"/>
        <v>0</v>
      </c>
      <c r="AO196" s="423">
        <f t="shared" si="201"/>
        <v>0</v>
      </c>
      <c r="AP196" s="423">
        <f t="shared" si="201"/>
        <v>0</v>
      </c>
      <c r="AQ196" s="423">
        <f t="shared" si="201"/>
        <v>0</v>
      </c>
      <c r="AR196" s="423">
        <f t="shared" si="201"/>
        <v>0</v>
      </c>
      <c r="AS196" s="423">
        <f t="shared" si="201"/>
        <v>0</v>
      </c>
      <c r="AT196" s="423">
        <f t="shared" si="201"/>
        <v>0</v>
      </c>
      <c r="AU196" s="423">
        <f t="shared" si="201"/>
        <v>0</v>
      </c>
      <c r="AV196" s="423">
        <f t="shared" si="201"/>
        <v>0</v>
      </c>
      <c r="AW196" s="423">
        <f t="shared" si="201"/>
        <v>0</v>
      </c>
      <c r="AX196" s="423">
        <f t="shared" si="201"/>
        <v>0</v>
      </c>
      <c r="AY196" s="423">
        <f t="shared" si="201"/>
        <v>0</v>
      </c>
      <c r="AZ196" s="423">
        <f t="shared" si="201"/>
        <v>0</v>
      </c>
      <c r="BA196" s="423">
        <f t="shared" si="201"/>
        <v>0</v>
      </c>
      <c r="BB196" s="423">
        <f t="shared" si="201"/>
        <v>0</v>
      </c>
      <c r="BC196" s="423">
        <f t="shared" si="201"/>
        <v>0</v>
      </c>
      <c r="BD196" s="423">
        <f t="shared" si="201"/>
        <v>0</v>
      </c>
      <c r="BE196" s="423">
        <f t="shared" si="201"/>
        <v>0</v>
      </c>
      <c r="BF196" s="423">
        <f t="shared" si="201"/>
        <v>0</v>
      </c>
      <c r="BG196" s="423">
        <f t="shared" si="201"/>
        <v>0</v>
      </c>
      <c r="BH196" s="423">
        <f t="shared" si="201"/>
        <v>0</v>
      </c>
      <c r="BI196" s="423">
        <f t="shared" si="201"/>
        <v>0</v>
      </c>
      <c r="BJ196" s="423">
        <f t="shared" si="201"/>
        <v>0</v>
      </c>
      <c r="BK196" s="423">
        <f t="shared" si="201"/>
        <v>0</v>
      </c>
      <c r="BL196" s="423">
        <f t="shared" si="201"/>
        <v>0</v>
      </c>
      <c r="BM196" s="423">
        <f t="shared" si="201"/>
        <v>0</v>
      </c>
      <c r="BN196" s="423">
        <f t="shared" si="201"/>
        <v>0</v>
      </c>
      <c r="BO196" s="423">
        <f t="shared" si="201"/>
        <v>0</v>
      </c>
      <c r="BP196" s="423">
        <f t="shared" ref="BP196:EA196" si="202">IF(BP$124=0,0,SUM(BP70)/BP$124*BP$127)</f>
        <v>0</v>
      </c>
      <c r="BQ196" s="423">
        <f t="shared" si="202"/>
        <v>0</v>
      </c>
      <c r="BR196" s="423">
        <f t="shared" si="202"/>
        <v>0</v>
      </c>
      <c r="BS196" s="423">
        <f t="shared" si="202"/>
        <v>0</v>
      </c>
      <c r="BT196" s="423">
        <f t="shared" si="202"/>
        <v>0</v>
      </c>
      <c r="BU196" s="423">
        <f t="shared" si="202"/>
        <v>0</v>
      </c>
      <c r="BV196" s="423">
        <f t="shared" si="202"/>
        <v>0</v>
      </c>
      <c r="BW196" s="423">
        <f t="shared" si="202"/>
        <v>0</v>
      </c>
      <c r="BX196" s="423">
        <f t="shared" si="202"/>
        <v>0</v>
      </c>
      <c r="BY196" s="423">
        <f t="shared" si="202"/>
        <v>0</v>
      </c>
      <c r="BZ196" s="423">
        <f t="shared" si="202"/>
        <v>0</v>
      </c>
      <c r="CA196" s="423">
        <f t="shared" si="202"/>
        <v>0</v>
      </c>
      <c r="CB196" s="423">
        <f t="shared" si="202"/>
        <v>0</v>
      </c>
      <c r="CC196" s="423">
        <f t="shared" si="202"/>
        <v>0</v>
      </c>
      <c r="CD196" s="423">
        <f t="shared" si="202"/>
        <v>0</v>
      </c>
      <c r="CE196" s="423">
        <f t="shared" si="202"/>
        <v>0</v>
      </c>
      <c r="CF196" s="423">
        <f t="shared" si="202"/>
        <v>0</v>
      </c>
      <c r="CG196" s="423">
        <f t="shared" si="202"/>
        <v>0</v>
      </c>
      <c r="CH196" s="423">
        <f t="shared" si="202"/>
        <v>0</v>
      </c>
      <c r="CI196" s="423">
        <f t="shared" si="202"/>
        <v>0</v>
      </c>
      <c r="CJ196" s="423">
        <f t="shared" si="202"/>
        <v>0</v>
      </c>
      <c r="CK196" s="423">
        <f t="shared" si="202"/>
        <v>0</v>
      </c>
      <c r="CL196" s="423">
        <f t="shared" si="202"/>
        <v>0</v>
      </c>
      <c r="CM196" s="423">
        <f t="shared" si="202"/>
        <v>0</v>
      </c>
      <c r="CN196" s="423">
        <f t="shared" si="202"/>
        <v>0</v>
      </c>
      <c r="CO196" s="423">
        <f t="shared" si="202"/>
        <v>0</v>
      </c>
      <c r="CP196" s="423">
        <f t="shared" si="202"/>
        <v>0</v>
      </c>
      <c r="CQ196" s="423">
        <f t="shared" si="202"/>
        <v>0</v>
      </c>
      <c r="CR196" s="423">
        <f t="shared" si="202"/>
        <v>0</v>
      </c>
      <c r="CS196" s="423">
        <f t="shared" si="202"/>
        <v>0</v>
      </c>
      <c r="CT196" s="423">
        <f t="shared" si="202"/>
        <v>0</v>
      </c>
      <c r="CU196" s="423">
        <f t="shared" si="202"/>
        <v>0</v>
      </c>
      <c r="CV196" s="423">
        <f t="shared" si="202"/>
        <v>0</v>
      </c>
      <c r="CW196" s="423">
        <f t="shared" si="202"/>
        <v>0</v>
      </c>
      <c r="CX196" s="423">
        <f t="shared" si="202"/>
        <v>0</v>
      </c>
      <c r="CY196" s="423">
        <f t="shared" si="202"/>
        <v>0</v>
      </c>
      <c r="CZ196" s="423">
        <f t="shared" si="202"/>
        <v>0</v>
      </c>
      <c r="DA196" s="423">
        <f t="shared" si="202"/>
        <v>0</v>
      </c>
      <c r="DB196" s="423">
        <f t="shared" si="202"/>
        <v>0</v>
      </c>
      <c r="DC196" s="423">
        <f t="shared" si="202"/>
        <v>0</v>
      </c>
      <c r="DD196" s="423">
        <f t="shared" si="202"/>
        <v>0</v>
      </c>
      <c r="DE196" s="423">
        <f t="shared" si="202"/>
        <v>0</v>
      </c>
      <c r="DF196" s="423">
        <f t="shared" si="202"/>
        <v>0</v>
      </c>
      <c r="DG196" s="423">
        <f t="shared" si="202"/>
        <v>0</v>
      </c>
      <c r="DH196" s="423">
        <f t="shared" si="202"/>
        <v>0</v>
      </c>
      <c r="DI196" s="423">
        <f t="shared" si="202"/>
        <v>0</v>
      </c>
      <c r="DJ196" s="423">
        <f t="shared" si="202"/>
        <v>0</v>
      </c>
      <c r="DK196" s="423">
        <f t="shared" si="202"/>
        <v>0</v>
      </c>
      <c r="DL196" s="423">
        <f t="shared" si="202"/>
        <v>0</v>
      </c>
      <c r="DM196" s="423">
        <f t="shared" si="202"/>
        <v>0</v>
      </c>
      <c r="DN196" s="423">
        <f t="shared" si="202"/>
        <v>0</v>
      </c>
      <c r="DO196" s="423">
        <f t="shared" si="202"/>
        <v>0</v>
      </c>
      <c r="DP196" s="423">
        <f t="shared" si="202"/>
        <v>0</v>
      </c>
      <c r="DQ196" s="423">
        <f t="shared" si="202"/>
        <v>0</v>
      </c>
      <c r="DR196" s="423">
        <f t="shared" si="202"/>
        <v>0</v>
      </c>
      <c r="DS196" s="423">
        <f t="shared" si="202"/>
        <v>0</v>
      </c>
      <c r="DT196" s="423">
        <f t="shared" si="202"/>
        <v>0</v>
      </c>
      <c r="DU196" s="423">
        <f t="shared" si="202"/>
        <v>0</v>
      </c>
      <c r="DV196" s="423">
        <f t="shared" si="202"/>
        <v>0</v>
      </c>
      <c r="DW196" s="423">
        <f t="shared" si="202"/>
        <v>0</v>
      </c>
      <c r="DX196" s="423">
        <f t="shared" si="202"/>
        <v>0</v>
      </c>
      <c r="DY196" s="423">
        <f t="shared" si="202"/>
        <v>0</v>
      </c>
      <c r="DZ196" s="423">
        <f t="shared" si="202"/>
        <v>0</v>
      </c>
      <c r="EA196" s="423">
        <f t="shared" si="202"/>
        <v>0</v>
      </c>
      <c r="EB196" s="423">
        <f t="shared" ref="EB196:FA196" si="203">IF(EB$124=0,0,SUM(EB70)/EB$124*EB$127)</f>
        <v>0</v>
      </c>
      <c r="EC196" s="423">
        <f t="shared" si="203"/>
        <v>0</v>
      </c>
      <c r="ED196" s="423">
        <f t="shared" si="203"/>
        <v>0</v>
      </c>
      <c r="EE196" s="423">
        <f t="shared" si="203"/>
        <v>0</v>
      </c>
      <c r="EF196" s="423">
        <f t="shared" si="203"/>
        <v>0</v>
      </c>
      <c r="EG196" s="423">
        <f t="shared" si="203"/>
        <v>0</v>
      </c>
      <c r="EH196" s="423">
        <f t="shared" si="203"/>
        <v>0</v>
      </c>
      <c r="EI196" s="423">
        <f t="shared" si="203"/>
        <v>0</v>
      </c>
      <c r="EJ196" s="423">
        <f t="shared" si="203"/>
        <v>0</v>
      </c>
      <c r="EK196" s="423">
        <f t="shared" si="203"/>
        <v>0</v>
      </c>
      <c r="EL196" s="423">
        <f t="shared" si="203"/>
        <v>0</v>
      </c>
      <c r="EM196" s="423">
        <f t="shared" si="203"/>
        <v>0</v>
      </c>
      <c r="EN196" s="423">
        <f t="shared" si="203"/>
        <v>0</v>
      </c>
      <c r="EO196" s="423">
        <f t="shared" si="203"/>
        <v>0</v>
      </c>
      <c r="EP196" s="423">
        <f t="shared" si="203"/>
        <v>0</v>
      </c>
      <c r="EQ196" s="423">
        <f t="shared" si="203"/>
        <v>0</v>
      </c>
      <c r="ER196" s="423">
        <f t="shared" si="203"/>
        <v>0</v>
      </c>
      <c r="ES196" s="423">
        <f t="shared" si="203"/>
        <v>0</v>
      </c>
      <c r="ET196" s="423">
        <f t="shared" si="203"/>
        <v>0</v>
      </c>
      <c r="EU196" s="423">
        <f t="shared" si="203"/>
        <v>0</v>
      </c>
      <c r="EV196" s="423">
        <f t="shared" si="203"/>
        <v>0</v>
      </c>
      <c r="EW196" s="423">
        <f t="shared" si="203"/>
        <v>0</v>
      </c>
      <c r="EX196" s="423">
        <f t="shared" si="203"/>
        <v>0</v>
      </c>
      <c r="EY196" s="423">
        <f t="shared" si="203"/>
        <v>0</v>
      </c>
      <c r="EZ196" s="423">
        <f t="shared" si="203"/>
        <v>0</v>
      </c>
      <c r="FA196" s="423">
        <f t="shared" si="203"/>
        <v>0</v>
      </c>
      <c r="FB196" s="393" t="str">
        <f t="shared" ref="FB196:FB249" si="204">+LEFT(A196,3)</f>
        <v>342</v>
      </c>
    </row>
    <row r="197" spans="1:158" x14ac:dyDescent="0.15">
      <c r="A197" s="423" t="s">
        <v>1764</v>
      </c>
      <c r="B197" s="423" t="s">
        <v>1132</v>
      </c>
      <c r="C197" s="424">
        <f t="shared" si="200"/>
        <v>0</v>
      </c>
      <c r="D197" s="423">
        <f t="shared" ref="D197:BO197" si="205">IF(D$124=0,0,SUM(D71)/D$124*D$127)</f>
        <v>0</v>
      </c>
      <c r="E197" s="423">
        <f t="shared" si="205"/>
        <v>0</v>
      </c>
      <c r="F197" s="423">
        <f t="shared" si="205"/>
        <v>0</v>
      </c>
      <c r="G197" s="423">
        <f t="shared" si="205"/>
        <v>0</v>
      </c>
      <c r="H197" s="423">
        <f t="shared" si="205"/>
        <v>0</v>
      </c>
      <c r="I197" s="423">
        <f t="shared" si="205"/>
        <v>0</v>
      </c>
      <c r="J197" s="423">
        <f t="shared" si="205"/>
        <v>0</v>
      </c>
      <c r="K197" s="423">
        <f t="shared" si="205"/>
        <v>0</v>
      </c>
      <c r="L197" s="423">
        <f t="shared" si="205"/>
        <v>0</v>
      </c>
      <c r="M197" s="423">
        <f t="shared" si="205"/>
        <v>0</v>
      </c>
      <c r="N197" s="423">
        <f t="shared" si="205"/>
        <v>0</v>
      </c>
      <c r="O197" s="423">
        <f t="shared" si="205"/>
        <v>0</v>
      </c>
      <c r="P197" s="423">
        <f t="shared" si="205"/>
        <v>0</v>
      </c>
      <c r="Q197" s="423">
        <f t="shared" si="205"/>
        <v>0</v>
      </c>
      <c r="R197" s="423">
        <f t="shared" si="205"/>
        <v>0</v>
      </c>
      <c r="S197" s="423">
        <f t="shared" si="205"/>
        <v>0</v>
      </c>
      <c r="T197" s="423">
        <f t="shared" si="205"/>
        <v>0</v>
      </c>
      <c r="U197" s="423">
        <f t="shared" si="205"/>
        <v>0</v>
      </c>
      <c r="V197" s="423">
        <f t="shared" si="205"/>
        <v>0</v>
      </c>
      <c r="W197" s="423">
        <f t="shared" si="205"/>
        <v>0</v>
      </c>
      <c r="X197" s="423">
        <f t="shared" si="205"/>
        <v>0</v>
      </c>
      <c r="Y197" s="423">
        <f t="shared" si="205"/>
        <v>0</v>
      </c>
      <c r="Z197" s="423">
        <f t="shared" si="205"/>
        <v>0</v>
      </c>
      <c r="AA197" s="423">
        <f t="shared" si="205"/>
        <v>0</v>
      </c>
      <c r="AB197" s="423">
        <f t="shared" si="205"/>
        <v>0</v>
      </c>
      <c r="AC197" s="423">
        <f t="shared" si="205"/>
        <v>0</v>
      </c>
      <c r="AD197" s="423">
        <f t="shared" si="205"/>
        <v>0</v>
      </c>
      <c r="AE197" s="423">
        <f t="shared" si="205"/>
        <v>0</v>
      </c>
      <c r="AF197" s="423">
        <f t="shared" si="205"/>
        <v>0</v>
      </c>
      <c r="AG197" s="423">
        <f t="shared" si="205"/>
        <v>0</v>
      </c>
      <c r="AH197" s="423">
        <f t="shared" si="205"/>
        <v>0</v>
      </c>
      <c r="AI197" s="423">
        <f t="shared" si="205"/>
        <v>0</v>
      </c>
      <c r="AJ197" s="423">
        <f t="shared" si="205"/>
        <v>0</v>
      </c>
      <c r="AK197" s="423">
        <f t="shared" si="205"/>
        <v>0</v>
      </c>
      <c r="AL197" s="423">
        <f t="shared" si="205"/>
        <v>0</v>
      </c>
      <c r="AM197" s="423">
        <f t="shared" si="205"/>
        <v>0</v>
      </c>
      <c r="AN197" s="423">
        <f t="shared" si="205"/>
        <v>0</v>
      </c>
      <c r="AO197" s="423">
        <f t="shared" si="205"/>
        <v>0</v>
      </c>
      <c r="AP197" s="423">
        <f t="shared" si="205"/>
        <v>0</v>
      </c>
      <c r="AQ197" s="423">
        <f t="shared" si="205"/>
        <v>0</v>
      </c>
      <c r="AR197" s="423">
        <f t="shared" si="205"/>
        <v>0</v>
      </c>
      <c r="AS197" s="423">
        <f t="shared" si="205"/>
        <v>0</v>
      </c>
      <c r="AT197" s="423">
        <f t="shared" si="205"/>
        <v>0</v>
      </c>
      <c r="AU197" s="423">
        <f t="shared" si="205"/>
        <v>0</v>
      </c>
      <c r="AV197" s="423">
        <f t="shared" si="205"/>
        <v>0</v>
      </c>
      <c r="AW197" s="423">
        <f t="shared" si="205"/>
        <v>0</v>
      </c>
      <c r="AX197" s="423">
        <f t="shared" si="205"/>
        <v>0</v>
      </c>
      <c r="AY197" s="423">
        <f t="shared" si="205"/>
        <v>0</v>
      </c>
      <c r="AZ197" s="423">
        <f t="shared" si="205"/>
        <v>0</v>
      </c>
      <c r="BA197" s="423">
        <f t="shared" si="205"/>
        <v>0</v>
      </c>
      <c r="BB197" s="423">
        <f t="shared" si="205"/>
        <v>0</v>
      </c>
      <c r="BC197" s="423">
        <f t="shared" si="205"/>
        <v>0</v>
      </c>
      <c r="BD197" s="423">
        <f t="shared" si="205"/>
        <v>0</v>
      </c>
      <c r="BE197" s="423">
        <f t="shared" si="205"/>
        <v>0</v>
      </c>
      <c r="BF197" s="423">
        <f t="shared" si="205"/>
        <v>0</v>
      </c>
      <c r="BG197" s="423">
        <f t="shared" si="205"/>
        <v>0</v>
      </c>
      <c r="BH197" s="423">
        <f t="shared" si="205"/>
        <v>0</v>
      </c>
      <c r="BI197" s="423">
        <f t="shared" si="205"/>
        <v>0</v>
      </c>
      <c r="BJ197" s="423">
        <f t="shared" si="205"/>
        <v>0</v>
      </c>
      <c r="BK197" s="423">
        <f t="shared" si="205"/>
        <v>0</v>
      </c>
      <c r="BL197" s="423">
        <f t="shared" si="205"/>
        <v>0</v>
      </c>
      <c r="BM197" s="423">
        <f t="shared" si="205"/>
        <v>0</v>
      </c>
      <c r="BN197" s="423">
        <f t="shared" si="205"/>
        <v>0</v>
      </c>
      <c r="BO197" s="423">
        <f t="shared" si="205"/>
        <v>0</v>
      </c>
      <c r="BP197" s="423">
        <f t="shared" ref="BP197:EA197" si="206">IF(BP$124=0,0,SUM(BP71)/BP$124*BP$127)</f>
        <v>0</v>
      </c>
      <c r="BQ197" s="423">
        <f t="shared" si="206"/>
        <v>0</v>
      </c>
      <c r="BR197" s="423">
        <f t="shared" si="206"/>
        <v>0</v>
      </c>
      <c r="BS197" s="423">
        <f t="shared" si="206"/>
        <v>0</v>
      </c>
      <c r="BT197" s="423">
        <f t="shared" si="206"/>
        <v>0</v>
      </c>
      <c r="BU197" s="423">
        <f t="shared" si="206"/>
        <v>0</v>
      </c>
      <c r="BV197" s="423">
        <f t="shared" si="206"/>
        <v>0</v>
      </c>
      <c r="BW197" s="423">
        <f t="shared" si="206"/>
        <v>0</v>
      </c>
      <c r="BX197" s="423">
        <f t="shared" si="206"/>
        <v>0</v>
      </c>
      <c r="BY197" s="423">
        <f t="shared" si="206"/>
        <v>0</v>
      </c>
      <c r="BZ197" s="423">
        <f t="shared" si="206"/>
        <v>0</v>
      </c>
      <c r="CA197" s="423">
        <f t="shared" si="206"/>
        <v>0</v>
      </c>
      <c r="CB197" s="423">
        <f t="shared" si="206"/>
        <v>0</v>
      </c>
      <c r="CC197" s="423">
        <f t="shared" si="206"/>
        <v>0</v>
      </c>
      <c r="CD197" s="423">
        <f t="shared" si="206"/>
        <v>0</v>
      </c>
      <c r="CE197" s="423">
        <f t="shared" si="206"/>
        <v>0</v>
      </c>
      <c r="CF197" s="423">
        <f t="shared" si="206"/>
        <v>0</v>
      </c>
      <c r="CG197" s="423">
        <f t="shared" si="206"/>
        <v>0</v>
      </c>
      <c r="CH197" s="423">
        <f t="shared" si="206"/>
        <v>0</v>
      </c>
      <c r="CI197" s="423">
        <f t="shared" si="206"/>
        <v>0</v>
      </c>
      <c r="CJ197" s="423">
        <f t="shared" si="206"/>
        <v>0</v>
      </c>
      <c r="CK197" s="423">
        <f t="shared" si="206"/>
        <v>0</v>
      </c>
      <c r="CL197" s="423">
        <f t="shared" si="206"/>
        <v>0</v>
      </c>
      <c r="CM197" s="423">
        <f t="shared" si="206"/>
        <v>0</v>
      </c>
      <c r="CN197" s="423">
        <f t="shared" si="206"/>
        <v>0</v>
      </c>
      <c r="CO197" s="423">
        <f t="shared" si="206"/>
        <v>0</v>
      </c>
      <c r="CP197" s="423">
        <f t="shared" si="206"/>
        <v>0</v>
      </c>
      <c r="CQ197" s="423">
        <f t="shared" si="206"/>
        <v>0</v>
      </c>
      <c r="CR197" s="423">
        <f t="shared" si="206"/>
        <v>0</v>
      </c>
      <c r="CS197" s="423">
        <f t="shared" si="206"/>
        <v>0</v>
      </c>
      <c r="CT197" s="423">
        <f t="shared" si="206"/>
        <v>0</v>
      </c>
      <c r="CU197" s="423">
        <f t="shared" si="206"/>
        <v>0</v>
      </c>
      <c r="CV197" s="423">
        <f t="shared" si="206"/>
        <v>0</v>
      </c>
      <c r="CW197" s="423">
        <f t="shared" si="206"/>
        <v>0</v>
      </c>
      <c r="CX197" s="423">
        <f t="shared" si="206"/>
        <v>0</v>
      </c>
      <c r="CY197" s="423">
        <f t="shared" si="206"/>
        <v>0</v>
      </c>
      <c r="CZ197" s="423">
        <f t="shared" si="206"/>
        <v>0</v>
      </c>
      <c r="DA197" s="423">
        <f t="shared" si="206"/>
        <v>0</v>
      </c>
      <c r="DB197" s="423">
        <f t="shared" si="206"/>
        <v>0</v>
      </c>
      <c r="DC197" s="423">
        <f t="shared" si="206"/>
        <v>0</v>
      </c>
      <c r="DD197" s="423">
        <f t="shared" si="206"/>
        <v>0</v>
      </c>
      <c r="DE197" s="423">
        <f t="shared" si="206"/>
        <v>0</v>
      </c>
      <c r="DF197" s="423">
        <f t="shared" si="206"/>
        <v>0</v>
      </c>
      <c r="DG197" s="423">
        <f t="shared" si="206"/>
        <v>0</v>
      </c>
      <c r="DH197" s="423">
        <f t="shared" si="206"/>
        <v>0</v>
      </c>
      <c r="DI197" s="423">
        <f t="shared" si="206"/>
        <v>0</v>
      </c>
      <c r="DJ197" s="423">
        <f t="shared" si="206"/>
        <v>0</v>
      </c>
      <c r="DK197" s="423">
        <f t="shared" si="206"/>
        <v>0</v>
      </c>
      <c r="DL197" s="423">
        <f t="shared" si="206"/>
        <v>0</v>
      </c>
      <c r="DM197" s="423">
        <f t="shared" si="206"/>
        <v>0</v>
      </c>
      <c r="DN197" s="423">
        <f t="shared" si="206"/>
        <v>0</v>
      </c>
      <c r="DO197" s="423">
        <f t="shared" si="206"/>
        <v>0</v>
      </c>
      <c r="DP197" s="423">
        <f t="shared" si="206"/>
        <v>0</v>
      </c>
      <c r="DQ197" s="423">
        <f t="shared" si="206"/>
        <v>0</v>
      </c>
      <c r="DR197" s="423">
        <f t="shared" si="206"/>
        <v>0</v>
      </c>
      <c r="DS197" s="423">
        <f t="shared" si="206"/>
        <v>0</v>
      </c>
      <c r="DT197" s="423">
        <f t="shared" si="206"/>
        <v>0</v>
      </c>
      <c r="DU197" s="423">
        <f t="shared" si="206"/>
        <v>0</v>
      </c>
      <c r="DV197" s="423">
        <f t="shared" si="206"/>
        <v>0</v>
      </c>
      <c r="DW197" s="423">
        <f t="shared" si="206"/>
        <v>0</v>
      </c>
      <c r="DX197" s="423">
        <f t="shared" si="206"/>
        <v>0</v>
      </c>
      <c r="DY197" s="423">
        <f t="shared" si="206"/>
        <v>0</v>
      </c>
      <c r="DZ197" s="423">
        <f t="shared" si="206"/>
        <v>0</v>
      </c>
      <c r="EA197" s="423">
        <f t="shared" si="206"/>
        <v>0</v>
      </c>
      <c r="EB197" s="423">
        <f t="shared" ref="EB197:FA197" si="207">IF(EB$124=0,0,SUM(EB71)/EB$124*EB$127)</f>
        <v>0</v>
      </c>
      <c r="EC197" s="423">
        <f t="shared" si="207"/>
        <v>0</v>
      </c>
      <c r="ED197" s="423">
        <f t="shared" si="207"/>
        <v>0</v>
      </c>
      <c r="EE197" s="423">
        <f t="shared" si="207"/>
        <v>0</v>
      </c>
      <c r="EF197" s="423">
        <f t="shared" si="207"/>
        <v>0</v>
      </c>
      <c r="EG197" s="423">
        <f t="shared" si="207"/>
        <v>0</v>
      </c>
      <c r="EH197" s="423">
        <f t="shared" si="207"/>
        <v>0</v>
      </c>
      <c r="EI197" s="423">
        <f t="shared" si="207"/>
        <v>0</v>
      </c>
      <c r="EJ197" s="423">
        <f t="shared" si="207"/>
        <v>0</v>
      </c>
      <c r="EK197" s="423">
        <f t="shared" si="207"/>
        <v>0</v>
      </c>
      <c r="EL197" s="423">
        <f t="shared" si="207"/>
        <v>0</v>
      </c>
      <c r="EM197" s="423">
        <f t="shared" si="207"/>
        <v>0</v>
      </c>
      <c r="EN197" s="423">
        <f t="shared" si="207"/>
        <v>0</v>
      </c>
      <c r="EO197" s="423">
        <f t="shared" si="207"/>
        <v>0</v>
      </c>
      <c r="EP197" s="423">
        <f t="shared" si="207"/>
        <v>0</v>
      </c>
      <c r="EQ197" s="423">
        <f t="shared" si="207"/>
        <v>0</v>
      </c>
      <c r="ER197" s="423">
        <f t="shared" si="207"/>
        <v>0</v>
      </c>
      <c r="ES197" s="423">
        <f t="shared" si="207"/>
        <v>0</v>
      </c>
      <c r="ET197" s="423">
        <f t="shared" si="207"/>
        <v>0</v>
      </c>
      <c r="EU197" s="423">
        <f t="shared" si="207"/>
        <v>0</v>
      </c>
      <c r="EV197" s="423">
        <f t="shared" si="207"/>
        <v>0</v>
      </c>
      <c r="EW197" s="423">
        <f t="shared" si="207"/>
        <v>0</v>
      </c>
      <c r="EX197" s="423">
        <f t="shared" si="207"/>
        <v>0</v>
      </c>
      <c r="EY197" s="423">
        <f t="shared" si="207"/>
        <v>0</v>
      </c>
      <c r="EZ197" s="423">
        <f t="shared" si="207"/>
        <v>0</v>
      </c>
      <c r="FA197" s="423">
        <f t="shared" si="207"/>
        <v>0</v>
      </c>
      <c r="FB197" s="393" t="str">
        <f t="shared" si="204"/>
        <v>342</v>
      </c>
    </row>
    <row r="198" spans="1:158" x14ac:dyDescent="0.15">
      <c r="A198" s="423" t="s">
        <v>1763</v>
      </c>
      <c r="B198" s="423" t="s">
        <v>1133</v>
      </c>
      <c r="C198" s="424">
        <f t="shared" si="200"/>
        <v>0</v>
      </c>
      <c r="D198" s="423">
        <f t="shared" ref="D198:BO198" si="208">IF(D$124=0,0,SUM(D72)/D$124*D$127)</f>
        <v>0</v>
      </c>
      <c r="E198" s="423">
        <f t="shared" si="208"/>
        <v>0</v>
      </c>
      <c r="F198" s="423">
        <f t="shared" si="208"/>
        <v>0</v>
      </c>
      <c r="G198" s="423">
        <f t="shared" si="208"/>
        <v>0</v>
      </c>
      <c r="H198" s="423">
        <f t="shared" si="208"/>
        <v>0</v>
      </c>
      <c r="I198" s="423">
        <f t="shared" si="208"/>
        <v>0</v>
      </c>
      <c r="J198" s="423">
        <f t="shared" si="208"/>
        <v>0</v>
      </c>
      <c r="K198" s="423">
        <f t="shared" si="208"/>
        <v>0</v>
      </c>
      <c r="L198" s="423">
        <f t="shared" si="208"/>
        <v>0</v>
      </c>
      <c r="M198" s="423">
        <f t="shared" si="208"/>
        <v>0</v>
      </c>
      <c r="N198" s="423">
        <f t="shared" si="208"/>
        <v>0</v>
      </c>
      <c r="O198" s="423">
        <f t="shared" si="208"/>
        <v>0</v>
      </c>
      <c r="P198" s="423">
        <f t="shared" si="208"/>
        <v>0</v>
      </c>
      <c r="Q198" s="423">
        <f t="shared" si="208"/>
        <v>0</v>
      </c>
      <c r="R198" s="423">
        <f t="shared" si="208"/>
        <v>0</v>
      </c>
      <c r="S198" s="423">
        <f t="shared" si="208"/>
        <v>0</v>
      </c>
      <c r="T198" s="423">
        <f t="shared" si="208"/>
        <v>0</v>
      </c>
      <c r="U198" s="423">
        <f t="shared" si="208"/>
        <v>0</v>
      </c>
      <c r="V198" s="423">
        <f t="shared" si="208"/>
        <v>0</v>
      </c>
      <c r="W198" s="423">
        <f t="shared" si="208"/>
        <v>0</v>
      </c>
      <c r="X198" s="423">
        <f t="shared" si="208"/>
        <v>0</v>
      </c>
      <c r="Y198" s="423">
        <f t="shared" si="208"/>
        <v>0</v>
      </c>
      <c r="Z198" s="423">
        <f t="shared" si="208"/>
        <v>0</v>
      </c>
      <c r="AA198" s="423">
        <f t="shared" si="208"/>
        <v>0</v>
      </c>
      <c r="AB198" s="423">
        <f t="shared" si="208"/>
        <v>0</v>
      </c>
      <c r="AC198" s="423">
        <f t="shared" si="208"/>
        <v>0</v>
      </c>
      <c r="AD198" s="423">
        <f t="shared" si="208"/>
        <v>0</v>
      </c>
      <c r="AE198" s="423">
        <f t="shared" si="208"/>
        <v>0</v>
      </c>
      <c r="AF198" s="423">
        <f t="shared" si="208"/>
        <v>0</v>
      </c>
      <c r="AG198" s="423">
        <f t="shared" si="208"/>
        <v>0</v>
      </c>
      <c r="AH198" s="423">
        <f t="shared" si="208"/>
        <v>0</v>
      </c>
      <c r="AI198" s="423">
        <f t="shared" si="208"/>
        <v>0</v>
      </c>
      <c r="AJ198" s="423">
        <f t="shared" si="208"/>
        <v>0</v>
      </c>
      <c r="AK198" s="423">
        <f t="shared" si="208"/>
        <v>0</v>
      </c>
      <c r="AL198" s="423">
        <f t="shared" si="208"/>
        <v>0</v>
      </c>
      <c r="AM198" s="423">
        <f t="shared" si="208"/>
        <v>0</v>
      </c>
      <c r="AN198" s="423">
        <f t="shared" si="208"/>
        <v>0</v>
      </c>
      <c r="AO198" s="423">
        <f t="shared" si="208"/>
        <v>0</v>
      </c>
      <c r="AP198" s="423">
        <f t="shared" si="208"/>
        <v>0</v>
      </c>
      <c r="AQ198" s="423">
        <f t="shared" si="208"/>
        <v>0</v>
      </c>
      <c r="AR198" s="423">
        <f t="shared" si="208"/>
        <v>0</v>
      </c>
      <c r="AS198" s="423">
        <f t="shared" si="208"/>
        <v>0</v>
      </c>
      <c r="AT198" s="423">
        <f t="shared" si="208"/>
        <v>0</v>
      </c>
      <c r="AU198" s="423">
        <f t="shared" si="208"/>
        <v>0</v>
      </c>
      <c r="AV198" s="423">
        <f t="shared" si="208"/>
        <v>0</v>
      </c>
      <c r="AW198" s="423">
        <f t="shared" si="208"/>
        <v>0</v>
      </c>
      <c r="AX198" s="423">
        <f t="shared" si="208"/>
        <v>0</v>
      </c>
      <c r="AY198" s="423">
        <f t="shared" si="208"/>
        <v>0</v>
      </c>
      <c r="AZ198" s="423">
        <f t="shared" si="208"/>
        <v>0</v>
      </c>
      <c r="BA198" s="423">
        <f t="shared" si="208"/>
        <v>0</v>
      </c>
      <c r="BB198" s="423">
        <f t="shared" si="208"/>
        <v>0</v>
      </c>
      <c r="BC198" s="423">
        <f t="shared" si="208"/>
        <v>0</v>
      </c>
      <c r="BD198" s="423">
        <f t="shared" si="208"/>
        <v>0</v>
      </c>
      <c r="BE198" s="423">
        <f t="shared" si="208"/>
        <v>0</v>
      </c>
      <c r="BF198" s="423">
        <f t="shared" si="208"/>
        <v>0</v>
      </c>
      <c r="BG198" s="423">
        <f t="shared" si="208"/>
        <v>0</v>
      </c>
      <c r="BH198" s="423">
        <f t="shared" si="208"/>
        <v>0</v>
      </c>
      <c r="BI198" s="423">
        <f t="shared" si="208"/>
        <v>0</v>
      </c>
      <c r="BJ198" s="423">
        <f t="shared" si="208"/>
        <v>0</v>
      </c>
      <c r="BK198" s="423">
        <f t="shared" si="208"/>
        <v>0</v>
      </c>
      <c r="BL198" s="423">
        <f t="shared" si="208"/>
        <v>0</v>
      </c>
      <c r="BM198" s="423">
        <f t="shared" si="208"/>
        <v>0</v>
      </c>
      <c r="BN198" s="423">
        <f t="shared" si="208"/>
        <v>0</v>
      </c>
      <c r="BO198" s="423">
        <f t="shared" si="208"/>
        <v>0</v>
      </c>
      <c r="BP198" s="423">
        <f t="shared" ref="BP198:EA198" si="209">IF(BP$124=0,0,SUM(BP72)/BP$124*BP$127)</f>
        <v>0</v>
      </c>
      <c r="BQ198" s="423">
        <f t="shared" si="209"/>
        <v>0</v>
      </c>
      <c r="BR198" s="423">
        <f t="shared" si="209"/>
        <v>0</v>
      </c>
      <c r="BS198" s="423">
        <f t="shared" si="209"/>
        <v>0</v>
      </c>
      <c r="BT198" s="423">
        <f t="shared" si="209"/>
        <v>0</v>
      </c>
      <c r="BU198" s="423">
        <f t="shared" si="209"/>
        <v>0</v>
      </c>
      <c r="BV198" s="423">
        <f t="shared" si="209"/>
        <v>0</v>
      </c>
      <c r="BW198" s="423">
        <f t="shared" si="209"/>
        <v>0</v>
      </c>
      <c r="BX198" s="423">
        <f t="shared" si="209"/>
        <v>0</v>
      </c>
      <c r="BY198" s="423">
        <f t="shared" si="209"/>
        <v>0</v>
      </c>
      <c r="BZ198" s="423">
        <f t="shared" si="209"/>
        <v>0</v>
      </c>
      <c r="CA198" s="423">
        <f t="shared" si="209"/>
        <v>0</v>
      </c>
      <c r="CB198" s="423">
        <f t="shared" si="209"/>
        <v>0</v>
      </c>
      <c r="CC198" s="423">
        <f t="shared" si="209"/>
        <v>0</v>
      </c>
      <c r="CD198" s="423">
        <f t="shared" si="209"/>
        <v>0</v>
      </c>
      <c r="CE198" s="423">
        <f t="shared" si="209"/>
        <v>0</v>
      </c>
      <c r="CF198" s="423">
        <f t="shared" si="209"/>
        <v>0</v>
      </c>
      <c r="CG198" s="423">
        <f t="shared" si="209"/>
        <v>0</v>
      </c>
      <c r="CH198" s="423">
        <f t="shared" si="209"/>
        <v>0</v>
      </c>
      <c r="CI198" s="423">
        <f t="shared" si="209"/>
        <v>0</v>
      </c>
      <c r="CJ198" s="423">
        <f t="shared" si="209"/>
        <v>0</v>
      </c>
      <c r="CK198" s="423">
        <f t="shared" si="209"/>
        <v>0</v>
      </c>
      <c r="CL198" s="423">
        <f t="shared" si="209"/>
        <v>0</v>
      </c>
      <c r="CM198" s="423">
        <f t="shared" si="209"/>
        <v>0</v>
      </c>
      <c r="CN198" s="423">
        <f t="shared" si="209"/>
        <v>0</v>
      </c>
      <c r="CO198" s="423">
        <f t="shared" si="209"/>
        <v>0</v>
      </c>
      <c r="CP198" s="423">
        <f t="shared" si="209"/>
        <v>0</v>
      </c>
      <c r="CQ198" s="423">
        <f t="shared" si="209"/>
        <v>0</v>
      </c>
      <c r="CR198" s="423">
        <f t="shared" si="209"/>
        <v>0</v>
      </c>
      <c r="CS198" s="423">
        <f t="shared" si="209"/>
        <v>0</v>
      </c>
      <c r="CT198" s="423">
        <f t="shared" si="209"/>
        <v>0</v>
      </c>
      <c r="CU198" s="423">
        <f t="shared" si="209"/>
        <v>0</v>
      </c>
      <c r="CV198" s="423">
        <f t="shared" si="209"/>
        <v>0</v>
      </c>
      <c r="CW198" s="423">
        <f t="shared" si="209"/>
        <v>0</v>
      </c>
      <c r="CX198" s="423">
        <f t="shared" si="209"/>
        <v>0</v>
      </c>
      <c r="CY198" s="423">
        <f t="shared" si="209"/>
        <v>0</v>
      </c>
      <c r="CZ198" s="423">
        <f t="shared" si="209"/>
        <v>0</v>
      </c>
      <c r="DA198" s="423">
        <f t="shared" si="209"/>
        <v>0</v>
      </c>
      <c r="DB198" s="423">
        <f t="shared" si="209"/>
        <v>0</v>
      </c>
      <c r="DC198" s="423">
        <f t="shared" si="209"/>
        <v>0</v>
      </c>
      <c r="DD198" s="423">
        <f t="shared" si="209"/>
        <v>0</v>
      </c>
      <c r="DE198" s="423">
        <f t="shared" si="209"/>
        <v>0</v>
      </c>
      <c r="DF198" s="423">
        <f t="shared" si="209"/>
        <v>0</v>
      </c>
      <c r="DG198" s="423">
        <f t="shared" si="209"/>
        <v>0</v>
      </c>
      <c r="DH198" s="423">
        <f t="shared" si="209"/>
        <v>0</v>
      </c>
      <c r="DI198" s="423">
        <f t="shared" si="209"/>
        <v>0</v>
      </c>
      <c r="DJ198" s="423">
        <f t="shared" si="209"/>
        <v>0</v>
      </c>
      <c r="DK198" s="423">
        <f t="shared" si="209"/>
        <v>0</v>
      </c>
      <c r="DL198" s="423">
        <f t="shared" si="209"/>
        <v>0</v>
      </c>
      <c r="DM198" s="423">
        <f t="shared" si="209"/>
        <v>0</v>
      </c>
      <c r="DN198" s="423">
        <f t="shared" si="209"/>
        <v>0</v>
      </c>
      <c r="DO198" s="423">
        <f t="shared" si="209"/>
        <v>0</v>
      </c>
      <c r="DP198" s="423">
        <f t="shared" si="209"/>
        <v>0</v>
      </c>
      <c r="DQ198" s="423">
        <f t="shared" si="209"/>
        <v>0</v>
      </c>
      <c r="DR198" s="423">
        <f t="shared" si="209"/>
        <v>0</v>
      </c>
      <c r="DS198" s="423">
        <f t="shared" si="209"/>
        <v>0</v>
      </c>
      <c r="DT198" s="423">
        <f t="shared" si="209"/>
        <v>0</v>
      </c>
      <c r="DU198" s="423">
        <f t="shared" si="209"/>
        <v>0</v>
      </c>
      <c r="DV198" s="423">
        <f t="shared" si="209"/>
        <v>0</v>
      </c>
      <c r="DW198" s="423">
        <f t="shared" si="209"/>
        <v>0</v>
      </c>
      <c r="DX198" s="423">
        <f t="shared" si="209"/>
        <v>0</v>
      </c>
      <c r="DY198" s="423">
        <f t="shared" si="209"/>
        <v>0</v>
      </c>
      <c r="DZ198" s="423">
        <f t="shared" si="209"/>
        <v>0</v>
      </c>
      <c r="EA198" s="423">
        <f t="shared" si="209"/>
        <v>0</v>
      </c>
      <c r="EB198" s="423">
        <f t="shared" ref="EB198:FA198" si="210">IF(EB$124=0,0,SUM(EB72)/EB$124*EB$127)</f>
        <v>0</v>
      </c>
      <c r="EC198" s="423">
        <f t="shared" si="210"/>
        <v>0</v>
      </c>
      <c r="ED198" s="423">
        <f t="shared" si="210"/>
        <v>0</v>
      </c>
      <c r="EE198" s="423">
        <f t="shared" si="210"/>
        <v>0</v>
      </c>
      <c r="EF198" s="423">
        <f t="shared" si="210"/>
        <v>0</v>
      </c>
      <c r="EG198" s="423">
        <f t="shared" si="210"/>
        <v>0</v>
      </c>
      <c r="EH198" s="423">
        <f t="shared" si="210"/>
        <v>0</v>
      </c>
      <c r="EI198" s="423">
        <f t="shared" si="210"/>
        <v>0</v>
      </c>
      <c r="EJ198" s="423">
        <f t="shared" si="210"/>
        <v>0</v>
      </c>
      <c r="EK198" s="423">
        <f t="shared" si="210"/>
        <v>0</v>
      </c>
      <c r="EL198" s="423">
        <f t="shared" si="210"/>
        <v>0</v>
      </c>
      <c r="EM198" s="423">
        <f t="shared" si="210"/>
        <v>0</v>
      </c>
      <c r="EN198" s="423">
        <f t="shared" si="210"/>
        <v>0</v>
      </c>
      <c r="EO198" s="423">
        <f t="shared" si="210"/>
        <v>0</v>
      </c>
      <c r="EP198" s="423">
        <f t="shared" si="210"/>
        <v>0</v>
      </c>
      <c r="EQ198" s="423">
        <f t="shared" si="210"/>
        <v>0</v>
      </c>
      <c r="ER198" s="423">
        <f t="shared" si="210"/>
        <v>0</v>
      </c>
      <c r="ES198" s="423">
        <f t="shared" si="210"/>
        <v>0</v>
      </c>
      <c r="ET198" s="423">
        <f t="shared" si="210"/>
        <v>0</v>
      </c>
      <c r="EU198" s="423">
        <f t="shared" si="210"/>
        <v>0</v>
      </c>
      <c r="EV198" s="423">
        <f t="shared" si="210"/>
        <v>0</v>
      </c>
      <c r="EW198" s="423">
        <f t="shared" si="210"/>
        <v>0</v>
      </c>
      <c r="EX198" s="423">
        <f t="shared" si="210"/>
        <v>0</v>
      </c>
      <c r="EY198" s="423">
        <f t="shared" si="210"/>
        <v>0</v>
      </c>
      <c r="EZ198" s="423">
        <f t="shared" si="210"/>
        <v>0</v>
      </c>
      <c r="FA198" s="423">
        <f t="shared" si="210"/>
        <v>0</v>
      </c>
      <c r="FB198" s="393" t="str">
        <f t="shared" si="204"/>
        <v>342</v>
      </c>
    </row>
    <row r="199" spans="1:158" x14ac:dyDescent="0.15">
      <c r="A199" s="423" t="s">
        <v>1762</v>
      </c>
      <c r="B199" s="423" t="s">
        <v>1134</v>
      </c>
      <c r="C199" s="424">
        <f t="shared" si="200"/>
        <v>0</v>
      </c>
      <c r="D199" s="423">
        <f t="shared" ref="D199:BO199" si="211">IF(D$124=0,0,SUM(D73)/D$124*D$127)</f>
        <v>0</v>
      </c>
      <c r="E199" s="423">
        <f t="shared" si="211"/>
        <v>0</v>
      </c>
      <c r="F199" s="423">
        <f t="shared" si="211"/>
        <v>0</v>
      </c>
      <c r="G199" s="423">
        <f t="shared" si="211"/>
        <v>0</v>
      </c>
      <c r="H199" s="423">
        <f t="shared" si="211"/>
        <v>0</v>
      </c>
      <c r="I199" s="423">
        <f t="shared" si="211"/>
        <v>0</v>
      </c>
      <c r="J199" s="423">
        <f t="shared" si="211"/>
        <v>0</v>
      </c>
      <c r="K199" s="423">
        <f t="shared" si="211"/>
        <v>0</v>
      </c>
      <c r="L199" s="423">
        <f t="shared" si="211"/>
        <v>0</v>
      </c>
      <c r="M199" s="423">
        <f t="shared" si="211"/>
        <v>0</v>
      </c>
      <c r="N199" s="423">
        <f t="shared" si="211"/>
        <v>0</v>
      </c>
      <c r="O199" s="423">
        <f t="shared" si="211"/>
        <v>0</v>
      </c>
      <c r="P199" s="423">
        <f t="shared" si="211"/>
        <v>0</v>
      </c>
      <c r="Q199" s="423">
        <f t="shared" si="211"/>
        <v>0</v>
      </c>
      <c r="R199" s="423">
        <f t="shared" si="211"/>
        <v>0</v>
      </c>
      <c r="S199" s="423">
        <f t="shared" si="211"/>
        <v>0</v>
      </c>
      <c r="T199" s="423">
        <f t="shared" si="211"/>
        <v>0</v>
      </c>
      <c r="U199" s="423">
        <f t="shared" si="211"/>
        <v>0</v>
      </c>
      <c r="V199" s="423">
        <f t="shared" si="211"/>
        <v>0</v>
      </c>
      <c r="W199" s="423">
        <f t="shared" si="211"/>
        <v>0</v>
      </c>
      <c r="X199" s="423">
        <f t="shared" si="211"/>
        <v>0</v>
      </c>
      <c r="Y199" s="423">
        <f t="shared" si="211"/>
        <v>0</v>
      </c>
      <c r="Z199" s="423">
        <f t="shared" si="211"/>
        <v>0</v>
      </c>
      <c r="AA199" s="423">
        <f t="shared" si="211"/>
        <v>0</v>
      </c>
      <c r="AB199" s="423">
        <f t="shared" si="211"/>
        <v>0</v>
      </c>
      <c r="AC199" s="423">
        <f t="shared" si="211"/>
        <v>0</v>
      </c>
      <c r="AD199" s="423">
        <f t="shared" si="211"/>
        <v>0</v>
      </c>
      <c r="AE199" s="423">
        <f t="shared" si="211"/>
        <v>0</v>
      </c>
      <c r="AF199" s="423">
        <f t="shared" si="211"/>
        <v>0</v>
      </c>
      <c r="AG199" s="423">
        <f t="shared" si="211"/>
        <v>0</v>
      </c>
      <c r="AH199" s="423">
        <f t="shared" si="211"/>
        <v>0</v>
      </c>
      <c r="AI199" s="423">
        <f t="shared" si="211"/>
        <v>0</v>
      </c>
      <c r="AJ199" s="423">
        <f t="shared" si="211"/>
        <v>0</v>
      </c>
      <c r="AK199" s="423">
        <f t="shared" si="211"/>
        <v>0</v>
      </c>
      <c r="AL199" s="423">
        <f t="shared" si="211"/>
        <v>0</v>
      </c>
      <c r="AM199" s="423">
        <f t="shared" si="211"/>
        <v>0</v>
      </c>
      <c r="AN199" s="423">
        <f t="shared" si="211"/>
        <v>0</v>
      </c>
      <c r="AO199" s="423">
        <f t="shared" si="211"/>
        <v>0</v>
      </c>
      <c r="AP199" s="423">
        <f t="shared" si="211"/>
        <v>0</v>
      </c>
      <c r="AQ199" s="423">
        <f t="shared" si="211"/>
        <v>0</v>
      </c>
      <c r="AR199" s="423">
        <f t="shared" si="211"/>
        <v>0</v>
      </c>
      <c r="AS199" s="423">
        <f t="shared" si="211"/>
        <v>0</v>
      </c>
      <c r="AT199" s="423">
        <f t="shared" si="211"/>
        <v>0</v>
      </c>
      <c r="AU199" s="423">
        <f t="shared" si="211"/>
        <v>0</v>
      </c>
      <c r="AV199" s="423">
        <f t="shared" si="211"/>
        <v>0</v>
      </c>
      <c r="AW199" s="423">
        <f t="shared" si="211"/>
        <v>0</v>
      </c>
      <c r="AX199" s="423">
        <f t="shared" si="211"/>
        <v>0</v>
      </c>
      <c r="AY199" s="423">
        <f t="shared" si="211"/>
        <v>0</v>
      </c>
      <c r="AZ199" s="423">
        <f t="shared" si="211"/>
        <v>0</v>
      </c>
      <c r="BA199" s="423">
        <f t="shared" si="211"/>
        <v>0</v>
      </c>
      <c r="BB199" s="423">
        <f t="shared" si="211"/>
        <v>0</v>
      </c>
      <c r="BC199" s="423">
        <f t="shared" si="211"/>
        <v>0</v>
      </c>
      <c r="BD199" s="423">
        <f t="shared" si="211"/>
        <v>0</v>
      </c>
      <c r="BE199" s="423">
        <f t="shared" si="211"/>
        <v>0</v>
      </c>
      <c r="BF199" s="423">
        <f t="shared" si="211"/>
        <v>0</v>
      </c>
      <c r="BG199" s="423">
        <f t="shared" si="211"/>
        <v>0</v>
      </c>
      <c r="BH199" s="423">
        <f t="shared" si="211"/>
        <v>0</v>
      </c>
      <c r="BI199" s="423">
        <f t="shared" si="211"/>
        <v>0</v>
      </c>
      <c r="BJ199" s="423">
        <f t="shared" si="211"/>
        <v>0</v>
      </c>
      <c r="BK199" s="423">
        <f t="shared" si="211"/>
        <v>0</v>
      </c>
      <c r="BL199" s="423">
        <f t="shared" si="211"/>
        <v>0</v>
      </c>
      <c r="BM199" s="423">
        <f t="shared" si="211"/>
        <v>0</v>
      </c>
      <c r="BN199" s="423">
        <f t="shared" si="211"/>
        <v>0</v>
      </c>
      <c r="BO199" s="423">
        <f t="shared" si="211"/>
        <v>0</v>
      </c>
      <c r="BP199" s="423">
        <f t="shared" ref="BP199:EA199" si="212">IF(BP$124=0,0,SUM(BP73)/BP$124*BP$127)</f>
        <v>0</v>
      </c>
      <c r="BQ199" s="423">
        <f t="shared" si="212"/>
        <v>0</v>
      </c>
      <c r="BR199" s="423">
        <f t="shared" si="212"/>
        <v>0</v>
      </c>
      <c r="BS199" s="423">
        <f t="shared" si="212"/>
        <v>0</v>
      </c>
      <c r="BT199" s="423">
        <f t="shared" si="212"/>
        <v>0</v>
      </c>
      <c r="BU199" s="423">
        <f t="shared" si="212"/>
        <v>0</v>
      </c>
      <c r="BV199" s="423">
        <f t="shared" si="212"/>
        <v>0</v>
      </c>
      <c r="BW199" s="423">
        <f t="shared" si="212"/>
        <v>0</v>
      </c>
      <c r="BX199" s="423">
        <f t="shared" si="212"/>
        <v>0</v>
      </c>
      <c r="BY199" s="423">
        <f t="shared" si="212"/>
        <v>0</v>
      </c>
      <c r="BZ199" s="423">
        <f t="shared" si="212"/>
        <v>0</v>
      </c>
      <c r="CA199" s="423">
        <f t="shared" si="212"/>
        <v>0</v>
      </c>
      <c r="CB199" s="423">
        <f t="shared" si="212"/>
        <v>0</v>
      </c>
      <c r="CC199" s="423">
        <f t="shared" si="212"/>
        <v>0</v>
      </c>
      <c r="CD199" s="423">
        <f t="shared" si="212"/>
        <v>0</v>
      </c>
      <c r="CE199" s="423">
        <f t="shared" si="212"/>
        <v>0</v>
      </c>
      <c r="CF199" s="423">
        <f t="shared" si="212"/>
        <v>0</v>
      </c>
      <c r="CG199" s="423">
        <f t="shared" si="212"/>
        <v>0</v>
      </c>
      <c r="CH199" s="423">
        <f t="shared" si="212"/>
        <v>0</v>
      </c>
      <c r="CI199" s="423">
        <f t="shared" si="212"/>
        <v>0</v>
      </c>
      <c r="CJ199" s="423">
        <f t="shared" si="212"/>
        <v>0</v>
      </c>
      <c r="CK199" s="423">
        <f t="shared" si="212"/>
        <v>0</v>
      </c>
      <c r="CL199" s="423">
        <f t="shared" si="212"/>
        <v>0</v>
      </c>
      <c r="CM199" s="423">
        <f t="shared" si="212"/>
        <v>0</v>
      </c>
      <c r="CN199" s="423">
        <f t="shared" si="212"/>
        <v>0</v>
      </c>
      <c r="CO199" s="423">
        <f t="shared" si="212"/>
        <v>0</v>
      </c>
      <c r="CP199" s="423">
        <f t="shared" si="212"/>
        <v>0</v>
      </c>
      <c r="CQ199" s="423">
        <f t="shared" si="212"/>
        <v>0</v>
      </c>
      <c r="CR199" s="423">
        <f t="shared" si="212"/>
        <v>0</v>
      </c>
      <c r="CS199" s="423">
        <f t="shared" si="212"/>
        <v>0</v>
      </c>
      <c r="CT199" s="423">
        <f t="shared" si="212"/>
        <v>0</v>
      </c>
      <c r="CU199" s="423">
        <f t="shared" si="212"/>
        <v>0</v>
      </c>
      <c r="CV199" s="423">
        <f t="shared" si="212"/>
        <v>0</v>
      </c>
      <c r="CW199" s="423">
        <f t="shared" si="212"/>
        <v>0</v>
      </c>
      <c r="CX199" s="423">
        <f t="shared" si="212"/>
        <v>0</v>
      </c>
      <c r="CY199" s="423">
        <f t="shared" si="212"/>
        <v>0</v>
      </c>
      <c r="CZ199" s="423">
        <f t="shared" si="212"/>
        <v>0</v>
      </c>
      <c r="DA199" s="423">
        <f t="shared" si="212"/>
        <v>0</v>
      </c>
      <c r="DB199" s="423">
        <f t="shared" si="212"/>
        <v>0</v>
      </c>
      <c r="DC199" s="423">
        <f t="shared" si="212"/>
        <v>0</v>
      </c>
      <c r="DD199" s="423">
        <f t="shared" si="212"/>
        <v>0</v>
      </c>
      <c r="DE199" s="423">
        <f t="shared" si="212"/>
        <v>0</v>
      </c>
      <c r="DF199" s="423">
        <f t="shared" si="212"/>
        <v>0</v>
      </c>
      <c r="DG199" s="423">
        <f t="shared" si="212"/>
        <v>0</v>
      </c>
      <c r="DH199" s="423">
        <f t="shared" si="212"/>
        <v>0</v>
      </c>
      <c r="DI199" s="423">
        <f t="shared" si="212"/>
        <v>0</v>
      </c>
      <c r="DJ199" s="423">
        <f t="shared" si="212"/>
        <v>0</v>
      </c>
      <c r="DK199" s="423">
        <f t="shared" si="212"/>
        <v>0</v>
      </c>
      <c r="DL199" s="423">
        <f t="shared" si="212"/>
        <v>0</v>
      </c>
      <c r="DM199" s="423">
        <f t="shared" si="212"/>
        <v>0</v>
      </c>
      <c r="DN199" s="423">
        <f t="shared" si="212"/>
        <v>0</v>
      </c>
      <c r="DO199" s="423">
        <f t="shared" si="212"/>
        <v>0</v>
      </c>
      <c r="DP199" s="423">
        <f t="shared" si="212"/>
        <v>0</v>
      </c>
      <c r="DQ199" s="423">
        <f t="shared" si="212"/>
        <v>0</v>
      </c>
      <c r="DR199" s="423">
        <f t="shared" si="212"/>
        <v>0</v>
      </c>
      <c r="DS199" s="423">
        <f t="shared" si="212"/>
        <v>0</v>
      </c>
      <c r="DT199" s="423">
        <f t="shared" si="212"/>
        <v>0</v>
      </c>
      <c r="DU199" s="423">
        <f t="shared" si="212"/>
        <v>0</v>
      </c>
      <c r="DV199" s="423">
        <f t="shared" si="212"/>
        <v>0</v>
      </c>
      <c r="DW199" s="423">
        <f t="shared" si="212"/>
        <v>0</v>
      </c>
      <c r="DX199" s="423">
        <f t="shared" si="212"/>
        <v>0</v>
      </c>
      <c r="DY199" s="423">
        <f t="shared" si="212"/>
        <v>0</v>
      </c>
      <c r="DZ199" s="423">
        <f t="shared" si="212"/>
        <v>0</v>
      </c>
      <c r="EA199" s="423">
        <f t="shared" si="212"/>
        <v>0</v>
      </c>
      <c r="EB199" s="423">
        <f t="shared" ref="EB199:FA199" si="213">IF(EB$124=0,0,SUM(EB73)/EB$124*EB$127)</f>
        <v>0</v>
      </c>
      <c r="EC199" s="423">
        <f t="shared" si="213"/>
        <v>0</v>
      </c>
      <c r="ED199" s="423">
        <f t="shared" si="213"/>
        <v>0</v>
      </c>
      <c r="EE199" s="423">
        <f t="shared" si="213"/>
        <v>0</v>
      </c>
      <c r="EF199" s="423">
        <f t="shared" si="213"/>
        <v>0</v>
      </c>
      <c r="EG199" s="423">
        <f t="shared" si="213"/>
        <v>0</v>
      </c>
      <c r="EH199" s="423">
        <f t="shared" si="213"/>
        <v>0</v>
      </c>
      <c r="EI199" s="423">
        <f t="shared" si="213"/>
        <v>0</v>
      </c>
      <c r="EJ199" s="423">
        <f t="shared" si="213"/>
        <v>0</v>
      </c>
      <c r="EK199" s="423">
        <f t="shared" si="213"/>
        <v>0</v>
      </c>
      <c r="EL199" s="423">
        <f t="shared" si="213"/>
        <v>0</v>
      </c>
      <c r="EM199" s="423">
        <f t="shared" si="213"/>
        <v>0</v>
      </c>
      <c r="EN199" s="423">
        <f t="shared" si="213"/>
        <v>0</v>
      </c>
      <c r="EO199" s="423">
        <f t="shared" si="213"/>
        <v>0</v>
      </c>
      <c r="EP199" s="423">
        <f t="shared" si="213"/>
        <v>0</v>
      </c>
      <c r="EQ199" s="423">
        <f t="shared" si="213"/>
        <v>0</v>
      </c>
      <c r="ER199" s="423">
        <f t="shared" si="213"/>
        <v>0</v>
      </c>
      <c r="ES199" s="423">
        <f t="shared" si="213"/>
        <v>0</v>
      </c>
      <c r="ET199" s="423">
        <f t="shared" si="213"/>
        <v>0</v>
      </c>
      <c r="EU199" s="423">
        <f t="shared" si="213"/>
        <v>0</v>
      </c>
      <c r="EV199" s="423">
        <f t="shared" si="213"/>
        <v>0</v>
      </c>
      <c r="EW199" s="423">
        <f t="shared" si="213"/>
        <v>0</v>
      </c>
      <c r="EX199" s="423">
        <f t="shared" si="213"/>
        <v>0</v>
      </c>
      <c r="EY199" s="423">
        <f t="shared" si="213"/>
        <v>0</v>
      </c>
      <c r="EZ199" s="423">
        <f t="shared" si="213"/>
        <v>0</v>
      </c>
      <c r="FA199" s="423">
        <f t="shared" si="213"/>
        <v>0</v>
      </c>
      <c r="FB199" s="393" t="str">
        <f t="shared" si="204"/>
        <v>351</v>
      </c>
    </row>
    <row r="200" spans="1:158" x14ac:dyDescent="0.15">
      <c r="A200" s="423" t="s">
        <v>1761</v>
      </c>
      <c r="B200" s="423" t="s">
        <v>1135</v>
      </c>
      <c r="C200" s="424">
        <f t="shared" si="200"/>
        <v>0</v>
      </c>
      <c r="D200" s="423">
        <f t="shared" ref="D200:BO200" si="214">IF(D$124=0,0,SUM(D74)/D$124*D$127)</f>
        <v>0</v>
      </c>
      <c r="E200" s="423">
        <f t="shared" si="214"/>
        <v>0</v>
      </c>
      <c r="F200" s="423">
        <f t="shared" si="214"/>
        <v>0</v>
      </c>
      <c r="G200" s="423">
        <f t="shared" si="214"/>
        <v>0</v>
      </c>
      <c r="H200" s="423">
        <f t="shared" si="214"/>
        <v>0</v>
      </c>
      <c r="I200" s="423">
        <f t="shared" si="214"/>
        <v>0</v>
      </c>
      <c r="J200" s="423">
        <f t="shared" si="214"/>
        <v>0</v>
      </c>
      <c r="K200" s="423">
        <f t="shared" si="214"/>
        <v>0</v>
      </c>
      <c r="L200" s="423">
        <f t="shared" si="214"/>
        <v>0</v>
      </c>
      <c r="M200" s="423">
        <f t="shared" si="214"/>
        <v>0</v>
      </c>
      <c r="N200" s="423">
        <f t="shared" si="214"/>
        <v>0</v>
      </c>
      <c r="O200" s="423">
        <f t="shared" si="214"/>
        <v>0</v>
      </c>
      <c r="P200" s="423">
        <f t="shared" si="214"/>
        <v>0</v>
      </c>
      <c r="Q200" s="423">
        <f t="shared" si="214"/>
        <v>0</v>
      </c>
      <c r="R200" s="423">
        <f t="shared" si="214"/>
        <v>0</v>
      </c>
      <c r="S200" s="423">
        <f t="shared" si="214"/>
        <v>0</v>
      </c>
      <c r="T200" s="423">
        <f t="shared" si="214"/>
        <v>0</v>
      </c>
      <c r="U200" s="423">
        <f t="shared" si="214"/>
        <v>0</v>
      </c>
      <c r="V200" s="423">
        <f t="shared" si="214"/>
        <v>0</v>
      </c>
      <c r="W200" s="423">
        <f t="shared" si="214"/>
        <v>0</v>
      </c>
      <c r="X200" s="423">
        <f t="shared" si="214"/>
        <v>0</v>
      </c>
      <c r="Y200" s="423">
        <f t="shared" si="214"/>
        <v>0</v>
      </c>
      <c r="Z200" s="423">
        <f t="shared" si="214"/>
        <v>0</v>
      </c>
      <c r="AA200" s="423">
        <f t="shared" si="214"/>
        <v>0</v>
      </c>
      <c r="AB200" s="423">
        <f t="shared" si="214"/>
        <v>0</v>
      </c>
      <c r="AC200" s="423">
        <f t="shared" si="214"/>
        <v>0</v>
      </c>
      <c r="AD200" s="423">
        <f t="shared" si="214"/>
        <v>0</v>
      </c>
      <c r="AE200" s="423">
        <f t="shared" si="214"/>
        <v>0</v>
      </c>
      <c r="AF200" s="423">
        <f t="shared" si="214"/>
        <v>0</v>
      </c>
      <c r="AG200" s="423">
        <f t="shared" si="214"/>
        <v>0</v>
      </c>
      <c r="AH200" s="423">
        <f t="shared" si="214"/>
        <v>0</v>
      </c>
      <c r="AI200" s="423">
        <f t="shared" si="214"/>
        <v>0</v>
      </c>
      <c r="AJ200" s="423">
        <f t="shared" si="214"/>
        <v>0</v>
      </c>
      <c r="AK200" s="423">
        <f t="shared" si="214"/>
        <v>0</v>
      </c>
      <c r="AL200" s="423">
        <f t="shared" si="214"/>
        <v>0</v>
      </c>
      <c r="AM200" s="423">
        <f t="shared" si="214"/>
        <v>0</v>
      </c>
      <c r="AN200" s="423">
        <f t="shared" si="214"/>
        <v>0</v>
      </c>
      <c r="AO200" s="423">
        <f t="shared" si="214"/>
        <v>0</v>
      </c>
      <c r="AP200" s="423">
        <f t="shared" si="214"/>
        <v>0</v>
      </c>
      <c r="AQ200" s="423">
        <f t="shared" si="214"/>
        <v>0</v>
      </c>
      <c r="AR200" s="423">
        <f t="shared" si="214"/>
        <v>0</v>
      </c>
      <c r="AS200" s="423">
        <f t="shared" si="214"/>
        <v>0</v>
      </c>
      <c r="AT200" s="423">
        <f t="shared" si="214"/>
        <v>0</v>
      </c>
      <c r="AU200" s="423">
        <f t="shared" si="214"/>
        <v>0</v>
      </c>
      <c r="AV200" s="423">
        <f t="shared" si="214"/>
        <v>0</v>
      </c>
      <c r="AW200" s="423">
        <f t="shared" si="214"/>
        <v>0</v>
      </c>
      <c r="AX200" s="423">
        <f t="shared" si="214"/>
        <v>0</v>
      </c>
      <c r="AY200" s="423">
        <f t="shared" si="214"/>
        <v>0</v>
      </c>
      <c r="AZ200" s="423">
        <f t="shared" si="214"/>
        <v>0</v>
      </c>
      <c r="BA200" s="423">
        <f t="shared" si="214"/>
        <v>0</v>
      </c>
      <c r="BB200" s="423">
        <f t="shared" si="214"/>
        <v>0</v>
      </c>
      <c r="BC200" s="423">
        <f t="shared" si="214"/>
        <v>0</v>
      </c>
      <c r="BD200" s="423">
        <f t="shared" si="214"/>
        <v>0</v>
      </c>
      <c r="BE200" s="423">
        <f t="shared" si="214"/>
        <v>0</v>
      </c>
      <c r="BF200" s="423">
        <f t="shared" si="214"/>
        <v>0</v>
      </c>
      <c r="BG200" s="423">
        <f t="shared" si="214"/>
        <v>0</v>
      </c>
      <c r="BH200" s="423">
        <f t="shared" si="214"/>
        <v>0</v>
      </c>
      <c r="BI200" s="423">
        <f t="shared" si="214"/>
        <v>0</v>
      </c>
      <c r="BJ200" s="423">
        <f t="shared" si="214"/>
        <v>0</v>
      </c>
      <c r="BK200" s="423">
        <f t="shared" si="214"/>
        <v>0</v>
      </c>
      <c r="BL200" s="423">
        <f t="shared" si="214"/>
        <v>0</v>
      </c>
      <c r="BM200" s="423">
        <f t="shared" si="214"/>
        <v>0</v>
      </c>
      <c r="BN200" s="423">
        <f t="shared" si="214"/>
        <v>0</v>
      </c>
      <c r="BO200" s="423">
        <f t="shared" si="214"/>
        <v>0</v>
      </c>
      <c r="BP200" s="423">
        <f t="shared" ref="BP200:EA200" si="215">IF(BP$124=0,0,SUM(BP74)/BP$124*BP$127)</f>
        <v>0</v>
      </c>
      <c r="BQ200" s="423">
        <f t="shared" si="215"/>
        <v>0</v>
      </c>
      <c r="BR200" s="423">
        <f t="shared" si="215"/>
        <v>0</v>
      </c>
      <c r="BS200" s="423">
        <f t="shared" si="215"/>
        <v>0</v>
      </c>
      <c r="BT200" s="423">
        <f t="shared" si="215"/>
        <v>0</v>
      </c>
      <c r="BU200" s="423">
        <f t="shared" si="215"/>
        <v>0</v>
      </c>
      <c r="BV200" s="423">
        <f t="shared" si="215"/>
        <v>0</v>
      </c>
      <c r="BW200" s="423">
        <f t="shared" si="215"/>
        <v>0</v>
      </c>
      <c r="BX200" s="423">
        <f t="shared" si="215"/>
        <v>0</v>
      </c>
      <c r="BY200" s="423">
        <f t="shared" si="215"/>
        <v>0</v>
      </c>
      <c r="BZ200" s="423">
        <f t="shared" si="215"/>
        <v>0</v>
      </c>
      <c r="CA200" s="423">
        <f t="shared" si="215"/>
        <v>0</v>
      </c>
      <c r="CB200" s="423">
        <f t="shared" si="215"/>
        <v>0</v>
      </c>
      <c r="CC200" s="423">
        <f t="shared" si="215"/>
        <v>0</v>
      </c>
      <c r="CD200" s="423">
        <f t="shared" si="215"/>
        <v>0</v>
      </c>
      <c r="CE200" s="423">
        <f t="shared" si="215"/>
        <v>0</v>
      </c>
      <c r="CF200" s="423">
        <f t="shared" si="215"/>
        <v>0</v>
      </c>
      <c r="CG200" s="423">
        <f t="shared" si="215"/>
        <v>0</v>
      </c>
      <c r="CH200" s="423">
        <f t="shared" si="215"/>
        <v>0</v>
      </c>
      <c r="CI200" s="423">
        <f t="shared" si="215"/>
        <v>0</v>
      </c>
      <c r="CJ200" s="423">
        <f t="shared" si="215"/>
        <v>0</v>
      </c>
      <c r="CK200" s="423">
        <f t="shared" si="215"/>
        <v>0</v>
      </c>
      <c r="CL200" s="423">
        <f t="shared" si="215"/>
        <v>0</v>
      </c>
      <c r="CM200" s="423">
        <f t="shared" si="215"/>
        <v>0</v>
      </c>
      <c r="CN200" s="423">
        <f t="shared" si="215"/>
        <v>0</v>
      </c>
      <c r="CO200" s="423">
        <f t="shared" si="215"/>
        <v>0</v>
      </c>
      <c r="CP200" s="423">
        <f t="shared" si="215"/>
        <v>0</v>
      </c>
      <c r="CQ200" s="423">
        <f t="shared" si="215"/>
        <v>0</v>
      </c>
      <c r="CR200" s="423">
        <f t="shared" si="215"/>
        <v>0</v>
      </c>
      <c r="CS200" s="423">
        <f t="shared" si="215"/>
        <v>0</v>
      </c>
      <c r="CT200" s="423">
        <f t="shared" si="215"/>
        <v>0</v>
      </c>
      <c r="CU200" s="423">
        <f t="shared" si="215"/>
        <v>0</v>
      </c>
      <c r="CV200" s="423">
        <f t="shared" si="215"/>
        <v>0</v>
      </c>
      <c r="CW200" s="423">
        <f t="shared" si="215"/>
        <v>0</v>
      </c>
      <c r="CX200" s="423">
        <f t="shared" si="215"/>
        <v>0</v>
      </c>
      <c r="CY200" s="423">
        <f t="shared" si="215"/>
        <v>0</v>
      </c>
      <c r="CZ200" s="423">
        <f t="shared" si="215"/>
        <v>0</v>
      </c>
      <c r="DA200" s="423">
        <f t="shared" si="215"/>
        <v>0</v>
      </c>
      <c r="DB200" s="423">
        <f t="shared" si="215"/>
        <v>0</v>
      </c>
      <c r="DC200" s="423">
        <f t="shared" si="215"/>
        <v>0</v>
      </c>
      <c r="DD200" s="423">
        <f t="shared" si="215"/>
        <v>0</v>
      </c>
      <c r="DE200" s="423">
        <f t="shared" si="215"/>
        <v>0</v>
      </c>
      <c r="DF200" s="423">
        <f t="shared" si="215"/>
        <v>0</v>
      </c>
      <c r="DG200" s="423">
        <f t="shared" si="215"/>
        <v>0</v>
      </c>
      <c r="DH200" s="423">
        <f t="shared" si="215"/>
        <v>0</v>
      </c>
      <c r="DI200" s="423">
        <f t="shared" si="215"/>
        <v>0</v>
      </c>
      <c r="DJ200" s="423">
        <f t="shared" si="215"/>
        <v>0</v>
      </c>
      <c r="DK200" s="423">
        <f t="shared" si="215"/>
        <v>0</v>
      </c>
      <c r="DL200" s="423">
        <f t="shared" si="215"/>
        <v>0</v>
      </c>
      <c r="DM200" s="423">
        <f t="shared" si="215"/>
        <v>0</v>
      </c>
      <c r="DN200" s="423">
        <f t="shared" si="215"/>
        <v>0</v>
      </c>
      <c r="DO200" s="423">
        <f t="shared" si="215"/>
        <v>0</v>
      </c>
      <c r="DP200" s="423">
        <f t="shared" si="215"/>
        <v>0</v>
      </c>
      <c r="DQ200" s="423">
        <f t="shared" si="215"/>
        <v>0</v>
      </c>
      <c r="DR200" s="423">
        <f t="shared" si="215"/>
        <v>0</v>
      </c>
      <c r="DS200" s="423">
        <f t="shared" si="215"/>
        <v>0</v>
      </c>
      <c r="DT200" s="423">
        <f t="shared" si="215"/>
        <v>0</v>
      </c>
      <c r="DU200" s="423">
        <f t="shared" si="215"/>
        <v>0</v>
      </c>
      <c r="DV200" s="423">
        <f t="shared" si="215"/>
        <v>0</v>
      </c>
      <c r="DW200" s="423">
        <f t="shared" si="215"/>
        <v>0</v>
      </c>
      <c r="DX200" s="423">
        <f t="shared" si="215"/>
        <v>0</v>
      </c>
      <c r="DY200" s="423">
        <f t="shared" si="215"/>
        <v>0</v>
      </c>
      <c r="DZ200" s="423">
        <f t="shared" si="215"/>
        <v>0</v>
      </c>
      <c r="EA200" s="423">
        <f t="shared" si="215"/>
        <v>0</v>
      </c>
      <c r="EB200" s="423">
        <f t="shared" ref="EB200:FA200" si="216">IF(EB$124=0,0,SUM(EB74)/EB$124*EB$127)</f>
        <v>0</v>
      </c>
      <c r="EC200" s="423">
        <f t="shared" si="216"/>
        <v>0</v>
      </c>
      <c r="ED200" s="423">
        <f t="shared" si="216"/>
        <v>0</v>
      </c>
      <c r="EE200" s="423">
        <f t="shared" si="216"/>
        <v>0</v>
      </c>
      <c r="EF200" s="423">
        <f t="shared" si="216"/>
        <v>0</v>
      </c>
      <c r="EG200" s="423">
        <f t="shared" si="216"/>
        <v>0</v>
      </c>
      <c r="EH200" s="423">
        <f t="shared" si="216"/>
        <v>0</v>
      </c>
      <c r="EI200" s="423">
        <f t="shared" si="216"/>
        <v>0</v>
      </c>
      <c r="EJ200" s="423">
        <f t="shared" si="216"/>
        <v>0</v>
      </c>
      <c r="EK200" s="423">
        <f t="shared" si="216"/>
        <v>0</v>
      </c>
      <c r="EL200" s="423">
        <f t="shared" si="216"/>
        <v>0</v>
      </c>
      <c r="EM200" s="423">
        <f t="shared" si="216"/>
        <v>0</v>
      </c>
      <c r="EN200" s="423">
        <f t="shared" si="216"/>
        <v>0</v>
      </c>
      <c r="EO200" s="423">
        <f t="shared" si="216"/>
        <v>0</v>
      </c>
      <c r="EP200" s="423">
        <f t="shared" si="216"/>
        <v>0</v>
      </c>
      <c r="EQ200" s="423">
        <f t="shared" si="216"/>
        <v>0</v>
      </c>
      <c r="ER200" s="423">
        <f t="shared" si="216"/>
        <v>0</v>
      </c>
      <c r="ES200" s="423">
        <f t="shared" si="216"/>
        <v>0</v>
      </c>
      <c r="ET200" s="423">
        <f t="shared" si="216"/>
        <v>0</v>
      </c>
      <c r="EU200" s="423">
        <f t="shared" si="216"/>
        <v>0</v>
      </c>
      <c r="EV200" s="423">
        <f t="shared" si="216"/>
        <v>0</v>
      </c>
      <c r="EW200" s="423">
        <f t="shared" si="216"/>
        <v>0</v>
      </c>
      <c r="EX200" s="423">
        <f t="shared" si="216"/>
        <v>0</v>
      </c>
      <c r="EY200" s="423">
        <f t="shared" si="216"/>
        <v>0</v>
      </c>
      <c r="EZ200" s="423">
        <f t="shared" si="216"/>
        <v>0</v>
      </c>
      <c r="FA200" s="423">
        <f t="shared" si="216"/>
        <v>0</v>
      </c>
      <c r="FB200" s="393" t="str">
        <f t="shared" si="204"/>
        <v>351</v>
      </c>
    </row>
    <row r="201" spans="1:158" x14ac:dyDescent="0.15">
      <c r="A201" s="423" t="s">
        <v>1760</v>
      </c>
      <c r="B201" s="423" t="s">
        <v>406</v>
      </c>
      <c r="C201" s="424">
        <f t="shared" si="200"/>
        <v>0</v>
      </c>
      <c r="D201" s="423">
        <f t="shared" ref="D201:BO201" si="217">IF(D$124=0,0,SUM(D75)/D$124*D$127)</f>
        <v>0</v>
      </c>
      <c r="E201" s="423">
        <f t="shared" si="217"/>
        <v>0</v>
      </c>
      <c r="F201" s="423">
        <f t="shared" si="217"/>
        <v>0</v>
      </c>
      <c r="G201" s="423">
        <f t="shared" si="217"/>
        <v>0</v>
      </c>
      <c r="H201" s="423">
        <f t="shared" si="217"/>
        <v>0</v>
      </c>
      <c r="I201" s="423">
        <f t="shared" si="217"/>
        <v>0</v>
      </c>
      <c r="J201" s="423">
        <f t="shared" si="217"/>
        <v>0</v>
      </c>
      <c r="K201" s="423">
        <f t="shared" si="217"/>
        <v>0</v>
      </c>
      <c r="L201" s="423">
        <f t="shared" si="217"/>
        <v>0</v>
      </c>
      <c r="M201" s="423">
        <f t="shared" si="217"/>
        <v>0</v>
      </c>
      <c r="N201" s="423">
        <f t="shared" si="217"/>
        <v>0</v>
      </c>
      <c r="O201" s="423">
        <f t="shared" si="217"/>
        <v>0</v>
      </c>
      <c r="P201" s="423">
        <f t="shared" si="217"/>
        <v>0</v>
      </c>
      <c r="Q201" s="423">
        <f t="shared" si="217"/>
        <v>0</v>
      </c>
      <c r="R201" s="423">
        <f t="shared" si="217"/>
        <v>0</v>
      </c>
      <c r="S201" s="423">
        <f t="shared" si="217"/>
        <v>0</v>
      </c>
      <c r="T201" s="423">
        <f t="shared" si="217"/>
        <v>0</v>
      </c>
      <c r="U201" s="423">
        <f t="shared" si="217"/>
        <v>0</v>
      </c>
      <c r="V201" s="423">
        <f t="shared" si="217"/>
        <v>0</v>
      </c>
      <c r="W201" s="423">
        <f t="shared" si="217"/>
        <v>0</v>
      </c>
      <c r="X201" s="423">
        <f t="shared" si="217"/>
        <v>0</v>
      </c>
      <c r="Y201" s="423">
        <f t="shared" si="217"/>
        <v>0</v>
      </c>
      <c r="Z201" s="423">
        <f t="shared" si="217"/>
        <v>0</v>
      </c>
      <c r="AA201" s="423">
        <f t="shared" si="217"/>
        <v>0</v>
      </c>
      <c r="AB201" s="423">
        <f t="shared" si="217"/>
        <v>0</v>
      </c>
      <c r="AC201" s="423">
        <f t="shared" si="217"/>
        <v>0</v>
      </c>
      <c r="AD201" s="423">
        <f t="shared" si="217"/>
        <v>0</v>
      </c>
      <c r="AE201" s="423">
        <f t="shared" si="217"/>
        <v>0</v>
      </c>
      <c r="AF201" s="423">
        <f t="shared" si="217"/>
        <v>0</v>
      </c>
      <c r="AG201" s="423">
        <f t="shared" si="217"/>
        <v>0</v>
      </c>
      <c r="AH201" s="423">
        <f t="shared" si="217"/>
        <v>0</v>
      </c>
      <c r="AI201" s="423">
        <f t="shared" si="217"/>
        <v>0</v>
      </c>
      <c r="AJ201" s="423">
        <f t="shared" si="217"/>
        <v>0</v>
      </c>
      <c r="AK201" s="423">
        <f t="shared" si="217"/>
        <v>0</v>
      </c>
      <c r="AL201" s="423">
        <f t="shared" si="217"/>
        <v>0</v>
      </c>
      <c r="AM201" s="423">
        <f t="shared" si="217"/>
        <v>0</v>
      </c>
      <c r="AN201" s="423">
        <f t="shared" si="217"/>
        <v>0</v>
      </c>
      <c r="AO201" s="423">
        <f t="shared" si="217"/>
        <v>0</v>
      </c>
      <c r="AP201" s="423">
        <f t="shared" si="217"/>
        <v>0</v>
      </c>
      <c r="AQ201" s="423">
        <f t="shared" si="217"/>
        <v>0</v>
      </c>
      <c r="AR201" s="423">
        <f t="shared" si="217"/>
        <v>0</v>
      </c>
      <c r="AS201" s="423">
        <f t="shared" si="217"/>
        <v>0</v>
      </c>
      <c r="AT201" s="423">
        <f t="shared" si="217"/>
        <v>0</v>
      </c>
      <c r="AU201" s="423">
        <f t="shared" si="217"/>
        <v>0</v>
      </c>
      <c r="AV201" s="423">
        <f t="shared" si="217"/>
        <v>0</v>
      </c>
      <c r="AW201" s="423">
        <f t="shared" si="217"/>
        <v>0</v>
      </c>
      <c r="AX201" s="423">
        <f t="shared" si="217"/>
        <v>0</v>
      </c>
      <c r="AY201" s="423">
        <f t="shared" si="217"/>
        <v>0</v>
      </c>
      <c r="AZ201" s="423">
        <f t="shared" si="217"/>
        <v>0</v>
      </c>
      <c r="BA201" s="423">
        <f t="shared" si="217"/>
        <v>0</v>
      </c>
      <c r="BB201" s="423">
        <f t="shared" si="217"/>
        <v>0</v>
      </c>
      <c r="BC201" s="423">
        <f t="shared" si="217"/>
        <v>0</v>
      </c>
      <c r="BD201" s="423">
        <f t="shared" si="217"/>
        <v>0</v>
      </c>
      <c r="BE201" s="423">
        <f t="shared" si="217"/>
        <v>0</v>
      </c>
      <c r="BF201" s="423">
        <f t="shared" si="217"/>
        <v>0</v>
      </c>
      <c r="BG201" s="423">
        <f t="shared" si="217"/>
        <v>0</v>
      </c>
      <c r="BH201" s="423">
        <f t="shared" si="217"/>
        <v>0</v>
      </c>
      <c r="BI201" s="423">
        <f t="shared" si="217"/>
        <v>0</v>
      </c>
      <c r="BJ201" s="423">
        <f t="shared" si="217"/>
        <v>0</v>
      </c>
      <c r="BK201" s="423">
        <f t="shared" si="217"/>
        <v>0</v>
      </c>
      <c r="BL201" s="423">
        <f t="shared" si="217"/>
        <v>0</v>
      </c>
      <c r="BM201" s="423">
        <f t="shared" si="217"/>
        <v>0</v>
      </c>
      <c r="BN201" s="423">
        <f t="shared" si="217"/>
        <v>0</v>
      </c>
      <c r="BO201" s="423">
        <f t="shared" si="217"/>
        <v>0</v>
      </c>
      <c r="BP201" s="423">
        <f t="shared" ref="BP201:EA201" si="218">IF(BP$124=0,0,SUM(BP75)/BP$124*BP$127)</f>
        <v>0</v>
      </c>
      <c r="BQ201" s="423">
        <f t="shared" si="218"/>
        <v>0</v>
      </c>
      <c r="BR201" s="423">
        <f t="shared" si="218"/>
        <v>0</v>
      </c>
      <c r="BS201" s="423">
        <f t="shared" si="218"/>
        <v>0</v>
      </c>
      <c r="BT201" s="423">
        <f t="shared" si="218"/>
        <v>0</v>
      </c>
      <c r="BU201" s="423">
        <f t="shared" si="218"/>
        <v>0</v>
      </c>
      <c r="BV201" s="423">
        <f t="shared" si="218"/>
        <v>0</v>
      </c>
      <c r="BW201" s="423">
        <f t="shared" si="218"/>
        <v>0</v>
      </c>
      <c r="BX201" s="423">
        <f t="shared" si="218"/>
        <v>0</v>
      </c>
      <c r="BY201" s="423">
        <f t="shared" si="218"/>
        <v>0</v>
      </c>
      <c r="BZ201" s="423">
        <f t="shared" si="218"/>
        <v>0</v>
      </c>
      <c r="CA201" s="423">
        <f t="shared" si="218"/>
        <v>0</v>
      </c>
      <c r="CB201" s="423">
        <f t="shared" si="218"/>
        <v>0</v>
      </c>
      <c r="CC201" s="423">
        <f t="shared" si="218"/>
        <v>0</v>
      </c>
      <c r="CD201" s="423">
        <f t="shared" si="218"/>
        <v>0</v>
      </c>
      <c r="CE201" s="423">
        <f t="shared" si="218"/>
        <v>0</v>
      </c>
      <c r="CF201" s="423">
        <f t="shared" si="218"/>
        <v>0</v>
      </c>
      <c r="CG201" s="423">
        <f t="shared" si="218"/>
        <v>0</v>
      </c>
      <c r="CH201" s="423">
        <f t="shared" si="218"/>
        <v>0</v>
      </c>
      <c r="CI201" s="423">
        <f t="shared" si="218"/>
        <v>0</v>
      </c>
      <c r="CJ201" s="423">
        <f t="shared" si="218"/>
        <v>0</v>
      </c>
      <c r="CK201" s="423">
        <f t="shared" si="218"/>
        <v>0</v>
      </c>
      <c r="CL201" s="423">
        <f t="shared" si="218"/>
        <v>0</v>
      </c>
      <c r="CM201" s="423">
        <f t="shared" si="218"/>
        <v>0</v>
      </c>
      <c r="CN201" s="423">
        <f t="shared" si="218"/>
        <v>0</v>
      </c>
      <c r="CO201" s="423">
        <f t="shared" si="218"/>
        <v>0</v>
      </c>
      <c r="CP201" s="423">
        <f t="shared" si="218"/>
        <v>0</v>
      </c>
      <c r="CQ201" s="423">
        <f t="shared" si="218"/>
        <v>0</v>
      </c>
      <c r="CR201" s="423">
        <f t="shared" si="218"/>
        <v>0</v>
      </c>
      <c r="CS201" s="423">
        <f t="shared" si="218"/>
        <v>0</v>
      </c>
      <c r="CT201" s="423">
        <f t="shared" si="218"/>
        <v>0</v>
      </c>
      <c r="CU201" s="423">
        <f t="shared" si="218"/>
        <v>0</v>
      </c>
      <c r="CV201" s="423">
        <f t="shared" si="218"/>
        <v>0</v>
      </c>
      <c r="CW201" s="423">
        <f t="shared" si="218"/>
        <v>0</v>
      </c>
      <c r="CX201" s="423">
        <f t="shared" si="218"/>
        <v>0</v>
      </c>
      <c r="CY201" s="423">
        <f t="shared" si="218"/>
        <v>0</v>
      </c>
      <c r="CZ201" s="423">
        <f t="shared" si="218"/>
        <v>0</v>
      </c>
      <c r="DA201" s="423">
        <f t="shared" si="218"/>
        <v>0</v>
      </c>
      <c r="DB201" s="423">
        <f t="shared" si="218"/>
        <v>0</v>
      </c>
      <c r="DC201" s="423">
        <f t="shared" si="218"/>
        <v>0</v>
      </c>
      <c r="DD201" s="423">
        <f t="shared" si="218"/>
        <v>0</v>
      </c>
      <c r="DE201" s="423">
        <f t="shared" si="218"/>
        <v>0</v>
      </c>
      <c r="DF201" s="423">
        <f t="shared" si="218"/>
        <v>0</v>
      </c>
      <c r="DG201" s="423">
        <f t="shared" si="218"/>
        <v>0</v>
      </c>
      <c r="DH201" s="423">
        <f t="shared" si="218"/>
        <v>0</v>
      </c>
      <c r="DI201" s="423">
        <f t="shared" si="218"/>
        <v>0</v>
      </c>
      <c r="DJ201" s="423">
        <f t="shared" si="218"/>
        <v>0</v>
      </c>
      <c r="DK201" s="423">
        <f t="shared" si="218"/>
        <v>0</v>
      </c>
      <c r="DL201" s="423">
        <f t="shared" si="218"/>
        <v>0</v>
      </c>
      <c r="DM201" s="423">
        <f t="shared" si="218"/>
        <v>0</v>
      </c>
      <c r="DN201" s="423">
        <f t="shared" si="218"/>
        <v>0</v>
      </c>
      <c r="DO201" s="423">
        <f t="shared" si="218"/>
        <v>0</v>
      </c>
      <c r="DP201" s="423">
        <f t="shared" si="218"/>
        <v>0</v>
      </c>
      <c r="DQ201" s="423">
        <f t="shared" si="218"/>
        <v>0</v>
      </c>
      <c r="DR201" s="423">
        <f t="shared" si="218"/>
        <v>0</v>
      </c>
      <c r="DS201" s="423">
        <f t="shared" si="218"/>
        <v>0</v>
      </c>
      <c r="DT201" s="423">
        <f t="shared" si="218"/>
        <v>0</v>
      </c>
      <c r="DU201" s="423">
        <f t="shared" si="218"/>
        <v>0</v>
      </c>
      <c r="DV201" s="423">
        <f t="shared" si="218"/>
        <v>0</v>
      </c>
      <c r="DW201" s="423">
        <f t="shared" si="218"/>
        <v>0</v>
      </c>
      <c r="DX201" s="423">
        <f t="shared" si="218"/>
        <v>0</v>
      </c>
      <c r="DY201" s="423">
        <f t="shared" si="218"/>
        <v>0</v>
      </c>
      <c r="DZ201" s="423">
        <f t="shared" si="218"/>
        <v>0</v>
      </c>
      <c r="EA201" s="423">
        <f t="shared" si="218"/>
        <v>0</v>
      </c>
      <c r="EB201" s="423">
        <f t="shared" ref="EB201:FA201" si="219">IF(EB$124=0,0,SUM(EB75)/EB$124*EB$127)</f>
        <v>0</v>
      </c>
      <c r="EC201" s="423">
        <f t="shared" si="219"/>
        <v>0</v>
      </c>
      <c r="ED201" s="423">
        <f t="shared" si="219"/>
        <v>0</v>
      </c>
      <c r="EE201" s="423">
        <f t="shared" si="219"/>
        <v>0</v>
      </c>
      <c r="EF201" s="423">
        <f t="shared" si="219"/>
        <v>0</v>
      </c>
      <c r="EG201" s="423">
        <f t="shared" si="219"/>
        <v>0</v>
      </c>
      <c r="EH201" s="423">
        <f t="shared" si="219"/>
        <v>0</v>
      </c>
      <c r="EI201" s="423">
        <f t="shared" si="219"/>
        <v>0</v>
      </c>
      <c r="EJ201" s="423">
        <f t="shared" si="219"/>
        <v>0</v>
      </c>
      <c r="EK201" s="423">
        <f t="shared" si="219"/>
        <v>0</v>
      </c>
      <c r="EL201" s="423">
        <f t="shared" si="219"/>
        <v>0</v>
      </c>
      <c r="EM201" s="423">
        <f t="shared" si="219"/>
        <v>0</v>
      </c>
      <c r="EN201" s="423">
        <f t="shared" si="219"/>
        <v>0</v>
      </c>
      <c r="EO201" s="423">
        <f t="shared" si="219"/>
        <v>0</v>
      </c>
      <c r="EP201" s="423">
        <f t="shared" si="219"/>
        <v>0</v>
      </c>
      <c r="EQ201" s="423">
        <f t="shared" si="219"/>
        <v>0</v>
      </c>
      <c r="ER201" s="423">
        <f t="shared" si="219"/>
        <v>0</v>
      </c>
      <c r="ES201" s="423">
        <f t="shared" si="219"/>
        <v>0</v>
      </c>
      <c r="ET201" s="423">
        <f t="shared" si="219"/>
        <v>0</v>
      </c>
      <c r="EU201" s="423">
        <f t="shared" si="219"/>
        <v>0</v>
      </c>
      <c r="EV201" s="423">
        <f t="shared" si="219"/>
        <v>0</v>
      </c>
      <c r="EW201" s="423">
        <f t="shared" si="219"/>
        <v>0</v>
      </c>
      <c r="EX201" s="423">
        <f t="shared" si="219"/>
        <v>0</v>
      </c>
      <c r="EY201" s="423">
        <f t="shared" si="219"/>
        <v>0</v>
      </c>
      <c r="EZ201" s="423">
        <f t="shared" si="219"/>
        <v>0</v>
      </c>
      <c r="FA201" s="423">
        <f t="shared" si="219"/>
        <v>0</v>
      </c>
      <c r="FB201" s="393" t="str">
        <f t="shared" si="204"/>
        <v>352</v>
      </c>
    </row>
    <row r="202" spans="1:158" x14ac:dyDescent="0.15">
      <c r="A202" s="423" t="s">
        <v>1759</v>
      </c>
      <c r="B202" s="423" t="s">
        <v>410</v>
      </c>
      <c r="C202" s="424">
        <f t="shared" si="200"/>
        <v>0</v>
      </c>
      <c r="D202" s="423">
        <f t="shared" ref="D202:BO202" si="220">IF(D$124=0,0,SUM(D76)/D$124*D$127)</f>
        <v>0</v>
      </c>
      <c r="E202" s="423">
        <f t="shared" si="220"/>
        <v>0</v>
      </c>
      <c r="F202" s="423">
        <f t="shared" si="220"/>
        <v>0</v>
      </c>
      <c r="G202" s="423">
        <f t="shared" si="220"/>
        <v>0</v>
      </c>
      <c r="H202" s="423">
        <f t="shared" si="220"/>
        <v>0</v>
      </c>
      <c r="I202" s="423">
        <f t="shared" si="220"/>
        <v>0</v>
      </c>
      <c r="J202" s="423">
        <f t="shared" si="220"/>
        <v>0</v>
      </c>
      <c r="K202" s="423">
        <f t="shared" si="220"/>
        <v>0</v>
      </c>
      <c r="L202" s="423">
        <f t="shared" si="220"/>
        <v>0</v>
      </c>
      <c r="M202" s="423">
        <f t="shared" si="220"/>
        <v>0</v>
      </c>
      <c r="N202" s="423">
        <f t="shared" si="220"/>
        <v>0</v>
      </c>
      <c r="O202" s="423">
        <f t="shared" si="220"/>
        <v>0</v>
      </c>
      <c r="P202" s="423">
        <f t="shared" si="220"/>
        <v>0</v>
      </c>
      <c r="Q202" s="423">
        <f t="shared" si="220"/>
        <v>0</v>
      </c>
      <c r="R202" s="423">
        <f t="shared" si="220"/>
        <v>0</v>
      </c>
      <c r="S202" s="423">
        <f t="shared" si="220"/>
        <v>0</v>
      </c>
      <c r="T202" s="423">
        <f t="shared" si="220"/>
        <v>0</v>
      </c>
      <c r="U202" s="423">
        <f t="shared" si="220"/>
        <v>0</v>
      </c>
      <c r="V202" s="423">
        <f t="shared" si="220"/>
        <v>0</v>
      </c>
      <c r="W202" s="423">
        <f t="shared" si="220"/>
        <v>0</v>
      </c>
      <c r="X202" s="423">
        <f t="shared" si="220"/>
        <v>0</v>
      </c>
      <c r="Y202" s="423">
        <f t="shared" si="220"/>
        <v>0</v>
      </c>
      <c r="Z202" s="423">
        <f t="shared" si="220"/>
        <v>0</v>
      </c>
      <c r="AA202" s="423">
        <f t="shared" si="220"/>
        <v>0</v>
      </c>
      <c r="AB202" s="423">
        <f t="shared" si="220"/>
        <v>0</v>
      </c>
      <c r="AC202" s="423">
        <f t="shared" si="220"/>
        <v>0</v>
      </c>
      <c r="AD202" s="423">
        <f t="shared" si="220"/>
        <v>0</v>
      </c>
      <c r="AE202" s="423">
        <f t="shared" si="220"/>
        <v>0</v>
      </c>
      <c r="AF202" s="423">
        <f t="shared" si="220"/>
        <v>0</v>
      </c>
      <c r="AG202" s="423">
        <f t="shared" si="220"/>
        <v>0</v>
      </c>
      <c r="AH202" s="423">
        <f t="shared" si="220"/>
        <v>0</v>
      </c>
      <c r="AI202" s="423">
        <f t="shared" si="220"/>
        <v>0</v>
      </c>
      <c r="AJ202" s="423">
        <f t="shared" si="220"/>
        <v>0</v>
      </c>
      <c r="AK202" s="423">
        <f t="shared" si="220"/>
        <v>0</v>
      </c>
      <c r="AL202" s="423">
        <f t="shared" si="220"/>
        <v>0</v>
      </c>
      <c r="AM202" s="423">
        <f t="shared" si="220"/>
        <v>0</v>
      </c>
      <c r="AN202" s="423">
        <f t="shared" si="220"/>
        <v>0</v>
      </c>
      <c r="AO202" s="423">
        <f t="shared" si="220"/>
        <v>0</v>
      </c>
      <c r="AP202" s="423">
        <f t="shared" si="220"/>
        <v>0</v>
      </c>
      <c r="AQ202" s="423">
        <f t="shared" si="220"/>
        <v>0</v>
      </c>
      <c r="AR202" s="423">
        <f t="shared" si="220"/>
        <v>0</v>
      </c>
      <c r="AS202" s="423">
        <f t="shared" si="220"/>
        <v>0</v>
      </c>
      <c r="AT202" s="423">
        <f t="shared" si="220"/>
        <v>0</v>
      </c>
      <c r="AU202" s="423">
        <f t="shared" si="220"/>
        <v>0</v>
      </c>
      <c r="AV202" s="423">
        <f t="shared" si="220"/>
        <v>0</v>
      </c>
      <c r="AW202" s="423">
        <f t="shared" si="220"/>
        <v>0</v>
      </c>
      <c r="AX202" s="423">
        <f t="shared" si="220"/>
        <v>0</v>
      </c>
      <c r="AY202" s="423">
        <f t="shared" si="220"/>
        <v>0</v>
      </c>
      <c r="AZ202" s="423">
        <f t="shared" si="220"/>
        <v>0</v>
      </c>
      <c r="BA202" s="423">
        <f t="shared" si="220"/>
        <v>0</v>
      </c>
      <c r="BB202" s="423">
        <f t="shared" si="220"/>
        <v>0</v>
      </c>
      <c r="BC202" s="423">
        <f t="shared" si="220"/>
        <v>0</v>
      </c>
      <c r="BD202" s="423">
        <f t="shared" si="220"/>
        <v>0</v>
      </c>
      <c r="BE202" s="423">
        <f t="shared" si="220"/>
        <v>0</v>
      </c>
      <c r="BF202" s="423">
        <f t="shared" si="220"/>
        <v>0</v>
      </c>
      <c r="BG202" s="423">
        <f t="shared" si="220"/>
        <v>0</v>
      </c>
      <c r="BH202" s="423">
        <f t="shared" si="220"/>
        <v>0</v>
      </c>
      <c r="BI202" s="423">
        <f t="shared" si="220"/>
        <v>0</v>
      </c>
      <c r="BJ202" s="423">
        <f t="shared" si="220"/>
        <v>0</v>
      </c>
      <c r="BK202" s="423">
        <f t="shared" si="220"/>
        <v>0</v>
      </c>
      <c r="BL202" s="423">
        <f t="shared" si="220"/>
        <v>0</v>
      </c>
      <c r="BM202" s="423">
        <f t="shared" si="220"/>
        <v>0</v>
      </c>
      <c r="BN202" s="423">
        <f t="shared" si="220"/>
        <v>0</v>
      </c>
      <c r="BO202" s="423">
        <f t="shared" si="220"/>
        <v>0</v>
      </c>
      <c r="BP202" s="423">
        <f t="shared" ref="BP202:EA202" si="221">IF(BP$124=0,0,SUM(BP76)/BP$124*BP$127)</f>
        <v>0</v>
      </c>
      <c r="BQ202" s="423">
        <f t="shared" si="221"/>
        <v>0</v>
      </c>
      <c r="BR202" s="423">
        <f t="shared" si="221"/>
        <v>0</v>
      </c>
      <c r="BS202" s="423">
        <f t="shared" si="221"/>
        <v>0</v>
      </c>
      <c r="BT202" s="423">
        <f t="shared" si="221"/>
        <v>0</v>
      </c>
      <c r="BU202" s="423">
        <f t="shared" si="221"/>
        <v>0</v>
      </c>
      <c r="BV202" s="423">
        <f t="shared" si="221"/>
        <v>0</v>
      </c>
      <c r="BW202" s="423">
        <f t="shared" si="221"/>
        <v>0</v>
      </c>
      <c r="BX202" s="423">
        <f t="shared" si="221"/>
        <v>0</v>
      </c>
      <c r="BY202" s="423">
        <f t="shared" si="221"/>
        <v>0</v>
      </c>
      <c r="BZ202" s="423">
        <f t="shared" si="221"/>
        <v>0</v>
      </c>
      <c r="CA202" s="423">
        <f t="shared" si="221"/>
        <v>0</v>
      </c>
      <c r="CB202" s="423">
        <f t="shared" si="221"/>
        <v>0</v>
      </c>
      <c r="CC202" s="423">
        <f t="shared" si="221"/>
        <v>0</v>
      </c>
      <c r="CD202" s="423">
        <f t="shared" si="221"/>
        <v>0</v>
      </c>
      <c r="CE202" s="423">
        <f t="shared" si="221"/>
        <v>0</v>
      </c>
      <c r="CF202" s="423">
        <f t="shared" si="221"/>
        <v>0</v>
      </c>
      <c r="CG202" s="423">
        <f t="shared" si="221"/>
        <v>0</v>
      </c>
      <c r="CH202" s="423">
        <f t="shared" si="221"/>
        <v>0</v>
      </c>
      <c r="CI202" s="423">
        <f t="shared" si="221"/>
        <v>0</v>
      </c>
      <c r="CJ202" s="423">
        <f t="shared" si="221"/>
        <v>0</v>
      </c>
      <c r="CK202" s="423">
        <f t="shared" si="221"/>
        <v>0</v>
      </c>
      <c r="CL202" s="423">
        <f t="shared" si="221"/>
        <v>0</v>
      </c>
      <c r="CM202" s="423">
        <f t="shared" si="221"/>
        <v>0</v>
      </c>
      <c r="CN202" s="423">
        <f t="shared" si="221"/>
        <v>0</v>
      </c>
      <c r="CO202" s="423">
        <f t="shared" si="221"/>
        <v>0</v>
      </c>
      <c r="CP202" s="423">
        <f t="shared" si="221"/>
        <v>0</v>
      </c>
      <c r="CQ202" s="423">
        <f t="shared" si="221"/>
        <v>0</v>
      </c>
      <c r="CR202" s="423">
        <f t="shared" si="221"/>
        <v>0</v>
      </c>
      <c r="CS202" s="423">
        <f t="shared" si="221"/>
        <v>0</v>
      </c>
      <c r="CT202" s="423">
        <f t="shared" si="221"/>
        <v>0</v>
      </c>
      <c r="CU202" s="423">
        <f t="shared" si="221"/>
        <v>0</v>
      </c>
      <c r="CV202" s="423">
        <f t="shared" si="221"/>
        <v>0</v>
      </c>
      <c r="CW202" s="423">
        <f t="shared" si="221"/>
        <v>0</v>
      </c>
      <c r="CX202" s="423">
        <f t="shared" si="221"/>
        <v>0</v>
      </c>
      <c r="CY202" s="423">
        <f t="shared" si="221"/>
        <v>0</v>
      </c>
      <c r="CZ202" s="423">
        <f t="shared" si="221"/>
        <v>0</v>
      </c>
      <c r="DA202" s="423">
        <f t="shared" si="221"/>
        <v>0</v>
      </c>
      <c r="DB202" s="423">
        <f t="shared" si="221"/>
        <v>0</v>
      </c>
      <c r="DC202" s="423">
        <f t="shared" si="221"/>
        <v>0</v>
      </c>
      <c r="DD202" s="423">
        <f t="shared" si="221"/>
        <v>0</v>
      </c>
      <c r="DE202" s="423">
        <f t="shared" si="221"/>
        <v>0</v>
      </c>
      <c r="DF202" s="423">
        <f t="shared" si="221"/>
        <v>0</v>
      </c>
      <c r="DG202" s="423">
        <f t="shared" si="221"/>
        <v>0</v>
      </c>
      <c r="DH202" s="423">
        <f t="shared" si="221"/>
        <v>0</v>
      </c>
      <c r="DI202" s="423">
        <f t="shared" si="221"/>
        <v>0</v>
      </c>
      <c r="DJ202" s="423">
        <f t="shared" si="221"/>
        <v>0</v>
      </c>
      <c r="DK202" s="423">
        <f t="shared" si="221"/>
        <v>0</v>
      </c>
      <c r="DL202" s="423">
        <f t="shared" si="221"/>
        <v>0</v>
      </c>
      <c r="DM202" s="423">
        <f t="shared" si="221"/>
        <v>0</v>
      </c>
      <c r="DN202" s="423">
        <f t="shared" si="221"/>
        <v>0</v>
      </c>
      <c r="DO202" s="423">
        <f t="shared" si="221"/>
        <v>0</v>
      </c>
      <c r="DP202" s="423">
        <f t="shared" si="221"/>
        <v>0</v>
      </c>
      <c r="DQ202" s="423">
        <f t="shared" si="221"/>
        <v>0</v>
      </c>
      <c r="DR202" s="423">
        <f t="shared" si="221"/>
        <v>0</v>
      </c>
      <c r="DS202" s="423">
        <f t="shared" si="221"/>
        <v>0</v>
      </c>
      <c r="DT202" s="423">
        <f t="shared" si="221"/>
        <v>0</v>
      </c>
      <c r="DU202" s="423">
        <f t="shared" si="221"/>
        <v>0</v>
      </c>
      <c r="DV202" s="423">
        <f t="shared" si="221"/>
        <v>0</v>
      </c>
      <c r="DW202" s="423">
        <f t="shared" si="221"/>
        <v>0</v>
      </c>
      <c r="DX202" s="423">
        <f t="shared" si="221"/>
        <v>0</v>
      </c>
      <c r="DY202" s="423">
        <f t="shared" si="221"/>
        <v>0</v>
      </c>
      <c r="DZ202" s="423">
        <f t="shared" si="221"/>
        <v>0</v>
      </c>
      <c r="EA202" s="423">
        <f t="shared" si="221"/>
        <v>0</v>
      </c>
      <c r="EB202" s="423">
        <f t="shared" ref="EB202:FA202" si="222">IF(EB$124=0,0,SUM(EB76)/EB$124*EB$127)</f>
        <v>0</v>
      </c>
      <c r="EC202" s="423">
        <f t="shared" si="222"/>
        <v>0</v>
      </c>
      <c r="ED202" s="423">
        <f t="shared" si="222"/>
        <v>0</v>
      </c>
      <c r="EE202" s="423">
        <f t="shared" si="222"/>
        <v>0</v>
      </c>
      <c r="EF202" s="423">
        <f t="shared" si="222"/>
        <v>0</v>
      </c>
      <c r="EG202" s="423">
        <f t="shared" si="222"/>
        <v>0</v>
      </c>
      <c r="EH202" s="423">
        <f t="shared" si="222"/>
        <v>0</v>
      </c>
      <c r="EI202" s="423">
        <f t="shared" si="222"/>
        <v>0</v>
      </c>
      <c r="EJ202" s="423">
        <f t="shared" si="222"/>
        <v>0</v>
      </c>
      <c r="EK202" s="423">
        <f t="shared" si="222"/>
        <v>0</v>
      </c>
      <c r="EL202" s="423">
        <f t="shared" si="222"/>
        <v>0</v>
      </c>
      <c r="EM202" s="423">
        <f t="shared" si="222"/>
        <v>0</v>
      </c>
      <c r="EN202" s="423">
        <f t="shared" si="222"/>
        <v>0</v>
      </c>
      <c r="EO202" s="423">
        <f t="shared" si="222"/>
        <v>0</v>
      </c>
      <c r="EP202" s="423">
        <f t="shared" si="222"/>
        <v>0</v>
      </c>
      <c r="EQ202" s="423">
        <f t="shared" si="222"/>
        <v>0</v>
      </c>
      <c r="ER202" s="423">
        <f t="shared" si="222"/>
        <v>0</v>
      </c>
      <c r="ES202" s="423">
        <f t="shared" si="222"/>
        <v>0</v>
      </c>
      <c r="ET202" s="423">
        <f t="shared" si="222"/>
        <v>0</v>
      </c>
      <c r="EU202" s="423">
        <f t="shared" si="222"/>
        <v>0</v>
      </c>
      <c r="EV202" s="423">
        <f t="shared" si="222"/>
        <v>0</v>
      </c>
      <c r="EW202" s="423">
        <f t="shared" si="222"/>
        <v>0</v>
      </c>
      <c r="EX202" s="423">
        <f t="shared" si="222"/>
        <v>0</v>
      </c>
      <c r="EY202" s="423">
        <f t="shared" si="222"/>
        <v>0</v>
      </c>
      <c r="EZ202" s="423">
        <f t="shared" si="222"/>
        <v>0</v>
      </c>
      <c r="FA202" s="423">
        <f t="shared" si="222"/>
        <v>0</v>
      </c>
      <c r="FB202" s="393" t="str">
        <f t="shared" si="204"/>
        <v>352</v>
      </c>
    </row>
    <row r="203" spans="1:158" x14ac:dyDescent="0.15">
      <c r="A203" s="423" t="s">
        <v>1758</v>
      </c>
      <c r="B203" s="423" t="s">
        <v>1138</v>
      </c>
      <c r="C203" s="424">
        <f t="shared" si="200"/>
        <v>0</v>
      </c>
      <c r="D203" s="423">
        <f t="shared" ref="D203:BO203" si="223">IF(D$124=0,0,SUM(D77)/D$124*D$127)</f>
        <v>0</v>
      </c>
      <c r="E203" s="423">
        <f t="shared" si="223"/>
        <v>0</v>
      </c>
      <c r="F203" s="423">
        <f t="shared" si="223"/>
        <v>0</v>
      </c>
      <c r="G203" s="423">
        <f t="shared" si="223"/>
        <v>0</v>
      </c>
      <c r="H203" s="423">
        <f t="shared" si="223"/>
        <v>0</v>
      </c>
      <c r="I203" s="423">
        <f t="shared" si="223"/>
        <v>0</v>
      </c>
      <c r="J203" s="423">
        <f t="shared" si="223"/>
        <v>0</v>
      </c>
      <c r="K203" s="423">
        <f t="shared" si="223"/>
        <v>0</v>
      </c>
      <c r="L203" s="423">
        <f t="shared" si="223"/>
        <v>0</v>
      </c>
      <c r="M203" s="423">
        <f t="shared" si="223"/>
        <v>0</v>
      </c>
      <c r="N203" s="423">
        <f t="shared" si="223"/>
        <v>0</v>
      </c>
      <c r="O203" s="423">
        <f t="shared" si="223"/>
        <v>0</v>
      </c>
      <c r="P203" s="423">
        <f t="shared" si="223"/>
        <v>0</v>
      </c>
      <c r="Q203" s="423">
        <f t="shared" si="223"/>
        <v>0</v>
      </c>
      <c r="R203" s="423">
        <f t="shared" si="223"/>
        <v>0</v>
      </c>
      <c r="S203" s="423">
        <f t="shared" si="223"/>
        <v>0</v>
      </c>
      <c r="T203" s="423">
        <f t="shared" si="223"/>
        <v>0</v>
      </c>
      <c r="U203" s="423">
        <f t="shared" si="223"/>
        <v>0</v>
      </c>
      <c r="V203" s="423">
        <f t="shared" si="223"/>
        <v>0</v>
      </c>
      <c r="W203" s="423">
        <f t="shared" si="223"/>
        <v>0</v>
      </c>
      <c r="X203" s="423">
        <f t="shared" si="223"/>
        <v>0</v>
      </c>
      <c r="Y203" s="423">
        <f t="shared" si="223"/>
        <v>0</v>
      </c>
      <c r="Z203" s="423">
        <f t="shared" si="223"/>
        <v>0</v>
      </c>
      <c r="AA203" s="423">
        <f t="shared" si="223"/>
        <v>0</v>
      </c>
      <c r="AB203" s="423">
        <f t="shared" si="223"/>
        <v>0</v>
      </c>
      <c r="AC203" s="423">
        <f t="shared" si="223"/>
        <v>0</v>
      </c>
      <c r="AD203" s="423">
        <f t="shared" si="223"/>
        <v>0</v>
      </c>
      <c r="AE203" s="423">
        <f t="shared" si="223"/>
        <v>0</v>
      </c>
      <c r="AF203" s="423">
        <f t="shared" si="223"/>
        <v>0</v>
      </c>
      <c r="AG203" s="423">
        <f t="shared" si="223"/>
        <v>0</v>
      </c>
      <c r="AH203" s="423">
        <f t="shared" si="223"/>
        <v>0</v>
      </c>
      <c r="AI203" s="423">
        <f t="shared" si="223"/>
        <v>0</v>
      </c>
      <c r="AJ203" s="423">
        <f t="shared" si="223"/>
        <v>0</v>
      </c>
      <c r="AK203" s="423">
        <f t="shared" si="223"/>
        <v>0</v>
      </c>
      <c r="AL203" s="423">
        <f t="shared" si="223"/>
        <v>0</v>
      </c>
      <c r="AM203" s="423">
        <f t="shared" si="223"/>
        <v>0</v>
      </c>
      <c r="AN203" s="423">
        <f t="shared" si="223"/>
        <v>0</v>
      </c>
      <c r="AO203" s="423">
        <f t="shared" si="223"/>
        <v>0</v>
      </c>
      <c r="AP203" s="423">
        <f t="shared" si="223"/>
        <v>0</v>
      </c>
      <c r="AQ203" s="423">
        <f t="shared" si="223"/>
        <v>0</v>
      </c>
      <c r="AR203" s="423">
        <f t="shared" si="223"/>
        <v>0</v>
      </c>
      <c r="AS203" s="423">
        <f t="shared" si="223"/>
        <v>0</v>
      </c>
      <c r="AT203" s="423">
        <f t="shared" si="223"/>
        <v>0</v>
      </c>
      <c r="AU203" s="423">
        <f t="shared" si="223"/>
        <v>0</v>
      </c>
      <c r="AV203" s="423">
        <f t="shared" si="223"/>
        <v>0</v>
      </c>
      <c r="AW203" s="423">
        <f t="shared" si="223"/>
        <v>0</v>
      </c>
      <c r="AX203" s="423">
        <f t="shared" si="223"/>
        <v>0</v>
      </c>
      <c r="AY203" s="423">
        <f t="shared" si="223"/>
        <v>0</v>
      </c>
      <c r="AZ203" s="423">
        <f t="shared" si="223"/>
        <v>0</v>
      </c>
      <c r="BA203" s="423">
        <f t="shared" si="223"/>
        <v>0</v>
      </c>
      <c r="BB203" s="423">
        <f t="shared" si="223"/>
        <v>0</v>
      </c>
      <c r="BC203" s="423">
        <f t="shared" si="223"/>
        <v>0</v>
      </c>
      <c r="BD203" s="423">
        <f t="shared" si="223"/>
        <v>0</v>
      </c>
      <c r="BE203" s="423">
        <f t="shared" si="223"/>
        <v>0</v>
      </c>
      <c r="BF203" s="423">
        <f t="shared" si="223"/>
        <v>0</v>
      </c>
      <c r="BG203" s="423">
        <f t="shared" si="223"/>
        <v>0</v>
      </c>
      <c r="BH203" s="423">
        <f t="shared" si="223"/>
        <v>0</v>
      </c>
      <c r="BI203" s="423">
        <f t="shared" si="223"/>
        <v>0</v>
      </c>
      <c r="BJ203" s="423">
        <f t="shared" si="223"/>
        <v>0</v>
      </c>
      <c r="BK203" s="423">
        <f t="shared" si="223"/>
        <v>0</v>
      </c>
      <c r="BL203" s="423">
        <f t="shared" si="223"/>
        <v>0</v>
      </c>
      <c r="BM203" s="423">
        <f t="shared" si="223"/>
        <v>0</v>
      </c>
      <c r="BN203" s="423">
        <f t="shared" si="223"/>
        <v>0</v>
      </c>
      <c r="BO203" s="423">
        <f t="shared" si="223"/>
        <v>0</v>
      </c>
      <c r="BP203" s="423">
        <f t="shared" ref="BP203:EA203" si="224">IF(BP$124=0,0,SUM(BP77)/BP$124*BP$127)</f>
        <v>0</v>
      </c>
      <c r="BQ203" s="423">
        <f t="shared" si="224"/>
        <v>0</v>
      </c>
      <c r="BR203" s="423">
        <f t="shared" si="224"/>
        <v>0</v>
      </c>
      <c r="BS203" s="423">
        <f t="shared" si="224"/>
        <v>0</v>
      </c>
      <c r="BT203" s="423">
        <f t="shared" si="224"/>
        <v>0</v>
      </c>
      <c r="BU203" s="423">
        <f t="shared" si="224"/>
        <v>0</v>
      </c>
      <c r="BV203" s="423">
        <f t="shared" si="224"/>
        <v>0</v>
      </c>
      <c r="BW203" s="423">
        <f t="shared" si="224"/>
        <v>0</v>
      </c>
      <c r="BX203" s="423">
        <f t="shared" si="224"/>
        <v>0</v>
      </c>
      <c r="BY203" s="423">
        <f t="shared" si="224"/>
        <v>0</v>
      </c>
      <c r="BZ203" s="423">
        <f t="shared" si="224"/>
        <v>0</v>
      </c>
      <c r="CA203" s="423">
        <f t="shared" si="224"/>
        <v>0</v>
      </c>
      <c r="CB203" s="423">
        <f t="shared" si="224"/>
        <v>0</v>
      </c>
      <c r="CC203" s="423">
        <f t="shared" si="224"/>
        <v>0</v>
      </c>
      <c r="CD203" s="423">
        <f t="shared" si="224"/>
        <v>0</v>
      </c>
      <c r="CE203" s="423">
        <f t="shared" si="224"/>
        <v>0</v>
      </c>
      <c r="CF203" s="423">
        <f t="shared" si="224"/>
        <v>0</v>
      </c>
      <c r="CG203" s="423">
        <f t="shared" si="224"/>
        <v>0</v>
      </c>
      <c r="CH203" s="423">
        <f t="shared" si="224"/>
        <v>0</v>
      </c>
      <c r="CI203" s="423">
        <f t="shared" si="224"/>
        <v>0</v>
      </c>
      <c r="CJ203" s="423">
        <f t="shared" si="224"/>
        <v>0</v>
      </c>
      <c r="CK203" s="423">
        <f t="shared" si="224"/>
        <v>0</v>
      </c>
      <c r="CL203" s="423">
        <f t="shared" si="224"/>
        <v>0</v>
      </c>
      <c r="CM203" s="423">
        <f t="shared" si="224"/>
        <v>0</v>
      </c>
      <c r="CN203" s="423">
        <f t="shared" si="224"/>
        <v>0</v>
      </c>
      <c r="CO203" s="423">
        <f t="shared" si="224"/>
        <v>0</v>
      </c>
      <c r="CP203" s="423">
        <f t="shared" si="224"/>
        <v>0</v>
      </c>
      <c r="CQ203" s="423">
        <f t="shared" si="224"/>
        <v>0</v>
      </c>
      <c r="CR203" s="423">
        <f t="shared" si="224"/>
        <v>0</v>
      </c>
      <c r="CS203" s="423">
        <f t="shared" si="224"/>
        <v>0</v>
      </c>
      <c r="CT203" s="423">
        <f t="shared" si="224"/>
        <v>0</v>
      </c>
      <c r="CU203" s="423">
        <f t="shared" si="224"/>
        <v>0</v>
      </c>
      <c r="CV203" s="423">
        <f t="shared" si="224"/>
        <v>0</v>
      </c>
      <c r="CW203" s="423">
        <f t="shared" si="224"/>
        <v>0</v>
      </c>
      <c r="CX203" s="423">
        <f t="shared" si="224"/>
        <v>0</v>
      </c>
      <c r="CY203" s="423">
        <f t="shared" si="224"/>
        <v>0</v>
      </c>
      <c r="CZ203" s="423">
        <f t="shared" si="224"/>
        <v>0</v>
      </c>
      <c r="DA203" s="423">
        <f t="shared" si="224"/>
        <v>0</v>
      </c>
      <c r="DB203" s="423">
        <f t="shared" si="224"/>
        <v>0</v>
      </c>
      <c r="DC203" s="423">
        <f t="shared" si="224"/>
        <v>0</v>
      </c>
      <c r="DD203" s="423">
        <f t="shared" si="224"/>
        <v>0</v>
      </c>
      <c r="DE203" s="423">
        <f t="shared" si="224"/>
        <v>0</v>
      </c>
      <c r="DF203" s="423">
        <f t="shared" si="224"/>
        <v>0</v>
      </c>
      <c r="DG203" s="423">
        <f t="shared" si="224"/>
        <v>0</v>
      </c>
      <c r="DH203" s="423">
        <f t="shared" si="224"/>
        <v>0</v>
      </c>
      <c r="DI203" s="423">
        <f t="shared" si="224"/>
        <v>0</v>
      </c>
      <c r="DJ203" s="423">
        <f t="shared" si="224"/>
        <v>0</v>
      </c>
      <c r="DK203" s="423">
        <f t="shared" si="224"/>
        <v>0</v>
      </c>
      <c r="DL203" s="423">
        <f t="shared" si="224"/>
        <v>0</v>
      </c>
      <c r="DM203" s="423">
        <f t="shared" si="224"/>
        <v>0</v>
      </c>
      <c r="DN203" s="423">
        <f t="shared" si="224"/>
        <v>0</v>
      </c>
      <c r="DO203" s="423">
        <f t="shared" si="224"/>
        <v>0</v>
      </c>
      <c r="DP203" s="423">
        <f t="shared" si="224"/>
        <v>0</v>
      </c>
      <c r="DQ203" s="423">
        <f t="shared" si="224"/>
        <v>0</v>
      </c>
      <c r="DR203" s="423">
        <f t="shared" si="224"/>
        <v>0</v>
      </c>
      <c r="DS203" s="423">
        <f t="shared" si="224"/>
        <v>0</v>
      </c>
      <c r="DT203" s="423">
        <f t="shared" si="224"/>
        <v>0</v>
      </c>
      <c r="DU203" s="423">
        <f t="shared" si="224"/>
        <v>0</v>
      </c>
      <c r="DV203" s="423">
        <f t="shared" si="224"/>
        <v>0</v>
      </c>
      <c r="DW203" s="423">
        <f t="shared" si="224"/>
        <v>0</v>
      </c>
      <c r="DX203" s="423">
        <f t="shared" si="224"/>
        <v>0</v>
      </c>
      <c r="DY203" s="423">
        <f t="shared" si="224"/>
        <v>0</v>
      </c>
      <c r="DZ203" s="423">
        <f t="shared" si="224"/>
        <v>0</v>
      </c>
      <c r="EA203" s="423">
        <f t="shared" si="224"/>
        <v>0</v>
      </c>
      <c r="EB203" s="423">
        <f t="shared" ref="EB203:FA203" si="225">IF(EB$124=0,0,SUM(EB77)/EB$124*EB$127)</f>
        <v>0</v>
      </c>
      <c r="EC203" s="423">
        <f t="shared" si="225"/>
        <v>0</v>
      </c>
      <c r="ED203" s="423">
        <f t="shared" si="225"/>
        <v>0</v>
      </c>
      <c r="EE203" s="423">
        <f t="shared" si="225"/>
        <v>0</v>
      </c>
      <c r="EF203" s="423">
        <f t="shared" si="225"/>
        <v>0</v>
      </c>
      <c r="EG203" s="423">
        <f t="shared" si="225"/>
        <v>0</v>
      </c>
      <c r="EH203" s="423">
        <f t="shared" si="225"/>
        <v>0</v>
      </c>
      <c r="EI203" s="423">
        <f t="shared" si="225"/>
        <v>0</v>
      </c>
      <c r="EJ203" s="423">
        <f t="shared" si="225"/>
        <v>0</v>
      </c>
      <c r="EK203" s="423">
        <f t="shared" si="225"/>
        <v>0</v>
      </c>
      <c r="EL203" s="423">
        <f t="shared" si="225"/>
        <v>0</v>
      </c>
      <c r="EM203" s="423">
        <f t="shared" si="225"/>
        <v>0</v>
      </c>
      <c r="EN203" s="423">
        <f t="shared" si="225"/>
        <v>0</v>
      </c>
      <c r="EO203" s="423">
        <f t="shared" si="225"/>
        <v>0</v>
      </c>
      <c r="EP203" s="423">
        <f t="shared" si="225"/>
        <v>0</v>
      </c>
      <c r="EQ203" s="423">
        <f t="shared" si="225"/>
        <v>0</v>
      </c>
      <c r="ER203" s="423">
        <f t="shared" si="225"/>
        <v>0</v>
      </c>
      <c r="ES203" s="423">
        <f t="shared" si="225"/>
        <v>0</v>
      </c>
      <c r="ET203" s="423">
        <f t="shared" si="225"/>
        <v>0</v>
      </c>
      <c r="EU203" s="423">
        <f t="shared" si="225"/>
        <v>0</v>
      </c>
      <c r="EV203" s="423">
        <f t="shared" si="225"/>
        <v>0</v>
      </c>
      <c r="EW203" s="423">
        <f t="shared" si="225"/>
        <v>0</v>
      </c>
      <c r="EX203" s="423">
        <f t="shared" si="225"/>
        <v>0</v>
      </c>
      <c r="EY203" s="423">
        <f t="shared" si="225"/>
        <v>0</v>
      </c>
      <c r="EZ203" s="423">
        <f t="shared" si="225"/>
        <v>0</v>
      </c>
      <c r="FA203" s="423">
        <f t="shared" si="225"/>
        <v>0</v>
      </c>
      <c r="FB203" s="393" t="str">
        <f t="shared" si="204"/>
        <v>354</v>
      </c>
    </row>
    <row r="204" spans="1:158" x14ac:dyDescent="0.15">
      <c r="A204" s="423" t="s">
        <v>1757</v>
      </c>
      <c r="B204" s="423" t="s">
        <v>1139</v>
      </c>
      <c r="C204" s="424">
        <f t="shared" si="200"/>
        <v>0</v>
      </c>
      <c r="D204" s="423">
        <f t="shared" ref="D204:BO204" si="226">IF(D$124=0,0,SUM(D78)/D$124*D$127)</f>
        <v>0</v>
      </c>
      <c r="E204" s="423">
        <f t="shared" si="226"/>
        <v>0</v>
      </c>
      <c r="F204" s="423">
        <f t="shared" si="226"/>
        <v>0</v>
      </c>
      <c r="G204" s="423">
        <f t="shared" si="226"/>
        <v>0</v>
      </c>
      <c r="H204" s="423">
        <f t="shared" si="226"/>
        <v>0</v>
      </c>
      <c r="I204" s="423">
        <f t="shared" si="226"/>
        <v>0</v>
      </c>
      <c r="J204" s="423">
        <f t="shared" si="226"/>
        <v>0</v>
      </c>
      <c r="K204" s="423">
        <f t="shared" si="226"/>
        <v>0</v>
      </c>
      <c r="L204" s="423">
        <f t="shared" si="226"/>
        <v>0</v>
      </c>
      <c r="M204" s="423">
        <f t="shared" si="226"/>
        <v>0</v>
      </c>
      <c r="N204" s="423">
        <f t="shared" si="226"/>
        <v>0</v>
      </c>
      <c r="O204" s="423">
        <f t="shared" si="226"/>
        <v>0</v>
      </c>
      <c r="P204" s="423">
        <f t="shared" si="226"/>
        <v>0</v>
      </c>
      <c r="Q204" s="423">
        <f t="shared" si="226"/>
        <v>0</v>
      </c>
      <c r="R204" s="423">
        <f t="shared" si="226"/>
        <v>0</v>
      </c>
      <c r="S204" s="423">
        <f t="shared" si="226"/>
        <v>0</v>
      </c>
      <c r="T204" s="423">
        <f t="shared" si="226"/>
        <v>0</v>
      </c>
      <c r="U204" s="423">
        <f t="shared" si="226"/>
        <v>0</v>
      </c>
      <c r="V204" s="423">
        <f t="shared" si="226"/>
        <v>0</v>
      </c>
      <c r="W204" s="423">
        <f t="shared" si="226"/>
        <v>0</v>
      </c>
      <c r="X204" s="423">
        <f t="shared" si="226"/>
        <v>0</v>
      </c>
      <c r="Y204" s="423">
        <f t="shared" si="226"/>
        <v>0</v>
      </c>
      <c r="Z204" s="423">
        <f t="shared" si="226"/>
        <v>0</v>
      </c>
      <c r="AA204" s="423">
        <f t="shared" si="226"/>
        <v>0</v>
      </c>
      <c r="AB204" s="423">
        <f t="shared" si="226"/>
        <v>0</v>
      </c>
      <c r="AC204" s="423">
        <f t="shared" si="226"/>
        <v>0</v>
      </c>
      <c r="AD204" s="423">
        <f t="shared" si="226"/>
        <v>0</v>
      </c>
      <c r="AE204" s="423">
        <f t="shared" si="226"/>
        <v>0</v>
      </c>
      <c r="AF204" s="423">
        <f t="shared" si="226"/>
        <v>0</v>
      </c>
      <c r="AG204" s="423">
        <f t="shared" si="226"/>
        <v>0</v>
      </c>
      <c r="AH204" s="423">
        <f t="shared" si="226"/>
        <v>0</v>
      </c>
      <c r="AI204" s="423">
        <f t="shared" si="226"/>
        <v>0</v>
      </c>
      <c r="AJ204" s="423">
        <f t="shared" si="226"/>
        <v>0</v>
      </c>
      <c r="AK204" s="423">
        <f t="shared" si="226"/>
        <v>0</v>
      </c>
      <c r="AL204" s="423">
        <f t="shared" si="226"/>
        <v>0</v>
      </c>
      <c r="AM204" s="423">
        <f t="shared" si="226"/>
        <v>0</v>
      </c>
      <c r="AN204" s="423">
        <f t="shared" si="226"/>
        <v>0</v>
      </c>
      <c r="AO204" s="423">
        <f t="shared" si="226"/>
        <v>0</v>
      </c>
      <c r="AP204" s="423">
        <f t="shared" si="226"/>
        <v>0</v>
      </c>
      <c r="AQ204" s="423">
        <f t="shared" si="226"/>
        <v>0</v>
      </c>
      <c r="AR204" s="423">
        <f t="shared" si="226"/>
        <v>0</v>
      </c>
      <c r="AS204" s="423">
        <f t="shared" si="226"/>
        <v>0</v>
      </c>
      <c r="AT204" s="423">
        <f t="shared" si="226"/>
        <v>0</v>
      </c>
      <c r="AU204" s="423">
        <f t="shared" si="226"/>
        <v>0</v>
      </c>
      <c r="AV204" s="423">
        <f t="shared" si="226"/>
        <v>0</v>
      </c>
      <c r="AW204" s="423">
        <f t="shared" si="226"/>
        <v>0</v>
      </c>
      <c r="AX204" s="423">
        <f t="shared" si="226"/>
        <v>0</v>
      </c>
      <c r="AY204" s="423">
        <f t="shared" si="226"/>
        <v>0</v>
      </c>
      <c r="AZ204" s="423">
        <f t="shared" si="226"/>
        <v>0</v>
      </c>
      <c r="BA204" s="423">
        <f t="shared" si="226"/>
        <v>0</v>
      </c>
      <c r="BB204" s="423">
        <f t="shared" si="226"/>
        <v>0</v>
      </c>
      <c r="BC204" s="423">
        <f t="shared" si="226"/>
        <v>0</v>
      </c>
      <c r="BD204" s="423">
        <f t="shared" si="226"/>
        <v>0</v>
      </c>
      <c r="BE204" s="423">
        <f t="shared" si="226"/>
        <v>0</v>
      </c>
      <c r="BF204" s="423">
        <f t="shared" si="226"/>
        <v>0</v>
      </c>
      <c r="BG204" s="423">
        <f t="shared" si="226"/>
        <v>0</v>
      </c>
      <c r="BH204" s="423">
        <f t="shared" si="226"/>
        <v>0</v>
      </c>
      <c r="BI204" s="423">
        <f t="shared" si="226"/>
        <v>0</v>
      </c>
      <c r="BJ204" s="423">
        <f t="shared" si="226"/>
        <v>0</v>
      </c>
      <c r="BK204" s="423">
        <f t="shared" si="226"/>
        <v>0</v>
      </c>
      <c r="BL204" s="423">
        <f t="shared" si="226"/>
        <v>0</v>
      </c>
      <c r="BM204" s="423">
        <f t="shared" si="226"/>
        <v>0</v>
      </c>
      <c r="BN204" s="423">
        <f t="shared" si="226"/>
        <v>0</v>
      </c>
      <c r="BO204" s="423">
        <f t="shared" si="226"/>
        <v>0</v>
      </c>
      <c r="BP204" s="423">
        <f t="shared" ref="BP204:EA204" si="227">IF(BP$124=0,0,SUM(BP78)/BP$124*BP$127)</f>
        <v>0</v>
      </c>
      <c r="BQ204" s="423">
        <f t="shared" si="227"/>
        <v>0</v>
      </c>
      <c r="BR204" s="423">
        <f t="shared" si="227"/>
        <v>0</v>
      </c>
      <c r="BS204" s="423">
        <f t="shared" si="227"/>
        <v>0</v>
      </c>
      <c r="BT204" s="423">
        <f t="shared" si="227"/>
        <v>0</v>
      </c>
      <c r="BU204" s="423">
        <f t="shared" si="227"/>
        <v>0</v>
      </c>
      <c r="BV204" s="423">
        <f t="shared" si="227"/>
        <v>0</v>
      </c>
      <c r="BW204" s="423">
        <f t="shared" si="227"/>
        <v>0</v>
      </c>
      <c r="BX204" s="423">
        <f t="shared" si="227"/>
        <v>0</v>
      </c>
      <c r="BY204" s="423">
        <f t="shared" si="227"/>
        <v>0</v>
      </c>
      <c r="BZ204" s="423">
        <f t="shared" si="227"/>
        <v>0</v>
      </c>
      <c r="CA204" s="423">
        <f t="shared" si="227"/>
        <v>0</v>
      </c>
      <c r="CB204" s="423">
        <f t="shared" si="227"/>
        <v>0</v>
      </c>
      <c r="CC204" s="423">
        <f t="shared" si="227"/>
        <v>0</v>
      </c>
      <c r="CD204" s="423">
        <f t="shared" si="227"/>
        <v>0</v>
      </c>
      <c r="CE204" s="423">
        <f t="shared" si="227"/>
        <v>0</v>
      </c>
      <c r="CF204" s="423">
        <f t="shared" si="227"/>
        <v>0</v>
      </c>
      <c r="CG204" s="423">
        <f t="shared" si="227"/>
        <v>0</v>
      </c>
      <c r="CH204" s="423">
        <f t="shared" si="227"/>
        <v>0</v>
      </c>
      <c r="CI204" s="423">
        <f t="shared" si="227"/>
        <v>0</v>
      </c>
      <c r="CJ204" s="423">
        <f t="shared" si="227"/>
        <v>0</v>
      </c>
      <c r="CK204" s="423">
        <f t="shared" si="227"/>
        <v>0</v>
      </c>
      <c r="CL204" s="423">
        <f t="shared" si="227"/>
        <v>0</v>
      </c>
      <c r="CM204" s="423">
        <f t="shared" si="227"/>
        <v>0</v>
      </c>
      <c r="CN204" s="423">
        <f t="shared" si="227"/>
        <v>0</v>
      </c>
      <c r="CO204" s="423">
        <f t="shared" si="227"/>
        <v>0</v>
      </c>
      <c r="CP204" s="423">
        <f t="shared" si="227"/>
        <v>0</v>
      </c>
      <c r="CQ204" s="423">
        <f t="shared" si="227"/>
        <v>0</v>
      </c>
      <c r="CR204" s="423">
        <f t="shared" si="227"/>
        <v>0</v>
      </c>
      <c r="CS204" s="423">
        <f t="shared" si="227"/>
        <v>0</v>
      </c>
      <c r="CT204" s="423">
        <f t="shared" si="227"/>
        <v>0</v>
      </c>
      <c r="CU204" s="423">
        <f t="shared" si="227"/>
        <v>0</v>
      </c>
      <c r="CV204" s="423">
        <f t="shared" si="227"/>
        <v>0</v>
      </c>
      <c r="CW204" s="423">
        <f t="shared" si="227"/>
        <v>0</v>
      </c>
      <c r="CX204" s="423">
        <f t="shared" si="227"/>
        <v>0</v>
      </c>
      <c r="CY204" s="423">
        <f t="shared" si="227"/>
        <v>0</v>
      </c>
      <c r="CZ204" s="423">
        <f t="shared" si="227"/>
        <v>0</v>
      </c>
      <c r="DA204" s="423">
        <f t="shared" si="227"/>
        <v>0</v>
      </c>
      <c r="DB204" s="423">
        <f t="shared" si="227"/>
        <v>0</v>
      </c>
      <c r="DC204" s="423">
        <f t="shared" si="227"/>
        <v>0</v>
      </c>
      <c r="DD204" s="423">
        <f t="shared" si="227"/>
        <v>0</v>
      </c>
      <c r="DE204" s="423">
        <f t="shared" si="227"/>
        <v>0</v>
      </c>
      <c r="DF204" s="423">
        <f t="shared" si="227"/>
        <v>0</v>
      </c>
      <c r="DG204" s="423">
        <f t="shared" si="227"/>
        <v>0</v>
      </c>
      <c r="DH204" s="423">
        <f t="shared" si="227"/>
        <v>0</v>
      </c>
      <c r="DI204" s="423">
        <f t="shared" si="227"/>
        <v>0</v>
      </c>
      <c r="DJ204" s="423">
        <f t="shared" si="227"/>
        <v>0</v>
      </c>
      <c r="DK204" s="423">
        <f t="shared" si="227"/>
        <v>0</v>
      </c>
      <c r="DL204" s="423">
        <f t="shared" si="227"/>
        <v>0</v>
      </c>
      <c r="DM204" s="423">
        <f t="shared" si="227"/>
        <v>0</v>
      </c>
      <c r="DN204" s="423">
        <f t="shared" si="227"/>
        <v>0</v>
      </c>
      <c r="DO204" s="423">
        <f t="shared" si="227"/>
        <v>0</v>
      </c>
      <c r="DP204" s="423">
        <f t="shared" si="227"/>
        <v>0</v>
      </c>
      <c r="DQ204" s="423">
        <f t="shared" si="227"/>
        <v>0</v>
      </c>
      <c r="DR204" s="423">
        <f t="shared" si="227"/>
        <v>0</v>
      </c>
      <c r="DS204" s="423">
        <f t="shared" si="227"/>
        <v>0</v>
      </c>
      <c r="DT204" s="423">
        <f t="shared" si="227"/>
        <v>0</v>
      </c>
      <c r="DU204" s="423">
        <f t="shared" si="227"/>
        <v>0</v>
      </c>
      <c r="DV204" s="423">
        <f t="shared" si="227"/>
        <v>0</v>
      </c>
      <c r="DW204" s="423">
        <f t="shared" si="227"/>
        <v>0</v>
      </c>
      <c r="DX204" s="423">
        <f t="shared" si="227"/>
        <v>0</v>
      </c>
      <c r="DY204" s="423">
        <f t="shared" si="227"/>
        <v>0</v>
      </c>
      <c r="DZ204" s="423">
        <f t="shared" si="227"/>
        <v>0</v>
      </c>
      <c r="EA204" s="423">
        <f t="shared" si="227"/>
        <v>0</v>
      </c>
      <c r="EB204" s="423">
        <f t="shared" ref="EB204:FA204" si="228">IF(EB$124=0,0,SUM(EB78)/EB$124*EB$127)</f>
        <v>0</v>
      </c>
      <c r="EC204" s="423">
        <f t="shared" si="228"/>
        <v>0</v>
      </c>
      <c r="ED204" s="423">
        <f t="shared" si="228"/>
        <v>0</v>
      </c>
      <c r="EE204" s="423">
        <f t="shared" si="228"/>
        <v>0</v>
      </c>
      <c r="EF204" s="423">
        <f t="shared" si="228"/>
        <v>0</v>
      </c>
      <c r="EG204" s="423">
        <f t="shared" si="228"/>
        <v>0</v>
      </c>
      <c r="EH204" s="423">
        <f t="shared" si="228"/>
        <v>0</v>
      </c>
      <c r="EI204" s="423">
        <f t="shared" si="228"/>
        <v>0</v>
      </c>
      <c r="EJ204" s="423">
        <f t="shared" si="228"/>
        <v>0</v>
      </c>
      <c r="EK204" s="423">
        <f t="shared" si="228"/>
        <v>0</v>
      </c>
      <c r="EL204" s="423">
        <f t="shared" si="228"/>
        <v>0</v>
      </c>
      <c r="EM204" s="423">
        <f t="shared" si="228"/>
        <v>0</v>
      </c>
      <c r="EN204" s="423">
        <f t="shared" si="228"/>
        <v>0</v>
      </c>
      <c r="EO204" s="423">
        <f t="shared" si="228"/>
        <v>0</v>
      </c>
      <c r="EP204" s="423">
        <f t="shared" si="228"/>
        <v>0</v>
      </c>
      <c r="EQ204" s="423">
        <f t="shared" si="228"/>
        <v>0</v>
      </c>
      <c r="ER204" s="423">
        <f t="shared" si="228"/>
        <v>0</v>
      </c>
      <c r="ES204" s="423">
        <f t="shared" si="228"/>
        <v>0</v>
      </c>
      <c r="ET204" s="423">
        <f t="shared" si="228"/>
        <v>0</v>
      </c>
      <c r="EU204" s="423">
        <f t="shared" si="228"/>
        <v>0</v>
      </c>
      <c r="EV204" s="423">
        <f t="shared" si="228"/>
        <v>0</v>
      </c>
      <c r="EW204" s="423">
        <f t="shared" si="228"/>
        <v>0</v>
      </c>
      <c r="EX204" s="423">
        <f t="shared" si="228"/>
        <v>0</v>
      </c>
      <c r="EY204" s="423">
        <f t="shared" si="228"/>
        <v>0</v>
      </c>
      <c r="EZ204" s="423">
        <f t="shared" si="228"/>
        <v>0</v>
      </c>
      <c r="FA204" s="423">
        <f t="shared" si="228"/>
        <v>0</v>
      </c>
      <c r="FB204" s="393" t="str">
        <f t="shared" si="204"/>
        <v>354</v>
      </c>
    </row>
    <row r="205" spans="1:158" x14ac:dyDescent="0.15">
      <c r="A205" s="423" t="s">
        <v>1756</v>
      </c>
      <c r="B205" s="423" t="s">
        <v>1140</v>
      </c>
      <c r="C205" s="424">
        <f t="shared" si="200"/>
        <v>0</v>
      </c>
      <c r="D205" s="423">
        <f t="shared" ref="D205:BO205" si="229">IF(D$124=0,0,SUM(D79)/D$124*D$127)</f>
        <v>0</v>
      </c>
      <c r="E205" s="423">
        <f t="shared" si="229"/>
        <v>0</v>
      </c>
      <c r="F205" s="423">
        <f t="shared" si="229"/>
        <v>0</v>
      </c>
      <c r="G205" s="423">
        <f t="shared" si="229"/>
        <v>0</v>
      </c>
      <c r="H205" s="423">
        <f t="shared" si="229"/>
        <v>0</v>
      </c>
      <c r="I205" s="423">
        <f t="shared" si="229"/>
        <v>0</v>
      </c>
      <c r="J205" s="423">
        <f t="shared" si="229"/>
        <v>0</v>
      </c>
      <c r="K205" s="423">
        <f t="shared" si="229"/>
        <v>0</v>
      </c>
      <c r="L205" s="423">
        <f t="shared" si="229"/>
        <v>0</v>
      </c>
      <c r="M205" s="423">
        <f t="shared" si="229"/>
        <v>0</v>
      </c>
      <c r="N205" s="423">
        <f t="shared" si="229"/>
        <v>0</v>
      </c>
      <c r="O205" s="423">
        <f t="shared" si="229"/>
        <v>0</v>
      </c>
      <c r="P205" s="423">
        <f t="shared" si="229"/>
        <v>0</v>
      </c>
      <c r="Q205" s="423">
        <f t="shared" si="229"/>
        <v>0</v>
      </c>
      <c r="R205" s="423">
        <f t="shared" si="229"/>
        <v>0</v>
      </c>
      <c r="S205" s="423">
        <f t="shared" si="229"/>
        <v>0</v>
      </c>
      <c r="T205" s="423">
        <f t="shared" si="229"/>
        <v>0</v>
      </c>
      <c r="U205" s="423">
        <f t="shared" si="229"/>
        <v>0</v>
      </c>
      <c r="V205" s="423">
        <f t="shared" si="229"/>
        <v>0</v>
      </c>
      <c r="W205" s="423">
        <f t="shared" si="229"/>
        <v>0</v>
      </c>
      <c r="X205" s="423">
        <f t="shared" si="229"/>
        <v>0</v>
      </c>
      <c r="Y205" s="423">
        <f t="shared" si="229"/>
        <v>0</v>
      </c>
      <c r="Z205" s="423">
        <f t="shared" si="229"/>
        <v>0</v>
      </c>
      <c r="AA205" s="423">
        <f t="shared" si="229"/>
        <v>0</v>
      </c>
      <c r="AB205" s="423">
        <f t="shared" si="229"/>
        <v>0</v>
      </c>
      <c r="AC205" s="423">
        <f t="shared" si="229"/>
        <v>0</v>
      </c>
      <c r="AD205" s="423">
        <f t="shared" si="229"/>
        <v>0</v>
      </c>
      <c r="AE205" s="423">
        <f t="shared" si="229"/>
        <v>0</v>
      </c>
      <c r="AF205" s="423">
        <f t="shared" si="229"/>
        <v>0</v>
      </c>
      <c r="AG205" s="423">
        <f t="shared" si="229"/>
        <v>0</v>
      </c>
      <c r="AH205" s="423">
        <f t="shared" si="229"/>
        <v>0</v>
      </c>
      <c r="AI205" s="423">
        <f t="shared" si="229"/>
        <v>0</v>
      </c>
      <c r="AJ205" s="423">
        <f t="shared" si="229"/>
        <v>0</v>
      </c>
      <c r="AK205" s="423">
        <f t="shared" si="229"/>
        <v>0</v>
      </c>
      <c r="AL205" s="423">
        <f t="shared" si="229"/>
        <v>0</v>
      </c>
      <c r="AM205" s="423">
        <f t="shared" si="229"/>
        <v>0</v>
      </c>
      <c r="AN205" s="423">
        <f t="shared" si="229"/>
        <v>0</v>
      </c>
      <c r="AO205" s="423">
        <f t="shared" si="229"/>
        <v>0</v>
      </c>
      <c r="AP205" s="423">
        <f t="shared" si="229"/>
        <v>0</v>
      </c>
      <c r="AQ205" s="423">
        <f t="shared" si="229"/>
        <v>0</v>
      </c>
      <c r="AR205" s="423">
        <f t="shared" si="229"/>
        <v>0</v>
      </c>
      <c r="AS205" s="423">
        <f t="shared" si="229"/>
        <v>0</v>
      </c>
      <c r="AT205" s="423">
        <f t="shared" si="229"/>
        <v>0</v>
      </c>
      <c r="AU205" s="423">
        <f t="shared" si="229"/>
        <v>0</v>
      </c>
      <c r="AV205" s="423">
        <f t="shared" si="229"/>
        <v>0</v>
      </c>
      <c r="AW205" s="423">
        <f t="shared" si="229"/>
        <v>0</v>
      </c>
      <c r="AX205" s="423">
        <f t="shared" si="229"/>
        <v>0</v>
      </c>
      <c r="AY205" s="423">
        <f t="shared" si="229"/>
        <v>0</v>
      </c>
      <c r="AZ205" s="423">
        <f t="shared" si="229"/>
        <v>0</v>
      </c>
      <c r="BA205" s="423">
        <f t="shared" si="229"/>
        <v>0</v>
      </c>
      <c r="BB205" s="423">
        <f t="shared" si="229"/>
        <v>0</v>
      </c>
      <c r="BC205" s="423">
        <f t="shared" si="229"/>
        <v>0</v>
      </c>
      <c r="BD205" s="423">
        <f t="shared" si="229"/>
        <v>0</v>
      </c>
      <c r="BE205" s="423">
        <f t="shared" si="229"/>
        <v>0</v>
      </c>
      <c r="BF205" s="423">
        <f t="shared" si="229"/>
        <v>0</v>
      </c>
      <c r="BG205" s="423">
        <f t="shared" si="229"/>
        <v>0</v>
      </c>
      <c r="BH205" s="423">
        <f t="shared" si="229"/>
        <v>0</v>
      </c>
      <c r="BI205" s="423">
        <f t="shared" si="229"/>
        <v>0</v>
      </c>
      <c r="BJ205" s="423">
        <f t="shared" si="229"/>
        <v>0</v>
      </c>
      <c r="BK205" s="423">
        <f t="shared" si="229"/>
        <v>0</v>
      </c>
      <c r="BL205" s="423">
        <f t="shared" si="229"/>
        <v>0</v>
      </c>
      <c r="BM205" s="423">
        <f t="shared" si="229"/>
        <v>0</v>
      </c>
      <c r="BN205" s="423">
        <f t="shared" si="229"/>
        <v>0</v>
      </c>
      <c r="BO205" s="423">
        <f t="shared" si="229"/>
        <v>0</v>
      </c>
      <c r="BP205" s="423">
        <f t="shared" ref="BP205:EA205" si="230">IF(BP$124=0,0,SUM(BP79)/BP$124*BP$127)</f>
        <v>0</v>
      </c>
      <c r="BQ205" s="423">
        <f t="shared" si="230"/>
        <v>0</v>
      </c>
      <c r="BR205" s="423">
        <f t="shared" si="230"/>
        <v>0</v>
      </c>
      <c r="BS205" s="423">
        <f t="shared" si="230"/>
        <v>0</v>
      </c>
      <c r="BT205" s="423">
        <f t="shared" si="230"/>
        <v>0</v>
      </c>
      <c r="BU205" s="423">
        <f t="shared" si="230"/>
        <v>0</v>
      </c>
      <c r="BV205" s="423">
        <f t="shared" si="230"/>
        <v>0</v>
      </c>
      <c r="BW205" s="423">
        <f t="shared" si="230"/>
        <v>0</v>
      </c>
      <c r="BX205" s="423">
        <f t="shared" si="230"/>
        <v>0</v>
      </c>
      <c r="BY205" s="423">
        <f t="shared" si="230"/>
        <v>0</v>
      </c>
      <c r="BZ205" s="423">
        <f t="shared" si="230"/>
        <v>0</v>
      </c>
      <c r="CA205" s="423">
        <f t="shared" si="230"/>
        <v>0</v>
      </c>
      <c r="CB205" s="423">
        <f t="shared" si="230"/>
        <v>0</v>
      </c>
      <c r="CC205" s="423">
        <f t="shared" si="230"/>
        <v>0</v>
      </c>
      <c r="CD205" s="423">
        <f t="shared" si="230"/>
        <v>0</v>
      </c>
      <c r="CE205" s="423">
        <f t="shared" si="230"/>
        <v>0</v>
      </c>
      <c r="CF205" s="423">
        <f t="shared" si="230"/>
        <v>0</v>
      </c>
      <c r="CG205" s="423">
        <f t="shared" si="230"/>
        <v>0</v>
      </c>
      <c r="CH205" s="423">
        <f t="shared" si="230"/>
        <v>0</v>
      </c>
      <c r="CI205" s="423">
        <f t="shared" si="230"/>
        <v>0</v>
      </c>
      <c r="CJ205" s="423">
        <f t="shared" si="230"/>
        <v>0</v>
      </c>
      <c r="CK205" s="423">
        <f t="shared" si="230"/>
        <v>0</v>
      </c>
      <c r="CL205" s="423">
        <f t="shared" si="230"/>
        <v>0</v>
      </c>
      <c r="CM205" s="423">
        <f t="shared" si="230"/>
        <v>0</v>
      </c>
      <c r="CN205" s="423">
        <f t="shared" si="230"/>
        <v>0</v>
      </c>
      <c r="CO205" s="423">
        <f t="shared" si="230"/>
        <v>0</v>
      </c>
      <c r="CP205" s="423">
        <f t="shared" si="230"/>
        <v>0</v>
      </c>
      <c r="CQ205" s="423">
        <f t="shared" si="230"/>
        <v>0</v>
      </c>
      <c r="CR205" s="423">
        <f t="shared" si="230"/>
        <v>0</v>
      </c>
      <c r="CS205" s="423">
        <f t="shared" si="230"/>
        <v>0</v>
      </c>
      <c r="CT205" s="423">
        <f t="shared" si="230"/>
        <v>0</v>
      </c>
      <c r="CU205" s="423">
        <f t="shared" si="230"/>
        <v>0</v>
      </c>
      <c r="CV205" s="423">
        <f t="shared" si="230"/>
        <v>0</v>
      </c>
      <c r="CW205" s="423">
        <f t="shared" si="230"/>
        <v>0</v>
      </c>
      <c r="CX205" s="423">
        <f t="shared" si="230"/>
        <v>0</v>
      </c>
      <c r="CY205" s="423">
        <f t="shared" si="230"/>
        <v>0</v>
      </c>
      <c r="CZ205" s="423">
        <f t="shared" si="230"/>
        <v>0</v>
      </c>
      <c r="DA205" s="423">
        <f t="shared" si="230"/>
        <v>0</v>
      </c>
      <c r="DB205" s="423">
        <f t="shared" si="230"/>
        <v>0</v>
      </c>
      <c r="DC205" s="423">
        <f t="shared" si="230"/>
        <v>0</v>
      </c>
      <c r="DD205" s="423">
        <f t="shared" si="230"/>
        <v>0</v>
      </c>
      <c r="DE205" s="423">
        <f t="shared" si="230"/>
        <v>0</v>
      </c>
      <c r="DF205" s="423">
        <f t="shared" si="230"/>
        <v>0</v>
      </c>
      <c r="DG205" s="423">
        <f t="shared" si="230"/>
        <v>0</v>
      </c>
      <c r="DH205" s="423">
        <f t="shared" si="230"/>
        <v>0</v>
      </c>
      <c r="DI205" s="423">
        <f t="shared" si="230"/>
        <v>0</v>
      </c>
      <c r="DJ205" s="423">
        <f t="shared" si="230"/>
        <v>0</v>
      </c>
      <c r="DK205" s="423">
        <f t="shared" si="230"/>
        <v>0</v>
      </c>
      <c r="DL205" s="423">
        <f t="shared" si="230"/>
        <v>0</v>
      </c>
      <c r="DM205" s="423">
        <f t="shared" si="230"/>
        <v>0</v>
      </c>
      <c r="DN205" s="423">
        <f t="shared" si="230"/>
        <v>0</v>
      </c>
      <c r="DO205" s="423">
        <f t="shared" si="230"/>
        <v>0</v>
      </c>
      <c r="DP205" s="423">
        <f t="shared" si="230"/>
        <v>0</v>
      </c>
      <c r="DQ205" s="423">
        <f t="shared" si="230"/>
        <v>0</v>
      </c>
      <c r="DR205" s="423">
        <f t="shared" si="230"/>
        <v>0</v>
      </c>
      <c r="DS205" s="423">
        <f t="shared" si="230"/>
        <v>0</v>
      </c>
      <c r="DT205" s="423">
        <f t="shared" si="230"/>
        <v>0</v>
      </c>
      <c r="DU205" s="423">
        <f t="shared" si="230"/>
        <v>0</v>
      </c>
      <c r="DV205" s="423">
        <f t="shared" si="230"/>
        <v>0</v>
      </c>
      <c r="DW205" s="423">
        <f t="shared" si="230"/>
        <v>0</v>
      </c>
      <c r="DX205" s="423">
        <f t="shared" si="230"/>
        <v>0</v>
      </c>
      <c r="DY205" s="423">
        <f t="shared" si="230"/>
        <v>0</v>
      </c>
      <c r="DZ205" s="423">
        <f t="shared" si="230"/>
        <v>0</v>
      </c>
      <c r="EA205" s="423">
        <f t="shared" si="230"/>
        <v>0</v>
      </c>
      <c r="EB205" s="423">
        <f t="shared" ref="EB205:FA205" si="231">IF(EB$124=0,0,SUM(EB79)/EB$124*EB$127)</f>
        <v>0</v>
      </c>
      <c r="EC205" s="423">
        <f t="shared" si="231"/>
        <v>0</v>
      </c>
      <c r="ED205" s="423">
        <f t="shared" si="231"/>
        <v>0</v>
      </c>
      <c r="EE205" s="423">
        <f t="shared" si="231"/>
        <v>0</v>
      </c>
      <c r="EF205" s="423">
        <f t="shared" si="231"/>
        <v>0</v>
      </c>
      <c r="EG205" s="423">
        <f t="shared" si="231"/>
        <v>0</v>
      </c>
      <c r="EH205" s="423">
        <f t="shared" si="231"/>
        <v>0</v>
      </c>
      <c r="EI205" s="423">
        <f t="shared" si="231"/>
        <v>0</v>
      </c>
      <c r="EJ205" s="423">
        <f t="shared" si="231"/>
        <v>0</v>
      </c>
      <c r="EK205" s="423">
        <f t="shared" si="231"/>
        <v>0</v>
      </c>
      <c r="EL205" s="423">
        <f t="shared" si="231"/>
        <v>0</v>
      </c>
      <c r="EM205" s="423">
        <f t="shared" si="231"/>
        <v>0</v>
      </c>
      <c r="EN205" s="423">
        <f t="shared" si="231"/>
        <v>0</v>
      </c>
      <c r="EO205" s="423">
        <f t="shared" si="231"/>
        <v>0</v>
      </c>
      <c r="EP205" s="423">
        <f t="shared" si="231"/>
        <v>0</v>
      </c>
      <c r="EQ205" s="423">
        <f t="shared" si="231"/>
        <v>0</v>
      </c>
      <c r="ER205" s="423">
        <f t="shared" si="231"/>
        <v>0</v>
      </c>
      <c r="ES205" s="423">
        <f t="shared" si="231"/>
        <v>0</v>
      </c>
      <c r="ET205" s="423">
        <f t="shared" si="231"/>
        <v>0</v>
      </c>
      <c r="EU205" s="423">
        <f t="shared" si="231"/>
        <v>0</v>
      </c>
      <c r="EV205" s="423">
        <f t="shared" si="231"/>
        <v>0</v>
      </c>
      <c r="EW205" s="423">
        <f t="shared" si="231"/>
        <v>0</v>
      </c>
      <c r="EX205" s="423">
        <f t="shared" si="231"/>
        <v>0</v>
      </c>
      <c r="EY205" s="423">
        <f t="shared" si="231"/>
        <v>0</v>
      </c>
      <c r="EZ205" s="423">
        <f t="shared" si="231"/>
        <v>0</v>
      </c>
      <c r="FA205" s="423">
        <f t="shared" si="231"/>
        <v>0</v>
      </c>
      <c r="FB205" s="393" t="str">
        <f t="shared" si="204"/>
        <v>354</v>
      </c>
    </row>
    <row r="206" spans="1:158" x14ac:dyDescent="0.15">
      <c r="A206" s="423" t="s">
        <v>1755</v>
      </c>
      <c r="B206" s="423" t="s">
        <v>1142</v>
      </c>
      <c r="C206" s="424">
        <f t="shared" si="200"/>
        <v>0</v>
      </c>
      <c r="D206" s="423">
        <f t="shared" ref="D206:BO206" si="232">IF(D$124=0,0,SUM(D80)/D$124*D$127)</f>
        <v>0</v>
      </c>
      <c r="E206" s="423">
        <f t="shared" si="232"/>
        <v>0</v>
      </c>
      <c r="F206" s="423">
        <f t="shared" si="232"/>
        <v>0</v>
      </c>
      <c r="G206" s="423">
        <f t="shared" si="232"/>
        <v>0</v>
      </c>
      <c r="H206" s="423">
        <f t="shared" si="232"/>
        <v>0</v>
      </c>
      <c r="I206" s="423">
        <f t="shared" si="232"/>
        <v>0</v>
      </c>
      <c r="J206" s="423">
        <f t="shared" si="232"/>
        <v>0</v>
      </c>
      <c r="K206" s="423">
        <f t="shared" si="232"/>
        <v>0</v>
      </c>
      <c r="L206" s="423">
        <f t="shared" si="232"/>
        <v>0</v>
      </c>
      <c r="M206" s="423">
        <f t="shared" si="232"/>
        <v>0</v>
      </c>
      <c r="N206" s="423">
        <f t="shared" si="232"/>
        <v>0</v>
      </c>
      <c r="O206" s="423">
        <f t="shared" si="232"/>
        <v>0</v>
      </c>
      <c r="P206" s="423">
        <f t="shared" si="232"/>
        <v>0</v>
      </c>
      <c r="Q206" s="423">
        <f t="shared" si="232"/>
        <v>0</v>
      </c>
      <c r="R206" s="423">
        <f t="shared" si="232"/>
        <v>0</v>
      </c>
      <c r="S206" s="423">
        <f t="shared" si="232"/>
        <v>0</v>
      </c>
      <c r="T206" s="423">
        <f t="shared" si="232"/>
        <v>0</v>
      </c>
      <c r="U206" s="423">
        <f t="shared" si="232"/>
        <v>0</v>
      </c>
      <c r="V206" s="423">
        <f t="shared" si="232"/>
        <v>0</v>
      </c>
      <c r="W206" s="423">
        <f t="shared" si="232"/>
        <v>0</v>
      </c>
      <c r="X206" s="423">
        <f t="shared" si="232"/>
        <v>0</v>
      </c>
      <c r="Y206" s="423">
        <f t="shared" si="232"/>
        <v>0</v>
      </c>
      <c r="Z206" s="423">
        <f t="shared" si="232"/>
        <v>0</v>
      </c>
      <c r="AA206" s="423">
        <f t="shared" si="232"/>
        <v>0</v>
      </c>
      <c r="AB206" s="423">
        <f t="shared" si="232"/>
        <v>0</v>
      </c>
      <c r="AC206" s="423">
        <f t="shared" si="232"/>
        <v>0</v>
      </c>
      <c r="AD206" s="423">
        <f t="shared" si="232"/>
        <v>0</v>
      </c>
      <c r="AE206" s="423">
        <f t="shared" si="232"/>
        <v>0</v>
      </c>
      <c r="AF206" s="423">
        <f t="shared" si="232"/>
        <v>0</v>
      </c>
      <c r="AG206" s="423">
        <f t="shared" si="232"/>
        <v>0</v>
      </c>
      <c r="AH206" s="423">
        <f t="shared" si="232"/>
        <v>0</v>
      </c>
      <c r="AI206" s="423">
        <f t="shared" si="232"/>
        <v>0</v>
      </c>
      <c r="AJ206" s="423">
        <f t="shared" si="232"/>
        <v>0</v>
      </c>
      <c r="AK206" s="423">
        <f t="shared" si="232"/>
        <v>0</v>
      </c>
      <c r="AL206" s="423">
        <f t="shared" si="232"/>
        <v>0</v>
      </c>
      <c r="AM206" s="423">
        <f t="shared" si="232"/>
        <v>0</v>
      </c>
      <c r="AN206" s="423">
        <f t="shared" si="232"/>
        <v>0</v>
      </c>
      <c r="AO206" s="423">
        <f t="shared" si="232"/>
        <v>0</v>
      </c>
      <c r="AP206" s="423">
        <f t="shared" si="232"/>
        <v>0</v>
      </c>
      <c r="AQ206" s="423">
        <f t="shared" si="232"/>
        <v>0</v>
      </c>
      <c r="AR206" s="423">
        <f t="shared" si="232"/>
        <v>0</v>
      </c>
      <c r="AS206" s="423">
        <f t="shared" si="232"/>
        <v>0</v>
      </c>
      <c r="AT206" s="423">
        <f t="shared" si="232"/>
        <v>0</v>
      </c>
      <c r="AU206" s="423">
        <f t="shared" si="232"/>
        <v>0</v>
      </c>
      <c r="AV206" s="423">
        <f t="shared" si="232"/>
        <v>0</v>
      </c>
      <c r="AW206" s="423">
        <f t="shared" si="232"/>
        <v>0</v>
      </c>
      <c r="AX206" s="423">
        <f t="shared" si="232"/>
        <v>0</v>
      </c>
      <c r="AY206" s="423">
        <f t="shared" si="232"/>
        <v>0</v>
      </c>
      <c r="AZ206" s="423">
        <f t="shared" si="232"/>
        <v>0</v>
      </c>
      <c r="BA206" s="423">
        <f t="shared" si="232"/>
        <v>0</v>
      </c>
      <c r="BB206" s="423">
        <f t="shared" si="232"/>
        <v>0</v>
      </c>
      <c r="BC206" s="423">
        <f t="shared" si="232"/>
        <v>0</v>
      </c>
      <c r="BD206" s="423">
        <f t="shared" si="232"/>
        <v>0</v>
      </c>
      <c r="BE206" s="423">
        <f t="shared" si="232"/>
        <v>0</v>
      </c>
      <c r="BF206" s="423">
        <f t="shared" si="232"/>
        <v>0</v>
      </c>
      <c r="BG206" s="423">
        <f t="shared" si="232"/>
        <v>0</v>
      </c>
      <c r="BH206" s="423">
        <f t="shared" si="232"/>
        <v>0</v>
      </c>
      <c r="BI206" s="423">
        <f t="shared" si="232"/>
        <v>0</v>
      </c>
      <c r="BJ206" s="423">
        <f t="shared" si="232"/>
        <v>0</v>
      </c>
      <c r="BK206" s="423">
        <f t="shared" si="232"/>
        <v>0</v>
      </c>
      <c r="BL206" s="423">
        <f t="shared" si="232"/>
        <v>0</v>
      </c>
      <c r="BM206" s="423">
        <f t="shared" si="232"/>
        <v>0</v>
      </c>
      <c r="BN206" s="423">
        <f t="shared" si="232"/>
        <v>0</v>
      </c>
      <c r="BO206" s="423">
        <f t="shared" si="232"/>
        <v>0</v>
      </c>
      <c r="BP206" s="423">
        <f t="shared" ref="BP206:EA206" si="233">IF(BP$124=0,0,SUM(BP80)/BP$124*BP$127)</f>
        <v>0</v>
      </c>
      <c r="BQ206" s="423">
        <f t="shared" si="233"/>
        <v>0</v>
      </c>
      <c r="BR206" s="423">
        <f t="shared" si="233"/>
        <v>0</v>
      </c>
      <c r="BS206" s="423">
        <f t="shared" si="233"/>
        <v>0</v>
      </c>
      <c r="BT206" s="423">
        <f t="shared" si="233"/>
        <v>0</v>
      </c>
      <c r="BU206" s="423">
        <f t="shared" si="233"/>
        <v>0</v>
      </c>
      <c r="BV206" s="423">
        <f t="shared" si="233"/>
        <v>0</v>
      </c>
      <c r="BW206" s="423">
        <f t="shared" si="233"/>
        <v>0</v>
      </c>
      <c r="BX206" s="423">
        <f t="shared" si="233"/>
        <v>0</v>
      </c>
      <c r="BY206" s="423">
        <f t="shared" si="233"/>
        <v>0</v>
      </c>
      <c r="BZ206" s="423">
        <f t="shared" si="233"/>
        <v>0</v>
      </c>
      <c r="CA206" s="423">
        <f t="shared" si="233"/>
        <v>0</v>
      </c>
      <c r="CB206" s="423">
        <f t="shared" si="233"/>
        <v>0</v>
      </c>
      <c r="CC206" s="423">
        <f t="shared" si="233"/>
        <v>0</v>
      </c>
      <c r="CD206" s="423">
        <f t="shared" si="233"/>
        <v>0</v>
      </c>
      <c r="CE206" s="423">
        <f t="shared" si="233"/>
        <v>0</v>
      </c>
      <c r="CF206" s="423">
        <f t="shared" si="233"/>
        <v>0</v>
      </c>
      <c r="CG206" s="423">
        <f t="shared" si="233"/>
        <v>0</v>
      </c>
      <c r="CH206" s="423">
        <f t="shared" si="233"/>
        <v>0</v>
      </c>
      <c r="CI206" s="423">
        <f t="shared" si="233"/>
        <v>0</v>
      </c>
      <c r="CJ206" s="423">
        <f t="shared" si="233"/>
        <v>0</v>
      </c>
      <c r="CK206" s="423">
        <f t="shared" si="233"/>
        <v>0</v>
      </c>
      <c r="CL206" s="423">
        <f t="shared" si="233"/>
        <v>0</v>
      </c>
      <c r="CM206" s="423">
        <f t="shared" si="233"/>
        <v>0</v>
      </c>
      <c r="CN206" s="423">
        <f t="shared" si="233"/>
        <v>0</v>
      </c>
      <c r="CO206" s="423">
        <f t="shared" si="233"/>
        <v>0</v>
      </c>
      <c r="CP206" s="423">
        <f t="shared" si="233"/>
        <v>0</v>
      </c>
      <c r="CQ206" s="423">
        <f t="shared" si="233"/>
        <v>0</v>
      </c>
      <c r="CR206" s="423">
        <f t="shared" si="233"/>
        <v>0</v>
      </c>
      <c r="CS206" s="423">
        <f t="shared" si="233"/>
        <v>0</v>
      </c>
      <c r="CT206" s="423">
        <f t="shared" si="233"/>
        <v>0</v>
      </c>
      <c r="CU206" s="423">
        <f t="shared" si="233"/>
        <v>0</v>
      </c>
      <c r="CV206" s="423">
        <f t="shared" si="233"/>
        <v>0</v>
      </c>
      <c r="CW206" s="423">
        <f t="shared" si="233"/>
        <v>0</v>
      </c>
      <c r="CX206" s="423">
        <f t="shared" si="233"/>
        <v>0</v>
      </c>
      <c r="CY206" s="423">
        <f t="shared" si="233"/>
        <v>0</v>
      </c>
      <c r="CZ206" s="423">
        <f t="shared" si="233"/>
        <v>0</v>
      </c>
      <c r="DA206" s="423">
        <f t="shared" si="233"/>
        <v>0</v>
      </c>
      <c r="DB206" s="423">
        <f t="shared" si="233"/>
        <v>0</v>
      </c>
      <c r="DC206" s="423">
        <f t="shared" si="233"/>
        <v>0</v>
      </c>
      <c r="DD206" s="423">
        <f t="shared" si="233"/>
        <v>0</v>
      </c>
      <c r="DE206" s="423">
        <f t="shared" si="233"/>
        <v>0</v>
      </c>
      <c r="DF206" s="423">
        <f t="shared" si="233"/>
        <v>0</v>
      </c>
      <c r="DG206" s="423">
        <f t="shared" si="233"/>
        <v>0</v>
      </c>
      <c r="DH206" s="423">
        <f t="shared" si="233"/>
        <v>0</v>
      </c>
      <c r="DI206" s="423">
        <f t="shared" si="233"/>
        <v>0</v>
      </c>
      <c r="DJ206" s="423">
        <f t="shared" si="233"/>
        <v>0</v>
      </c>
      <c r="DK206" s="423">
        <f t="shared" si="233"/>
        <v>0</v>
      </c>
      <c r="DL206" s="423">
        <f t="shared" si="233"/>
        <v>0</v>
      </c>
      <c r="DM206" s="423">
        <f t="shared" si="233"/>
        <v>0</v>
      </c>
      <c r="DN206" s="423">
        <f t="shared" si="233"/>
        <v>0</v>
      </c>
      <c r="DO206" s="423">
        <f t="shared" si="233"/>
        <v>0</v>
      </c>
      <c r="DP206" s="423">
        <f t="shared" si="233"/>
        <v>0</v>
      </c>
      <c r="DQ206" s="423">
        <f t="shared" si="233"/>
        <v>0</v>
      </c>
      <c r="DR206" s="423">
        <f t="shared" si="233"/>
        <v>0</v>
      </c>
      <c r="DS206" s="423">
        <f t="shared" si="233"/>
        <v>0</v>
      </c>
      <c r="DT206" s="423">
        <f t="shared" si="233"/>
        <v>0</v>
      </c>
      <c r="DU206" s="423">
        <f t="shared" si="233"/>
        <v>0</v>
      </c>
      <c r="DV206" s="423">
        <f t="shared" si="233"/>
        <v>0</v>
      </c>
      <c r="DW206" s="423">
        <f t="shared" si="233"/>
        <v>0</v>
      </c>
      <c r="DX206" s="423">
        <f t="shared" si="233"/>
        <v>0</v>
      </c>
      <c r="DY206" s="423">
        <f t="shared" si="233"/>
        <v>0</v>
      </c>
      <c r="DZ206" s="423">
        <f t="shared" si="233"/>
        <v>0</v>
      </c>
      <c r="EA206" s="423">
        <f t="shared" si="233"/>
        <v>0</v>
      </c>
      <c r="EB206" s="423">
        <f t="shared" ref="EB206:FA206" si="234">IF(EB$124=0,0,SUM(EB80)/EB$124*EB$127)</f>
        <v>0</v>
      </c>
      <c r="EC206" s="423">
        <f t="shared" si="234"/>
        <v>0</v>
      </c>
      <c r="ED206" s="423">
        <f t="shared" si="234"/>
        <v>0</v>
      </c>
      <c r="EE206" s="423">
        <f t="shared" si="234"/>
        <v>0</v>
      </c>
      <c r="EF206" s="423">
        <f t="shared" si="234"/>
        <v>0</v>
      </c>
      <c r="EG206" s="423">
        <f t="shared" si="234"/>
        <v>0</v>
      </c>
      <c r="EH206" s="423">
        <f t="shared" si="234"/>
        <v>0</v>
      </c>
      <c r="EI206" s="423">
        <f t="shared" si="234"/>
        <v>0</v>
      </c>
      <c r="EJ206" s="423">
        <f t="shared" si="234"/>
        <v>0</v>
      </c>
      <c r="EK206" s="423">
        <f t="shared" si="234"/>
        <v>0</v>
      </c>
      <c r="EL206" s="423">
        <f t="shared" si="234"/>
        <v>0</v>
      </c>
      <c r="EM206" s="423">
        <f t="shared" si="234"/>
        <v>0</v>
      </c>
      <c r="EN206" s="423">
        <f t="shared" si="234"/>
        <v>0</v>
      </c>
      <c r="EO206" s="423">
        <f t="shared" si="234"/>
        <v>0</v>
      </c>
      <c r="EP206" s="423">
        <f t="shared" si="234"/>
        <v>0</v>
      </c>
      <c r="EQ206" s="423">
        <f t="shared" si="234"/>
        <v>0</v>
      </c>
      <c r="ER206" s="423">
        <f t="shared" si="234"/>
        <v>0</v>
      </c>
      <c r="ES206" s="423">
        <f t="shared" si="234"/>
        <v>0</v>
      </c>
      <c r="ET206" s="423">
        <f t="shared" si="234"/>
        <v>0</v>
      </c>
      <c r="EU206" s="423">
        <f t="shared" si="234"/>
        <v>0</v>
      </c>
      <c r="EV206" s="423">
        <f t="shared" si="234"/>
        <v>0</v>
      </c>
      <c r="EW206" s="423">
        <f t="shared" si="234"/>
        <v>0</v>
      </c>
      <c r="EX206" s="423">
        <f t="shared" si="234"/>
        <v>0</v>
      </c>
      <c r="EY206" s="423">
        <f t="shared" si="234"/>
        <v>0</v>
      </c>
      <c r="EZ206" s="423">
        <f t="shared" si="234"/>
        <v>0</v>
      </c>
      <c r="FA206" s="423">
        <f t="shared" si="234"/>
        <v>0</v>
      </c>
      <c r="FB206" s="393" t="str">
        <f t="shared" si="204"/>
        <v>359</v>
      </c>
    </row>
    <row r="207" spans="1:158" x14ac:dyDescent="0.15">
      <c r="A207" s="423" t="s">
        <v>1754</v>
      </c>
      <c r="B207" s="423" t="s">
        <v>1144</v>
      </c>
      <c r="C207" s="424">
        <f t="shared" si="200"/>
        <v>0</v>
      </c>
      <c r="D207" s="423">
        <f t="shared" ref="D207:BO207" si="235">IF(D$124=0,0,SUM(D81)/D$124*D$127)</f>
        <v>0</v>
      </c>
      <c r="E207" s="423">
        <f t="shared" si="235"/>
        <v>0</v>
      </c>
      <c r="F207" s="423">
        <f t="shared" si="235"/>
        <v>0</v>
      </c>
      <c r="G207" s="423">
        <f t="shared" si="235"/>
        <v>0</v>
      </c>
      <c r="H207" s="423">
        <f t="shared" si="235"/>
        <v>0</v>
      </c>
      <c r="I207" s="423">
        <f t="shared" si="235"/>
        <v>0</v>
      </c>
      <c r="J207" s="423">
        <f t="shared" si="235"/>
        <v>0</v>
      </c>
      <c r="K207" s="423">
        <f t="shared" si="235"/>
        <v>0</v>
      </c>
      <c r="L207" s="423">
        <f t="shared" si="235"/>
        <v>0</v>
      </c>
      <c r="M207" s="423">
        <f t="shared" si="235"/>
        <v>0</v>
      </c>
      <c r="N207" s="423">
        <f t="shared" si="235"/>
        <v>0</v>
      </c>
      <c r="O207" s="423">
        <f t="shared" si="235"/>
        <v>0</v>
      </c>
      <c r="P207" s="423">
        <f t="shared" si="235"/>
        <v>0</v>
      </c>
      <c r="Q207" s="423">
        <f t="shared" si="235"/>
        <v>0</v>
      </c>
      <c r="R207" s="423">
        <f t="shared" si="235"/>
        <v>0</v>
      </c>
      <c r="S207" s="423">
        <f t="shared" si="235"/>
        <v>0</v>
      </c>
      <c r="T207" s="423">
        <f t="shared" si="235"/>
        <v>0</v>
      </c>
      <c r="U207" s="423">
        <f t="shared" si="235"/>
        <v>0</v>
      </c>
      <c r="V207" s="423">
        <f t="shared" si="235"/>
        <v>0</v>
      </c>
      <c r="W207" s="423">
        <f t="shared" si="235"/>
        <v>0</v>
      </c>
      <c r="X207" s="423">
        <f t="shared" si="235"/>
        <v>0</v>
      </c>
      <c r="Y207" s="423">
        <f t="shared" si="235"/>
        <v>0</v>
      </c>
      <c r="Z207" s="423">
        <f t="shared" si="235"/>
        <v>0</v>
      </c>
      <c r="AA207" s="423">
        <f t="shared" si="235"/>
        <v>0</v>
      </c>
      <c r="AB207" s="423">
        <f t="shared" si="235"/>
        <v>0</v>
      </c>
      <c r="AC207" s="423">
        <f t="shared" si="235"/>
        <v>0</v>
      </c>
      <c r="AD207" s="423">
        <f t="shared" si="235"/>
        <v>0</v>
      </c>
      <c r="AE207" s="423">
        <f t="shared" si="235"/>
        <v>0</v>
      </c>
      <c r="AF207" s="423">
        <f t="shared" si="235"/>
        <v>0</v>
      </c>
      <c r="AG207" s="423">
        <f t="shared" si="235"/>
        <v>0</v>
      </c>
      <c r="AH207" s="423">
        <f t="shared" si="235"/>
        <v>0</v>
      </c>
      <c r="AI207" s="423">
        <f t="shared" si="235"/>
        <v>0</v>
      </c>
      <c r="AJ207" s="423">
        <f t="shared" si="235"/>
        <v>0</v>
      </c>
      <c r="AK207" s="423">
        <f t="shared" si="235"/>
        <v>0</v>
      </c>
      <c r="AL207" s="423">
        <f t="shared" si="235"/>
        <v>0</v>
      </c>
      <c r="AM207" s="423">
        <f t="shared" si="235"/>
        <v>0</v>
      </c>
      <c r="AN207" s="423">
        <f t="shared" si="235"/>
        <v>0</v>
      </c>
      <c r="AO207" s="423">
        <f t="shared" si="235"/>
        <v>0</v>
      </c>
      <c r="AP207" s="423">
        <f t="shared" si="235"/>
        <v>0</v>
      </c>
      <c r="AQ207" s="423">
        <f t="shared" si="235"/>
        <v>0</v>
      </c>
      <c r="AR207" s="423">
        <f t="shared" si="235"/>
        <v>0</v>
      </c>
      <c r="AS207" s="423">
        <f t="shared" si="235"/>
        <v>0</v>
      </c>
      <c r="AT207" s="423">
        <f t="shared" si="235"/>
        <v>0</v>
      </c>
      <c r="AU207" s="423">
        <f t="shared" si="235"/>
        <v>0</v>
      </c>
      <c r="AV207" s="423">
        <f t="shared" si="235"/>
        <v>0</v>
      </c>
      <c r="AW207" s="423">
        <f t="shared" si="235"/>
        <v>0</v>
      </c>
      <c r="AX207" s="423">
        <f t="shared" si="235"/>
        <v>0</v>
      </c>
      <c r="AY207" s="423">
        <f t="shared" si="235"/>
        <v>0</v>
      </c>
      <c r="AZ207" s="423">
        <f t="shared" si="235"/>
        <v>0</v>
      </c>
      <c r="BA207" s="423">
        <f t="shared" si="235"/>
        <v>0</v>
      </c>
      <c r="BB207" s="423">
        <f t="shared" si="235"/>
        <v>0</v>
      </c>
      <c r="BC207" s="423">
        <f t="shared" si="235"/>
        <v>0</v>
      </c>
      <c r="BD207" s="423">
        <f t="shared" si="235"/>
        <v>0</v>
      </c>
      <c r="BE207" s="423">
        <f t="shared" si="235"/>
        <v>0</v>
      </c>
      <c r="BF207" s="423">
        <f t="shared" si="235"/>
        <v>0</v>
      </c>
      <c r="BG207" s="423">
        <f t="shared" si="235"/>
        <v>0</v>
      </c>
      <c r="BH207" s="423">
        <f t="shared" si="235"/>
        <v>0</v>
      </c>
      <c r="BI207" s="423">
        <f t="shared" si="235"/>
        <v>0</v>
      </c>
      <c r="BJ207" s="423">
        <f t="shared" si="235"/>
        <v>0</v>
      </c>
      <c r="BK207" s="423">
        <f t="shared" si="235"/>
        <v>0</v>
      </c>
      <c r="BL207" s="423">
        <f t="shared" si="235"/>
        <v>0</v>
      </c>
      <c r="BM207" s="423">
        <f t="shared" si="235"/>
        <v>0</v>
      </c>
      <c r="BN207" s="423">
        <f t="shared" si="235"/>
        <v>0</v>
      </c>
      <c r="BO207" s="423">
        <f t="shared" si="235"/>
        <v>0</v>
      </c>
      <c r="BP207" s="423">
        <f t="shared" ref="BP207:EA207" si="236">IF(BP$124=0,0,SUM(BP81)/BP$124*BP$127)</f>
        <v>0</v>
      </c>
      <c r="BQ207" s="423">
        <f t="shared" si="236"/>
        <v>0</v>
      </c>
      <c r="BR207" s="423">
        <f t="shared" si="236"/>
        <v>0</v>
      </c>
      <c r="BS207" s="423">
        <f t="shared" si="236"/>
        <v>0</v>
      </c>
      <c r="BT207" s="423">
        <f t="shared" si="236"/>
        <v>0</v>
      </c>
      <c r="BU207" s="423">
        <f t="shared" si="236"/>
        <v>0</v>
      </c>
      <c r="BV207" s="423">
        <f t="shared" si="236"/>
        <v>0</v>
      </c>
      <c r="BW207" s="423">
        <f t="shared" si="236"/>
        <v>0</v>
      </c>
      <c r="BX207" s="423">
        <f t="shared" si="236"/>
        <v>0</v>
      </c>
      <c r="BY207" s="423">
        <f t="shared" si="236"/>
        <v>0</v>
      </c>
      <c r="BZ207" s="423">
        <f t="shared" si="236"/>
        <v>0</v>
      </c>
      <c r="CA207" s="423">
        <f t="shared" si="236"/>
        <v>0</v>
      </c>
      <c r="CB207" s="423">
        <f t="shared" si="236"/>
        <v>0</v>
      </c>
      <c r="CC207" s="423">
        <f t="shared" si="236"/>
        <v>0</v>
      </c>
      <c r="CD207" s="423">
        <f t="shared" si="236"/>
        <v>0</v>
      </c>
      <c r="CE207" s="423">
        <f t="shared" si="236"/>
        <v>0</v>
      </c>
      <c r="CF207" s="423">
        <f t="shared" si="236"/>
        <v>0</v>
      </c>
      <c r="CG207" s="423">
        <f t="shared" si="236"/>
        <v>0</v>
      </c>
      <c r="CH207" s="423">
        <f t="shared" si="236"/>
        <v>0</v>
      </c>
      <c r="CI207" s="423">
        <f t="shared" si="236"/>
        <v>0</v>
      </c>
      <c r="CJ207" s="423">
        <f t="shared" si="236"/>
        <v>0</v>
      </c>
      <c r="CK207" s="423">
        <f t="shared" si="236"/>
        <v>0</v>
      </c>
      <c r="CL207" s="423">
        <f t="shared" si="236"/>
        <v>0</v>
      </c>
      <c r="CM207" s="423">
        <f t="shared" si="236"/>
        <v>0</v>
      </c>
      <c r="CN207" s="423">
        <f t="shared" si="236"/>
        <v>0</v>
      </c>
      <c r="CO207" s="423">
        <f t="shared" si="236"/>
        <v>0</v>
      </c>
      <c r="CP207" s="423">
        <f t="shared" si="236"/>
        <v>0</v>
      </c>
      <c r="CQ207" s="423">
        <f t="shared" si="236"/>
        <v>0</v>
      </c>
      <c r="CR207" s="423">
        <f t="shared" si="236"/>
        <v>0</v>
      </c>
      <c r="CS207" s="423">
        <f t="shared" si="236"/>
        <v>0</v>
      </c>
      <c r="CT207" s="423">
        <f t="shared" si="236"/>
        <v>0</v>
      </c>
      <c r="CU207" s="423">
        <f t="shared" si="236"/>
        <v>0</v>
      </c>
      <c r="CV207" s="423">
        <f t="shared" si="236"/>
        <v>0</v>
      </c>
      <c r="CW207" s="423">
        <f t="shared" si="236"/>
        <v>0</v>
      </c>
      <c r="CX207" s="423">
        <f t="shared" si="236"/>
        <v>0</v>
      </c>
      <c r="CY207" s="423">
        <f t="shared" si="236"/>
        <v>0</v>
      </c>
      <c r="CZ207" s="423">
        <f t="shared" si="236"/>
        <v>0</v>
      </c>
      <c r="DA207" s="423">
        <f t="shared" si="236"/>
        <v>0</v>
      </c>
      <c r="DB207" s="423">
        <f t="shared" si="236"/>
        <v>0</v>
      </c>
      <c r="DC207" s="423">
        <f t="shared" si="236"/>
        <v>0</v>
      </c>
      <c r="DD207" s="423">
        <f t="shared" si="236"/>
        <v>0</v>
      </c>
      <c r="DE207" s="423">
        <f t="shared" si="236"/>
        <v>0</v>
      </c>
      <c r="DF207" s="423">
        <f t="shared" si="236"/>
        <v>0</v>
      </c>
      <c r="DG207" s="423">
        <f t="shared" si="236"/>
        <v>0</v>
      </c>
      <c r="DH207" s="423">
        <f t="shared" si="236"/>
        <v>0</v>
      </c>
      <c r="DI207" s="423">
        <f t="shared" si="236"/>
        <v>0</v>
      </c>
      <c r="DJ207" s="423">
        <f t="shared" si="236"/>
        <v>0</v>
      </c>
      <c r="DK207" s="423">
        <f t="shared" si="236"/>
        <v>0</v>
      </c>
      <c r="DL207" s="423">
        <f t="shared" si="236"/>
        <v>0</v>
      </c>
      <c r="DM207" s="423">
        <f t="shared" si="236"/>
        <v>0</v>
      </c>
      <c r="DN207" s="423">
        <f t="shared" si="236"/>
        <v>0</v>
      </c>
      <c r="DO207" s="423">
        <f t="shared" si="236"/>
        <v>0</v>
      </c>
      <c r="DP207" s="423">
        <f t="shared" si="236"/>
        <v>0</v>
      </c>
      <c r="DQ207" s="423">
        <f t="shared" si="236"/>
        <v>0</v>
      </c>
      <c r="DR207" s="423">
        <f t="shared" si="236"/>
        <v>0</v>
      </c>
      <c r="DS207" s="423">
        <f t="shared" si="236"/>
        <v>0</v>
      </c>
      <c r="DT207" s="423">
        <f t="shared" si="236"/>
        <v>0</v>
      </c>
      <c r="DU207" s="423">
        <f t="shared" si="236"/>
        <v>0</v>
      </c>
      <c r="DV207" s="423">
        <f t="shared" si="236"/>
        <v>0</v>
      </c>
      <c r="DW207" s="423">
        <f t="shared" si="236"/>
        <v>0</v>
      </c>
      <c r="DX207" s="423">
        <f t="shared" si="236"/>
        <v>0</v>
      </c>
      <c r="DY207" s="423">
        <f t="shared" si="236"/>
        <v>0</v>
      </c>
      <c r="DZ207" s="423">
        <f t="shared" si="236"/>
        <v>0</v>
      </c>
      <c r="EA207" s="423">
        <f t="shared" si="236"/>
        <v>0</v>
      </c>
      <c r="EB207" s="423">
        <f t="shared" ref="EB207:FA207" si="237">IF(EB$124=0,0,SUM(EB81)/EB$124*EB$127)</f>
        <v>0</v>
      </c>
      <c r="EC207" s="423">
        <f t="shared" si="237"/>
        <v>0</v>
      </c>
      <c r="ED207" s="423">
        <f t="shared" si="237"/>
        <v>0</v>
      </c>
      <c r="EE207" s="423">
        <f t="shared" si="237"/>
        <v>0</v>
      </c>
      <c r="EF207" s="423">
        <f t="shared" si="237"/>
        <v>0</v>
      </c>
      <c r="EG207" s="423">
        <f t="shared" si="237"/>
        <v>0</v>
      </c>
      <c r="EH207" s="423">
        <f t="shared" si="237"/>
        <v>0</v>
      </c>
      <c r="EI207" s="423">
        <f t="shared" si="237"/>
        <v>0</v>
      </c>
      <c r="EJ207" s="423">
        <f t="shared" si="237"/>
        <v>0</v>
      </c>
      <c r="EK207" s="423">
        <f t="shared" si="237"/>
        <v>0</v>
      </c>
      <c r="EL207" s="423">
        <f t="shared" si="237"/>
        <v>0</v>
      </c>
      <c r="EM207" s="423">
        <f t="shared" si="237"/>
        <v>0</v>
      </c>
      <c r="EN207" s="423">
        <f t="shared" si="237"/>
        <v>0</v>
      </c>
      <c r="EO207" s="423">
        <f t="shared" si="237"/>
        <v>0</v>
      </c>
      <c r="EP207" s="423">
        <f t="shared" si="237"/>
        <v>0</v>
      </c>
      <c r="EQ207" s="423">
        <f t="shared" si="237"/>
        <v>0</v>
      </c>
      <c r="ER207" s="423">
        <f t="shared" si="237"/>
        <v>0</v>
      </c>
      <c r="ES207" s="423">
        <f t="shared" si="237"/>
        <v>0</v>
      </c>
      <c r="ET207" s="423">
        <f t="shared" si="237"/>
        <v>0</v>
      </c>
      <c r="EU207" s="423">
        <f t="shared" si="237"/>
        <v>0</v>
      </c>
      <c r="EV207" s="423">
        <f t="shared" si="237"/>
        <v>0</v>
      </c>
      <c r="EW207" s="423">
        <f t="shared" si="237"/>
        <v>0</v>
      </c>
      <c r="EX207" s="423">
        <f t="shared" si="237"/>
        <v>0</v>
      </c>
      <c r="EY207" s="423">
        <f t="shared" si="237"/>
        <v>0</v>
      </c>
      <c r="EZ207" s="423">
        <f t="shared" si="237"/>
        <v>0</v>
      </c>
      <c r="FA207" s="423">
        <f t="shared" si="237"/>
        <v>0</v>
      </c>
      <c r="FB207" s="393" t="str">
        <f t="shared" si="204"/>
        <v>359</v>
      </c>
    </row>
    <row r="208" spans="1:158" x14ac:dyDescent="0.15">
      <c r="A208" s="423" t="s">
        <v>1753</v>
      </c>
      <c r="B208" s="423" t="s">
        <v>1146</v>
      </c>
      <c r="C208" s="424">
        <f t="shared" si="200"/>
        <v>0</v>
      </c>
      <c r="D208" s="423">
        <f t="shared" ref="D208:BO208" si="238">IF(D$124=0,0,SUM(D82)/D$124*D$127)</f>
        <v>0</v>
      </c>
      <c r="E208" s="423">
        <f t="shared" si="238"/>
        <v>0</v>
      </c>
      <c r="F208" s="423">
        <f t="shared" si="238"/>
        <v>0</v>
      </c>
      <c r="G208" s="423">
        <f t="shared" si="238"/>
        <v>0</v>
      </c>
      <c r="H208" s="423">
        <f t="shared" si="238"/>
        <v>0</v>
      </c>
      <c r="I208" s="423">
        <f t="shared" si="238"/>
        <v>0</v>
      </c>
      <c r="J208" s="423">
        <f t="shared" si="238"/>
        <v>0</v>
      </c>
      <c r="K208" s="423">
        <f t="shared" si="238"/>
        <v>0</v>
      </c>
      <c r="L208" s="423">
        <f t="shared" si="238"/>
        <v>0</v>
      </c>
      <c r="M208" s="423">
        <f t="shared" si="238"/>
        <v>0</v>
      </c>
      <c r="N208" s="423">
        <f t="shared" si="238"/>
        <v>0</v>
      </c>
      <c r="O208" s="423">
        <f t="shared" si="238"/>
        <v>0</v>
      </c>
      <c r="P208" s="423">
        <f t="shared" si="238"/>
        <v>0</v>
      </c>
      <c r="Q208" s="423">
        <f t="shared" si="238"/>
        <v>0</v>
      </c>
      <c r="R208" s="423">
        <f t="shared" si="238"/>
        <v>0</v>
      </c>
      <c r="S208" s="423">
        <f t="shared" si="238"/>
        <v>0</v>
      </c>
      <c r="T208" s="423">
        <f t="shared" si="238"/>
        <v>0</v>
      </c>
      <c r="U208" s="423">
        <f t="shared" si="238"/>
        <v>0</v>
      </c>
      <c r="V208" s="423">
        <f t="shared" si="238"/>
        <v>0</v>
      </c>
      <c r="W208" s="423">
        <f t="shared" si="238"/>
        <v>0</v>
      </c>
      <c r="X208" s="423">
        <f t="shared" si="238"/>
        <v>0</v>
      </c>
      <c r="Y208" s="423">
        <f t="shared" si="238"/>
        <v>0</v>
      </c>
      <c r="Z208" s="423">
        <f t="shared" si="238"/>
        <v>0</v>
      </c>
      <c r="AA208" s="423">
        <f t="shared" si="238"/>
        <v>0</v>
      </c>
      <c r="AB208" s="423">
        <f t="shared" si="238"/>
        <v>0</v>
      </c>
      <c r="AC208" s="423">
        <f t="shared" si="238"/>
        <v>0</v>
      </c>
      <c r="AD208" s="423">
        <f t="shared" si="238"/>
        <v>0</v>
      </c>
      <c r="AE208" s="423">
        <f t="shared" si="238"/>
        <v>0</v>
      </c>
      <c r="AF208" s="423">
        <f t="shared" si="238"/>
        <v>0</v>
      </c>
      <c r="AG208" s="423">
        <f t="shared" si="238"/>
        <v>0</v>
      </c>
      <c r="AH208" s="423">
        <f t="shared" si="238"/>
        <v>0</v>
      </c>
      <c r="AI208" s="423">
        <f t="shared" si="238"/>
        <v>0</v>
      </c>
      <c r="AJ208" s="423">
        <f t="shared" si="238"/>
        <v>0</v>
      </c>
      <c r="AK208" s="423">
        <f t="shared" si="238"/>
        <v>0</v>
      </c>
      <c r="AL208" s="423">
        <f t="shared" si="238"/>
        <v>0</v>
      </c>
      <c r="AM208" s="423">
        <f t="shared" si="238"/>
        <v>0</v>
      </c>
      <c r="AN208" s="423">
        <f t="shared" si="238"/>
        <v>0</v>
      </c>
      <c r="AO208" s="423">
        <f t="shared" si="238"/>
        <v>0</v>
      </c>
      <c r="AP208" s="423">
        <f t="shared" si="238"/>
        <v>0</v>
      </c>
      <c r="AQ208" s="423">
        <f t="shared" si="238"/>
        <v>0</v>
      </c>
      <c r="AR208" s="423">
        <f t="shared" si="238"/>
        <v>0</v>
      </c>
      <c r="AS208" s="423">
        <f t="shared" si="238"/>
        <v>0</v>
      </c>
      <c r="AT208" s="423">
        <f t="shared" si="238"/>
        <v>0</v>
      </c>
      <c r="AU208" s="423">
        <f t="shared" si="238"/>
        <v>0</v>
      </c>
      <c r="AV208" s="423">
        <f t="shared" si="238"/>
        <v>0</v>
      </c>
      <c r="AW208" s="423">
        <f t="shared" si="238"/>
        <v>0</v>
      </c>
      <c r="AX208" s="423">
        <f t="shared" si="238"/>
        <v>0</v>
      </c>
      <c r="AY208" s="423">
        <f t="shared" si="238"/>
        <v>0</v>
      </c>
      <c r="AZ208" s="423">
        <f t="shared" si="238"/>
        <v>0</v>
      </c>
      <c r="BA208" s="423">
        <f t="shared" si="238"/>
        <v>0</v>
      </c>
      <c r="BB208" s="423">
        <f t="shared" si="238"/>
        <v>0</v>
      </c>
      <c r="BC208" s="423">
        <f t="shared" si="238"/>
        <v>0</v>
      </c>
      <c r="BD208" s="423">
        <f t="shared" si="238"/>
        <v>0</v>
      </c>
      <c r="BE208" s="423">
        <f t="shared" si="238"/>
        <v>0</v>
      </c>
      <c r="BF208" s="423">
        <f t="shared" si="238"/>
        <v>0</v>
      </c>
      <c r="BG208" s="423">
        <f t="shared" si="238"/>
        <v>0</v>
      </c>
      <c r="BH208" s="423">
        <f t="shared" si="238"/>
        <v>0</v>
      </c>
      <c r="BI208" s="423">
        <f t="shared" si="238"/>
        <v>0</v>
      </c>
      <c r="BJ208" s="423">
        <f t="shared" si="238"/>
        <v>0</v>
      </c>
      <c r="BK208" s="423">
        <f t="shared" si="238"/>
        <v>0</v>
      </c>
      <c r="BL208" s="423">
        <f t="shared" si="238"/>
        <v>0</v>
      </c>
      <c r="BM208" s="423">
        <f t="shared" si="238"/>
        <v>0</v>
      </c>
      <c r="BN208" s="423">
        <f t="shared" si="238"/>
        <v>0</v>
      </c>
      <c r="BO208" s="423">
        <f t="shared" si="238"/>
        <v>0</v>
      </c>
      <c r="BP208" s="423">
        <f t="shared" ref="BP208:EA208" si="239">IF(BP$124=0,0,SUM(BP82)/BP$124*BP$127)</f>
        <v>0</v>
      </c>
      <c r="BQ208" s="423">
        <f t="shared" si="239"/>
        <v>0</v>
      </c>
      <c r="BR208" s="423">
        <f t="shared" si="239"/>
        <v>0</v>
      </c>
      <c r="BS208" s="423">
        <f t="shared" si="239"/>
        <v>0</v>
      </c>
      <c r="BT208" s="423">
        <f t="shared" si="239"/>
        <v>0</v>
      </c>
      <c r="BU208" s="423">
        <f t="shared" si="239"/>
        <v>0</v>
      </c>
      <c r="BV208" s="423">
        <f t="shared" si="239"/>
        <v>0</v>
      </c>
      <c r="BW208" s="423">
        <f t="shared" si="239"/>
        <v>0</v>
      </c>
      <c r="BX208" s="423">
        <f t="shared" si="239"/>
        <v>0</v>
      </c>
      <c r="BY208" s="423">
        <f t="shared" si="239"/>
        <v>0</v>
      </c>
      <c r="BZ208" s="423">
        <f t="shared" si="239"/>
        <v>0</v>
      </c>
      <c r="CA208" s="423">
        <f t="shared" si="239"/>
        <v>0</v>
      </c>
      <c r="CB208" s="423">
        <f t="shared" si="239"/>
        <v>0</v>
      </c>
      <c r="CC208" s="423">
        <f t="shared" si="239"/>
        <v>0</v>
      </c>
      <c r="CD208" s="423">
        <f t="shared" si="239"/>
        <v>0</v>
      </c>
      <c r="CE208" s="423">
        <f t="shared" si="239"/>
        <v>0</v>
      </c>
      <c r="CF208" s="423">
        <f t="shared" si="239"/>
        <v>0</v>
      </c>
      <c r="CG208" s="423">
        <f t="shared" si="239"/>
        <v>0</v>
      </c>
      <c r="CH208" s="423">
        <f t="shared" si="239"/>
        <v>0</v>
      </c>
      <c r="CI208" s="423">
        <f t="shared" si="239"/>
        <v>0</v>
      </c>
      <c r="CJ208" s="423">
        <f t="shared" si="239"/>
        <v>0</v>
      </c>
      <c r="CK208" s="423">
        <f t="shared" si="239"/>
        <v>0</v>
      </c>
      <c r="CL208" s="423">
        <f t="shared" si="239"/>
        <v>0</v>
      </c>
      <c r="CM208" s="423">
        <f t="shared" si="239"/>
        <v>0</v>
      </c>
      <c r="CN208" s="423">
        <f t="shared" si="239"/>
        <v>0</v>
      </c>
      <c r="CO208" s="423">
        <f t="shared" si="239"/>
        <v>0</v>
      </c>
      <c r="CP208" s="423">
        <f t="shared" si="239"/>
        <v>0</v>
      </c>
      <c r="CQ208" s="423">
        <f t="shared" si="239"/>
        <v>0</v>
      </c>
      <c r="CR208" s="423">
        <f t="shared" si="239"/>
        <v>0</v>
      </c>
      <c r="CS208" s="423">
        <f t="shared" si="239"/>
        <v>0</v>
      </c>
      <c r="CT208" s="423">
        <f t="shared" si="239"/>
        <v>0</v>
      </c>
      <c r="CU208" s="423">
        <f t="shared" si="239"/>
        <v>0</v>
      </c>
      <c r="CV208" s="423">
        <f t="shared" si="239"/>
        <v>0</v>
      </c>
      <c r="CW208" s="423">
        <f t="shared" si="239"/>
        <v>0</v>
      </c>
      <c r="CX208" s="423">
        <f t="shared" si="239"/>
        <v>0</v>
      </c>
      <c r="CY208" s="423">
        <f t="shared" si="239"/>
        <v>0</v>
      </c>
      <c r="CZ208" s="423">
        <f t="shared" si="239"/>
        <v>0</v>
      </c>
      <c r="DA208" s="423">
        <f t="shared" si="239"/>
        <v>0</v>
      </c>
      <c r="DB208" s="423">
        <f t="shared" si="239"/>
        <v>0</v>
      </c>
      <c r="DC208" s="423">
        <f t="shared" si="239"/>
        <v>0</v>
      </c>
      <c r="DD208" s="423">
        <f t="shared" si="239"/>
        <v>0</v>
      </c>
      <c r="DE208" s="423">
        <f t="shared" si="239"/>
        <v>0</v>
      </c>
      <c r="DF208" s="423">
        <f t="shared" si="239"/>
        <v>0</v>
      </c>
      <c r="DG208" s="423">
        <f t="shared" si="239"/>
        <v>0</v>
      </c>
      <c r="DH208" s="423">
        <f t="shared" si="239"/>
        <v>0</v>
      </c>
      <c r="DI208" s="423">
        <f t="shared" si="239"/>
        <v>0</v>
      </c>
      <c r="DJ208" s="423">
        <f t="shared" si="239"/>
        <v>0</v>
      </c>
      <c r="DK208" s="423">
        <f t="shared" si="239"/>
        <v>0</v>
      </c>
      <c r="DL208" s="423">
        <f t="shared" si="239"/>
        <v>0</v>
      </c>
      <c r="DM208" s="423">
        <f t="shared" si="239"/>
        <v>0</v>
      </c>
      <c r="DN208" s="423">
        <f t="shared" si="239"/>
        <v>0</v>
      </c>
      <c r="DO208" s="423">
        <f t="shared" si="239"/>
        <v>0</v>
      </c>
      <c r="DP208" s="423">
        <f t="shared" si="239"/>
        <v>0</v>
      </c>
      <c r="DQ208" s="423">
        <f t="shared" si="239"/>
        <v>0</v>
      </c>
      <c r="DR208" s="423">
        <f t="shared" si="239"/>
        <v>0</v>
      </c>
      <c r="DS208" s="423">
        <f t="shared" si="239"/>
        <v>0</v>
      </c>
      <c r="DT208" s="423">
        <f t="shared" si="239"/>
        <v>0</v>
      </c>
      <c r="DU208" s="423">
        <f t="shared" si="239"/>
        <v>0</v>
      </c>
      <c r="DV208" s="423">
        <f t="shared" si="239"/>
        <v>0</v>
      </c>
      <c r="DW208" s="423">
        <f t="shared" si="239"/>
        <v>0</v>
      </c>
      <c r="DX208" s="423">
        <f t="shared" si="239"/>
        <v>0</v>
      </c>
      <c r="DY208" s="423">
        <f t="shared" si="239"/>
        <v>0</v>
      </c>
      <c r="DZ208" s="423">
        <f t="shared" si="239"/>
        <v>0</v>
      </c>
      <c r="EA208" s="423">
        <f t="shared" si="239"/>
        <v>0</v>
      </c>
      <c r="EB208" s="423">
        <f t="shared" ref="EB208:FA208" si="240">IF(EB$124=0,0,SUM(EB82)/EB$124*EB$127)</f>
        <v>0</v>
      </c>
      <c r="EC208" s="423">
        <f t="shared" si="240"/>
        <v>0</v>
      </c>
      <c r="ED208" s="423">
        <f t="shared" si="240"/>
        <v>0</v>
      </c>
      <c r="EE208" s="423">
        <f t="shared" si="240"/>
        <v>0</v>
      </c>
      <c r="EF208" s="423">
        <f t="shared" si="240"/>
        <v>0</v>
      </c>
      <c r="EG208" s="423">
        <f t="shared" si="240"/>
        <v>0</v>
      </c>
      <c r="EH208" s="423">
        <f t="shared" si="240"/>
        <v>0</v>
      </c>
      <c r="EI208" s="423">
        <f t="shared" si="240"/>
        <v>0</v>
      </c>
      <c r="EJ208" s="423">
        <f t="shared" si="240"/>
        <v>0</v>
      </c>
      <c r="EK208" s="423">
        <f t="shared" si="240"/>
        <v>0</v>
      </c>
      <c r="EL208" s="423">
        <f t="shared" si="240"/>
        <v>0</v>
      </c>
      <c r="EM208" s="423">
        <f t="shared" si="240"/>
        <v>0</v>
      </c>
      <c r="EN208" s="423">
        <f t="shared" si="240"/>
        <v>0</v>
      </c>
      <c r="EO208" s="423">
        <f t="shared" si="240"/>
        <v>0</v>
      </c>
      <c r="EP208" s="423">
        <f t="shared" si="240"/>
        <v>0</v>
      </c>
      <c r="EQ208" s="423">
        <f t="shared" si="240"/>
        <v>0</v>
      </c>
      <c r="ER208" s="423">
        <f t="shared" si="240"/>
        <v>0</v>
      </c>
      <c r="ES208" s="423">
        <f t="shared" si="240"/>
        <v>0</v>
      </c>
      <c r="ET208" s="423">
        <f t="shared" si="240"/>
        <v>0</v>
      </c>
      <c r="EU208" s="423">
        <f t="shared" si="240"/>
        <v>0</v>
      </c>
      <c r="EV208" s="423">
        <f t="shared" si="240"/>
        <v>0</v>
      </c>
      <c r="EW208" s="423">
        <f t="shared" si="240"/>
        <v>0</v>
      </c>
      <c r="EX208" s="423">
        <f t="shared" si="240"/>
        <v>0</v>
      </c>
      <c r="EY208" s="423">
        <f t="shared" si="240"/>
        <v>0</v>
      </c>
      <c r="EZ208" s="423">
        <f t="shared" si="240"/>
        <v>0</v>
      </c>
      <c r="FA208" s="423">
        <f t="shared" si="240"/>
        <v>0</v>
      </c>
      <c r="FB208" s="393" t="str">
        <f t="shared" si="204"/>
        <v>359</v>
      </c>
    </row>
    <row r="209" spans="1:158" x14ac:dyDescent="0.15">
      <c r="A209" s="423" t="s">
        <v>1752</v>
      </c>
      <c r="B209" s="423" t="s">
        <v>424</v>
      </c>
      <c r="C209" s="424">
        <f t="shared" si="200"/>
        <v>0</v>
      </c>
      <c r="D209" s="423">
        <f t="shared" ref="D209:BO209" si="241">IF(D$124=0,0,SUM(D83)/D$124*D$127)</f>
        <v>0</v>
      </c>
      <c r="E209" s="423">
        <f t="shared" si="241"/>
        <v>0</v>
      </c>
      <c r="F209" s="423">
        <f t="shared" si="241"/>
        <v>0</v>
      </c>
      <c r="G209" s="423">
        <f t="shared" si="241"/>
        <v>0</v>
      </c>
      <c r="H209" s="423">
        <f t="shared" si="241"/>
        <v>0</v>
      </c>
      <c r="I209" s="423">
        <f t="shared" si="241"/>
        <v>0</v>
      </c>
      <c r="J209" s="423">
        <f t="shared" si="241"/>
        <v>0</v>
      </c>
      <c r="K209" s="423">
        <f t="shared" si="241"/>
        <v>0</v>
      </c>
      <c r="L209" s="423">
        <f t="shared" si="241"/>
        <v>0</v>
      </c>
      <c r="M209" s="423">
        <f t="shared" si="241"/>
        <v>0</v>
      </c>
      <c r="N209" s="423">
        <f t="shared" si="241"/>
        <v>0</v>
      </c>
      <c r="O209" s="423">
        <f t="shared" si="241"/>
        <v>0</v>
      </c>
      <c r="P209" s="423">
        <f t="shared" si="241"/>
        <v>0</v>
      </c>
      <c r="Q209" s="423">
        <f t="shared" si="241"/>
        <v>0</v>
      </c>
      <c r="R209" s="423">
        <f t="shared" si="241"/>
        <v>0</v>
      </c>
      <c r="S209" s="423">
        <f t="shared" si="241"/>
        <v>0</v>
      </c>
      <c r="T209" s="423">
        <f t="shared" si="241"/>
        <v>0</v>
      </c>
      <c r="U209" s="423">
        <f t="shared" si="241"/>
        <v>0</v>
      </c>
      <c r="V209" s="423">
        <f t="shared" si="241"/>
        <v>0</v>
      </c>
      <c r="W209" s="423">
        <f t="shared" si="241"/>
        <v>0</v>
      </c>
      <c r="X209" s="423">
        <f t="shared" si="241"/>
        <v>0</v>
      </c>
      <c r="Y209" s="423">
        <f t="shared" si="241"/>
        <v>0</v>
      </c>
      <c r="Z209" s="423">
        <f t="shared" si="241"/>
        <v>0</v>
      </c>
      <c r="AA209" s="423">
        <f t="shared" si="241"/>
        <v>0</v>
      </c>
      <c r="AB209" s="423">
        <f t="shared" si="241"/>
        <v>0</v>
      </c>
      <c r="AC209" s="423">
        <f t="shared" si="241"/>
        <v>0</v>
      </c>
      <c r="AD209" s="423">
        <f t="shared" si="241"/>
        <v>0</v>
      </c>
      <c r="AE209" s="423">
        <f t="shared" si="241"/>
        <v>0</v>
      </c>
      <c r="AF209" s="423">
        <f t="shared" si="241"/>
        <v>0</v>
      </c>
      <c r="AG209" s="423">
        <f t="shared" si="241"/>
        <v>0</v>
      </c>
      <c r="AH209" s="423">
        <f t="shared" si="241"/>
        <v>0</v>
      </c>
      <c r="AI209" s="423">
        <f t="shared" si="241"/>
        <v>0</v>
      </c>
      <c r="AJ209" s="423">
        <f t="shared" si="241"/>
        <v>0</v>
      </c>
      <c r="AK209" s="423">
        <f t="shared" si="241"/>
        <v>0</v>
      </c>
      <c r="AL209" s="423">
        <f t="shared" si="241"/>
        <v>0</v>
      </c>
      <c r="AM209" s="423">
        <f t="shared" si="241"/>
        <v>0</v>
      </c>
      <c r="AN209" s="423">
        <f t="shared" si="241"/>
        <v>0</v>
      </c>
      <c r="AO209" s="423">
        <f t="shared" si="241"/>
        <v>0</v>
      </c>
      <c r="AP209" s="423">
        <f t="shared" si="241"/>
        <v>0</v>
      </c>
      <c r="AQ209" s="423">
        <f t="shared" si="241"/>
        <v>0</v>
      </c>
      <c r="AR209" s="423">
        <f t="shared" si="241"/>
        <v>0</v>
      </c>
      <c r="AS209" s="423">
        <f t="shared" si="241"/>
        <v>0</v>
      </c>
      <c r="AT209" s="423">
        <f t="shared" si="241"/>
        <v>0</v>
      </c>
      <c r="AU209" s="423">
        <f t="shared" si="241"/>
        <v>0</v>
      </c>
      <c r="AV209" s="423">
        <f t="shared" si="241"/>
        <v>0</v>
      </c>
      <c r="AW209" s="423">
        <f t="shared" si="241"/>
        <v>0</v>
      </c>
      <c r="AX209" s="423">
        <f t="shared" si="241"/>
        <v>0</v>
      </c>
      <c r="AY209" s="423">
        <f t="shared" si="241"/>
        <v>0</v>
      </c>
      <c r="AZ209" s="423">
        <f t="shared" si="241"/>
        <v>0</v>
      </c>
      <c r="BA209" s="423">
        <f t="shared" si="241"/>
        <v>0</v>
      </c>
      <c r="BB209" s="423">
        <f t="shared" si="241"/>
        <v>0</v>
      </c>
      <c r="BC209" s="423">
        <f t="shared" si="241"/>
        <v>0</v>
      </c>
      <c r="BD209" s="423">
        <f t="shared" si="241"/>
        <v>0</v>
      </c>
      <c r="BE209" s="423">
        <f t="shared" si="241"/>
        <v>0</v>
      </c>
      <c r="BF209" s="423">
        <f t="shared" si="241"/>
        <v>0</v>
      </c>
      <c r="BG209" s="423">
        <f t="shared" si="241"/>
        <v>0</v>
      </c>
      <c r="BH209" s="423">
        <f t="shared" si="241"/>
        <v>0</v>
      </c>
      <c r="BI209" s="423">
        <f t="shared" si="241"/>
        <v>0</v>
      </c>
      <c r="BJ209" s="423">
        <f t="shared" si="241"/>
        <v>0</v>
      </c>
      <c r="BK209" s="423">
        <f t="shared" si="241"/>
        <v>0</v>
      </c>
      <c r="BL209" s="423">
        <f t="shared" si="241"/>
        <v>0</v>
      </c>
      <c r="BM209" s="423">
        <f t="shared" si="241"/>
        <v>0</v>
      </c>
      <c r="BN209" s="423">
        <f t="shared" si="241"/>
        <v>0</v>
      </c>
      <c r="BO209" s="423">
        <f t="shared" si="241"/>
        <v>0</v>
      </c>
      <c r="BP209" s="423">
        <f t="shared" ref="BP209:EA209" si="242">IF(BP$124=0,0,SUM(BP83)/BP$124*BP$127)</f>
        <v>0</v>
      </c>
      <c r="BQ209" s="423">
        <f t="shared" si="242"/>
        <v>0</v>
      </c>
      <c r="BR209" s="423">
        <f t="shared" si="242"/>
        <v>0</v>
      </c>
      <c r="BS209" s="423">
        <f t="shared" si="242"/>
        <v>0</v>
      </c>
      <c r="BT209" s="423">
        <f t="shared" si="242"/>
        <v>0</v>
      </c>
      <c r="BU209" s="423">
        <f t="shared" si="242"/>
        <v>0</v>
      </c>
      <c r="BV209" s="423">
        <f t="shared" si="242"/>
        <v>0</v>
      </c>
      <c r="BW209" s="423">
        <f t="shared" si="242"/>
        <v>0</v>
      </c>
      <c r="BX209" s="423">
        <f t="shared" si="242"/>
        <v>0</v>
      </c>
      <c r="BY209" s="423">
        <f t="shared" si="242"/>
        <v>0</v>
      </c>
      <c r="BZ209" s="423">
        <f t="shared" si="242"/>
        <v>0</v>
      </c>
      <c r="CA209" s="423">
        <f t="shared" si="242"/>
        <v>0</v>
      </c>
      <c r="CB209" s="423">
        <f t="shared" si="242"/>
        <v>0</v>
      </c>
      <c r="CC209" s="423">
        <f t="shared" si="242"/>
        <v>0</v>
      </c>
      <c r="CD209" s="423">
        <f t="shared" si="242"/>
        <v>0</v>
      </c>
      <c r="CE209" s="423">
        <f t="shared" si="242"/>
        <v>0</v>
      </c>
      <c r="CF209" s="423">
        <f t="shared" si="242"/>
        <v>0</v>
      </c>
      <c r="CG209" s="423">
        <f t="shared" si="242"/>
        <v>0</v>
      </c>
      <c r="CH209" s="423">
        <f t="shared" si="242"/>
        <v>0</v>
      </c>
      <c r="CI209" s="423">
        <f t="shared" si="242"/>
        <v>0</v>
      </c>
      <c r="CJ209" s="423">
        <f t="shared" si="242"/>
        <v>0</v>
      </c>
      <c r="CK209" s="423">
        <f t="shared" si="242"/>
        <v>0</v>
      </c>
      <c r="CL209" s="423">
        <f t="shared" si="242"/>
        <v>0</v>
      </c>
      <c r="CM209" s="423">
        <f t="shared" si="242"/>
        <v>0</v>
      </c>
      <c r="CN209" s="423">
        <f t="shared" si="242"/>
        <v>0</v>
      </c>
      <c r="CO209" s="423">
        <f t="shared" si="242"/>
        <v>0</v>
      </c>
      <c r="CP209" s="423">
        <f t="shared" si="242"/>
        <v>0</v>
      </c>
      <c r="CQ209" s="423">
        <f t="shared" si="242"/>
        <v>0</v>
      </c>
      <c r="CR209" s="423">
        <f t="shared" si="242"/>
        <v>0</v>
      </c>
      <c r="CS209" s="423">
        <f t="shared" si="242"/>
        <v>0</v>
      </c>
      <c r="CT209" s="423">
        <f t="shared" si="242"/>
        <v>0</v>
      </c>
      <c r="CU209" s="423">
        <f t="shared" si="242"/>
        <v>0</v>
      </c>
      <c r="CV209" s="423">
        <f t="shared" si="242"/>
        <v>0</v>
      </c>
      <c r="CW209" s="423">
        <f t="shared" si="242"/>
        <v>0</v>
      </c>
      <c r="CX209" s="423">
        <f t="shared" si="242"/>
        <v>0</v>
      </c>
      <c r="CY209" s="423">
        <f t="shared" si="242"/>
        <v>0</v>
      </c>
      <c r="CZ209" s="423">
        <f t="shared" si="242"/>
        <v>0</v>
      </c>
      <c r="DA209" s="423">
        <f t="shared" si="242"/>
        <v>0</v>
      </c>
      <c r="DB209" s="423">
        <f t="shared" si="242"/>
        <v>0</v>
      </c>
      <c r="DC209" s="423">
        <f t="shared" si="242"/>
        <v>0</v>
      </c>
      <c r="DD209" s="423">
        <f t="shared" si="242"/>
        <v>0</v>
      </c>
      <c r="DE209" s="423">
        <f t="shared" si="242"/>
        <v>0</v>
      </c>
      <c r="DF209" s="423">
        <f t="shared" si="242"/>
        <v>0</v>
      </c>
      <c r="DG209" s="423">
        <f t="shared" si="242"/>
        <v>0</v>
      </c>
      <c r="DH209" s="423">
        <f t="shared" si="242"/>
        <v>0</v>
      </c>
      <c r="DI209" s="423">
        <f t="shared" si="242"/>
        <v>0</v>
      </c>
      <c r="DJ209" s="423">
        <f t="shared" si="242"/>
        <v>0</v>
      </c>
      <c r="DK209" s="423">
        <f t="shared" si="242"/>
        <v>0</v>
      </c>
      <c r="DL209" s="423">
        <f t="shared" si="242"/>
        <v>0</v>
      </c>
      <c r="DM209" s="423">
        <f t="shared" si="242"/>
        <v>0</v>
      </c>
      <c r="DN209" s="423">
        <f t="shared" si="242"/>
        <v>0</v>
      </c>
      <c r="DO209" s="423">
        <f t="shared" si="242"/>
        <v>0</v>
      </c>
      <c r="DP209" s="423">
        <f t="shared" si="242"/>
        <v>0</v>
      </c>
      <c r="DQ209" s="423">
        <f t="shared" si="242"/>
        <v>0</v>
      </c>
      <c r="DR209" s="423">
        <f t="shared" si="242"/>
        <v>0</v>
      </c>
      <c r="DS209" s="423">
        <f t="shared" si="242"/>
        <v>0</v>
      </c>
      <c r="DT209" s="423">
        <f t="shared" si="242"/>
        <v>0</v>
      </c>
      <c r="DU209" s="423">
        <f t="shared" si="242"/>
        <v>0</v>
      </c>
      <c r="DV209" s="423">
        <f t="shared" si="242"/>
        <v>0</v>
      </c>
      <c r="DW209" s="423">
        <f t="shared" si="242"/>
        <v>0</v>
      </c>
      <c r="DX209" s="423">
        <f t="shared" si="242"/>
        <v>0</v>
      </c>
      <c r="DY209" s="423">
        <f t="shared" si="242"/>
        <v>0</v>
      </c>
      <c r="DZ209" s="423">
        <f t="shared" si="242"/>
        <v>0</v>
      </c>
      <c r="EA209" s="423">
        <f t="shared" si="242"/>
        <v>0</v>
      </c>
      <c r="EB209" s="423">
        <f t="shared" ref="EB209:FA209" si="243">IF(EB$124=0,0,SUM(EB83)/EB$124*EB$127)</f>
        <v>0</v>
      </c>
      <c r="EC209" s="423">
        <f t="shared" si="243"/>
        <v>0</v>
      </c>
      <c r="ED209" s="423">
        <f t="shared" si="243"/>
        <v>0</v>
      </c>
      <c r="EE209" s="423">
        <f t="shared" si="243"/>
        <v>0</v>
      </c>
      <c r="EF209" s="423">
        <f t="shared" si="243"/>
        <v>0</v>
      </c>
      <c r="EG209" s="423">
        <f t="shared" si="243"/>
        <v>0</v>
      </c>
      <c r="EH209" s="423">
        <f t="shared" si="243"/>
        <v>0</v>
      </c>
      <c r="EI209" s="423">
        <f t="shared" si="243"/>
        <v>0</v>
      </c>
      <c r="EJ209" s="423">
        <f t="shared" si="243"/>
        <v>0</v>
      </c>
      <c r="EK209" s="423">
        <f t="shared" si="243"/>
        <v>0</v>
      </c>
      <c r="EL209" s="423">
        <f t="shared" si="243"/>
        <v>0</v>
      </c>
      <c r="EM209" s="423">
        <f t="shared" si="243"/>
        <v>0</v>
      </c>
      <c r="EN209" s="423">
        <f t="shared" si="243"/>
        <v>0</v>
      </c>
      <c r="EO209" s="423">
        <f t="shared" si="243"/>
        <v>0</v>
      </c>
      <c r="EP209" s="423">
        <f t="shared" si="243"/>
        <v>0</v>
      </c>
      <c r="EQ209" s="423">
        <f t="shared" si="243"/>
        <v>0</v>
      </c>
      <c r="ER209" s="423">
        <f t="shared" si="243"/>
        <v>0</v>
      </c>
      <c r="ES209" s="423">
        <f t="shared" si="243"/>
        <v>0</v>
      </c>
      <c r="ET209" s="423">
        <f t="shared" si="243"/>
        <v>0</v>
      </c>
      <c r="EU209" s="423">
        <f t="shared" si="243"/>
        <v>0</v>
      </c>
      <c r="EV209" s="423">
        <f t="shared" si="243"/>
        <v>0</v>
      </c>
      <c r="EW209" s="423">
        <f t="shared" si="243"/>
        <v>0</v>
      </c>
      <c r="EX209" s="423">
        <f t="shared" si="243"/>
        <v>0</v>
      </c>
      <c r="EY209" s="423">
        <f t="shared" si="243"/>
        <v>0</v>
      </c>
      <c r="EZ209" s="423">
        <f t="shared" si="243"/>
        <v>0</v>
      </c>
      <c r="FA209" s="423">
        <f t="shared" si="243"/>
        <v>0</v>
      </c>
      <c r="FB209" s="393" t="str">
        <f t="shared" si="204"/>
        <v>359</v>
      </c>
    </row>
    <row r="210" spans="1:158" x14ac:dyDescent="0.15">
      <c r="A210" s="423" t="s">
        <v>1751</v>
      </c>
      <c r="B210" s="423" t="s">
        <v>1148</v>
      </c>
      <c r="C210" s="424">
        <f t="shared" si="200"/>
        <v>0</v>
      </c>
      <c r="D210" s="423">
        <f t="shared" ref="D210:BO210" si="244">IF(D$124=0,0,SUM(D84)/D$124*D$127)</f>
        <v>0</v>
      </c>
      <c r="E210" s="423">
        <f t="shared" si="244"/>
        <v>0</v>
      </c>
      <c r="F210" s="423">
        <f t="shared" si="244"/>
        <v>0</v>
      </c>
      <c r="G210" s="423">
        <f t="shared" si="244"/>
        <v>0</v>
      </c>
      <c r="H210" s="423">
        <f t="shared" si="244"/>
        <v>0</v>
      </c>
      <c r="I210" s="423">
        <f t="shared" si="244"/>
        <v>0</v>
      </c>
      <c r="J210" s="423">
        <f t="shared" si="244"/>
        <v>0</v>
      </c>
      <c r="K210" s="423">
        <f t="shared" si="244"/>
        <v>0</v>
      </c>
      <c r="L210" s="423">
        <f t="shared" si="244"/>
        <v>0</v>
      </c>
      <c r="M210" s="423">
        <f t="shared" si="244"/>
        <v>0</v>
      </c>
      <c r="N210" s="423">
        <f t="shared" si="244"/>
        <v>0</v>
      </c>
      <c r="O210" s="423">
        <f t="shared" si="244"/>
        <v>0</v>
      </c>
      <c r="P210" s="423">
        <f t="shared" si="244"/>
        <v>0</v>
      </c>
      <c r="Q210" s="423">
        <f t="shared" si="244"/>
        <v>0</v>
      </c>
      <c r="R210" s="423">
        <f t="shared" si="244"/>
        <v>0</v>
      </c>
      <c r="S210" s="423">
        <f t="shared" si="244"/>
        <v>0</v>
      </c>
      <c r="T210" s="423">
        <f t="shared" si="244"/>
        <v>0</v>
      </c>
      <c r="U210" s="423">
        <f t="shared" si="244"/>
        <v>0</v>
      </c>
      <c r="V210" s="423">
        <f t="shared" si="244"/>
        <v>0</v>
      </c>
      <c r="W210" s="423">
        <f t="shared" si="244"/>
        <v>0</v>
      </c>
      <c r="X210" s="423">
        <f t="shared" si="244"/>
        <v>0</v>
      </c>
      <c r="Y210" s="423">
        <f t="shared" si="244"/>
        <v>0</v>
      </c>
      <c r="Z210" s="423">
        <f t="shared" si="244"/>
        <v>0</v>
      </c>
      <c r="AA210" s="423">
        <f t="shared" si="244"/>
        <v>0</v>
      </c>
      <c r="AB210" s="423">
        <f t="shared" si="244"/>
        <v>0</v>
      </c>
      <c r="AC210" s="423">
        <f t="shared" si="244"/>
        <v>0</v>
      </c>
      <c r="AD210" s="423">
        <f t="shared" si="244"/>
        <v>0</v>
      </c>
      <c r="AE210" s="423">
        <f t="shared" si="244"/>
        <v>0</v>
      </c>
      <c r="AF210" s="423">
        <f t="shared" si="244"/>
        <v>0</v>
      </c>
      <c r="AG210" s="423">
        <f t="shared" si="244"/>
        <v>0</v>
      </c>
      <c r="AH210" s="423">
        <f t="shared" si="244"/>
        <v>0</v>
      </c>
      <c r="AI210" s="423">
        <f t="shared" si="244"/>
        <v>0</v>
      </c>
      <c r="AJ210" s="423">
        <f t="shared" si="244"/>
        <v>0</v>
      </c>
      <c r="AK210" s="423">
        <f t="shared" si="244"/>
        <v>0</v>
      </c>
      <c r="AL210" s="423">
        <f t="shared" si="244"/>
        <v>0</v>
      </c>
      <c r="AM210" s="423">
        <f t="shared" si="244"/>
        <v>0</v>
      </c>
      <c r="AN210" s="423">
        <f t="shared" si="244"/>
        <v>0</v>
      </c>
      <c r="AO210" s="423">
        <f t="shared" si="244"/>
        <v>0</v>
      </c>
      <c r="AP210" s="423">
        <f t="shared" si="244"/>
        <v>0</v>
      </c>
      <c r="AQ210" s="423">
        <f t="shared" si="244"/>
        <v>0</v>
      </c>
      <c r="AR210" s="423">
        <f t="shared" si="244"/>
        <v>0</v>
      </c>
      <c r="AS210" s="423">
        <f t="shared" si="244"/>
        <v>0</v>
      </c>
      <c r="AT210" s="423">
        <f t="shared" si="244"/>
        <v>0</v>
      </c>
      <c r="AU210" s="423">
        <f t="shared" si="244"/>
        <v>0</v>
      </c>
      <c r="AV210" s="423">
        <f t="shared" si="244"/>
        <v>0</v>
      </c>
      <c r="AW210" s="423">
        <f t="shared" si="244"/>
        <v>0</v>
      </c>
      <c r="AX210" s="423">
        <f t="shared" si="244"/>
        <v>0</v>
      </c>
      <c r="AY210" s="423">
        <f t="shared" si="244"/>
        <v>0</v>
      </c>
      <c r="AZ210" s="423">
        <f t="shared" si="244"/>
        <v>0</v>
      </c>
      <c r="BA210" s="423">
        <f t="shared" si="244"/>
        <v>0</v>
      </c>
      <c r="BB210" s="423">
        <f t="shared" si="244"/>
        <v>0</v>
      </c>
      <c r="BC210" s="423">
        <f t="shared" si="244"/>
        <v>0</v>
      </c>
      <c r="BD210" s="423">
        <f t="shared" si="244"/>
        <v>0</v>
      </c>
      <c r="BE210" s="423">
        <f t="shared" si="244"/>
        <v>0</v>
      </c>
      <c r="BF210" s="423">
        <f t="shared" si="244"/>
        <v>0</v>
      </c>
      <c r="BG210" s="423">
        <f t="shared" si="244"/>
        <v>0</v>
      </c>
      <c r="BH210" s="423">
        <f t="shared" si="244"/>
        <v>0</v>
      </c>
      <c r="BI210" s="423">
        <f t="shared" si="244"/>
        <v>0</v>
      </c>
      <c r="BJ210" s="423">
        <f t="shared" si="244"/>
        <v>0</v>
      </c>
      <c r="BK210" s="423">
        <f t="shared" si="244"/>
        <v>0</v>
      </c>
      <c r="BL210" s="423">
        <f t="shared" si="244"/>
        <v>0</v>
      </c>
      <c r="BM210" s="423">
        <f t="shared" si="244"/>
        <v>0</v>
      </c>
      <c r="BN210" s="423">
        <f t="shared" si="244"/>
        <v>0</v>
      </c>
      <c r="BO210" s="423">
        <f t="shared" si="244"/>
        <v>0</v>
      </c>
      <c r="BP210" s="423">
        <f t="shared" ref="BP210:EA210" si="245">IF(BP$124=0,0,SUM(BP84)/BP$124*BP$127)</f>
        <v>0</v>
      </c>
      <c r="BQ210" s="423">
        <f t="shared" si="245"/>
        <v>0</v>
      </c>
      <c r="BR210" s="423">
        <f t="shared" si="245"/>
        <v>0</v>
      </c>
      <c r="BS210" s="423">
        <f t="shared" si="245"/>
        <v>0</v>
      </c>
      <c r="BT210" s="423">
        <f t="shared" si="245"/>
        <v>0</v>
      </c>
      <c r="BU210" s="423">
        <f t="shared" si="245"/>
        <v>0</v>
      </c>
      <c r="BV210" s="423">
        <f t="shared" si="245"/>
        <v>0</v>
      </c>
      <c r="BW210" s="423">
        <f t="shared" si="245"/>
        <v>0</v>
      </c>
      <c r="BX210" s="423">
        <f t="shared" si="245"/>
        <v>0</v>
      </c>
      <c r="BY210" s="423">
        <f t="shared" si="245"/>
        <v>0</v>
      </c>
      <c r="BZ210" s="423">
        <f t="shared" si="245"/>
        <v>0</v>
      </c>
      <c r="CA210" s="423">
        <f t="shared" si="245"/>
        <v>0</v>
      </c>
      <c r="CB210" s="423">
        <f t="shared" si="245"/>
        <v>0</v>
      </c>
      <c r="CC210" s="423">
        <f t="shared" si="245"/>
        <v>0</v>
      </c>
      <c r="CD210" s="423">
        <f t="shared" si="245"/>
        <v>0</v>
      </c>
      <c r="CE210" s="423">
        <f t="shared" si="245"/>
        <v>0</v>
      </c>
      <c r="CF210" s="423">
        <f t="shared" si="245"/>
        <v>0</v>
      </c>
      <c r="CG210" s="423">
        <f t="shared" si="245"/>
        <v>0</v>
      </c>
      <c r="CH210" s="423">
        <f t="shared" si="245"/>
        <v>0</v>
      </c>
      <c r="CI210" s="423">
        <f t="shared" si="245"/>
        <v>0</v>
      </c>
      <c r="CJ210" s="423">
        <f t="shared" si="245"/>
        <v>0</v>
      </c>
      <c r="CK210" s="423">
        <f t="shared" si="245"/>
        <v>0</v>
      </c>
      <c r="CL210" s="423">
        <f t="shared" si="245"/>
        <v>0</v>
      </c>
      <c r="CM210" s="423">
        <f t="shared" si="245"/>
        <v>0</v>
      </c>
      <c r="CN210" s="423">
        <f t="shared" si="245"/>
        <v>0</v>
      </c>
      <c r="CO210" s="423">
        <f t="shared" si="245"/>
        <v>0</v>
      </c>
      <c r="CP210" s="423">
        <f t="shared" si="245"/>
        <v>0</v>
      </c>
      <c r="CQ210" s="423">
        <f t="shared" si="245"/>
        <v>0</v>
      </c>
      <c r="CR210" s="423">
        <f t="shared" si="245"/>
        <v>0</v>
      </c>
      <c r="CS210" s="423">
        <f t="shared" si="245"/>
        <v>0</v>
      </c>
      <c r="CT210" s="423">
        <f t="shared" si="245"/>
        <v>0</v>
      </c>
      <c r="CU210" s="423">
        <f t="shared" si="245"/>
        <v>0</v>
      </c>
      <c r="CV210" s="423">
        <f t="shared" si="245"/>
        <v>0</v>
      </c>
      <c r="CW210" s="423">
        <f t="shared" si="245"/>
        <v>0</v>
      </c>
      <c r="CX210" s="423">
        <f t="shared" si="245"/>
        <v>0</v>
      </c>
      <c r="CY210" s="423">
        <f t="shared" si="245"/>
        <v>0</v>
      </c>
      <c r="CZ210" s="423">
        <f t="shared" si="245"/>
        <v>0</v>
      </c>
      <c r="DA210" s="423">
        <f t="shared" si="245"/>
        <v>0</v>
      </c>
      <c r="DB210" s="423">
        <f t="shared" si="245"/>
        <v>0</v>
      </c>
      <c r="DC210" s="423">
        <f t="shared" si="245"/>
        <v>0</v>
      </c>
      <c r="DD210" s="423">
        <f t="shared" si="245"/>
        <v>0</v>
      </c>
      <c r="DE210" s="423">
        <f t="shared" si="245"/>
        <v>0</v>
      </c>
      <c r="DF210" s="423">
        <f t="shared" si="245"/>
        <v>0</v>
      </c>
      <c r="DG210" s="423">
        <f t="shared" si="245"/>
        <v>0</v>
      </c>
      <c r="DH210" s="423">
        <f t="shared" si="245"/>
        <v>0</v>
      </c>
      <c r="DI210" s="423">
        <f t="shared" si="245"/>
        <v>0</v>
      </c>
      <c r="DJ210" s="423">
        <f t="shared" si="245"/>
        <v>0</v>
      </c>
      <c r="DK210" s="423">
        <f t="shared" si="245"/>
        <v>0</v>
      </c>
      <c r="DL210" s="423">
        <f t="shared" si="245"/>
        <v>0</v>
      </c>
      <c r="DM210" s="423">
        <f t="shared" si="245"/>
        <v>0</v>
      </c>
      <c r="DN210" s="423">
        <f t="shared" si="245"/>
        <v>0</v>
      </c>
      <c r="DO210" s="423">
        <f t="shared" si="245"/>
        <v>0</v>
      </c>
      <c r="DP210" s="423">
        <f t="shared" si="245"/>
        <v>0</v>
      </c>
      <c r="DQ210" s="423">
        <f t="shared" si="245"/>
        <v>0</v>
      </c>
      <c r="DR210" s="423">
        <f t="shared" si="245"/>
        <v>0</v>
      </c>
      <c r="DS210" s="423">
        <f t="shared" si="245"/>
        <v>0</v>
      </c>
      <c r="DT210" s="423">
        <f t="shared" si="245"/>
        <v>0</v>
      </c>
      <c r="DU210" s="423">
        <f t="shared" si="245"/>
        <v>0</v>
      </c>
      <c r="DV210" s="423">
        <f t="shared" si="245"/>
        <v>0</v>
      </c>
      <c r="DW210" s="423">
        <f t="shared" si="245"/>
        <v>0</v>
      </c>
      <c r="DX210" s="423">
        <f t="shared" si="245"/>
        <v>0</v>
      </c>
      <c r="DY210" s="423">
        <f t="shared" si="245"/>
        <v>0</v>
      </c>
      <c r="DZ210" s="423">
        <f t="shared" si="245"/>
        <v>0</v>
      </c>
      <c r="EA210" s="423">
        <f t="shared" si="245"/>
        <v>0</v>
      </c>
      <c r="EB210" s="423">
        <f t="shared" ref="EB210:FA210" si="246">IF(EB$124=0,0,SUM(EB84)/EB$124*EB$127)</f>
        <v>0</v>
      </c>
      <c r="EC210" s="423">
        <f t="shared" si="246"/>
        <v>0</v>
      </c>
      <c r="ED210" s="423">
        <f t="shared" si="246"/>
        <v>0</v>
      </c>
      <c r="EE210" s="423">
        <f t="shared" si="246"/>
        <v>0</v>
      </c>
      <c r="EF210" s="423">
        <f t="shared" si="246"/>
        <v>0</v>
      </c>
      <c r="EG210" s="423">
        <f t="shared" si="246"/>
        <v>0</v>
      </c>
      <c r="EH210" s="423">
        <f t="shared" si="246"/>
        <v>0</v>
      </c>
      <c r="EI210" s="423">
        <f t="shared" si="246"/>
        <v>0</v>
      </c>
      <c r="EJ210" s="423">
        <f t="shared" si="246"/>
        <v>0</v>
      </c>
      <c r="EK210" s="423">
        <f t="shared" si="246"/>
        <v>0</v>
      </c>
      <c r="EL210" s="423">
        <f t="shared" si="246"/>
        <v>0</v>
      </c>
      <c r="EM210" s="423">
        <f t="shared" si="246"/>
        <v>0</v>
      </c>
      <c r="EN210" s="423">
        <f t="shared" si="246"/>
        <v>0</v>
      </c>
      <c r="EO210" s="423">
        <f t="shared" si="246"/>
        <v>0</v>
      </c>
      <c r="EP210" s="423">
        <f t="shared" si="246"/>
        <v>0</v>
      </c>
      <c r="EQ210" s="423">
        <f t="shared" si="246"/>
        <v>0</v>
      </c>
      <c r="ER210" s="423">
        <f t="shared" si="246"/>
        <v>0</v>
      </c>
      <c r="ES210" s="423">
        <f t="shared" si="246"/>
        <v>0</v>
      </c>
      <c r="ET210" s="423">
        <f t="shared" si="246"/>
        <v>0</v>
      </c>
      <c r="EU210" s="423">
        <f t="shared" si="246"/>
        <v>0</v>
      </c>
      <c r="EV210" s="423">
        <f t="shared" si="246"/>
        <v>0</v>
      </c>
      <c r="EW210" s="423">
        <f t="shared" si="246"/>
        <v>0</v>
      </c>
      <c r="EX210" s="423">
        <f t="shared" si="246"/>
        <v>0</v>
      </c>
      <c r="EY210" s="423">
        <f t="shared" si="246"/>
        <v>0</v>
      </c>
      <c r="EZ210" s="423">
        <f t="shared" si="246"/>
        <v>0</v>
      </c>
      <c r="FA210" s="423">
        <f t="shared" si="246"/>
        <v>0</v>
      </c>
      <c r="FB210" s="393" t="str">
        <f t="shared" si="204"/>
        <v>391</v>
      </c>
    </row>
    <row r="211" spans="1:158" x14ac:dyDescent="0.15">
      <c r="A211" s="423" t="s">
        <v>1750</v>
      </c>
      <c r="B211" s="423" t="s">
        <v>1150</v>
      </c>
      <c r="C211" s="424">
        <f t="shared" si="200"/>
        <v>0</v>
      </c>
      <c r="D211" s="423">
        <f t="shared" ref="D211:BO211" si="247">IF(D$124=0,0,SUM(D85)/D$124*D$127)</f>
        <v>0</v>
      </c>
      <c r="E211" s="423">
        <f t="shared" si="247"/>
        <v>0</v>
      </c>
      <c r="F211" s="423">
        <f t="shared" si="247"/>
        <v>0</v>
      </c>
      <c r="G211" s="423">
        <f t="shared" si="247"/>
        <v>0</v>
      </c>
      <c r="H211" s="423">
        <f t="shared" si="247"/>
        <v>0</v>
      </c>
      <c r="I211" s="423">
        <f t="shared" si="247"/>
        <v>0</v>
      </c>
      <c r="J211" s="423">
        <f t="shared" si="247"/>
        <v>0</v>
      </c>
      <c r="K211" s="423">
        <f t="shared" si="247"/>
        <v>0</v>
      </c>
      <c r="L211" s="423">
        <f t="shared" si="247"/>
        <v>0</v>
      </c>
      <c r="M211" s="423">
        <f t="shared" si="247"/>
        <v>0</v>
      </c>
      <c r="N211" s="423">
        <f t="shared" si="247"/>
        <v>0</v>
      </c>
      <c r="O211" s="423">
        <f t="shared" si="247"/>
        <v>0</v>
      </c>
      <c r="P211" s="423">
        <f t="shared" si="247"/>
        <v>0</v>
      </c>
      <c r="Q211" s="423">
        <f t="shared" si="247"/>
        <v>0</v>
      </c>
      <c r="R211" s="423">
        <f t="shared" si="247"/>
        <v>0</v>
      </c>
      <c r="S211" s="423">
        <f t="shared" si="247"/>
        <v>0</v>
      </c>
      <c r="T211" s="423">
        <f t="shared" si="247"/>
        <v>0</v>
      </c>
      <c r="U211" s="423">
        <f t="shared" si="247"/>
        <v>0</v>
      </c>
      <c r="V211" s="423">
        <f t="shared" si="247"/>
        <v>0</v>
      </c>
      <c r="W211" s="423">
        <f t="shared" si="247"/>
        <v>0</v>
      </c>
      <c r="X211" s="423">
        <f t="shared" si="247"/>
        <v>0</v>
      </c>
      <c r="Y211" s="423">
        <f t="shared" si="247"/>
        <v>0</v>
      </c>
      <c r="Z211" s="423">
        <f t="shared" si="247"/>
        <v>0</v>
      </c>
      <c r="AA211" s="423">
        <f t="shared" si="247"/>
        <v>0</v>
      </c>
      <c r="AB211" s="423">
        <f t="shared" si="247"/>
        <v>0</v>
      </c>
      <c r="AC211" s="423">
        <f t="shared" si="247"/>
        <v>0</v>
      </c>
      <c r="AD211" s="423">
        <f t="shared" si="247"/>
        <v>0</v>
      </c>
      <c r="AE211" s="423">
        <f t="shared" si="247"/>
        <v>0</v>
      </c>
      <c r="AF211" s="423">
        <f t="shared" si="247"/>
        <v>0</v>
      </c>
      <c r="AG211" s="423">
        <f t="shared" si="247"/>
        <v>0</v>
      </c>
      <c r="AH211" s="423">
        <f t="shared" si="247"/>
        <v>0</v>
      </c>
      <c r="AI211" s="423">
        <f t="shared" si="247"/>
        <v>0</v>
      </c>
      <c r="AJ211" s="423">
        <f t="shared" si="247"/>
        <v>0</v>
      </c>
      <c r="AK211" s="423">
        <f t="shared" si="247"/>
        <v>0</v>
      </c>
      <c r="AL211" s="423">
        <f t="shared" si="247"/>
        <v>0</v>
      </c>
      <c r="AM211" s="423">
        <f t="shared" si="247"/>
        <v>0</v>
      </c>
      <c r="AN211" s="423">
        <f t="shared" si="247"/>
        <v>0</v>
      </c>
      <c r="AO211" s="423">
        <f t="shared" si="247"/>
        <v>0</v>
      </c>
      <c r="AP211" s="423">
        <f t="shared" si="247"/>
        <v>0</v>
      </c>
      <c r="AQ211" s="423">
        <f t="shared" si="247"/>
        <v>0</v>
      </c>
      <c r="AR211" s="423">
        <f t="shared" si="247"/>
        <v>0</v>
      </c>
      <c r="AS211" s="423">
        <f t="shared" si="247"/>
        <v>0</v>
      </c>
      <c r="AT211" s="423">
        <f t="shared" si="247"/>
        <v>0</v>
      </c>
      <c r="AU211" s="423">
        <f t="shared" si="247"/>
        <v>0</v>
      </c>
      <c r="AV211" s="423">
        <f t="shared" si="247"/>
        <v>0</v>
      </c>
      <c r="AW211" s="423">
        <f t="shared" si="247"/>
        <v>0</v>
      </c>
      <c r="AX211" s="423">
        <f t="shared" si="247"/>
        <v>0</v>
      </c>
      <c r="AY211" s="423">
        <f t="shared" si="247"/>
        <v>0</v>
      </c>
      <c r="AZ211" s="423">
        <f t="shared" si="247"/>
        <v>0</v>
      </c>
      <c r="BA211" s="423">
        <f t="shared" si="247"/>
        <v>0</v>
      </c>
      <c r="BB211" s="423">
        <f t="shared" si="247"/>
        <v>0</v>
      </c>
      <c r="BC211" s="423">
        <f t="shared" si="247"/>
        <v>0</v>
      </c>
      <c r="BD211" s="423">
        <f t="shared" si="247"/>
        <v>0</v>
      </c>
      <c r="BE211" s="423">
        <f t="shared" si="247"/>
        <v>0</v>
      </c>
      <c r="BF211" s="423">
        <f t="shared" si="247"/>
        <v>0</v>
      </c>
      <c r="BG211" s="423">
        <f t="shared" si="247"/>
        <v>0</v>
      </c>
      <c r="BH211" s="423">
        <f t="shared" si="247"/>
        <v>0</v>
      </c>
      <c r="BI211" s="423">
        <f t="shared" si="247"/>
        <v>0</v>
      </c>
      <c r="BJ211" s="423">
        <f t="shared" si="247"/>
        <v>0</v>
      </c>
      <c r="BK211" s="423">
        <f t="shared" si="247"/>
        <v>0</v>
      </c>
      <c r="BL211" s="423">
        <f t="shared" si="247"/>
        <v>0</v>
      </c>
      <c r="BM211" s="423">
        <f t="shared" si="247"/>
        <v>0</v>
      </c>
      <c r="BN211" s="423">
        <f t="shared" si="247"/>
        <v>0</v>
      </c>
      <c r="BO211" s="423">
        <f t="shared" si="247"/>
        <v>0</v>
      </c>
      <c r="BP211" s="423">
        <f t="shared" ref="BP211:EA211" si="248">IF(BP$124=0,0,SUM(BP85)/BP$124*BP$127)</f>
        <v>0</v>
      </c>
      <c r="BQ211" s="423">
        <f t="shared" si="248"/>
        <v>0</v>
      </c>
      <c r="BR211" s="423">
        <f t="shared" si="248"/>
        <v>0</v>
      </c>
      <c r="BS211" s="423">
        <f t="shared" si="248"/>
        <v>0</v>
      </c>
      <c r="BT211" s="423">
        <f t="shared" si="248"/>
        <v>0</v>
      </c>
      <c r="BU211" s="423">
        <f t="shared" si="248"/>
        <v>0</v>
      </c>
      <c r="BV211" s="423">
        <f t="shared" si="248"/>
        <v>0</v>
      </c>
      <c r="BW211" s="423">
        <f t="shared" si="248"/>
        <v>0</v>
      </c>
      <c r="BX211" s="423">
        <f t="shared" si="248"/>
        <v>0</v>
      </c>
      <c r="BY211" s="423">
        <f t="shared" si="248"/>
        <v>0</v>
      </c>
      <c r="BZ211" s="423">
        <f t="shared" si="248"/>
        <v>0</v>
      </c>
      <c r="CA211" s="423">
        <f t="shared" si="248"/>
        <v>0</v>
      </c>
      <c r="CB211" s="423">
        <f t="shared" si="248"/>
        <v>0</v>
      </c>
      <c r="CC211" s="423">
        <f t="shared" si="248"/>
        <v>0</v>
      </c>
      <c r="CD211" s="423">
        <f t="shared" si="248"/>
        <v>0</v>
      </c>
      <c r="CE211" s="423">
        <f t="shared" si="248"/>
        <v>0</v>
      </c>
      <c r="CF211" s="423">
        <f t="shared" si="248"/>
        <v>0</v>
      </c>
      <c r="CG211" s="423">
        <f t="shared" si="248"/>
        <v>0</v>
      </c>
      <c r="CH211" s="423">
        <f t="shared" si="248"/>
        <v>0</v>
      </c>
      <c r="CI211" s="423">
        <f t="shared" si="248"/>
        <v>0</v>
      </c>
      <c r="CJ211" s="423">
        <f t="shared" si="248"/>
        <v>0</v>
      </c>
      <c r="CK211" s="423">
        <f t="shared" si="248"/>
        <v>0</v>
      </c>
      <c r="CL211" s="423">
        <f t="shared" si="248"/>
        <v>0</v>
      </c>
      <c r="CM211" s="423">
        <f t="shared" si="248"/>
        <v>0</v>
      </c>
      <c r="CN211" s="423">
        <f t="shared" si="248"/>
        <v>0</v>
      </c>
      <c r="CO211" s="423">
        <f t="shared" si="248"/>
        <v>0</v>
      </c>
      <c r="CP211" s="423">
        <f t="shared" si="248"/>
        <v>0</v>
      </c>
      <c r="CQ211" s="423">
        <f t="shared" si="248"/>
        <v>0</v>
      </c>
      <c r="CR211" s="423">
        <f t="shared" si="248"/>
        <v>0</v>
      </c>
      <c r="CS211" s="423">
        <f t="shared" si="248"/>
        <v>0</v>
      </c>
      <c r="CT211" s="423">
        <f t="shared" si="248"/>
        <v>0</v>
      </c>
      <c r="CU211" s="423">
        <f t="shared" si="248"/>
        <v>0</v>
      </c>
      <c r="CV211" s="423">
        <f t="shared" si="248"/>
        <v>0</v>
      </c>
      <c r="CW211" s="423">
        <f t="shared" si="248"/>
        <v>0</v>
      </c>
      <c r="CX211" s="423">
        <f t="shared" si="248"/>
        <v>0</v>
      </c>
      <c r="CY211" s="423">
        <f t="shared" si="248"/>
        <v>0</v>
      </c>
      <c r="CZ211" s="423">
        <f t="shared" si="248"/>
        <v>0</v>
      </c>
      <c r="DA211" s="423">
        <f t="shared" si="248"/>
        <v>0</v>
      </c>
      <c r="DB211" s="423">
        <f t="shared" si="248"/>
        <v>0</v>
      </c>
      <c r="DC211" s="423">
        <f t="shared" si="248"/>
        <v>0</v>
      </c>
      <c r="DD211" s="423">
        <f t="shared" si="248"/>
        <v>0</v>
      </c>
      <c r="DE211" s="423">
        <f t="shared" si="248"/>
        <v>0</v>
      </c>
      <c r="DF211" s="423">
        <f t="shared" si="248"/>
        <v>0</v>
      </c>
      <c r="DG211" s="423">
        <f t="shared" si="248"/>
        <v>0</v>
      </c>
      <c r="DH211" s="423">
        <f t="shared" si="248"/>
        <v>0</v>
      </c>
      <c r="DI211" s="423">
        <f t="shared" si="248"/>
        <v>0</v>
      </c>
      <c r="DJ211" s="423">
        <f t="shared" si="248"/>
        <v>0</v>
      </c>
      <c r="DK211" s="423">
        <f t="shared" si="248"/>
        <v>0</v>
      </c>
      <c r="DL211" s="423">
        <f t="shared" si="248"/>
        <v>0</v>
      </c>
      <c r="DM211" s="423">
        <f t="shared" si="248"/>
        <v>0</v>
      </c>
      <c r="DN211" s="423">
        <f t="shared" si="248"/>
        <v>0</v>
      </c>
      <c r="DO211" s="423">
        <f t="shared" si="248"/>
        <v>0</v>
      </c>
      <c r="DP211" s="423">
        <f t="shared" si="248"/>
        <v>0</v>
      </c>
      <c r="DQ211" s="423">
        <f t="shared" si="248"/>
        <v>0</v>
      </c>
      <c r="DR211" s="423">
        <f t="shared" si="248"/>
        <v>0</v>
      </c>
      <c r="DS211" s="423">
        <f t="shared" si="248"/>
        <v>0</v>
      </c>
      <c r="DT211" s="423">
        <f t="shared" si="248"/>
        <v>0</v>
      </c>
      <c r="DU211" s="423">
        <f t="shared" si="248"/>
        <v>0</v>
      </c>
      <c r="DV211" s="423">
        <f t="shared" si="248"/>
        <v>0</v>
      </c>
      <c r="DW211" s="423">
        <f t="shared" si="248"/>
        <v>0</v>
      </c>
      <c r="DX211" s="423">
        <f t="shared" si="248"/>
        <v>0</v>
      </c>
      <c r="DY211" s="423">
        <f t="shared" si="248"/>
        <v>0</v>
      </c>
      <c r="DZ211" s="423">
        <f t="shared" si="248"/>
        <v>0</v>
      </c>
      <c r="EA211" s="423">
        <f t="shared" si="248"/>
        <v>0</v>
      </c>
      <c r="EB211" s="423">
        <f t="shared" ref="EB211:FA211" si="249">IF(EB$124=0,0,SUM(EB85)/EB$124*EB$127)</f>
        <v>0</v>
      </c>
      <c r="EC211" s="423">
        <f t="shared" si="249"/>
        <v>0</v>
      </c>
      <c r="ED211" s="423">
        <f t="shared" si="249"/>
        <v>0</v>
      </c>
      <c r="EE211" s="423">
        <f t="shared" si="249"/>
        <v>0</v>
      </c>
      <c r="EF211" s="423">
        <f t="shared" si="249"/>
        <v>0</v>
      </c>
      <c r="EG211" s="423">
        <f t="shared" si="249"/>
        <v>0</v>
      </c>
      <c r="EH211" s="423">
        <f t="shared" si="249"/>
        <v>0</v>
      </c>
      <c r="EI211" s="423">
        <f t="shared" si="249"/>
        <v>0</v>
      </c>
      <c r="EJ211" s="423">
        <f t="shared" si="249"/>
        <v>0</v>
      </c>
      <c r="EK211" s="423">
        <f t="shared" si="249"/>
        <v>0</v>
      </c>
      <c r="EL211" s="423">
        <f t="shared" si="249"/>
        <v>0</v>
      </c>
      <c r="EM211" s="423">
        <f t="shared" si="249"/>
        <v>0</v>
      </c>
      <c r="EN211" s="423">
        <f t="shared" si="249"/>
        <v>0</v>
      </c>
      <c r="EO211" s="423">
        <f t="shared" si="249"/>
        <v>0</v>
      </c>
      <c r="EP211" s="423">
        <f t="shared" si="249"/>
        <v>0</v>
      </c>
      <c r="EQ211" s="423">
        <f t="shared" si="249"/>
        <v>0</v>
      </c>
      <c r="ER211" s="423">
        <f t="shared" si="249"/>
        <v>0</v>
      </c>
      <c r="ES211" s="423">
        <f t="shared" si="249"/>
        <v>0</v>
      </c>
      <c r="ET211" s="423">
        <f t="shared" si="249"/>
        <v>0</v>
      </c>
      <c r="EU211" s="423">
        <f t="shared" si="249"/>
        <v>0</v>
      </c>
      <c r="EV211" s="423">
        <f t="shared" si="249"/>
        <v>0</v>
      </c>
      <c r="EW211" s="423">
        <f t="shared" si="249"/>
        <v>0</v>
      </c>
      <c r="EX211" s="423">
        <f t="shared" si="249"/>
        <v>0</v>
      </c>
      <c r="EY211" s="423">
        <f t="shared" si="249"/>
        <v>0</v>
      </c>
      <c r="EZ211" s="423">
        <f t="shared" si="249"/>
        <v>0</v>
      </c>
      <c r="FA211" s="423">
        <f t="shared" si="249"/>
        <v>0</v>
      </c>
      <c r="FB211" s="393" t="str">
        <f t="shared" si="204"/>
        <v>391</v>
      </c>
    </row>
    <row r="212" spans="1:158" x14ac:dyDescent="0.15">
      <c r="A212" s="423" t="s">
        <v>1749</v>
      </c>
      <c r="B212" s="423" t="s">
        <v>1151</v>
      </c>
      <c r="C212" s="424">
        <f t="shared" si="200"/>
        <v>0</v>
      </c>
      <c r="D212" s="423">
        <f t="shared" ref="D212:BO212" si="250">IF(D$124=0,0,SUM(D86)/D$124*D$127)</f>
        <v>0</v>
      </c>
      <c r="E212" s="423">
        <f t="shared" si="250"/>
        <v>0</v>
      </c>
      <c r="F212" s="423">
        <f t="shared" si="250"/>
        <v>0</v>
      </c>
      <c r="G212" s="423">
        <f t="shared" si="250"/>
        <v>0</v>
      </c>
      <c r="H212" s="423">
        <f t="shared" si="250"/>
        <v>0</v>
      </c>
      <c r="I212" s="423">
        <f t="shared" si="250"/>
        <v>0</v>
      </c>
      <c r="J212" s="423">
        <f t="shared" si="250"/>
        <v>0</v>
      </c>
      <c r="K212" s="423">
        <f t="shared" si="250"/>
        <v>0</v>
      </c>
      <c r="L212" s="423">
        <f t="shared" si="250"/>
        <v>0</v>
      </c>
      <c r="M212" s="423">
        <f t="shared" si="250"/>
        <v>0</v>
      </c>
      <c r="N212" s="423">
        <f t="shared" si="250"/>
        <v>0</v>
      </c>
      <c r="O212" s="423">
        <f t="shared" si="250"/>
        <v>0</v>
      </c>
      <c r="P212" s="423">
        <f t="shared" si="250"/>
        <v>0</v>
      </c>
      <c r="Q212" s="423">
        <f t="shared" si="250"/>
        <v>0</v>
      </c>
      <c r="R212" s="423">
        <f t="shared" si="250"/>
        <v>0</v>
      </c>
      <c r="S212" s="423">
        <f t="shared" si="250"/>
        <v>0</v>
      </c>
      <c r="T212" s="423">
        <f t="shared" si="250"/>
        <v>0</v>
      </c>
      <c r="U212" s="423">
        <f t="shared" si="250"/>
        <v>0</v>
      </c>
      <c r="V212" s="423">
        <f t="shared" si="250"/>
        <v>0</v>
      </c>
      <c r="W212" s="423">
        <f t="shared" si="250"/>
        <v>0</v>
      </c>
      <c r="X212" s="423">
        <f t="shared" si="250"/>
        <v>0</v>
      </c>
      <c r="Y212" s="423">
        <f t="shared" si="250"/>
        <v>0</v>
      </c>
      <c r="Z212" s="423">
        <f t="shared" si="250"/>
        <v>0</v>
      </c>
      <c r="AA212" s="423">
        <f t="shared" si="250"/>
        <v>0</v>
      </c>
      <c r="AB212" s="423">
        <f t="shared" si="250"/>
        <v>0</v>
      </c>
      <c r="AC212" s="423">
        <f t="shared" si="250"/>
        <v>0</v>
      </c>
      <c r="AD212" s="423">
        <f t="shared" si="250"/>
        <v>0</v>
      </c>
      <c r="AE212" s="423">
        <f t="shared" si="250"/>
        <v>0</v>
      </c>
      <c r="AF212" s="423">
        <f t="shared" si="250"/>
        <v>0</v>
      </c>
      <c r="AG212" s="423">
        <f t="shared" si="250"/>
        <v>0</v>
      </c>
      <c r="AH212" s="423">
        <f t="shared" si="250"/>
        <v>0</v>
      </c>
      <c r="AI212" s="423">
        <f t="shared" si="250"/>
        <v>0</v>
      </c>
      <c r="AJ212" s="423">
        <f t="shared" si="250"/>
        <v>0</v>
      </c>
      <c r="AK212" s="423">
        <f t="shared" si="250"/>
        <v>0</v>
      </c>
      <c r="AL212" s="423">
        <f t="shared" si="250"/>
        <v>0</v>
      </c>
      <c r="AM212" s="423">
        <f t="shared" si="250"/>
        <v>0</v>
      </c>
      <c r="AN212" s="423">
        <f t="shared" si="250"/>
        <v>0</v>
      </c>
      <c r="AO212" s="423">
        <f t="shared" si="250"/>
        <v>0</v>
      </c>
      <c r="AP212" s="423">
        <f t="shared" si="250"/>
        <v>0</v>
      </c>
      <c r="AQ212" s="423">
        <f t="shared" si="250"/>
        <v>0</v>
      </c>
      <c r="AR212" s="423">
        <f t="shared" si="250"/>
        <v>0</v>
      </c>
      <c r="AS212" s="423">
        <f t="shared" si="250"/>
        <v>0</v>
      </c>
      <c r="AT212" s="423">
        <f t="shared" si="250"/>
        <v>0</v>
      </c>
      <c r="AU212" s="423">
        <f t="shared" si="250"/>
        <v>0</v>
      </c>
      <c r="AV212" s="423">
        <f t="shared" si="250"/>
        <v>0</v>
      </c>
      <c r="AW212" s="423">
        <f t="shared" si="250"/>
        <v>0</v>
      </c>
      <c r="AX212" s="423">
        <f t="shared" si="250"/>
        <v>0</v>
      </c>
      <c r="AY212" s="423">
        <f t="shared" si="250"/>
        <v>0</v>
      </c>
      <c r="AZ212" s="423">
        <f t="shared" si="250"/>
        <v>0</v>
      </c>
      <c r="BA212" s="423">
        <f t="shared" si="250"/>
        <v>0</v>
      </c>
      <c r="BB212" s="423">
        <f t="shared" si="250"/>
        <v>0</v>
      </c>
      <c r="BC212" s="423">
        <f t="shared" si="250"/>
        <v>0</v>
      </c>
      <c r="BD212" s="423">
        <f t="shared" si="250"/>
        <v>0</v>
      </c>
      <c r="BE212" s="423">
        <f t="shared" si="250"/>
        <v>0</v>
      </c>
      <c r="BF212" s="423">
        <f t="shared" si="250"/>
        <v>0</v>
      </c>
      <c r="BG212" s="423">
        <f t="shared" si="250"/>
        <v>0</v>
      </c>
      <c r="BH212" s="423">
        <f t="shared" si="250"/>
        <v>0</v>
      </c>
      <c r="BI212" s="423">
        <f t="shared" si="250"/>
        <v>0</v>
      </c>
      <c r="BJ212" s="423">
        <f t="shared" si="250"/>
        <v>0</v>
      </c>
      <c r="BK212" s="423">
        <f t="shared" si="250"/>
        <v>0</v>
      </c>
      <c r="BL212" s="423">
        <f t="shared" si="250"/>
        <v>0</v>
      </c>
      <c r="BM212" s="423">
        <f t="shared" si="250"/>
        <v>0</v>
      </c>
      <c r="BN212" s="423">
        <f t="shared" si="250"/>
        <v>0</v>
      </c>
      <c r="BO212" s="423">
        <f t="shared" si="250"/>
        <v>0</v>
      </c>
      <c r="BP212" s="423">
        <f t="shared" ref="BP212:EA212" si="251">IF(BP$124=0,0,SUM(BP86)/BP$124*BP$127)</f>
        <v>0</v>
      </c>
      <c r="BQ212" s="423">
        <f t="shared" si="251"/>
        <v>0</v>
      </c>
      <c r="BR212" s="423">
        <f t="shared" si="251"/>
        <v>0</v>
      </c>
      <c r="BS212" s="423">
        <f t="shared" si="251"/>
        <v>0</v>
      </c>
      <c r="BT212" s="423">
        <f t="shared" si="251"/>
        <v>0</v>
      </c>
      <c r="BU212" s="423">
        <f t="shared" si="251"/>
        <v>0</v>
      </c>
      <c r="BV212" s="423">
        <f t="shared" si="251"/>
        <v>0</v>
      </c>
      <c r="BW212" s="423">
        <f t="shared" si="251"/>
        <v>0</v>
      </c>
      <c r="BX212" s="423">
        <f t="shared" si="251"/>
        <v>0</v>
      </c>
      <c r="BY212" s="423">
        <f t="shared" si="251"/>
        <v>0</v>
      </c>
      <c r="BZ212" s="423">
        <f t="shared" si="251"/>
        <v>0</v>
      </c>
      <c r="CA212" s="423">
        <f t="shared" si="251"/>
        <v>0</v>
      </c>
      <c r="CB212" s="423">
        <f t="shared" si="251"/>
        <v>0</v>
      </c>
      <c r="CC212" s="423">
        <f t="shared" si="251"/>
        <v>0</v>
      </c>
      <c r="CD212" s="423">
        <f t="shared" si="251"/>
        <v>0</v>
      </c>
      <c r="CE212" s="423">
        <f t="shared" si="251"/>
        <v>0</v>
      </c>
      <c r="CF212" s="423">
        <f t="shared" si="251"/>
        <v>0</v>
      </c>
      <c r="CG212" s="423">
        <f t="shared" si="251"/>
        <v>0</v>
      </c>
      <c r="CH212" s="423">
        <f t="shared" si="251"/>
        <v>0</v>
      </c>
      <c r="CI212" s="423">
        <f t="shared" si="251"/>
        <v>0</v>
      </c>
      <c r="CJ212" s="423">
        <f t="shared" si="251"/>
        <v>0</v>
      </c>
      <c r="CK212" s="423">
        <f t="shared" si="251"/>
        <v>0</v>
      </c>
      <c r="CL212" s="423">
        <f t="shared" si="251"/>
        <v>0</v>
      </c>
      <c r="CM212" s="423">
        <f t="shared" si="251"/>
        <v>0</v>
      </c>
      <c r="CN212" s="423">
        <f t="shared" si="251"/>
        <v>0</v>
      </c>
      <c r="CO212" s="423">
        <f t="shared" si="251"/>
        <v>0</v>
      </c>
      <c r="CP212" s="423">
        <f t="shared" si="251"/>
        <v>0</v>
      </c>
      <c r="CQ212" s="423">
        <f t="shared" si="251"/>
        <v>0</v>
      </c>
      <c r="CR212" s="423">
        <f t="shared" si="251"/>
        <v>0</v>
      </c>
      <c r="CS212" s="423">
        <f t="shared" si="251"/>
        <v>0</v>
      </c>
      <c r="CT212" s="423">
        <f t="shared" si="251"/>
        <v>0</v>
      </c>
      <c r="CU212" s="423">
        <f t="shared" si="251"/>
        <v>0</v>
      </c>
      <c r="CV212" s="423">
        <f t="shared" si="251"/>
        <v>0</v>
      </c>
      <c r="CW212" s="423">
        <f t="shared" si="251"/>
        <v>0</v>
      </c>
      <c r="CX212" s="423">
        <f t="shared" si="251"/>
        <v>0</v>
      </c>
      <c r="CY212" s="423">
        <f t="shared" si="251"/>
        <v>0</v>
      </c>
      <c r="CZ212" s="423">
        <f t="shared" si="251"/>
        <v>0</v>
      </c>
      <c r="DA212" s="423">
        <f t="shared" si="251"/>
        <v>0</v>
      </c>
      <c r="DB212" s="423">
        <f t="shared" si="251"/>
        <v>0</v>
      </c>
      <c r="DC212" s="423">
        <f t="shared" si="251"/>
        <v>0</v>
      </c>
      <c r="DD212" s="423">
        <f t="shared" si="251"/>
        <v>0</v>
      </c>
      <c r="DE212" s="423">
        <f t="shared" si="251"/>
        <v>0</v>
      </c>
      <c r="DF212" s="423">
        <f t="shared" si="251"/>
        <v>0</v>
      </c>
      <c r="DG212" s="423">
        <f t="shared" si="251"/>
        <v>0</v>
      </c>
      <c r="DH212" s="423">
        <f t="shared" si="251"/>
        <v>0</v>
      </c>
      <c r="DI212" s="423">
        <f t="shared" si="251"/>
        <v>0</v>
      </c>
      <c r="DJ212" s="423">
        <f t="shared" si="251"/>
        <v>0</v>
      </c>
      <c r="DK212" s="423">
        <f t="shared" si="251"/>
        <v>0</v>
      </c>
      <c r="DL212" s="423">
        <f t="shared" si="251"/>
        <v>0</v>
      </c>
      <c r="DM212" s="423">
        <f t="shared" si="251"/>
        <v>0</v>
      </c>
      <c r="DN212" s="423">
        <f t="shared" si="251"/>
        <v>0</v>
      </c>
      <c r="DO212" s="423">
        <f t="shared" si="251"/>
        <v>0</v>
      </c>
      <c r="DP212" s="423">
        <f t="shared" si="251"/>
        <v>0</v>
      </c>
      <c r="DQ212" s="423">
        <f t="shared" si="251"/>
        <v>0</v>
      </c>
      <c r="DR212" s="423">
        <f t="shared" si="251"/>
        <v>0</v>
      </c>
      <c r="DS212" s="423">
        <f t="shared" si="251"/>
        <v>0</v>
      </c>
      <c r="DT212" s="423">
        <f t="shared" si="251"/>
        <v>0</v>
      </c>
      <c r="DU212" s="423">
        <f t="shared" si="251"/>
        <v>0</v>
      </c>
      <c r="DV212" s="423">
        <f t="shared" si="251"/>
        <v>0</v>
      </c>
      <c r="DW212" s="423">
        <f t="shared" si="251"/>
        <v>0</v>
      </c>
      <c r="DX212" s="423">
        <f t="shared" si="251"/>
        <v>0</v>
      </c>
      <c r="DY212" s="423">
        <f t="shared" si="251"/>
        <v>0</v>
      </c>
      <c r="DZ212" s="423">
        <f t="shared" si="251"/>
        <v>0</v>
      </c>
      <c r="EA212" s="423">
        <f t="shared" si="251"/>
        <v>0</v>
      </c>
      <c r="EB212" s="423">
        <f t="shared" ref="EB212:FA212" si="252">IF(EB$124=0,0,SUM(EB86)/EB$124*EB$127)</f>
        <v>0</v>
      </c>
      <c r="EC212" s="423">
        <f t="shared" si="252"/>
        <v>0</v>
      </c>
      <c r="ED212" s="423">
        <f t="shared" si="252"/>
        <v>0</v>
      </c>
      <c r="EE212" s="423">
        <f t="shared" si="252"/>
        <v>0</v>
      </c>
      <c r="EF212" s="423">
        <f t="shared" si="252"/>
        <v>0</v>
      </c>
      <c r="EG212" s="423">
        <f t="shared" si="252"/>
        <v>0</v>
      </c>
      <c r="EH212" s="423">
        <f t="shared" si="252"/>
        <v>0</v>
      </c>
      <c r="EI212" s="423">
        <f t="shared" si="252"/>
        <v>0</v>
      </c>
      <c r="EJ212" s="423">
        <f t="shared" si="252"/>
        <v>0</v>
      </c>
      <c r="EK212" s="423">
        <f t="shared" si="252"/>
        <v>0</v>
      </c>
      <c r="EL212" s="423">
        <f t="shared" si="252"/>
        <v>0</v>
      </c>
      <c r="EM212" s="423">
        <f t="shared" si="252"/>
        <v>0</v>
      </c>
      <c r="EN212" s="423">
        <f t="shared" si="252"/>
        <v>0</v>
      </c>
      <c r="EO212" s="423">
        <f t="shared" si="252"/>
        <v>0</v>
      </c>
      <c r="EP212" s="423">
        <f t="shared" si="252"/>
        <v>0</v>
      </c>
      <c r="EQ212" s="423">
        <f t="shared" si="252"/>
        <v>0</v>
      </c>
      <c r="ER212" s="423">
        <f t="shared" si="252"/>
        <v>0</v>
      </c>
      <c r="ES212" s="423">
        <f t="shared" si="252"/>
        <v>0</v>
      </c>
      <c r="ET212" s="423">
        <f t="shared" si="252"/>
        <v>0</v>
      </c>
      <c r="EU212" s="423">
        <f t="shared" si="252"/>
        <v>0</v>
      </c>
      <c r="EV212" s="423">
        <f t="shared" si="252"/>
        <v>0</v>
      </c>
      <c r="EW212" s="423">
        <f t="shared" si="252"/>
        <v>0</v>
      </c>
      <c r="EX212" s="423">
        <f t="shared" si="252"/>
        <v>0</v>
      </c>
      <c r="EY212" s="423">
        <f t="shared" si="252"/>
        <v>0</v>
      </c>
      <c r="EZ212" s="423">
        <f t="shared" si="252"/>
        <v>0</v>
      </c>
      <c r="FA212" s="423">
        <f t="shared" si="252"/>
        <v>0</v>
      </c>
      <c r="FB212" s="393" t="str">
        <f t="shared" si="204"/>
        <v>391</v>
      </c>
    </row>
    <row r="213" spans="1:158" x14ac:dyDescent="0.15">
      <c r="A213" s="423" t="s">
        <v>1748</v>
      </c>
      <c r="B213" s="423" t="s">
        <v>80</v>
      </c>
      <c r="C213" s="424">
        <f t="shared" si="200"/>
        <v>0</v>
      </c>
      <c r="D213" s="423">
        <f t="shared" ref="D213:BO213" si="253">IF(D$124=0,0,SUM(D87)/D$124*D$127)</f>
        <v>0</v>
      </c>
      <c r="E213" s="423">
        <f t="shared" si="253"/>
        <v>0</v>
      </c>
      <c r="F213" s="423">
        <f t="shared" si="253"/>
        <v>0</v>
      </c>
      <c r="G213" s="423">
        <f t="shared" si="253"/>
        <v>0</v>
      </c>
      <c r="H213" s="423">
        <f t="shared" si="253"/>
        <v>0</v>
      </c>
      <c r="I213" s="423">
        <f t="shared" si="253"/>
        <v>0</v>
      </c>
      <c r="J213" s="423">
        <f t="shared" si="253"/>
        <v>0</v>
      </c>
      <c r="K213" s="423">
        <f t="shared" si="253"/>
        <v>0</v>
      </c>
      <c r="L213" s="423">
        <f t="shared" si="253"/>
        <v>0</v>
      </c>
      <c r="M213" s="423">
        <f t="shared" si="253"/>
        <v>0</v>
      </c>
      <c r="N213" s="423">
        <f t="shared" si="253"/>
        <v>0</v>
      </c>
      <c r="O213" s="423">
        <f t="shared" si="253"/>
        <v>0</v>
      </c>
      <c r="P213" s="423">
        <f t="shared" si="253"/>
        <v>0</v>
      </c>
      <c r="Q213" s="423">
        <f t="shared" si="253"/>
        <v>0</v>
      </c>
      <c r="R213" s="423">
        <f t="shared" si="253"/>
        <v>0</v>
      </c>
      <c r="S213" s="423">
        <f t="shared" si="253"/>
        <v>0</v>
      </c>
      <c r="T213" s="423">
        <f t="shared" si="253"/>
        <v>0</v>
      </c>
      <c r="U213" s="423">
        <f t="shared" si="253"/>
        <v>0</v>
      </c>
      <c r="V213" s="423">
        <f t="shared" si="253"/>
        <v>0</v>
      </c>
      <c r="W213" s="423">
        <f t="shared" si="253"/>
        <v>0</v>
      </c>
      <c r="X213" s="423">
        <f t="shared" si="253"/>
        <v>0</v>
      </c>
      <c r="Y213" s="423">
        <f t="shared" si="253"/>
        <v>0</v>
      </c>
      <c r="Z213" s="423">
        <f t="shared" si="253"/>
        <v>0</v>
      </c>
      <c r="AA213" s="423">
        <f t="shared" si="253"/>
        <v>0</v>
      </c>
      <c r="AB213" s="423">
        <f t="shared" si="253"/>
        <v>0</v>
      </c>
      <c r="AC213" s="423">
        <f t="shared" si="253"/>
        <v>0</v>
      </c>
      <c r="AD213" s="423">
        <f t="shared" si="253"/>
        <v>0</v>
      </c>
      <c r="AE213" s="423">
        <f t="shared" si="253"/>
        <v>0</v>
      </c>
      <c r="AF213" s="423">
        <f t="shared" si="253"/>
        <v>0</v>
      </c>
      <c r="AG213" s="423">
        <f t="shared" si="253"/>
        <v>0</v>
      </c>
      <c r="AH213" s="423">
        <f t="shared" si="253"/>
        <v>0</v>
      </c>
      <c r="AI213" s="423">
        <f t="shared" si="253"/>
        <v>0</v>
      </c>
      <c r="AJ213" s="423">
        <f t="shared" si="253"/>
        <v>0</v>
      </c>
      <c r="AK213" s="423">
        <f t="shared" si="253"/>
        <v>0</v>
      </c>
      <c r="AL213" s="423">
        <f t="shared" si="253"/>
        <v>0</v>
      </c>
      <c r="AM213" s="423">
        <f t="shared" si="253"/>
        <v>0</v>
      </c>
      <c r="AN213" s="423">
        <f t="shared" si="253"/>
        <v>0</v>
      </c>
      <c r="AO213" s="423">
        <f t="shared" si="253"/>
        <v>0</v>
      </c>
      <c r="AP213" s="423">
        <f t="shared" si="253"/>
        <v>0</v>
      </c>
      <c r="AQ213" s="423">
        <f t="shared" si="253"/>
        <v>0</v>
      </c>
      <c r="AR213" s="423">
        <f t="shared" si="253"/>
        <v>0</v>
      </c>
      <c r="AS213" s="423">
        <f t="shared" si="253"/>
        <v>0</v>
      </c>
      <c r="AT213" s="423">
        <f t="shared" si="253"/>
        <v>0</v>
      </c>
      <c r="AU213" s="423">
        <f t="shared" si="253"/>
        <v>0</v>
      </c>
      <c r="AV213" s="423">
        <f t="shared" si="253"/>
        <v>0</v>
      </c>
      <c r="AW213" s="423">
        <f t="shared" si="253"/>
        <v>0</v>
      </c>
      <c r="AX213" s="423">
        <f t="shared" si="253"/>
        <v>0</v>
      </c>
      <c r="AY213" s="423">
        <f t="shared" si="253"/>
        <v>0</v>
      </c>
      <c r="AZ213" s="423">
        <f t="shared" si="253"/>
        <v>0</v>
      </c>
      <c r="BA213" s="423">
        <f t="shared" si="253"/>
        <v>0</v>
      </c>
      <c r="BB213" s="423">
        <f t="shared" si="253"/>
        <v>0</v>
      </c>
      <c r="BC213" s="423">
        <f t="shared" si="253"/>
        <v>0</v>
      </c>
      <c r="BD213" s="423">
        <f t="shared" si="253"/>
        <v>0</v>
      </c>
      <c r="BE213" s="423">
        <f t="shared" si="253"/>
        <v>0</v>
      </c>
      <c r="BF213" s="423">
        <f t="shared" si="253"/>
        <v>0</v>
      </c>
      <c r="BG213" s="423">
        <f t="shared" si="253"/>
        <v>0</v>
      </c>
      <c r="BH213" s="423">
        <f t="shared" si="253"/>
        <v>0</v>
      </c>
      <c r="BI213" s="423">
        <f t="shared" si="253"/>
        <v>0</v>
      </c>
      <c r="BJ213" s="423">
        <f t="shared" si="253"/>
        <v>0</v>
      </c>
      <c r="BK213" s="423">
        <f t="shared" si="253"/>
        <v>0</v>
      </c>
      <c r="BL213" s="423">
        <f t="shared" si="253"/>
        <v>0</v>
      </c>
      <c r="BM213" s="423">
        <f t="shared" si="253"/>
        <v>0</v>
      </c>
      <c r="BN213" s="423">
        <f t="shared" si="253"/>
        <v>0</v>
      </c>
      <c r="BO213" s="423">
        <f t="shared" si="253"/>
        <v>0</v>
      </c>
      <c r="BP213" s="423">
        <f t="shared" ref="BP213:EA213" si="254">IF(BP$124=0,0,SUM(BP87)/BP$124*BP$127)</f>
        <v>0</v>
      </c>
      <c r="BQ213" s="423">
        <f t="shared" si="254"/>
        <v>0</v>
      </c>
      <c r="BR213" s="423">
        <f t="shared" si="254"/>
        <v>0</v>
      </c>
      <c r="BS213" s="423">
        <f t="shared" si="254"/>
        <v>0</v>
      </c>
      <c r="BT213" s="423">
        <f t="shared" si="254"/>
        <v>0</v>
      </c>
      <c r="BU213" s="423">
        <f t="shared" si="254"/>
        <v>0</v>
      </c>
      <c r="BV213" s="423">
        <f t="shared" si="254"/>
        <v>0</v>
      </c>
      <c r="BW213" s="423">
        <f t="shared" si="254"/>
        <v>0</v>
      </c>
      <c r="BX213" s="423">
        <f t="shared" si="254"/>
        <v>0</v>
      </c>
      <c r="BY213" s="423">
        <f t="shared" si="254"/>
        <v>0</v>
      </c>
      <c r="BZ213" s="423">
        <f t="shared" si="254"/>
        <v>0</v>
      </c>
      <c r="CA213" s="423">
        <f t="shared" si="254"/>
        <v>0</v>
      </c>
      <c r="CB213" s="423">
        <f t="shared" si="254"/>
        <v>0</v>
      </c>
      <c r="CC213" s="423">
        <f t="shared" si="254"/>
        <v>0</v>
      </c>
      <c r="CD213" s="423">
        <f t="shared" si="254"/>
        <v>0</v>
      </c>
      <c r="CE213" s="423">
        <f t="shared" si="254"/>
        <v>0</v>
      </c>
      <c r="CF213" s="423">
        <f t="shared" si="254"/>
        <v>0</v>
      </c>
      <c r="CG213" s="423">
        <f t="shared" si="254"/>
        <v>0</v>
      </c>
      <c r="CH213" s="423">
        <f t="shared" si="254"/>
        <v>0</v>
      </c>
      <c r="CI213" s="423">
        <f t="shared" si="254"/>
        <v>0</v>
      </c>
      <c r="CJ213" s="423">
        <f t="shared" si="254"/>
        <v>0</v>
      </c>
      <c r="CK213" s="423">
        <f t="shared" si="254"/>
        <v>0</v>
      </c>
      <c r="CL213" s="423">
        <f t="shared" si="254"/>
        <v>0</v>
      </c>
      <c r="CM213" s="423">
        <f t="shared" si="254"/>
        <v>0</v>
      </c>
      <c r="CN213" s="423">
        <f t="shared" si="254"/>
        <v>0</v>
      </c>
      <c r="CO213" s="423">
        <f t="shared" si="254"/>
        <v>0</v>
      </c>
      <c r="CP213" s="423">
        <f t="shared" si="254"/>
        <v>0</v>
      </c>
      <c r="CQ213" s="423">
        <f t="shared" si="254"/>
        <v>0</v>
      </c>
      <c r="CR213" s="423">
        <f t="shared" si="254"/>
        <v>0</v>
      </c>
      <c r="CS213" s="423">
        <f t="shared" si="254"/>
        <v>0</v>
      </c>
      <c r="CT213" s="423">
        <f t="shared" si="254"/>
        <v>0</v>
      </c>
      <c r="CU213" s="423">
        <f t="shared" si="254"/>
        <v>0</v>
      </c>
      <c r="CV213" s="423">
        <f t="shared" si="254"/>
        <v>0</v>
      </c>
      <c r="CW213" s="423">
        <f t="shared" si="254"/>
        <v>0</v>
      </c>
      <c r="CX213" s="423">
        <f t="shared" si="254"/>
        <v>0</v>
      </c>
      <c r="CY213" s="423">
        <f t="shared" si="254"/>
        <v>0</v>
      </c>
      <c r="CZ213" s="423">
        <f t="shared" si="254"/>
        <v>0</v>
      </c>
      <c r="DA213" s="423">
        <f t="shared" si="254"/>
        <v>0</v>
      </c>
      <c r="DB213" s="423">
        <f t="shared" si="254"/>
        <v>0</v>
      </c>
      <c r="DC213" s="423">
        <f t="shared" si="254"/>
        <v>0</v>
      </c>
      <c r="DD213" s="423">
        <f t="shared" si="254"/>
        <v>0</v>
      </c>
      <c r="DE213" s="423">
        <f t="shared" si="254"/>
        <v>0</v>
      </c>
      <c r="DF213" s="423">
        <f t="shared" si="254"/>
        <v>0</v>
      </c>
      <c r="DG213" s="423">
        <f t="shared" si="254"/>
        <v>0</v>
      </c>
      <c r="DH213" s="423">
        <f t="shared" si="254"/>
        <v>0</v>
      </c>
      <c r="DI213" s="423">
        <f t="shared" si="254"/>
        <v>0</v>
      </c>
      <c r="DJ213" s="423">
        <f t="shared" si="254"/>
        <v>0</v>
      </c>
      <c r="DK213" s="423">
        <f t="shared" si="254"/>
        <v>0</v>
      </c>
      <c r="DL213" s="423">
        <f t="shared" si="254"/>
        <v>0</v>
      </c>
      <c r="DM213" s="423">
        <f t="shared" si="254"/>
        <v>0</v>
      </c>
      <c r="DN213" s="423">
        <f t="shared" si="254"/>
        <v>0</v>
      </c>
      <c r="DO213" s="423">
        <f t="shared" si="254"/>
        <v>0</v>
      </c>
      <c r="DP213" s="423">
        <f t="shared" si="254"/>
        <v>0</v>
      </c>
      <c r="DQ213" s="423">
        <f t="shared" si="254"/>
        <v>0</v>
      </c>
      <c r="DR213" s="423">
        <f t="shared" si="254"/>
        <v>0</v>
      </c>
      <c r="DS213" s="423">
        <f t="shared" si="254"/>
        <v>0</v>
      </c>
      <c r="DT213" s="423">
        <f t="shared" si="254"/>
        <v>0</v>
      </c>
      <c r="DU213" s="423">
        <f t="shared" si="254"/>
        <v>0</v>
      </c>
      <c r="DV213" s="423">
        <f t="shared" si="254"/>
        <v>0</v>
      </c>
      <c r="DW213" s="423">
        <f t="shared" si="254"/>
        <v>0</v>
      </c>
      <c r="DX213" s="423">
        <f t="shared" si="254"/>
        <v>0</v>
      </c>
      <c r="DY213" s="423">
        <f t="shared" si="254"/>
        <v>0</v>
      </c>
      <c r="DZ213" s="423">
        <f t="shared" si="254"/>
        <v>0</v>
      </c>
      <c r="EA213" s="423">
        <f t="shared" si="254"/>
        <v>0</v>
      </c>
      <c r="EB213" s="423">
        <f t="shared" ref="EB213:FA213" si="255">IF(EB$124=0,0,SUM(EB87)/EB$124*EB$127)</f>
        <v>0</v>
      </c>
      <c r="EC213" s="423">
        <f t="shared" si="255"/>
        <v>0</v>
      </c>
      <c r="ED213" s="423">
        <f t="shared" si="255"/>
        <v>0</v>
      </c>
      <c r="EE213" s="423">
        <f t="shared" si="255"/>
        <v>0</v>
      </c>
      <c r="EF213" s="423">
        <f t="shared" si="255"/>
        <v>0</v>
      </c>
      <c r="EG213" s="423">
        <f t="shared" si="255"/>
        <v>0</v>
      </c>
      <c r="EH213" s="423">
        <f t="shared" si="255"/>
        <v>0</v>
      </c>
      <c r="EI213" s="423">
        <f t="shared" si="255"/>
        <v>0</v>
      </c>
      <c r="EJ213" s="423">
        <f t="shared" si="255"/>
        <v>0</v>
      </c>
      <c r="EK213" s="423">
        <f t="shared" si="255"/>
        <v>0</v>
      </c>
      <c r="EL213" s="423">
        <f t="shared" si="255"/>
        <v>0</v>
      </c>
      <c r="EM213" s="423">
        <f t="shared" si="255"/>
        <v>0</v>
      </c>
      <c r="EN213" s="423">
        <f t="shared" si="255"/>
        <v>0</v>
      </c>
      <c r="EO213" s="423">
        <f t="shared" si="255"/>
        <v>0</v>
      </c>
      <c r="EP213" s="423">
        <f t="shared" si="255"/>
        <v>0</v>
      </c>
      <c r="EQ213" s="423">
        <f t="shared" si="255"/>
        <v>0</v>
      </c>
      <c r="ER213" s="423">
        <f t="shared" si="255"/>
        <v>0</v>
      </c>
      <c r="ES213" s="423">
        <f t="shared" si="255"/>
        <v>0</v>
      </c>
      <c r="ET213" s="423">
        <f t="shared" si="255"/>
        <v>0</v>
      </c>
      <c r="EU213" s="423">
        <f t="shared" si="255"/>
        <v>0</v>
      </c>
      <c r="EV213" s="423">
        <f t="shared" si="255"/>
        <v>0</v>
      </c>
      <c r="EW213" s="423">
        <f t="shared" si="255"/>
        <v>0</v>
      </c>
      <c r="EX213" s="423">
        <f t="shared" si="255"/>
        <v>0</v>
      </c>
      <c r="EY213" s="423">
        <f t="shared" si="255"/>
        <v>0</v>
      </c>
      <c r="EZ213" s="423">
        <f t="shared" si="255"/>
        <v>0</v>
      </c>
      <c r="FA213" s="423">
        <f t="shared" si="255"/>
        <v>0</v>
      </c>
      <c r="FB213" s="393" t="str">
        <f t="shared" si="204"/>
        <v>391</v>
      </c>
    </row>
    <row r="214" spans="1:158" x14ac:dyDescent="0.15">
      <c r="A214" s="423" t="s">
        <v>1747</v>
      </c>
      <c r="B214" s="423" t="s">
        <v>1155</v>
      </c>
      <c r="C214" s="424">
        <f t="shared" si="200"/>
        <v>0</v>
      </c>
      <c r="D214" s="423">
        <f t="shared" ref="D214:BO214" si="256">IF(D$124=0,0,SUM(D88)/D$124*D$127)</f>
        <v>0</v>
      </c>
      <c r="E214" s="423">
        <f t="shared" si="256"/>
        <v>0</v>
      </c>
      <c r="F214" s="423">
        <f t="shared" si="256"/>
        <v>0</v>
      </c>
      <c r="G214" s="423">
        <f t="shared" si="256"/>
        <v>0</v>
      </c>
      <c r="H214" s="423">
        <f t="shared" si="256"/>
        <v>0</v>
      </c>
      <c r="I214" s="423">
        <f t="shared" si="256"/>
        <v>0</v>
      </c>
      <c r="J214" s="423">
        <f t="shared" si="256"/>
        <v>0</v>
      </c>
      <c r="K214" s="423">
        <f t="shared" si="256"/>
        <v>0</v>
      </c>
      <c r="L214" s="423">
        <f t="shared" si="256"/>
        <v>0</v>
      </c>
      <c r="M214" s="423">
        <f t="shared" si="256"/>
        <v>0</v>
      </c>
      <c r="N214" s="423">
        <f t="shared" si="256"/>
        <v>0</v>
      </c>
      <c r="O214" s="423">
        <f t="shared" si="256"/>
        <v>0</v>
      </c>
      <c r="P214" s="423">
        <f t="shared" si="256"/>
        <v>0</v>
      </c>
      <c r="Q214" s="423">
        <f t="shared" si="256"/>
        <v>0</v>
      </c>
      <c r="R214" s="423">
        <f t="shared" si="256"/>
        <v>0</v>
      </c>
      <c r="S214" s="423">
        <f t="shared" si="256"/>
        <v>0</v>
      </c>
      <c r="T214" s="423">
        <f t="shared" si="256"/>
        <v>0</v>
      </c>
      <c r="U214" s="423">
        <f t="shared" si="256"/>
        <v>0</v>
      </c>
      <c r="V214" s="423">
        <f t="shared" si="256"/>
        <v>0</v>
      </c>
      <c r="W214" s="423">
        <f t="shared" si="256"/>
        <v>0</v>
      </c>
      <c r="X214" s="423">
        <f t="shared" si="256"/>
        <v>0</v>
      </c>
      <c r="Y214" s="423">
        <f t="shared" si="256"/>
        <v>0</v>
      </c>
      <c r="Z214" s="423">
        <f t="shared" si="256"/>
        <v>0</v>
      </c>
      <c r="AA214" s="423">
        <f t="shared" si="256"/>
        <v>0</v>
      </c>
      <c r="AB214" s="423">
        <f t="shared" si="256"/>
        <v>0</v>
      </c>
      <c r="AC214" s="423">
        <f t="shared" si="256"/>
        <v>0</v>
      </c>
      <c r="AD214" s="423">
        <f t="shared" si="256"/>
        <v>0</v>
      </c>
      <c r="AE214" s="423">
        <f t="shared" si="256"/>
        <v>0</v>
      </c>
      <c r="AF214" s="423">
        <f t="shared" si="256"/>
        <v>0</v>
      </c>
      <c r="AG214" s="423">
        <f t="shared" si="256"/>
        <v>0</v>
      </c>
      <c r="AH214" s="423">
        <f t="shared" si="256"/>
        <v>0</v>
      </c>
      <c r="AI214" s="423">
        <f t="shared" si="256"/>
        <v>0</v>
      </c>
      <c r="AJ214" s="423">
        <f t="shared" si="256"/>
        <v>0</v>
      </c>
      <c r="AK214" s="423">
        <f t="shared" si="256"/>
        <v>0</v>
      </c>
      <c r="AL214" s="423">
        <f t="shared" si="256"/>
        <v>0</v>
      </c>
      <c r="AM214" s="423">
        <f t="shared" si="256"/>
        <v>0</v>
      </c>
      <c r="AN214" s="423">
        <f t="shared" si="256"/>
        <v>0</v>
      </c>
      <c r="AO214" s="423">
        <f t="shared" si="256"/>
        <v>0</v>
      </c>
      <c r="AP214" s="423">
        <f t="shared" si="256"/>
        <v>0</v>
      </c>
      <c r="AQ214" s="423">
        <f t="shared" si="256"/>
        <v>0</v>
      </c>
      <c r="AR214" s="423">
        <f t="shared" si="256"/>
        <v>0</v>
      </c>
      <c r="AS214" s="423">
        <f t="shared" si="256"/>
        <v>0</v>
      </c>
      <c r="AT214" s="423">
        <f t="shared" si="256"/>
        <v>0</v>
      </c>
      <c r="AU214" s="423">
        <f t="shared" si="256"/>
        <v>0</v>
      </c>
      <c r="AV214" s="423">
        <f t="shared" si="256"/>
        <v>0</v>
      </c>
      <c r="AW214" s="423">
        <f t="shared" si="256"/>
        <v>0</v>
      </c>
      <c r="AX214" s="423">
        <f t="shared" si="256"/>
        <v>0</v>
      </c>
      <c r="AY214" s="423">
        <f t="shared" si="256"/>
        <v>0</v>
      </c>
      <c r="AZ214" s="423">
        <f t="shared" si="256"/>
        <v>0</v>
      </c>
      <c r="BA214" s="423">
        <f t="shared" si="256"/>
        <v>0</v>
      </c>
      <c r="BB214" s="423">
        <f t="shared" si="256"/>
        <v>0</v>
      </c>
      <c r="BC214" s="423">
        <f t="shared" si="256"/>
        <v>0</v>
      </c>
      <c r="BD214" s="423">
        <f t="shared" si="256"/>
        <v>0</v>
      </c>
      <c r="BE214" s="423">
        <f t="shared" si="256"/>
        <v>0</v>
      </c>
      <c r="BF214" s="423">
        <f t="shared" si="256"/>
        <v>0</v>
      </c>
      <c r="BG214" s="423">
        <f t="shared" si="256"/>
        <v>0</v>
      </c>
      <c r="BH214" s="423">
        <f t="shared" si="256"/>
        <v>0</v>
      </c>
      <c r="BI214" s="423">
        <f t="shared" si="256"/>
        <v>0</v>
      </c>
      <c r="BJ214" s="423">
        <f t="shared" si="256"/>
        <v>0</v>
      </c>
      <c r="BK214" s="423">
        <f t="shared" si="256"/>
        <v>0</v>
      </c>
      <c r="BL214" s="423">
        <f t="shared" si="256"/>
        <v>0</v>
      </c>
      <c r="BM214" s="423">
        <f t="shared" si="256"/>
        <v>0</v>
      </c>
      <c r="BN214" s="423">
        <f t="shared" si="256"/>
        <v>0</v>
      </c>
      <c r="BO214" s="423">
        <f t="shared" si="256"/>
        <v>0</v>
      </c>
      <c r="BP214" s="423">
        <f t="shared" ref="BP214:EA214" si="257">IF(BP$124=0,0,SUM(BP88)/BP$124*BP$127)</f>
        <v>0</v>
      </c>
      <c r="BQ214" s="423">
        <f t="shared" si="257"/>
        <v>0</v>
      </c>
      <c r="BR214" s="423">
        <f t="shared" si="257"/>
        <v>0</v>
      </c>
      <c r="BS214" s="423">
        <f t="shared" si="257"/>
        <v>0</v>
      </c>
      <c r="BT214" s="423">
        <f t="shared" si="257"/>
        <v>0</v>
      </c>
      <c r="BU214" s="423">
        <f t="shared" si="257"/>
        <v>0</v>
      </c>
      <c r="BV214" s="423">
        <f t="shared" si="257"/>
        <v>0</v>
      </c>
      <c r="BW214" s="423">
        <f t="shared" si="257"/>
        <v>0</v>
      </c>
      <c r="BX214" s="423">
        <f t="shared" si="257"/>
        <v>0</v>
      </c>
      <c r="BY214" s="423">
        <f t="shared" si="257"/>
        <v>0</v>
      </c>
      <c r="BZ214" s="423">
        <f t="shared" si="257"/>
        <v>0</v>
      </c>
      <c r="CA214" s="423">
        <f t="shared" si="257"/>
        <v>0</v>
      </c>
      <c r="CB214" s="423">
        <f t="shared" si="257"/>
        <v>0</v>
      </c>
      <c r="CC214" s="423">
        <f t="shared" si="257"/>
        <v>0</v>
      </c>
      <c r="CD214" s="423">
        <f t="shared" si="257"/>
        <v>0</v>
      </c>
      <c r="CE214" s="423">
        <f t="shared" si="257"/>
        <v>0</v>
      </c>
      <c r="CF214" s="423">
        <f t="shared" si="257"/>
        <v>0</v>
      </c>
      <c r="CG214" s="423">
        <f t="shared" si="257"/>
        <v>0</v>
      </c>
      <c r="CH214" s="423">
        <f t="shared" si="257"/>
        <v>0</v>
      </c>
      <c r="CI214" s="423">
        <f t="shared" si="257"/>
        <v>0</v>
      </c>
      <c r="CJ214" s="423">
        <f t="shared" si="257"/>
        <v>0</v>
      </c>
      <c r="CK214" s="423">
        <f t="shared" si="257"/>
        <v>0</v>
      </c>
      <c r="CL214" s="423">
        <f t="shared" si="257"/>
        <v>0</v>
      </c>
      <c r="CM214" s="423">
        <f t="shared" si="257"/>
        <v>0</v>
      </c>
      <c r="CN214" s="423">
        <f t="shared" si="257"/>
        <v>0</v>
      </c>
      <c r="CO214" s="423">
        <f t="shared" si="257"/>
        <v>0</v>
      </c>
      <c r="CP214" s="423">
        <f t="shared" si="257"/>
        <v>0</v>
      </c>
      <c r="CQ214" s="423">
        <f t="shared" si="257"/>
        <v>0</v>
      </c>
      <c r="CR214" s="423">
        <f t="shared" si="257"/>
        <v>0</v>
      </c>
      <c r="CS214" s="423">
        <f t="shared" si="257"/>
        <v>0</v>
      </c>
      <c r="CT214" s="423">
        <f t="shared" si="257"/>
        <v>0</v>
      </c>
      <c r="CU214" s="423">
        <f t="shared" si="257"/>
        <v>0</v>
      </c>
      <c r="CV214" s="423">
        <f t="shared" si="257"/>
        <v>0</v>
      </c>
      <c r="CW214" s="423">
        <f t="shared" si="257"/>
        <v>0</v>
      </c>
      <c r="CX214" s="423">
        <f t="shared" si="257"/>
        <v>0</v>
      </c>
      <c r="CY214" s="423">
        <f t="shared" si="257"/>
        <v>0</v>
      </c>
      <c r="CZ214" s="423">
        <f t="shared" si="257"/>
        <v>0</v>
      </c>
      <c r="DA214" s="423">
        <f t="shared" si="257"/>
        <v>0</v>
      </c>
      <c r="DB214" s="423">
        <f t="shared" si="257"/>
        <v>0</v>
      </c>
      <c r="DC214" s="423">
        <f t="shared" si="257"/>
        <v>0</v>
      </c>
      <c r="DD214" s="423">
        <f t="shared" si="257"/>
        <v>0</v>
      </c>
      <c r="DE214" s="423">
        <f t="shared" si="257"/>
        <v>0</v>
      </c>
      <c r="DF214" s="423">
        <f t="shared" si="257"/>
        <v>0</v>
      </c>
      <c r="DG214" s="423">
        <f t="shared" si="257"/>
        <v>0</v>
      </c>
      <c r="DH214" s="423">
        <f t="shared" si="257"/>
        <v>0</v>
      </c>
      <c r="DI214" s="423">
        <f t="shared" si="257"/>
        <v>0</v>
      </c>
      <c r="DJ214" s="423">
        <f t="shared" si="257"/>
        <v>0</v>
      </c>
      <c r="DK214" s="423">
        <f t="shared" si="257"/>
        <v>0</v>
      </c>
      <c r="DL214" s="423">
        <f t="shared" si="257"/>
        <v>0</v>
      </c>
      <c r="DM214" s="423">
        <f t="shared" si="257"/>
        <v>0</v>
      </c>
      <c r="DN214" s="423">
        <f t="shared" si="257"/>
        <v>0</v>
      </c>
      <c r="DO214" s="423">
        <f t="shared" si="257"/>
        <v>0</v>
      </c>
      <c r="DP214" s="423">
        <f t="shared" si="257"/>
        <v>0</v>
      </c>
      <c r="DQ214" s="423">
        <f t="shared" si="257"/>
        <v>0</v>
      </c>
      <c r="DR214" s="423">
        <f t="shared" si="257"/>
        <v>0</v>
      </c>
      <c r="DS214" s="423">
        <f t="shared" si="257"/>
        <v>0</v>
      </c>
      <c r="DT214" s="423">
        <f t="shared" si="257"/>
        <v>0</v>
      </c>
      <c r="DU214" s="423">
        <f t="shared" si="257"/>
        <v>0</v>
      </c>
      <c r="DV214" s="423">
        <f t="shared" si="257"/>
        <v>0</v>
      </c>
      <c r="DW214" s="423">
        <f t="shared" si="257"/>
        <v>0</v>
      </c>
      <c r="DX214" s="423">
        <f t="shared" si="257"/>
        <v>0</v>
      </c>
      <c r="DY214" s="423">
        <f t="shared" si="257"/>
        <v>0</v>
      </c>
      <c r="DZ214" s="423">
        <f t="shared" si="257"/>
        <v>0</v>
      </c>
      <c r="EA214" s="423">
        <f t="shared" si="257"/>
        <v>0</v>
      </c>
      <c r="EB214" s="423">
        <f t="shared" ref="EB214:FA214" si="258">IF(EB$124=0,0,SUM(EB88)/EB$124*EB$127)</f>
        <v>0</v>
      </c>
      <c r="EC214" s="423">
        <f t="shared" si="258"/>
        <v>0</v>
      </c>
      <c r="ED214" s="423">
        <f t="shared" si="258"/>
        <v>0</v>
      </c>
      <c r="EE214" s="423">
        <f t="shared" si="258"/>
        <v>0</v>
      </c>
      <c r="EF214" s="423">
        <f t="shared" si="258"/>
        <v>0</v>
      </c>
      <c r="EG214" s="423">
        <f t="shared" si="258"/>
        <v>0</v>
      </c>
      <c r="EH214" s="423">
        <f t="shared" si="258"/>
        <v>0</v>
      </c>
      <c r="EI214" s="423">
        <f t="shared" si="258"/>
        <v>0</v>
      </c>
      <c r="EJ214" s="423">
        <f t="shared" si="258"/>
        <v>0</v>
      </c>
      <c r="EK214" s="423">
        <f t="shared" si="258"/>
        <v>0</v>
      </c>
      <c r="EL214" s="423">
        <f t="shared" si="258"/>
        <v>0</v>
      </c>
      <c r="EM214" s="423">
        <f t="shared" si="258"/>
        <v>0</v>
      </c>
      <c r="EN214" s="423">
        <f t="shared" si="258"/>
        <v>0</v>
      </c>
      <c r="EO214" s="423">
        <f t="shared" si="258"/>
        <v>0</v>
      </c>
      <c r="EP214" s="423">
        <f t="shared" si="258"/>
        <v>0</v>
      </c>
      <c r="EQ214" s="423">
        <f t="shared" si="258"/>
        <v>0</v>
      </c>
      <c r="ER214" s="423">
        <f t="shared" si="258"/>
        <v>0</v>
      </c>
      <c r="ES214" s="423">
        <f t="shared" si="258"/>
        <v>0</v>
      </c>
      <c r="ET214" s="423">
        <f t="shared" si="258"/>
        <v>0</v>
      </c>
      <c r="EU214" s="423">
        <f t="shared" si="258"/>
        <v>0</v>
      </c>
      <c r="EV214" s="423">
        <f t="shared" si="258"/>
        <v>0</v>
      </c>
      <c r="EW214" s="423">
        <f t="shared" si="258"/>
        <v>0</v>
      </c>
      <c r="EX214" s="423">
        <f t="shared" si="258"/>
        <v>0</v>
      </c>
      <c r="EY214" s="423">
        <f t="shared" si="258"/>
        <v>0</v>
      </c>
      <c r="EZ214" s="423">
        <f t="shared" si="258"/>
        <v>0</v>
      </c>
      <c r="FA214" s="423">
        <f t="shared" si="258"/>
        <v>0</v>
      </c>
      <c r="FB214" s="393" t="str">
        <f t="shared" si="204"/>
        <v>411</v>
      </c>
    </row>
    <row r="215" spans="1:158" x14ac:dyDescent="0.15">
      <c r="A215" s="423" t="s">
        <v>1746</v>
      </c>
      <c r="B215" s="423" t="s">
        <v>1156</v>
      </c>
      <c r="C215" s="424">
        <f t="shared" si="200"/>
        <v>0</v>
      </c>
      <c r="D215" s="423">
        <f t="shared" ref="D215:BO215" si="259">IF(D$124=0,0,SUM(D89)/D$124*D$127)</f>
        <v>0</v>
      </c>
      <c r="E215" s="423">
        <f t="shared" si="259"/>
        <v>0</v>
      </c>
      <c r="F215" s="423">
        <f t="shared" si="259"/>
        <v>0</v>
      </c>
      <c r="G215" s="423">
        <f t="shared" si="259"/>
        <v>0</v>
      </c>
      <c r="H215" s="423">
        <f t="shared" si="259"/>
        <v>0</v>
      </c>
      <c r="I215" s="423">
        <f t="shared" si="259"/>
        <v>0</v>
      </c>
      <c r="J215" s="423">
        <f t="shared" si="259"/>
        <v>0</v>
      </c>
      <c r="K215" s="423">
        <f t="shared" si="259"/>
        <v>0</v>
      </c>
      <c r="L215" s="423">
        <f t="shared" si="259"/>
        <v>0</v>
      </c>
      <c r="M215" s="423">
        <f t="shared" si="259"/>
        <v>0</v>
      </c>
      <c r="N215" s="423">
        <f t="shared" si="259"/>
        <v>0</v>
      </c>
      <c r="O215" s="423">
        <f t="shared" si="259"/>
        <v>0</v>
      </c>
      <c r="P215" s="423">
        <f t="shared" si="259"/>
        <v>0</v>
      </c>
      <c r="Q215" s="423">
        <f t="shared" si="259"/>
        <v>0</v>
      </c>
      <c r="R215" s="423">
        <f t="shared" si="259"/>
        <v>0</v>
      </c>
      <c r="S215" s="423">
        <f t="shared" si="259"/>
        <v>0</v>
      </c>
      <c r="T215" s="423">
        <f t="shared" si="259"/>
        <v>0</v>
      </c>
      <c r="U215" s="423">
        <f t="shared" si="259"/>
        <v>0</v>
      </c>
      <c r="V215" s="423">
        <f t="shared" si="259"/>
        <v>0</v>
      </c>
      <c r="W215" s="423">
        <f t="shared" si="259"/>
        <v>0</v>
      </c>
      <c r="X215" s="423">
        <f t="shared" si="259"/>
        <v>0</v>
      </c>
      <c r="Y215" s="423">
        <f t="shared" si="259"/>
        <v>0</v>
      </c>
      <c r="Z215" s="423">
        <f t="shared" si="259"/>
        <v>0</v>
      </c>
      <c r="AA215" s="423">
        <f t="shared" si="259"/>
        <v>0</v>
      </c>
      <c r="AB215" s="423">
        <f t="shared" si="259"/>
        <v>0</v>
      </c>
      <c r="AC215" s="423">
        <f t="shared" si="259"/>
        <v>0</v>
      </c>
      <c r="AD215" s="423">
        <f t="shared" si="259"/>
        <v>0</v>
      </c>
      <c r="AE215" s="423">
        <f t="shared" si="259"/>
        <v>0</v>
      </c>
      <c r="AF215" s="423">
        <f t="shared" si="259"/>
        <v>0</v>
      </c>
      <c r="AG215" s="423">
        <f t="shared" si="259"/>
        <v>0</v>
      </c>
      <c r="AH215" s="423">
        <f t="shared" si="259"/>
        <v>0</v>
      </c>
      <c r="AI215" s="423">
        <f t="shared" si="259"/>
        <v>0</v>
      </c>
      <c r="AJ215" s="423">
        <f t="shared" si="259"/>
        <v>0</v>
      </c>
      <c r="AK215" s="423">
        <f t="shared" si="259"/>
        <v>0</v>
      </c>
      <c r="AL215" s="423">
        <f t="shared" si="259"/>
        <v>0</v>
      </c>
      <c r="AM215" s="423">
        <f t="shared" si="259"/>
        <v>0</v>
      </c>
      <c r="AN215" s="423">
        <f t="shared" si="259"/>
        <v>0</v>
      </c>
      <c r="AO215" s="423">
        <f t="shared" si="259"/>
        <v>0</v>
      </c>
      <c r="AP215" s="423">
        <f t="shared" si="259"/>
        <v>0</v>
      </c>
      <c r="AQ215" s="423">
        <f t="shared" si="259"/>
        <v>0</v>
      </c>
      <c r="AR215" s="423">
        <f t="shared" si="259"/>
        <v>0</v>
      </c>
      <c r="AS215" s="423">
        <f t="shared" si="259"/>
        <v>0</v>
      </c>
      <c r="AT215" s="423">
        <f t="shared" si="259"/>
        <v>0</v>
      </c>
      <c r="AU215" s="423">
        <f t="shared" si="259"/>
        <v>0</v>
      </c>
      <c r="AV215" s="423">
        <f t="shared" si="259"/>
        <v>0</v>
      </c>
      <c r="AW215" s="423">
        <f t="shared" si="259"/>
        <v>0</v>
      </c>
      <c r="AX215" s="423">
        <f t="shared" si="259"/>
        <v>0</v>
      </c>
      <c r="AY215" s="423">
        <f t="shared" si="259"/>
        <v>0</v>
      </c>
      <c r="AZ215" s="423">
        <f t="shared" si="259"/>
        <v>0</v>
      </c>
      <c r="BA215" s="423">
        <f t="shared" si="259"/>
        <v>0</v>
      </c>
      <c r="BB215" s="423">
        <f t="shared" si="259"/>
        <v>0</v>
      </c>
      <c r="BC215" s="423">
        <f t="shared" si="259"/>
        <v>0</v>
      </c>
      <c r="BD215" s="423">
        <f t="shared" si="259"/>
        <v>0</v>
      </c>
      <c r="BE215" s="423">
        <f t="shared" si="259"/>
        <v>0</v>
      </c>
      <c r="BF215" s="423">
        <f t="shared" si="259"/>
        <v>0</v>
      </c>
      <c r="BG215" s="423">
        <f t="shared" si="259"/>
        <v>0</v>
      </c>
      <c r="BH215" s="423">
        <f t="shared" si="259"/>
        <v>0</v>
      </c>
      <c r="BI215" s="423">
        <f t="shared" si="259"/>
        <v>0</v>
      </c>
      <c r="BJ215" s="423">
        <f t="shared" si="259"/>
        <v>0</v>
      </c>
      <c r="BK215" s="423">
        <f t="shared" si="259"/>
        <v>0</v>
      </c>
      <c r="BL215" s="423">
        <f t="shared" si="259"/>
        <v>0</v>
      </c>
      <c r="BM215" s="423">
        <f t="shared" si="259"/>
        <v>0</v>
      </c>
      <c r="BN215" s="423">
        <f t="shared" si="259"/>
        <v>0</v>
      </c>
      <c r="BO215" s="423">
        <f t="shared" si="259"/>
        <v>0</v>
      </c>
      <c r="BP215" s="423">
        <f t="shared" ref="BP215:EA215" si="260">IF(BP$124=0,0,SUM(BP89)/BP$124*BP$127)</f>
        <v>0</v>
      </c>
      <c r="BQ215" s="423">
        <f t="shared" si="260"/>
        <v>0</v>
      </c>
      <c r="BR215" s="423">
        <f t="shared" si="260"/>
        <v>0</v>
      </c>
      <c r="BS215" s="423">
        <f t="shared" si="260"/>
        <v>0</v>
      </c>
      <c r="BT215" s="423">
        <f t="shared" si="260"/>
        <v>0</v>
      </c>
      <c r="BU215" s="423">
        <f t="shared" si="260"/>
        <v>0</v>
      </c>
      <c r="BV215" s="423">
        <f t="shared" si="260"/>
        <v>0</v>
      </c>
      <c r="BW215" s="423">
        <f t="shared" si="260"/>
        <v>0</v>
      </c>
      <c r="BX215" s="423">
        <f t="shared" si="260"/>
        <v>0</v>
      </c>
      <c r="BY215" s="423">
        <f t="shared" si="260"/>
        <v>0</v>
      </c>
      <c r="BZ215" s="423">
        <f t="shared" si="260"/>
        <v>0</v>
      </c>
      <c r="CA215" s="423">
        <f t="shared" si="260"/>
        <v>0</v>
      </c>
      <c r="CB215" s="423">
        <f t="shared" si="260"/>
        <v>0</v>
      </c>
      <c r="CC215" s="423">
        <f t="shared" si="260"/>
        <v>0</v>
      </c>
      <c r="CD215" s="423">
        <f t="shared" si="260"/>
        <v>0</v>
      </c>
      <c r="CE215" s="423">
        <f t="shared" si="260"/>
        <v>0</v>
      </c>
      <c r="CF215" s="423">
        <f t="shared" si="260"/>
        <v>0</v>
      </c>
      <c r="CG215" s="423">
        <f t="shared" si="260"/>
        <v>0</v>
      </c>
      <c r="CH215" s="423">
        <f t="shared" si="260"/>
        <v>0</v>
      </c>
      <c r="CI215" s="423">
        <f t="shared" si="260"/>
        <v>0</v>
      </c>
      <c r="CJ215" s="423">
        <f t="shared" si="260"/>
        <v>0</v>
      </c>
      <c r="CK215" s="423">
        <f t="shared" si="260"/>
        <v>0</v>
      </c>
      <c r="CL215" s="423">
        <f t="shared" si="260"/>
        <v>0</v>
      </c>
      <c r="CM215" s="423">
        <f t="shared" si="260"/>
        <v>0</v>
      </c>
      <c r="CN215" s="423">
        <f t="shared" si="260"/>
        <v>0</v>
      </c>
      <c r="CO215" s="423">
        <f t="shared" si="260"/>
        <v>0</v>
      </c>
      <c r="CP215" s="423">
        <f t="shared" si="260"/>
        <v>0</v>
      </c>
      <c r="CQ215" s="423">
        <f t="shared" si="260"/>
        <v>0</v>
      </c>
      <c r="CR215" s="423">
        <f t="shared" si="260"/>
        <v>0</v>
      </c>
      <c r="CS215" s="423">
        <f t="shared" si="260"/>
        <v>0</v>
      </c>
      <c r="CT215" s="423">
        <f t="shared" si="260"/>
        <v>0</v>
      </c>
      <c r="CU215" s="423">
        <f t="shared" si="260"/>
        <v>0</v>
      </c>
      <c r="CV215" s="423">
        <f t="shared" si="260"/>
        <v>0</v>
      </c>
      <c r="CW215" s="423">
        <f t="shared" si="260"/>
        <v>0</v>
      </c>
      <c r="CX215" s="423">
        <f t="shared" si="260"/>
        <v>0</v>
      </c>
      <c r="CY215" s="423">
        <f t="shared" si="260"/>
        <v>0</v>
      </c>
      <c r="CZ215" s="423">
        <f t="shared" si="260"/>
        <v>0</v>
      </c>
      <c r="DA215" s="423">
        <f t="shared" si="260"/>
        <v>0</v>
      </c>
      <c r="DB215" s="423">
        <f t="shared" si="260"/>
        <v>0</v>
      </c>
      <c r="DC215" s="423">
        <f t="shared" si="260"/>
        <v>0</v>
      </c>
      <c r="DD215" s="423">
        <f t="shared" si="260"/>
        <v>0</v>
      </c>
      <c r="DE215" s="423">
        <f t="shared" si="260"/>
        <v>0</v>
      </c>
      <c r="DF215" s="423">
        <f t="shared" si="260"/>
        <v>0</v>
      </c>
      <c r="DG215" s="423">
        <f t="shared" si="260"/>
        <v>0</v>
      </c>
      <c r="DH215" s="423">
        <f t="shared" si="260"/>
        <v>0</v>
      </c>
      <c r="DI215" s="423">
        <f t="shared" si="260"/>
        <v>0</v>
      </c>
      <c r="DJ215" s="423">
        <f t="shared" si="260"/>
        <v>0</v>
      </c>
      <c r="DK215" s="423">
        <f t="shared" si="260"/>
        <v>0</v>
      </c>
      <c r="DL215" s="423">
        <f t="shared" si="260"/>
        <v>0</v>
      </c>
      <c r="DM215" s="423">
        <f t="shared" si="260"/>
        <v>0</v>
      </c>
      <c r="DN215" s="423">
        <f t="shared" si="260"/>
        <v>0</v>
      </c>
      <c r="DO215" s="423">
        <f t="shared" si="260"/>
        <v>0</v>
      </c>
      <c r="DP215" s="423">
        <f t="shared" si="260"/>
        <v>0</v>
      </c>
      <c r="DQ215" s="423">
        <f t="shared" si="260"/>
        <v>0</v>
      </c>
      <c r="DR215" s="423">
        <f t="shared" si="260"/>
        <v>0</v>
      </c>
      <c r="DS215" s="423">
        <f t="shared" si="260"/>
        <v>0</v>
      </c>
      <c r="DT215" s="423">
        <f t="shared" si="260"/>
        <v>0</v>
      </c>
      <c r="DU215" s="423">
        <f t="shared" si="260"/>
        <v>0</v>
      </c>
      <c r="DV215" s="423">
        <f t="shared" si="260"/>
        <v>0</v>
      </c>
      <c r="DW215" s="423">
        <f t="shared" si="260"/>
        <v>0</v>
      </c>
      <c r="DX215" s="423">
        <f t="shared" si="260"/>
        <v>0</v>
      </c>
      <c r="DY215" s="423">
        <f t="shared" si="260"/>
        <v>0</v>
      </c>
      <c r="DZ215" s="423">
        <f t="shared" si="260"/>
        <v>0</v>
      </c>
      <c r="EA215" s="423">
        <f t="shared" si="260"/>
        <v>0</v>
      </c>
      <c r="EB215" s="423">
        <f t="shared" ref="EB215:FA215" si="261">IF(EB$124=0,0,SUM(EB89)/EB$124*EB$127)</f>
        <v>0</v>
      </c>
      <c r="EC215" s="423">
        <f t="shared" si="261"/>
        <v>0</v>
      </c>
      <c r="ED215" s="423">
        <f t="shared" si="261"/>
        <v>0</v>
      </c>
      <c r="EE215" s="423">
        <f t="shared" si="261"/>
        <v>0</v>
      </c>
      <c r="EF215" s="423">
        <f t="shared" si="261"/>
        <v>0</v>
      </c>
      <c r="EG215" s="423">
        <f t="shared" si="261"/>
        <v>0</v>
      </c>
      <c r="EH215" s="423">
        <f t="shared" si="261"/>
        <v>0</v>
      </c>
      <c r="EI215" s="423">
        <f t="shared" si="261"/>
        <v>0</v>
      </c>
      <c r="EJ215" s="423">
        <f t="shared" si="261"/>
        <v>0</v>
      </c>
      <c r="EK215" s="423">
        <f t="shared" si="261"/>
        <v>0</v>
      </c>
      <c r="EL215" s="423">
        <f t="shared" si="261"/>
        <v>0</v>
      </c>
      <c r="EM215" s="423">
        <f t="shared" si="261"/>
        <v>0</v>
      </c>
      <c r="EN215" s="423">
        <f t="shared" si="261"/>
        <v>0</v>
      </c>
      <c r="EO215" s="423">
        <f t="shared" si="261"/>
        <v>0</v>
      </c>
      <c r="EP215" s="423">
        <f t="shared" si="261"/>
        <v>0</v>
      </c>
      <c r="EQ215" s="423">
        <f t="shared" si="261"/>
        <v>0</v>
      </c>
      <c r="ER215" s="423">
        <f t="shared" si="261"/>
        <v>0</v>
      </c>
      <c r="ES215" s="423">
        <f t="shared" si="261"/>
        <v>0</v>
      </c>
      <c r="ET215" s="423">
        <f t="shared" si="261"/>
        <v>0</v>
      </c>
      <c r="EU215" s="423">
        <f t="shared" si="261"/>
        <v>0</v>
      </c>
      <c r="EV215" s="423">
        <f t="shared" si="261"/>
        <v>0</v>
      </c>
      <c r="EW215" s="423">
        <f t="shared" si="261"/>
        <v>0</v>
      </c>
      <c r="EX215" s="423">
        <f t="shared" si="261"/>
        <v>0</v>
      </c>
      <c r="EY215" s="423">
        <f t="shared" si="261"/>
        <v>0</v>
      </c>
      <c r="EZ215" s="423">
        <f t="shared" si="261"/>
        <v>0</v>
      </c>
      <c r="FA215" s="423">
        <f t="shared" si="261"/>
        <v>0</v>
      </c>
      <c r="FB215" s="393" t="str">
        <f t="shared" si="204"/>
        <v>411</v>
      </c>
    </row>
    <row r="216" spans="1:158" x14ac:dyDescent="0.15">
      <c r="A216" s="423" t="s">
        <v>1745</v>
      </c>
      <c r="B216" s="423" t="s">
        <v>1157</v>
      </c>
      <c r="C216" s="424">
        <f t="shared" si="200"/>
        <v>0</v>
      </c>
      <c r="D216" s="423">
        <f t="shared" ref="D216:BO216" si="262">IF(D$124=0,0,SUM(D90)/D$124*D$127)</f>
        <v>0</v>
      </c>
      <c r="E216" s="423">
        <f t="shared" si="262"/>
        <v>0</v>
      </c>
      <c r="F216" s="423">
        <f t="shared" si="262"/>
        <v>0</v>
      </c>
      <c r="G216" s="423">
        <f t="shared" si="262"/>
        <v>0</v>
      </c>
      <c r="H216" s="423">
        <f t="shared" si="262"/>
        <v>0</v>
      </c>
      <c r="I216" s="423">
        <f t="shared" si="262"/>
        <v>0</v>
      </c>
      <c r="J216" s="423">
        <f t="shared" si="262"/>
        <v>0</v>
      </c>
      <c r="K216" s="423">
        <f t="shared" si="262"/>
        <v>0</v>
      </c>
      <c r="L216" s="423">
        <f t="shared" si="262"/>
        <v>0</v>
      </c>
      <c r="M216" s="423">
        <f t="shared" si="262"/>
        <v>0</v>
      </c>
      <c r="N216" s="423">
        <f t="shared" si="262"/>
        <v>0</v>
      </c>
      <c r="O216" s="423">
        <f t="shared" si="262"/>
        <v>0</v>
      </c>
      <c r="P216" s="423">
        <f t="shared" si="262"/>
        <v>0</v>
      </c>
      <c r="Q216" s="423">
        <f t="shared" si="262"/>
        <v>0</v>
      </c>
      <c r="R216" s="423">
        <f t="shared" si="262"/>
        <v>0</v>
      </c>
      <c r="S216" s="423">
        <f t="shared" si="262"/>
        <v>0</v>
      </c>
      <c r="T216" s="423">
        <f t="shared" si="262"/>
        <v>0</v>
      </c>
      <c r="U216" s="423">
        <f t="shared" si="262"/>
        <v>0</v>
      </c>
      <c r="V216" s="423">
        <f t="shared" si="262"/>
        <v>0</v>
      </c>
      <c r="W216" s="423">
        <f t="shared" si="262"/>
        <v>0</v>
      </c>
      <c r="X216" s="423">
        <f t="shared" si="262"/>
        <v>0</v>
      </c>
      <c r="Y216" s="423">
        <f t="shared" si="262"/>
        <v>0</v>
      </c>
      <c r="Z216" s="423">
        <f t="shared" si="262"/>
        <v>0</v>
      </c>
      <c r="AA216" s="423">
        <f t="shared" si="262"/>
        <v>0</v>
      </c>
      <c r="AB216" s="423">
        <f t="shared" si="262"/>
        <v>0</v>
      </c>
      <c r="AC216" s="423">
        <f t="shared" si="262"/>
        <v>0</v>
      </c>
      <c r="AD216" s="423">
        <f t="shared" si="262"/>
        <v>0</v>
      </c>
      <c r="AE216" s="423">
        <f t="shared" si="262"/>
        <v>0</v>
      </c>
      <c r="AF216" s="423">
        <f t="shared" si="262"/>
        <v>0</v>
      </c>
      <c r="AG216" s="423">
        <f t="shared" si="262"/>
        <v>0</v>
      </c>
      <c r="AH216" s="423">
        <f t="shared" si="262"/>
        <v>0</v>
      </c>
      <c r="AI216" s="423">
        <f t="shared" si="262"/>
        <v>0</v>
      </c>
      <c r="AJ216" s="423">
        <f t="shared" si="262"/>
        <v>0</v>
      </c>
      <c r="AK216" s="423">
        <f t="shared" si="262"/>
        <v>0</v>
      </c>
      <c r="AL216" s="423">
        <f t="shared" si="262"/>
        <v>0</v>
      </c>
      <c r="AM216" s="423">
        <f t="shared" si="262"/>
        <v>0</v>
      </c>
      <c r="AN216" s="423">
        <f t="shared" si="262"/>
        <v>0</v>
      </c>
      <c r="AO216" s="423">
        <f t="shared" si="262"/>
        <v>0</v>
      </c>
      <c r="AP216" s="423">
        <f t="shared" si="262"/>
        <v>0</v>
      </c>
      <c r="AQ216" s="423">
        <f t="shared" si="262"/>
        <v>0</v>
      </c>
      <c r="AR216" s="423">
        <f t="shared" si="262"/>
        <v>0</v>
      </c>
      <c r="AS216" s="423">
        <f t="shared" si="262"/>
        <v>0</v>
      </c>
      <c r="AT216" s="423">
        <f t="shared" si="262"/>
        <v>0</v>
      </c>
      <c r="AU216" s="423">
        <f t="shared" si="262"/>
        <v>0</v>
      </c>
      <c r="AV216" s="423">
        <f t="shared" si="262"/>
        <v>0</v>
      </c>
      <c r="AW216" s="423">
        <f t="shared" si="262"/>
        <v>0</v>
      </c>
      <c r="AX216" s="423">
        <f t="shared" si="262"/>
        <v>0</v>
      </c>
      <c r="AY216" s="423">
        <f t="shared" si="262"/>
        <v>0</v>
      </c>
      <c r="AZ216" s="423">
        <f t="shared" si="262"/>
        <v>0</v>
      </c>
      <c r="BA216" s="423">
        <f t="shared" si="262"/>
        <v>0</v>
      </c>
      <c r="BB216" s="423">
        <f t="shared" si="262"/>
        <v>0</v>
      </c>
      <c r="BC216" s="423">
        <f t="shared" si="262"/>
        <v>0</v>
      </c>
      <c r="BD216" s="423">
        <f t="shared" si="262"/>
        <v>0</v>
      </c>
      <c r="BE216" s="423">
        <f t="shared" si="262"/>
        <v>0</v>
      </c>
      <c r="BF216" s="423">
        <f t="shared" si="262"/>
        <v>0</v>
      </c>
      <c r="BG216" s="423">
        <f t="shared" si="262"/>
        <v>0</v>
      </c>
      <c r="BH216" s="423">
        <f t="shared" si="262"/>
        <v>0</v>
      </c>
      <c r="BI216" s="423">
        <f t="shared" si="262"/>
        <v>0</v>
      </c>
      <c r="BJ216" s="423">
        <f t="shared" si="262"/>
        <v>0</v>
      </c>
      <c r="BK216" s="423">
        <f t="shared" si="262"/>
        <v>0</v>
      </c>
      <c r="BL216" s="423">
        <f t="shared" si="262"/>
        <v>0</v>
      </c>
      <c r="BM216" s="423">
        <f t="shared" si="262"/>
        <v>0</v>
      </c>
      <c r="BN216" s="423">
        <f t="shared" si="262"/>
        <v>0</v>
      </c>
      <c r="BO216" s="423">
        <f t="shared" si="262"/>
        <v>0</v>
      </c>
      <c r="BP216" s="423">
        <f t="shared" ref="BP216:EA216" si="263">IF(BP$124=0,0,SUM(BP90)/BP$124*BP$127)</f>
        <v>0</v>
      </c>
      <c r="BQ216" s="423">
        <f t="shared" si="263"/>
        <v>0</v>
      </c>
      <c r="BR216" s="423">
        <f t="shared" si="263"/>
        <v>0</v>
      </c>
      <c r="BS216" s="423">
        <f t="shared" si="263"/>
        <v>0</v>
      </c>
      <c r="BT216" s="423">
        <f t="shared" si="263"/>
        <v>0</v>
      </c>
      <c r="BU216" s="423">
        <f t="shared" si="263"/>
        <v>0</v>
      </c>
      <c r="BV216" s="423">
        <f t="shared" si="263"/>
        <v>0</v>
      </c>
      <c r="BW216" s="423">
        <f t="shared" si="263"/>
        <v>0</v>
      </c>
      <c r="BX216" s="423">
        <f t="shared" si="263"/>
        <v>0</v>
      </c>
      <c r="BY216" s="423">
        <f t="shared" si="263"/>
        <v>0</v>
      </c>
      <c r="BZ216" s="423">
        <f t="shared" si="263"/>
        <v>0</v>
      </c>
      <c r="CA216" s="423">
        <f t="shared" si="263"/>
        <v>0</v>
      </c>
      <c r="CB216" s="423">
        <f t="shared" si="263"/>
        <v>0</v>
      </c>
      <c r="CC216" s="423">
        <f t="shared" si="263"/>
        <v>0</v>
      </c>
      <c r="CD216" s="423">
        <f t="shared" si="263"/>
        <v>0</v>
      </c>
      <c r="CE216" s="423">
        <f t="shared" si="263"/>
        <v>0</v>
      </c>
      <c r="CF216" s="423">
        <f t="shared" si="263"/>
        <v>0</v>
      </c>
      <c r="CG216" s="423">
        <f t="shared" si="263"/>
        <v>0</v>
      </c>
      <c r="CH216" s="423">
        <f t="shared" si="263"/>
        <v>0</v>
      </c>
      <c r="CI216" s="423">
        <f t="shared" si="263"/>
        <v>0</v>
      </c>
      <c r="CJ216" s="423">
        <f t="shared" si="263"/>
        <v>0</v>
      </c>
      <c r="CK216" s="423">
        <f t="shared" si="263"/>
        <v>0</v>
      </c>
      <c r="CL216" s="423">
        <f t="shared" si="263"/>
        <v>0</v>
      </c>
      <c r="CM216" s="423">
        <f t="shared" si="263"/>
        <v>0</v>
      </c>
      <c r="CN216" s="423">
        <f t="shared" si="263"/>
        <v>0</v>
      </c>
      <c r="CO216" s="423">
        <f t="shared" si="263"/>
        <v>0</v>
      </c>
      <c r="CP216" s="423">
        <f t="shared" si="263"/>
        <v>0</v>
      </c>
      <c r="CQ216" s="423">
        <f t="shared" si="263"/>
        <v>0</v>
      </c>
      <c r="CR216" s="423">
        <f t="shared" si="263"/>
        <v>0</v>
      </c>
      <c r="CS216" s="423">
        <f t="shared" si="263"/>
        <v>0</v>
      </c>
      <c r="CT216" s="423">
        <f t="shared" si="263"/>
        <v>0</v>
      </c>
      <c r="CU216" s="423">
        <f t="shared" si="263"/>
        <v>0</v>
      </c>
      <c r="CV216" s="423">
        <f t="shared" si="263"/>
        <v>0</v>
      </c>
      <c r="CW216" s="423">
        <f t="shared" si="263"/>
        <v>0</v>
      </c>
      <c r="CX216" s="423">
        <f t="shared" si="263"/>
        <v>0</v>
      </c>
      <c r="CY216" s="423">
        <f t="shared" si="263"/>
        <v>0</v>
      </c>
      <c r="CZ216" s="423">
        <f t="shared" si="263"/>
        <v>0</v>
      </c>
      <c r="DA216" s="423">
        <f t="shared" si="263"/>
        <v>0</v>
      </c>
      <c r="DB216" s="423">
        <f t="shared" si="263"/>
        <v>0</v>
      </c>
      <c r="DC216" s="423">
        <f t="shared" si="263"/>
        <v>0</v>
      </c>
      <c r="DD216" s="423">
        <f t="shared" si="263"/>
        <v>0</v>
      </c>
      <c r="DE216" s="423">
        <f t="shared" si="263"/>
        <v>0</v>
      </c>
      <c r="DF216" s="423">
        <f t="shared" si="263"/>
        <v>0</v>
      </c>
      <c r="DG216" s="423">
        <f t="shared" si="263"/>
        <v>0</v>
      </c>
      <c r="DH216" s="423">
        <f t="shared" si="263"/>
        <v>0</v>
      </c>
      <c r="DI216" s="423">
        <f t="shared" si="263"/>
        <v>0</v>
      </c>
      <c r="DJ216" s="423">
        <f t="shared" si="263"/>
        <v>0</v>
      </c>
      <c r="DK216" s="423">
        <f t="shared" si="263"/>
        <v>0</v>
      </c>
      <c r="DL216" s="423">
        <f t="shared" si="263"/>
        <v>0</v>
      </c>
      <c r="DM216" s="423">
        <f t="shared" si="263"/>
        <v>0</v>
      </c>
      <c r="DN216" s="423">
        <f t="shared" si="263"/>
        <v>0</v>
      </c>
      <c r="DO216" s="423">
        <f t="shared" si="263"/>
        <v>0</v>
      </c>
      <c r="DP216" s="423">
        <f t="shared" si="263"/>
        <v>0</v>
      </c>
      <c r="DQ216" s="423">
        <f t="shared" si="263"/>
        <v>0</v>
      </c>
      <c r="DR216" s="423">
        <f t="shared" si="263"/>
        <v>0</v>
      </c>
      <c r="DS216" s="423">
        <f t="shared" si="263"/>
        <v>0</v>
      </c>
      <c r="DT216" s="423">
        <f t="shared" si="263"/>
        <v>0</v>
      </c>
      <c r="DU216" s="423">
        <f t="shared" si="263"/>
        <v>0</v>
      </c>
      <c r="DV216" s="423">
        <f t="shared" si="263"/>
        <v>0</v>
      </c>
      <c r="DW216" s="423">
        <f t="shared" si="263"/>
        <v>0</v>
      </c>
      <c r="DX216" s="423">
        <f t="shared" si="263"/>
        <v>0</v>
      </c>
      <c r="DY216" s="423">
        <f t="shared" si="263"/>
        <v>0</v>
      </c>
      <c r="DZ216" s="423">
        <f t="shared" si="263"/>
        <v>0</v>
      </c>
      <c r="EA216" s="423">
        <f t="shared" si="263"/>
        <v>0</v>
      </c>
      <c r="EB216" s="423">
        <f t="shared" ref="EB216:FA216" si="264">IF(EB$124=0,0,SUM(EB90)/EB$124*EB$127)</f>
        <v>0</v>
      </c>
      <c r="EC216" s="423">
        <f t="shared" si="264"/>
        <v>0</v>
      </c>
      <c r="ED216" s="423">
        <f t="shared" si="264"/>
        <v>0</v>
      </c>
      <c r="EE216" s="423">
        <f t="shared" si="264"/>
        <v>0</v>
      </c>
      <c r="EF216" s="423">
        <f t="shared" si="264"/>
        <v>0</v>
      </c>
      <c r="EG216" s="423">
        <f t="shared" si="264"/>
        <v>0</v>
      </c>
      <c r="EH216" s="423">
        <f t="shared" si="264"/>
        <v>0</v>
      </c>
      <c r="EI216" s="423">
        <f t="shared" si="264"/>
        <v>0</v>
      </c>
      <c r="EJ216" s="423">
        <f t="shared" si="264"/>
        <v>0</v>
      </c>
      <c r="EK216" s="423">
        <f t="shared" si="264"/>
        <v>0</v>
      </c>
      <c r="EL216" s="423">
        <f t="shared" si="264"/>
        <v>0</v>
      </c>
      <c r="EM216" s="423">
        <f t="shared" si="264"/>
        <v>0</v>
      </c>
      <c r="EN216" s="423">
        <f t="shared" si="264"/>
        <v>0</v>
      </c>
      <c r="EO216" s="423">
        <f t="shared" si="264"/>
        <v>0</v>
      </c>
      <c r="EP216" s="423">
        <f t="shared" si="264"/>
        <v>0</v>
      </c>
      <c r="EQ216" s="423">
        <f t="shared" si="264"/>
        <v>0</v>
      </c>
      <c r="ER216" s="423">
        <f t="shared" si="264"/>
        <v>0</v>
      </c>
      <c r="ES216" s="423">
        <f t="shared" si="264"/>
        <v>0</v>
      </c>
      <c r="ET216" s="423">
        <f t="shared" si="264"/>
        <v>0</v>
      </c>
      <c r="EU216" s="423">
        <f t="shared" si="264"/>
        <v>0</v>
      </c>
      <c r="EV216" s="423">
        <f t="shared" si="264"/>
        <v>0</v>
      </c>
      <c r="EW216" s="423">
        <f t="shared" si="264"/>
        <v>0</v>
      </c>
      <c r="EX216" s="423">
        <f t="shared" si="264"/>
        <v>0</v>
      </c>
      <c r="EY216" s="423">
        <f t="shared" si="264"/>
        <v>0</v>
      </c>
      <c r="EZ216" s="423">
        <f t="shared" si="264"/>
        <v>0</v>
      </c>
      <c r="FA216" s="423">
        <f t="shared" si="264"/>
        <v>0</v>
      </c>
      <c r="FB216" s="393" t="str">
        <f t="shared" si="204"/>
        <v>411</v>
      </c>
    </row>
    <row r="217" spans="1:158" x14ac:dyDescent="0.15">
      <c r="A217" s="423" t="s">
        <v>1744</v>
      </c>
      <c r="B217" s="423" t="s">
        <v>1158</v>
      </c>
      <c r="C217" s="424">
        <f t="shared" si="200"/>
        <v>0</v>
      </c>
      <c r="D217" s="423">
        <f t="shared" ref="D217:BO217" si="265">IF(D$124=0,0,SUM(D91)/D$124*D$127)</f>
        <v>0</v>
      </c>
      <c r="E217" s="423">
        <f t="shared" si="265"/>
        <v>0</v>
      </c>
      <c r="F217" s="423">
        <f t="shared" si="265"/>
        <v>0</v>
      </c>
      <c r="G217" s="423">
        <f t="shared" si="265"/>
        <v>0</v>
      </c>
      <c r="H217" s="423">
        <f t="shared" si="265"/>
        <v>0</v>
      </c>
      <c r="I217" s="423">
        <f t="shared" si="265"/>
        <v>0</v>
      </c>
      <c r="J217" s="423">
        <f t="shared" si="265"/>
        <v>0</v>
      </c>
      <c r="K217" s="423">
        <f t="shared" si="265"/>
        <v>0</v>
      </c>
      <c r="L217" s="423">
        <f t="shared" si="265"/>
        <v>0</v>
      </c>
      <c r="M217" s="423">
        <f t="shared" si="265"/>
        <v>0</v>
      </c>
      <c r="N217" s="423">
        <f t="shared" si="265"/>
        <v>0</v>
      </c>
      <c r="O217" s="423">
        <f t="shared" si="265"/>
        <v>0</v>
      </c>
      <c r="P217" s="423">
        <f t="shared" si="265"/>
        <v>0</v>
      </c>
      <c r="Q217" s="423">
        <f t="shared" si="265"/>
        <v>0</v>
      </c>
      <c r="R217" s="423">
        <f t="shared" si="265"/>
        <v>0</v>
      </c>
      <c r="S217" s="423">
        <f t="shared" si="265"/>
        <v>0</v>
      </c>
      <c r="T217" s="423">
        <f t="shared" si="265"/>
        <v>0</v>
      </c>
      <c r="U217" s="423">
        <f t="shared" si="265"/>
        <v>0</v>
      </c>
      <c r="V217" s="423">
        <f t="shared" si="265"/>
        <v>0</v>
      </c>
      <c r="W217" s="423">
        <f t="shared" si="265"/>
        <v>0</v>
      </c>
      <c r="X217" s="423">
        <f t="shared" si="265"/>
        <v>0</v>
      </c>
      <c r="Y217" s="423">
        <f t="shared" si="265"/>
        <v>0</v>
      </c>
      <c r="Z217" s="423">
        <f t="shared" si="265"/>
        <v>0</v>
      </c>
      <c r="AA217" s="423">
        <f t="shared" si="265"/>
        <v>0</v>
      </c>
      <c r="AB217" s="423">
        <f t="shared" si="265"/>
        <v>0</v>
      </c>
      <c r="AC217" s="423">
        <f t="shared" si="265"/>
        <v>0</v>
      </c>
      <c r="AD217" s="423">
        <f t="shared" si="265"/>
        <v>0</v>
      </c>
      <c r="AE217" s="423">
        <f t="shared" si="265"/>
        <v>0</v>
      </c>
      <c r="AF217" s="423">
        <f t="shared" si="265"/>
        <v>0</v>
      </c>
      <c r="AG217" s="423">
        <f t="shared" si="265"/>
        <v>0</v>
      </c>
      <c r="AH217" s="423">
        <f t="shared" si="265"/>
        <v>0</v>
      </c>
      <c r="AI217" s="423">
        <f t="shared" si="265"/>
        <v>0</v>
      </c>
      <c r="AJ217" s="423">
        <f t="shared" si="265"/>
        <v>0</v>
      </c>
      <c r="AK217" s="423">
        <f t="shared" si="265"/>
        <v>0</v>
      </c>
      <c r="AL217" s="423">
        <f t="shared" si="265"/>
        <v>0</v>
      </c>
      <c r="AM217" s="423">
        <f t="shared" si="265"/>
        <v>0</v>
      </c>
      <c r="AN217" s="423">
        <f t="shared" si="265"/>
        <v>0</v>
      </c>
      <c r="AO217" s="423">
        <f t="shared" si="265"/>
        <v>0</v>
      </c>
      <c r="AP217" s="423">
        <f t="shared" si="265"/>
        <v>0</v>
      </c>
      <c r="AQ217" s="423">
        <f t="shared" si="265"/>
        <v>0</v>
      </c>
      <c r="AR217" s="423">
        <f t="shared" si="265"/>
        <v>0</v>
      </c>
      <c r="AS217" s="423">
        <f t="shared" si="265"/>
        <v>0</v>
      </c>
      <c r="AT217" s="423">
        <f t="shared" si="265"/>
        <v>0</v>
      </c>
      <c r="AU217" s="423">
        <f t="shared" si="265"/>
        <v>0</v>
      </c>
      <c r="AV217" s="423">
        <f t="shared" si="265"/>
        <v>0</v>
      </c>
      <c r="AW217" s="423">
        <f t="shared" si="265"/>
        <v>0</v>
      </c>
      <c r="AX217" s="423">
        <f t="shared" si="265"/>
        <v>0</v>
      </c>
      <c r="AY217" s="423">
        <f t="shared" si="265"/>
        <v>0</v>
      </c>
      <c r="AZ217" s="423">
        <f t="shared" si="265"/>
        <v>0</v>
      </c>
      <c r="BA217" s="423">
        <f t="shared" si="265"/>
        <v>0</v>
      </c>
      <c r="BB217" s="423">
        <f t="shared" si="265"/>
        <v>0</v>
      </c>
      <c r="BC217" s="423">
        <f t="shared" si="265"/>
        <v>0</v>
      </c>
      <c r="BD217" s="423">
        <f t="shared" si="265"/>
        <v>0</v>
      </c>
      <c r="BE217" s="423">
        <f t="shared" si="265"/>
        <v>0</v>
      </c>
      <c r="BF217" s="423">
        <f t="shared" si="265"/>
        <v>0</v>
      </c>
      <c r="BG217" s="423">
        <f t="shared" si="265"/>
        <v>0</v>
      </c>
      <c r="BH217" s="423">
        <f t="shared" si="265"/>
        <v>0</v>
      </c>
      <c r="BI217" s="423">
        <f t="shared" si="265"/>
        <v>0</v>
      </c>
      <c r="BJ217" s="423">
        <f t="shared" si="265"/>
        <v>0</v>
      </c>
      <c r="BK217" s="423">
        <f t="shared" si="265"/>
        <v>0</v>
      </c>
      <c r="BL217" s="423">
        <f t="shared" si="265"/>
        <v>0</v>
      </c>
      <c r="BM217" s="423">
        <f t="shared" si="265"/>
        <v>0</v>
      </c>
      <c r="BN217" s="423">
        <f t="shared" si="265"/>
        <v>0</v>
      </c>
      <c r="BO217" s="423">
        <f t="shared" si="265"/>
        <v>0</v>
      </c>
      <c r="BP217" s="423">
        <f t="shared" ref="BP217:EA217" si="266">IF(BP$124=0,0,SUM(BP91)/BP$124*BP$127)</f>
        <v>0</v>
      </c>
      <c r="BQ217" s="423">
        <f t="shared" si="266"/>
        <v>0</v>
      </c>
      <c r="BR217" s="423">
        <f t="shared" si="266"/>
        <v>0</v>
      </c>
      <c r="BS217" s="423">
        <f t="shared" si="266"/>
        <v>0</v>
      </c>
      <c r="BT217" s="423">
        <f t="shared" si="266"/>
        <v>0</v>
      </c>
      <c r="BU217" s="423">
        <f t="shared" si="266"/>
        <v>0</v>
      </c>
      <c r="BV217" s="423">
        <f t="shared" si="266"/>
        <v>0</v>
      </c>
      <c r="BW217" s="423">
        <f t="shared" si="266"/>
        <v>0</v>
      </c>
      <c r="BX217" s="423">
        <f t="shared" si="266"/>
        <v>0</v>
      </c>
      <c r="BY217" s="423">
        <f t="shared" si="266"/>
        <v>0</v>
      </c>
      <c r="BZ217" s="423">
        <f t="shared" si="266"/>
        <v>0</v>
      </c>
      <c r="CA217" s="423">
        <f t="shared" si="266"/>
        <v>0</v>
      </c>
      <c r="CB217" s="423">
        <f t="shared" si="266"/>
        <v>0</v>
      </c>
      <c r="CC217" s="423">
        <f t="shared" si="266"/>
        <v>0</v>
      </c>
      <c r="CD217" s="423">
        <f t="shared" si="266"/>
        <v>0</v>
      </c>
      <c r="CE217" s="423">
        <f t="shared" si="266"/>
        <v>0</v>
      </c>
      <c r="CF217" s="423">
        <f t="shared" si="266"/>
        <v>0</v>
      </c>
      <c r="CG217" s="423">
        <f t="shared" si="266"/>
        <v>0</v>
      </c>
      <c r="CH217" s="423">
        <f t="shared" si="266"/>
        <v>0</v>
      </c>
      <c r="CI217" s="423">
        <f t="shared" si="266"/>
        <v>0</v>
      </c>
      <c r="CJ217" s="423">
        <f t="shared" si="266"/>
        <v>0</v>
      </c>
      <c r="CK217" s="423">
        <f t="shared" si="266"/>
        <v>0</v>
      </c>
      <c r="CL217" s="423">
        <f t="shared" si="266"/>
        <v>0</v>
      </c>
      <c r="CM217" s="423">
        <f t="shared" si="266"/>
        <v>0</v>
      </c>
      <c r="CN217" s="423">
        <f t="shared" si="266"/>
        <v>0</v>
      </c>
      <c r="CO217" s="423">
        <f t="shared" si="266"/>
        <v>0</v>
      </c>
      <c r="CP217" s="423">
        <f t="shared" si="266"/>
        <v>0</v>
      </c>
      <c r="CQ217" s="423">
        <f t="shared" si="266"/>
        <v>0</v>
      </c>
      <c r="CR217" s="423">
        <f t="shared" si="266"/>
        <v>0</v>
      </c>
      <c r="CS217" s="423">
        <f t="shared" si="266"/>
        <v>0</v>
      </c>
      <c r="CT217" s="423">
        <f t="shared" si="266"/>
        <v>0</v>
      </c>
      <c r="CU217" s="423">
        <f t="shared" si="266"/>
        <v>0</v>
      </c>
      <c r="CV217" s="423">
        <f t="shared" si="266"/>
        <v>0</v>
      </c>
      <c r="CW217" s="423">
        <f t="shared" si="266"/>
        <v>0</v>
      </c>
      <c r="CX217" s="423">
        <f t="shared" si="266"/>
        <v>0</v>
      </c>
      <c r="CY217" s="423">
        <f t="shared" si="266"/>
        <v>0</v>
      </c>
      <c r="CZ217" s="423">
        <f t="shared" si="266"/>
        <v>0</v>
      </c>
      <c r="DA217" s="423">
        <f t="shared" si="266"/>
        <v>0</v>
      </c>
      <c r="DB217" s="423">
        <f t="shared" si="266"/>
        <v>0</v>
      </c>
      <c r="DC217" s="423">
        <f t="shared" si="266"/>
        <v>0</v>
      </c>
      <c r="DD217" s="423">
        <f t="shared" si="266"/>
        <v>0</v>
      </c>
      <c r="DE217" s="423">
        <f t="shared" si="266"/>
        <v>0</v>
      </c>
      <c r="DF217" s="423">
        <f t="shared" si="266"/>
        <v>0</v>
      </c>
      <c r="DG217" s="423">
        <f t="shared" si="266"/>
        <v>0</v>
      </c>
      <c r="DH217" s="423">
        <f t="shared" si="266"/>
        <v>0</v>
      </c>
      <c r="DI217" s="423">
        <f t="shared" si="266"/>
        <v>0</v>
      </c>
      <c r="DJ217" s="423">
        <f t="shared" si="266"/>
        <v>0</v>
      </c>
      <c r="DK217" s="423">
        <f t="shared" si="266"/>
        <v>0</v>
      </c>
      <c r="DL217" s="423">
        <f t="shared" si="266"/>
        <v>0</v>
      </c>
      <c r="DM217" s="423">
        <f t="shared" si="266"/>
        <v>0</v>
      </c>
      <c r="DN217" s="423">
        <f t="shared" si="266"/>
        <v>0</v>
      </c>
      <c r="DO217" s="423">
        <f t="shared" si="266"/>
        <v>0</v>
      </c>
      <c r="DP217" s="423">
        <f t="shared" si="266"/>
        <v>0</v>
      </c>
      <c r="DQ217" s="423">
        <f t="shared" si="266"/>
        <v>0</v>
      </c>
      <c r="DR217" s="423">
        <f t="shared" si="266"/>
        <v>0</v>
      </c>
      <c r="DS217" s="423">
        <f t="shared" si="266"/>
        <v>0</v>
      </c>
      <c r="DT217" s="423">
        <f t="shared" si="266"/>
        <v>0</v>
      </c>
      <c r="DU217" s="423">
        <f t="shared" si="266"/>
        <v>0</v>
      </c>
      <c r="DV217" s="423">
        <f t="shared" si="266"/>
        <v>0</v>
      </c>
      <c r="DW217" s="423">
        <f t="shared" si="266"/>
        <v>0</v>
      </c>
      <c r="DX217" s="423">
        <f t="shared" si="266"/>
        <v>0</v>
      </c>
      <c r="DY217" s="423">
        <f t="shared" si="266"/>
        <v>0</v>
      </c>
      <c r="DZ217" s="423">
        <f t="shared" si="266"/>
        <v>0</v>
      </c>
      <c r="EA217" s="423">
        <f t="shared" si="266"/>
        <v>0</v>
      </c>
      <c r="EB217" s="423">
        <f t="shared" ref="EB217:FA217" si="267">IF(EB$124=0,0,SUM(EB91)/EB$124*EB$127)</f>
        <v>0</v>
      </c>
      <c r="EC217" s="423">
        <f t="shared" si="267"/>
        <v>0</v>
      </c>
      <c r="ED217" s="423">
        <f t="shared" si="267"/>
        <v>0</v>
      </c>
      <c r="EE217" s="423">
        <f t="shared" si="267"/>
        <v>0</v>
      </c>
      <c r="EF217" s="423">
        <f t="shared" si="267"/>
        <v>0</v>
      </c>
      <c r="EG217" s="423">
        <f t="shared" si="267"/>
        <v>0</v>
      </c>
      <c r="EH217" s="423">
        <f t="shared" si="267"/>
        <v>0</v>
      </c>
      <c r="EI217" s="423">
        <f t="shared" si="267"/>
        <v>0</v>
      </c>
      <c r="EJ217" s="423">
        <f t="shared" si="267"/>
        <v>0</v>
      </c>
      <c r="EK217" s="423">
        <f t="shared" si="267"/>
        <v>0</v>
      </c>
      <c r="EL217" s="423">
        <f t="shared" si="267"/>
        <v>0</v>
      </c>
      <c r="EM217" s="423">
        <f t="shared" si="267"/>
        <v>0</v>
      </c>
      <c r="EN217" s="423">
        <f t="shared" si="267"/>
        <v>0</v>
      </c>
      <c r="EO217" s="423">
        <f t="shared" si="267"/>
        <v>0</v>
      </c>
      <c r="EP217" s="423">
        <f t="shared" si="267"/>
        <v>0</v>
      </c>
      <c r="EQ217" s="423">
        <f t="shared" si="267"/>
        <v>0</v>
      </c>
      <c r="ER217" s="423">
        <f t="shared" si="267"/>
        <v>0</v>
      </c>
      <c r="ES217" s="423">
        <f t="shared" si="267"/>
        <v>0</v>
      </c>
      <c r="ET217" s="423">
        <f t="shared" si="267"/>
        <v>0</v>
      </c>
      <c r="EU217" s="423">
        <f t="shared" si="267"/>
        <v>0</v>
      </c>
      <c r="EV217" s="423">
        <f t="shared" si="267"/>
        <v>0</v>
      </c>
      <c r="EW217" s="423">
        <f t="shared" si="267"/>
        <v>0</v>
      </c>
      <c r="EX217" s="423">
        <f t="shared" si="267"/>
        <v>0</v>
      </c>
      <c r="EY217" s="423">
        <f t="shared" si="267"/>
        <v>0</v>
      </c>
      <c r="EZ217" s="423">
        <f t="shared" si="267"/>
        <v>0</v>
      </c>
      <c r="FA217" s="423">
        <f t="shared" si="267"/>
        <v>0</v>
      </c>
      <c r="FB217" s="393" t="str">
        <f t="shared" si="204"/>
        <v>411</v>
      </c>
    </row>
    <row r="218" spans="1:158" x14ac:dyDescent="0.15">
      <c r="A218" s="423" t="s">
        <v>1743</v>
      </c>
      <c r="B218" s="423" t="s">
        <v>439</v>
      </c>
      <c r="C218" s="424">
        <f t="shared" si="200"/>
        <v>0</v>
      </c>
      <c r="D218" s="423">
        <f t="shared" ref="D218:BO218" si="268">IF(D$124=0,0,SUM(D92)/D$124*D$127)</f>
        <v>0</v>
      </c>
      <c r="E218" s="423">
        <f t="shared" si="268"/>
        <v>0</v>
      </c>
      <c r="F218" s="423">
        <f t="shared" si="268"/>
        <v>0</v>
      </c>
      <c r="G218" s="423">
        <f t="shared" si="268"/>
        <v>0</v>
      </c>
      <c r="H218" s="423">
        <f t="shared" si="268"/>
        <v>0</v>
      </c>
      <c r="I218" s="423">
        <f t="shared" si="268"/>
        <v>0</v>
      </c>
      <c r="J218" s="423">
        <f t="shared" si="268"/>
        <v>0</v>
      </c>
      <c r="K218" s="423">
        <f t="shared" si="268"/>
        <v>0</v>
      </c>
      <c r="L218" s="423">
        <f t="shared" si="268"/>
        <v>0</v>
      </c>
      <c r="M218" s="423">
        <f t="shared" si="268"/>
        <v>0</v>
      </c>
      <c r="N218" s="423">
        <f t="shared" si="268"/>
        <v>0</v>
      </c>
      <c r="O218" s="423">
        <f t="shared" si="268"/>
        <v>0</v>
      </c>
      <c r="P218" s="423">
        <f t="shared" si="268"/>
        <v>0</v>
      </c>
      <c r="Q218" s="423">
        <f t="shared" si="268"/>
        <v>0</v>
      </c>
      <c r="R218" s="423">
        <f t="shared" si="268"/>
        <v>0</v>
      </c>
      <c r="S218" s="423">
        <f t="shared" si="268"/>
        <v>0</v>
      </c>
      <c r="T218" s="423">
        <f t="shared" si="268"/>
        <v>0</v>
      </c>
      <c r="U218" s="423">
        <f t="shared" si="268"/>
        <v>0</v>
      </c>
      <c r="V218" s="423">
        <f t="shared" si="268"/>
        <v>0</v>
      </c>
      <c r="W218" s="423">
        <f t="shared" si="268"/>
        <v>0</v>
      </c>
      <c r="X218" s="423">
        <f t="shared" si="268"/>
        <v>0</v>
      </c>
      <c r="Y218" s="423">
        <f t="shared" si="268"/>
        <v>0</v>
      </c>
      <c r="Z218" s="423">
        <f t="shared" si="268"/>
        <v>0</v>
      </c>
      <c r="AA218" s="423">
        <f t="shared" si="268"/>
        <v>0</v>
      </c>
      <c r="AB218" s="423">
        <f t="shared" si="268"/>
        <v>0</v>
      </c>
      <c r="AC218" s="423">
        <f t="shared" si="268"/>
        <v>0</v>
      </c>
      <c r="AD218" s="423">
        <f t="shared" si="268"/>
        <v>0</v>
      </c>
      <c r="AE218" s="423">
        <f t="shared" si="268"/>
        <v>0</v>
      </c>
      <c r="AF218" s="423">
        <f t="shared" si="268"/>
        <v>0</v>
      </c>
      <c r="AG218" s="423">
        <f t="shared" si="268"/>
        <v>0</v>
      </c>
      <c r="AH218" s="423">
        <f t="shared" si="268"/>
        <v>0</v>
      </c>
      <c r="AI218" s="423">
        <f t="shared" si="268"/>
        <v>0</v>
      </c>
      <c r="AJ218" s="423">
        <f t="shared" si="268"/>
        <v>0</v>
      </c>
      <c r="AK218" s="423">
        <f t="shared" si="268"/>
        <v>0</v>
      </c>
      <c r="AL218" s="423">
        <f t="shared" si="268"/>
        <v>0</v>
      </c>
      <c r="AM218" s="423">
        <f t="shared" si="268"/>
        <v>0</v>
      </c>
      <c r="AN218" s="423">
        <f t="shared" si="268"/>
        <v>0</v>
      </c>
      <c r="AO218" s="423">
        <f t="shared" si="268"/>
        <v>0</v>
      </c>
      <c r="AP218" s="423">
        <f t="shared" si="268"/>
        <v>0</v>
      </c>
      <c r="AQ218" s="423">
        <f t="shared" si="268"/>
        <v>0</v>
      </c>
      <c r="AR218" s="423">
        <f t="shared" si="268"/>
        <v>0</v>
      </c>
      <c r="AS218" s="423">
        <f t="shared" si="268"/>
        <v>0</v>
      </c>
      <c r="AT218" s="423">
        <f t="shared" si="268"/>
        <v>0</v>
      </c>
      <c r="AU218" s="423">
        <f t="shared" si="268"/>
        <v>0</v>
      </c>
      <c r="AV218" s="423">
        <f t="shared" si="268"/>
        <v>0</v>
      </c>
      <c r="AW218" s="423">
        <f t="shared" si="268"/>
        <v>0</v>
      </c>
      <c r="AX218" s="423">
        <f t="shared" si="268"/>
        <v>0</v>
      </c>
      <c r="AY218" s="423">
        <f t="shared" si="268"/>
        <v>0</v>
      </c>
      <c r="AZ218" s="423">
        <f t="shared" si="268"/>
        <v>0</v>
      </c>
      <c r="BA218" s="423">
        <f t="shared" si="268"/>
        <v>0</v>
      </c>
      <c r="BB218" s="423">
        <f t="shared" si="268"/>
        <v>0</v>
      </c>
      <c r="BC218" s="423">
        <f t="shared" si="268"/>
        <v>0</v>
      </c>
      <c r="BD218" s="423">
        <f t="shared" si="268"/>
        <v>0</v>
      </c>
      <c r="BE218" s="423">
        <f t="shared" si="268"/>
        <v>0</v>
      </c>
      <c r="BF218" s="423">
        <f t="shared" si="268"/>
        <v>0</v>
      </c>
      <c r="BG218" s="423">
        <f t="shared" si="268"/>
        <v>0</v>
      </c>
      <c r="BH218" s="423">
        <f t="shared" si="268"/>
        <v>0</v>
      </c>
      <c r="BI218" s="423">
        <f t="shared" si="268"/>
        <v>0</v>
      </c>
      <c r="BJ218" s="423">
        <f t="shared" si="268"/>
        <v>0</v>
      </c>
      <c r="BK218" s="423">
        <f t="shared" si="268"/>
        <v>0</v>
      </c>
      <c r="BL218" s="423">
        <f t="shared" si="268"/>
        <v>0</v>
      </c>
      <c r="BM218" s="423">
        <f t="shared" si="268"/>
        <v>0</v>
      </c>
      <c r="BN218" s="423">
        <f t="shared" si="268"/>
        <v>0</v>
      </c>
      <c r="BO218" s="423">
        <f t="shared" si="268"/>
        <v>0</v>
      </c>
      <c r="BP218" s="423">
        <f t="shared" ref="BP218:EA218" si="269">IF(BP$124=0,0,SUM(BP92)/BP$124*BP$127)</f>
        <v>0</v>
      </c>
      <c r="BQ218" s="423">
        <f t="shared" si="269"/>
        <v>0</v>
      </c>
      <c r="BR218" s="423">
        <f t="shared" si="269"/>
        <v>0</v>
      </c>
      <c r="BS218" s="423">
        <f t="shared" si="269"/>
        <v>0</v>
      </c>
      <c r="BT218" s="423">
        <f t="shared" si="269"/>
        <v>0</v>
      </c>
      <c r="BU218" s="423">
        <f t="shared" si="269"/>
        <v>0</v>
      </c>
      <c r="BV218" s="423">
        <f t="shared" si="269"/>
        <v>0</v>
      </c>
      <c r="BW218" s="423">
        <f t="shared" si="269"/>
        <v>0</v>
      </c>
      <c r="BX218" s="423">
        <f t="shared" si="269"/>
        <v>0</v>
      </c>
      <c r="BY218" s="423">
        <f t="shared" si="269"/>
        <v>0</v>
      </c>
      <c r="BZ218" s="423">
        <f t="shared" si="269"/>
        <v>0</v>
      </c>
      <c r="CA218" s="423">
        <f t="shared" si="269"/>
        <v>0</v>
      </c>
      <c r="CB218" s="423">
        <f t="shared" si="269"/>
        <v>0</v>
      </c>
      <c r="CC218" s="423">
        <f t="shared" si="269"/>
        <v>0</v>
      </c>
      <c r="CD218" s="423">
        <f t="shared" si="269"/>
        <v>0</v>
      </c>
      <c r="CE218" s="423">
        <f t="shared" si="269"/>
        <v>0</v>
      </c>
      <c r="CF218" s="423">
        <f t="shared" si="269"/>
        <v>0</v>
      </c>
      <c r="CG218" s="423">
        <f t="shared" si="269"/>
        <v>0</v>
      </c>
      <c r="CH218" s="423">
        <f t="shared" si="269"/>
        <v>0</v>
      </c>
      <c r="CI218" s="423">
        <f t="shared" si="269"/>
        <v>0</v>
      </c>
      <c r="CJ218" s="423">
        <f t="shared" si="269"/>
        <v>0</v>
      </c>
      <c r="CK218" s="423">
        <f t="shared" si="269"/>
        <v>0</v>
      </c>
      <c r="CL218" s="423">
        <f t="shared" si="269"/>
        <v>0</v>
      </c>
      <c r="CM218" s="423">
        <f t="shared" si="269"/>
        <v>0</v>
      </c>
      <c r="CN218" s="423">
        <f t="shared" si="269"/>
        <v>0</v>
      </c>
      <c r="CO218" s="423">
        <f t="shared" si="269"/>
        <v>0</v>
      </c>
      <c r="CP218" s="423">
        <f t="shared" si="269"/>
        <v>0</v>
      </c>
      <c r="CQ218" s="423">
        <f t="shared" si="269"/>
        <v>0</v>
      </c>
      <c r="CR218" s="423">
        <f t="shared" si="269"/>
        <v>0</v>
      </c>
      <c r="CS218" s="423">
        <f t="shared" si="269"/>
        <v>0</v>
      </c>
      <c r="CT218" s="423">
        <f t="shared" si="269"/>
        <v>0</v>
      </c>
      <c r="CU218" s="423">
        <f t="shared" si="269"/>
        <v>0</v>
      </c>
      <c r="CV218" s="423">
        <f t="shared" si="269"/>
        <v>0</v>
      </c>
      <c r="CW218" s="423">
        <f t="shared" si="269"/>
        <v>0</v>
      </c>
      <c r="CX218" s="423">
        <f t="shared" si="269"/>
        <v>0</v>
      </c>
      <c r="CY218" s="423">
        <f t="shared" si="269"/>
        <v>0</v>
      </c>
      <c r="CZ218" s="423">
        <f t="shared" si="269"/>
        <v>0</v>
      </c>
      <c r="DA218" s="423">
        <f t="shared" si="269"/>
        <v>0</v>
      </c>
      <c r="DB218" s="423">
        <f t="shared" si="269"/>
        <v>0</v>
      </c>
      <c r="DC218" s="423">
        <f t="shared" si="269"/>
        <v>0</v>
      </c>
      <c r="DD218" s="423">
        <f t="shared" si="269"/>
        <v>0</v>
      </c>
      <c r="DE218" s="423">
        <f t="shared" si="269"/>
        <v>0</v>
      </c>
      <c r="DF218" s="423">
        <f t="shared" si="269"/>
        <v>0</v>
      </c>
      <c r="DG218" s="423">
        <f t="shared" si="269"/>
        <v>0</v>
      </c>
      <c r="DH218" s="423">
        <f t="shared" si="269"/>
        <v>0</v>
      </c>
      <c r="DI218" s="423">
        <f t="shared" si="269"/>
        <v>0</v>
      </c>
      <c r="DJ218" s="423">
        <f t="shared" si="269"/>
        <v>0</v>
      </c>
      <c r="DK218" s="423">
        <f t="shared" si="269"/>
        <v>0</v>
      </c>
      <c r="DL218" s="423">
        <f t="shared" si="269"/>
        <v>0</v>
      </c>
      <c r="DM218" s="423">
        <f t="shared" si="269"/>
        <v>0</v>
      </c>
      <c r="DN218" s="423">
        <f t="shared" si="269"/>
        <v>0</v>
      </c>
      <c r="DO218" s="423">
        <f t="shared" si="269"/>
        <v>0</v>
      </c>
      <c r="DP218" s="423">
        <f t="shared" si="269"/>
        <v>0</v>
      </c>
      <c r="DQ218" s="423">
        <f t="shared" si="269"/>
        <v>0</v>
      </c>
      <c r="DR218" s="423">
        <f t="shared" si="269"/>
        <v>0</v>
      </c>
      <c r="DS218" s="423">
        <f t="shared" si="269"/>
        <v>0</v>
      </c>
      <c r="DT218" s="423">
        <f t="shared" si="269"/>
        <v>0</v>
      </c>
      <c r="DU218" s="423">
        <f t="shared" si="269"/>
        <v>0</v>
      </c>
      <c r="DV218" s="423">
        <f t="shared" si="269"/>
        <v>0</v>
      </c>
      <c r="DW218" s="423">
        <f t="shared" si="269"/>
        <v>0</v>
      </c>
      <c r="DX218" s="423">
        <f t="shared" si="269"/>
        <v>0</v>
      </c>
      <c r="DY218" s="423">
        <f t="shared" si="269"/>
        <v>0</v>
      </c>
      <c r="DZ218" s="423">
        <f t="shared" si="269"/>
        <v>0</v>
      </c>
      <c r="EA218" s="423">
        <f t="shared" si="269"/>
        <v>0</v>
      </c>
      <c r="EB218" s="423">
        <f t="shared" ref="EB218:FA218" si="270">IF(EB$124=0,0,SUM(EB92)/EB$124*EB$127)</f>
        <v>0</v>
      </c>
      <c r="EC218" s="423">
        <f t="shared" si="270"/>
        <v>0</v>
      </c>
      <c r="ED218" s="423">
        <f t="shared" si="270"/>
        <v>0</v>
      </c>
      <c r="EE218" s="423">
        <f t="shared" si="270"/>
        <v>0</v>
      </c>
      <c r="EF218" s="423">
        <f t="shared" si="270"/>
        <v>0</v>
      </c>
      <c r="EG218" s="423">
        <f t="shared" si="270"/>
        <v>0</v>
      </c>
      <c r="EH218" s="423">
        <f t="shared" si="270"/>
        <v>0</v>
      </c>
      <c r="EI218" s="423">
        <f t="shared" si="270"/>
        <v>0</v>
      </c>
      <c r="EJ218" s="423">
        <f t="shared" si="270"/>
        <v>0</v>
      </c>
      <c r="EK218" s="423">
        <f t="shared" si="270"/>
        <v>0</v>
      </c>
      <c r="EL218" s="423">
        <f t="shared" si="270"/>
        <v>0</v>
      </c>
      <c r="EM218" s="423">
        <f t="shared" si="270"/>
        <v>0</v>
      </c>
      <c r="EN218" s="423">
        <f t="shared" si="270"/>
        <v>0</v>
      </c>
      <c r="EO218" s="423">
        <f t="shared" si="270"/>
        <v>0</v>
      </c>
      <c r="EP218" s="423">
        <f t="shared" si="270"/>
        <v>0</v>
      </c>
      <c r="EQ218" s="423">
        <f t="shared" si="270"/>
        <v>0</v>
      </c>
      <c r="ER218" s="423">
        <f t="shared" si="270"/>
        <v>0</v>
      </c>
      <c r="ES218" s="423">
        <f t="shared" si="270"/>
        <v>0</v>
      </c>
      <c r="ET218" s="423">
        <f t="shared" si="270"/>
        <v>0</v>
      </c>
      <c r="EU218" s="423">
        <f t="shared" si="270"/>
        <v>0</v>
      </c>
      <c r="EV218" s="423">
        <f t="shared" si="270"/>
        <v>0</v>
      </c>
      <c r="EW218" s="423">
        <f t="shared" si="270"/>
        <v>0</v>
      </c>
      <c r="EX218" s="423">
        <f t="shared" si="270"/>
        <v>0</v>
      </c>
      <c r="EY218" s="423">
        <f t="shared" si="270"/>
        <v>0</v>
      </c>
      <c r="EZ218" s="423">
        <f t="shared" si="270"/>
        <v>0</v>
      </c>
      <c r="FA218" s="423">
        <f t="shared" si="270"/>
        <v>0</v>
      </c>
      <c r="FB218" s="393" t="str">
        <f t="shared" si="204"/>
        <v>412</v>
      </c>
    </row>
    <row r="219" spans="1:158" x14ac:dyDescent="0.15">
      <c r="A219" s="423" t="s">
        <v>1742</v>
      </c>
      <c r="B219" s="423" t="s">
        <v>1159</v>
      </c>
      <c r="C219" s="424">
        <f t="shared" si="200"/>
        <v>0</v>
      </c>
      <c r="D219" s="423">
        <f t="shared" ref="D219:BO219" si="271">IF(D$124=0,0,SUM(D93)/D$124*D$127)</f>
        <v>0</v>
      </c>
      <c r="E219" s="423">
        <f t="shared" si="271"/>
        <v>0</v>
      </c>
      <c r="F219" s="423">
        <f t="shared" si="271"/>
        <v>0</v>
      </c>
      <c r="G219" s="423">
        <f t="shared" si="271"/>
        <v>0</v>
      </c>
      <c r="H219" s="423">
        <f t="shared" si="271"/>
        <v>0</v>
      </c>
      <c r="I219" s="423">
        <f t="shared" si="271"/>
        <v>0</v>
      </c>
      <c r="J219" s="423">
        <f t="shared" si="271"/>
        <v>0</v>
      </c>
      <c r="K219" s="423">
        <f t="shared" si="271"/>
        <v>0</v>
      </c>
      <c r="L219" s="423">
        <f t="shared" si="271"/>
        <v>0</v>
      </c>
      <c r="M219" s="423">
        <f t="shared" si="271"/>
        <v>0</v>
      </c>
      <c r="N219" s="423">
        <f t="shared" si="271"/>
        <v>0</v>
      </c>
      <c r="O219" s="423">
        <f t="shared" si="271"/>
        <v>0</v>
      </c>
      <c r="P219" s="423">
        <f t="shared" si="271"/>
        <v>0</v>
      </c>
      <c r="Q219" s="423">
        <f t="shared" si="271"/>
        <v>0</v>
      </c>
      <c r="R219" s="423">
        <f t="shared" si="271"/>
        <v>0</v>
      </c>
      <c r="S219" s="423">
        <f t="shared" si="271"/>
        <v>0</v>
      </c>
      <c r="T219" s="423">
        <f t="shared" si="271"/>
        <v>0</v>
      </c>
      <c r="U219" s="423">
        <f t="shared" si="271"/>
        <v>0</v>
      </c>
      <c r="V219" s="423">
        <f t="shared" si="271"/>
        <v>0</v>
      </c>
      <c r="W219" s="423">
        <f t="shared" si="271"/>
        <v>0</v>
      </c>
      <c r="X219" s="423">
        <f t="shared" si="271"/>
        <v>0</v>
      </c>
      <c r="Y219" s="423">
        <f t="shared" si="271"/>
        <v>0</v>
      </c>
      <c r="Z219" s="423">
        <f t="shared" si="271"/>
        <v>0</v>
      </c>
      <c r="AA219" s="423">
        <f t="shared" si="271"/>
        <v>0</v>
      </c>
      <c r="AB219" s="423">
        <f t="shared" si="271"/>
        <v>0</v>
      </c>
      <c r="AC219" s="423">
        <f t="shared" si="271"/>
        <v>0</v>
      </c>
      <c r="AD219" s="423">
        <f t="shared" si="271"/>
        <v>0</v>
      </c>
      <c r="AE219" s="423">
        <f t="shared" si="271"/>
        <v>0</v>
      </c>
      <c r="AF219" s="423">
        <f t="shared" si="271"/>
        <v>0</v>
      </c>
      <c r="AG219" s="423">
        <f t="shared" si="271"/>
        <v>0</v>
      </c>
      <c r="AH219" s="423">
        <f t="shared" si="271"/>
        <v>0</v>
      </c>
      <c r="AI219" s="423">
        <f t="shared" si="271"/>
        <v>0</v>
      </c>
      <c r="AJ219" s="423">
        <f t="shared" si="271"/>
        <v>0</v>
      </c>
      <c r="AK219" s="423">
        <f t="shared" si="271"/>
        <v>0</v>
      </c>
      <c r="AL219" s="423">
        <f t="shared" si="271"/>
        <v>0</v>
      </c>
      <c r="AM219" s="423">
        <f t="shared" si="271"/>
        <v>0</v>
      </c>
      <c r="AN219" s="423">
        <f t="shared" si="271"/>
        <v>0</v>
      </c>
      <c r="AO219" s="423">
        <f t="shared" si="271"/>
        <v>0</v>
      </c>
      <c r="AP219" s="423">
        <f t="shared" si="271"/>
        <v>0</v>
      </c>
      <c r="AQ219" s="423">
        <f t="shared" si="271"/>
        <v>0</v>
      </c>
      <c r="AR219" s="423">
        <f t="shared" si="271"/>
        <v>0</v>
      </c>
      <c r="AS219" s="423">
        <f t="shared" si="271"/>
        <v>0</v>
      </c>
      <c r="AT219" s="423">
        <f t="shared" si="271"/>
        <v>0</v>
      </c>
      <c r="AU219" s="423">
        <f t="shared" si="271"/>
        <v>0</v>
      </c>
      <c r="AV219" s="423">
        <f t="shared" si="271"/>
        <v>0</v>
      </c>
      <c r="AW219" s="423">
        <f t="shared" si="271"/>
        <v>0</v>
      </c>
      <c r="AX219" s="423">
        <f t="shared" si="271"/>
        <v>0</v>
      </c>
      <c r="AY219" s="423">
        <f t="shared" si="271"/>
        <v>0</v>
      </c>
      <c r="AZ219" s="423">
        <f t="shared" si="271"/>
        <v>0</v>
      </c>
      <c r="BA219" s="423">
        <f t="shared" si="271"/>
        <v>0</v>
      </c>
      <c r="BB219" s="423">
        <f t="shared" si="271"/>
        <v>0</v>
      </c>
      <c r="BC219" s="423">
        <f t="shared" si="271"/>
        <v>0</v>
      </c>
      <c r="BD219" s="423">
        <f t="shared" si="271"/>
        <v>0</v>
      </c>
      <c r="BE219" s="423">
        <f t="shared" si="271"/>
        <v>0</v>
      </c>
      <c r="BF219" s="423">
        <f t="shared" si="271"/>
        <v>0</v>
      </c>
      <c r="BG219" s="423">
        <f t="shared" si="271"/>
        <v>0</v>
      </c>
      <c r="BH219" s="423">
        <f t="shared" si="271"/>
        <v>0</v>
      </c>
      <c r="BI219" s="423">
        <f t="shared" si="271"/>
        <v>0</v>
      </c>
      <c r="BJ219" s="423">
        <f t="shared" si="271"/>
        <v>0</v>
      </c>
      <c r="BK219" s="423">
        <f t="shared" si="271"/>
        <v>0</v>
      </c>
      <c r="BL219" s="423">
        <f t="shared" si="271"/>
        <v>0</v>
      </c>
      <c r="BM219" s="423">
        <f t="shared" si="271"/>
        <v>0</v>
      </c>
      <c r="BN219" s="423">
        <f t="shared" si="271"/>
        <v>0</v>
      </c>
      <c r="BO219" s="423">
        <f t="shared" si="271"/>
        <v>0</v>
      </c>
      <c r="BP219" s="423">
        <f t="shared" ref="BP219:EA219" si="272">IF(BP$124=0,0,SUM(BP93)/BP$124*BP$127)</f>
        <v>0</v>
      </c>
      <c r="BQ219" s="423">
        <f t="shared" si="272"/>
        <v>0</v>
      </c>
      <c r="BR219" s="423">
        <f t="shared" si="272"/>
        <v>0</v>
      </c>
      <c r="BS219" s="423">
        <f t="shared" si="272"/>
        <v>0</v>
      </c>
      <c r="BT219" s="423">
        <f t="shared" si="272"/>
        <v>0</v>
      </c>
      <c r="BU219" s="423">
        <f t="shared" si="272"/>
        <v>0</v>
      </c>
      <c r="BV219" s="423">
        <f t="shared" si="272"/>
        <v>0</v>
      </c>
      <c r="BW219" s="423">
        <f t="shared" si="272"/>
        <v>0</v>
      </c>
      <c r="BX219" s="423">
        <f t="shared" si="272"/>
        <v>0</v>
      </c>
      <c r="BY219" s="423">
        <f t="shared" si="272"/>
        <v>0</v>
      </c>
      <c r="BZ219" s="423">
        <f t="shared" si="272"/>
        <v>0</v>
      </c>
      <c r="CA219" s="423">
        <f t="shared" si="272"/>
        <v>0</v>
      </c>
      <c r="CB219" s="423">
        <f t="shared" si="272"/>
        <v>0</v>
      </c>
      <c r="CC219" s="423">
        <f t="shared" si="272"/>
        <v>0</v>
      </c>
      <c r="CD219" s="423">
        <f t="shared" si="272"/>
        <v>0</v>
      </c>
      <c r="CE219" s="423">
        <f t="shared" si="272"/>
        <v>0</v>
      </c>
      <c r="CF219" s="423">
        <f t="shared" si="272"/>
        <v>0</v>
      </c>
      <c r="CG219" s="423">
        <f t="shared" si="272"/>
        <v>0</v>
      </c>
      <c r="CH219" s="423">
        <f t="shared" si="272"/>
        <v>0</v>
      </c>
      <c r="CI219" s="423">
        <f t="shared" si="272"/>
        <v>0</v>
      </c>
      <c r="CJ219" s="423">
        <f t="shared" si="272"/>
        <v>0</v>
      </c>
      <c r="CK219" s="423">
        <f t="shared" si="272"/>
        <v>0</v>
      </c>
      <c r="CL219" s="423">
        <f t="shared" si="272"/>
        <v>0</v>
      </c>
      <c r="CM219" s="423">
        <f t="shared" si="272"/>
        <v>0</v>
      </c>
      <c r="CN219" s="423">
        <f t="shared" si="272"/>
        <v>0</v>
      </c>
      <c r="CO219" s="423">
        <f t="shared" si="272"/>
        <v>0</v>
      </c>
      <c r="CP219" s="423">
        <f t="shared" si="272"/>
        <v>0</v>
      </c>
      <c r="CQ219" s="423">
        <f t="shared" si="272"/>
        <v>0</v>
      </c>
      <c r="CR219" s="423">
        <f t="shared" si="272"/>
        <v>0</v>
      </c>
      <c r="CS219" s="423">
        <f t="shared" si="272"/>
        <v>0</v>
      </c>
      <c r="CT219" s="423">
        <f t="shared" si="272"/>
        <v>0</v>
      </c>
      <c r="CU219" s="423">
        <f t="shared" si="272"/>
        <v>0</v>
      </c>
      <c r="CV219" s="423">
        <f t="shared" si="272"/>
        <v>0</v>
      </c>
      <c r="CW219" s="423">
        <f t="shared" si="272"/>
        <v>0</v>
      </c>
      <c r="CX219" s="423">
        <f t="shared" si="272"/>
        <v>0</v>
      </c>
      <c r="CY219" s="423">
        <f t="shared" si="272"/>
        <v>0</v>
      </c>
      <c r="CZ219" s="423">
        <f t="shared" si="272"/>
        <v>0</v>
      </c>
      <c r="DA219" s="423">
        <f t="shared" si="272"/>
        <v>0</v>
      </c>
      <c r="DB219" s="423">
        <f t="shared" si="272"/>
        <v>0</v>
      </c>
      <c r="DC219" s="423">
        <f t="shared" si="272"/>
        <v>0</v>
      </c>
      <c r="DD219" s="423">
        <f t="shared" si="272"/>
        <v>0</v>
      </c>
      <c r="DE219" s="423">
        <f t="shared" si="272"/>
        <v>0</v>
      </c>
      <c r="DF219" s="423">
        <f t="shared" si="272"/>
        <v>0</v>
      </c>
      <c r="DG219" s="423">
        <f t="shared" si="272"/>
        <v>0</v>
      </c>
      <c r="DH219" s="423">
        <f t="shared" si="272"/>
        <v>0</v>
      </c>
      <c r="DI219" s="423">
        <f t="shared" si="272"/>
        <v>0</v>
      </c>
      <c r="DJ219" s="423">
        <f t="shared" si="272"/>
        <v>0</v>
      </c>
      <c r="DK219" s="423">
        <f t="shared" si="272"/>
        <v>0</v>
      </c>
      <c r="DL219" s="423">
        <f t="shared" si="272"/>
        <v>0</v>
      </c>
      <c r="DM219" s="423">
        <f t="shared" si="272"/>
        <v>0</v>
      </c>
      <c r="DN219" s="423">
        <f t="shared" si="272"/>
        <v>0</v>
      </c>
      <c r="DO219" s="423">
        <f t="shared" si="272"/>
        <v>0</v>
      </c>
      <c r="DP219" s="423">
        <f t="shared" si="272"/>
        <v>0</v>
      </c>
      <c r="DQ219" s="423">
        <f t="shared" si="272"/>
        <v>0</v>
      </c>
      <c r="DR219" s="423">
        <f t="shared" si="272"/>
        <v>0</v>
      </c>
      <c r="DS219" s="423">
        <f t="shared" si="272"/>
        <v>0</v>
      </c>
      <c r="DT219" s="423">
        <f t="shared" si="272"/>
        <v>0</v>
      </c>
      <c r="DU219" s="423">
        <f t="shared" si="272"/>
        <v>0</v>
      </c>
      <c r="DV219" s="423">
        <f t="shared" si="272"/>
        <v>0</v>
      </c>
      <c r="DW219" s="423">
        <f t="shared" si="272"/>
        <v>0</v>
      </c>
      <c r="DX219" s="423">
        <f t="shared" si="272"/>
        <v>0</v>
      </c>
      <c r="DY219" s="423">
        <f t="shared" si="272"/>
        <v>0</v>
      </c>
      <c r="DZ219" s="423">
        <f t="shared" si="272"/>
        <v>0</v>
      </c>
      <c r="EA219" s="423">
        <f t="shared" si="272"/>
        <v>0</v>
      </c>
      <c r="EB219" s="423">
        <f t="shared" ref="EB219:FA219" si="273">IF(EB$124=0,0,SUM(EB93)/EB$124*EB$127)</f>
        <v>0</v>
      </c>
      <c r="EC219" s="423">
        <f t="shared" si="273"/>
        <v>0</v>
      </c>
      <c r="ED219" s="423">
        <f t="shared" si="273"/>
        <v>0</v>
      </c>
      <c r="EE219" s="423">
        <f t="shared" si="273"/>
        <v>0</v>
      </c>
      <c r="EF219" s="423">
        <f t="shared" si="273"/>
        <v>0</v>
      </c>
      <c r="EG219" s="423">
        <f t="shared" si="273"/>
        <v>0</v>
      </c>
      <c r="EH219" s="423">
        <f t="shared" si="273"/>
        <v>0</v>
      </c>
      <c r="EI219" s="423">
        <f t="shared" si="273"/>
        <v>0</v>
      </c>
      <c r="EJ219" s="423">
        <f t="shared" si="273"/>
        <v>0</v>
      </c>
      <c r="EK219" s="423">
        <f t="shared" si="273"/>
        <v>0</v>
      </c>
      <c r="EL219" s="423">
        <f t="shared" si="273"/>
        <v>0</v>
      </c>
      <c r="EM219" s="423">
        <f t="shared" si="273"/>
        <v>0</v>
      </c>
      <c r="EN219" s="423">
        <f t="shared" si="273"/>
        <v>0</v>
      </c>
      <c r="EO219" s="423">
        <f t="shared" si="273"/>
        <v>0</v>
      </c>
      <c r="EP219" s="423">
        <f t="shared" si="273"/>
        <v>0</v>
      </c>
      <c r="EQ219" s="423">
        <f t="shared" si="273"/>
        <v>0</v>
      </c>
      <c r="ER219" s="423">
        <f t="shared" si="273"/>
        <v>0</v>
      </c>
      <c r="ES219" s="423">
        <f t="shared" si="273"/>
        <v>0</v>
      </c>
      <c r="ET219" s="423">
        <f t="shared" si="273"/>
        <v>0</v>
      </c>
      <c r="EU219" s="423">
        <f t="shared" si="273"/>
        <v>0</v>
      </c>
      <c r="EV219" s="423">
        <f t="shared" si="273"/>
        <v>0</v>
      </c>
      <c r="EW219" s="423">
        <f t="shared" si="273"/>
        <v>0</v>
      </c>
      <c r="EX219" s="423">
        <f t="shared" si="273"/>
        <v>0</v>
      </c>
      <c r="EY219" s="423">
        <f t="shared" si="273"/>
        <v>0</v>
      </c>
      <c r="EZ219" s="423">
        <f t="shared" si="273"/>
        <v>0</v>
      </c>
      <c r="FA219" s="423">
        <f t="shared" si="273"/>
        <v>0</v>
      </c>
      <c r="FB219" s="393" t="str">
        <f t="shared" si="204"/>
        <v>413</v>
      </c>
    </row>
    <row r="220" spans="1:158" x14ac:dyDescent="0.15">
      <c r="A220" s="423" t="s">
        <v>1741</v>
      </c>
      <c r="B220" s="423" t="s">
        <v>1160</v>
      </c>
      <c r="C220" s="424">
        <f t="shared" si="200"/>
        <v>0</v>
      </c>
      <c r="D220" s="423">
        <f t="shared" ref="D220:BO220" si="274">IF(D$124=0,0,SUM(D94)/D$124*D$127)</f>
        <v>0</v>
      </c>
      <c r="E220" s="423">
        <f t="shared" si="274"/>
        <v>0</v>
      </c>
      <c r="F220" s="423">
        <f t="shared" si="274"/>
        <v>0</v>
      </c>
      <c r="G220" s="423">
        <f t="shared" si="274"/>
        <v>0</v>
      </c>
      <c r="H220" s="423">
        <f t="shared" si="274"/>
        <v>0</v>
      </c>
      <c r="I220" s="423">
        <f t="shared" si="274"/>
        <v>0</v>
      </c>
      <c r="J220" s="423">
        <f t="shared" si="274"/>
        <v>0</v>
      </c>
      <c r="K220" s="423">
        <f t="shared" si="274"/>
        <v>0</v>
      </c>
      <c r="L220" s="423">
        <f t="shared" si="274"/>
        <v>0</v>
      </c>
      <c r="M220" s="423">
        <f t="shared" si="274"/>
        <v>0</v>
      </c>
      <c r="N220" s="423">
        <f t="shared" si="274"/>
        <v>0</v>
      </c>
      <c r="O220" s="423">
        <f t="shared" si="274"/>
        <v>0</v>
      </c>
      <c r="P220" s="423">
        <f t="shared" si="274"/>
        <v>0</v>
      </c>
      <c r="Q220" s="423">
        <f t="shared" si="274"/>
        <v>0</v>
      </c>
      <c r="R220" s="423">
        <f t="shared" si="274"/>
        <v>0</v>
      </c>
      <c r="S220" s="423">
        <f t="shared" si="274"/>
        <v>0</v>
      </c>
      <c r="T220" s="423">
        <f t="shared" si="274"/>
        <v>0</v>
      </c>
      <c r="U220" s="423">
        <f t="shared" si="274"/>
        <v>0</v>
      </c>
      <c r="V220" s="423">
        <f t="shared" si="274"/>
        <v>0</v>
      </c>
      <c r="W220" s="423">
        <f t="shared" si="274"/>
        <v>0</v>
      </c>
      <c r="X220" s="423">
        <f t="shared" si="274"/>
        <v>0</v>
      </c>
      <c r="Y220" s="423">
        <f t="shared" si="274"/>
        <v>0</v>
      </c>
      <c r="Z220" s="423">
        <f t="shared" si="274"/>
        <v>0</v>
      </c>
      <c r="AA220" s="423">
        <f t="shared" si="274"/>
        <v>0</v>
      </c>
      <c r="AB220" s="423">
        <f t="shared" si="274"/>
        <v>0</v>
      </c>
      <c r="AC220" s="423">
        <f t="shared" si="274"/>
        <v>0</v>
      </c>
      <c r="AD220" s="423">
        <f t="shared" si="274"/>
        <v>0</v>
      </c>
      <c r="AE220" s="423">
        <f t="shared" si="274"/>
        <v>0</v>
      </c>
      <c r="AF220" s="423">
        <f t="shared" si="274"/>
        <v>0</v>
      </c>
      <c r="AG220" s="423">
        <f t="shared" si="274"/>
        <v>0</v>
      </c>
      <c r="AH220" s="423">
        <f t="shared" si="274"/>
        <v>0</v>
      </c>
      <c r="AI220" s="423">
        <f t="shared" si="274"/>
        <v>0</v>
      </c>
      <c r="AJ220" s="423">
        <f t="shared" si="274"/>
        <v>0</v>
      </c>
      <c r="AK220" s="423">
        <f t="shared" si="274"/>
        <v>0</v>
      </c>
      <c r="AL220" s="423">
        <f t="shared" si="274"/>
        <v>0</v>
      </c>
      <c r="AM220" s="423">
        <f t="shared" si="274"/>
        <v>0</v>
      </c>
      <c r="AN220" s="423">
        <f t="shared" si="274"/>
        <v>0</v>
      </c>
      <c r="AO220" s="423">
        <f t="shared" si="274"/>
        <v>0</v>
      </c>
      <c r="AP220" s="423">
        <f t="shared" si="274"/>
        <v>0</v>
      </c>
      <c r="AQ220" s="423">
        <f t="shared" si="274"/>
        <v>0</v>
      </c>
      <c r="AR220" s="423">
        <f t="shared" si="274"/>
        <v>0</v>
      </c>
      <c r="AS220" s="423">
        <f t="shared" si="274"/>
        <v>0</v>
      </c>
      <c r="AT220" s="423">
        <f t="shared" si="274"/>
        <v>0</v>
      </c>
      <c r="AU220" s="423">
        <f t="shared" si="274"/>
        <v>0</v>
      </c>
      <c r="AV220" s="423">
        <f t="shared" si="274"/>
        <v>0</v>
      </c>
      <c r="AW220" s="423">
        <f t="shared" si="274"/>
        <v>0</v>
      </c>
      <c r="AX220" s="423">
        <f t="shared" si="274"/>
        <v>0</v>
      </c>
      <c r="AY220" s="423">
        <f t="shared" si="274"/>
        <v>0</v>
      </c>
      <c r="AZ220" s="423">
        <f t="shared" si="274"/>
        <v>0</v>
      </c>
      <c r="BA220" s="423">
        <f t="shared" si="274"/>
        <v>0</v>
      </c>
      <c r="BB220" s="423">
        <f t="shared" si="274"/>
        <v>0</v>
      </c>
      <c r="BC220" s="423">
        <f t="shared" si="274"/>
        <v>0</v>
      </c>
      <c r="BD220" s="423">
        <f t="shared" si="274"/>
        <v>0</v>
      </c>
      <c r="BE220" s="423">
        <f t="shared" si="274"/>
        <v>0</v>
      </c>
      <c r="BF220" s="423">
        <f t="shared" si="274"/>
        <v>0</v>
      </c>
      <c r="BG220" s="423">
        <f t="shared" si="274"/>
        <v>0</v>
      </c>
      <c r="BH220" s="423">
        <f t="shared" si="274"/>
        <v>0</v>
      </c>
      <c r="BI220" s="423">
        <f t="shared" si="274"/>
        <v>0</v>
      </c>
      <c r="BJ220" s="423">
        <f t="shared" si="274"/>
        <v>0</v>
      </c>
      <c r="BK220" s="423">
        <f t="shared" si="274"/>
        <v>0</v>
      </c>
      <c r="BL220" s="423">
        <f t="shared" si="274"/>
        <v>0</v>
      </c>
      <c r="BM220" s="423">
        <f t="shared" si="274"/>
        <v>0</v>
      </c>
      <c r="BN220" s="423">
        <f t="shared" si="274"/>
        <v>0</v>
      </c>
      <c r="BO220" s="423">
        <f t="shared" si="274"/>
        <v>0</v>
      </c>
      <c r="BP220" s="423">
        <f t="shared" ref="BP220:EA220" si="275">IF(BP$124=0,0,SUM(BP94)/BP$124*BP$127)</f>
        <v>0</v>
      </c>
      <c r="BQ220" s="423">
        <f t="shared" si="275"/>
        <v>0</v>
      </c>
      <c r="BR220" s="423">
        <f t="shared" si="275"/>
        <v>0</v>
      </c>
      <c r="BS220" s="423">
        <f t="shared" si="275"/>
        <v>0</v>
      </c>
      <c r="BT220" s="423">
        <f t="shared" si="275"/>
        <v>0</v>
      </c>
      <c r="BU220" s="423">
        <f t="shared" si="275"/>
        <v>0</v>
      </c>
      <c r="BV220" s="423">
        <f t="shared" si="275"/>
        <v>0</v>
      </c>
      <c r="BW220" s="423">
        <f t="shared" si="275"/>
        <v>0</v>
      </c>
      <c r="BX220" s="423">
        <f t="shared" si="275"/>
        <v>0</v>
      </c>
      <c r="BY220" s="423">
        <f t="shared" si="275"/>
        <v>0</v>
      </c>
      <c r="BZ220" s="423">
        <f t="shared" si="275"/>
        <v>0</v>
      </c>
      <c r="CA220" s="423">
        <f t="shared" si="275"/>
        <v>0</v>
      </c>
      <c r="CB220" s="423">
        <f t="shared" si="275"/>
        <v>0</v>
      </c>
      <c r="CC220" s="423">
        <f t="shared" si="275"/>
        <v>0</v>
      </c>
      <c r="CD220" s="423">
        <f t="shared" si="275"/>
        <v>0</v>
      </c>
      <c r="CE220" s="423">
        <f t="shared" si="275"/>
        <v>0</v>
      </c>
      <c r="CF220" s="423">
        <f t="shared" si="275"/>
        <v>0</v>
      </c>
      <c r="CG220" s="423">
        <f t="shared" si="275"/>
        <v>0</v>
      </c>
      <c r="CH220" s="423">
        <f t="shared" si="275"/>
        <v>0</v>
      </c>
      <c r="CI220" s="423">
        <f t="shared" si="275"/>
        <v>0</v>
      </c>
      <c r="CJ220" s="423">
        <f t="shared" si="275"/>
        <v>0</v>
      </c>
      <c r="CK220" s="423">
        <f t="shared" si="275"/>
        <v>0</v>
      </c>
      <c r="CL220" s="423">
        <f t="shared" si="275"/>
        <v>0</v>
      </c>
      <c r="CM220" s="423">
        <f t="shared" si="275"/>
        <v>0</v>
      </c>
      <c r="CN220" s="423">
        <f t="shared" si="275"/>
        <v>0</v>
      </c>
      <c r="CO220" s="423">
        <f t="shared" si="275"/>
        <v>0</v>
      </c>
      <c r="CP220" s="423">
        <f t="shared" si="275"/>
        <v>0</v>
      </c>
      <c r="CQ220" s="423">
        <f t="shared" si="275"/>
        <v>0</v>
      </c>
      <c r="CR220" s="423">
        <f t="shared" si="275"/>
        <v>0</v>
      </c>
      <c r="CS220" s="423">
        <f t="shared" si="275"/>
        <v>0</v>
      </c>
      <c r="CT220" s="423">
        <f t="shared" si="275"/>
        <v>0</v>
      </c>
      <c r="CU220" s="423">
        <f t="shared" si="275"/>
        <v>0</v>
      </c>
      <c r="CV220" s="423">
        <f t="shared" si="275"/>
        <v>0</v>
      </c>
      <c r="CW220" s="423">
        <f t="shared" si="275"/>
        <v>0</v>
      </c>
      <c r="CX220" s="423">
        <f t="shared" si="275"/>
        <v>0</v>
      </c>
      <c r="CY220" s="423">
        <f t="shared" si="275"/>
        <v>0</v>
      </c>
      <c r="CZ220" s="423">
        <f t="shared" si="275"/>
        <v>0</v>
      </c>
      <c r="DA220" s="423">
        <f t="shared" si="275"/>
        <v>0</v>
      </c>
      <c r="DB220" s="423">
        <f t="shared" si="275"/>
        <v>0</v>
      </c>
      <c r="DC220" s="423">
        <f t="shared" si="275"/>
        <v>0</v>
      </c>
      <c r="DD220" s="423">
        <f t="shared" si="275"/>
        <v>0</v>
      </c>
      <c r="DE220" s="423">
        <f t="shared" si="275"/>
        <v>0</v>
      </c>
      <c r="DF220" s="423">
        <f t="shared" si="275"/>
        <v>0</v>
      </c>
      <c r="DG220" s="423">
        <f t="shared" si="275"/>
        <v>0</v>
      </c>
      <c r="DH220" s="423">
        <f t="shared" si="275"/>
        <v>0</v>
      </c>
      <c r="DI220" s="423">
        <f t="shared" si="275"/>
        <v>0</v>
      </c>
      <c r="DJ220" s="423">
        <f t="shared" si="275"/>
        <v>0</v>
      </c>
      <c r="DK220" s="423">
        <f t="shared" si="275"/>
        <v>0</v>
      </c>
      <c r="DL220" s="423">
        <f t="shared" si="275"/>
        <v>0</v>
      </c>
      <c r="DM220" s="423">
        <f t="shared" si="275"/>
        <v>0</v>
      </c>
      <c r="DN220" s="423">
        <f t="shared" si="275"/>
        <v>0</v>
      </c>
      <c r="DO220" s="423">
        <f t="shared" si="275"/>
        <v>0</v>
      </c>
      <c r="DP220" s="423">
        <f t="shared" si="275"/>
        <v>0</v>
      </c>
      <c r="DQ220" s="423">
        <f t="shared" si="275"/>
        <v>0</v>
      </c>
      <c r="DR220" s="423">
        <f t="shared" si="275"/>
        <v>0</v>
      </c>
      <c r="DS220" s="423">
        <f t="shared" si="275"/>
        <v>0</v>
      </c>
      <c r="DT220" s="423">
        <f t="shared" si="275"/>
        <v>0</v>
      </c>
      <c r="DU220" s="423">
        <f t="shared" si="275"/>
        <v>0</v>
      </c>
      <c r="DV220" s="423">
        <f t="shared" si="275"/>
        <v>0</v>
      </c>
      <c r="DW220" s="423">
        <f t="shared" si="275"/>
        <v>0</v>
      </c>
      <c r="DX220" s="423">
        <f t="shared" si="275"/>
        <v>0</v>
      </c>
      <c r="DY220" s="423">
        <f t="shared" si="275"/>
        <v>0</v>
      </c>
      <c r="DZ220" s="423">
        <f t="shared" si="275"/>
        <v>0</v>
      </c>
      <c r="EA220" s="423">
        <f t="shared" si="275"/>
        <v>0</v>
      </c>
      <c r="EB220" s="423">
        <f t="shared" ref="EB220:FA220" si="276">IF(EB$124=0,0,SUM(EB94)/EB$124*EB$127)</f>
        <v>0</v>
      </c>
      <c r="EC220" s="423">
        <f t="shared" si="276"/>
        <v>0</v>
      </c>
      <c r="ED220" s="423">
        <f t="shared" si="276"/>
        <v>0</v>
      </c>
      <c r="EE220" s="423">
        <f t="shared" si="276"/>
        <v>0</v>
      </c>
      <c r="EF220" s="423">
        <f t="shared" si="276"/>
        <v>0</v>
      </c>
      <c r="EG220" s="423">
        <f t="shared" si="276"/>
        <v>0</v>
      </c>
      <c r="EH220" s="423">
        <f t="shared" si="276"/>
        <v>0</v>
      </c>
      <c r="EI220" s="423">
        <f t="shared" si="276"/>
        <v>0</v>
      </c>
      <c r="EJ220" s="423">
        <f t="shared" si="276"/>
        <v>0</v>
      </c>
      <c r="EK220" s="423">
        <f t="shared" si="276"/>
        <v>0</v>
      </c>
      <c r="EL220" s="423">
        <f t="shared" si="276"/>
        <v>0</v>
      </c>
      <c r="EM220" s="423">
        <f t="shared" si="276"/>
        <v>0</v>
      </c>
      <c r="EN220" s="423">
        <f t="shared" si="276"/>
        <v>0</v>
      </c>
      <c r="EO220" s="423">
        <f t="shared" si="276"/>
        <v>0</v>
      </c>
      <c r="EP220" s="423">
        <f t="shared" si="276"/>
        <v>0</v>
      </c>
      <c r="EQ220" s="423">
        <f t="shared" si="276"/>
        <v>0</v>
      </c>
      <c r="ER220" s="423">
        <f t="shared" si="276"/>
        <v>0</v>
      </c>
      <c r="ES220" s="423">
        <f t="shared" si="276"/>
        <v>0</v>
      </c>
      <c r="ET220" s="423">
        <f t="shared" si="276"/>
        <v>0</v>
      </c>
      <c r="EU220" s="423">
        <f t="shared" si="276"/>
        <v>0</v>
      </c>
      <c r="EV220" s="423">
        <f t="shared" si="276"/>
        <v>0</v>
      </c>
      <c r="EW220" s="423">
        <f t="shared" si="276"/>
        <v>0</v>
      </c>
      <c r="EX220" s="423">
        <f t="shared" si="276"/>
        <v>0</v>
      </c>
      <c r="EY220" s="423">
        <f t="shared" si="276"/>
        <v>0</v>
      </c>
      <c r="EZ220" s="423">
        <f t="shared" si="276"/>
        <v>0</v>
      </c>
      <c r="FA220" s="423">
        <f t="shared" si="276"/>
        <v>0</v>
      </c>
      <c r="FB220" s="393" t="str">
        <f t="shared" si="204"/>
        <v>413</v>
      </c>
    </row>
    <row r="221" spans="1:158" x14ac:dyDescent="0.15">
      <c r="A221" s="423" t="s">
        <v>1740</v>
      </c>
      <c r="B221" s="423" t="s">
        <v>1161</v>
      </c>
      <c r="C221" s="424">
        <f t="shared" si="200"/>
        <v>0</v>
      </c>
      <c r="D221" s="423">
        <f t="shared" ref="D221:BO221" si="277">IF(D$124=0,0,SUM(D95)/D$124*D$127)</f>
        <v>0</v>
      </c>
      <c r="E221" s="423">
        <f t="shared" si="277"/>
        <v>0</v>
      </c>
      <c r="F221" s="423">
        <f t="shared" si="277"/>
        <v>0</v>
      </c>
      <c r="G221" s="423">
        <f t="shared" si="277"/>
        <v>0</v>
      </c>
      <c r="H221" s="423">
        <f t="shared" si="277"/>
        <v>0</v>
      </c>
      <c r="I221" s="423">
        <f t="shared" si="277"/>
        <v>0</v>
      </c>
      <c r="J221" s="423">
        <f t="shared" si="277"/>
        <v>0</v>
      </c>
      <c r="K221" s="423">
        <f t="shared" si="277"/>
        <v>0</v>
      </c>
      <c r="L221" s="423">
        <f t="shared" si="277"/>
        <v>0</v>
      </c>
      <c r="M221" s="423">
        <f t="shared" si="277"/>
        <v>0</v>
      </c>
      <c r="N221" s="423">
        <f t="shared" si="277"/>
        <v>0</v>
      </c>
      <c r="O221" s="423">
        <f t="shared" si="277"/>
        <v>0</v>
      </c>
      <c r="P221" s="423">
        <f t="shared" si="277"/>
        <v>0</v>
      </c>
      <c r="Q221" s="423">
        <f t="shared" si="277"/>
        <v>0</v>
      </c>
      <c r="R221" s="423">
        <f t="shared" si="277"/>
        <v>0</v>
      </c>
      <c r="S221" s="423">
        <f t="shared" si="277"/>
        <v>0</v>
      </c>
      <c r="T221" s="423">
        <f t="shared" si="277"/>
        <v>0</v>
      </c>
      <c r="U221" s="423">
        <f t="shared" si="277"/>
        <v>0</v>
      </c>
      <c r="V221" s="423">
        <f t="shared" si="277"/>
        <v>0</v>
      </c>
      <c r="W221" s="423">
        <f t="shared" si="277"/>
        <v>0</v>
      </c>
      <c r="X221" s="423">
        <f t="shared" si="277"/>
        <v>0</v>
      </c>
      <c r="Y221" s="423">
        <f t="shared" si="277"/>
        <v>0</v>
      </c>
      <c r="Z221" s="423">
        <f t="shared" si="277"/>
        <v>0</v>
      </c>
      <c r="AA221" s="423">
        <f t="shared" si="277"/>
        <v>0</v>
      </c>
      <c r="AB221" s="423">
        <f t="shared" si="277"/>
        <v>0</v>
      </c>
      <c r="AC221" s="423">
        <f t="shared" si="277"/>
        <v>0</v>
      </c>
      <c r="AD221" s="423">
        <f t="shared" si="277"/>
        <v>0</v>
      </c>
      <c r="AE221" s="423">
        <f t="shared" si="277"/>
        <v>0</v>
      </c>
      <c r="AF221" s="423">
        <f t="shared" si="277"/>
        <v>0</v>
      </c>
      <c r="AG221" s="423">
        <f t="shared" si="277"/>
        <v>0</v>
      </c>
      <c r="AH221" s="423">
        <f t="shared" si="277"/>
        <v>0</v>
      </c>
      <c r="AI221" s="423">
        <f t="shared" si="277"/>
        <v>0</v>
      </c>
      <c r="AJ221" s="423">
        <f t="shared" si="277"/>
        <v>0</v>
      </c>
      <c r="AK221" s="423">
        <f t="shared" si="277"/>
        <v>0</v>
      </c>
      <c r="AL221" s="423">
        <f t="shared" si="277"/>
        <v>0</v>
      </c>
      <c r="AM221" s="423">
        <f t="shared" si="277"/>
        <v>0</v>
      </c>
      <c r="AN221" s="423">
        <f t="shared" si="277"/>
        <v>0</v>
      </c>
      <c r="AO221" s="423">
        <f t="shared" si="277"/>
        <v>0</v>
      </c>
      <c r="AP221" s="423">
        <f t="shared" si="277"/>
        <v>0</v>
      </c>
      <c r="AQ221" s="423">
        <f t="shared" si="277"/>
        <v>0</v>
      </c>
      <c r="AR221" s="423">
        <f t="shared" si="277"/>
        <v>0</v>
      </c>
      <c r="AS221" s="423">
        <f t="shared" si="277"/>
        <v>0</v>
      </c>
      <c r="AT221" s="423">
        <f t="shared" si="277"/>
        <v>0</v>
      </c>
      <c r="AU221" s="423">
        <f t="shared" si="277"/>
        <v>0</v>
      </c>
      <c r="AV221" s="423">
        <f t="shared" si="277"/>
        <v>0</v>
      </c>
      <c r="AW221" s="423">
        <f t="shared" si="277"/>
        <v>0</v>
      </c>
      <c r="AX221" s="423">
        <f t="shared" si="277"/>
        <v>0</v>
      </c>
      <c r="AY221" s="423">
        <f t="shared" si="277"/>
        <v>0</v>
      </c>
      <c r="AZ221" s="423">
        <f t="shared" si="277"/>
        <v>0</v>
      </c>
      <c r="BA221" s="423">
        <f t="shared" si="277"/>
        <v>0</v>
      </c>
      <c r="BB221" s="423">
        <f t="shared" si="277"/>
        <v>0</v>
      </c>
      <c r="BC221" s="423">
        <f t="shared" si="277"/>
        <v>0</v>
      </c>
      <c r="BD221" s="423">
        <f t="shared" si="277"/>
        <v>0</v>
      </c>
      <c r="BE221" s="423">
        <f t="shared" si="277"/>
        <v>0</v>
      </c>
      <c r="BF221" s="423">
        <f t="shared" si="277"/>
        <v>0</v>
      </c>
      <c r="BG221" s="423">
        <f t="shared" si="277"/>
        <v>0</v>
      </c>
      <c r="BH221" s="423">
        <f t="shared" si="277"/>
        <v>0</v>
      </c>
      <c r="BI221" s="423">
        <f t="shared" si="277"/>
        <v>0</v>
      </c>
      <c r="BJ221" s="423">
        <f t="shared" si="277"/>
        <v>0</v>
      </c>
      <c r="BK221" s="423">
        <f t="shared" si="277"/>
        <v>0</v>
      </c>
      <c r="BL221" s="423">
        <f t="shared" si="277"/>
        <v>0</v>
      </c>
      <c r="BM221" s="423">
        <f t="shared" si="277"/>
        <v>0</v>
      </c>
      <c r="BN221" s="423">
        <f t="shared" si="277"/>
        <v>0</v>
      </c>
      <c r="BO221" s="423">
        <f t="shared" si="277"/>
        <v>0</v>
      </c>
      <c r="BP221" s="423">
        <f t="shared" ref="BP221:EA221" si="278">IF(BP$124=0,0,SUM(BP95)/BP$124*BP$127)</f>
        <v>0</v>
      </c>
      <c r="BQ221" s="423">
        <f t="shared" si="278"/>
        <v>0</v>
      </c>
      <c r="BR221" s="423">
        <f t="shared" si="278"/>
        <v>0</v>
      </c>
      <c r="BS221" s="423">
        <f t="shared" si="278"/>
        <v>0</v>
      </c>
      <c r="BT221" s="423">
        <f t="shared" si="278"/>
        <v>0</v>
      </c>
      <c r="BU221" s="423">
        <f t="shared" si="278"/>
        <v>0</v>
      </c>
      <c r="BV221" s="423">
        <f t="shared" si="278"/>
        <v>0</v>
      </c>
      <c r="BW221" s="423">
        <f t="shared" si="278"/>
        <v>0</v>
      </c>
      <c r="BX221" s="423">
        <f t="shared" si="278"/>
        <v>0</v>
      </c>
      <c r="BY221" s="423">
        <f t="shared" si="278"/>
        <v>0</v>
      </c>
      <c r="BZ221" s="423">
        <f t="shared" si="278"/>
        <v>0</v>
      </c>
      <c r="CA221" s="423">
        <f t="shared" si="278"/>
        <v>0</v>
      </c>
      <c r="CB221" s="423">
        <f t="shared" si="278"/>
        <v>0</v>
      </c>
      <c r="CC221" s="423">
        <f t="shared" si="278"/>
        <v>0</v>
      </c>
      <c r="CD221" s="423">
        <f t="shared" si="278"/>
        <v>0</v>
      </c>
      <c r="CE221" s="423">
        <f t="shared" si="278"/>
        <v>0</v>
      </c>
      <c r="CF221" s="423">
        <f t="shared" si="278"/>
        <v>0</v>
      </c>
      <c r="CG221" s="423">
        <f t="shared" si="278"/>
        <v>0</v>
      </c>
      <c r="CH221" s="423">
        <f t="shared" si="278"/>
        <v>0</v>
      </c>
      <c r="CI221" s="423">
        <f t="shared" si="278"/>
        <v>0</v>
      </c>
      <c r="CJ221" s="423">
        <f t="shared" si="278"/>
        <v>0</v>
      </c>
      <c r="CK221" s="423">
        <f t="shared" si="278"/>
        <v>0</v>
      </c>
      <c r="CL221" s="423">
        <f t="shared" si="278"/>
        <v>0</v>
      </c>
      <c r="CM221" s="423">
        <f t="shared" si="278"/>
        <v>0</v>
      </c>
      <c r="CN221" s="423">
        <f t="shared" si="278"/>
        <v>0</v>
      </c>
      <c r="CO221" s="423">
        <f t="shared" si="278"/>
        <v>0</v>
      </c>
      <c r="CP221" s="423">
        <f t="shared" si="278"/>
        <v>0</v>
      </c>
      <c r="CQ221" s="423">
        <f t="shared" si="278"/>
        <v>0</v>
      </c>
      <c r="CR221" s="423">
        <f t="shared" si="278"/>
        <v>0</v>
      </c>
      <c r="CS221" s="423">
        <f t="shared" si="278"/>
        <v>0</v>
      </c>
      <c r="CT221" s="423">
        <f t="shared" si="278"/>
        <v>0</v>
      </c>
      <c r="CU221" s="423">
        <f t="shared" si="278"/>
        <v>0</v>
      </c>
      <c r="CV221" s="423">
        <f t="shared" si="278"/>
        <v>0</v>
      </c>
      <c r="CW221" s="423">
        <f t="shared" si="278"/>
        <v>0</v>
      </c>
      <c r="CX221" s="423">
        <f t="shared" si="278"/>
        <v>0</v>
      </c>
      <c r="CY221" s="423">
        <f t="shared" si="278"/>
        <v>0</v>
      </c>
      <c r="CZ221" s="423">
        <f t="shared" si="278"/>
        <v>0</v>
      </c>
      <c r="DA221" s="423">
        <f t="shared" si="278"/>
        <v>0</v>
      </c>
      <c r="DB221" s="423">
        <f t="shared" si="278"/>
        <v>0</v>
      </c>
      <c r="DC221" s="423">
        <f t="shared" si="278"/>
        <v>0</v>
      </c>
      <c r="DD221" s="423">
        <f t="shared" si="278"/>
        <v>0</v>
      </c>
      <c r="DE221" s="423">
        <f t="shared" si="278"/>
        <v>0</v>
      </c>
      <c r="DF221" s="423">
        <f t="shared" si="278"/>
        <v>0</v>
      </c>
      <c r="DG221" s="423">
        <f t="shared" si="278"/>
        <v>0</v>
      </c>
      <c r="DH221" s="423">
        <f t="shared" si="278"/>
        <v>0</v>
      </c>
      <c r="DI221" s="423">
        <f t="shared" si="278"/>
        <v>0</v>
      </c>
      <c r="DJ221" s="423">
        <f t="shared" si="278"/>
        <v>0</v>
      </c>
      <c r="DK221" s="423">
        <f t="shared" si="278"/>
        <v>0</v>
      </c>
      <c r="DL221" s="423">
        <f t="shared" si="278"/>
        <v>0</v>
      </c>
      <c r="DM221" s="423">
        <f t="shared" si="278"/>
        <v>0</v>
      </c>
      <c r="DN221" s="423">
        <f t="shared" si="278"/>
        <v>0</v>
      </c>
      <c r="DO221" s="423">
        <f t="shared" si="278"/>
        <v>0</v>
      </c>
      <c r="DP221" s="423">
        <f t="shared" si="278"/>
        <v>0</v>
      </c>
      <c r="DQ221" s="423">
        <f t="shared" si="278"/>
        <v>0</v>
      </c>
      <c r="DR221" s="423">
        <f t="shared" si="278"/>
        <v>0</v>
      </c>
      <c r="DS221" s="423">
        <f t="shared" si="278"/>
        <v>0</v>
      </c>
      <c r="DT221" s="423">
        <f t="shared" si="278"/>
        <v>0</v>
      </c>
      <c r="DU221" s="423">
        <f t="shared" si="278"/>
        <v>0</v>
      </c>
      <c r="DV221" s="423">
        <f t="shared" si="278"/>
        <v>0</v>
      </c>
      <c r="DW221" s="423">
        <f t="shared" si="278"/>
        <v>0</v>
      </c>
      <c r="DX221" s="423">
        <f t="shared" si="278"/>
        <v>0</v>
      </c>
      <c r="DY221" s="423">
        <f t="shared" si="278"/>
        <v>0</v>
      </c>
      <c r="DZ221" s="423">
        <f t="shared" si="278"/>
        <v>0</v>
      </c>
      <c r="EA221" s="423">
        <f t="shared" si="278"/>
        <v>0</v>
      </c>
      <c r="EB221" s="423">
        <f t="shared" ref="EB221:FA221" si="279">IF(EB$124=0,0,SUM(EB95)/EB$124*EB$127)</f>
        <v>0</v>
      </c>
      <c r="EC221" s="423">
        <f t="shared" si="279"/>
        <v>0</v>
      </c>
      <c r="ED221" s="423">
        <f t="shared" si="279"/>
        <v>0</v>
      </c>
      <c r="EE221" s="423">
        <f t="shared" si="279"/>
        <v>0</v>
      </c>
      <c r="EF221" s="423">
        <f t="shared" si="279"/>
        <v>0</v>
      </c>
      <c r="EG221" s="423">
        <f t="shared" si="279"/>
        <v>0</v>
      </c>
      <c r="EH221" s="423">
        <f t="shared" si="279"/>
        <v>0</v>
      </c>
      <c r="EI221" s="423">
        <f t="shared" si="279"/>
        <v>0</v>
      </c>
      <c r="EJ221" s="423">
        <f t="shared" si="279"/>
        <v>0</v>
      </c>
      <c r="EK221" s="423">
        <f t="shared" si="279"/>
        <v>0</v>
      </c>
      <c r="EL221" s="423">
        <f t="shared" si="279"/>
        <v>0</v>
      </c>
      <c r="EM221" s="423">
        <f t="shared" si="279"/>
        <v>0</v>
      </c>
      <c r="EN221" s="423">
        <f t="shared" si="279"/>
        <v>0</v>
      </c>
      <c r="EO221" s="423">
        <f t="shared" si="279"/>
        <v>0</v>
      </c>
      <c r="EP221" s="423">
        <f t="shared" si="279"/>
        <v>0</v>
      </c>
      <c r="EQ221" s="423">
        <f t="shared" si="279"/>
        <v>0</v>
      </c>
      <c r="ER221" s="423">
        <f t="shared" si="279"/>
        <v>0</v>
      </c>
      <c r="ES221" s="423">
        <f t="shared" si="279"/>
        <v>0</v>
      </c>
      <c r="ET221" s="423">
        <f t="shared" si="279"/>
        <v>0</v>
      </c>
      <c r="EU221" s="423">
        <f t="shared" si="279"/>
        <v>0</v>
      </c>
      <c r="EV221" s="423">
        <f t="shared" si="279"/>
        <v>0</v>
      </c>
      <c r="EW221" s="423">
        <f t="shared" si="279"/>
        <v>0</v>
      </c>
      <c r="EX221" s="423">
        <f t="shared" si="279"/>
        <v>0</v>
      </c>
      <c r="EY221" s="423">
        <f t="shared" si="279"/>
        <v>0</v>
      </c>
      <c r="EZ221" s="423">
        <f t="shared" si="279"/>
        <v>0</v>
      </c>
      <c r="FA221" s="423">
        <f t="shared" si="279"/>
        <v>0</v>
      </c>
      <c r="FB221" s="393" t="str">
        <f t="shared" si="204"/>
        <v>413</v>
      </c>
    </row>
    <row r="222" spans="1:158" x14ac:dyDescent="0.15">
      <c r="A222" s="423" t="s">
        <v>1739</v>
      </c>
      <c r="B222" s="423" t="s">
        <v>1162</v>
      </c>
      <c r="C222" s="424">
        <f t="shared" si="200"/>
        <v>0</v>
      </c>
      <c r="D222" s="423">
        <f t="shared" ref="D222:BO222" si="280">IF(D$124=0,0,SUM(D96)/D$124*D$127)</f>
        <v>0</v>
      </c>
      <c r="E222" s="423">
        <f t="shared" si="280"/>
        <v>0</v>
      </c>
      <c r="F222" s="423">
        <f t="shared" si="280"/>
        <v>0</v>
      </c>
      <c r="G222" s="423">
        <f t="shared" si="280"/>
        <v>0</v>
      </c>
      <c r="H222" s="423">
        <f t="shared" si="280"/>
        <v>0</v>
      </c>
      <c r="I222" s="423">
        <f t="shared" si="280"/>
        <v>0</v>
      </c>
      <c r="J222" s="423">
        <f t="shared" si="280"/>
        <v>0</v>
      </c>
      <c r="K222" s="423">
        <f t="shared" si="280"/>
        <v>0</v>
      </c>
      <c r="L222" s="423">
        <f t="shared" si="280"/>
        <v>0</v>
      </c>
      <c r="M222" s="423">
        <f t="shared" si="280"/>
        <v>0</v>
      </c>
      <c r="N222" s="423">
        <f t="shared" si="280"/>
        <v>0</v>
      </c>
      <c r="O222" s="423">
        <f t="shared" si="280"/>
        <v>0</v>
      </c>
      <c r="P222" s="423">
        <f t="shared" si="280"/>
        <v>0</v>
      </c>
      <c r="Q222" s="423">
        <f t="shared" si="280"/>
        <v>0</v>
      </c>
      <c r="R222" s="423">
        <f t="shared" si="280"/>
        <v>0</v>
      </c>
      <c r="S222" s="423">
        <f t="shared" si="280"/>
        <v>0</v>
      </c>
      <c r="T222" s="423">
        <f t="shared" si="280"/>
        <v>0</v>
      </c>
      <c r="U222" s="423">
        <f t="shared" si="280"/>
        <v>0</v>
      </c>
      <c r="V222" s="423">
        <f t="shared" si="280"/>
        <v>0</v>
      </c>
      <c r="W222" s="423">
        <f t="shared" si="280"/>
        <v>0</v>
      </c>
      <c r="X222" s="423">
        <f t="shared" si="280"/>
        <v>0</v>
      </c>
      <c r="Y222" s="423">
        <f t="shared" si="280"/>
        <v>0</v>
      </c>
      <c r="Z222" s="423">
        <f t="shared" si="280"/>
        <v>0</v>
      </c>
      <c r="AA222" s="423">
        <f t="shared" si="280"/>
        <v>0</v>
      </c>
      <c r="AB222" s="423">
        <f t="shared" si="280"/>
        <v>0</v>
      </c>
      <c r="AC222" s="423">
        <f t="shared" si="280"/>
        <v>0</v>
      </c>
      <c r="AD222" s="423">
        <f t="shared" si="280"/>
        <v>0</v>
      </c>
      <c r="AE222" s="423">
        <f t="shared" si="280"/>
        <v>0</v>
      </c>
      <c r="AF222" s="423">
        <f t="shared" si="280"/>
        <v>0</v>
      </c>
      <c r="AG222" s="423">
        <f t="shared" si="280"/>
        <v>0</v>
      </c>
      <c r="AH222" s="423">
        <f t="shared" si="280"/>
        <v>0</v>
      </c>
      <c r="AI222" s="423">
        <f t="shared" si="280"/>
        <v>0</v>
      </c>
      <c r="AJ222" s="423">
        <f t="shared" si="280"/>
        <v>0</v>
      </c>
      <c r="AK222" s="423">
        <f t="shared" si="280"/>
        <v>0</v>
      </c>
      <c r="AL222" s="423">
        <f t="shared" si="280"/>
        <v>0</v>
      </c>
      <c r="AM222" s="423">
        <f t="shared" si="280"/>
        <v>0</v>
      </c>
      <c r="AN222" s="423">
        <f t="shared" si="280"/>
        <v>0</v>
      </c>
      <c r="AO222" s="423">
        <f t="shared" si="280"/>
        <v>0</v>
      </c>
      <c r="AP222" s="423">
        <f t="shared" si="280"/>
        <v>0</v>
      </c>
      <c r="AQ222" s="423">
        <f t="shared" si="280"/>
        <v>0</v>
      </c>
      <c r="AR222" s="423">
        <f t="shared" si="280"/>
        <v>0</v>
      </c>
      <c r="AS222" s="423">
        <f t="shared" si="280"/>
        <v>0</v>
      </c>
      <c r="AT222" s="423">
        <f t="shared" si="280"/>
        <v>0</v>
      </c>
      <c r="AU222" s="423">
        <f t="shared" si="280"/>
        <v>0</v>
      </c>
      <c r="AV222" s="423">
        <f t="shared" si="280"/>
        <v>0</v>
      </c>
      <c r="AW222" s="423">
        <f t="shared" si="280"/>
        <v>0</v>
      </c>
      <c r="AX222" s="423">
        <f t="shared" si="280"/>
        <v>0</v>
      </c>
      <c r="AY222" s="423">
        <f t="shared" si="280"/>
        <v>0</v>
      </c>
      <c r="AZ222" s="423">
        <f t="shared" si="280"/>
        <v>0</v>
      </c>
      <c r="BA222" s="423">
        <f t="shared" si="280"/>
        <v>0</v>
      </c>
      <c r="BB222" s="423">
        <f t="shared" si="280"/>
        <v>0</v>
      </c>
      <c r="BC222" s="423">
        <f t="shared" si="280"/>
        <v>0</v>
      </c>
      <c r="BD222" s="423">
        <f t="shared" si="280"/>
        <v>0</v>
      </c>
      <c r="BE222" s="423">
        <f t="shared" si="280"/>
        <v>0</v>
      </c>
      <c r="BF222" s="423">
        <f t="shared" si="280"/>
        <v>0</v>
      </c>
      <c r="BG222" s="423">
        <f t="shared" si="280"/>
        <v>0</v>
      </c>
      <c r="BH222" s="423">
        <f t="shared" si="280"/>
        <v>0</v>
      </c>
      <c r="BI222" s="423">
        <f t="shared" si="280"/>
        <v>0</v>
      </c>
      <c r="BJ222" s="423">
        <f t="shared" si="280"/>
        <v>0</v>
      </c>
      <c r="BK222" s="423">
        <f t="shared" si="280"/>
        <v>0</v>
      </c>
      <c r="BL222" s="423">
        <f t="shared" si="280"/>
        <v>0</v>
      </c>
      <c r="BM222" s="423">
        <f t="shared" si="280"/>
        <v>0</v>
      </c>
      <c r="BN222" s="423">
        <f t="shared" si="280"/>
        <v>0</v>
      </c>
      <c r="BO222" s="423">
        <f t="shared" si="280"/>
        <v>0</v>
      </c>
      <c r="BP222" s="423">
        <f t="shared" ref="BP222:EA222" si="281">IF(BP$124=0,0,SUM(BP96)/BP$124*BP$127)</f>
        <v>0</v>
      </c>
      <c r="BQ222" s="423">
        <f t="shared" si="281"/>
        <v>0</v>
      </c>
      <c r="BR222" s="423">
        <f t="shared" si="281"/>
        <v>0</v>
      </c>
      <c r="BS222" s="423">
        <f t="shared" si="281"/>
        <v>0</v>
      </c>
      <c r="BT222" s="423">
        <f t="shared" si="281"/>
        <v>0</v>
      </c>
      <c r="BU222" s="423">
        <f t="shared" si="281"/>
        <v>0</v>
      </c>
      <c r="BV222" s="423">
        <f t="shared" si="281"/>
        <v>0</v>
      </c>
      <c r="BW222" s="423">
        <f t="shared" si="281"/>
        <v>0</v>
      </c>
      <c r="BX222" s="423">
        <f t="shared" si="281"/>
        <v>0</v>
      </c>
      <c r="BY222" s="423">
        <f t="shared" si="281"/>
        <v>0</v>
      </c>
      <c r="BZ222" s="423">
        <f t="shared" si="281"/>
        <v>0</v>
      </c>
      <c r="CA222" s="423">
        <f t="shared" si="281"/>
        <v>0</v>
      </c>
      <c r="CB222" s="423">
        <f t="shared" si="281"/>
        <v>0</v>
      </c>
      <c r="CC222" s="423">
        <f t="shared" si="281"/>
        <v>0</v>
      </c>
      <c r="CD222" s="423">
        <f t="shared" si="281"/>
        <v>0</v>
      </c>
      <c r="CE222" s="423">
        <f t="shared" si="281"/>
        <v>0</v>
      </c>
      <c r="CF222" s="423">
        <f t="shared" si="281"/>
        <v>0</v>
      </c>
      <c r="CG222" s="423">
        <f t="shared" si="281"/>
        <v>0</v>
      </c>
      <c r="CH222" s="423">
        <f t="shared" si="281"/>
        <v>0</v>
      </c>
      <c r="CI222" s="423">
        <f t="shared" si="281"/>
        <v>0</v>
      </c>
      <c r="CJ222" s="423">
        <f t="shared" si="281"/>
        <v>0</v>
      </c>
      <c r="CK222" s="423">
        <f t="shared" si="281"/>
        <v>0</v>
      </c>
      <c r="CL222" s="423">
        <f t="shared" si="281"/>
        <v>0</v>
      </c>
      <c r="CM222" s="423">
        <f t="shared" si="281"/>
        <v>0</v>
      </c>
      <c r="CN222" s="423">
        <f t="shared" si="281"/>
        <v>0</v>
      </c>
      <c r="CO222" s="423">
        <f t="shared" si="281"/>
        <v>0</v>
      </c>
      <c r="CP222" s="423">
        <f t="shared" si="281"/>
        <v>0</v>
      </c>
      <c r="CQ222" s="423">
        <f t="shared" si="281"/>
        <v>0</v>
      </c>
      <c r="CR222" s="423">
        <f t="shared" si="281"/>
        <v>0</v>
      </c>
      <c r="CS222" s="423">
        <f t="shared" si="281"/>
        <v>0</v>
      </c>
      <c r="CT222" s="423">
        <f t="shared" si="281"/>
        <v>0</v>
      </c>
      <c r="CU222" s="423">
        <f t="shared" si="281"/>
        <v>0</v>
      </c>
      <c r="CV222" s="423">
        <f t="shared" si="281"/>
        <v>0</v>
      </c>
      <c r="CW222" s="423">
        <f t="shared" si="281"/>
        <v>0</v>
      </c>
      <c r="CX222" s="423">
        <f t="shared" si="281"/>
        <v>0</v>
      </c>
      <c r="CY222" s="423">
        <f t="shared" si="281"/>
        <v>0</v>
      </c>
      <c r="CZ222" s="423">
        <f t="shared" si="281"/>
        <v>0</v>
      </c>
      <c r="DA222" s="423">
        <f t="shared" si="281"/>
        <v>0</v>
      </c>
      <c r="DB222" s="423">
        <f t="shared" si="281"/>
        <v>0</v>
      </c>
      <c r="DC222" s="423">
        <f t="shared" si="281"/>
        <v>0</v>
      </c>
      <c r="DD222" s="423">
        <f t="shared" si="281"/>
        <v>0</v>
      </c>
      <c r="DE222" s="423">
        <f t="shared" si="281"/>
        <v>0</v>
      </c>
      <c r="DF222" s="423">
        <f t="shared" si="281"/>
        <v>0</v>
      </c>
      <c r="DG222" s="423">
        <f t="shared" si="281"/>
        <v>0</v>
      </c>
      <c r="DH222" s="423">
        <f t="shared" si="281"/>
        <v>0</v>
      </c>
      <c r="DI222" s="423">
        <f t="shared" si="281"/>
        <v>0</v>
      </c>
      <c r="DJ222" s="423">
        <f t="shared" si="281"/>
        <v>0</v>
      </c>
      <c r="DK222" s="423">
        <f t="shared" si="281"/>
        <v>0</v>
      </c>
      <c r="DL222" s="423">
        <f t="shared" si="281"/>
        <v>0</v>
      </c>
      <c r="DM222" s="423">
        <f t="shared" si="281"/>
        <v>0</v>
      </c>
      <c r="DN222" s="423">
        <f t="shared" si="281"/>
        <v>0</v>
      </c>
      <c r="DO222" s="423">
        <f t="shared" si="281"/>
        <v>0</v>
      </c>
      <c r="DP222" s="423">
        <f t="shared" si="281"/>
        <v>0</v>
      </c>
      <c r="DQ222" s="423">
        <f t="shared" si="281"/>
        <v>0</v>
      </c>
      <c r="DR222" s="423">
        <f t="shared" si="281"/>
        <v>0</v>
      </c>
      <c r="DS222" s="423">
        <f t="shared" si="281"/>
        <v>0</v>
      </c>
      <c r="DT222" s="423">
        <f t="shared" si="281"/>
        <v>0</v>
      </c>
      <c r="DU222" s="423">
        <f t="shared" si="281"/>
        <v>0</v>
      </c>
      <c r="DV222" s="423">
        <f t="shared" si="281"/>
        <v>0</v>
      </c>
      <c r="DW222" s="423">
        <f t="shared" si="281"/>
        <v>0</v>
      </c>
      <c r="DX222" s="423">
        <f t="shared" si="281"/>
        <v>0</v>
      </c>
      <c r="DY222" s="423">
        <f t="shared" si="281"/>
        <v>0</v>
      </c>
      <c r="DZ222" s="423">
        <f t="shared" si="281"/>
        <v>0</v>
      </c>
      <c r="EA222" s="423">
        <f t="shared" si="281"/>
        <v>0</v>
      </c>
      <c r="EB222" s="423">
        <f t="shared" ref="EB222:FA222" si="282">IF(EB$124=0,0,SUM(EB96)/EB$124*EB$127)</f>
        <v>0</v>
      </c>
      <c r="EC222" s="423">
        <f t="shared" si="282"/>
        <v>0</v>
      </c>
      <c r="ED222" s="423">
        <f t="shared" si="282"/>
        <v>0</v>
      </c>
      <c r="EE222" s="423">
        <f t="shared" si="282"/>
        <v>0</v>
      </c>
      <c r="EF222" s="423">
        <f t="shared" si="282"/>
        <v>0</v>
      </c>
      <c r="EG222" s="423">
        <f t="shared" si="282"/>
        <v>0</v>
      </c>
      <c r="EH222" s="423">
        <f t="shared" si="282"/>
        <v>0</v>
      </c>
      <c r="EI222" s="423">
        <f t="shared" si="282"/>
        <v>0</v>
      </c>
      <c r="EJ222" s="423">
        <f t="shared" si="282"/>
        <v>0</v>
      </c>
      <c r="EK222" s="423">
        <f t="shared" si="282"/>
        <v>0</v>
      </c>
      <c r="EL222" s="423">
        <f t="shared" si="282"/>
        <v>0</v>
      </c>
      <c r="EM222" s="423">
        <f t="shared" si="282"/>
        <v>0</v>
      </c>
      <c r="EN222" s="423">
        <f t="shared" si="282"/>
        <v>0</v>
      </c>
      <c r="EO222" s="423">
        <f t="shared" si="282"/>
        <v>0</v>
      </c>
      <c r="EP222" s="423">
        <f t="shared" si="282"/>
        <v>0</v>
      </c>
      <c r="EQ222" s="423">
        <f t="shared" si="282"/>
        <v>0</v>
      </c>
      <c r="ER222" s="423">
        <f t="shared" si="282"/>
        <v>0</v>
      </c>
      <c r="ES222" s="423">
        <f t="shared" si="282"/>
        <v>0</v>
      </c>
      <c r="ET222" s="423">
        <f t="shared" si="282"/>
        <v>0</v>
      </c>
      <c r="EU222" s="423">
        <f t="shared" si="282"/>
        <v>0</v>
      </c>
      <c r="EV222" s="423">
        <f t="shared" si="282"/>
        <v>0</v>
      </c>
      <c r="EW222" s="423">
        <f t="shared" si="282"/>
        <v>0</v>
      </c>
      <c r="EX222" s="423">
        <f t="shared" si="282"/>
        <v>0</v>
      </c>
      <c r="EY222" s="423">
        <f t="shared" si="282"/>
        <v>0</v>
      </c>
      <c r="EZ222" s="423">
        <f t="shared" si="282"/>
        <v>0</v>
      </c>
      <c r="FA222" s="423">
        <f t="shared" si="282"/>
        <v>0</v>
      </c>
      <c r="FB222" s="393" t="str">
        <f t="shared" si="204"/>
        <v>419</v>
      </c>
    </row>
    <row r="223" spans="1:158" x14ac:dyDescent="0.15">
      <c r="A223" s="423" t="s">
        <v>1738</v>
      </c>
      <c r="B223" s="423" t="s">
        <v>1163</v>
      </c>
      <c r="C223" s="424">
        <f t="shared" si="200"/>
        <v>0</v>
      </c>
      <c r="D223" s="423">
        <f t="shared" ref="D223:BO223" si="283">IF(D$124=0,0,SUM(D97)/D$124*D$127)</f>
        <v>0</v>
      </c>
      <c r="E223" s="423">
        <f t="shared" si="283"/>
        <v>0</v>
      </c>
      <c r="F223" s="423">
        <f t="shared" si="283"/>
        <v>0</v>
      </c>
      <c r="G223" s="423">
        <f t="shared" si="283"/>
        <v>0</v>
      </c>
      <c r="H223" s="423">
        <f t="shared" si="283"/>
        <v>0</v>
      </c>
      <c r="I223" s="423">
        <f t="shared" si="283"/>
        <v>0</v>
      </c>
      <c r="J223" s="423">
        <f t="shared" si="283"/>
        <v>0</v>
      </c>
      <c r="K223" s="423">
        <f t="shared" si="283"/>
        <v>0</v>
      </c>
      <c r="L223" s="423">
        <f t="shared" si="283"/>
        <v>0</v>
      </c>
      <c r="M223" s="423">
        <f t="shared" si="283"/>
        <v>0</v>
      </c>
      <c r="N223" s="423">
        <f t="shared" si="283"/>
        <v>0</v>
      </c>
      <c r="O223" s="423">
        <f t="shared" si="283"/>
        <v>0</v>
      </c>
      <c r="P223" s="423">
        <f t="shared" si="283"/>
        <v>0</v>
      </c>
      <c r="Q223" s="423">
        <f t="shared" si="283"/>
        <v>0</v>
      </c>
      <c r="R223" s="423">
        <f t="shared" si="283"/>
        <v>0</v>
      </c>
      <c r="S223" s="423">
        <f t="shared" si="283"/>
        <v>0</v>
      </c>
      <c r="T223" s="423">
        <f t="shared" si="283"/>
        <v>0</v>
      </c>
      <c r="U223" s="423">
        <f t="shared" si="283"/>
        <v>0</v>
      </c>
      <c r="V223" s="423">
        <f t="shared" si="283"/>
        <v>0</v>
      </c>
      <c r="W223" s="423">
        <f t="shared" si="283"/>
        <v>0</v>
      </c>
      <c r="X223" s="423">
        <f t="shared" si="283"/>
        <v>0</v>
      </c>
      <c r="Y223" s="423">
        <f t="shared" si="283"/>
        <v>0</v>
      </c>
      <c r="Z223" s="423">
        <f t="shared" si="283"/>
        <v>0</v>
      </c>
      <c r="AA223" s="423">
        <f t="shared" si="283"/>
        <v>0</v>
      </c>
      <c r="AB223" s="423">
        <f t="shared" si="283"/>
        <v>0</v>
      </c>
      <c r="AC223" s="423">
        <f t="shared" si="283"/>
        <v>0</v>
      </c>
      <c r="AD223" s="423">
        <f t="shared" si="283"/>
        <v>0</v>
      </c>
      <c r="AE223" s="423">
        <f t="shared" si="283"/>
        <v>0</v>
      </c>
      <c r="AF223" s="423">
        <f t="shared" si="283"/>
        <v>0</v>
      </c>
      <c r="AG223" s="423">
        <f t="shared" si="283"/>
        <v>0</v>
      </c>
      <c r="AH223" s="423">
        <f t="shared" si="283"/>
        <v>0</v>
      </c>
      <c r="AI223" s="423">
        <f t="shared" si="283"/>
        <v>0</v>
      </c>
      <c r="AJ223" s="423">
        <f t="shared" si="283"/>
        <v>0</v>
      </c>
      <c r="AK223" s="423">
        <f t="shared" si="283"/>
        <v>0</v>
      </c>
      <c r="AL223" s="423">
        <f t="shared" si="283"/>
        <v>0</v>
      </c>
      <c r="AM223" s="423">
        <f t="shared" si="283"/>
        <v>0</v>
      </c>
      <c r="AN223" s="423">
        <f t="shared" si="283"/>
        <v>0</v>
      </c>
      <c r="AO223" s="423">
        <f t="shared" si="283"/>
        <v>0</v>
      </c>
      <c r="AP223" s="423">
        <f t="shared" si="283"/>
        <v>0</v>
      </c>
      <c r="AQ223" s="423">
        <f t="shared" si="283"/>
        <v>0</v>
      </c>
      <c r="AR223" s="423">
        <f t="shared" si="283"/>
        <v>0</v>
      </c>
      <c r="AS223" s="423">
        <f t="shared" si="283"/>
        <v>0</v>
      </c>
      <c r="AT223" s="423">
        <f t="shared" si="283"/>
        <v>0</v>
      </c>
      <c r="AU223" s="423">
        <f t="shared" si="283"/>
        <v>0</v>
      </c>
      <c r="AV223" s="423">
        <f t="shared" si="283"/>
        <v>0</v>
      </c>
      <c r="AW223" s="423">
        <f t="shared" si="283"/>
        <v>0</v>
      </c>
      <c r="AX223" s="423">
        <f t="shared" si="283"/>
        <v>0</v>
      </c>
      <c r="AY223" s="423">
        <f t="shared" si="283"/>
        <v>0</v>
      </c>
      <c r="AZ223" s="423">
        <f t="shared" si="283"/>
        <v>0</v>
      </c>
      <c r="BA223" s="423">
        <f t="shared" si="283"/>
        <v>0</v>
      </c>
      <c r="BB223" s="423">
        <f t="shared" si="283"/>
        <v>0</v>
      </c>
      <c r="BC223" s="423">
        <f t="shared" si="283"/>
        <v>0</v>
      </c>
      <c r="BD223" s="423">
        <f t="shared" si="283"/>
        <v>0</v>
      </c>
      <c r="BE223" s="423">
        <f t="shared" si="283"/>
        <v>0</v>
      </c>
      <c r="BF223" s="423">
        <f t="shared" si="283"/>
        <v>0</v>
      </c>
      <c r="BG223" s="423">
        <f t="shared" si="283"/>
        <v>0</v>
      </c>
      <c r="BH223" s="423">
        <f t="shared" si="283"/>
        <v>0</v>
      </c>
      <c r="BI223" s="423">
        <f t="shared" si="283"/>
        <v>0</v>
      </c>
      <c r="BJ223" s="423">
        <f t="shared" si="283"/>
        <v>0</v>
      </c>
      <c r="BK223" s="423">
        <f t="shared" si="283"/>
        <v>0</v>
      </c>
      <c r="BL223" s="423">
        <f t="shared" si="283"/>
        <v>0</v>
      </c>
      <c r="BM223" s="423">
        <f t="shared" si="283"/>
        <v>0</v>
      </c>
      <c r="BN223" s="423">
        <f t="shared" si="283"/>
        <v>0</v>
      </c>
      <c r="BO223" s="423">
        <f t="shared" si="283"/>
        <v>0</v>
      </c>
      <c r="BP223" s="423">
        <f t="shared" ref="BP223:EA223" si="284">IF(BP$124=0,0,SUM(BP97)/BP$124*BP$127)</f>
        <v>0</v>
      </c>
      <c r="BQ223" s="423">
        <f t="shared" si="284"/>
        <v>0</v>
      </c>
      <c r="BR223" s="423">
        <f t="shared" si="284"/>
        <v>0</v>
      </c>
      <c r="BS223" s="423">
        <f t="shared" si="284"/>
        <v>0</v>
      </c>
      <c r="BT223" s="423">
        <f t="shared" si="284"/>
        <v>0</v>
      </c>
      <c r="BU223" s="423">
        <f t="shared" si="284"/>
        <v>0</v>
      </c>
      <c r="BV223" s="423">
        <f t="shared" si="284"/>
        <v>0</v>
      </c>
      <c r="BW223" s="423">
        <f t="shared" si="284"/>
        <v>0</v>
      </c>
      <c r="BX223" s="423">
        <f t="shared" si="284"/>
        <v>0</v>
      </c>
      <c r="BY223" s="423">
        <f t="shared" si="284"/>
        <v>0</v>
      </c>
      <c r="BZ223" s="423">
        <f t="shared" si="284"/>
        <v>0</v>
      </c>
      <c r="CA223" s="423">
        <f t="shared" si="284"/>
        <v>0</v>
      </c>
      <c r="CB223" s="423">
        <f t="shared" si="284"/>
        <v>0</v>
      </c>
      <c r="CC223" s="423">
        <f t="shared" si="284"/>
        <v>0</v>
      </c>
      <c r="CD223" s="423">
        <f t="shared" si="284"/>
        <v>0</v>
      </c>
      <c r="CE223" s="423">
        <f t="shared" si="284"/>
        <v>0</v>
      </c>
      <c r="CF223" s="423">
        <f t="shared" si="284"/>
        <v>0</v>
      </c>
      <c r="CG223" s="423">
        <f t="shared" si="284"/>
        <v>0</v>
      </c>
      <c r="CH223" s="423">
        <f t="shared" si="284"/>
        <v>0</v>
      </c>
      <c r="CI223" s="423">
        <f t="shared" si="284"/>
        <v>0</v>
      </c>
      <c r="CJ223" s="423">
        <f t="shared" si="284"/>
        <v>0</v>
      </c>
      <c r="CK223" s="423">
        <f t="shared" si="284"/>
        <v>0</v>
      </c>
      <c r="CL223" s="423">
        <f t="shared" si="284"/>
        <v>0</v>
      </c>
      <c r="CM223" s="423">
        <f t="shared" si="284"/>
        <v>0</v>
      </c>
      <c r="CN223" s="423">
        <f t="shared" si="284"/>
        <v>0</v>
      </c>
      <c r="CO223" s="423">
        <f t="shared" si="284"/>
        <v>0</v>
      </c>
      <c r="CP223" s="423">
        <f t="shared" si="284"/>
        <v>0</v>
      </c>
      <c r="CQ223" s="423">
        <f t="shared" si="284"/>
        <v>0</v>
      </c>
      <c r="CR223" s="423">
        <f t="shared" si="284"/>
        <v>0</v>
      </c>
      <c r="CS223" s="423">
        <f t="shared" si="284"/>
        <v>0</v>
      </c>
      <c r="CT223" s="423">
        <f t="shared" si="284"/>
        <v>0</v>
      </c>
      <c r="CU223" s="423">
        <f t="shared" si="284"/>
        <v>0</v>
      </c>
      <c r="CV223" s="423">
        <f t="shared" si="284"/>
        <v>0</v>
      </c>
      <c r="CW223" s="423">
        <f t="shared" si="284"/>
        <v>0</v>
      </c>
      <c r="CX223" s="423">
        <f t="shared" si="284"/>
        <v>0</v>
      </c>
      <c r="CY223" s="423">
        <f t="shared" si="284"/>
        <v>0</v>
      </c>
      <c r="CZ223" s="423">
        <f t="shared" si="284"/>
        <v>0</v>
      </c>
      <c r="DA223" s="423">
        <f t="shared" si="284"/>
        <v>0</v>
      </c>
      <c r="DB223" s="423">
        <f t="shared" si="284"/>
        <v>0</v>
      </c>
      <c r="DC223" s="423">
        <f t="shared" si="284"/>
        <v>0</v>
      </c>
      <c r="DD223" s="423">
        <f t="shared" si="284"/>
        <v>0</v>
      </c>
      <c r="DE223" s="423">
        <f t="shared" si="284"/>
        <v>0</v>
      </c>
      <c r="DF223" s="423">
        <f t="shared" si="284"/>
        <v>0</v>
      </c>
      <c r="DG223" s="423">
        <f t="shared" si="284"/>
        <v>0</v>
      </c>
      <c r="DH223" s="423">
        <f t="shared" si="284"/>
        <v>0</v>
      </c>
      <c r="DI223" s="423">
        <f t="shared" si="284"/>
        <v>0</v>
      </c>
      <c r="DJ223" s="423">
        <f t="shared" si="284"/>
        <v>0</v>
      </c>
      <c r="DK223" s="423">
        <f t="shared" si="284"/>
        <v>0</v>
      </c>
      <c r="DL223" s="423">
        <f t="shared" si="284"/>
        <v>0</v>
      </c>
      <c r="DM223" s="423">
        <f t="shared" si="284"/>
        <v>0</v>
      </c>
      <c r="DN223" s="423">
        <f t="shared" si="284"/>
        <v>0</v>
      </c>
      <c r="DO223" s="423">
        <f t="shared" si="284"/>
        <v>0</v>
      </c>
      <c r="DP223" s="423">
        <f t="shared" si="284"/>
        <v>0</v>
      </c>
      <c r="DQ223" s="423">
        <f t="shared" si="284"/>
        <v>0</v>
      </c>
      <c r="DR223" s="423">
        <f t="shared" si="284"/>
        <v>0</v>
      </c>
      <c r="DS223" s="423">
        <f t="shared" si="284"/>
        <v>0</v>
      </c>
      <c r="DT223" s="423">
        <f t="shared" si="284"/>
        <v>0</v>
      </c>
      <c r="DU223" s="423">
        <f t="shared" si="284"/>
        <v>0</v>
      </c>
      <c r="DV223" s="423">
        <f t="shared" si="284"/>
        <v>0</v>
      </c>
      <c r="DW223" s="423">
        <f t="shared" si="284"/>
        <v>0</v>
      </c>
      <c r="DX223" s="423">
        <f t="shared" si="284"/>
        <v>0</v>
      </c>
      <c r="DY223" s="423">
        <f t="shared" si="284"/>
        <v>0</v>
      </c>
      <c r="DZ223" s="423">
        <f t="shared" si="284"/>
        <v>0</v>
      </c>
      <c r="EA223" s="423">
        <f t="shared" si="284"/>
        <v>0</v>
      </c>
      <c r="EB223" s="423">
        <f t="shared" ref="EB223:FA223" si="285">IF(EB$124=0,0,SUM(EB97)/EB$124*EB$127)</f>
        <v>0</v>
      </c>
      <c r="EC223" s="423">
        <f t="shared" si="285"/>
        <v>0</v>
      </c>
      <c r="ED223" s="423">
        <f t="shared" si="285"/>
        <v>0</v>
      </c>
      <c r="EE223" s="423">
        <f t="shared" si="285"/>
        <v>0</v>
      </c>
      <c r="EF223" s="423">
        <f t="shared" si="285"/>
        <v>0</v>
      </c>
      <c r="EG223" s="423">
        <f t="shared" si="285"/>
        <v>0</v>
      </c>
      <c r="EH223" s="423">
        <f t="shared" si="285"/>
        <v>0</v>
      </c>
      <c r="EI223" s="423">
        <f t="shared" si="285"/>
        <v>0</v>
      </c>
      <c r="EJ223" s="423">
        <f t="shared" si="285"/>
        <v>0</v>
      </c>
      <c r="EK223" s="423">
        <f t="shared" si="285"/>
        <v>0</v>
      </c>
      <c r="EL223" s="423">
        <f t="shared" si="285"/>
        <v>0</v>
      </c>
      <c r="EM223" s="423">
        <f t="shared" si="285"/>
        <v>0</v>
      </c>
      <c r="EN223" s="423">
        <f t="shared" si="285"/>
        <v>0</v>
      </c>
      <c r="EO223" s="423">
        <f t="shared" si="285"/>
        <v>0</v>
      </c>
      <c r="EP223" s="423">
        <f t="shared" si="285"/>
        <v>0</v>
      </c>
      <c r="EQ223" s="423">
        <f t="shared" si="285"/>
        <v>0</v>
      </c>
      <c r="ER223" s="423">
        <f t="shared" si="285"/>
        <v>0</v>
      </c>
      <c r="ES223" s="423">
        <f t="shared" si="285"/>
        <v>0</v>
      </c>
      <c r="ET223" s="423">
        <f t="shared" si="285"/>
        <v>0</v>
      </c>
      <c r="EU223" s="423">
        <f t="shared" si="285"/>
        <v>0</v>
      </c>
      <c r="EV223" s="423">
        <f t="shared" si="285"/>
        <v>0</v>
      </c>
      <c r="EW223" s="423">
        <f t="shared" si="285"/>
        <v>0</v>
      </c>
      <c r="EX223" s="423">
        <f t="shared" si="285"/>
        <v>0</v>
      </c>
      <c r="EY223" s="423">
        <f t="shared" si="285"/>
        <v>0</v>
      </c>
      <c r="EZ223" s="423">
        <f t="shared" si="285"/>
        <v>0</v>
      </c>
      <c r="FA223" s="423">
        <f t="shared" si="285"/>
        <v>0</v>
      </c>
      <c r="FB223" s="393" t="str">
        <f t="shared" si="204"/>
        <v>419</v>
      </c>
    </row>
    <row r="224" spans="1:158" x14ac:dyDescent="0.15">
      <c r="A224" s="423" t="s">
        <v>1737</v>
      </c>
      <c r="B224" s="423" t="s">
        <v>1164</v>
      </c>
      <c r="C224" s="424">
        <f t="shared" si="200"/>
        <v>0</v>
      </c>
      <c r="D224" s="423">
        <f t="shared" ref="D224:BO224" si="286">IF(D$124=0,0,SUM(D98)/D$124*D$127)</f>
        <v>0</v>
      </c>
      <c r="E224" s="423">
        <f t="shared" si="286"/>
        <v>0</v>
      </c>
      <c r="F224" s="423">
        <f t="shared" si="286"/>
        <v>0</v>
      </c>
      <c r="G224" s="423">
        <f t="shared" si="286"/>
        <v>0</v>
      </c>
      <c r="H224" s="423">
        <f t="shared" si="286"/>
        <v>0</v>
      </c>
      <c r="I224" s="423">
        <f t="shared" si="286"/>
        <v>0</v>
      </c>
      <c r="J224" s="423">
        <f t="shared" si="286"/>
        <v>0</v>
      </c>
      <c r="K224" s="423">
        <f t="shared" si="286"/>
        <v>0</v>
      </c>
      <c r="L224" s="423">
        <f t="shared" si="286"/>
        <v>0</v>
      </c>
      <c r="M224" s="423">
        <f t="shared" si="286"/>
        <v>0</v>
      </c>
      <c r="N224" s="423">
        <f t="shared" si="286"/>
        <v>0</v>
      </c>
      <c r="O224" s="423">
        <f t="shared" si="286"/>
        <v>0</v>
      </c>
      <c r="P224" s="423">
        <f t="shared" si="286"/>
        <v>0</v>
      </c>
      <c r="Q224" s="423">
        <f t="shared" si="286"/>
        <v>0</v>
      </c>
      <c r="R224" s="423">
        <f t="shared" si="286"/>
        <v>0</v>
      </c>
      <c r="S224" s="423">
        <f t="shared" si="286"/>
        <v>0</v>
      </c>
      <c r="T224" s="423">
        <f t="shared" si="286"/>
        <v>0</v>
      </c>
      <c r="U224" s="423">
        <f t="shared" si="286"/>
        <v>0</v>
      </c>
      <c r="V224" s="423">
        <f t="shared" si="286"/>
        <v>0</v>
      </c>
      <c r="W224" s="423">
        <f t="shared" si="286"/>
        <v>0</v>
      </c>
      <c r="X224" s="423">
        <f t="shared" si="286"/>
        <v>0</v>
      </c>
      <c r="Y224" s="423">
        <f t="shared" si="286"/>
        <v>0</v>
      </c>
      <c r="Z224" s="423">
        <f t="shared" si="286"/>
        <v>0</v>
      </c>
      <c r="AA224" s="423">
        <f t="shared" si="286"/>
        <v>0</v>
      </c>
      <c r="AB224" s="423">
        <f t="shared" si="286"/>
        <v>0</v>
      </c>
      <c r="AC224" s="423">
        <f t="shared" si="286"/>
        <v>0</v>
      </c>
      <c r="AD224" s="423">
        <f t="shared" si="286"/>
        <v>0</v>
      </c>
      <c r="AE224" s="423">
        <f t="shared" si="286"/>
        <v>0</v>
      </c>
      <c r="AF224" s="423">
        <f t="shared" si="286"/>
        <v>0</v>
      </c>
      <c r="AG224" s="423">
        <f t="shared" si="286"/>
        <v>0</v>
      </c>
      <c r="AH224" s="423">
        <f t="shared" si="286"/>
        <v>0</v>
      </c>
      <c r="AI224" s="423">
        <f t="shared" si="286"/>
        <v>0</v>
      </c>
      <c r="AJ224" s="423">
        <f t="shared" si="286"/>
        <v>0</v>
      </c>
      <c r="AK224" s="423">
        <f t="shared" si="286"/>
        <v>0</v>
      </c>
      <c r="AL224" s="423">
        <f t="shared" si="286"/>
        <v>0</v>
      </c>
      <c r="AM224" s="423">
        <f t="shared" si="286"/>
        <v>0</v>
      </c>
      <c r="AN224" s="423">
        <f t="shared" si="286"/>
        <v>0</v>
      </c>
      <c r="AO224" s="423">
        <f t="shared" si="286"/>
        <v>0</v>
      </c>
      <c r="AP224" s="423">
        <f t="shared" si="286"/>
        <v>0</v>
      </c>
      <c r="AQ224" s="423">
        <f t="shared" si="286"/>
        <v>0</v>
      </c>
      <c r="AR224" s="423">
        <f t="shared" si="286"/>
        <v>0</v>
      </c>
      <c r="AS224" s="423">
        <f t="shared" si="286"/>
        <v>0</v>
      </c>
      <c r="AT224" s="423">
        <f t="shared" si="286"/>
        <v>0</v>
      </c>
      <c r="AU224" s="423">
        <f t="shared" si="286"/>
        <v>0</v>
      </c>
      <c r="AV224" s="423">
        <f t="shared" si="286"/>
        <v>0</v>
      </c>
      <c r="AW224" s="423">
        <f t="shared" si="286"/>
        <v>0</v>
      </c>
      <c r="AX224" s="423">
        <f t="shared" si="286"/>
        <v>0</v>
      </c>
      <c r="AY224" s="423">
        <f t="shared" si="286"/>
        <v>0</v>
      </c>
      <c r="AZ224" s="423">
        <f t="shared" si="286"/>
        <v>0</v>
      </c>
      <c r="BA224" s="423">
        <f t="shared" si="286"/>
        <v>0</v>
      </c>
      <c r="BB224" s="423">
        <f t="shared" si="286"/>
        <v>0</v>
      </c>
      <c r="BC224" s="423">
        <f t="shared" si="286"/>
        <v>0</v>
      </c>
      <c r="BD224" s="423">
        <f t="shared" si="286"/>
        <v>0</v>
      </c>
      <c r="BE224" s="423">
        <f t="shared" si="286"/>
        <v>0</v>
      </c>
      <c r="BF224" s="423">
        <f t="shared" si="286"/>
        <v>0</v>
      </c>
      <c r="BG224" s="423">
        <f t="shared" si="286"/>
        <v>0</v>
      </c>
      <c r="BH224" s="423">
        <f t="shared" si="286"/>
        <v>0</v>
      </c>
      <c r="BI224" s="423">
        <f t="shared" si="286"/>
        <v>0</v>
      </c>
      <c r="BJ224" s="423">
        <f t="shared" si="286"/>
        <v>0</v>
      </c>
      <c r="BK224" s="423">
        <f t="shared" si="286"/>
        <v>0</v>
      </c>
      <c r="BL224" s="423">
        <f t="shared" si="286"/>
        <v>0</v>
      </c>
      <c r="BM224" s="423">
        <f t="shared" si="286"/>
        <v>0</v>
      </c>
      <c r="BN224" s="423">
        <f t="shared" si="286"/>
        <v>0</v>
      </c>
      <c r="BO224" s="423">
        <f t="shared" si="286"/>
        <v>0</v>
      </c>
      <c r="BP224" s="423">
        <f t="shared" ref="BP224:EA224" si="287">IF(BP$124=0,0,SUM(BP98)/BP$124*BP$127)</f>
        <v>0</v>
      </c>
      <c r="BQ224" s="423">
        <f t="shared" si="287"/>
        <v>0</v>
      </c>
      <c r="BR224" s="423">
        <f t="shared" si="287"/>
        <v>0</v>
      </c>
      <c r="BS224" s="423">
        <f t="shared" si="287"/>
        <v>0</v>
      </c>
      <c r="BT224" s="423">
        <f t="shared" si="287"/>
        <v>0</v>
      </c>
      <c r="BU224" s="423">
        <f t="shared" si="287"/>
        <v>0</v>
      </c>
      <c r="BV224" s="423">
        <f t="shared" si="287"/>
        <v>0</v>
      </c>
      <c r="BW224" s="423">
        <f t="shared" si="287"/>
        <v>0</v>
      </c>
      <c r="BX224" s="423">
        <f t="shared" si="287"/>
        <v>0</v>
      </c>
      <c r="BY224" s="423">
        <f t="shared" si="287"/>
        <v>0</v>
      </c>
      <c r="BZ224" s="423">
        <f t="shared" si="287"/>
        <v>0</v>
      </c>
      <c r="CA224" s="423">
        <f t="shared" si="287"/>
        <v>0</v>
      </c>
      <c r="CB224" s="423">
        <f t="shared" si="287"/>
        <v>0</v>
      </c>
      <c r="CC224" s="423">
        <f t="shared" si="287"/>
        <v>0</v>
      </c>
      <c r="CD224" s="423">
        <f t="shared" si="287"/>
        <v>0</v>
      </c>
      <c r="CE224" s="423">
        <f t="shared" si="287"/>
        <v>0</v>
      </c>
      <c r="CF224" s="423">
        <f t="shared" si="287"/>
        <v>0</v>
      </c>
      <c r="CG224" s="423">
        <f t="shared" si="287"/>
        <v>0</v>
      </c>
      <c r="CH224" s="423">
        <f t="shared" si="287"/>
        <v>0</v>
      </c>
      <c r="CI224" s="423">
        <f t="shared" si="287"/>
        <v>0</v>
      </c>
      <c r="CJ224" s="423">
        <f t="shared" si="287"/>
        <v>0</v>
      </c>
      <c r="CK224" s="423">
        <f t="shared" si="287"/>
        <v>0</v>
      </c>
      <c r="CL224" s="423">
        <f t="shared" si="287"/>
        <v>0</v>
      </c>
      <c r="CM224" s="423">
        <f t="shared" si="287"/>
        <v>0</v>
      </c>
      <c r="CN224" s="423">
        <f t="shared" si="287"/>
        <v>0</v>
      </c>
      <c r="CO224" s="423">
        <f t="shared" si="287"/>
        <v>0</v>
      </c>
      <c r="CP224" s="423">
        <f t="shared" si="287"/>
        <v>0</v>
      </c>
      <c r="CQ224" s="423">
        <f t="shared" si="287"/>
        <v>0</v>
      </c>
      <c r="CR224" s="423">
        <f t="shared" si="287"/>
        <v>0</v>
      </c>
      <c r="CS224" s="423">
        <f t="shared" si="287"/>
        <v>0</v>
      </c>
      <c r="CT224" s="423">
        <f t="shared" si="287"/>
        <v>0</v>
      </c>
      <c r="CU224" s="423">
        <f t="shared" si="287"/>
        <v>0</v>
      </c>
      <c r="CV224" s="423">
        <f t="shared" si="287"/>
        <v>0</v>
      </c>
      <c r="CW224" s="423">
        <f t="shared" si="287"/>
        <v>0</v>
      </c>
      <c r="CX224" s="423">
        <f t="shared" si="287"/>
        <v>0</v>
      </c>
      <c r="CY224" s="423">
        <f t="shared" si="287"/>
        <v>0</v>
      </c>
      <c r="CZ224" s="423">
        <f t="shared" si="287"/>
        <v>0</v>
      </c>
      <c r="DA224" s="423">
        <f t="shared" si="287"/>
        <v>0</v>
      </c>
      <c r="DB224" s="423">
        <f t="shared" si="287"/>
        <v>0</v>
      </c>
      <c r="DC224" s="423">
        <f t="shared" si="287"/>
        <v>0</v>
      </c>
      <c r="DD224" s="423">
        <f t="shared" si="287"/>
        <v>0</v>
      </c>
      <c r="DE224" s="423">
        <f t="shared" si="287"/>
        <v>0</v>
      </c>
      <c r="DF224" s="423">
        <f t="shared" si="287"/>
        <v>0</v>
      </c>
      <c r="DG224" s="423">
        <f t="shared" si="287"/>
        <v>0</v>
      </c>
      <c r="DH224" s="423">
        <f t="shared" si="287"/>
        <v>0</v>
      </c>
      <c r="DI224" s="423">
        <f t="shared" si="287"/>
        <v>0</v>
      </c>
      <c r="DJ224" s="423">
        <f t="shared" si="287"/>
        <v>0</v>
      </c>
      <c r="DK224" s="423">
        <f t="shared" si="287"/>
        <v>0</v>
      </c>
      <c r="DL224" s="423">
        <f t="shared" si="287"/>
        <v>0</v>
      </c>
      <c r="DM224" s="423">
        <f t="shared" si="287"/>
        <v>0</v>
      </c>
      <c r="DN224" s="423">
        <f t="shared" si="287"/>
        <v>0</v>
      </c>
      <c r="DO224" s="423">
        <f t="shared" si="287"/>
        <v>0</v>
      </c>
      <c r="DP224" s="423">
        <f t="shared" si="287"/>
        <v>0</v>
      </c>
      <c r="DQ224" s="423">
        <f t="shared" si="287"/>
        <v>0</v>
      </c>
      <c r="DR224" s="423">
        <f t="shared" si="287"/>
        <v>0</v>
      </c>
      <c r="DS224" s="423">
        <f t="shared" si="287"/>
        <v>0</v>
      </c>
      <c r="DT224" s="423">
        <f t="shared" si="287"/>
        <v>0</v>
      </c>
      <c r="DU224" s="423">
        <f t="shared" si="287"/>
        <v>0</v>
      </c>
      <c r="DV224" s="423">
        <f t="shared" si="287"/>
        <v>0</v>
      </c>
      <c r="DW224" s="423">
        <f t="shared" si="287"/>
        <v>0</v>
      </c>
      <c r="DX224" s="423">
        <f t="shared" si="287"/>
        <v>0</v>
      </c>
      <c r="DY224" s="423">
        <f t="shared" si="287"/>
        <v>0</v>
      </c>
      <c r="DZ224" s="423">
        <f t="shared" si="287"/>
        <v>0</v>
      </c>
      <c r="EA224" s="423">
        <f t="shared" si="287"/>
        <v>0</v>
      </c>
      <c r="EB224" s="423">
        <f t="shared" ref="EB224:FA224" si="288">IF(EB$124=0,0,SUM(EB98)/EB$124*EB$127)</f>
        <v>0</v>
      </c>
      <c r="EC224" s="423">
        <f t="shared" si="288"/>
        <v>0</v>
      </c>
      <c r="ED224" s="423">
        <f t="shared" si="288"/>
        <v>0</v>
      </c>
      <c r="EE224" s="423">
        <f t="shared" si="288"/>
        <v>0</v>
      </c>
      <c r="EF224" s="423">
        <f t="shared" si="288"/>
        <v>0</v>
      </c>
      <c r="EG224" s="423">
        <f t="shared" si="288"/>
        <v>0</v>
      </c>
      <c r="EH224" s="423">
        <f t="shared" si="288"/>
        <v>0</v>
      </c>
      <c r="EI224" s="423">
        <f t="shared" si="288"/>
        <v>0</v>
      </c>
      <c r="EJ224" s="423">
        <f t="shared" si="288"/>
        <v>0</v>
      </c>
      <c r="EK224" s="423">
        <f t="shared" si="288"/>
        <v>0</v>
      </c>
      <c r="EL224" s="423">
        <f t="shared" si="288"/>
        <v>0</v>
      </c>
      <c r="EM224" s="423">
        <f t="shared" si="288"/>
        <v>0</v>
      </c>
      <c r="EN224" s="423">
        <f t="shared" si="288"/>
        <v>0</v>
      </c>
      <c r="EO224" s="423">
        <f t="shared" si="288"/>
        <v>0</v>
      </c>
      <c r="EP224" s="423">
        <f t="shared" si="288"/>
        <v>0</v>
      </c>
      <c r="EQ224" s="423">
        <f t="shared" si="288"/>
        <v>0</v>
      </c>
      <c r="ER224" s="423">
        <f t="shared" si="288"/>
        <v>0</v>
      </c>
      <c r="ES224" s="423">
        <f t="shared" si="288"/>
        <v>0</v>
      </c>
      <c r="ET224" s="423">
        <f t="shared" si="288"/>
        <v>0</v>
      </c>
      <c r="EU224" s="423">
        <f t="shared" si="288"/>
        <v>0</v>
      </c>
      <c r="EV224" s="423">
        <f t="shared" si="288"/>
        <v>0</v>
      </c>
      <c r="EW224" s="423">
        <f t="shared" si="288"/>
        <v>0</v>
      </c>
      <c r="EX224" s="423">
        <f t="shared" si="288"/>
        <v>0</v>
      </c>
      <c r="EY224" s="423">
        <f t="shared" si="288"/>
        <v>0</v>
      </c>
      <c r="EZ224" s="423">
        <f t="shared" si="288"/>
        <v>0</v>
      </c>
      <c r="FA224" s="423">
        <f t="shared" si="288"/>
        <v>0</v>
      </c>
      <c r="FB224" s="393" t="str">
        <f t="shared" si="204"/>
        <v>419</v>
      </c>
    </row>
    <row r="225" spans="1:158" x14ac:dyDescent="0.15">
      <c r="A225" s="423" t="s">
        <v>1736</v>
      </c>
      <c r="B225" s="423" t="s">
        <v>445</v>
      </c>
      <c r="C225" s="424">
        <f t="shared" si="200"/>
        <v>0</v>
      </c>
      <c r="D225" s="423">
        <f t="shared" ref="D225:BO225" si="289">IF(D$124=0,0,SUM(D99)/D$124*D$127)</f>
        <v>0</v>
      </c>
      <c r="E225" s="423">
        <f t="shared" si="289"/>
        <v>0</v>
      </c>
      <c r="F225" s="423">
        <f t="shared" si="289"/>
        <v>0</v>
      </c>
      <c r="G225" s="423">
        <f t="shared" si="289"/>
        <v>0</v>
      </c>
      <c r="H225" s="423">
        <f t="shared" si="289"/>
        <v>0</v>
      </c>
      <c r="I225" s="423">
        <f t="shared" si="289"/>
        <v>0</v>
      </c>
      <c r="J225" s="423">
        <f t="shared" si="289"/>
        <v>0</v>
      </c>
      <c r="K225" s="423">
        <f t="shared" si="289"/>
        <v>0</v>
      </c>
      <c r="L225" s="423">
        <f t="shared" si="289"/>
        <v>0</v>
      </c>
      <c r="M225" s="423">
        <f t="shared" si="289"/>
        <v>0</v>
      </c>
      <c r="N225" s="423">
        <f t="shared" si="289"/>
        <v>0</v>
      </c>
      <c r="O225" s="423">
        <f t="shared" si="289"/>
        <v>0</v>
      </c>
      <c r="P225" s="423">
        <f t="shared" si="289"/>
        <v>0</v>
      </c>
      <c r="Q225" s="423">
        <f t="shared" si="289"/>
        <v>0</v>
      </c>
      <c r="R225" s="423">
        <f t="shared" si="289"/>
        <v>0</v>
      </c>
      <c r="S225" s="423">
        <f t="shared" si="289"/>
        <v>0</v>
      </c>
      <c r="T225" s="423">
        <f t="shared" si="289"/>
        <v>0</v>
      </c>
      <c r="U225" s="423">
        <f t="shared" si="289"/>
        <v>0</v>
      </c>
      <c r="V225" s="423">
        <f t="shared" si="289"/>
        <v>0</v>
      </c>
      <c r="W225" s="423">
        <f t="shared" si="289"/>
        <v>0</v>
      </c>
      <c r="X225" s="423">
        <f t="shared" si="289"/>
        <v>0</v>
      </c>
      <c r="Y225" s="423">
        <f t="shared" si="289"/>
        <v>0</v>
      </c>
      <c r="Z225" s="423">
        <f t="shared" si="289"/>
        <v>0</v>
      </c>
      <c r="AA225" s="423">
        <f t="shared" si="289"/>
        <v>0</v>
      </c>
      <c r="AB225" s="423">
        <f t="shared" si="289"/>
        <v>0</v>
      </c>
      <c r="AC225" s="423">
        <f t="shared" si="289"/>
        <v>0</v>
      </c>
      <c r="AD225" s="423">
        <f t="shared" si="289"/>
        <v>0</v>
      </c>
      <c r="AE225" s="423">
        <f t="shared" si="289"/>
        <v>0</v>
      </c>
      <c r="AF225" s="423">
        <f t="shared" si="289"/>
        <v>0</v>
      </c>
      <c r="AG225" s="423">
        <f t="shared" si="289"/>
        <v>0</v>
      </c>
      <c r="AH225" s="423">
        <f t="shared" si="289"/>
        <v>0</v>
      </c>
      <c r="AI225" s="423">
        <f t="shared" si="289"/>
        <v>0</v>
      </c>
      <c r="AJ225" s="423">
        <f t="shared" si="289"/>
        <v>0</v>
      </c>
      <c r="AK225" s="423">
        <f t="shared" si="289"/>
        <v>0</v>
      </c>
      <c r="AL225" s="423">
        <f t="shared" si="289"/>
        <v>0</v>
      </c>
      <c r="AM225" s="423">
        <f t="shared" si="289"/>
        <v>0</v>
      </c>
      <c r="AN225" s="423">
        <f t="shared" si="289"/>
        <v>0</v>
      </c>
      <c r="AO225" s="423">
        <f t="shared" si="289"/>
        <v>0</v>
      </c>
      <c r="AP225" s="423">
        <f t="shared" si="289"/>
        <v>0</v>
      </c>
      <c r="AQ225" s="423">
        <f t="shared" si="289"/>
        <v>0</v>
      </c>
      <c r="AR225" s="423">
        <f t="shared" si="289"/>
        <v>0</v>
      </c>
      <c r="AS225" s="423">
        <f t="shared" si="289"/>
        <v>0</v>
      </c>
      <c r="AT225" s="423">
        <f t="shared" si="289"/>
        <v>0</v>
      </c>
      <c r="AU225" s="423">
        <f t="shared" si="289"/>
        <v>0</v>
      </c>
      <c r="AV225" s="423">
        <f t="shared" si="289"/>
        <v>0</v>
      </c>
      <c r="AW225" s="423">
        <f t="shared" si="289"/>
        <v>0</v>
      </c>
      <c r="AX225" s="423">
        <f t="shared" si="289"/>
        <v>0</v>
      </c>
      <c r="AY225" s="423">
        <f t="shared" si="289"/>
        <v>0</v>
      </c>
      <c r="AZ225" s="423">
        <f t="shared" si="289"/>
        <v>0</v>
      </c>
      <c r="BA225" s="423">
        <f t="shared" si="289"/>
        <v>0</v>
      </c>
      <c r="BB225" s="423">
        <f t="shared" si="289"/>
        <v>0</v>
      </c>
      <c r="BC225" s="423">
        <f t="shared" si="289"/>
        <v>0</v>
      </c>
      <c r="BD225" s="423">
        <f t="shared" si="289"/>
        <v>0</v>
      </c>
      <c r="BE225" s="423">
        <f t="shared" si="289"/>
        <v>0</v>
      </c>
      <c r="BF225" s="423">
        <f t="shared" si="289"/>
        <v>0</v>
      </c>
      <c r="BG225" s="423">
        <f t="shared" si="289"/>
        <v>0</v>
      </c>
      <c r="BH225" s="423">
        <f t="shared" si="289"/>
        <v>0</v>
      </c>
      <c r="BI225" s="423">
        <f t="shared" si="289"/>
        <v>0</v>
      </c>
      <c r="BJ225" s="423">
        <f t="shared" si="289"/>
        <v>0</v>
      </c>
      <c r="BK225" s="423">
        <f t="shared" si="289"/>
        <v>0</v>
      </c>
      <c r="BL225" s="423">
        <f t="shared" si="289"/>
        <v>0</v>
      </c>
      <c r="BM225" s="423">
        <f t="shared" si="289"/>
        <v>0</v>
      </c>
      <c r="BN225" s="423">
        <f t="shared" si="289"/>
        <v>0</v>
      </c>
      <c r="BO225" s="423">
        <f t="shared" si="289"/>
        <v>0</v>
      </c>
      <c r="BP225" s="423">
        <f t="shared" ref="BP225:EA225" si="290">IF(BP$124=0,0,SUM(BP99)/BP$124*BP$127)</f>
        <v>0</v>
      </c>
      <c r="BQ225" s="423">
        <f t="shared" si="290"/>
        <v>0</v>
      </c>
      <c r="BR225" s="423">
        <f t="shared" si="290"/>
        <v>0</v>
      </c>
      <c r="BS225" s="423">
        <f t="shared" si="290"/>
        <v>0</v>
      </c>
      <c r="BT225" s="423">
        <f t="shared" si="290"/>
        <v>0</v>
      </c>
      <c r="BU225" s="423">
        <f t="shared" si="290"/>
        <v>0</v>
      </c>
      <c r="BV225" s="423">
        <f t="shared" si="290"/>
        <v>0</v>
      </c>
      <c r="BW225" s="423">
        <f t="shared" si="290"/>
        <v>0</v>
      </c>
      <c r="BX225" s="423">
        <f t="shared" si="290"/>
        <v>0</v>
      </c>
      <c r="BY225" s="423">
        <f t="shared" si="290"/>
        <v>0</v>
      </c>
      <c r="BZ225" s="423">
        <f t="shared" si="290"/>
        <v>0</v>
      </c>
      <c r="CA225" s="423">
        <f t="shared" si="290"/>
        <v>0</v>
      </c>
      <c r="CB225" s="423">
        <f t="shared" si="290"/>
        <v>0</v>
      </c>
      <c r="CC225" s="423">
        <f t="shared" si="290"/>
        <v>0</v>
      </c>
      <c r="CD225" s="423">
        <f t="shared" si="290"/>
        <v>0</v>
      </c>
      <c r="CE225" s="423">
        <f t="shared" si="290"/>
        <v>0</v>
      </c>
      <c r="CF225" s="423">
        <f t="shared" si="290"/>
        <v>0</v>
      </c>
      <c r="CG225" s="423">
        <f t="shared" si="290"/>
        <v>0</v>
      </c>
      <c r="CH225" s="423">
        <f t="shared" si="290"/>
        <v>0</v>
      </c>
      <c r="CI225" s="423">
        <f t="shared" si="290"/>
        <v>0</v>
      </c>
      <c r="CJ225" s="423">
        <f t="shared" si="290"/>
        <v>0</v>
      </c>
      <c r="CK225" s="423">
        <f t="shared" si="290"/>
        <v>0</v>
      </c>
      <c r="CL225" s="423">
        <f t="shared" si="290"/>
        <v>0</v>
      </c>
      <c r="CM225" s="423">
        <f t="shared" si="290"/>
        <v>0</v>
      </c>
      <c r="CN225" s="423">
        <f t="shared" si="290"/>
        <v>0</v>
      </c>
      <c r="CO225" s="423">
        <f t="shared" si="290"/>
        <v>0</v>
      </c>
      <c r="CP225" s="423">
        <f t="shared" si="290"/>
        <v>0</v>
      </c>
      <c r="CQ225" s="423">
        <f t="shared" si="290"/>
        <v>0</v>
      </c>
      <c r="CR225" s="423">
        <f t="shared" si="290"/>
        <v>0</v>
      </c>
      <c r="CS225" s="423">
        <f t="shared" si="290"/>
        <v>0</v>
      </c>
      <c r="CT225" s="423">
        <f t="shared" si="290"/>
        <v>0</v>
      </c>
      <c r="CU225" s="423">
        <f t="shared" si="290"/>
        <v>0</v>
      </c>
      <c r="CV225" s="423">
        <f t="shared" si="290"/>
        <v>0</v>
      </c>
      <c r="CW225" s="423">
        <f t="shared" si="290"/>
        <v>0</v>
      </c>
      <c r="CX225" s="423">
        <f t="shared" si="290"/>
        <v>0</v>
      </c>
      <c r="CY225" s="423">
        <f t="shared" si="290"/>
        <v>0</v>
      </c>
      <c r="CZ225" s="423">
        <f t="shared" si="290"/>
        <v>0</v>
      </c>
      <c r="DA225" s="423">
        <f t="shared" si="290"/>
        <v>0</v>
      </c>
      <c r="DB225" s="423">
        <f t="shared" si="290"/>
        <v>0</v>
      </c>
      <c r="DC225" s="423">
        <f t="shared" si="290"/>
        <v>0</v>
      </c>
      <c r="DD225" s="423">
        <f t="shared" si="290"/>
        <v>0</v>
      </c>
      <c r="DE225" s="423">
        <f t="shared" si="290"/>
        <v>0</v>
      </c>
      <c r="DF225" s="423">
        <f t="shared" si="290"/>
        <v>0</v>
      </c>
      <c r="DG225" s="423">
        <f t="shared" si="290"/>
        <v>0</v>
      </c>
      <c r="DH225" s="423">
        <f t="shared" si="290"/>
        <v>0</v>
      </c>
      <c r="DI225" s="423">
        <f t="shared" si="290"/>
        <v>0</v>
      </c>
      <c r="DJ225" s="423">
        <f t="shared" si="290"/>
        <v>0</v>
      </c>
      <c r="DK225" s="423">
        <f t="shared" si="290"/>
        <v>0</v>
      </c>
      <c r="DL225" s="423">
        <f t="shared" si="290"/>
        <v>0</v>
      </c>
      <c r="DM225" s="423">
        <f t="shared" si="290"/>
        <v>0</v>
      </c>
      <c r="DN225" s="423">
        <f t="shared" si="290"/>
        <v>0</v>
      </c>
      <c r="DO225" s="423">
        <f t="shared" si="290"/>
        <v>0</v>
      </c>
      <c r="DP225" s="423">
        <f t="shared" si="290"/>
        <v>0</v>
      </c>
      <c r="DQ225" s="423">
        <f t="shared" si="290"/>
        <v>0</v>
      </c>
      <c r="DR225" s="423">
        <f t="shared" si="290"/>
        <v>0</v>
      </c>
      <c r="DS225" s="423">
        <f t="shared" si="290"/>
        <v>0</v>
      </c>
      <c r="DT225" s="423">
        <f t="shared" si="290"/>
        <v>0</v>
      </c>
      <c r="DU225" s="423">
        <f t="shared" si="290"/>
        <v>0</v>
      </c>
      <c r="DV225" s="423">
        <f t="shared" si="290"/>
        <v>0</v>
      </c>
      <c r="DW225" s="423">
        <f t="shared" si="290"/>
        <v>0</v>
      </c>
      <c r="DX225" s="423">
        <f t="shared" si="290"/>
        <v>0</v>
      </c>
      <c r="DY225" s="423">
        <f t="shared" si="290"/>
        <v>0</v>
      </c>
      <c r="DZ225" s="423">
        <f t="shared" si="290"/>
        <v>0</v>
      </c>
      <c r="EA225" s="423">
        <f t="shared" si="290"/>
        <v>0</v>
      </c>
      <c r="EB225" s="423">
        <f t="shared" ref="EB225:FA225" si="291">IF(EB$124=0,0,SUM(EB99)/EB$124*EB$127)</f>
        <v>0</v>
      </c>
      <c r="EC225" s="423">
        <f t="shared" si="291"/>
        <v>0</v>
      </c>
      <c r="ED225" s="423">
        <f t="shared" si="291"/>
        <v>0</v>
      </c>
      <c r="EE225" s="423">
        <f t="shared" si="291"/>
        <v>0</v>
      </c>
      <c r="EF225" s="423">
        <f t="shared" si="291"/>
        <v>0</v>
      </c>
      <c r="EG225" s="423">
        <f t="shared" si="291"/>
        <v>0</v>
      </c>
      <c r="EH225" s="423">
        <f t="shared" si="291"/>
        <v>0</v>
      </c>
      <c r="EI225" s="423">
        <f t="shared" si="291"/>
        <v>0</v>
      </c>
      <c r="EJ225" s="423">
        <f t="shared" si="291"/>
        <v>0</v>
      </c>
      <c r="EK225" s="423">
        <f t="shared" si="291"/>
        <v>0</v>
      </c>
      <c r="EL225" s="423">
        <f t="shared" si="291"/>
        <v>0</v>
      </c>
      <c r="EM225" s="423">
        <f t="shared" si="291"/>
        <v>0</v>
      </c>
      <c r="EN225" s="423">
        <f t="shared" si="291"/>
        <v>0</v>
      </c>
      <c r="EO225" s="423">
        <f t="shared" si="291"/>
        <v>0</v>
      </c>
      <c r="EP225" s="423">
        <f t="shared" si="291"/>
        <v>0</v>
      </c>
      <c r="EQ225" s="423">
        <f t="shared" si="291"/>
        <v>0</v>
      </c>
      <c r="ER225" s="423">
        <f t="shared" si="291"/>
        <v>0</v>
      </c>
      <c r="ES225" s="423">
        <f t="shared" si="291"/>
        <v>0</v>
      </c>
      <c r="ET225" s="423">
        <f t="shared" si="291"/>
        <v>0</v>
      </c>
      <c r="EU225" s="423">
        <f t="shared" si="291"/>
        <v>0</v>
      </c>
      <c r="EV225" s="423">
        <f t="shared" si="291"/>
        <v>0</v>
      </c>
      <c r="EW225" s="423">
        <f t="shared" si="291"/>
        <v>0</v>
      </c>
      <c r="EX225" s="423">
        <f t="shared" si="291"/>
        <v>0</v>
      </c>
      <c r="EY225" s="423">
        <f t="shared" si="291"/>
        <v>0</v>
      </c>
      <c r="EZ225" s="423">
        <f t="shared" si="291"/>
        <v>0</v>
      </c>
      <c r="FA225" s="423">
        <f t="shared" si="291"/>
        <v>0</v>
      </c>
      <c r="FB225" s="393" t="str">
        <f t="shared" si="204"/>
        <v>419</v>
      </c>
    </row>
    <row r="226" spans="1:158" x14ac:dyDescent="0.15">
      <c r="A226" s="423" t="s">
        <v>1735</v>
      </c>
      <c r="B226" s="423" t="s">
        <v>461</v>
      </c>
      <c r="C226" s="424">
        <f t="shared" si="200"/>
        <v>0</v>
      </c>
      <c r="D226" s="423">
        <f t="shared" ref="D226:BO226" si="292">IF(D$124=0,0,SUM(D100)/D$124*D$127)</f>
        <v>0</v>
      </c>
      <c r="E226" s="423">
        <f t="shared" si="292"/>
        <v>0</v>
      </c>
      <c r="F226" s="423">
        <f t="shared" si="292"/>
        <v>0</v>
      </c>
      <c r="G226" s="423">
        <f t="shared" si="292"/>
        <v>0</v>
      </c>
      <c r="H226" s="423">
        <f t="shared" si="292"/>
        <v>0</v>
      </c>
      <c r="I226" s="423">
        <f t="shared" si="292"/>
        <v>0</v>
      </c>
      <c r="J226" s="423">
        <f t="shared" si="292"/>
        <v>0</v>
      </c>
      <c r="K226" s="423">
        <f t="shared" si="292"/>
        <v>0</v>
      </c>
      <c r="L226" s="423">
        <f t="shared" si="292"/>
        <v>0</v>
      </c>
      <c r="M226" s="423">
        <f t="shared" si="292"/>
        <v>0</v>
      </c>
      <c r="N226" s="423">
        <f t="shared" si="292"/>
        <v>0</v>
      </c>
      <c r="O226" s="423">
        <f t="shared" si="292"/>
        <v>0</v>
      </c>
      <c r="P226" s="423">
        <f t="shared" si="292"/>
        <v>0</v>
      </c>
      <c r="Q226" s="423">
        <f t="shared" si="292"/>
        <v>0</v>
      </c>
      <c r="R226" s="423">
        <f t="shared" si="292"/>
        <v>0</v>
      </c>
      <c r="S226" s="423">
        <f t="shared" si="292"/>
        <v>0</v>
      </c>
      <c r="T226" s="423">
        <f t="shared" si="292"/>
        <v>0</v>
      </c>
      <c r="U226" s="423">
        <f t="shared" si="292"/>
        <v>0</v>
      </c>
      <c r="V226" s="423">
        <f t="shared" si="292"/>
        <v>0</v>
      </c>
      <c r="W226" s="423">
        <f t="shared" si="292"/>
        <v>0</v>
      </c>
      <c r="X226" s="423">
        <f t="shared" si="292"/>
        <v>0</v>
      </c>
      <c r="Y226" s="423">
        <f t="shared" si="292"/>
        <v>0</v>
      </c>
      <c r="Z226" s="423">
        <f t="shared" si="292"/>
        <v>0</v>
      </c>
      <c r="AA226" s="423">
        <f t="shared" si="292"/>
        <v>0</v>
      </c>
      <c r="AB226" s="423">
        <f t="shared" si="292"/>
        <v>0</v>
      </c>
      <c r="AC226" s="423">
        <f t="shared" si="292"/>
        <v>0</v>
      </c>
      <c r="AD226" s="423">
        <f t="shared" si="292"/>
        <v>0</v>
      </c>
      <c r="AE226" s="423">
        <f t="shared" si="292"/>
        <v>0</v>
      </c>
      <c r="AF226" s="423">
        <f t="shared" si="292"/>
        <v>0</v>
      </c>
      <c r="AG226" s="423">
        <f t="shared" si="292"/>
        <v>0</v>
      </c>
      <c r="AH226" s="423">
        <f t="shared" si="292"/>
        <v>0</v>
      </c>
      <c r="AI226" s="423">
        <f t="shared" si="292"/>
        <v>0</v>
      </c>
      <c r="AJ226" s="423">
        <f t="shared" si="292"/>
        <v>0</v>
      </c>
      <c r="AK226" s="423">
        <f t="shared" si="292"/>
        <v>0</v>
      </c>
      <c r="AL226" s="423">
        <f t="shared" si="292"/>
        <v>0</v>
      </c>
      <c r="AM226" s="423">
        <f t="shared" si="292"/>
        <v>0</v>
      </c>
      <c r="AN226" s="423">
        <f t="shared" si="292"/>
        <v>0</v>
      </c>
      <c r="AO226" s="423">
        <f t="shared" si="292"/>
        <v>0</v>
      </c>
      <c r="AP226" s="423">
        <f t="shared" si="292"/>
        <v>0</v>
      </c>
      <c r="AQ226" s="423">
        <f t="shared" si="292"/>
        <v>0</v>
      </c>
      <c r="AR226" s="423">
        <f t="shared" si="292"/>
        <v>0</v>
      </c>
      <c r="AS226" s="423">
        <f t="shared" si="292"/>
        <v>0</v>
      </c>
      <c r="AT226" s="423">
        <f t="shared" si="292"/>
        <v>0</v>
      </c>
      <c r="AU226" s="423">
        <f t="shared" si="292"/>
        <v>0</v>
      </c>
      <c r="AV226" s="423">
        <f t="shared" si="292"/>
        <v>0</v>
      </c>
      <c r="AW226" s="423">
        <f t="shared" si="292"/>
        <v>0</v>
      </c>
      <c r="AX226" s="423">
        <f t="shared" si="292"/>
        <v>0</v>
      </c>
      <c r="AY226" s="423">
        <f t="shared" si="292"/>
        <v>0</v>
      </c>
      <c r="AZ226" s="423">
        <f t="shared" si="292"/>
        <v>0</v>
      </c>
      <c r="BA226" s="423">
        <f t="shared" si="292"/>
        <v>0</v>
      </c>
      <c r="BB226" s="423">
        <f t="shared" si="292"/>
        <v>0</v>
      </c>
      <c r="BC226" s="423">
        <f t="shared" si="292"/>
        <v>0</v>
      </c>
      <c r="BD226" s="423">
        <f t="shared" si="292"/>
        <v>0</v>
      </c>
      <c r="BE226" s="423">
        <f t="shared" si="292"/>
        <v>0</v>
      </c>
      <c r="BF226" s="423">
        <f t="shared" si="292"/>
        <v>0</v>
      </c>
      <c r="BG226" s="423">
        <f t="shared" si="292"/>
        <v>0</v>
      </c>
      <c r="BH226" s="423">
        <f t="shared" si="292"/>
        <v>0</v>
      </c>
      <c r="BI226" s="423">
        <f t="shared" si="292"/>
        <v>0</v>
      </c>
      <c r="BJ226" s="423">
        <f t="shared" si="292"/>
        <v>0</v>
      </c>
      <c r="BK226" s="423">
        <f t="shared" si="292"/>
        <v>0</v>
      </c>
      <c r="BL226" s="423">
        <f t="shared" si="292"/>
        <v>0</v>
      </c>
      <c r="BM226" s="423">
        <f t="shared" si="292"/>
        <v>0</v>
      </c>
      <c r="BN226" s="423">
        <f t="shared" si="292"/>
        <v>0</v>
      </c>
      <c r="BO226" s="423">
        <f t="shared" si="292"/>
        <v>0</v>
      </c>
      <c r="BP226" s="423">
        <f t="shared" ref="BP226:EA226" si="293">IF(BP$124=0,0,SUM(BP100)/BP$124*BP$127)</f>
        <v>0</v>
      </c>
      <c r="BQ226" s="423">
        <f t="shared" si="293"/>
        <v>0</v>
      </c>
      <c r="BR226" s="423">
        <f t="shared" si="293"/>
        <v>0</v>
      </c>
      <c r="BS226" s="423">
        <f t="shared" si="293"/>
        <v>0</v>
      </c>
      <c r="BT226" s="423">
        <f t="shared" si="293"/>
        <v>0</v>
      </c>
      <c r="BU226" s="423">
        <f t="shared" si="293"/>
        <v>0</v>
      </c>
      <c r="BV226" s="423">
        <f t="shared" si="293"/>
        <v>0</v>
      </c>
      <c r="BW226" s="423">
        <f t="shared" si="293"/>
        <v>0</v>
      </c>
      <c r="BX226" s="423">
        <f t="shared" si="293"/>
        <v>0</v>
      </c>
      <c r="BY226" s="423">
        <f t="shared" si="293"/>
        <v>0</v>
      </c>
      <c r="BZ226" s="423">
        <f t="shared" si="293"/>
        <v>0</v>
      </c>
      <c r="CA226" s="423">
        <f t="shared" si="293"/>
        <v>0</v>
      </c>
      <c r="CB226" s="423">
        <f t="shared" si="293"/>
        <v>0</v>
      </c>
      <c r="CC226" s="423">
        <f t="shared" si="293"/>
        <v>0</v>
      </c>
      <c r="CD226" s="423">
        <f t="shared" si="293"/>
        <v>0</v>
      </c>
      <c r="CE226" s="423">
        <f t="shared" si="293"/>
        <v>0</v>
      </c>
      <c r="CF226" s="423">
        <f t="shared" si="293"/>
        <v>0</v>
      </c>
      <c r="CG226" s="423">
        <f t="shared" si="293"/>
        <v>0</v>
      </c>
      <c r="CH226" s="423">
        <f t="shared" si="293"/>
        <v>0</v>
      </c>
      <c r="CI226" s="423">
        <f t="shared" si="293"/>
        <v>0</v>
      </c>
      <c r="CJ226" s="423">
        <f t="shared" si="293"/>
        <v>0</v>
      </c>
      <c r="CK226" s="423">
        <f t="shared" si="293"/>
        <v>0</v>
      </c>
      <c r="CL226" s="423">
        <f t="shared" si="293"/>
        <v>0</v>
      </c>
      <c r="CM226" s="423">
        <f t="shared" si="293"/>
        <v>0</v>
      </c>
      <c r="CN226" s="423">
        <f t="shared" si="293"/>
        <v>0</v>
      </c>
      <c r="CO226" s="423">
        <f t="shared" si="293"/>
        <v>0</v>
      </c>
      <c r="CP226" s="423">
        <f t="shared" si="293"/>
        <v>0</v>
      </c>
      <c r="CQ226" s="423">
        <f t="shared" si="293"/>
        <v>0</v>
      </c>
      <c r="CR226" s="423">
        <f t="shared" si="293"/>
        <v>0</v>
      </c>
      <c r="CS226" s="423">
        <f t="shared" si="293"/>
        <v>0</v>
      </c>
      <c r="CT226" s="423">
        <f t="shared" si="293"/>
        <v>0</v>
      </c>
      <c r="CU226" s="423">
        <f t="shared" si="293"/>
        <v>0</v>
      </c>
      <c r="CV226" s="423">
        <f t="shared" si="293"/>
        <v>0</v>
      </c>
      <c r="CW226" s="423">
        <f t="shared" si="293"/>
        <v>0</v>
      </c>
      <c r="CX226" s="423">
        <f t="shared" si="293"/>
        <v>0</v>
      </c>
      <c r="CY226" s="423">
        <f t="shared" si="293"/>
        <v>0</v>
      </c>
      <c r="CZ226" s="423">
        <f t="shared" si="293"/>
        <v>0</v>
      </c>
      <c r="DA226" s="423">
        <f t="shared" si="293"/>
        <v>0</v>
      </c>
      <c r="DB226" s="423">
        <f t="shared" si="293"/>
        <v>0</v>
      </c>
      <c r="DC226" s="423">
        <f t="shared" si="293"/>
        <v>0</v>
      </c>
      <c r="DD226" s="423">
        <f t="shared" si="293"/>
        <v>0</v>
      </c>
      <c r="DE226" s="423">
        <f t="shared" si="293"/>
        <v>0</v>
      </c>
      <c r="DF226" s="423">
        <f t="shared" si="293"/>
        <v>0</v>
      </c>
      <c r="DG226" s="423">
        <f t="shared" si="293"/>
        <v>0</v>
      </c>
      <c r="DH226" s="423">
        <f t="shared" si="293"/>
        <v>0</v>
      </c>
      <c r="DI226" s="423">
        <f t="shared" si="293"/>
        <v>0</v>
      </c>
      <c r="DJ226" s="423">
        <f t="shared" si="293"/>
        <v>0</v>
      </c>
      <c r="DK226" s="423">
        <f t="shared" si="293"/>
        <v>0</v>
      </c>
      <c r="DL226" s="423">
        <f t="shared" si="293"/>
        <v>0</v>
      </c>
      <c r="DM226" s="423">
        <f t="shared" si="293"/>
        <v>0</v>
      </c>
      <c r="DN226" s="423">
        <f t="shared" si="293"/>
        <v>0</v>
      </c>
      <c r="DO226" s="423">
        <f t="shared" si="293"/>
        <v>0</v>
      </c>
      <c r="DP226" s="423">
        <f t="shared" si="293"/>
        <v>0</v>
      </c>
      <c r="DQ226" s="423">
        <f t="shared" si="293"/>
        <v>0</v>
      </c>
      <c r="DR226" s="423">
        <f t="shared" si="293"/>
        <v>0</v>
      </c>
      <c r="DS226" s="423">
        <f t="shared" si="293"/>
        <v>0</v>
      </c>
      <c r="DT226" s="423">
        <f t="shared" si="293"/>
        <v>0</v>
      </c>
      <c r="DU226" s="423">
        <f t="shared" si="293"/>
        <v>0</v>
      </c>
      <c r="DV226" s="423">
        <f t="shared" si="293"/>
        <v>0</v>
      </c>
      <c r="DW226" s="423">
        <f t="shared" si="293"/>
        <v>0</v>
      </c>
      <c r="DX226" s="423">
        <f t="shared" si="293"/>
        <v>0</v>
      </c>
      <c r="DY226" s="423">
        <f t="shared" si="293"/>
        <v>0</v>
      </c>
      <c r="DZ226" s="423">
        <f t="shared" si="293"/>
        <v>0</v>
      </c>
      <c r="EA226" s="423">
        <f t="shared" si="293"/>
        <v>0</v>
      </c>
      <c r="EB226" s="423">
        <f t="shared" ref="EB226:FA226" si="294">IF(EB$124=0,0,SUM(EB100)/EB$124*EB$127)</f>
        <v>0</v>
      </c>
      <c r="EC226" s="423">
        <f t="shared" si="294"/>
        <v>0</v>
      </c>
      <c r="ED226" s="423">
        <f t="shared" si="294"/>
        <v>0</v>
      </c>
      <c r="EE226" s="423">
        <f t="shared" si="294"/>
        <v>0</v>
      </c>
      <c r="EF226" s="423">
        <f t="shared" si="294"/>
        <v>0</v>
      </c>
      <c r="EG226" s="423">
        <f t="shared" si="294"/>
        <v>0</v>
      </c>
      <c r="EH226" s="423">
        <f t="shared" si="294"/>
        <v>0</v>
      </c>
      <c r="EI226" s="423">
        <f t="shared" si="294"/>
        <v>0</v>
      </c>
      <c r="EJ226" s="423">
        <f t="shared" si="294"/>
        <v>0</v>
      </c>
      <c r="EK226" s="423">
        <f t="shared" si="294"/>
        <v>0</v>
      </c>
      <c r="EL226" s="423">
        <f t="shared" si="294"/>
        <v>0</v>
      </c>
      <c r="EM226" s="423">
        <f t="shared" si="294"/>
        <v>0</v>
      </c>
      <c r="EN226" s="423">
        <f t="shared" si="294"/>
        <v>0</v>
      </c>
      <c r="EO226" s="423">
        <f t="shared" si="294"/>
        <v>0</v>
      </c>
      <c r="EP226" s="423">
        <f t="shared" si="294"/>
        <v>0</v>
      </c>
      <c r="EQ226" s="423">
        <f t="shared" si="294"/>
        <v>0</v>
      </c>
      <c r="ER226" s="423">
        <f t="shared" si="294"/>
        <v>0</v>
      </c>
      <c r="ES226" s="423">
        <f t="shared" si="294"/>
        <v>0</v>
      </c>
      <c r="ET226" s="423">
        <f t="shared" si="294"/>
        <v>0</v>
      </c>
      <c r="EU226" s="423">
        <f t="shared" si="294"/>
        <v>0</v>
      </c>
      <c r="EV226" s="423">
        <f t="shared" si="294"/>
        <v>0</v>
      </c>
      <c r="EW226" s="423">
        <f t="shared" si="294"/>
        <v>0</v>
      </c>
      <c r="EX226" s="423">
        <f t="shared" si="294"/>
        <v>0</v>
      </c>
      <c r="EY226" s="423">
        <f t="shared" si="294"/>
        <v>0</v>
      </c>
      <c r="EZ226" s="423">
        <f t="shared" si="294"/>
        <v>0</v>
      </c>
      <c r="FA226" s="423">
        <f t="shared" si="294"/>
        <v>0</v>
      </c>
      <c r="FB226" s="393" t="str">
        <f t="shared" si="204"/>
        <v>511</v>
      </c>
    </row>
    <row r="227" spans="1:158" x14ac:dyDescent="0.15">
      <c r="A227" s="423" t="s">
        <v>1734</v>
      </c>
      <c r="B227" s="423" t="s">
        <v>464</v>
      </c>
      <c r="C227" s="424">
        <f t="shared" si="200"/>
        <v>0</v>
      </c>
      <c r="D227" s="423">
        <f t="shared" ref="D227:BO227" si="295">IF(D$124=0,0,SUM(D101)/D$124*D$127)</f>
        <v>0</v>
      </c>
      <c r="E227" s="423">
        <f t="shared" si="295"/>
        <v>0</v>
      </c>
      <c r="F227" s="423">
        <f t="shared" si="295"/>
        <v>0</v>
      </c>
      <c r="G227" s="423">
        <f t="shared" si="295"/>
        <v>0</v>
      </c>
      <c r="H227" s="423">
        <f t="shared" si="295"/>
        <v>0</v>
      </c>
      <c r="I227" s="423">
        <f t="shared" si="295"/>
        <v>0</v>
      </c>
      <c r="J227" s="423">
        <f t="shared" si="295"/>
        <v>0</v>
      </c>
      <c r="K227" s="423">
        <f t="shared" si="295"/>
        <v>0</v>
      </c>
      <c r="L227" s="423">
        <f t="shared" si="295"/>
        <v>0</v>
      </c>
      <c r="M227" s="423">
        <f t="shared" si="295"/>
        <v>0</v>
      </c>
      <c r="N227" s="423">
        <f t="shared" si="295"/>
        <v>0</v>
      </c>
      <c r="O227" s="423">
        <f t="shared" si="295"/>
        <v>0</v>
      </c>
      <c r="P227" s="423">
        <f t="shared" si="295"/>
        <v>0</v>
      </c>
      <c r="Q227" s="423">
        <f t="shared" si="295"/>
        <v>0</v>
      </c>
      <c r="R227" s="423">
        <f t="shared" si="295"/>
        <v>0</v>
      </c>
      <c r="S227" s="423">
        <f t="shared" si="295"/>
        <v>0</v>
      </c>
      <c r="T227" s="423">
        <f t="shared" si="295"/>
        <v>0</v>
      </c>
      <c r="U227" s="423">
        <f t="shared" si="295"/>
        <v>0</v>
      </c>
      <c r="V227" s="423">
        <f t="shared" si="295"/>
        <v>0</v>
      </c>
      <c r="W227" s="423">
        <f t="shared" si="295"/>
        <v>0</v>
      </c>
      <c r="X227" s="423">
        <f t="shared" si="295"/>
        <v>0</v>
      </c>
      <c r="Y227" s="423">
        <f t="shared" si="295"/>
        <v>0</v>
      </c>
      <c r="Z227" s="423">
        <f t="shared" si="295"/>
        <v>0</v>
      </c>
      <c r="AA227" s="423">
        <f t="shared" si="295"/>
        <v>0</v>
      </c>
      <c r="AB227" s="423">
        <f t="shared" si="295"/>
        <v>0</v>
      </c>
      <c r="AC227" s="423">
        <f t="shared" si="295"/>
        <v>0</v>
      </c>
      <c r="AD227" s="423">
        <f t="shared" si="295"/>
        <v>0</v>
      </c>
      <c r="AE227" s="423">
        <f t="shared" si="295"/>
        <v>0</v>
      </c>
      <c r="AF227" s="423">
        <f t="shared" si="295"/>
        <v>0</v>
      </c>
      <c r="AG227" s="423">
        <f t="shared" si="295"/>
        <v>0</v>
      </c>
      <c r="AH227" s="423">
        <f t="shared" si="295"/>
        <v>0</v>
      </c>
      <c r="AI227" s="423">
        <f t="shared" si="295"/>
        <v>0</v>
      </c>
      <c r="AJ227" s="423">
        <f t="shared" si="295"/>
        <v>0</v>
      </c>
      <c r="AK227" s="423">
        <f t="shared" si="295"/>
        <v>0</v>
      </c>
      <c r="AL227" s="423">
        <f t="shared" si="295"/>
        <v>0</v>
      </c>
      <c r="AM227" s="423">
        <f t="shared" si="295"/>
        <v>0</v>
      </c>
      <c r="AN227" s="423">
        <f t="shared" si="295"/>
        <v>0</v>
      </c>
      <c r="AO227" s="423">
        <f t="shared" si="295"/>
        <v>0</v>
      </c>
      <c r="AP227" s="423">
        <f t="shared" si="295"/>
        <v>0</v>
      </c>
      <c r="AQ227" s="423">
        <f t="shared" si="295"/>
        <v>0</v>
      </c>
      <c r="AR227" s="423">
        <f t="shared" si="295"/>
        <v>0</v>
      </c>
      <c r="AS227" s="423">
        <f t="shared" si="295"/>
        <v>0</v>
      </c>
      <c r="AT227" s="423">
        <f t="shared" si="295"/>
        <v>0</v>
      </c>
      <c r="AU227" s="423">
        <f t="shared" si="295"/>
        <v>0</v>
      </c>
      <c r="AV227" s="423">
        <f t="shared" si="295"/>
        <v>0</v>
      </c>
      <c r="AW227" s="423">
        <f t="shared" si="295"/>
        <v>0</v>
      </c>
      <c r="AX227" s="423">
        <f t="shared" si="295"/>
        <v>0</v>
      </c>
      <c r="AY227" s="423">
        <f t="shared" si="295"/>
        <v>0</v>
      </c>
      <c r="AZ227" s="423">
        <f t="shared" si="295"/>
        <v>0</v>
      </c>
      <c r="BA227" s="423">
        <f t="shared" si="295"/>
        <v>0</v>
      </c>
      <c r="BB227" s="423">
        <f t="shared" si="295"/>
        <v>0</v>
      </c>
      <c r="BC227" s="423">
        <f t="shared" si="295"/>
        <v>0</v>
      </c>
      <c r="BD227" s="423">
        <f t="shared" si="295"/>
        <v>0</v>
      </c>
      <c r="BE227" s="423">
        <f t="shared" si="295"/>
        <v>0</v>
      </c>
      <c r="BF227" s="423">
        <f t="shared" si="295"/>
        <v>0</v>
      </c>
      <c r="BG227" s="423">
        <f t="shared" si="295"/>
        <v>0</v>
      </c>
      <c r="BH227" s="423">
        <f t="shared" si="295"/>
        <v>0</v>
      </c>
      <c r="BI227" s="423">
        <f t="shared" si="295"/>
        <v>0</v>
      </c>
      <c r="BJ227" s="423">
        <f t="shared" si="295"/>
        <v>0</v>
      </c>
      <c r="BK227" s="423">
        <f t="shared" si="295"/>
        <v>0</v>
      </c>
      <c r="BL227" s="423">
        <f t="shared" si="295"/>
        <v>0</v>
      </c>
      <c r="BM227" s="423">
        <f t="shared" si="295"/>
        <v>0</v>
      </c>
      <c r="BN227" s="423">
        <f t="shared" si="295"/>
        <v>0</v>
      </c>
      <c r="BO227" s="423">
        <f t="shared" si="295"/>
        <v>0</v>
      </c>
      <c r="BP227" s="423">
        <f t="shared" ref="BP227:EA227" si="296">IF(BP$124=0,0,SUM(BP101)/BP$124*BP$127)</f>
        <v>0</v>
      </c>
      <c r="BQ227" s="423">
        <f t="shared" si="296"/>
        <v>0</v>
      </c>
      <c r="BR227" s="423">
        <f t="shared" si="296"/>
        <v>0</v>
      </c>
      <c r="BS227" s="423">
        <f t="shared" si="296"/>
        <v>0</v>
      </c>
      <c r="BT227" s="423">
        <f t="shared" si="296"/>
        <v>0</v>
      </c>
      <c r="BU227" s="423">
        <f t="shared" si="296"/>
        <v>0</v>
      </c>
      <c r="BV227" s="423">
        <f t="shared" si="296"/>
        <v>0</v>
      </c>
      <c r="BW227" s="423">
        <f t="shared" si="296"/>
        <v>0</v>
      </c>
      <c r="BX227" s="423">
        <f t="shared" si="296"/>
        <v>0</v>
      </c>
      <c r="BY227" s="423">
        <f t="shared" si="296"/>
        <v>0</v>
      </c>
      <c r="BZ227" s="423">
        <f t="shared" si="296"/>
        <v>0</v>
      </c>
      <c r="CA227" s="423">
        <f t="shared" si="296"/>
        <v>0</v>
      </c>
      <c r="CB227" s="423">
        <f t="shared" si="296"/>
        <v>0</v>
      </c>
      <c r="CC227" s="423">
        <f t="shared" si="296"/>
        <v>0</v>
      </c>
      <c r="CD227" s="423">
        <f t="shared" si="296"/>
        <v>0</v>
      </c>
      <c r="CE227" s="423">
        <f t="shared" si="296"/>
        <v>0</v>
      </c>
      <c r="CF227" s="423">
        <f t="shared" si="296"/>
        <v>0</v>
      </c>
      <c r="CG227" s="423">
        <f t="shared" si="296"/>
        <v>0</v>
      </c>
      <c r="CH227" s="423">
        <f t="shared" si="296"/>
        <v>0</v>
      </c>
      <c r="CI227" s="423">
        <f t="shared" si="296"/>
        <v>0</v>
      </c>
      <c r="CJ227" s="423">
        <f t="shared" si="296"/>
        <v>0</v>
      </c>
      <c r="CK227" s="423">
        <f t="shared" si="296"/>
        <v>0</v>
      </c>
      <c r="CL227" s="423">
        <f t="shared" si="296"/>
        <v>0</v>
      </c>
      <c r="CM227" s="423">
        <f t="shared" si="296"/>
        <v>0</v>
      </c>
      <c r="CN227" s="423">
        <f t="shared" si="296"/>
        <v>0</v>
      </c>
      <c r="CO227" s="423">
        <f t="shared" si="296"/>
        <v>0</v>
      </c>
      <c r="CP227" s="423">
        <f t="shared" si="296"/>
        <v>0</v>
      </c>
      <c r="CQ227" s="423">
        <f t="shared" si="296"/>
        <v>0</v>
      </c>
      <c r="CR227" s="423">
        <f t="shared" si="296"/>
        <v>0</v>
      </c>
      <c r="CS227" s="423">
        <f t="shared" si="296"/>
        <v>0</v>
      </c>
      <c r="CT227" s="423">
        <f t="shared" si="296"/>
        <v>0</v>
      </c>
      <c r="CU227" s="423">
        <f t="shared" si="296"/>
        <v>0</v>
      </c>
      <c r="CV227" s="423">
        <f t="shared" si="296"/>
        <v>0</v>
      </c>
      <c r="CW227" s="423">
        <f t="shared" si="296"/>
        <v>0</v>
      </c>
      <c r="CX227" s="423">
        <f t="shared" si="296"/>
        <v>0</v>
      </c>
      <c r="CY227" s="423">
        <f t="shared" si="296"/>
        <v>0</v>
      </c>
      <c r="CZ227" s="423">
        <f t="shared" si="296"/>
        <v>0</v>
      </c>
      <c r="DA227" s="423">
        <f t="shared" si="296"/>
        <v>0</v>
      </c>
      <c r="DB227" s="423">
        <f t="shared" si="296"/>
        <v>0</v>
      </c>
      <c r="DC227" s="423">
        <f t="shared" si="296"/>
        <v>0</v>
      </c>
      <c r="DD227" s="423">
        <f t="shared" si="296"/>
        <v>0</v>
      </c>
      <c r="DE227" s="423">
        <f t="shared" si="296"/>
        <v>0</v>
      </c>
      <c r="DF227" s="423">
        <f t="shared" si="296"/>
        <v>0</v>
      </c>
      <c r="DG227" s="423">
        <f t="shared" si="296"/>
        <v>0</v>
      </c>
      <c r="DH227" s="423">
        <f t="shared" si="296"/>
        <v>0</v>
      </c>
      <c r="DI227" s="423">
        <f t="shared" si="296"/>
        <v>0</v>
      </c>
      <c r="DJ227" s="423">
        <f t="shared" si="296"/>
        <v>0</v>
      </c>
      <c r="DK227" s="423">
        <f t="shared" si="296"/>
        <v>0</v>
      </c>
      <c r="DL227" s="423">
        <f t="shared" si="296"/>
        <v>0</v>
      </c>
      <c r="DM227" s="423">
        <f t="shared" si="296"/>
        <v>0</v>
      </c>
      <c r="DN227" s="423">
        <f t="shared" si="296"/>
        <v>0</v>
      </c>
      <c r="DO227" s="423">
        <f t="shared" si="296"/>
        <v>0</v>
      </c>
      <c r="DP227" s="423">
        <f t="shared" si="296"/>
        <v>0</v>
      </c>
      <c r="DQ227" s="423">
        <f t="shared" si="296"/>
        <v>0</v>
      </c>
      <c r="DR227" s="423">
        <f t="shared" si="296"/>
        <v>0</v>
      </c>
      <c r="DS227" s="423">
        <f t="shared" si="296"/>
        <v>0</v>
      </c>
      <c r="DT227" s="423">
        <f t="shared" si="296"/>
        <v>0</v>
      </c>
      <c r="DU227" s="423">
        <f t="shared" si="296"/>
        <v>0</v>
      </c>
      <c r="DV227" s="423">
        <f t="shared" si="296"/>
        <v>0</v>
      </c>
      <c r="DW227" s="423">
        <f t="shared" si="296"/>
        <v>0</v>
      </c>
      <c r="DX227" s="423">
        <f t="shared" si="296"/>
        <v>0</v>
      </c>
      <c r="DY227" s="423">
        <f t="shared" si="296"/>
        <v>0</v>
      </c>
      <c r="DZ227" s="423">
        <f t="shared" si="296"/>
        <v>0</v>
      </c>
      <c r="EA227" s="423">
        <f t="shared" si="296"/>
        <v>0</v>
      </c>
      <c r="EB227" s="423">
        <f t="shared" ref="EB227:FA227" si="297">IF(EB$124=0,0,SUM(EB101)/EB$124*EB$127)</f>
        <v>0</v>
      </c>
      <c r="EC227" s="423">
        <f t="shared" si="297"/>
        <v>0</v>
      </c>
      <c r="ED227" s="423">
        <f t="shared" si="297"/>
        <v>0</v>
      </c>
      <c r="EE227" s="423">
        <f t="shared" si="297"/>
        <v>0</v>
      </c>
      <c r="EF227" s="423">
        <f t="shared" si="297"/>
        <v>0</v>
      </c>
      <c r="EG227" s="423">
        <f t="shared" si="297"/>
        <v>0</v>
      </c>
      <c r="EH227" s="423">
        <f t="shared" si="297"/>
        <v>0</v>
      </c>
      <c r="EI227" s="423">
        <f t="shared" si="297"/>
        <v>0</v>
      </c>
      <c r="EJ227" s="423">
        <f t="shared" si="297"/>
        <v>0</v>
      </c>
      <c r="EK227" s="423">
        <f t="shared" si="297"/>
        <v>0</v>
      </c>
      <c r="EL227" s="423">
        <f t="shared" si="297"/>
        <v>0</v>
      </c>
      <c r="EM227" s="423">
        <f t="shared" si="297"/>
        <v>0</v>
      </c>
      <c r="EN227" s="423">
        <f t="shared" si="297"/>
        <v>0</v>
      </c>
      <c r="EO227" s="423">
        <f t="shared" si="297"/>
        <v>0</v>
      </c>
      <c r="EP227" s="423">
        <f t="shared" si="297"/>
        <v>0</v>
      </c>
      <c r="EQ227" s="423">
        <f t="shared" si="297"/>
        <v>0</v>
      </c>
      <c r="ER227" s="423">
        <f t="shared" si="297"/>
        <v>0</v>
      </c>
      <c r="ES227" s="423">
        <f t="shared" si="297"/>
        <v>0</v>
      </c>
      <c r="ET227" s="423">
        <f t="shared" si="297"/>
        <v>0</v>
      </c>
      <c r="EU227" s="423">
        <f t="shared" si="297"/>
        <v>0</v>
      </c>
      <c r="EV227" s="423">
        <f t="shared" si="297"/>
        <v>0</v>
      </c>
      <c r="EW227" s="423">
        <f t="shared" si="297"/>
        <v>0</v>
      </c>
      <c r="EX227" s="423">
        <f t="shared" si="297"/>
        <v>0</v>
      </c>
      <c r="EY227" s="423">
        <f t="shared" si="297"/>
        <v>0</v>
      </c>
      <c r="EZ227" s="423">
        <f t="shared" si="297"/>
        <v>0</v>
      </c>
      <c r="FA227" s="423">
        <f t="shared" si="297"/>
        <v>0</v>
      </c>
      <c r="FB227" s="393" t="str">
        <f t="shared" si="204"/>
        <v>511</v>
      </c>
    </row>
    <row r="228" spans="1:158" x14ac:dyDescent="0.15">
      <c r="A228" s="423" t="s">
        <v>1733</v>
      </c>
      <c r="B228" s="423" t="s">
        <v>1171</v>
      </c>
      <c r="C228" s="424">
        <f t="shared" si="200"/>
        <v>0</v>
      </c>
      <c r="D228" s="423">
        <f t="shared" ref="D228:BO228" si="298">IF(D$124=0,0,SUM(D102)/D$124*D$127)</f>
        <v>0</v>
      </c>
      <c r="E228" s="423">
        <f t="shared" si="298"/>
        <v>0</v>
      </c>
      <c r="F228" s="423">
        <f t="shared" si="298"/>
        <v>0</v>
      </c>
      <c r="G228" s="423">
        <f t="shared" si="298"/>
        <v>0</v>
      </c>
      <c r="H228" s="423">
        <f t="shared" si="298"/>
        <v>0</v>
      </c>
      <c r="I228" s="423">
        <f t="shared" si="298"/>
        <v>0</v>
      </c>
      <c r="J228" s="423">
        <f t="shared" si="298"/>
        <v>0</v>
      </c>
      <c r="K228" s="423">
        <f t="shared" si="298"/>
        <v>0</v>
      </c>
      <c r="L228" s="423">
        <f t="shared" si="298"/>
        <v>0</v>
      </c>
      <c r="M228" s="423">
        <f t="shared" si="298"/>
        <v>0</v>
      </c>
      <c r="N228" s="423">
        <f t="shared" si="298"/>
        <v>0</v>
      </c>
      <c r="O228" s="423">
        <f t="shared" si="298"/>
        <v>0</v>
      </c>
      <c r="P228" s="423">
        <f t="shared" si="298"/>
        <v>0</v>
      </c>
      <c r="Q228" s="423">
        <f t="shared" si="298"/>
        <v>0</v>
      </c>
      <c r="R228" s="423">
        <f t="shared" si="298"/>
        <v>0</v>
      </c>
      <c r="S228" s="423">
        <f t="shared" si="298"/>
        <v>0</v>
      </c>
      <c r="T228" s="423">
        <f t="shared" si="298"/>
        <v>0</v>
      </c>
      <c r="U228" s="423">
        <f t="shared" si="298"/>
        <v>0</v>
      </c>
      <c r="V228" s="423">
        <f t="shared" si="298"/>
        <v>0</v>
      </c>
      <c r="W228" s="423">
        <f t="shared" si="298"/>
        <v>0</v>
      </c>
      <c r="X228" s="423">
        <f t="shared" si="298"/>
        <v>0</v>
      </c>
      <c r="Y228" s="423">
        <f t="shared" si="298"/>
        <v>0</v>
      </c>
      <c r="Z228" s="423">
        <f t="shared" si="298"/>
        <v>0</v>
      </c>
      <c r="AA228" s="423">
        <f t="shared" si="298"/>
        <v>0</v>
      </c>
      <c r="AB228" s="423">
        <f t="shared" si="298"/>
        <v>0</v>
      </c>
      <c r="AC228" s="423">
        <f t="shared" si="298"/>
        <v>0</v>
      </c>
      <c r="AD228" s="423">
        <f t="shared" si="298"/>
        <v>0</v>
      </c>
      <c r="AE228" s="423">
        <f t="shared" si="298"/>
        <v>0</v>
      </c>
      <c r="AF228" s="423">
        <f t="shared" si="298"/>
        <v>0</v>
      </c>
      <c r="AG228" s="423">
        <f t="shared" si="298"/>
        <v>0</v>
      </c>
      <c r="AH228" s="423">
        <f t="shared" si="298"/>
        <v>0</v>
      </c>
      <c r="AI228" s="423">
        <f t="shared" si="298"/>
        <v>0</v>
      </c>
      <c r="AJ228" s="423">
        <f t="shared" si="298"/>
        <v>0</v>
      </c>
      <c r="AK228" s="423">
        <f t="shared" si="298"/>
        <v>0</v>
      </c>
      <c r="AL228" s="423">
        <f t="shared" si="298"/>
        <v>0</v>
      </c>
      <c r="AM228" s="423">
        <f t="shared" si="298"/>
        <v>0</v>
      </c>
      <c r="AN228" s="423">
        <f t="shared" si="298"/>
        <v>0</v>
      </c>
      <c r="AO228" s="423">
        <f t="shared" si="298"/>
        <v>0</v>
      </c>
      <c r="AP228" s="423">
        <f t="shared" si="298"/>
        <v>0</v>
      </c>
      <c r="AQ228" s="423">
        <f t="shared" si="298"/>
        <v>0</v>
      </c>
      <c r="AR228" s="423">
        <f t="shared" si="298"/>
        <v>0</v>
      </c>
      <c r="AS228" s="423">
        <f t="shared" si="298"/>
        <v>0</v>
      </c>
      <c r="AT228" s="423">
        <f t="shared" si="298"/>
        <v>0</v>
      </c>
      <c r="AU228" s="423">
        <f t="shared" si="298"/>
        <v>0</v>
      </c>
      <c r="AV228" s="423">
        <f t="shared" si="298"/>
        <v>0</v>
      </c>
      <c r="AW228" s="423">
        <f t="shared" si="298"/>
        <v>0</v>
      </c>
      <c r="AX228" s="423">
        <f t="shared" si="298"/>
        <v>0</v>
      </c>
      <c r="AY228" s="423">
        <f t="shared" si="298"/>
        <v>0</v>
      </c>
      <c r="AZ228" s="423">
        <f t="shared" si="298"/>
        <v>0</v>
      </c>
      <c r="BA228" s="423">
        <f t="shared" si="298"/>
        <v>0</v>
      </c>
      <c r="BB228" s="423">
        <f t="shared" si="298"/>
        <v>0</v>
      </c>
      <c r="BC228" s="423">
        <f t="shared" si="298"/>
        <v>0</v>
      </c>
      <c r="BD228" s="423">
        <f t="shared" si="298"/>
        <v>0</v>
      </c>
      <c r="BE228" s="423">
        <f t="shared" si="298"/>
        <v>0</v>
      </c>
      <c r="BF228" s="423">
        <f t="shared" si="298"/>
        <v>0</v>
      </c>
      <c r="BG228" s="423">
        <f t="shared" si="298"/>
        <v>0</v>
      </c>
      <c r="BH228" s="423">
        <f t="shared" si="298"/>
        <v>0</v>
      </c>
      <c r="BI228" s="423">
        <f t="shared" si="298"/>
        <v>0</v>
      </c>
      <c r="BJ228" s="423">
        <f t="shared" si="298"/>
        <v>0</v>
      </c>
      <c r="BK228" s="423">
        <f t="shared" si="298"/>
        <v>0</v>
      </c>
      <c r="BL228" s="423">
        <f t="shared" si="298"/>
        <v>0</v>
      </c>
      <c r="BM228" s="423">
        <f t="shared" si="298"/>
        <v>0</v>
      </c>
      <c r="BN228" s="423">
        <f t="shared" si="298"/>
        <v>0</v>
      </c>
      <c r="BO228" s="423">
        <f t="shared" si="298"/>
        <v>0</v>
      </c>
      <c r="BP228" s="423">
        <f t="shared" ref="BP228:EA228" si="299">IF(BP$124=0,0,SUM(BP102)/BP$124*BP$127)</f>
        <v>0</v>
      </c>
      <c r="BQ228" s="423">
        <f t="shared" si="299"/>
        <v>0</v>
      </c>
      <c r="BR228" s="423">
        <f t="shared" si="299"/>
        <v>0</v>
      </c>
      <c r="BS228" s="423">
        <f t="shared" si="299"/>
        <v>0</v>
      </c>
      <c r="BT228" s="423">
        <f t="shared" si="299"/>
        <v>0</v>
      </c>
      <c r="BU228" s="423">
        <f t="shared" si="299"/>
        <v>0</v>
      </c>
      <c r="BV228" s="423">
        <f t="shared" si="299"/>
        <v>0</v>
      </c>
      <c r="BW228" s="423">
        <f t="shared" si="299"/>
        <v>0</v>
      </c>
      <c r="BX228" s="423">
        <f t="shared" si="299"/>
        <v>0</v>
      </c>
      <c r="BY228" s="423">
        <f t="shared" si="299"/>
        <v>0</v>
      </c>
      <c r="BZ228" s="423">
        <f t="shared" si="299"/>
        <v>0</v>
      </c>
      <c r="CA228" s="423">
        <f t="shared" si="299"/>
        <v>0</v>
      </c>
      <c r="CB228" s="423">
        <f t="shared" si="299"/>
        <v>0</v>
      </c>
      <c r="CC228" s="423">
        <f t="shared" si="299"/>
        <v>0</v>
      </c>
      <c r="CD228" s="423">
        <f t="shared" si="299"/>
        <v>0</v>
      </c>
      <c r="CE228" s="423">
        <f t="shared" si="299"/>
        <v>0</v>
      </c>
      <c r="CF228" s="423">
        <f t="shared" si="299"/>
        <v>0</v>
      </c>
      <c r="CG228" s="423">
        <f t="shared" si="299"/>
        <v>0</v>
      </c>
      <c r="CH228" s="423">
        <f t="shared" si="299"/>
        <v>0</v>
      </c>
      <c r="CI228" s="423">
        <f t="shared" si="299"/>
        <v>0</v>
      </c>
      <c r="CJ228" s="423">
        <f t="shared" si="299"/>
        <v>0</v>
      </c>
      <c r="CK228" s="423">
        <f t="shared" si="299"/>
        <v>0</v>
      </c>
      <c r="CL228" s="423">
        <f t="shared" si="299"/>
        <v>0</v>
      </c>
      <c r="CM228" s="423">
        <f t="shared" si="299"/>
        <v>0</v>
      </c>
      <c r="CN228" s="423">
        <f t="shared" si="299"/>
        <v>0</v>
      </c>
      <c r="CO228" s="423">
        <f t="shared" si="299"/>
        <v>0</v>
      </c>
      <c r="CP228" s="423">
        <f t="shared" si="299"/>
        <v>0</v>
      </c>
      <c r="CQ228" s="423">
        <f t="shared" si="299"/>
        <v>0</v>
      </c>
      <c r="CR228" s="423">
        <f t="shared" si="299"/>
        <v>0</v>
      </c>
      <c r="CS228" s="423">
        <f t="shared" si="299"/>
        <v>0</v>
      </c>
      <c r="CT228" s="423">
        <f t="shared" si="299"/>
        <v>0</v>
      </c>
      <c r="CU228" s="423">
        <f t="shared" si="299"/>
        <v>0</v>
      </c>
      <c r="CV228" s="423">
        <f t="shared" si="299"/>
        <v>0</v>
      </c>
      <c r="CW228" s="423">
        <f t="shared" si="299"/>
        <v>0</v>
      </c>
      <c r="CX228" s="423">
        <f t="shared" si="299"/>
        <v>0</v>
      </c>
      <c r="CY228" s="423">
        <f t="shared" si="299"/>
        <v>0</v>
      </c>
      <c r="CZ228" s="423">
        <f t="shared" si="299"/>
        <v>0</v>
      </c>
      <c r="DA228" s="423">
        <f t="shared" si="299"/>
        <v>0</v>
      </c>
      <c r="DB228" s="423">
        <f t="shared" si="299"/>
        <v>0</v>
      </c>
      <c r="DC228" s="423">
        <f t="shared" si="299"/>
        <v>0</v>
      </c>
      <c r="DD228" s="423">
        <f t="shared" si="299"/>
        <v>0</v>
      </c>
      <c r="DE228" s="423">
        <f t="shared" si="299"/>
        <v>0</v>
      </c>
      <c r="DF228" s="423">
        <f t="shared" si="299"/>
        <v>0</v>
      </c>
      <c r="DG228" s="423">
        <f t="shared" si="299"/>
        <v>0</v>
      </c>
      <c r="DH228" s="423">
        <f t="shared" si="299"/>
        <v>0</v>
      </c>
      <c r="DI228" s="423">
        <f t="shared" si="299"/>
        <v>0</v>
      </c>
      <c r="DJ228" s="423">
        <f t="shared" si="299"/>
        <v>0</v>
      </c>
      <c r="DK228" s="423">
        <f t="shared" si="299"/>
        <v>0</v>
      </c>
      <c r="DL228" s="423">
        <f t="shared" si="299"/>
        <v>0</v>
      </c>
      <c r="DM228" s="423">
        <f t="shared" si="299"/>
        <v>0</v>
      </c>
      <c r="DN228" s="423">
        <f t="shared" si="299"/>
        <v>0</v>
      </c>
      <c r="DO228" s="423">
        <f t="shared" si="299"/>
        <v>0</v>
      </c>
      <c r="DP228" s="423">
        <f t="shared" si="299"/>
        <v>0</v>
      </c>
      <c r="DQ228" s="423">
        <f t="shared" si="299"/>
        <v>0</v>
      </c>
      <c r="DR228" s="423">
        <f t="shared" si="299"/>
        <v>0</v>
      </c>
      <c r="DS228" s="423">
        <f t="shared" si="299"/>
        <v>0</v>
      </c>
      <c r="DT228" s="423">
        <f t="shared" si="299"/>
        <v>0</v>
      </c>
      <c r="DU228" s="423">
        <f t="shared" si="299"/>
        <v>0</v>
      </c>
      <c r="DV228" s="423">
        <f t="shared" si="299"/>
        <v>0</v>
      </c>
      <c r="DW228" s="423">
        <f t="shared" si="299"/>
        <v>0</v>
      </c>
      <c r="DX228" s="423">
        <f t="shared" si="299"/>
        <v>0</v>
      </c>
      <c r="DY228" s="423">
        <f t="shared" si="299"/>
        <v>0</v>
      </c>
      <c r="DZ228" s="423">
        <f t="shared" si="299"/>
        <v>0</v>
      </c>
      <c r="EA228" s="423">
        <f t="shared" si="299"/>
        <v>0</v>
      </c>
      <c r="EB228" s="423">
        <f t="shared" ref="EB228:FA228" si="300">IF(EB$124=0,0,SUM(EB102)/EB$124*EB$127)</f>
        <v>0</v>
      </c>
      <c r="EC228" s="423">
        <f t="shared" si="300"/>
        <v>0</v>
      </c>
      <c r="ED228" s="423">
        <f t="shared" si="300"/>
        <v>0</v>
      </c>
      <c r="EE228" s="423">
        <f t="shared" si="300"/>
        <v>0</v>
      </c>
      <c r="EF228" s="423">
        <f t="shared" si="300"/>
        <v>0</v>
      </c>
      <c r="EG228" s="423">
        <f t="shared" si="300"/>
        <v>0</v>
      </c>
      <c r="EH228" s="423">
        <f t="shared" si="300"/>
        <v>0</v>
      </c>
      <c r="EI228" s="423">
        <f t="shared" si="300"/>
        <v>0</v>
      </c>
      <c r="EJ228" s="423">
        <f t="shared" si="300"/>
        <v>0</v>
      </c>
      <c r="EK228" s="423">
        <f t="shared" si="300"/>
        <v>0</v>
      </c>
      <c r="EL228" s="423">
        <f t="shared" si="300"/>
        <v>0</v>
      </c>
      <c r="EM228" s="423">
        <f t="shared" si="300"/>
        <v>0</v>
      </c>
      <c r="EN228" s="423">
        <f t="shared" si="300"/>
        <v>0</v>
      </c>
      <c r="EO228" s="423">
        <f t="shared" si="300"/>
        <v>0</v>
      </c>
      <c r="EP228" s="423">
        <f t="shared" si="300"/>
        <v>0</v>
      </c>
      <c r="EQ228" s="423">
        <f t="shared" si="300"/>
        <v>0</v>
      </c>
      <c r="ER228" s="423">
        <f t="shared" si="300"/>
        <v>0</v>
      </c>
      <c r="ES228" s="423">
        <f t="shared" si="300"/>
        <v>0</v>
      </c>
      <c r="ET228" s="423">
        <f t="shared" si="300"/>
        <v>0</v>
      </c>
      <c r="EU228" s="423">
        <f t="shared" si="300"/>
        <v>0</v>
      </c>
      <c r="EV228" s="423">
        <f t="shared" si="300"/>
        <v>0</v>
      </c>
      <c r="EW228" s="423">
        <f t="shared" si="300"/>
        <v>0</v>
      </c>
      <c r="EX228" s="423">
        <f t="shared" si="300"/>
        <v>0</v>
      </c>
      <c r="EY228" s="423">
        <f t="shared" si="300"/>
        <v>0</v>
      </c>
      <c r="EZ228" s="423">
        <f t="shared" si="300"/>
        <v>0</v>
      </c>
      <c r="FA228" s="423">
        <f t="shared" si="300"/>
        <v>0</v>
      </c>
      <c r="FB228" s="393" t="str">
        <f t="shared" si="204"/>
        <v>551</v>
      </c>
    </row>
    <row r="229" spans="1:158" x14ac:dyDescent="0.15">
      <c r="A229" s="423" t="s">
        <v>1732</v>
      </c>
      <c r="B229" s="423" t="s">
        <v>483</v>
      </c>
      <c r="C229" s="424">
        <f t="shared" si="200"/>
        <v>0</v>
      </c>
      <c r="D229" s="423">
        <f t="shared" ref="D229:BO229" si="301">IF(D$124=0,0,SUM(D103)/D$124*D$127)</f>
        <v>0</v>
      </c>
      <c r="E229" s="423">
        <f t="shared" si="301"/>
        <v>0</v>
      </c>
      <c r="F229" s="423">
        <f t="shared" si="301"/>
        <v>0</v>
      </c>
      <c r="G229" s="423">
        <f t="shared" si="301"/>
        <v>0</v>
      </c>
      <c r="H229" s="423">
        <f t="shared" si="301"/>
        <v>0</v>
      </c>
      <c r="I229" s="423">
        <f t="shared" si="301"/>
        <v>0</v>
      </c>
      <c r="J229" s="423">
        <f t="shared" si="301"/>
        <v>0</v>
      </c>
      <c r="K229" s="423">
        <f t="shared" si="301"/>
        <v>0</v>
      </c>
      <c r="L229" s="423">
        <f t="shared" si="301"/>
        <v>0</v>
      </c>
      <c r="M229" s="423">
        <f t="shared" si="301"/>
        <v>0</v>
      </c>
      <c r="N229" s="423">
        <f t="shared" si="301"/>
        <v>0</v>
      </c>
      <c r="O229" s="423">
        <f t="shared" si="301"/>
        <v>0</v>
      </c>
      <c r="P229" s="423">
        <f t="shared" si="301"/>
        <v>0</v>
      </c>
      <c r="Q229" s="423">
        <f t="shared" si="301"/>
        <v>0</v>
      </c>
      <c r="R229" s="423">
        <f t="shared" si="301"/>
        <v>0</v>
      </c>
      <c r="S229" s="423">
        <f t="shared" si="301"/>
        <v>0</v>
      </c>
      <c r="T229" s="423">
        <f t="shared" si="301"/>
        <v>0</v>
      </c>
      <c r="U229" s="423">
        <f t="shared" si="301"/>
        <v>0</v>
      </c>
      <c r="V229" s="423">
        <f t="shared" si="301"/>
        <v>0</v>
      </c>
      <c r="W229" s="423">
        <f t="shared" si="301"/>
        <v>0</v>
      </c>
      <c r="X229" s="423">
        <f t="shared" si="301"/>
        <v>0</v>
      </c>
      <c r="Y229" s="423">
        <f t="shared" si="301"/>
        <v>0</v>
      </c>
      <c r="Z229" s="423">
        <f t="shared" si="301"/>
        <v>0</v>
      </c>
      <c r="AA229" s="423">
        <f t="shared" si="301"/>
        <v>0</v>
      </c>
      <c r="AB229" s="423">
        <f t="shared" si="301"/>
        <v>0</v>
      </c>
      <c r="AC229" s="423">
        <f t="shared" si="301"/>
        <v>0</v>
      </c>
      <c r="AD229" s="423">
        <f t="shared" si="301"/>
        <v>0</v>
      </c>
      <c r="AE229" s="423">
        <f t="shared" si="301"/>
        <v>0</v>
      </c>
      <c r="AF229" s="423">
        <f t="shared" si="301"/>
        <v>0</v>
      </c>
      <c r="AG229" s="423">
        <f t="shared" si="301"/>
        <v>0</v>
      </c>
      <c r="AH229" s="423">
        <f t="shared" si="301"/>
        <v>0</v>
      </c>
      <c r="AI229" s="423">
        <f t="shared" si="301"/>
        <v>0</v>
      </c>
      <c r="AJ229" s="423">
        <f t="shared" si="301"/>
        <v>0</v>
      </c>
      <c r="AK229" s="423">
        <f t="shared" si="301"/>
        <v>0</v>
      </c>
      <c r="AL229" s="423">
        <f t="shared" si="301"/>
        <v>0</v>
      </c>
      <c r="AM229" s="423">
        <f t="shared" si="301"/>
        <v>0</v>
      </c>
      <c r="AN229" s="423">
        <f t="shared" si="301"/>
        <v>0</v>
      </c>
      <c r="AO229" s="423">
        <f t="shared" si="301"/>
        <v>0</v>
      </c>
      <c r="AP229" s="423">
        <f t="shared" si="301"/>
        <v>0</v>
      </c>
      <c r="AQ229" s="423">
        <f t="shared" si="301"/>
        <v>0</v>
      </c>
      <c r="AR229" s="423">
        <f t="shared" si="301"/>
        <v>0</v>
      </c>
      <c r="AS229" s="423">
        <f t="shared" si="301"/>
        <v>0</v>
      </c>
      <c r="AT229" s="423">
        <f t="shared" si="301"/>
        <v>0</v>
      </c>
      <c r="AU229" s="423">
        <f t="shared" si="301"/>
        <v>0</v>
      </c>
      <c r="AV229" s="423">
        <f t="shared" si="301"/>
        <v>0</v>
      </c>
      <c r="AW229" s="423">
        <f t="shared" si="301"/>
        <v>0</v>
      </c>
      <c r="AX229" s="423">
        <f t="shared" si="301"/>
        <v>0</v>
      </c>
      <c r="AY229" s="423">
        <f t="shared" si="301"/>
        <v>0</v>
      </c>
      <c r="AZ229" s="423">
        <f t="shared" si="301"/>
        <v>0</v>
      </c>
      <c r="BA229" s="423">
        <f t="shared" si="301"/>
        <v>0</v>
      </c>
      <c r="BB229" s="423">
        <f t="shared" si="301"/>
        <v>0</v>
      </c>
      <c r="BC229" s="423">
        <f t="shared" si="301"/>
        <v>0</v>
      </c>
      <c r="BD229" s="423">
        <f t="shared" si="301"/>
        <v>0</v>
      </c>
      <c r="BE229" s="423">
        <f t="shared" si="301"/>
        <v>0</v>
      </c>
      <c r="BF229" s="423">
        <f t="shared" si="301"/>
        <v>0</v>
      </c>
      <c r="BG229" s="423">
        <f t="shared" si="301"/>
        <v>0</v>
      </c>
      <c r="BH229" s="423">
        <f t="shared" si="301"/>
        <v>0</v>
      </c>
      <c r="BI229" s="423">
        <f t="shared" si="301"/>
        <v>0</v>
      </c>
      <c r="BJ229" s="423">
        <f t="shared" si="301"/>
        <v>0</v>
      </c>
      <c r="BK229" s="423">
        <f t="shared" si="301"/>
        <v>0</v>
      </c>
      <c r="BL229" s="423">
        <f t="shared" si="301"/>
        <v>0</v>
      </c>
      <c r="BM229" s="423">
        <f t="shared" si="301"/>
        <v>0</v>
      </c>
      <c r="BN229" s="423">
        <f t="shared" si="301"/>
        <v>0</v>
      </c>
      <c r="BO229" s="423">
        <f t="shared" si="301"/>
        <v>0</v>
      </c>
      <c r="BP229" s="423">
        <f t="shared" ref="BP229:EA229" si="302">IF(BP$124=0,0,SUM(BP103)/BP$124*BP$127)</f>
        <v>0</v>
      </c>
      <c r="BQ229" s="423">
        <f t="shared" si="302"/>
        <v>0</v>
      </c>
      <c r="BR229" s="423">
        <f t="shared" si="302"/>
        <v>0</v>
      </c>
      <c r="BS229" s="423">
        <f t="shared" si="302"/>
        <v>0</v>
      </c>
      <c r="BT229" s="423">
        <f t="shared" si="302"/>
        <v>0</v>
      </c>
      <c r="BU229" s="423">
        <f t="shared" si="302"/>
        <v>0</v>
      </c>
      <c r="BV229" s="423">
        <f t="shared" si="302"/>
        <v>0</v>
      </c>
      <c r="BW229" s="423">
        <f t="shared" si="302"/>
        <v>0</v>
      </c>
      <c r="BX229" s="423">
        <f t="shared" si="302"/>
        <v>0</v>
      </c>
      <c r="BY229" s="423">
        <f t="shared" si="302"/>
        <v>0</v>
      </c>
      <c r="BZ229" s="423">
        <f t="shared" si="302"/>
        <v>0</v>
      </c>
      <c r="CA229" s="423">
        <f t="shared" si="302"/>
        <v>0</v>
      </c>
      <c r="CB229" s="423">
        <f t="shared" si="302"/>
        <v>0</v>
      </c>
      <c r="CC229" s="423">
        <f t="shared" si="302"/>
        <v>0</v>
      </c>
      <c r="CD229" s="423">
        <f t="shared" si="302"/>
        <v>0</v>
      </c>
      <c r="CE229" s="423">
        <f t="shared" si="302"/>
        <v>0</v>
      </c>
      <c r="CF229" s="423">
        <f t="shared" si="302"/>
        <v>0</v>
      </c>
      <c r="CG229" s="423">
        <f t="shared" si="302"/>
        <v>0</v>
      </c>
      <c r="CH229" s="423">
        <f t="shared" si="302"/>
        <v>0</v>
      </c>
      <c r="CI229" s="423">
        <f t="shared" si="302"/>
        <v>0</v>
      </c>
      <c r="CJ229" s="423">
        <f t="shared" si="302"/>
        <v>0</v>
      </c>
      <c r="CK229" s="423">
        <f t="shared" si="302"/>
        <v>0</v>
      </c>
      <c r="CL229" s="423">
        <f t="shared" si="302"/>
        <v>0</v>
      </c>
      <c r="CM229" s="423">
        <f t="shared" si="302"/>
        <v>0</v>
      </c>
      <c r="CN229" s="423">
        <f t="shared" si="302"/>
        <v>0</v>
      </c>
      <c r="CO229" s="423">
        <f t="shared" si="302"/>
        <v>0</v>
      </c>
      <c r="CP229" s="423">
        <f t="shared" si="302"/>
        <v>0</v>
      </c>
      <c r="CQ229" s="423">
        <f t="shared" si="302"/>
        <v>0</v>
      </c>
      <c r="CR229" s="423">
        <f t="shared" si="302"/>
        <v>0</v>
      </c>
      <c r="CS229" s="423">
        <f t="shared" si="302"/>
        <v>0</v>
      </c>
      <c r="CT229" s="423">
        <f t="shared" si="302"/>
        <v>0</v>
      </c>
      <c r="CU229" s="423">
        <f t="shared" si="302"/>
        <v>0</v>
      </c>
      <c r="CV229" s="423">
        <f t="shared" si="302"/>
        <v>0</v>
      </c>
      <c r="CW229" s="423">
        <f t="shared" si="302"/>
        <v>0</v>
      </c>
      <c r="CX229" s="423">
        <f t="shared" si="302"/>
        <v>0</v>
      </c>
      <c r="CY229" s="423">
        <f t="shared" si="302"/>
        <v>0</v>
      </c>
      <c r="CZ229" s="423">
        <f t="shared" si="302"/>
        <v>0</v>
      </c>
      <c r="DA229" s="423">
        <f t="shared" si="302"/>
        <v>0</v>
      </c>
      <c r="DB229" s="423">
        <f t="shared" si="302"/>
        <v>0</v>
      </c>
      <c r="DC229" s="423">
        <f t="shared" si="302"/>
        <v>0</v>
      </c>
      <c r="DD229" s="423">
        <f t="shared" si="302"/>
        <v>0</v>
      </c>
      <c r="DE229" s="423">
        <f t="shared" si="302"/>
        <v>0</v>
      </c>
      <c r="DF229" s="423">
        <f t="shared" si="302"/>
        <v>0</v>
      </c>
      <c r="DG229" s="423">
        <f t="shared" si="302"/>
        <v>0</v>
      </c>
      <c r="DH229" s="423">
        <f t="shared" si="302"/>
        <v>0</v>
      </c>
      <c r="DI229" s="423">
        <f t="shared" si="302"/>
        <v>0</v>
      </c>
      <c r="DJ229" s="423">
        <f t="shared" si="302"/>
        <v>0</v>
      </c>
      <c r="DK229" s="423">
        <f t="shared" si="302"/>
        <v>0</v>
      </c>
      <c r="DL229" s="423">
        <f t="shared" si="302"/>
        <v>0</v>
      </c>
      <c r="DM229" s="423">
        <f t="shared" si="302"/>
        <v>0</v>
      </c>
      <c r="DN229" s="423">
        <f t="shared" si="302"/>
        <v>0</v>
      </c>
      <c r="DO229" s="423">
        <f t="shared" si="302"/>
        <v>0</v>
      </c>
      <c r="DP229" s="423">
        <f t="shared" si="302"/>
        <v>0</v>
      </c>
      <c r="DQ229" s="423">
        <f t="shared" si="302"/>
        <v>0</v>
      </c>
      <c r="DR229" s="423">
        <f t="shared" si="302"/>
        <v>0</v>
      </c>
      <c r="DS229" s="423">
        <f t="shared" si="302"/>
        <v>0</v>
      </c>
      <c r="DT229" s="423">
        <f t="shared" si="302"/>
        <v>0</v>
      </c>
      <c r="DU229" s="423">
        <f t="shared" si="302"/>
        <v>0</v>
      </c>
      <c r="DV229" s="423">
        <f t="shared" si="302"/>
        <v>0</v>
      </c>
      <c r="DW229" s="423">
        <f t="shared" si="302"/>
        <v>0</v>
      </c>
      <c r="DX229" s="423">
        <f t="shared" si="302"/>
        <v>0</v>
      </c>
      <c r="DY229" s="423">
        <f t="shared" si="302"/>
        <v>0</v>
      </c>
      <c r="DZ229" s="423">
        <f t="shared" si="302"/>
        <v>0</v>
      </c>
      <c r="EA229" s="423">
        <f t="shared" si="302"/>
        <v>0</v>
      </c>
      <c r="EB229" s="423">
        <f t="shared" ref="EB229:FA229" si="303">IF(EB$124=0,0,SUM(EB103)/EB$124*EB$127)</f>
        <v>0</v>
      </c>
      <c r="EC229" s="423">
        <f t="shared" si="303"/>
        <v>0</v>
      </c>
      <c r="ED229" s="423">
        <f t="shared" si="303"/>
        <v>0</v>
      </c>
      <c r="EE229" s="423">
        <f t="shared" si="303"/>
        <v>0</v>
      </c>
      <c r="EF229" s="423">
        <f t="shared" si="303"/>
        <v>0</v>
      </c>
      <c r="EG229" s="423">
        <f t="shared" si="303"/>
        <v>0</v>
      </c>
      <c r="EH229" s="423">
        <f t="shared" si="303"/>
        <v>0</v>
      </c>
      <c r="EI229" s="423">
        <f t="shared" si="303"/>
        <v>0</v>
      </c>
      <c r="EJ229" s="423">
        <f t="shared" si="303"/>
        <v>0</v>
      </c>
      <c r="EK229" s="423">
        <f t="shared" si="303"/>
        <v>0</v>
      </c>
      <c r="EL229" s="423">
        <f t="shared" si="303"/>
        <v>0</v>
      </c>
      <c r="EM229" s="423">
        <f t="shared" si="303"/>
        <v>0</v>
      </c>
      <c r="EN229" s="423">
        <f t="shared" si="303"/>
        <v>0</v>
      </c>
      <c r="EO229" s="423">
        <f t="shared" si="303"/>
        <v>0</v>
      </c>
      <c r="EP229" s="423">
        <f t="shared" si="303"/>
        <v>0</v>
      </c>
      <c r="EQ229" s="423">
        <f t="shared" si="303"/>
        <v>0</v>
      </c>
      <c r="ER229" s="423">
        <f t="shared" si="303"/>
        <v>0</v>
      </c>
      <c r="ES229" s="423">
        <f t="shared" si="303"/>
        <v>0</v>
      </c>
      <c r="ET229" s="423">
        <f t="shared" si="303"/>
        <v>0</v>
      </c>
      <c r="EU229" s="423">
        <f t="shared" si="303"/>
        <v>0</v>
      </c>
      <c r="EV229" s="423">
        <f t="shared" si="303"/>
        <v>0</v>
      </c>
      <c r="EW229" s="423">
        <f t="shared" si="303"/>
        <v>0</v>
      </c>
      <c r="EX229" s="423">
        <f t="shared" si="303"/>
        <v>0</v>
      </c>
      <c r="EY229" s="423">
        <f t="shared" si="303"/>
        <v>0</v>
      </c>
      <c r="EZ229" s="423">
        <f t="shared" si="303"/>
        <v>0</v>
      </c>
      <c r="FA229" s="423">
        <f t="shared" si="303"/>
        <v>0</v>
      </c>
      <c r="FB229" s="393" t="str">
        <f t="shared" si="204"/>
        <v>571</v>
      </c>
    </row>
    <row r="230" spans="1:158" x14ac:dyDescent="0.15">
      <c r="A230" s="423" t="s">
        <v>1731</v>
      </c>
      <c r="B230" s="423" t="s">
        <v>490</v>
      </c>
      <c r="C230" s="424">
        <f t="shared" si="200"/>
        <v>0</v>
      </c>
      <c r="D230" s="423">
        <f t="shared" ref="D230:BO230" si="304">IF(D$124=0,0,SUM(D104)/D$124*D$127)</f>
        <v>0</v>
      </c>
      <c r="E230" s="423">
        <f t="shared" si="304"/>
        <v>0</v>
      </c>
      <c r="F230" s="423">
        <f t="shared" si="304"/>
        <v>0</v>
      </c>
      <c r="G230" s="423">
        <f t="shared" si="304"/>
        <v>0</v>
      </c>
      <c r="H230" s="423">
        <f t="shared" si="304"/>
        <v>0</v>
      </c>
      <c r="I230" s="423">
        <f t="shared" si="304"/>
        <v>0</v>
      </c>
      <c r="J230" s="423">
        <f t="shared" si="304"/>
        <v>0</v>
      </c>
      <c r="K230" s="423">
        <f t="shared" si="304"/>
        <v>0</v>
      </c>
      <c r="L230" s="423">
        <f t="shared" si="304"/>
        <v>0</v>
      </c>
      <c r="M230" s="423">
        <f t="shared" si="304"/>
        <v>0</v>
      </c>
      <c r="N230" s="423">
        <f t="shared" si="304"/>
        <v>0</v>
      </c>
      <c r="O230" s="423">
        <f t="shared" si="304"/>
        <v>0</v>
      </c>
      <c r="P230" s="423">
        <f t="shared" si="304"/>
        <v>0</v>
      </c>
      <c r="Q230" s="423">
        <f t="shared" si="304"/>
        <v>0</v>
      </c>
      <c r="R230" s="423">
        <f t="shared" si="304"/>
        <v>0</v>
      </c>
      <c r="S230" s="423">
        <f t="shared" si="304"/>
        <v>0</v>
      </c>
      <c r="T230" s="423">
        <f t="shared" si="304"/>
        <v>0</v>
      </c>
      <c r="U230" s="423">
        <f t="shared" si="304"/>
        <v>0</v>
      </c>
      <c r="V230" s="423">
        <f t="shared" si="304"/>
        <v>0</v>
      </c>
      <c r="W230" s="423">
        <f t="shared" si="304"/>
        <v>0</v>
      </c>
      <c r="X230" s="423">
        <f t="shared" si="304"/>
        <v>0</v>
      </c>
      <c r="Y230" s="423">
        <f t="shared" si="304"/>
        <v>0</v>
      </c>
      <c r="Z230" s="423">
        <f t="shared" si="304"/>
        <v>0</v>
      </c>
      <c r="AA230" s="423">
        <f t="shared" si="304"/>
        <v>0</v>
      </c>
      <c r="AB230" s="423">
        <f t="shared" si="304"/>
        <v>0</v>
      </c>
      <c r="AC230" s="423">
        <f t="shared" si="304"/>
        <v>0</v>
      </c>
      <c r="AD230" s="423">
        <f t="shared" si="304"/>
        <v>0</v>
      </c>
      <c r="AE230" s="423">
        <f t="shared" si="304"/>
        <v>0</v>
      </c>
      <c r="AF230" s="423">
        <f t="shared" si="304"/>
        <v>0</v>
      </c>
      <c r="AG230" s="423">
        <f t="shared" si="304"/>
        <v>0</v>
      </c>
      <c r="AH230" s="423">
        <f t="shared" si="304"/>
        <v>0</v>
      </c>
      <c r="AI230" s="423">
        <f t="shared" si="304"/>
        <v>0</v>
      </c>
      <c r="AJ230" s="423">
        <f t="shared" si="304"/>
        <v>0</v>
      </c>
      <c r="AK230" s="423">
        <f t="shared" si="304"/>
        <v>0</v>
      </c>
      <c r="AL230" s="423">
        <f t="shared" si="304"/>
        <v>0</v>
      </c>
      <c r="AM230" s="423">
        <f t="shared" si="304"/>
        <v>0</v>
      </c>
      <c r="AN230" s="423">
        <f t="shared" si="304"/>
        <v>0</v>
      </c>
      <c r="AO230" s="423">
        <f t="shared" si="304"/>
        <v>0</v>
      </c>
      <c r="AP230" s="423">
        <f t="shared" si="304"/>
        <v>0</v>
      </c>
      <c r="AQ230" s="423">
        <f t="shared" si="304"/>
        <v>0</v>
      </c>
      <c r="AR230" s="423">
        <f t="shared" si="304"/>
        <v>0</v>
      </c>
      <c r="AS230" s="423">
        <f t="shared" si="304"/>
        <v>0</v>
      </c>
      <c r="AT230" s="423">
        <f t="shared" si="304"/>
        <v>0</v>
      </c>
      <c r="AU230" s="423">
        <f t="shared" si="304"/>
        <v>0</v>
      </c>
      <c r="AV230" s="423">
        <f t="shared" si="304"/>
        <v>0</v>
      </c>
      <c r="AW230" s="423">
        <f t="shared" si="304"/>
        <v>0</v>
      </c>
      <c r="AX230" s="423">
        <f t="shared" si="304"/>
        <v>0</v>
      </c>
      <c r="AY230" s="423">
        <f t="shared" si="304"/>
        <v>0</v>
      </c>
      <c r="AZ230" s="423">
        <f t="shared" si="304"/>
        <v>0</v>
      </c>
      <c r="BA230" s="423">
        <f t="shared" si="304"/>
        <v>0</v>
      </c>
      <c r="BB230" s="423">
        <f t="shared" si="304"/>
        <v>0</v>
      </c>
      <c r="BC230" s="423">
        <f t="shared" si="304"/>
        <v>0</v>
      </c>
      <c r="BD230" s="423">
        <f t="shared" si="304"/>
        <v>0</v>
      </c>
      <c r="BE230" s="423">
        <f t="shared" si="304"/>
        <v>0</v>
      </c>
      <c r="BF230" s="423">
        <f t="shared" si="304"/>
        <v>0</v>
      </c>
      <c r="BG230" s="423">
        <f t="shared" si="304"/>
        <v>0</v>
      </c>
      <c r="BH230" s="423">
        <f t="shared" si="304"/>
        <v>0</v>
      </c>
      <c r="BI230" s="423">
        <f t="shared" si="304"/>
        <v>0</v>
      </c>
      <c r="BJ230" s="423">
        <f t="shared" si="304"/>
        <v>0</v>
      </c>
      <c r="BK230" s="423">
        <f t="shared" si="304"/>
        <v>0</v>
      </c>
      <c r="BL230" s="423">
        <f t="shared" si="304"/>
        <v>0</v>
      </c>
      <c r="BM230" s="423">
        <f t="shared" si="304"/>
        <v>0</v>
      </c>
      <c r="BN230" s="423">
        <f t="shared" si="304"/>
        <v>0</v>
      </c>
      <c r="BO230" s="423">
        <f t="shared" si="304"/>
        <v>0</v>
      </c>
      <c r="BP230" s="423">
        <f t="shared" ref="BP230:EA230" si="305">IF(BP$124=0,0,SUM(BP104)/BP$124*BP$127)</f>
        <v>0</v>
      </c>
      <c r="BQ230" s="423">
        <f t="shared" si="305"/>
        <v>0</v>
      </c>
      <c r="BR230" s="423">
        <f t="shared" si="305"/>
        <v>0</v>
      </c>
      <c r="BS230" s="423">
        <f t="shared" si="305"/>
        <v>0</v>
      </c>
      <c r="BT230" s="423">
        <f t="shared" si="305"/>
        <v>0</v>
      </c>
      <c r="BU230" s="423">
        <f t="shared" si="305"/>
        <v>0</v>
      </c>
      <c r="BV230" s="423">
        <f t="shared" si="305"/>
        <v>0</v>
      </c>
      <c r="BW230" s="423">
        <f t="shared" si="305"/>
        <v>0</v>
      </c>
      <c r="BX230" s="423">
        <f t="shared" si="305"/>
        <v>0</v>
      </c>
      <c r="BY230" s="423">
        <f t="shared" si="305"/>
        <v>0</v>
      </c>
      <c r="BZ230" s="423">
        <f t="shared" si="305"/>
        <v>0</v>
      </c>
      <c r="CA230" s="423">
        <f t="shared" si="305"/>
        <v>0</v>
      </c>
      <c r="CB230" s="423">
        <f t="shared" si="305"/>
        <v>0</v>
      </c>
      <c r="CC230" s="423">
        <f t="shared" si="305"/>
        <v>0</v>
      </c>
      <c r="CD230" s="423">
        <f t="shared" si="305"/>
        <v>0</v>
      </c>
      <c r="CE230" s="423">
        <f t="shared" si="305"/>
        <v>0</v>
      </c>
      <c r="CF230" s="423">
        <f t="shared" si="305"/>
        <v>0</v>
      </c>
      <c r="CG230" s="423">
        <f t="shared" si="305"/>
        <v>0</v>
      </c>
      <c r="CH230" s="423">
        <f t="shared" si="305"/>
        <v>0</v>
      </c>
      <c r="CI230" s="423">
        <f t="shared" si="305"/>
        <v>0</v>
      </c>
      <c r="CJ230" s="423">
        <f t="shared" si="305"/>
        <v>0</v>
      </c>
      <c r="CK230" s="423">
        <f t="shared" si="305"/>
        <v>0</v>
      </c>
      <c r="CL230" s="423">
        <f t="shared" si="305"/>
        <v>0</v>
      </c>
      <c r="CM230" s="423">
        <f t="shared" si="305"/>
        <v>0</v>
      </c>
      <c r="CN230" s="423">
        <f t="shared" si="305"/>
        <v>0</v>
      </c>
      <c r="CO230" s="423">
        <f t="shared" si="305"/>
        <v>0</v>
      </c>
      <c r="CP230" s="423">
        <f t="shared" si="305"/>
        <v>0</v>
      </c>
      <c r="CQ230" s="423">
        <f t="shared" si="305"/>
        <v>0</v>
      </c>
      <c r="CR230" s="423">
        <f t="shared" si="305"/>
        <v>0</v>
      </c>
      <c r="CS230" s="423">
        <f t="shared" si="305"/>
        <v>0</v>
      </c>
      <c r="CT230" s="423">
        <f t="shared" si="305"/>
        <v>0</v>
      </c>
      <c r="CU230" s="423">
        <f t="shared" si="305"/>
        <v>0</v>
      </c>
      <c r="CV230" s="423">
        <f t="shared" si="305"/>
        <v>0</v>
      </c>
      <c r="CW230" s="423">
        <f t="shared" si="305"/>
        <v>0</v>
      </c>
      <c r="CX230" s="423">
        <f t="shared" si="305"/>
        <v>0</v>
      </c>
      <c r="CY230" s="423">
        <f t="shared" si="305"/>
        <v>0</v>
      </c>
      <c r="CZ230" s="423">
        <f t="shared" si="305"/>
        <v>0</v>
      </c>
      <c r="DA230" s="423">
        <f t="shared" si="305"/>
        <v>0</v>
      </c>
      <c r="DB230" s="423">
        <f t="shared" si="305"/>
        <v>0</v>
      </c>
      <c r="DC230" s="423">
        <f t="shared" si="305"/>
        <v>0</v>
      </c>
      <c r="DD230" s="423">
        <f t="shared" si="305"/>
        <v>0</v>
      </c>
      <c r="DE230" s="423">
        <f t="shared" si="305"/>
        <v>0</v>
      </c>
      <c r="DF230" s="423">
        <f t="shared" si="305"/>
        <v>0</v>
      </c>
      <c r="DG230" s="423">
        <f t="shared" si="305"/>
        <v>0</v>
      </c>
      <c r="DH230" s="423">
        <f t="shared" si="305"/>
        <v>0</v>
      </c>
      <c r="DI230" s="423">
        <f t="shared" si="305"/>
        <v>0</v>
      </c>
      <c r="DJ230" s="423">
        <f t="shared" si="305"/>
        <v>0</v>
      </c>
      <c r="DK230" s="423">
        <f t="shared" si="305"/>
        <v>0</v>
      </c>
      <c r="DL230" s="423">
        <f t="shared" si="305"/>
        <v>0</v>
      </c>
      <c r="DM230" s="423">
        <f t="shared" si="305"/>
        <v>0</v>
      </c>
      <c r="DN230" s="423">
        <f t="shared" si="305"/>
        <v>0</v>
      </c>
      <c r="DO230" s="423">
        <f t="shared" si="305"/>
        <v>0</v>
      </c>
      <c r="DP230" s="423">
        <f t="shared" si="305"/>
        <v>0</v>
      </c>
      <c r="DQ230" s="423">
        <f t="shared" si="305"/>
        <v>0</v>
      </c>
      <c r="DR230" s="423">
        <f t="shared" si="305"/>
        <v>0</v>
      </c>
      <c r="DS230" s="423">
        <f t="shared" si="305"/>
        <v>0</v>
      </c>
      <c r="DT230" s="423">
        <f t="shared" si="305"/>
        <v>0</v>
      </c>
      <c r="DU230" s="423">
        <f t="shared" si="305"/>
        <v>0</v>
      </c>
      <c r="DV230" s="423">
        <f t="shared" si="305"/>
        <v>0</v>
      </c>
      <c r="DW230" s="423">
        <f t="shared" si="305"/>
        <v>0</v>
      </c>
      <c r="DX230" s="423">
        <f t="shared" si="305"/>
        <v>0</v>
      </c>
      <c r="DY230" s="423">
        <f t="shared" si="305"/>
        <v>0</v>
      </c>
      <c r="DZ230" s="423">
        <f t="shared" si="305"/>
        <v>0</v>
      </c>
      <c r="EA230" s="423">
        <f t="shared" si="305"/>
        <v>0</v>
      </c>
      <c r="EB230" s="423">
        <f t="shared" ref="EB230:FA230" si="306">IF(EB$124=0,0,SUM(EB104)/EB$124*EB$127)</f>
        <v>0</v>
      </c>
      <c r="EC230" s="423">
        <f t="shared" si="306"/>
        <v>0</v>
      </c>
      <c r="ED230" s="423">
        <f t="shared" si="306"/>
        <v>0</v>
      </c>
      <c r="EE230" s="423">
        <f t="shared" si="306"/>
        <v>0</v>
      </c>
      <c r="EF230" s="423">
        <f t="shared" si="306"/>
        <v>0</v>
      </c>
      <c r="EG230" s="423">
        <f t="shared" si="306"/>
        <v>0</v>
      </c>
      <c r="EH230" s="423">
        <f t="shared" si="306"/>
        <v>0</v>
      </c>
      <c r="EI230" s="423">
        <f t="shared" si="306"/>
        <v>0</v>
      </c>
      <c r="EJ230" s="423">
        <f t="shared" si="306"/>
        <v>0</v>
      </c>
      <c r="EK230" s="423">
        <f t="shared" si="306"/>
        <v>0</v>
      </c>
      <c r="EL230" s="423">
        <f t="shared" si="306"/>
        <v>0</v>
      </c>
      <c r="EM230" s="423">
        <f t="shared" si="306"/>
        <v>0</v>
      </c>
      <c r="EN230" s="423">
        <f t="shared" si="306"/>
        <v>0</v>
      </c>
      <c r="EO230" s="423">
        <f t="shared" si="306"/>
        <v>0</v>
      </c>
      <c r="EP230" s="423">
        <f t="shared" si="306"/>
        <v>0</v>
      </c>
      <c r="EQ230" s="423">
        <f t="shared" si="306"/>
        <v>0</v>
      </c>
      <c r="ER230" s="423">
        <f t="shared" si="306"/>
        <v>0</v>
      </c>
      <c r="ES230" s="423">
        <f t="shared" si="306"/>
        <v>0</v>
      </c>
      <c r="ET230" s="423">
        <f t="shared" si="306"/>
        <v>0</v>
      </c>
      <c r="EU230" s="423">
        <f t="shared" si="306"/>
        <v>0</v>
      </c>
      <c r="EV230" s="423">
        <f t="shared" si="306"/>
        <v>0</v>
      </c>
      <c r="EW230" s="423">
        <f t="shared" si="306"/>
        <v>0</v>
      </c>
      <c r="EX230" s="423">
        <f t="shared" si="306"/>
        <v>0</v>
      </c>
      <c r="EY230" s="423">
        <f t="shared" si="306"/>
        <v>0</v>
      </c>
      <c r="EZ230" s="423">
        <f t="shared" si="306"/>
        <v>0</v>
      </c>
      <c r="FA230" s="423">
        <f t="shared" si="306"/>
        <v>0</v>
      </c>
      <c r="FB230" s="393" t="str">
        <f t="shared" si="204"/>
        <v>572</v>
      </c>
    </row>
    <row r="231" spans="1:158" x14ac:dyDescent="0.15">
      <c r="A231" s="423" t="s">
        <v>1730</v>
      </c>
      <c r="B231" s="423" t="s">
        <v>1175</v>
      </c>
      <c r="C231" s="424">
        <f t="shared" si="200"/>
        <v>0</v>
      </c>
      <c r="D231" s="423">
        <f t="shared" ref="D231:BO231" si="307">IF(D$124=0,0,SUM(D105)/D$124*D$127)</f>
        <v>0</v>
      </c>
      <c r="E231" s="423">
        <f t="shared" si="307"/>
        <v>0</v>
      </c>
      <c r="F231" s="423">
        <f t="shared" si="307"/>
        <v>0</v>
      </c>
      <c r="G231" s="423">
        <f t="shared" si="307"/>
        <v>0</v>
      </c>
      <c r="H231" s="423">
        <f t="shared" si="307"/>
        <v>0</v>
      </c>
      <c r="I231" s="423">
        <f t="shared" si="307"/>
        <v>0</v>
      </c>
      <c r="J231" s="423">
        <f t="shared" si="307"/>
        <v>0</v>
      </c>
      <c r="K231" s="423">
        <f t="shared" si="307"/>
        <v>0</v>
      </c>
      <c r="L231" s="423">
        <f t="shared" si="307"/>
        <v>0</v>
      </c>
      <c r="M231" s="423">
        <f t="shared" si="307"/>
        <v>0</v>
      </c>
      <c r="N231" s="423">
        <f t="shared" si="307"/>
        <v>0</v>
      </c>
      <c r="O231" s="423">
        <f t="shared" si="307"/>
        <v>0</v>
      </c>
      <c r="P231" s="423">
        <f t="shared" si="307"/>
        <v>0</v>
      </c>
      <c r="Q231" s="423">
        <f t="shared" si="307"/>
        <v>0</v>
      </c>
      <c r="R231" s="423">
        <f t="shared" si="307"/>
        <v>0</v>
      </c>
      <c r="S231" s="423">
        <f t="shared" si="307"/>
        <v>0</v>
      </c>
      <c r="T231" s="423">
        <f t="shared" si="307"/>
        <v>0</v>
      </c>
      <c r="U231" s="423">
        <f t="shared" si="307"/>
        <v>0</v>
      </c>
      <c r="V231" s="423">
        <f t="shared" si="307"/>
        <v>0</v>
      </c>
      <c r="W231" s="423">
        <f t="shared" si="307"/>
        <v>0</v>
      </c>
      <c r="X231" s="423">
        <f t="shared" si="307"/>
        <v>0</v>
      </c>
      <c r="Y231" s="423">
        <f t="shared" si="307"/>
        <v>0</v>
      </c>
      <c r="Z231" s="423">
        <f t="shared" si="307"/>
        <v>0</v>
      </c>
      <c r="AA231" s="423">
        <f t="shared" si="307"/>
        <v>0</v>
      </c>
      <c r="AB231" s="423">
        <f t="shared" si="307"/>
        <v>0</v>
      </c>
      <c r="AC231" s="423">
        <f t="shared" si="307"/>
        <v>0</v>
      </c>
      <c r="AD231" s="423">
        <f t="shared" si="307"/>
        <v>0</v>
      </c>
      <c r="AE231" s="423">
        <f t="shared" si="307"/>
        <v>0</v>
      </c>
      <c r="AF231" s="423">
        <f t="shared" si="307"/>
        <v>0</v>
      </c>
      <c r="AG231" s="423">
        <f t="shared" si="307"/>
        <v>0</v>
      </c>
      <c r="AH231" s="423">
        <f t="shared" si="307"/>
        <v>0</v>
      </c>
      <c r="AI231" s="423">
        <f t="shared" si="307"/>
        <v>0</v>
      </c>
      <c r="AJ231" s="423">
        <f t="shared" si="307"/>
        <v>0</v>
      </c>
      <c r="AK231" s="423">
        <f t="shared" si="307"/>
        <v>0</v>
      </c>
      <c r="AL231" s="423">
        <f t="shared" si="307"/>
        <v>0</v>
      </c>
      <c r="AM231" s="423">
        <f t="shared" si="307"/>
        <v>0</v>
      </c>
      <c r="AN231" s="423">
        <f t="shared" si="307"/>
        <v>0</v>
      </c>
      <c r="AO231" s="423">
        <f t="shared" si="307"/>
        <v>0</v>
      </c>
      <c r="AP231" s="423">
        <f t="shared" si="307"/>
        <v>0</v>
      </c>
      <c r="AQ231" s="423">
        <f t="shared" si="307"/>
        <v>0</v>
      </c>
      <c r="AR231" s="423">
        <f t="shared" si="307"/>
        <v>0</v>
      </c>
      <c r="AS231" s="423">
        <f t="shared" si="307"/>
        <v>0</v>
      </c>
      <c r="AT231" s="423">
        <f t="shared" si="307"/>
        <v>0</v>
      </c>
      <c r="AU231" s="423">
        <f t="shared" si="307"/>
        <v>0</v>
      </c>
      <c r="AV231" s="423">
        <f t="shared" si="307"/>
        <v>0</v>
      </c>
      <c r="AW231" s="423">
        <f t="shared" si="307"/>
        <v>0</v>
      </c>
      <c r="AX231" s="423">
        <f t="shared" si="307"/>
        <v>0</v>
      </c>
      <c r="AY231" s="423">
        <f t="shared" si="307"/>
        <v>0</v>
      </c>
      <c r="AZ231" s="423">
        <f t="shared" si="307"/>
        <v>0</v>
      </c>
      <c r="BA231" s="423">
        <f t="shared" si="307"/>
        <v>0</v>
      </c>
      <c r="BB231" s="423">
        <f t="shared" si="307"/>
        <v>0</v>
      </c>
      <c r="BC231" s="423">
        <f t="shared" si="307"/>
        <v>0</v>
      </c>
      <c r="BD231" s="423">
        <f t="shared" si="307"/>
        <v>0</v>
      </c>
      <c r="BE231" s="423">
        <f t="shared" si="307"/>
        <v>0</v>
      </c>
      <c r="BF231" s="423">
        <f t="shared" si="307"/>
        <v>0</v>
      </c>
      <c r="BG231" s="423">
        <f t="shared" si="307"/>
        <v>0</v>
      </c>
      <c r="BH231" s="423">
        <f t="shared" si="307"/>
        <v>0</v>
      </c>
      <c r="BI231" s="423">
        <f t="shared" si="307"/>
        <v>0</v>
      </c>
      <c r="BJ231" s="423">
        <f t="shared" si="307"/>
        <v>0</v>
      </c>
      <c r="BK231" s="423">
        <f t="shared" si="307"/>
        <v>0</v>
      </c>
      <c r="BL231" s="423">
        <f t="shared" si="307"/>
        <v>0</v>
      </c>
      <c r="BM231" s="423">
        <f t="shared" si="307"/>
        <v>0</v>
      </c>
      <c r="BN231" s="423">
        <f t="shared" si="307"/>
        <v>0</v>
      </c>
      <c r="BO231" s="423">
        <f t="shared" si="307"/>
        <v>0</v>
      </c>
      <c r="BP231" s="423">
        <f t="shared" ref="BP231:EA231" si="308">IF(BP$124=0,0,SUM(BP105)/BP$124*BP$127)</f>
        <v>0</v>
      </c>
      <c r="BQ231" s="423">
        <f t="shared" si="308"/>
        <v>0</v>
      </c>
      <c r="BR231" s="423">
        <f t="shared" si="308"/>
        <v>0</v>
      </c>
      <c r="BS231" s="423">
        <f t="shared" si="308"/>
        <v>0</v>
      </c>
      <c r="BT231" s="423">
        <f t="shared" si="308"/>
        <v>0</v>
      </c>
      <c r="BU231" s="423">
        <f t="shared" si="308"/>
        <v>0</v>
      </c>
      <c r="BV231" s="423">
        <f t="shared" si="308"/>
        <v>0</v>
      </c>
      <c r="BW231" s="423">
        <f t="shared" si="308"/>
        <v>0</v>
      </c>
      <c r="BX231" s="423">
        <f t="shared" si="308"/>
        <v>0</v>
      </c>
      <c r="BY231" s="423">
        <f t="shared" si="308"/>
        <v>0</v>
      </c>
      <c r="BZ231" s="423">
        <f t="shared" si="308"/>
        <v>0</v>
      </c>
      <c r="CA231" s="423">
        <f t="shared" si="308"/>
        <v>0</v>
      </c>
      <c r="CB231" s="423">
        <f t="shared" si="308"/>
        <v>0</v>
      </c>
      <c r="CC231" s="423">
        <f t="shared" si="308"/>
        <v>0</v>
      </c>
      <c r="CD231" s="423">
        <f t="shared" si="308"/>
        <v>0</v>
      </c>
      <c r="CE231" s="423">
        <f t="shared" si="308"/>
        <v>0</v>
      </c>
      <c r="CF231" s="423">
        <f t="shared" si="308"/>
        <v>0</v>
      </c>
      <c r="CG231" s="423">
        <f t="shared" si="308"/>
        <v>0</v>
      </c>
      <c r="CH231" s="423">
        <f t="shared" si="308"/>
        <v>0</v>
      </c>
      <c r="CI231" s="423">
        <f t="shared" si="308"/>
        <v>0</v>
      </c>
      <c r="CJ231" s="423">
        <f t="shared" si="308"/>
        <v>0</v>
      </c>
      <c r="CK231" s="423">
        <f t="shared" si="308"/>
        <v>0</v>
      </c>
      <c r="CL231" s="423">
        <f t="shared" si="308"/>
        <v>0</v>
      </c>
      <c r="CM231" s="423">
        <f t="shared" si="308"/>
        <v>0</v>
      </c>
      <c r="CN231" s="423">
        <f t="shared" si="308"/>
        <v>0</v>
      </c>
      <c r="CO231" s="423">
        <f t="shared" si="308"/>
        <v>0</v>
      </c>
      <c r="CP231" s="423">
        <f t="shared" si="308"/>
        <v>0</v>
      </c>
      <c r="CQ231" s="423">
        <f t="shared" si="308"/>
        <v>0</v>
      </c>
      <c r="CR231" s="423">
        <f t="shared" si="308"/>
        <v>0</v>
      </c>
      <c r="CS231" s="423">
        <f t="shared" si="308"/>
        <v>0</v>
      </c>
      <c r="CT231" s="423">
        <f t="shared" si="308"/>
        <v>0</v>
      </c>
      <c r="CU231" s="423">
        <f t="shared" si="308"/>
        <v>0</v>
      </c>
      <c r="CV231" s="423">
        <f t="shared" si="308"/>
        <v>0</v>
      </c>
      <c r="CW231" s="423">
        <f t="shared" si="308"/>
        <v>0</v>
      </c>
      <c r="CX231" s="423">
        <f t="shared" si="308"/>
        <v>0</v>
      </c>
      <c r="CY231" s="423">
        <f t="shared" si="308"/>
        <v>0</v>
      </c>
      <c r="CZ231" s="423">
        <f t="shared" si="308"/>
        <v>0</v>
      </c>
      <c r="DA231" s="423">
        <f t="shared" si="308"/>
        <v>0</v>
      </c>
      <c r="DB231" s="423">
        <f t="shared" si="308"/>
        <v>0</v>
      </c>
      <c r="DC231" s="423">
        <f t="shared" si="308"/>
        <v>0</v>
      </c>
      <c r="DD231" s="423">
        <f t="shared" si="308"/>
        <v>0</v>
      </c>
      <c r="DE231" s="423">
        <f t="shared" si="308"/>
        <v>0</v>
      </c>
      <c r="DF231" s="423">
        <f t="shared" si="308"/>
        <v>0</v>
      </c>
      <c r="DG231" s="423">
        <f t="shared" si="308"/>
        <v>0</v>
      </c>
      <c r="DH231" s="423">
        <f t="shared" si="308"/>
        <v>0</v>
      </c>
      <c r="DI231" s="423">
        <f t="shared" si="308"/>
        <v>0</v>
      </c>
      <c r="DJ231" s="423">
        <f t="shared" si="308"/>
        <v>0</v>
      </c>
      <c r="DK231" s="423">
        <f t="shared" si="308"/>
        <v>0</v>
      </c>
      <c r="DL231" s="423">
        <f t="shared" si="308"/>
        <v>0</v>
      </c>
      <c r="DM231" s="423">
        <f t="shared" si="308"/>
        <v>0</v>
      </c>
      <c r="DN231" s="423">
        <f t="shared" si="308"/>
        <v>0</v>
      </c>
      <c r="DO231" s="423">
        <f t="shared" si="308"/>
        <v>0</v>
      </c>
      <c r="DP231" s="423">
        <f t="shared" si="308"/>
        <v>0</v>
      </c>
      <c r="DQ231" s="423">
        <f t="shared" si="308"/>
        <v>0</v>
      </c>
      <c r="DR231" s="423">
        <f t="shared" si="308"/>
        <v>0</v>
      </c>
      <c r="DS231" s="423">
        <f t="shared" si="308"/>
        <v>0</v>
      </c>
      <c r="DT231" s="423">
        <f t="shared" si="308"/>
        <v>0</v>
      </c>
      <c r="DU231" s="423">
        <f t="shared" si="308"/>
        <v>0</v>
      </c>
      <c r="DV231" s="423">
        <f t="shared" si="308"/>
        <v>0</v>
      </c>
      <c r="DW231" s="423">
        <f t="shared" si="308"/>
        <v>0</v>
      </c>
      <c r="DX231" s="423">
        <f t="shared" si="308"/>
        <v>0</v>
      </c>
      <c r="DY231" s="423">
        <f t="shared" si="308"/>
        <v>0</v>
      </c>
      <c r="DZ231" s="423">
        <f t="shared" si="308"/>
        <v>0</v>
      </c>
      <c r="EA231" s="423">
        <f t="shared" si="308"/>
        <v>0</v>
      </c>
      <c r="EB231" s="423">
        <f t="shared" ref="EB231:FA231" si="309">IF(EB$124=0,0,SUM(EB105)/EB$124*EB$127)</f>
        <v>0</v>
      </c>
      <c r="EC231" s="423">
        <f t="shared" si="309"/>
        <v>0</v>
      </c>
      <c r="ED231" s="423">
        <f t="shared" si="309"/>
        <v>0</v>
      </c>
      <c r="EE231" s="423">
        <f t="shared" si="309"/>
        <v>0</v>
      </c>
      <c r="EF231" s="423">
        <f t="shared" si="309"/>
        <v>0</v>
      </c>
      <c r="EG231" s="423">
        <f t="shared" si="309"/>
        <v>0</v>
      </c>
      <c r="EH231" s="423">
        <f t="shared" si="309"/>
        <v>0</v>
      </c>
      <c r="EI231" s="423">
        <f t="shared" si="309"/>
        <v>0</v>
      </c>
      <c r="EJ231" s="423">
        <f t="shared" si="309"/>
        <v>0</v>
      </c>
      <c r="EK231" s="423">
        <f t="shared" si="309"/>
        <v>0</v>
      </c>
      <c r="EL231" s="423">
        <f t="shared" si="309"/>
        <v>0</v>
      </c>
      <c r="EM231" s="423">
        <f t="shared" si="309"/>
        <v>0</v>
      </c>
      <c r="EN231" s="423">
        <f t="shared" si="309"/>
        <v>0</v>
      </c>
      <c r="EO231" s="423">
        <f t="shared" si="309"/>
        <v>0</v>
      </c>
      <c r="EP231" s="423">
        <f t="shared" si="309"/>
        <v>0</v>
      </c>
      <c r="EQ231" s="423">
        <f t="shared" si="309"/>
        <v>0</v>
      </c>
      <c r="ER231" s="423">
        <f t="shared" si="309"/>
        <v>0</v>
      </c>
      <c r="ES231" s="423">
        <f t="shared" si="309"/>
        <v>0</v>
      </c>
      <c r="ET231" s="423">
        <f t="shared" si="309"/>
        <v>0</v>
      </c>
      <c r="EU231" s="423">
        <f t="shared" si="309"/>
        <v>0</v>
      </c>
      <c r="EV231" s="423">
        <f t="shared" si="309"/>
        <v>0</v>
      </c>
      <c r="EW231" s="423">
        <f t="shared" si="309"/>
        <v>0</v>
      </c>
      <c r="EX231" s="423">
        <f t="shared" si="309"/>
        <v>0</v>
      </c>
      <c r="EY231" s="423">
        <f t="shared" si="309"/>
        <v>0</v>
      </c>
      <c r="EZ231" s="423">
        <f t="shared" si="309"/>
        <v>0</v>
      </c>
      <c r="FA231" s="423">
        <f t="shared" si="309"/>
        <v>0</v>
      </c>
      <c r="FB231" s="393" t="str">
        <f t="shared" si="204"/>
        <v>574</v>
      </c>
    </row>
    <row r="232" spans="1:158" x14ac:dyDescent="0.15">
      <c r="A232" s="423" t="s">
        <v>1729</v>
      </c>
      <c r="B232" s="423" t="s">
        <v>503</v>
      </c>
      <c r="C232" s="424">
        <f t="shared" si="200"/>
        <v>0</v>
      </c>
      <c r="D232" s="423">
        <f t="shared" ref="D232:BO232" si="310">IF(D$124=0,0,SUM(D106)/D$124*D$127)</f>
        <v>0</v>
      </c>
      <c r="E232" s="423">
        <f t="shared" si="310"/>
        <v>0</v>
      </c>
      <c r="F232" s="423">
        <f t="shared" si="310"/>
        <v>0</v>
      </c>
      <c r="G232" s="423">
        <f t="shared" si="310"/>
        <v>0</v>
      </c>
      <c r="H232" s="423">
        <f t="shared" si="310"/>
        <v>0</v>
      </c>
      <c r="I232" s="423">
        <f t="shared" si="310"/>
        <v>0</v>
      </c>
      <c r="J232" s="423">
        <f t="shared" si="310"/>
        <v>0</v>
      </c>
      <c r="K232" s="423">
        <f t="shared" si="310"/>
        <v>0</v>
      </c>
      <c r="L232" s="423">
        <f t="shared" si="310"/>
        <v>0</v>
      </c>
      <c r="M232" s="423">
        <f t="shared" si="310"/>
        <v>0</v>
      </c>
      <c r="N232" s="423">
        <f t="shared" si="310"/>
        <v>0</v>
      </c>
      <c r="O232" s="423">
        <f t="shared" si="310"/>
        <v>0</v>
      </c>
      <c r="P232" s="423">
        <f t="shared" si="310"/>
        <v>0</v>
      </c>
      <c r="Q232" s="423">
        <f t="shared" si="310"/>
        <v>0</v>
      </c>
      <c r="R232" s="423">
        <f t="shared" si="310"/>
        <v>0</v>
      </c>
      <c r="S232" s="423">
        <f t="shared" si="310"/>
        <v>0</v>
      </c>
      <c r="T232" s="423">
        <f t="shared" si="310"/>
        <v>0</v>
      </c>
      <c r="U232" s="423">
        <f t="shared" si="310"/>
        <v>0</v>
      </c>
      <c r="V232" s="423">
        <f t="shared" si="310"/>
        <v>0</v>
      </c>
      <c r="W232" s="423">
        <f t="shared" si="310"/>
        <v>0</v>
      </c>
      <c r="X232" s="423">
        <f t="shared" si="310"/>
        <v>0</v>
      </c>
      <c r="Y232" s="423">
        <f t="shared" si="310"/>
        <v>0</v>
      </c>
      <c r="Z232" s="423">
        <f t="shared" si="310"/>
        <v>0</v>
      </c>
      <c r="AA232" s="423">
        <f t="shared" si="310"/>
        <v>0</v>
      </c>
      <c r="AB232" s="423">
        <f t="shared" si="310"/>
        <v>0</v>
      </c>
      <c r="AC232" s="423">
        <f t="shared" si="310"/>
        <v>0</v>
      </c>
      <c r="AD232" s="423">
        <f t="shared" si="310"/>
        <v>0</v>
      </c>
      <c r="AE232" s="423">
        <f t="shared" si="310"/>
        <v>0</v>
      </c>
      <c r="AF232" s="423">
        <f t="shared" si="310"/>
        <v>0</v>
      </c>
      <c r="AG232" s="423">
        <f t="shared" si="310"/>
        <v>0</v>
      </c>
      <c r="AH232" s="423">
        <f t="shared" si="310"/>
        <v>0</v>
      </c>
      <c r="AI232" s="423">
        <f t="shared" si="310"/>
        <v>0</v>
      </c>
      <c r="AJ232" s="423">
        <f t="shared" si="310"/>
        <v>0</v>
      </c>
      <c r="AK232" s="423">
        <f t="shared" si="310"/>
        <v>0</v>
      </c>
      <c r="AL232" s="423">
        <f t="shared" si="310"/>
        <v>0</v>
      </c>
      <c r="AM232" s="423">
        <f t="shared" si="310"/>
        <v>0</v>
      </c>
      <c r="AN232" s="423">
        <f t="shared" si="310"/>
        <v>0</v>
      </c>
      <c r="AO232" s="423">
        <f t="shared" si="310"/>
        <v>0</v>
      </c>
      <c r="AP232" s="423">
        <f t="shared" si="310"/>
        <v>0</v>
      </c>
      <c r="AQ232" s="423">
        <f t="shared" si="310"/>
        <v>0</v>
      </c>
      <c r="AR232" s="423">
        <f t="shared" si="310"/>
        <v>0</v>
      </c>
      <c r="AS232" s="423">
        <f t="shared" si="310"/>
        <v>0</v>
      </c>
      <c r="AT232" s="423">
        <f t="shared" si="310"/>
        <v>0</v>
      </c>
      <c r="AU232" s="423">
        <f t="shared" si="310"/>
        <v>0</v>
      </c>
      <c r="AV232" s="423">
        <f t="shared" si="310"/>
        <v>0</v>
      </c>
      <c r="AW232" s="423">
        <f t="shared" si="310"/>
        <v>0</v>
      </c>
      <c r="AX232" s="423">
        <f t="shared" si="310"/>
        <v>0</v>
      </c>
      <c r="AY232" s="423">
        <f t="shared" si="310"/>
        <v>0</v>
      </c>
      <c r="AZ232" s="423">
        <f t="shared" si="310"/>
        <v>0</v>
      </c>
      <c r="BA232" s="423">
        <f t="shared" si="310"/>
        <v>0</v>
      </c>
      <c r="BB232" s="423">
        <f t="shared" si="310"/>
        <v>0</v>
      </c>
      <c r="BC232" s="423">
        <f t="shared" si="310"/>
        <v>0</v>
      </c>
      <c r="BD232" s="423">
        <f t="shared" si="310"/>
        <v>0</v>
      </c>
      <c r="BE232" s="423">
        <f t="shared" si="310"/>
        <v>0</v>
      </c>
      <c r="BF232" s="423">
        <f t="shared" si="310"/>
        <v>0</v>
      </c>
      <c r="BG232" s="423">
        <f t="shared" si="310"/>
        <v>0</v>
      </c>
      <c r="BH232" s="423">
        <f t="shared" si="310"/>
        <v>0</v>
      </c>
      <c r="BI232" s="423">
        <f t="shared" si="310"/>
        <v>0</v>
      </c>
      <c r="BJ232" s="423">
        <f t="shared" si="310"/>
        <v>0</v>
      </c>
      <c r="BK232" s="423">
        <f t="shared" si="310"/>
        <v>0</v>
      </c>
      <c r="BL232" s="423">
        <f t="shared" si="310"/>
        <v>0</v>
      </c>
      <c r="BM232" s="423">
        <f t="shared" si="310"/>
        <v>0</v>
      </c>
      <c r="BN232" s="423">
        <f t="shared" si="310"/>
        <v>0</v>
      </c>
      <c r="BO232" s="423">
        <f t="shared" si="310"/>
        <v>0</v>
      </c>
      <c r="BP232" s="423">
        <f t="shared" ref="BP232:EA232" si="311">IF(BP$124=0,0,SUM(BP106)/BP$124*BP$127)</f>
        <v>0</v>
      </c>
      <c r="BQ232" s="423">
        <f t="shared" si="311"/>
        <v>0</v>
      </c>
      <c r="BR232" s="423">
        <f t="shared" si="311"/>
        <v>0</v>
      </c>
      <c r="BS232" s="423">
        <f t="shared" si="311"/>
        <v>0</v>
      </c>
      <c r="BT232" s="423">
        <f t="shared" si="311"/>
        <v>0</v>
      </c>
      <c r="BU232" s="423">
        <f t="shared" si="311"/>
        <v>0</v>
      </c>
      <c r="BV232" s="423">
        <f t="shared" si="311"/>
        <v>0</v>
      </c>
      <c r="BW232" s="423">
        <f t="shared" si="311"/>
        <v>0</v>
      </c>
      <c r="BX232" s="423">
        <f t="shared" si="311"/>
        <v>0</v>
      </c>
      <c r="BY232" s="423">
        <f t="shared" si="311"/>
        <v>0</v>
      </c>
      <c r="BZ232" s="423">
        <f t="shared" si="311"/>
        <v>0</v>
      </c>
      <c r="CA232" s="423">
        <f t="shared" si="311"/>
        <v>0</v>
      </c>
      <c r="CB232" s="423">
        <f t="shared" si="311"/>
        <v>0</v>
      </c>
      <c r="CC232" s="423">
        <f t="shared" si="311"/>
        <v>0</v>
      </c>
      <c r="CD232" s="423">
        <f t="shared" si="311"/>
        <v>0</v>
      </c>
      <c r="CE232" s="423">
        <f t="shared" si="311"/>
        <v>0</v>
      </c>
      <c r="CF232" s="423">
        <f t="shared" si="311"/>
        <v>0</v>
      </c>
      <c r="CG232" s="423">
        <f t="shared" si="311"/>
        <v>0</v>
      </c>
      <c r="CH232" s="423">
        <f t="shared" si="311"/>
        <v>0</v>
      </c>
      <c r="CI232" s="423">
        <f t="shared" si="311"/>
        <v>0</v>
      </c>
      <c r="CJ232" s="423">
        <f t="shared" si="311"/>
        <v>0</v>
      </c>
      <c r="CK232" s="423">
        <f t="shared" si="311"/>
        <v>0</v>
      </c>
      <c r="CL232" s="423">
        <f t="shared" si="311"/>
        <v>0</v>
      </c>
      <c r="CM232" s="423">
        <f t="shared" si="311"/>
        <v>0</v>
      </c>
      <c r="CN232" s="423">
        <f t="shared" si="311"/>
        <v>0</v>
      </c>
      <c r="CO232" s="423">
        <f t="shared" si="311"/>
        <v>0</v>
      </c>
      <c r="CP232" s="423">
        <f t="shared" si="311"/>
        <v>0</v>
      </c>
      <c r="CQ232" s="423">
        <f t="shared" si="311"/>
        <v>0</v>
      </c>
      <c r="CR232" s="423">
        <f t="shared" si="311"/>
        <v>0</v>
      </c>
      <c r="CS232" s="423">
        <f t="shared" si="311"/>
        <v>0</v>
      </c>
      <c r="CT232" s="423">
        <f t="shared" si="311"/>
        <v>0</v>
      </c>
      <c r="CU232" s="423">
        <f t="shared" si="311"/>
        <v>0</v>
      </c>
      <c r="CV232" s="423">
        <f t="shared" si="311"/>
        <v>0</v>
      </c>
      <c r="CW232" s="423">
        <f t="shared" si="311"/>
        <v>0</v>
      </c>
      <c r="CX232" s="423">
        <f t="shared" si="311"/>
        <v>0</v>
      </c>
      <c r="CY232" s="423">
        <f t="shared" si="311"/>
        <v>0</v>
      </c>
      <c r="CZ232" s="423">
        <f t="shared" si="311"/>
        <v>0</v>
      </c>
      <c r="DA232" s="423">
        <f t="shared" si="311"/>
        <v>0</v>
      </c>
      <c r="DB232" s="423">
        <f t="shared" si="311"/>
        <v>0</v>
      </c>
      <c r="DC232" s="423">
        <f t="shared" si="311"/>
        <v>0</v>
      </c>
      <c r="DD232" s="423">
        <f t="shared" si="311"/>
        <v>0</v>
      </c>
      <c r="DE232" s="423">
        <f t="shared" si="311"/>
        <v>0</v>
      </c>
      <c r="DF232" s="423">
        <f t="shared" si="311"/>
        <v>0</v>
      </c>
      <c r="DG232" s="423">
        <f t="shared" si="311"/>
        <v>0</v>
      </c>
      <c r="DH232" s="423">
        <f t="shared" si="311"/>
        <v>0</v>
      </c>
      <c r="DI232" s="423">
        <f t="shared" si="311"/>
        <v>0</v>
      </c>
      <c r="DJ232" s="423">
        <f t="shared" si="311"/>
        <v>0</v>
      </c>
      <c r="DK232" s="423">
        <f t="shared" si="311"/>
        <v>0</v>
      </c>
      <c r="DL232" s="423">
        <f t="shared" si="311"/>
        <v>0</v>
      </c>
      <c r="DM232" s="423">
        <f t="shared" si="311"/>
        <v>0</v>
      </c>
      <c r="DN232" s="423">
        <f t="shared" si="311"/>
        <v>0</v>
      </c>
      <c r="DO232" s="423">
        <f t="shared" si="311"/>
        <v>0</v>
      </c>
      <c r="DP232" s="423">
        <f t="shared" si="311"/>
        <v>0</v>
      </c>
      <c r="DQ232" s="423">
        <f t="shared" si="311"/>
        <v>0</v>
      </c>
      <c r="DR232" s="423">
        <f t="shared" si="311"/>
        <v>0</v>
      </c>
      <c r="DS232" s="423">
        <f t="shared" si="311"/>
        <v>0</v>
      </c>
      <c r="DT232" s="423">
        <f t="shared" si="311"/>
        <v>0</v>
      </c>
      <c r="DU232" s="423">
        <f t="shared" si="311"/>
        <v>0</v>
      </c>
      <c r="DV232" s="423">
        <f t="shared" si="311"/>
        <v>0</v>
      </c>
      <c r="DW232" s="423">
        <f t="shared" si="311"/>
        <v>0</v>
      </c>
      <c r="DX232" s="423">
        <f t="shared" si="311"/>
        <v>0</v>
      </c>
      <c r="DY232" s="423">
        <f t="shared" si="311"/>
        <v>0</v>
      </c>
      <c r="DZ232" s="423">
        <f t="shared" si="311"/>
        <v>0</v>
      </c>
      <c r="EA232" s="423">
        <f t="shared" si="311"/>
        <v>0</v>
      </c>
      <c r="EB232" s="423">
        <f t="shared" ref="EB232:FA232" si="312">IF(EB$124=0,0,SUM(EB106)/EB$124*EB$127)</f>
        <v>0</v>
      </c>
      <c r="EC232" s="423">
        <f t="shared" si="312"/>
        <v>0</v>
      </c>
      <c r="ED232" s="423">
        <f t="shared" si="312"/>
        <v>0</v>
      </c>
      <c r="EE232" s="423">
        <f t="shared" si="312"/>
        <v>0</v>
      </c>
      <c r="EF232" s="423">
        <f t="shared" si="312"/>
        <v>0</v>
      </c>
      <c r="EG232" s="423">
        <f t="shared" si="312"/>
        <v>0</v>
      </c>
      <c r="EH232" s="423">
        <f t="shared" si="312"/>
        <v>0</v>
      </c>
      <c r="EI232" s="423">
        <f t="shared" si="312"/>
        <v>0</v>
      </c>
      <c r="EJ232" s="423">
        <f t="shared" si="312"/>
        <v>0</v>
      </c>
      <c r="EK232" s="423">
        <f t="shared" si="312"/>
        <v>0</v>
      </c>
      <c r="EL232" s="423">
        <f t="shared" si="312"/>
        <v>0</v>
      </c>
      <c r="EM232" s="423">
        <f t="shared" si="312"/>
        <v>0</v>
      </c>
      <c r="EN232" s="423">
        <f t="shared" si="312"/>
        <v>0</v>
      </c>
      <c r="EO232" s="423">
        <f t="shared" si="312"/>
        <v>0</v>
      </c>
      <c r="EP232" s="423">
        <f t="shared" si="312"/>
        <v>0</v>
      </c>
      <c r="EQ232" s="423">
        <f t="shared" si="312"/>
        <v>0</v>
      </c>
      <c r="ER232" s="423">
        <f t="shared" si="312"/>
        <v>0</v>
      </c>
      <c r="ES232" s="423">
        <f t="shared" si="312"/>
        <v>0</v>
      </c>
      <c r="ET232" s="423">
        <f t="shared" si="312"/>
        <v>0</v>
      </c>
      <c r="EU232" s="423">
        <f t="shared" si="312"/>
        <v>0</v>
      </c>
      <c r="EV232" s="423">
        <f t="shared" si="312"/>
        <v>0</v>
      </c>
      <c r="EW232" s="423">
        <f t="shared" si="312"/>
        <v>0</v>
      </c>
      <c r="EX232" s="423">
        <f t="shared" si="312"/>
        <v>0</v>
      </c>
      <c r="EY232" s="423">
        <f t="shared" si="312"/>
        <v>0</v>
      </c>
      <c r="EZ232" s="423">
        <f t="shared" si="312"/>
        <v>0</v>
      </c>
      <c r="FA232" s="423">
        <f t="shared" si="312"/>
        <v>0</v>
      </c>
      <c r="FB232" s="393" t="str">
        <f t="shared" si="204"/>
        <v>574</v>
      </c>
    </row>
    <row r="233" spans="1:158" x14ac:dyDescent="0.15">
      <c r="A233" s="423" t="s">
        <v>1728</v>
      </c>
      <c r="B233" s="423" t="s">
        <v>1176</v>
      </c>
      <c r="C233" s="424">
        <f t="shared" si="200"/>
        <v>0</v>
      </c>
      <c r="D233" s="423">
        <f t="shared" ref="D233:BO233" si="313">IF(D$124=0,0,SUM(D107)/D$124*D$127)</f>
        <v>0</v>
      </c>
      <c r="E233" s="423">
        <f t="shared" si="313"/>
        <v>0</v>
      </c>
      <c r="F233" s="423">
        <f t="shared" si="313"/>
        <v>0</v>
      </c>
      <c r="G233" s="423">
        <f t="shared" si="313"/>
        <v>0</v>
      </c>
      <c r="H233" s="423">
        <f t="shared" si="313"/>
        <v>0</v>
      </c>
      <c r="I233" s="423">
        <f t="shared" si="313"/>
        <v>0</v>
      </c>
      <c r="J233" s="423">
        <f t="shared" si="313"/>
        <v>0</v>
      </c>
      <c r="K233" s="423">
        <f t="shared" si="313"/>
        <v>0</v>
      </c>
      <c r="L233" s="423">
        <f t="shared" si="313"/>
        <v>0</v>
      </c>
      <c r="M233" s="423">
        <f t="shared" si="313"/>
        <v>0</v>
      </c>
      <c r="N233" s="423">
        <f t="shared" si="313"/>
        <v>0</v>
      </c>
      <c r="O233" s="423">
        <f t="shared" si="313"/>
        <v>0</v>
      </c>
      <c r="P233" s="423">
        <f t="shared" si="313"/>
        <v>0</v>
      </c>
      <c r="Q233" s="423">
        <f t="shared" si="313"/>
        <v>0</v>
      </c>
      <c r="R233" s="423">
        <f t="shared" si="313"/>
        <v>0</v>
      </c>
      <c r="S233" s="423">
        <f t="shared" si="313"/>
        <v>0</v>
      </c>
      <c r="T233" s="423">
        <f t="shared" si="313"/>
        <v>0</v>
      </c>
      <c r="U233" s="423">
        <f t="shared" si="313"/>
        <v>0</v>
      </c>
      <c r="V233" s="423">
        <f t="shared" si="313"/>
        <v>0</v>
      </c>
      <c r="W233" s="423">
        <f t="shared" si="313"/>
        <v>0</v>
      </c>
      <c r="X233" s="423">
        <f t="shared" si="313"/>
        <v>0</v>
      </c>
      <c r="Y233" s="423">
        <f t="shared" si="313"/>
        <v>0</v>
      </c>
      <c r="Z233" s="423">
        <f t="shared" si="313"/>
        <v>0</v>
      </c>
      <c r="AA233" s="423">
        <f t="shared" si="313"/>
        <v>0</v>
      </c>
      <c r="AB233" s="423">
        <f t="shared" si="313"/>
        <v>0</v>
      </c>
      <c r="AC233" s="423">
        <f t="shared" si="313"/>
        <v>0</v>
      </c>
      <c r="AD233" s="423">
        <f t="shared" si="313"/>
        <v>0</v>
      </c>
      <c r="AE233" s="423">
        <f t="shared" si="313"/>
        <v>0</v>
      </c>
      <c r="AF233" s="423">
        <f t="shared" si="313"/>
        <v>0</v>
      </c>
      <c r="AG233" s="423">
        <f t="shared" si="313"/>
        <v>0</v>
      </c>
      <c r="AH233" s="423">
        <f t="shared" si="313"/>
        <v>0</v>
      </c>
      <c r="AI233" s="423">
        <f t="shared" si="313"/>
        <v>0</v>
      </c>
      <c r="AJ233" s="423">
        <f t="shared" si="313"/>
        <v>0</v>
      </c>
      <c r="AK233" s="423">
        <f t="shared" si="313"/>
        <v>0</v>
      </c>
      <c r="AL233" s="423">
        <f t="shared" si="313"/>
        <v>0</v>
      </c>
      <c r="AM233" s="423">
        <f t="shared" si="313"/>
        <v>0</v>
      </c>
      <c r="AN233" s="423">
        <f t="shared" si="313"/>
        <v>0</v>
      </c>
      <c r="AO233" s="423">
        <f t="shared" si="313"/>
        <v>0</v>
      </c>
      <c r="AP233" s="423">
        <f t="shared" si="313"/>
        <v>0</v>
      </c>
      <c r="AQ233" s="423">
        <f t="shared" si="313"/>
        <v>0</v>
      </c>
      <c r="AR233" s="423">
        <f t="shared" si="313"/>
        <v>0</v>
      </c>
      <c r="AS233" s="423">
        <f t="shared" si="313"/>
        <v>0</v>
      </c>
      <c r="AT233" s="423">
        <f t="shared" si="313"/>
        <v>0</v>
      </c>
      <c r="AU233" s="423">
        <f t="shared" si="313"/>
        <v>0</v>
      </c>
      <c r="AV233" s="423">
        <f t="shared" si="313"/>
        <v>0</v>
      </c>
      <c r="AW233" s="423">
        <f t="shared" si="313"/>
        <v>0</v>
      </c>
      <c r="AX233" s="423">
        <f t="shared" si="313"/>
        <v>0</v>
      </c>
      <c r="AY233" s="423">
        <f t="shared" si="313"/>
        <v>0</v>
      </c>
      <c r="AZ233" s="423">
        <f t="shared" si="313"/>
        <v>0</v>
      </c>
      <c r="BA233" s="423">
        <f t="shared" si="313"/>
        <v>0</v>
      </c>
      <c r="BB233" s="423">
        <f t="shared" si="313"/>
        <v>0</v>
      </c>
      <c r="BC233" s="423">
        <f t="shared" si="313"/>
        <v>0</v>
      </c>
      <c r="BD233" s="423">
        <f t="shared" si="313"/>
        <v>0</v>
      </c>
      <c r="BE233" s="423">
        <f t="shared" si="313"/>
        <v>0</v>
      </c>
      <c r="BF233" s="423">
        <f t="shared" si="313"/>
        <v>0</v>
      </c>
      <c r="BG233" s="423">
        <f t="shared" si="313"/>
        <v>0</v>
      </c>
      <c r="BH233" s="423">
        <f t="shared" si="313"/>
        <v>0</v>
      </c>
      <c r="BI233" s="423">
        <f t="shared" si="313"/>
        <v>0</v>
      </c>
      <c r="BJ233" s="423">
        <f t="shared" si="313"/>
        <v>0</v>
      </c>
      <c r="BK233" s="423">
        <f t="shared" si="313"/>
        <v>0</v>
      </c>
      <c r="BL233" s="423">
        <f t="shared" si="313"/>
        <v>0</v>
      </c>
      <c r="BM233" s="423">
        <f t="shared" si="313"/>
        <v>0</v>
      </c>
      <c r="BN233" s="423">
        <f t="shared" si="313"/>
        <v>0</v>
      </c>
      <c r="BO233" s="423">
        <f t="shared" si="313"/>
        <v>0</v>
      </c>
      <c r="BP233" s="423">
        <f t="shared" ref="BP233:EA233" si="314">IF(BP$124=0,0,SUM(BP107)/BP$124*BP$127)</f>
        <v>0</v>
      </c>
      <c r="BQ233" s="423">
        <f t="shared" si="314"/>
        <v>0</v>
      </c>
      <c r="BR233" s="423">
        <f t="shared" si="314"/>
        <v>0</v>
      </c>
      <c r="BS233" s="423">
        <f t="shared" si="314"/>
        <v>0</v>
      </c>
      <c r="BT233" s="423">
        <f t="shared" si="314"/>
        <v>0</v>
      </c>
      <c r="BU233" s="423">
        <f t="shared" si="314"/>
        <v>0</v>
      </c>
      <c r="BV233" s="423">
        <f t="shared" si="314"/>
        <v>0</v>
      </c>
      <c r="BW233" s="423">
        <f t="shared" si="314"/>
        <v>0</v>
      </c>
      <c r="BX233" s="423">
        <f t="shared" si="314"/>
        <v>0</v>
      </c>
      <c r="BY233" s="423">
        <f t="shared" si="314"/>
        <v>0</v>
      </c>
      <c r="BZ233" s="423">
        <f t="shared" si="314"/>
        <v>0</v>
      </c>
      <c r="CA233" s="423">
        <f t="shared" si="314"/>
        <v>0</v>
      </c>
      <c r="CB233" s="423">
        <f t="shared" si="314"/>
        <v>0</v>
      </c>
      <c r="CC233" s="423">
        <f t="shared" si="314"/>
        <v>0</v>
      </c>
      <c r="CD233" s="423">
        <f t="shared" si="314"/>
        <v>0</v>
      </c>
      <c r="CE233" s="423">
        <f t="shared" si="314"/>
        <v>0</v>
      </c>
      <c r="CF233" s="423">
        <f t="shared" si="314"/>
        <v>0</v>
      </c>
      <c r="CG233" s="423">
        <f t="shared" si="314"/>
        <v>0</v>
      </c>
      <c r="CH233" s="423">
        <f t="shared" si="314"/>
        <v>0</v>
      </c>
      <c r="CI233" s="423">
        <f t="shared" si="314"/>
        <v>0</v>
      </c>
      <c r="CJ233" s="423">
        <f t="shared" si="314"/>
        <v>0</v>
      </c>
      <c r="CK233" s="423">
        <f t="shared" si="314"/>
        <v>0</v>
      </c>
      <c r="CL233" s="423">
        <f t="shared" si="314"/>
        <v>0</v>
      </c>
      <c r="CM233" s="423">
        <f t="shared" si="314"/>
        <v>0</v>
      </c>
      <c r="CN233" s="423">
        <f t="shared" si="314"/>
        <v>0</v>
      </c>
      <c r="CO233" s="423">
        <f t="shared" si="314"/>
        <v>0</v>
      </c>
      <c r="CP233" s="423">
        <f t="shared" si="314"/>
        <v>0</v>
      </c>
      <c r="CQ233" s="423">
        <f t="shared" si="314"/>
        <v>0</v>
      </c>
      <c r="CR233" s="423">
        <f t="shared" si="314"/>
        <v>0</v>
      </c>
      <c r="CS233" s="423">
        <f t="shared" si="314"/>
        <v>0</v>
      </c>
      <c r="CT233" s="423">
        <f t="shared" si="314"/>
        <v>0</v>
      </c>
      <c r="CU233" s="423">
        <f t="shared" si="314"/>
        <v>0</v>
      </c>
      <c r="CV233" s="423">
        <f t="shared" si="314"/>
        <v>0</v>
      </c>
      <c r="CW233" s="423">
        <f t="shared" si="314"/>
        <v>0</v>
      </c>
      <c r="CX233" s="423">
        <f t="shared" si="314"/>
        <v>0</v>
      </c>
      <c r="CY233" s="423">
        <f t="shared" si="314"/>
        <v>0</v>
      </c>
      <c r="CZ233" s="423">
        <f t="shared" si="314"/>
        <v>0</v>
      </c>
      <c r="DA233" s="423">
        <f t="shared" si="314"/>
        <v>0</v>
      </c>
      <c r="DB233" s="423">
        <f t="shared" si="314"/>
        <v>0</v>
      </c>
      <c r="DC233" s="423">
        <f t="shared" si="314"/>
        <v>0</v>
      </c>
      <c r="DD233" s="423">
        <f t="shared" si="314"/>
        <v>0</v>
      </c>
      <c r="DE233" s="423">
        <f t="shared" si="314"/>
        <v>0</v>
      </c>
      <c r="DF233" s="423">
        <f t="shared" si="314"/>
        <v>0</v>
      </c>
      <c r="DG233" s="423">
        <f t="shared" si="314"/>
        <v>0</v>
      </c>
      <c r="DH233" s="423">
        <f t="shared" si="314"/>
        <v>0</v>
      </c>
      <c r="DI233" s="423">
        <f t="shared" si="314"/>
        <v>0</v>
      </c>
      <c r="DJ233" s="423">
        <f t="shared" si="314"/>
        <v>0</v>
      </c>
      <c r="DK233" s="423">
        <f t="shared" si="314"/>
        <v>0</v>
      </c>
      <c r="DL233" s="423">
        <f t="shared" si="314"/>
        <v>0</v>
      </c>
      <c r="DM233" s="423">
        <f t="shared" si="314"/>
        <v>0</v>
      </c>
      <c r="DN233" s="423">
        <f t="shared" si="314"/>
        <v>0</v>
      </c>
      <c r="DO233" s="423">
        <f t="shared" si="314"/>
        <v>0</v>
      </c>
      <c r="DP233" s="423">
        <f t="shared" si="314"/>
        <v>0</v>
      </c>
      <c r="DQ233" s="423">
        <f t="shared" si="314"/>
        <v>0</v>
      </c>
      <c r="DR233" s="423">
        <f t="shared" si="314"/>
        <v>0</v>
      </c>
      <c r="DS233" s="423">
        <f t="shared" si="314"/>
        <v>0</v>
      </c>
      <c r="DT233" s="423">
        <f t="shared" si="314"/>
        <v>0</v>
      </c>
      <c r="DU233" s="423">
        <f t="shared" si="314"/>
        <v>0</v>
      </c>
      <c r="DV233" s="423">
        <f t="shared" si="314"/>
        <v>0</v>
      </c>
      <c r="DW233" s="423">
        <f t="shared" si="314"/>
        <v>0</v>
      </c>
      <c r="DX233" s="423">
        <f t="shared" si="314"/>
        <v>0</v>
      </c>
      <c r="DY233" s="423">
        <f t="shared" si="314"/>
        <v>0</v>
      </c>
      <c r="DZ233" s="423">
        <f t="shared" si="314"/>
        <v>0</v>
      </c>
      <c r="EA233" s="423">
        <f t="shared" si="314"/>
        <v>0</v>
      </c>
      <c r="EB233" s="423">
        <f t="shared" ref="EB233:FA233" si="315">IF(EB$124=0,0,SUM(EB107)/EB$124*EB$127)</f>
        <v>0</v>
      </c>
      <c r="EC233" s="423">
        <f t="shared" si="315"/>
        <v>0</v>
      </c>
      <c r="ED233" s="423">
        <f t="shared" si="315"/>
        <v>0</v>
      </c>
      <c r="EE233" s="423">
        <f t="shared" si="315"/>
        <v>0</v>
      </c>
      <c r="EF233" s="423">
        <f t="shared" si="315"/>
        <v>0</v>
      </c>
      <c r="EG233" s="423">
        <f t="shared" si="315"/>
        <v>0</v>
      </c>
      <c r="EH233" s="423">
        <f t="shared" si="315"/>
        <v>0</v>
      </c>
      <c r="EI233" s="423">
        <f t="shared" si="315"/>
        <v>0</v>
      </c>
      <c r="EJ233" s="423">
        <f t="shared" si="315"/>
        <v>0</v>
      </c>
      <c r="EK233" s="423">
        <f t="shared" si="315"/>
        <v>0</v>
      </c>
      <c r="EL233" s="423">
        <f t="shared" si="315"/>
        <v>0</v>
      </c>
      <c r="EM233" s="423">
        <f t="shared" si="315"/>
        <v>0</v>
      </c>
      <c r="EN233" s="423">
        <f t="shared" si="315"/>
        <v>0</v>
      </c>
      <c r="EO233" s="423">
        <f t="shared" si="315"/>
        <v>0</v>
      </c>
      <c r="EP233" s="423">
        <f t="shared" si="315"/>
        <v>0</v>
      </c>
      <c r="EQ233" s="423">
        <f t="shared" si="315"/>
        <v>0</v>
      </c>
      <c r="ER233" s="423">
        <f t="shared" si="315"/>
        <v>0</v>
      </c>
      <c r="ES233" s="423">
        <f t="shared" si="315"/>
        <v>0</v>
      </c>
      <c r="ET233" s="423">
        <f t="shared" si="315"/>
        <v>0</v>
      </c>
      <c r="EU233" s="423">
        <f t="shared" si="315"/>
        <v>0</v>
      </c>
      <c r="EV233" s="423">
        <f t="shared" si="315"/>
        <v>0</v>
      </c>
      <c r="EW233" s="423">
        <f t="shared" si="315"/>
        <v>0</v>
      </c>
      <c r="EX233" s="423">
        <f t="shared" si="315"/>
        <v>0</v>
      </c>
      <c r="EY233" s="423">
        <f t="shared" si="315"/>
        <v>0</v>
      </c>
      <c r="EZ233" s="423">
        <f t="shared" si="315"/>
        <v>0</v>
      </c>
      <c r="FA233" s="423">
        <f t="shared" si="315"/>
        <v>0</v>
      </c>
      <c r="FB233" s="393" t="str">
        <f t="shared" si="204"/>
        <v>575</v>
      </c>
    </row>
    <row r="234" spans="1:158" x14ac:dyDescent="0.15">
      <c r="A234" s="423" t="s">
        <v>1727</v>
      </c>
      <c r="B234" s="423" t="s">
        <v>509</v>
      </c>
      <c r="C234" s="424">
        <f t="shared" si="200"/>
        <v>0</v>
      </c>
      <c r="D234" s="423">
        <f t="shared" ref="D234:BO234" si="316">IF(D$124=0,0,SUM(D108)/D$124*D$127)</f>
        <v>0</v>
      </c>
      <c r="E234" s="423">
        <f t="shared" si="316"/>
        <v>0</v>
      </c>
      <c r="F234" s="423">
        <f t="shared" si="316"/>
        <v>0</v>
      </c>
      <c r="G234" s="423">
        <f t="shared" si="316"/>
        <v>0</v>
      </c>
      <c r="H234" s="423">
        <f t="shared" si="316"/>
        <v>0</v>
      </c>
      <c r="I234" s="423">
        <f t="shared" si="316"/>
        <v>0</v>
      </c>
      <c r="J234" s="423">
        <f t="shared" si="316"/>
        <v>0</v>
      </c>
      <c r="K234" s="423">
        <f t="shared" si="316"/>
        <v>0</v>
      </c>
      <c r="L234" s="423">
        <f t="shared" si="316"/>
        <v>0</v>
      </c>
      <c r="M234" s="423">
        <f t="shared" si="316"/>
        <v>0</v>
      </c>
      <c r="N234" s="423">
        <f t="shared" si="316"/>
        <v>0</v>
      </c>
      <c r="O234" s="423">
        <f t="shared" si="316"/>
        <v>0</v>
      </c>
      <c r="P234" s="423">
        <f t="shared" si="316"/>
        <v>0</v>
      </c>
      <c r="Q234" s="423">
        <f t="shared" si="316"/>
        <v>0</v>
      </c>
      <c r="R234" s="423">
        <f t="shared" si="316"/>
        <v>0</v>
      </c>
      <c r="S234" s="423">
        <f t="shared" si="316"/>
        <v>0</v>
      </c>
      <c r="T234" s="423">
        <f t="shared" si="316"/>
        <v>0</v>
      </c>
      <c r="U234" s="423">
        <f t="shared" si="316"/>
        <v>0</v>
      </c>
      <c r="V234" s="423">
        <f t="shared" si="316"/>
        <v>0</v>
      </c>
      <c r="W234" s="423">
        <f t="shared" si="316"/>
        <v>0</v>
      </c>
      <c r="X234" s="423">
        <f t="shared" si="316"/>
        <v>0</v>
      </c>
      <c r="Y234" s="423">
        <f t="shared" si="316"/>
        <v>0</v>
      </c>
      <c r="Z234" s="423">
        <f t="shared" si="316"/>
        <v>0</v>
      </c>
      <c r="AA234" s="423">
        <f t="shared" si="316"/>
        <v>0</v>
      </c>
      <c r="AB234" s="423">
        <f t="shared" si="316"/>
        <v>0</v>
      </c>
      <c r="AC234" s="423">
        <f t="shared" si="316"/>
        <v>0</v>
      </c>
      <c r="AD234" s="423">
        <f t="shared" si="316"/>
        <v>0</v>
      </c>
      <c r="AE234" s="423">
        <f t="shared" si="316"/>
        <v>0</v>
      </c>
      <c r="AF234" s="423">
        <f t="shared" si="316"/>
        <v>0</v>
      </c>
      <c r="AG234" s="423">
        <f t="shared" si="316"/>
        <v>0</v>
      </c>
      <c r="AH234" s="423">
        <f t="shared" si="316"/>
        <v>0</v>
      </c>
      <c r="AI234" s="423">
        <f t="shared" si="316"/>
        <v>0</v>
      </c>
      <c r="AJ234" s="423">
        <f t="shared" si="316"/>
        <v>0</v>
      </c>
      <c r="AK234" s="423">
        <f t="shared" si="316"/>
        <v>0</v>
      </c>
      <c r="AL234" s="423">
        <f t="shared" si="316"/>
        <v>0</v>
      </c>
      <c r="AM234" s="423">
        <f t="shared" si="316"/>
        <v>0</v>
      </c>
      <c r="AN234" s="423">
        <f t="shared" si="316"/>
        <v>0</v>
      </c>
      <c r="AO234" s="423">
        <f t="shared" si="316"/>
        <v>0</v>
      </c>
      <c r="AP234" s="423">
        <f t="shared" si="316"/>
        <v>0</v>
      </c>
      <c r="AQ234" s="423">
        <f t="shared" si="316"/>
        <v>0</v>
      </c>
      <c r="AR234" s="423">
        <f t="shared" si="316"/>
        <v>0</v>
      </c>
      <c r="AS234" s="423">
        <f t="shared" si="316"/>
        <v>0</v>
      </c>
      <c r="AT234" s="423">
        <f t="shared" si="316"/>
        <v>0</v>
      </c>
      <c r="AU234" s="423">
        <f t="shared" si="316"/>
        <v>0</v>
      </c>
      <c r="AV234" s="423">
        <f t="shared" si="316"/>
        <v>0</v>
      </c>
      <c r="AW234" s="423">
        <f t="shared" si="316"/>
        <v>0</v>
      </c>
      <c r="AX234" s="423">
        <f t="shared" si="316"/>
        <v>0</v>
      </c>
      <c r="AY234" s="423">
        <f t="shared" si="316"/>
        <v>0</v>
      </c>
      <c r="AZ234" s="423">
        <f t="shared" si="316"/>
        <v>0</v>
      </c>
      <c r="BA234" s="423">
        <f t="shared" si="316"/>
        <v>0</v>
      </c>
      <c r="BB234" s="423">
        <f t="shared" si="316"/>
        <v>0</v>
      </c>
      <c r="BC234" s="423">
        <f t="shared" si="316"/>
        <v>0</v>
      </c>
      <c r="BD234" s="423">
        <f t="shared" si="316"/>
        <v>0</v>
      </c>
      <c r="BE234" s="423">
        <f t="shared" si="316"/>
        <v>0</v>
      </c>
      <c r="BF234" s="423">
        <f t="shared" si="316"/>
        <v>0</v>
      </c>
      <c r="BG234" s="423">
        <f t="shared" si="316"/>
        <v>0</v>
      </c>
      <c r="BH234" s="423">
        <f t="shared" si="316"/>
        <v>0</v>
      </c>
      <c r="BI234" s="423">
        <f t="shared" si="316"/>
        <v>0</v>
      </c>
      <c r="BJ234" s="423">
        <f t="shared" si="316"/>
        <v>0</v>
      </c>
      <c r="BK234" s="423">
        <f t="shared" si="316"/>
        <v>0</v>
      </c>
      <c r="BL234" s="423">
        <f t="shared" si="316"/>
        <v>0</v>
      </c>
      <c r="BM234" s="423">
        <f t="shared" si="316"/>
        <v>0</v>
      </c>
      <c r="BN234" s="423">
        <f t="shared" si="316"/>
        <v>0</v>
      </c>
      <c r="BO234" s="423">
        <f t="shared" si="316"/>
        <v>0</v>
      </c>
      <c r="BP234" s="423">
        <f t="shared" ref="BP234:EA234" si="317">IF(BP$124=0,0,SUM(BP108)/BP$124*BP$127)</f>
        <v>0</v>
      </c>
      <c r="BQ234" s="423">
        <f t="shared" si="317"/>
        <v>0</v>
      </c>
      <c r="BR234" s="423">
        <f t="shared" si="317"/>
        <v>0</v>
      </c>
      <c r="BS234" s="423">
        <f t="shared" si="317"/>
        <v>0</v>
      </c>
      <c r="BT234" s="423">
        <f t="shared" si="317"/>
        <v>0</v>
      </c>
      <c r="BU234" s="423">
        <f t="shared" si="317"/>
        <v>0</v>
      </c>
      <c r="BV234" s="423">
        <f t="shared" si="317"/>
        <v>0</v>
      </c>
      <c r="BW234" s="423">
        <f t="shared" si="317"/>
        <v>0</v>
      </c>
      <c r="BX234" s="423">
        <f t="shared" si="317"/>
        <v>0</v>
      </c>
      <c r="BY234" s="423">
        <f t="shared" si="317"/>
        <v>0</v>
      </c>
      <c r="BZ234" s="423">
        <f t="shared" si="317"/>
        <v>0</v>
      </c>
      <c r="CA234" s="423">
        <f t="shared" si="317"/>
        <v>0</v>
      </c>
      <c r="CB234" s="423">
        <f t="shared" si="317"/>
        <v>0</v>
      </c>
      <c r="CC234" s="423">
        <f t="shared" si="317"/>
        <v>0</v>
      </c>
      <c r="CD234" s="423">
        <f t="shared" si="317"/>
        <v>0</v>
      </c>
      <c r="CE234" s="423">
        <f t="shared" si="317"/>
        <v>0</v>
      </c>
      <c r="CF234" s="423">
        <f t="shared" si="317"/>
        <v>0</v>
      </c>
      <c r="CG234" s="423">
        <f t="shared" si="317"/>
        <v>0</v>
      </c>
      <c r="CH234" s="423">
        <f t="shared" si="317"/>
        <v>0</v>
      </c>
      <c r="CI234" s="423">
        <f t="shared" si="317"/>
        <v>0</v>
      </c>
      <c r="CJ234" s="423">
        <f t="shared" si="317"/>
        <v>0</v>
      </c>
      <c r="CK234" s="423">
        <f t="shared" si="317"/>
        <v>0</v>
      </c>
      <c r="CL234" s="423">
        <f t="shared" si="317"/>
        <v>0</v>
      </c>
      <c r="CM234" s="423">
        <f t="shared" si="317"/>
        <v>0</v>
      </c>
      <c r="CN234" s="423">
        <f t="shared" si="317"/>
        <v>0</v>
      </c>
      <c r="CO234" s="423">
        <f t="shared" si="317"/>
        <v>0</v>
      </c>
      <c r="CP234" s="423">
        <f t="shared" si="317"/>
        <v>0</v>
      </c>
      <c r="CQ234" s="423">
        <f t="shared" si="317"/>
        <v>0</v>
      </c>
      <c r="CR234" s="423">
        <f t="shared" si="317"/>
        <v>0</v>
      </c>
      <c r="CS234" s="423">
        <f t="shared" si="317"/>
        <v>0</v>
      </c>
      <c r="CT234" s="423">
        <f t="shared" si="317"/>
        <v>0</v>
      </c>
      <c r="CU234" s="423">
        <f t="shared" si="317"/>
        <v>0</v>
      </c>
      <c r="CV234" s="423">
        <f t="shared" si="317"/>
        <v>0</v>
      </c>
      <c r="CW234" s="423">
        <f t="shared" si="317"/>
        <v>0</v>
      </c>
      <c r="CX234" s="423">
        <f t="shared" si="317"/>
        <v>0</v>
      </c>
      <c r="CY234" s="423">
        <f t="shared" si="317"/>
        <v>0</v>
      </c>
      <c r="CZ234" s="423">
        <f t="shared" si="317"/>
        <v>0</v>
      </c>
      <c r="DA234" s="423">
        <f t="shared" si="317"/>
        <v>0</v>
      </c>
      <c r="DB234" s="423">
        <f t="shared" si="317"/>
        <v>0</v>
      </c>
      <c r="DC234" s="423">
        <f t="shared" si="317"/>
        <v>0</v>
      </c>
      <c r="DD234" s="423">
        <f t="shared" si="317"/>
        <v>0</v>
      </c>
      <c r="DE234" s="423">
        <f t="shared" si="317"/>
        <v>0</v>
      </c>
      <c r="DF234" s="423">
        <f t="shared" si="317"/>
        <v>0</v>
      </c>
      <c r="DG234" s="423">
        <f t="shared" si="317"/>
        <v>0</v>
      </c>
      <c r="DH234" s="423">
        <f t="shared" si="317"/>
        <v>0</v>
      </c>
      <c r="DI234" s="423">
        <f t="shared" si="317"/>
        <v>0</v>
      </c>
      <c r="DJ234" s="423">
        <f t="shared" si="317"/>
        <v>0</v>
      </c>
      <c r="DK234" s="423">
        <f t="shared" si="317"/>
        <v>0</v>
      </c>
      <c r="DL234" s="423">
        <f t="shared" si="317"/>
        <v>0</v>
      </c>
      <c r="DM234" s="423">
        <f t="shared" si="317"/>
        <v>0</v>
      </c>
      <c r="DN234" s="423">
        <f t="shared" si="317"/>
        <v>0</v>
      </c>
      <c r="DO234" s="423">
        <f t="shared" si="317"/>
        <v>0</v>
      </c>
      <c r="DP234" s="423">
        <f t="shared" si="317"/>
        <v>0</v>
      </c>
      <c r="DQ234" s="423">
        <f t="shared" si="317"/>
        <v>0</v>
      </c>
      <c r="DR234" s="423">
        <f t="shared" si="317"/>
        <v>0</v>
      </c>
      <c r="DS234" s="423">
        <f t="shared" si="317"/>
        <v>0</v>
      </c>
      <c r="DT234" s="423">
        <f t="shared" si="317"/>
        <v>0</v>
      </c>
      <c r="DU234" s="423">
        <f t="shared" si="317"/>
        <v>0</v>
      </c>
      <c r="DV234" s="423">
        <f t="shared" si="317"/>
        <v>0</v>
      </c>
      <c r="DW234" s="423">
        <f t="shared" si="317"/>
        <v>0</v>
      </c>
      <c r="DX234" s="423">
        <f t="shared" si="317"/>
        <v>0</v>
      </c>
      <c r="DY234" s="423">
        <f t="shared" si="317"/>
        <v>0</v>
      </c>
      <c r="DZ234" s="423">
        <f t="shared" si="317"/>
        <v>0</v>
      </c>
      <c r="EA234" s="423">
        <f t="shared" si="317"/>
        <v>0</v>
      </c>
      <c r="EB234" s="423">
        <f t="shared" ref="EB234:FA234" si="318">IF(EB$124=0,0,SUM(EB108)/EB$124*EB$127)</f>
        <v>0</v>
      </c>
      <c r="EC234" s="423">
        <f t="shared" si="318"/>
        <v>0</v>
      </c>
      <c r="ED234" s="423">
        <f t="shared" si="318"/>
        <v>0</v>
      </c>
      <c r="EE234" s="423">
        <f t="shared" si="318"/>
        <v>0</v>
      </c>
      <c r="EF234" s="423">
        <f t="shared" si="318"/>
        <v>0</v>
      </c>
      <c r="EG234" s="423">
        <f t="shared" si="318"/>
        <v>0</v>
      </c>
      <c r="EH234" s="423">
        <f t="shared" si="318"/>
        <v>0</v>
      </c>
      <c r="EI234" s="423">
        <f t="shared" si="318"/>
        <v>0</v>
      </c>
      <c r="EJ234" s="423">
        <f t="shared" si="318"/>
        <v>0</v>
      </c>
      <c r="EK234" s="423">
        <f t="shared" si="318"/>
        <v>0</v>
      </c>
      <c r="EL234" s="423">
        <f t="shared" si="318"/>
        <v>0</v>
      </c>
      <c r="EM234" s="423">
        <f t="shared" si="318"/>
        <v>0</v>
      </c>
      <c r="EN234" s="423">
        <f t="shared" si="318"/>
        <v>0</v>
      </c>
      <c r="EO234" s="423">
        <f t="shared" si="318"/>
        <v>0</v>
      </c>
      <c r="EP234" s="423">
        <f t="shared" si="318"/>
        <v>0</v>
      </c>
      <c r="EQ234" s="423">
        <f t="shared" si="318"/>
        <v>0</v>
      </c>
      <c r="ER234" s="423">
        <f t="shared" si="318"/>
        <v>0</v>
      </c>
      <c r="ES234" s="423">
        <f t="shared" si="318"/>
        <v>0</v>
      </c>
      <c r="ET234" s="423">
        <f t="shared" si="318"/>
        <v>0</v>
      </c>
      <c r="EU234" s="423">
        <f t="shared" si="318"/>
        <v>0</v>
      </c>
      <c r="EV234" s="423">
        <f t="shared" si="318"/>
        <v>0</v>
      </c>
      <c r="EW234" s="423">
        <f t="shared" si="318"/>
        <v>0</v>
      </c>
      <c r="EX234" s="423">
        <f t="shared" si="318"/>
        <v>0</v>
      </c>
      <c r="EY234" s="423">
        <f t="shared" si="318"/>
        <v>0</v>
      </c>
      <c r="EZ234" s="423">
        <f t="shared" si="318"/>
        <v>0</v>
      </c>
      <c r="FA234" s="423">
        <f t="shared" si="318"/>
        <v>0</v>
      </c>
      <c r="FB234" s="393" t="str">
        <f t="shared" si="204"/>
        <v>576</v>
      </c>
    </row>
    <row r="235" spans="1:158" x14ac:dyDescent="0.15">
      <c r="A235" s="423" t="s">
        <v>1726</v>
      </c>
      <c r="B235" s="423" t="s">
        <v>511</v>
      </c>
      <c r="C235" s="424">
        <f t="shared" si="200"/>
        <v>0</v>
      </c>
      <c r="D235" s="423">
        <f t="shared" ref="D235:BO235" si="319">IF(D$124=0,0,SUM(D109)/D$124*D$127)</f>
        <v>0</v>
      </c>
      <c r="E235" s="423">
        <f t="shared" si="319"/>
        <v>0</v>
      </c>
      <c r="F235" s="423">
        <f t="shared" si="319"/>
        <v>0</v>
      </c>
      <c r="G235" s="423">
        <f t="shared" si="319"/>
        <v>0</v>
      </c>
      <c r="H235" s="423">
        <f t="shared" si="319"/>
        <v>0</v>
      </c>
      <c r="I235" s="423">
        <f t="shared" si="319"/>
        <v>0</v>
      </c>
      <c r="J235" s="423">
        <f t="shared" si="319"/>
        <v>0</v>
      </c>
      <c r="K235" s="423">
        <f t="shared" si="319"/>
        <v>0</v>
      </c>
      <c r="L235" s="423">
        <f t="shared" si="319"/>
        <v>0</v>
      </c>
      <c r="M235" s="423">
        <f t="shared" si="319"/>
        <v>0</v>
      </c>
      <c r="N235" s="423">
        <f t="shared" si="319"/>
        <v>0</v>
      </c>
      <c r="O235" s="423">
        <f t="shared" si="319"/>
        <v>0</v>
      </c>
      <c r="P235" s="423">
        <f t="shared" si="319"/>
        <v>0</v>
      </c>
      <c r="Q235" s="423">
        <f t="shared" si="319"/>
        <v>0</v>
      </c>
      <c r="R235" s="423">
        <f t="shared" si="319"/>
        <v>0</v>
      </c>
      <c r="S235" s="423">
        <f t="shared" si="319"/>
        <v>0</v>
      </c>
      <c r="T235" s="423">
        <f t="shared" si="319"/>
        <v>0</v>
      </c>
      <c r="U235" s="423">
        <f t="shared" si="319"/>
        <v>0</v>
      </c>
      <c r="V235" s="423">
        <f t="shared" si="319"/>
        <v>0</v>
      </c>
      <c r="W235" s="423">
        <f t="shared" si="319"/>
        <v>0</v>
      </c>
      <c r="X235" s="423">
        <f t="shared" si="319"/>
        <v>0</v>
      </c>
      <c r="Y235" s="423">
        <f t="shared" si="319"/>
        <v>0</v>
      </c>
      <c r="Z235" s="423">
        <f t="shared" si="319"/>
        <v>0</v>
      </c>
      <c r="AA235" s="423">
        <f t="shared" si="319"/>
        <v>0</v>
      </c>
      <c r="AB235" s="423">
        <f t="shared" si="319"/>
        <v>0</v>
      </c>
      <c r="AC235" s="423">
        <f t="shared" si="319"/>
        <v>0</v>
      </c>
      <c r="AD235" s="423">
        <f t="shared" si="319"/>
        <v>0</v>
      </c>
      <c r="AE235" s="423">
        <f t="shared" si="319"/>
        <v>0</v>
      </c>
      <c r="AF235" s="423">
        <f t="shared" si="319"/>
        <v>0</v>
      </c>
      <c r="AG235" s="423">
        <f t="shared" si="319"/>
        <v>0</v>
      </c>
      <c r="AH235" s="423">
        <f t="shared" si="319"/>
        <v>0</v>
      </c>
      <c r="AI235" s="423">
        <f t="shared" si="319"/>
        <v>0</v>
      </c>
      <c r="AJ235" s="423">
        <f t="shared" si="319"/>
        <v>0</v>
      </c>
      <c r="AK235" s="423">
        <f t="shared" si="319"/>
        <v>0</v>
      </c>
      <c r="AL235" s="423">
        <f t="shared" si="319"/>
        <v>0</v>
      </c>
      <c r="AM235" s="423">
        <f t="shared" si="319"/>
        <v>0</v>
      </c>
      <c r="AN235" s="423">
        <f t="shared" si="319"/>
        <v>0</v>
      </c>
      <c r="AO235" s="423">
        <f t="shared" si="319"/>
        <v>0</v>
      </c>
      <c r="AP235" s="423">
        <f t="shared" si="319"/>
        <v>0</v>
      </c>
      <c r="AQ235" s="423">
        <f t="shared" si="319"/>
        <v>0</v>
      </c>
      <c r="AR235" s="423">
        <f t="shared" si="319"/>
        <v>0</v>
      </c>
      <c r="AS235" s="423">
        <f t="shared" si="319"/>
        <v>0</v>
      </c>
      <c r="AT235" s="423">
        <f t="shared" si="319"/>
        <v>0</v>
      </c>
      <c r="AU235" s="423">
        <f t="shared" si="319"/>
        <v>0</v>
      </c>
      <c r="AV235" s="423">
        <f t="shared" si="319"/>
        <v>0</v>
      </c>
      <c r="AW235" s="423">
        <f t="shared" si="319"/>
        <v>0</v>
      </c>
      <c r="AX235" s="423">
        <f t="shared" si="319"/>
        <v>0</v>
      </c>
      <c r="AY235" s="423">
        <f t="shared" si="319"/>
        <v>0</v>
      </c>
      <c r="AZ235" s="423">
        <f t="shared" si="319"/>
        <v>0</v>
      </c>
      <c r="BA235" s="423">
        <f t="shared" si="319"/>
        <v>0</v>
      </c>
      <c r="BB235" s="423">
        <f t="shared" si="319"/>
        <v>0</v>
      </c>
      <c r="BC235" s="423">
        <f t="shared" si="319"/>
        <v>0</v>
      </c>
      <c r="BD235" s="423">
        <f t="shared" si="319"/>
        <v>0</v>
      </c>
      <c r="BE235" s="423">
        <f t="shared" si="319"/>
        <v>0</v>
      </c>
      <c r="BF235" s="423">
        <f t="shared" si="319"/>
        <v>0</v>
      </c>
      <c r="BG235" s="423">
        <f t="shared" si="319"/>
        <v>0</v>
      </c>
      <c r="BH235" s="423">
        <f t="shared" si="319"/>
        <v>0</v>
      </c>
      <c r="BI235" s="423">
        <f t="shared" si="319"/>
        <v>0</v>
      </c>
      <c r="BJ235" s="423">
        <f t="shared" si="319"/>
        <v>0</v>
      </c>
      <c r="BK235" s="423">
        <f t="shared" si="319"/>
        <v>0</v>
      </c>
      <c r="BL235" s="423">
        <f t="shared" si="319"/>
        <v>0</v>
      </c>
      <c r="BM235" s="423">
        <f t="shared" si="319"/>
        <v>0</v>
      </c>
      <c r="BN235" s="423">
        <f t="shared" si="319"/>
        <v>0</v>
      </c>
      <c r="BO235" s="423">
        <f t="shared" si="319"/>
        <v>0</v>
      </c>
      <c r="BP235" s="423">
        <f t="shared" ref="BP235:EA235" si="320">IF(BP$124=0,0,SUM(BP109)/BP$124*BP$127)</f>
        <v>0</v>
      </c>
      <c r="BQ235" s="423">
        <f t="shared" si="320"/>
        <v>0</v>
      </c>
      <c r="BR235" s="423">
        <f t="shared" si="320"/>
        <v>0</v>
      </c>
      <c r="BS235" s="423">
        <f t="shared" si="320"/>
        <v>0</v>
      </c>
      <c r="BT235" s="423">
        <f t="shared" si="320"/>
        <v>0</v>
      </c>
      <c r="BU235" s="423">
        <f t="shared" si="320"/>
        <v>0</v>
      </c>
      <c r="BV235" s="423">
        <f t="shared" si="320"/>
        <v>0</v>
      </c>
      <c r="BW235" s="423">
        <f t="shared" si="320"/>
        <v>0</v>
      </c>
      <c r="BX235" s="423">
        <f t="shared" si="320"/>
        <v>0</v>
      </c>
      <c r="BY235" s="423">
        <f t="shared" si="320"/>
        <v>0</v>
      </c>
      <c r="BZ235" s="423">
        <f t="shared" si="320"/>
        <v>0</v>
      </c>
      <c r="CA235" s="423">
        <f t="shared" si="320"/>
        <v>0</v>
      </c>
      <c r="CB235" s="423">
        <f t="shared" si="320"/>
        <v>0</v>
      </c>
      <c r="CC235" s="423">
        <f t="shared" si="320"/>
        <v>0</v>
      </c>
      <c r="CD235" s="423">
        <f t="shared" si="320"/>
        <v>0</v>
      </c>
      <c r="CE235" s="423">
        <f t="shared" si="320"/>
        <v>0</v>
      </c>
      <c r="CF235" s="423">
        <f t="shared" si="320"/>
        <v>0</v>
      </c>
      <c r="CG235" s="423">
        <f t="shared" si="320"/>
        <v>0</v>
      </c>
      <c r="CH235" s="423">
        <f t="shared" si="320"/>
        <v>0</v>
      </c>
      <c r="CI235" s="423">
        <f t="shared" si="320"/>
        <v>0</v>
      </c>
      <c r="CJ235" s="423">
        <f t="shared" si="320"/>
        <v>0</v>
      </c>
      <c r="CK235" s="423">
        <f t="shared" si="320"/>
        <v>0</v>
      </c>
      <c r="CL235" s="423">
        <f t="shared" si="320"/>
        <v>0</v>
      </c>
      <c r="CM235" s="423">
        <f t="shared" si="320"/>
        <v>0</v>
      </c>
      <c r="CN235" s="423">
        <f t="shared" si="320"/>
        <v>0</v>
      </c>
      <c r="CO235" s="423">
        <f t="shared" si="320"/>
        <v>0</v>
      </c>
      <c r="CP235" s="423">
        <f t="shared" si="320"/>
        <v>0</v>
      </c>
      <c r="CQ235" s="423">
        <f t="shared" si="320"/>
        <v>0</v>
      </c>
      <c r="CR235" s="423">
        <f t="shared" si="320"/>
        <v>0</v>
      </c>
      <c r="CS235" s="423">
        <f t="shared" si="320"/>
        <v>0</v>
      </c>
      <c r="CT235" s="423">
        <f t="shared" si="320"/>
        <v>0</v>
      </c>
      <c r="CU235" s="423">
        <f t="shared" si="320"/>
        <v>0</v>
      </c>
      <c r="CV235" s="423">
        <f t="shared" si="320"/>
        <v>0</v>
      </c>
      <c r="CW235" s="423">
        <f t="shared" si="320"/>
        <v>0</v>
      </c>
      <c r="CX235" s="423">
        <f t="shared" si="320"/>
        <v>0</v>
      </c>
      <c r="CY235" s="423">
        <f t="shared" si="320"/>
        <v>0</v>
      </c>
      <c r="CZ235" s="423">
        <f t="shared" si="320"/>
        <v>0</v>
      </c>
      <c r="DA235" s="423">
        <f t="shared" si="320"/>
        <v>0</v>
      </c>
      <c r="DB235" s="423">
        <f t="shared" si="320"/>
        <v>0</v>
      </c>
      <c r="DC235" s="423">
        <f t="shared" si="320"/>
        <v>0</v>
      </c>
      <c r="DD235" s="423">
        <f t="shared" si="320"/>
        <v>0</v>
      </c>
      <c r="DE235" s="423">
        <f t="shared" si="320"/>
        <v>0</v>
      </c>
      <c r="DF235" s="423">
        <f t="shared" si="320"/>
        <v>0</v>
      </c>
      <c r="DG235" s="423">
        <f t="shared" si="320"/>
        <v>0</v>
      </c>
      <c r="DH235" s="423">
        <f t="shared" si="320"/>
        <v>0</v>
      </c>
      <c r="DI235" s="423">
        <f t="shared" si="320"/>
        <v>0</v>
      </c>
      <c r="DJ235" s="423">
        <f t="shared" si="320"/>
        <v>0</v>
      </c>
      <c r="DK235" s="423">
        <f t="shared" si="320"/>
        <v>0</v>
      </c>
      <c r="DL235" s="423">
        <f t="shared" si="320"/>
        <v>0</v>
      </c>
      <c r="DM235" s="423">
        <f t="shared" si="320"/>
        <v>0</v>
      </c>
      <c r="DN235" s="423">
        <f t="shared" si="320"/>
        <v>0</v>
      </c>
      <c r="DO235" s="423">
        <f t="shared" si="320"/>
        <v>0</v>
      </c>
      <c r="DP235" s="423">
        <f t="shared" si="320"/>
        <v>0</v>
      </c>
      <c r="DQ235" s="423">
        <f t="shared" si="320"/>
        <v>0</v>
      </c>
      <c r="DR235" s="423">
        <f t="shared" si="320"/>
        <v>0</v>
      </c>
      <c r="DS235" s="423">
        <f t="shared" si="320"/>
        <v>0</v>
      </c>
      <c r="DT235" s="423">
        <f t="shared" si="320"/>
        <v>0</v>
      </c>
      <c r="DU235" s="423">
        <f t="shared" si="320"/>
        <v>0</v>
      </c>
      <c r="DV235" s="423">
        <f t="shared" si="320"/>
        <v>0</v>
      </c>
      <c r="DW235" s="423">
        <f t="shared" si="320"/>
        <v>0</v>
      </c>
      <c r="DX235" s="423">
        <f t="shared" si="320"/>
        <v>0</v>
      </c>
      <c r="DY235" s="423">
        <f t="shared" si="320"/>
        <v>0</v>
      </c>
      <c r="DZ235" s="423">
        <f t="shared" si="320"/>
        <v>0</v>
      </c>
      <c r="EA235" s="423">
        <f t="shared" si="320"/>
        <v>0</v>
      </c>
      <c r="EB235" s="423">
        <f t="shared" ref="EB235:FA235" si="321">IF(EB$124=0,0,SUM(EB109)/EB$124*EB$127)</f>
        <v>0</v>
      </c>
      <c r="EC235" s="423">
        <f t="shared" si="321"/>
        <v>0</v>
      </c>
      <c r="ED235" s="423">
        <f t="shared" si="321"/>
        <v>0</v>
      </c>
      <c r="EE235" s="423">
        <f t="shared" si="321"/>
        <v>0</v>
      </c>
      <c r="EF235" s="423">
        <f t="shared" si="321"/>
        <v>0</v>
      </c>
      <c r="EG235" s="423">
        <f t="shared" si="321"/>
        <v>0</v>
      </c>
      <c r="EH235" s="423">
        <f t="shared" si="321"/>
        <v>0</v>
      </c>
      <c r="EI235" s="423">
        <f t="shared" si="321"/>
        <v>0</v>
      </c>
      <c r="EJ235" s="423">
        <f t="shared" si="321"/>
        <v>0</v>
      </c>
      <c r="EK235" s="423">
        <f t="shared" si="321"/>
        <v>0</v>
      </c>
      <c r="EL235" s="423">
        <f t="shared" si="321"/>
        <v>0</v>
      </c>
      <c r="EM235" s="423">
        <f t="shared" si="321"/>
        <v>0</v>
      </c>
      <c r="EN235" s="423">
        <f t="shared" si="321"/>
        <v>0</v>
      </c>
      <c r="EO235" s="423">
        <f t="shared" si="321"/>
        <v>0</v>
      </c>
      <c r="EP235" s="423">
        <f t="shared" si="321"/>
        <v>0</v>
      </c>
      <c r="EQ235" s="423">
        <f t="shared" si="321"/>
        <v>0</v>
      </c>
      <c r="ER235" s="423">
        <f t="shared" si="321"/>
        <v>0</v>
      </c>
      <c r="ES235" s="423">
        <f t="shared" si="321"/>
        <v>0</v>
      </c>
      <c r="ET235" s="423">
        <f t="shared" si="321"/>
        <v>0</v>
      </c>
      <c r="EU235" s="423">
        <f t="shared" si="321"/>
        <v>0</v>
      </c>
      <c r="EV235" s="423">
        <f t="shared" si="321"/>
        <v>0</v>
      </c>
      <c r="EW235" s="423">
        <f t="shared" si="321"/>
        <v>0</v>
      </c>
      <c r="EX235" s="423">
        <f t="shared" si="321"/>
        <v>0</v>
      </c>
      <c r="EY235" s="423">
        <f t="shared" si="321"/>
        <v>0</v>
      </c>
      <c r="EZ235" s="423">
        <f t="shared" si="321"/>
        <v>0</v>
      </c>
      <c r="FA235" s="423">
        <f t="shared" si="321"/>
        <v>0</v>
      </c>
      <c r="FB235" s="393" t="str">
        <f t="shared" si="204"/>
        <v>577</v>
      </c>
    </row>
    <row r="236" spans="1:158" x14ac:dyDescent="0.15">
      <c r="A236" s="423" t="s">
        <v>1725</v>
      </c>
      <c r="B236" s="423" t="s">
        <v>1188</v>
      </c>
      <c r="C236" s="424">
        <f t="shared" si="200"/>
        <v>0</v>
      </c>
      <c r="D236" s="423">
        <f t="shared" ref="D236:BO236" si="322">IF(D$124=0,0,SUM(D110)/D$124*D$127)</f>
        <v>0</v>
      </c>
      <c r="E236" s="423">
        <f t="shared" si="322"/>
        <v>0</v>
      </c>
      <c r="F236" s="423">
        <f t="shared" si="322"/>
        <v>0</v>
      </c>
      <c r="G236" s="423">
        <f t="shared" si="322"/>
        <v>0</v>
      </c>
      <c r="H236" s="423">
        <f t="shared" si="322"/>
        <v>0</v>
      </c>
      <c r="I236" s="423">
        <f t="shared" si="322"/>
        <v>0</v>
      </c>
      <c r="J236" s="423">
        <f t="shared" si="322"/>
        <v>0</v>
      </c>
      <c r="K236" s="423">
        <f t="shared" si="322"/>
        <v>0</v>
      </c>
      <c r="L236" s="423">
        <f t="shared" si="322"/>
        <v>0</v>
      </c>
      <c r="M236" s="423">
        <f t="shared" si="322"/>
        <v>0</v>
      </c>
      <c r="N236" s="423">
        <f t="shared" si="322"/>
        <v>0</v>
      </c>
      <c r="O236" s="423">
        <f t="shared" si="322"/>
        <v>0</v>
      </c>
      <c r="P236" s="423">
        <f t="shared" si="322"/>
        <v>0</v>
      </c>
      <c r="Q236" s="423">
        <f t="shared" si="322"/>
        <v>0</v>
      </c>
      <c r="R236" s="423">
        <f t="shared" si="322"/>
        <v>0</v>
      </c>
      <c r="S236" s="423">
        <f t="shared" si="322"/>
        <v>0</v>
      </c>
      <c r="T236" s="423">
        <f t="shared" si="322"/>
        <v>0</v>
      </c>
      <c r="U236" s="423">
        <f t="shared" si="322"/>
        <v>0</v>
      </c>
      <c r="V236" s="423">
        <f t="shared" si="322"/>
        <v>0</v>
      </c>
      <c r="W236" s="423">
        <f t="shared" si="322"/>
        <v>0</v>
      </c>
      <c r="X236" s="423">
        <f t="shared" si="322"/>
        <v>0</v>
      </c>
      <c r="Y236" s="423">
        <f t="shared" si="322"/>
        <v>0</v>
      </c>
      <c r="Z236" s="423">
        <f t="shared" si="322"/>
        <v>0</v>
      </c>
      <c r="AA236" s="423">
        <f t="shared" si="322"/>
        <v>0</v>
      </c>
      <c r="AB236" s="423">
        <f t="shared" si="322"/>
        <v>0</v>
      </c>
      <c r="AC236" s="423">
        <f t="shared" si="322"/>
        <v>0</v>
      </c>
      <c r="AD236" s="423">
        <f t="shared" si="322"/>
        <v>0</v>
      </c>
      <c r="AE236" s="423">
        <f t="shared" si="322"/>
        <v>0</v>
      </c>
      <c r="AF236" s="423">
        <f t="shared" si="322"/>
        <v>0</v>
      </c>
      <c r="AG236" s="423">
        <f t="shared" si="322"/>
        <v>0</v>
      </c>
      <c r="AH236" s="423">
        <f t="shared" si="322"/>
        <v>0</v>
      </c>
      <c r="AI236" s="423">
        <f t="shared" si="322"/>
        <v>0</v>
      </c>
      <c r="AJ236" s="423">
        <f t="shared" si="322"/>
        <v>0</v>
      </c>
      <c r="AK236" s="423">
        <f t="shared" si="322"/>
        <v>0</v>
      </c>
      <c r="AL236" s="423">
        <f t="shared" si="322"/>
        <v>0</v>
      </c>
      <c r="AM236" s="423">
        <f t="shared" si="322"/>
        <v>0</v>
      </c>
      <c r="AN236" s="423">
        <f t="shared" si="322"/>
        <v>0</v>
      </c>
      <c r="AO236" s="423">
        <f t="shared" si="322"/>
        <v>0</v>
      </c>
      <c r="AP236" s="423">
        <f t="shared" si="322"/>
        <v>0</v>
      </c>
      <c r="AQ236" s="423">
        <f t="shared" si="322"/>
        <v>0</v>
      </c>
      <c r="AR236" s="423">
        <f t="shared" si="322"/>
        <v>0</v>
      </c>
      <c r="AS236" s="423">
        <f t="shared" si="322"/>
        <v>0</v>
      </c>
      <c r="AT236" s="423">
        <f t="shared" si="322"/>
        <v>0</v>
      </c>
      <c r="AU236" s="423">
        <f t="shared" si="322"/>
        <v>0</v>
      </c>
      <c r="AV236" s="423">
        <f t="shared" si="322"/>
        <v>0</v>
      </c>
      <c r="AW236" s="423">
        <f t="shared" si="322"/>
        <v>0</v>
      </c>
      <c r="AX236" s="423">
        <f t="shared" si="322"/>
        <v>0</v>
      </c>
      <c r="AY236" s="423">
        <f t="shared" si="322"/>
        <v>0</v>
      </c>
      <c r="AZ236" s="423">
        <f t="shared" si="322"/>
        <v>0</v>
      </c>
      <c r="BA236" s="423">
        <f t="shared" si="322"/>
        <v>0</v>
      </c>
      <c r="BB236" s="423">
        <f t="shared" si="322"/>
        <v>0</v>
      </c>
      <c r="BC236" s="423">
        <f t="shared" si="322"/>
        <v>0</v>
      </c>
      <c r="BD236" s="423">
        <f t="shared" si="322"/>
        <v>0</v>
      </c>
      <c r="BE236" s="423">
        <f t="shared" si="322"/>
        <v>0</v>
      </c>
      <c r="BF236" s="423">
        <f t="shared" si="322"/>
        <v>0</v>
      </c>
      <c r="BG236" s="423">
        <f t="shared" si="322"/>
        <v>0</v>
      </c>
      <c r="BH236" s="423">
        <f t="shared" si="322"/>
        <v>0</v>
      </c>
      <c r="BI236" s="423">
        <f t="shared" si="322"/>
        <v>0</v>
      </c>
      <c r="BJ236" s="423">
        <f t="shared" si="322"/>
        <v>0</v>
      </c>
      <c r="BK236" s="423">
        <f t="shared" si="322"/>
        <v>0</v>
      </c>
      <c r="BL236" s="423">
        <f t="shared" si="322"/>
        <v>0</v>
      </c>
      <c r="BM236" s="423">
        <f t="shared" si="322"/>
        <v>0</v>
      </c>
      <c r="BN236" s="423">
        <f t="shared" si="322"/>
        <v>0</v>
      </c>
      <c r="BO236" s="423">
        <f t="shared" si="322"/>
        <v>0</v>
      </c>
      <c r="BP236" s="423">
        <f t="shared" ref="BP236:EA236" si="323">IF(BP$124=0,0,SUM(BP110)/BP$124*BP$127)</f>
        <v>0</v>
      </c>
      <c r="BQ236" s="423">
        <f t="shared" si="323"/>
        <v>0</v>
      </c>
      <c r="BR236" s="423">
        <f t="shared" si="323"/>
        <v>0</v>
      </c>
      <c r="BS236" s="423">
        <f t="shared" si="323"/>
        <v>0</v>
      </c>
      <c r="BT236" s="423">
        <f t="shared" si="323"/>
        <v>0</v>
      </c>
      <c r="BU236" s="423">
        <f t="shared" si="323"/>
        <v>0</v>
      </c>
      <c r="BV236" s="423">
        <f t="shared" si="323"/>
        <v>0</v>
      </c>
      <c r="BW236" s="423">
        <f t="shared" si="323"/>
        <v>0</v>
      </c>
      <c r="BX236" s="423">
        <f t="shared" si="323"/>
        <v>0</v>
      </c>
      <c r="BY236" s="423">
        <f t="shared" si="323"/>
        <v>0</v>
      </c>
      <c r="BZ236" s="423">
        <f t="shared" si="323"/>
        <v>0</v>
      </c>
      <c r="CA236" s="423">
        <f t="shared" si="323"/>
        <v>0</v>
      </c>
      <c r="CB236" s="423">
        <f t="shared" si="323"/>
        <v>0</v>
      </c>
      <c r="CC236" s="423">
        <f t="shared" si="323"/>
        <v>0</v>
      </c>
      <c r="CD236" s="423">
        <f t="shared" si="323"/>
        <v>0</v>
      </c>
      <c r="CE236" s="423">
        <f t="shared" si="323"/>
        <v>0</v>
      </c>
      <c r="CF236" s="423">
        <f t="shared" si="323"/>
        <v>0</v>
      </c>
      <c r="CG236" s="423">
        <f t="shared" si="323"/>
        <v>0</v>
      </c>
      <c r="CH236" s="423">
        <f t="shared" si="323"/>
        <v>0</v>
      </c>
      <c r="CI236" s="423">
        <f t="shared" si="323"/>
        <v>0</v>
      </c>
      <c r="CJ236" s="423">
        <f t="shared" si="323"/>
        <v>0</v>
      </c>
      <c r="CK236" s="423">
        <f t="shared" si="323"/>
        <v>0</v>
      </c>
      <c r="CL236" s="423">
        <f t="shared" si="323"/>
        <v>0</v>
      </c>
      <c r="CM236" s="423">
        <f t="shared" si="323"/>
        <v>0</v>
      </c>
      <c r="CN236" s="423">
        <f t="shared" si="323"/>
        <v>0</v>
      </c>
      <c r="CO236" s="423">
        <f t="shared" si="323"/>
        <v>0</v>
      </c>
      <c r="CP236" s="423">
        <f t="shared" si="323"/>
        <v>0</v>
      </c>
      <c r="CQ236" s="423">
        <f t="shared" si="323"/>
        <v>0</v>
      </c>
      <c r="CR236" s="423">
        <f t="shared" si="323"/>
        <v>0</v>
      </c>
      <c r="CS236" s="423">
        <f t="shared" si="323"/>
        <v>0</v>
      </c>
      <c r="CT236" s="423">
        <f t="shared" si="323"/>
        <v>0</v>
      </c>
      <c r="CU236" s="423">
        <f t="shared" si="323"/>
        <v>0</v>
      </c>
      <c r="CV236" s="423">
        <f t="shared" si="323"/>
        <v>0</v>
      </c>
      <c r="CW236" s="423">
        <f t="shared" si="323"/>
        <v>0</v>
      </c>
      <c r="CX236" s="423">
        <f t="shared" si="323"/>
        <v>0</v>
      </c>
      <c r="CY236" s="423">
        <f t="shared" si="323"/>
        <v>0</v>
      </c>
      <c r="CZ236" s="423">
        <f t="shared" si="323"/>
        <v>0</v>
      </c>
      <c r="DA236" s="423">
        <f t="shared" si="323"/>
        <v>0</v>
      </c>
      <c r="DB236" s="423">
        <f t="shared" si="323"/>
        <v>0</v>
      </c>
      <c r="DC236" s="423">
        <f t="shared" si="323"/>
        <v>0</v>
      </c>
      <c r="DD236" s="423">
        <f t="shared" si="323"/>
        <v>0</v>
      </c>
      <c r="DE236" s="423">
        <f t="shared" si="323"/>
        <v>0</v>
      </c>
      <c r="DF236" s="423">
        <f t="shared" si="323"/>
        <v>0</v>
      </c>
      <c r="DG236" s="423">
        <f t="shared" si="323"/>
        <v>0</v>
      </c>
      <c r="DH236" s="423">
        <f t="shared" si="323"/>
        <v>0</v>
      </c>
      <c r="DI236" s="423">
        <f t="shared" si="323"/>
        <v>0</v>
      </c>
      <c r="DJ236" s="423">
        <f t="shared" si="323"/>
        <v>0</v>
      </c>
      <c r="DK236" s="423">
        <f t="shared" si="323"/>
        <v>0</v>
      </c>
      <c r="DL236" s="423">
        <f t="shared" si="323"/>
        <v>0</v>
      </c>
      <c r="DM236" s="423">
        <f t="shared" si="323"/>
        <v>0</v>
      </c>
      <c r="DN236" s="423">
        <f t="shared" si="323"/>
        <v>0</v>
      </c>
      <c r="DO236" s="423">
        <f t="shared" si="323"/>
        <v>0</v>
      </c>
      <c r="DP236" s="423">
        <f t="shared" si="323"/>
        <v>0</v>
      </c>
      <c r="DQ236" s="423">
        <f t="shared" si="323"/>
        <v>0</v>
      </c>
      <c r="DR236" s="423">
        <f t="shared" si="323"/>
        <v>0</v>
      </c>
      <c r="DS236" s="423">
        <f t="shared" si="323"/>
        <v>0</v>
      </c>
      <c r="DT236" s="423">
        <f t="shared" si="323"/>
        <v>0</v>
      </c>
      <c r="DU236" s="423">
        <f t="shared" si="323"/>
        <v>0</v>
      </c>
      <c r="DV236" s="423">
        <f t="shared" si="323"/>
        <v>0</v>
      </c>
      <c r="DW236" s="423">
        <f t="shared" si="323"/>
        <v>0</v>
      </c>
      <c r="DX236" s="423">
        <f t="shared" si="323"/>
        <v>0</v>
      </c>
      <c r="DY236" s="423">
        <f t="shared" si="323"/>
        <v>0</v>
      </c>
      <c r="DZ236" s="423">
        <f t="shared" si="323"/>
        <v>0</v>
      </c>
      <c r="EA236" s="423">
        <f t="shared" si="323"/>
        <v>0</v>
      </c>
      <c r="EB236" s="423">
        <f t="shared" ref="EB236:FA236" si="324">IF(EB$124=0,0,SUM(EB110)/EB$124*EB$127)</f>
        <v>0</v>
      </c>
      <c r="EC236" s="423">
        <f t="shared" si="324"/>
        <v>0</v>
      </c>
      <c r="ED236" s="423">
        <f t="shared" si="324"/>
        <v>0</v>
      </c>
      <c r="EE236" s="423">
        <f t="shared" si="324"/>
        <v>0</v>
      </c>
      <c r="EF236" s="423">
        <f t="shared" si="324"/>
        <v>0</v>
      </c>
      <c r="EG236" s="423">
        <f t="shared" si="324"/>
        <v>0</v>
      </c>
      <c r="EH236" s="423">
        <f t="shared" si="324"/>
        <v>0</v>
      </c>
      <c r="EI236" s="423">
        <f t="shared" si="324"/>
        <v>0</v>
      </c>
      <c r="EJ236" s="423">
        <f t="shared" si="324"/>
        <v>0</v>
      </c>
      <c r="EK236" s="423">
        <f t="shared" si="324"/>
        <v>0</v>
      </c>
      <c r="EL236" s="423">
        <f t="shared" si="324"/>
        <v>0</v>
      </c>
      <c r="EM236" s="423">
        <f t="shared" si="324"/>
        <v>0</v>
      </c>
      <c r="EN236" s="423">
        <f t="shared" si="324"/>
        <v>0</v>
      </c>
      <c r="EO236" s="423">
        <f t="shared" si="324"/>
        <v>0</v>
      </c>
      <c r="EP236" s="423">
        <f t="shared" si="324"/>
        <v>0</v>
      </c>
      <c r="EQ236" s="423">
        <f t="shared" si="324"/>
        <v>0</v>
      </c>
      <c r="ER236" s="423">
        <f t="shared" si="324"/>
        <v>0</v>
      </c>
      <c r="ES236" s="423">
        <f t="shared" si="324"/>
        <v>0</v>
      </c>
      <c r="ET236" s="423">
        <f t="shared" si="324"/>
        <v>0</v>
      </c>
      <c r="EU236" s="423">
        <f t="shared" si="324"/>
        <v>0</v>
      </c>
      <c r="EV236" s="423">
        <f t="shared" si="324"/>
        <v>0</v>
      </c>
      <c r="EW236" s="423">
        <f t="shared" si="324"/>
        <v>0</v>
      </c>
      <c r="EX236" s="423">
        <f t="shared" si="324"/>
        <v>0</v>
      </c>
      <c r="EY236" s="423">
        <f t="shared" si="324"/>
        <v>0</v>
      </c>
      <c r="EZ236" s="423">
        <f t="shared" si="324"/>
        <v>0</v>
      </c>
      <c r="FA236" s="423">
        <f t="shared" si="324"/>
        <v>0</v>
      </c>
      <c r="FB236" s="393" t="str">
        <f t="shared" si="204"/>
        <v>592</v>
      </c>
    </row>
    <row r="237" spans="1:158" x14ac:dyDescent="0.15">
      <c r="A237" s="423" t="s">
        <v>1724</v>
      </c>
      <c r="B237" s="423" t="s">
        <v>1189</v>
      </c>
      <c r="C237" s="424">
        <f t="shared" si="200"/>
        <v>0</v>
      </c>
      <c r="D237" s="423">
        <f t="shared" ref="D237:BO237" si="325">IF(D$124=0,0,SUM(D111)/D$124*D$127)</f>
        <v>0</v>
      </c>
      <c r="E237" s="423">
        <f t="shared" si="325"/>
        <v>0</v>
      </c>
      <c r="F237" s="423">
        <f t="shared" si="325"/>
        <v>0</v>
      </c>
      <c r="G237" s="423">
        <f t="shared" si="325"/>
        <v>0</v>
      </c>
      <c r="H237" s="423">
        <f t="shared" si="325"/>
        <v>0</v>
      </c>
      <c r="I237" s="423">
        <f t="shared" si="325"/>
        <v>0</v>
      </c>
      <c r="J237" s="423">
        <f t="shared" si="325"/>
        <v>0</v>
      </c>
      <c r="K237" s="423">
        <f t="shared" si="325"/>
        <v>0</v>
      </c>
      <c r="L237" s="423">
        <f t="shared" si="325"/>
        <v>0</v>
      </c>
      <c r="M237" s="423">
        <f t="shared" si="325"/>
        <v>0</v>
      </c>
      <c r="N237" s="423">
        <f t="shared" si="325"/>
        <v>0</v>
      </c>
      <c r="O237" s="423">
        <f t="shared" si="325"/>
        <v>0</v>
      </c>
      <c r="P237" s="423">
        <f t="shared" si="325"/>
        <v>0</v>
      </c>
      <c r="Q237" s="423">
        <f t="shared" si="325"/>
        <v>0</v>
      </c>
      <c r="R237" s="423">
        <f t="shared" si="325"/>
        <v>0</v>
      </c>
      <c r="S237" s="423">
        <f t="shared" si="325"/>
        <v>0</v>
      </c>
      <c r="T237" s="423">
        <f t="shared" si="325"/>
        <v>0</v>
      </c>
      <c r="U237" s="423">
        <f t="shared" si="325"/>
        <v>0</v>
      </c>
      <c r="V237" s="423">
        <f t="shared" si="325"/>
        <v>0</v>
      </c>
      <c r="W237" s="423">
        <f t="shared" si="325"/>
        <v>0</v>
      </c>
      <c r="X237" s="423">
        <f t="shared" si="325"/>
        <v>0</v>
      </c>
      <c r="Y237" s="423">
        <f t="shared" si="325"/>
        <v>0</v>
      </c>
      <c r="Z237" s="423">
        <f t="shared" si="325"/>
        <v>0</v>
      </c>
      <c r="AA237" s="423">
        <f t="shared" si="325"/>
        <v>0</v>
      </c>
      <c r="AB237" s="423">
        <f t="shared" si="325"/>
        <v>0</v>
      </c>
      <c r="AC237" s="423">
        <f t="shared" si="325"/>
        <v>0</v>
      </c>
      <c r="AD237" s="423">
        <f t="shared" si="325"/>
        <v>0</v>
      </c>
      <c r="AE237" s="423">
        <f t="shared" si="325"/>
        <v>0</v>
      </c>
      <c r="AF237" s="423">
        <f t="shared" si="325"/>
        <v>0</v>
      </c>
      <c r="AG237" s="423">
        <f t="shared" si="325"/>
        <v>0</v>
      </c>
      <c r="AH237" s="423">
        <f t="shared" si="325"/>
        <v>0</v>
      </c>
      <c r="AI237" s="423">
        <f t="shared" si="325"/>
        <v>0</v>
      </c>
      <c r="AJ237" s="423">
        <f t="shared" si="325"/>
        <v>0</v>
      </c>
      <c r="AK237" s="423">
        <f t="shared" si="325"/>
        <v>0</v>
      </c>
      <c r="AL237" s="423">
        <f t="shared" si="325"/>
        <v>0</v>
      </c>
      <c r="AM237" s="423">
        <f t="shared" si="325"/>
        <v>0</v>
      </c>
      <c r="AN237" s="423">
        <f t="shared" si="325"/>
        <v>0</v>
      </c>
      <c r="AO237" s="423">
        <f t="shared" si="325"/>
        <v>0</v>
      </c>
      <c r="AP237" s="423">
        <f t="shared" si="325"/>
        <v>0</v>
      </c>
      <c r="AQ237" s="423">
        <f t="shared" si="325"/>
        <v>0</v>
      </c>
      <c r="AR237" s="423">
        <f t="shared" si="325"/>
        <v>0</v>
      </c>
      <c r="AS237" s="423">
        <f t="shared" si="325"/>
        <v>0</v>
      </c>
      <c r="AT237" s="423">
        <f t="shared" si="325"/>
        <v>0</v>
      </c>
      <c r="AU237" s="423">
        <f t="shared" si="325"/>
        <v>0</v>
      </c>
      <c r="AV237" s="423">
        <f t="shared" si="325"/>
        <v>0</v>
      </c>
      <c r="AW237" s="423">
        <f t="shared" si="325"/>
        <v>0</v>
      </c>
      <c r="AX237" s="423">
        <f t="shared" si="325"/>
        <v>0</v>
      </c>
      <c r="AY237" s="423">
        <f t="shared" si="325"/>
        <v>0</v>
      </c>
      <c r="AZ237" s="423">
        <f t="shared" si="325"/>
        <v>0</v>
      </c>
      <c r="BA237" s="423">
        <f t="shared" si="325"/>
        <v>0</v>
      </c>
      <c r="BB237" s="423">
        <f t="shared" si="325"/>
        <v>0</v>
      </c>
      <c r="BC237" s="423">
        <f t="shared" si="325"/>
        <v>0</v>
      </c>
      <c r="BD237" s="423">
        <f t="shared" si="325"/>
        <v>0</v>
      </c>
      <c r="BE237" s="423">
        <f t="shared" si="325"/>
        <v>0</v>
      </c>
      <c r="BF237" s="423">
        <f t="shared" si="325"/>
        <v>0</v>
      </c>
      <c r="BG237" s="423">
        <f t="shared" si="325"/>
        <v>0</v>
      </c>
      <c r="BH237" s="423">
        <f t="shared" si="325"/>
        <v>0</v>
      </c>
      <c r="BI237" s="423">
        <f t="shared" si="325"/>
        <v>0</v>
      </c>
      <c r="BJ237" s="423">
        <f t="shared" si="325"/>
        <v>0</v>
      </c>
      <c r="BK237" s="423">
        <f t="shared" si="325"/>
        <v>0</v>
      </c>
      <c r="BL237" s="423">
        <f t="shared" si="325"/>
        <v>0</v>
      </c>
      <c r="BM237" s="423">
        <f t="shared" si="325"/>
        <v>0</v>
      </c>
      <c r="BN237" s="423">
        <f t="shared" si="325"/>
        <v>0</v>
      </c>
      <c r="BO237" s="423">
        <f t="shared" si="325"/>
        <v>0</v>
      </c>
      <c r="BP237" s="423">
        <f t="shared" ref="BP237:EA237" si="326">IF(BP$124=0,0,SUM(BP111)/BP$124*BP$127)</f>
        <v>0</v>
      </c>
      <c r="BQ237" s="423">
        <f t="shared" si="326"/>
        <v>0</v>
      </c>
      <c r="BR237" s="423">
        <f t="shared" si="326"/>
        <v>0</v>
      </c>
      <c r="BS237" s="423">
        <f t="shared" si="326"/>
        <v>0</v>
      </c>
      <c r="BT237" s="423">
        <f t="shared" si="326"/>
        <v>0</v>
      </c>
      <c r="BU237" s="423">
        <f t="shared" si="326"/>
        <v>0</v>
      </c>
      <c r="BV237" s="423">
        <f t="shared" si="326"/>
        <v>0</v>
      </c>
      <c r="BW237" s="423">
        <f t="shared" si="326"/>
        <v>0</v>
      </c>
      <c r="BX237" s="423">
        <f t="shared" si="326"/>
        <v>0</v>
      </c>
      <c r="BY237" s="423">
        <f t="shared" si="326"/>
        <v>0</v>
      </c>
      <c r="BZ237" s="423">
        <f t="shared" si="326"/>
        <v>0</v>
      </c>
      <c r="CA237" s="423">
        <f t="shared" si="326"/>
        <v>0</v>
      </c>
      <c r="CB237" s="423">
        <f t="shared" si="326"/>
        <v>0</v>
      </c>
      <c r="CC237" s="423">
        <f t="shared" si="326"/>
        <v>0</v>
      </c>
      <c r="CD237" s="423">
        <f t="shared" si="326"/>
        <v>0</v>
      </c>
      <c r="CE237" s="423">
        <f t="shared" si="326"/>
        <v>0</v>
      </c>
      <c r="CF237" s="423">
        <f t="shared" si="326"/>
        <v>0</v>
      </c>
      <c r="CG237" s="423">
        <f t="shared" si="326"/>
        <v>0</v>
      </c>
      <c r="CH237" s="423">
        <f t="shared" si="326"/>
        <v>0</v>
      </c>
      <c r="CI237" s="423">
        <f t="shared" si="326"/>
        <v>0</v>
      </c>
      <c r="CJ237" s="423">
        <f t="shared" si="326"/>
        <v>0</v>
      </c>
      <c r="CK237" s="423">
        <f t="shared" si="326"/>
        <v>0</v>
      </c>
      <c r="CL237" s="423">
        <f t="shared" si="326"/>
        <v>0</v>
      </c>
      <c r="CM237" s="423">
        <f t="shared" si="326"/>
        <v>0</v>
      </c>
      <c r="CN237" s="423">
        <f t="shared" si="326"/>
        <v>0</v>
      </c>
      <c r="CO237" s="423">
        <f t="shared" si="326"/>
        <v>0</v>
      </c>
      <c r="CP237" s="423">
        <f t="shared" si="326"/>
        <v>0</v>
      </c>
      <c r="CQ237" s="423">
        <f t="shared" si="326"/>
        <v>0</v>
      </c>
      <c r="CR237" s="423">
        <f t="shared" si="326"/>
        <v>0</v>
      </c>
      <c r="CS237" s="423">
        <f t="shared" si="326"/>
        <v>0</v>
      </c>
      <c r="CT237" s="423">
        <f t="shared" si="326"/>
        <v>0</v>
      </c>
      <c r="CU237" s="423">
        <f t="shared" si="326"/>
        <v>0</v>
      </c>
      <c r="CV237" s="423">
        <f t="shared" si="326"/>
        <v>0</v>
      </c>
      <c r="CW237" s="423">
        <f t="shared" si="326"/>
        <v>0</v>
      </c>
      <c r="CX237" s="423">
        <f t="shared" si="326"/>
        <v>0</v>
      </c>
      <c r="CY237" s="423">
        <f t="shared" si="326"/>
        <v>0</v>
      </c>
      <c r="CZ237" s="423">
        <f t="shared" si="326"/>
        <v>0</v>
      </c>
      <c r="DA237" s="423">
        <f t="shared" si="326"/>
        <v>0</v>
      </c>
      <c r="DB237" s="423">
        <f t="shared" si="326"/>
        <v>0</v>
      </c>
      <c r="DC237" s="423">
        <f t="shared" si="326"/>
        <v>0</v>
      </c>
      <c r="DD237" s="423">
        <f t="shared" si="326"/>
        <v>0</v>
      </c>
      <c r="DE237" s="423">
        <f t="shared" si="326"/>
        <v>0</v>
      </c>
      <c r="DF237" s="423">
        <f t="shared" si="326"/>
        <v>0</v>
      </c>
      <c r="DG237" s="423">
        <f t="shared" si="326"/>
        <v>0</v>
      </c>
      <c r="DH237" s="423">
        <f t="shared" si="326"/>
        <v>0</v>
      </c>
      <c r="DI237" s="423">
        <f t="shared" si="326"/>
        <v>0</v>
      </c>
      <c r="DJ237" s="423">
        <f t="shared" si="326"/>
        <v>0</v>
      </c>
      <c r="DK237" s="423">
        <f t="shared" si="326"/>
        <v>0</v>
      </c>
      <c r="DL237" s="423">
        <f t="shared" si="326"/>
        <v>0</v>
      </c>
      <c r="DM237" s="423">
        <f t="shared" si="326"/>
        <v>0</v>
      </c>
      <c r="DN237" s="423">
        <f t="shared" si="326"/>
        <v>0</v>
      </c>
      <c r="DO237" s="423">
        <f t="shared" si="326"/>
        <v>0</v>
      </c>
      <c r="DP237" s="423">
        <f t="shared" si="326"/>
        <v>0</v>
      </c>
      <c r="DQ237" s="423">
        <f t="shared" si="326"/>
        <v>0</v>
      </c>
      <c r="DR237" s="423">
        <f t="shared" si="326"/>
        <v>0</v>
      </c>
      <c r="DS237" s="423">
        <f t="shared" si="326"/>
        <v>0</v>
      </c>
      <c r="DT237" s="423">
        <f t="shared" si="326"/>
        <v>0</v>
      </c>
      <c r="DU237" s="423">
        <f t="shared" si="326"/>
        <v>0</v>
      </c>
      <c r="DV237" s="423">
        <f t="shared" si="326"/>
        <v>0</v>
      </c>
      <c r="DW237" s="423">
        <f t="shared" si="326"/>
        <v>0</v>
      </c>
      <c r="DX237" s="423">
        <f t="shared" si="326"/>
        <v>0</v>
      </c>
      <c r="DY237" s="423">
        <f t="shared" si="326"/>
        <v>0</v>
      </c>
      <c r="DZ237" s="423">
        <f t="shared" si="326"/>
        <v>0</v>
      </c>
      <c r="EA237" s="423">
        <f t="shared" si="326"/>
        <v>0</v>
      </c>
      <c r="EB237" s="423">
        <f t="shared" ref="EB237:FA237" si="327">IF(EB$124=0,0,SUM(EB111)/EB$124*EB$127)</f>
        <v>0</v>
      </c>
      <c r="EC237" s="423">
        <f t="shared" si="327"/>
        <v>0</v>
      </c>
      <c r="ED237" s="423">
        <f t="shared" si="327"/>
        <v>0</v>
      </c>
      <c r="EE237" s="423">
        <f t="shared" si="327"/>
        <v>0</v>
      </c>
      <c r="EF237" s="423">
        <f t="shared" si="327"/>
        <v>0</v>
      </c>
      <c r="EG237" s="423">
        <f t="shared" si="327"/>
        <v>0</v>
      </c>
      <c r="EH237" s="423">
        <f t="shared" si="327"/>
        <v>0</v>
      </c>
      <c r="EI237" s="423">
        <f t="shared" si="327"/>
        <v>0</v>
      </c>
      <c r="EJ237" s="423">
        <f t="shared" si="327"/>
        <v>0</v>
      </c>
      <c r="EK237" s="423">
        <f t="shared" si="327"/>
        <v>0</v>
      </c>
      <c r="EL237" s="423">
        <f t="shared" si="327"/>
        <v>0</v>
      </c>
      <c r="EM237" s="423">
        <f t="shared" si="327"/>
        <v>0</v>
      </c>
      <c r="EN237" s="423">
        <f t="shared" si="327"/>
        <v>0</v>
      </c>
      <c r="EO237" s="423">
        <f t="shared" si="327"/>
        <v>0</v>
      </c>
      <c r="EP237" s="423">
        <f t="shared" si="327"/>
        <v>0</v>
      </c>
      <c r="EQ237" s="423">
        <f t="shared" si="327"/>
        <v>0</v>
      </c>
      <c r="ER237" s="423">
        <f t="shared" si="327"/>
        <v>0</v>
      </c>
      <c r="ES237" s="423">
        <f t="shared" si="327"/>
        <v>0</v>
      </c>
      <c r="ET237" s="423">
        <f t="shared" si="327"/>
        <v>0</v>
      </c>
      <c r="EU237" s="423">
        <f t="shared" si="327"/>
        <v>0</v>
      </c>
      <c r="EV237" s="423">
        <f t="shared" si="327"/>
        <v>0</v>
      </c>
      <c r="EW237" s="423">
        <f t="shared" si="327"/>
        <v>0</v>
      </c>
      <c r="EX237" s="423">
        <f t="shared" si="327"/>
        <v>0</v>
      </c>
      <c r="EY237" s="423">
        <f t="shared" si="327"/>
        <v>0</v>
      </c>
      <c r="EZ237" s="423">
        <f t="shared" si="327"/>
        <v>0</v>
      </c>
      <c r="FA237" s="423">
        <f t="shared" si="327"/>
        <v>0</v>
      </c>
      <c r="FB237" s="393" t="str">
        <f t="shared" si="204"/>
        <v>592</v>
      </c>
    </row>
    <row r="238" spans="1:158" x14ac:dyDescent="0.15">
      <c r="A238" s="423" t="s">
        <v>1723</v>
      </c>
      <c r="B238" s="423" t="s">
        <v>1191</v>
      </c>
      <c r="C238" s="424">
        <f t="shared" si="200"/>
        <v>0</v>
      </c>
      <c r="D238" s="423">
        <f t="shared" ref="D238:BO238" si="328">IF(D$124=0,0,SUM(D112)/D$124*D$127)</f>
        <v>0</v>
      </c>
      <c r="E238" s="423">
        <f t="shared" si="328"/>
        <v>0</v>
      </c>
      <c r="F238" s="423">
        <f t="shared" si="328"/>
        <v>0</v>
      </c>
      <c r="G238" s="423">
        <f t="shared" si="328"/>
        <v>0</v>
      </c>
      <c r="H238" s="423">
        <f t="shared" si="328"/>
        <v>0</v>
      </c>
      <c r="I238" s="423">
        <f t="shared" si="328"/>
        <v>0</v>
      </c>
      <c r="J238" s="423">
        <f t="shared" si="328"/>
        <v>0</v>
      </c>
      <c r="K238" s="423">
        <f t="shared" si="328"/>
        <v>0</v>
      </c>
      <c r="L238" s="423">
        <f t="shared" si="328"/>
        <v>0</v>
      </c>
      <c r="M238" s="423">
        <f t="shared" si="328"/>
        <v>0</v>
      </c>
      <c r="N238" s="423">
        <f t="shared" si="328"/>
        <v>0</v>
      </c>
      <c r="O238" s="423">
        <f t="shared" si="328"/>
        <v>0</v>
      </c>
      <c r="P238" s="423">
        <f t="shared" si="328"/>
        <v>0</v>
      </c>
      <c r="Q238" s="423">
        <f t="shared" si="328"/>
        <v>0</v>
      </c>
      <c r="R238" s="423">
        <f t="shared" si="328"/>
        <v>0</v>
      </c>
      <c r="S238" s="423">
        <f t="shared" si="328"/>
        <v>0</v>
      </c>
      <c r="T238" s="423">
        <f t="shared" si="328"/>
        <v>0</v>
      </c>
      <c r="U238" s="423">
        <f t="shared" si="328"/>
        <v>0</v>
      </c>
      <c r="V238" s="423">
        <f t="shared" si="328"/>
        <v>0</v>
      </c>
      <c r="W238" s="423">
        <f t="shared" si="328"/>
        <v>0</v>
      </c>
      <c r="X238" s="423">
        <f t="shared" si="328"/>
        <v>0</v>
      </c>
      <c r="Y238" s="423">
        <f t="shared" si="328"/>
        <v>0</v>
      </c>
      <c r="Z238" s="423">
        <f t="shared" si="328"/>
        <v>0</v>
      </c>
      <c r="AA238" s="423">
        <f t="shared" si="328"/>
        <v>0</v>
      </c>
      <c r="AB238" s="423">
        <f t="shared" si="328"/>
        <v>0</v>
      </c>
      <c r="AC238" s="423">
        <f t="shared" si="328"/>
        <v>0</v>
      </c>
      <c r="AD238" s="423">
        <f t="shared" si="328"/>
        <v>0</v>
      </c>
      <c r="AE238" s="423">
        <f t="shared" si="328"/>
        <v>0</v>
      </c>
      <c r="AF238" s="423">
        <f t="shared" si="328"/>
        <v>0</v>
      </c>
      <c r="AG238" s="423">
        <f t="shared" si="328"/>
        <v>0</v>
      </c>
      <c r="AH238" s="423">
        <f t="shared" si="328"/>
        <v>0</v>
      </c>
      <c r="AI238" s="423">
        <f t="shared" si="328"/>
        <v>0</v>
      </c>
      <c r="AJ238" s="423">
        <f t="shared" si="328"/>
        <v>0</v>
      </c>
      <c r="AK238" s="423">
        <f t="shared" si="328"/>
        <v>0</v>
      </c>
      <c r="AL238" s="423">
        <f t="shared" si="328"/>
        <v>0</v>
      </c>
      <c r="AM238" s="423">
        <f t="shared" si="328"/>
        <v>0</v>
      </c>
      <c r="AN238" s="423">
        <f t="shared" si="328"/>
        <v>0</v>
      </c>
      <c r="AO238" s="423">
        <f t="shared" si="328"/>
        <v>0</v>
      </c>
      <c r="AP238" s="423">
        <f t="shared" si="328"/>
        <v>0</v>
      </c>
      <c r="AQ238" s="423">
        <f t="shared" si="328"/>
        <v>0</v>
      </c>
      <c r="AR238" s="423">
        <f t="shared" si="328"/>
        <v>0</v>
      </c>
      <c r="AS238" s="423">
        <f t="shared" si="328"/>
        <v>0</v>
      </c>
      <c r="AT238" s="423">
        <f t="shared" si="328"/>
        <v>0</v>
      </c>
      <c r="AU238" s="423">
        <f t="shared" si="328"/>
        <v>0</v>
      </c>
      <c r="AV238" s="423">
        <f t="shared" si="328"/>
        <v>0</v>
      </c>
      <c r="AW238" s="423">
        <f t="shared" si="328"/>
        <v>0</v>
      </c>
      <c r="AX238" s="423">
        <f t="shared" si="328"/>
        <v>0</v>
      </c>
      <c r="AY238" s="423">
        <f t="shared" si="328"/>
        <v>0</v>
      </c>
      <c r="AZ238" s="423">
        <f t="shared" si="328"/>
        <v>0</v>
      </c>
      <c r="BA238" s="423">
        <f t="shared" si="328"/>
        <v>0</v>
      </c>
      <c r="BB238" s="423">
        <f t="shared" si="328"/>
        <v>0</v>
      </c>
      <c r="BC238" s="423">
        <f t="shared" si="328"/>
        <v>0</v>
      </c>
      <c r="BD238" s="423">
        <f t="shared" si="328"/>
        <v>0</v>
      </c>
      <c r="BE238" s="423">
        <f t="shared" si="328"/>
        <v>0</v>
      </c>
      <c r="BF238" s="423">
        <f t="shared" si="328"/>
        <v>0</v>
      </c>
      <c r="BG238" s="423">
        <f t="shared" si="328"/>
        <v>0</v>
      </c>
      <c r="BH238" s="423">
        <f t="shared" si="328"/>
        <v>0</v>
      </c>
      <c r="BI238" s="423">
        <f t="shared" si="328"/>
        <v>0</v>
      </c>
      <c r="BJ238" s="423">
        <f t="shared" si="328"/>
        <v>0</v>
      </c>
      <c r="BK238" s="423">
        <f t="shared" si="328"/>
        <v>0</v>
      </c>
      <c r="BL238" s="423">
        <f t="shared" si="328"/>
        <v>0</v>
      </c>
      <c r="BM238" s="423">
        <f t="shared" si="328"/>
        <v>0</v>
      </c>
      <c r="BN238" s="423">
        <f t="shared" si="328"/>
        <v>0</v>
      </c>
      <c r="BO238" s="423">
        <f t="shared" si="328"/>
        <v>0</v>
      </c>
      <c r="BP238" s="423">
        <f t="shared" ref="BP238:EA238" si="329">IF(BP$124=0,0,SUM(BP112)/BP$124*BP$127)</f>
        <v>0</v>
      </c>
      <c r="BQ238" s="423">
        <f t="shared" si="329"/>
        <v>0</v>
      </c>
      <c r="BR238" s="423">
        <f t="shared" si="329"/>
        <v>0</v>
      </c>
      <c r="BS238" s="423">
        <f t="shared" si="329"/>
        <v>0</v>
      </c>
      <c r="BT238" s="423">
        <f t="shared" si="329"/>
        <v>0</v>
      </c>
      <c r="BU238" s="423">
        <f t="shared" si="329"/>
        <v>0</v>
      </c>
      <c r="BV238" s="423">
        <f t="shared" si="329"/>
        <v>0</v>
      </c>
      <c r="BW238" s="423">
        <f t="shared" si="329"/>
        <v>0</v>
      </c>
      <c r="BX238" s="423">
        <f t="shared" si="329"/>
        <v>0</v>
      </c>
      <c r="BY238" s="423">
        <f t="shared" si="329"/>
        <v>0</v>
      </c>
      <c r="BZ238" s="423">
        <f t="shared" si="329"/>
        <v>0</v>
      </c>
      <c r="CA238" s="423">
        <f t="shared" si="329"/>
        <v>0</v>
      </c>
      <c r="CB238" s="423">
        <f t="shared" si="329"/>
        <v>0</v>
      </c>
      <c r="CC238" s="423">
        <f t="shared" si="329"/>
        <v>0</v>
      </c>
      <c r="CD238" s="423">
        <f t="shared" si="329"/>
        <v>0</v>
      </c>
      <c r="CE238" s="423">
        <f t="shared" si="329"/>
        <v>0</v>
      </c>
      <c r="CF238" s="423">
        <f t="shared" si="329"/>
        <v>0</v>
      </c>
      <c r="CG238" s="423">
        <f t="shared" si="329"/>
        <v>0</v>
      </c>
      <c r="CH238" s="423">
        <f t="shared" si="329"/>
        <v>0</v>
      </c>
      <c r="CI238" s="423">
        <f t="shared" si="329"/>
        <v>0</v>
      </c>
      <c r="CJ238" s="423">
        <f t="shared" si="329"/>
        <v>0</v>
      </c>
      <c r="CK238" s="423">
        <f t="shared" si="329"/>
        <v>0</v>
      </c>
      <c r="CL238" s="423">
        <f t="shared" si="329"/>
        <v>0</v>
      </c>
      <c r="CM238" s="423">
        <f t="shared" si="329"/>
        <v>0</v>
      </c>
      <c r="CN238" s="423">
        <f t="shared" si="329"/>
        <v>0</v>
      </c>
      <c r="CO238" s="423">
        <f t="shared" si="329"/>
        <v>0</v>
      </c>
      <c r="CP238" s="423">
        <f t="shared" si="329"/>
        <v>0</v>
      </c>
      <c r="CQ238" s="423">
        <f t="shared" si="329"/>
        <v>0</v>
      </c>
      <c r="CR238" s="423">
        <f t="shared" si="329"/>
        <v>0</v>
      </c>
      <c r="CS238" s="423">
        <f t="shared" si="329"/>
        <v>0</v>
      </c>
      <c r="CT238" s="423">
        <f t="shared" si="329"/>
        <v>0</v>
      </c>
      <c r="CU238" s="423">
        <f t="shared" si="329"/>
        <v>0</v>
      </c>
      <c r="CV238" s="423">
        <f t="shared" si="329"/>
        <v>0</v>
      </c>
      <c r="CW238" s="423">
        <f t="shared" si="329"/>
        <v>0</v>
      </c>
      <c r="CX238" s="423">
        <f t="shared" si="329"/>
        <v>0</v>
      </c>
      <c r="CY238" s="423">
        <f t="shared" si="329"/>
        <v>0</v>
      </c>
      <c r="CZ238" s="423">
        <f t="shared" si="329"/>
        <v>0</v>
      </c>
      <c r="DA238" s="423">
        <f t="shared" si="329"/>
        <v>0</v>
      </c>
      <c r="DB238" s="423">
        <f t="shared" si="329"/>
        <v>0</v>
      </c>
      <c r="DC238" s="423">
        <f t="shared" si="329"/>
        <v>0</v>
      </c>
      <c r="DD238" s="423">
        <f t="shared" si="329"/>
        <v>0</v>
      </c>
      <c r="DE238" s="423">
        <f t="shared" si="329"/>
        <v>0</v>
      </c>
      <c r="DF238" s="423">
        <f t="shared" si="329"/>
        <v>0</v>
      </c>
      <c r="DG238" s="423">
        <f t="shared" si="329"/>
        <v>0</v>
      </c>
      <c r="DH238" s="423">
        <f t="shared" si="329"/>
        <v>0</v>
      </c>
      <c r="DI238" s="423">
        <f t="shared" si="329"/>
        <v>0</v>
      </c>
      <c r="DJ238" s="423">
        <f t="shared" si="329"/>
        <v>0</v>
      </c>
      <c r="DK238" s="423">
        <f t="shared" si="329"/>
        <v>0</v>
      </c>
      <c r="DL238" s="423">
        <f t="shared" si="329"/>
        <v>0</v>
      </c>
      <c r="DM238" s="423">
        <f t="shared" si="329"/>
        <v>0</v>
      </c>
      <c r="DN238" s="423">
        <f t="shared" si="329"/>
        <v>0</v>
      </c>
      <c r="DO238" s="423">
        <f t="shared" si="329"/>
        <v>0</v>
      </c>
      <c r="DP238" s="423">
        <f t="shared" si="329"/>
        <v>0</v>
      </c>
      <c r="DQ238" s="423">
        <f t="shared" si="329"/>
        <v>0</v>
      </c>
      <c r="DR238" s="423">
        <f t="shared" si="329"/>
        <v>0</v>
      </c>
      <c r="DS238" s="423">
        <f t="shared" si="329"/>
        <v>0</v>
      </c>
      <c r="DT238" s="423">
        <f t="shared" si="329"/>
        <v>0</v>
      </c>
      <c r="DU238" s="423">
        <f t="shared" si="329"/>
        <v>0</v>
      </c>
      <c r="DV238" s="423">
        <f t="shared" si="329"/>
        <v>0</v>
      </c>
      <c r="DW238" s="423">
        <f t="shared" si="329"/>
        <v>0</v>
      </c>
      <c r="DX238" s="423">
        <f t="shared" si="329"/>
        <v>0</v>
      </c>
      <c r="DY238" s="423">
        <f t="shared" si="329"/>
        <v>0</v>
      </c>
      <c r="DZ238" s="423">
        <f t="shared" si="329"/>
        <v>0</v>
      </c>
      <c r="EA238" s="423">
        <f t="shared" si="329"/>
        <v>0</v>
      </c>
      <c r="EB238" s="423">
        <f t="shared" ref="EB238:FA238" si="330">IF(EB$124=0,0,SUM(EB112)/EB$124*EB$127)</f>
        <v>0</v>
      </c>
      <c r="EC238" s="423">
        <f t="shared" si="330"/>
        <v>0</v>
      </c>
      <c r="ED238" s="423">
        <f t="shared" si="330"/>
        <v>0</v>
      </c>
      <c r="EE238" s="423">
        <f t="shared" si="330"/>
        <v>0</v>
      </c>
      <c r="EF238" s="423">
        <f t="shared" si="330"/>
        <v>0</v>
      </c>
      <c r="EG238" s="423">
        <f t="shared" si="330"/>
        <v>0</v>
      </c>
      <c r="EH238" s="423">
        <f t="shared" si="330"/>
        <v>0</v>
      </c>
      <c r="EI238" s="423">
        <f t="shared" si="330"/>
        <v>0</v>
      </c>
      <c r="EJ238" s="423">
        <f t="shared" si="330"/>
        <v>0</v>
      </c>
      <c r="EK238" s="423">
        <f t="shared" si="330"/>
        <v>0</v>
      </c>
      <c r="EL238" s="423">
        <f t="shared" si="330"/>
        <v>0</v>
      </c>
      <c r="EM238" s="423">
        <f t="shared" si="330"/>
        <v>0</v>
      </c>
      <c r="EN238" s="423">
        <f t="shared" si="330"/>
        <v>0</v>
      </c>
      <c r="EO238" s="423">
        <f t="shared" si="330"/>
        <v>0</v>
      </c>
      <c r="EP238" s="423">
        <f t="shared" si="330"/>
        <v>0</v>
      </c>
      <c r="EQ238" s="423">
        <f t="shared" si="330"/>
        <v>0</v>
      </c>
      <c r="ER238" s="423">
        <f t="shared" si="330"/>
        <v>0</v>
      </c>
      <c r="ES238" s="423">
        <f t="shared" si="330"/>
        <v>0</v>
      </c>
      <c r="ET238" s="423">
        <f t="shared" si="330"/>
        <v>0</v>
      </c>
      <c r="EU238" s="423">
        <f t="shared" si="330"/>
        <v>0</v>
      </c>
      <c r="EV238" s="423">
        <f t="shared" si="330"/>
        <v>0</v>
      </c>
      <c r="EW238" s="423">
        <f t="shared" si="330"/>
        <v>0</v>
      </c>
      <c r="EX238" s="423">
        <f t="shared" si="330"/>
        <v>0</v>
      </c>
      <c r="EY238" s="423">
        <f t="shared" si="330"/>
        <v>0</v>
      </c>
      <c r="EZ238" s="423">
        <f t="shared" si="330"/>
        <v>0</v>
      </c>
      <c r="FA238" s="423">
        <f t="shared" si="330"/>
        <v>0</v>
      </c>
      <c r="FB238" s="393" t="str">
        <f t="shared" si="204"/>
        <v>593</v>
      </c>
    </row>
    <row r="239" spans="1:158" x14ac:dyDescent="0.15">
      <c r="A239" s="423" t="s">
        <v>1722</v>
      </c>
      <c r="B239" s="423" t="s">
        <v>1192</v>
      </c>
      <c r="C239" s="424">
        <f t="shared" si="200"/>
        <v>0</v>
      </c>
      <c r="D239" s="423">
        <f t="shared" ref="D239:BO239" si="331">IF(D$124=0,0,SUM(D113)/D$124*D$127)</f>
        <v>0</v>
      </c>
      <c r="E239" s="423">
        <f t="shared" si="331"/>
        <v>0</v>
      </c>
      <c r="F239" s="423">
        <f t="shared" si="331"/>
        <v>0</v>
      </c>
      <c r="G239" s="423">
        <f t="shared" si="331"/>
        <v>0</v>
      </c>
      <c r="H239" s="423">
        <f t="shared" si="331"/>
        <v>0</v>
      </c>
      <c r="I239" s="423">
        <f t="shared" si="331"/>
        <v>0</v>
      </c>
      <c r="J239" s="423">
        <f t="shared" si="331"/>
        <v>0</v>
      </c>
      <c r="K239" s="423">
        <f t="shared" si="331"/>
        <v>0</v>
      </c>
      <c r="L239" s="423">
        <f t="shared" si="331"/>
        <v>0</v>
      </c>
      <c r="M239" s="423">
        <f t="shared" si="331"/>
        <v>0</v>
      </c>
      <c r="N239" s="423">
        <f t="shared" si="331"/>
        <v>0</v>
      </c>
      <c r="O239" s="423">
        <f t="shared" si="331"/>
        <v>0</v>
      </c>
      <c r="P239" s="423">
        <f t="shared" si="331"/>
        <v>0</v>
      </c>
      <c r="Q239" s="423">
        <f t="shared" si="331"/>
        <v>0</v>
      </c>
      <c r="R239" s="423">
        <f t="shared" si="331"/>
        <v>0</v>
      </c>
      <c r="S239" s="423">
        <f t="shared" si="331"/>
        <v>0</v>
      </c>
      <c r="T239" s="423">
        <f t="shared" si="331"/>
        <v>0</v>
      </c>
      <c r="U239" s="423">
        <f t="shared" si="331"/>
        <v>0</v>
      </c>
      <c r="V239" s="423">
        <f t="shared" si="331"/>
        <v>0</v>
      </c>
      <c r="W239" s="423">
        <f t="shared" si="331"/>
        <v>0</v>
      </c>
      <c r="X239" s="423">
        <f t="shared" si="331"/>
        <v>0</v>
      </c>
      <c r="Y239" s="423">
        <f t="shared" si="331"/>
        <v>0</v>
      </c>
      <c r="Z239" s="423">
        <f t="shared" si="331"/>
        <v>0</v>
      </c>
      <c r="AA239" s="423">
        <f t="shared" si="331"/>
        <v>0</v>
      </c>
      <c r="AB239" s="423">
        <f t="shared" si="331"/>
        <v>0</v>
      </c>
      <c r="AC239" s="423">
        <f t="shared" si="331"/>
        <v>0</v>
      </c>
      <c r="AD239" s="423">
        <f t="shared" si="331"/>
        <v>0</v>
      </c>
      <c r="AE239" s="423">
        <f t="shared" si="331"/>
        <v>0</v>
      </c>
      <c r="AF239" s="423">
        <f t="shared" si="331"/>
        <v>0</v>
      </c>
      <c r="AG239" s="423">
        <f t="shared" si="331"/>
        <v>0</v>
      </c>
      <c r="AH239" s="423">
        <f t="shared" si="331"/>
        <v>0</v>
      </c>
      <c r="AI239" s="423">
        <f t="shared" si="331"/>
        <v>0</v>
      </c>
      <c r="AJ239" s="423">
        <f t="shared" si="331"/>
        <v>0</v>
      </c>
      <c r="AK239" s="423">
        <f t="shared" si="331"/>
        <v>0</v>
      </c>
      <c r="AL239" s="423">
        <f t="shared" si="331"/>
        <v>0</v>
      </c>
      <c r="AM239" s="423">
        <f t="shared" si="331"/>
        <v>0</v>
      </c>
      <c r="AN239" s="423">
        <f t="shared" si="331"/>
        <v>0</v>
      </c>
      <c r="AO239" s="423">
        <f t="shared" si="331"/>
        <v>0</v>
      </c>
      <c r="AP239" s="423">
        <f t="shared" si="331"/>
        <v>0</v>
      </c>
      <c r="AQ239" s="423">
        <f t="shared" si="331"/>
        <v>0</v>
      </c>
      <c r="AR239" s="423">
        <f t="shared" si="331"/>
        <v>0</v>
      </c>
      <c r="AS239" s="423">
        <f t="shared" si="331"/>
        <v>0</v>
      </c>
      <c r="AT239" s="423">
        <f t="shared" si="331"/>
        <v>0</v>
      </c>
      <c r="AU239" s="423">
        <f t="shared" si="331"/>
        <v>0</v>
      </c>
      <c r="AV239" s="423">
        <f t="shared" si="331"/>
        <v>0</v>
      </c>
      <c r="AW239" s="423">
        <f t="shared" si="331"/>
        <v>0</v>
      </c>
      <c r="AX239" s="423">
        <f t="shared" si="331"/>
        <v>0</v>
      </c>
      <c r="AY239" s="423">
        <f t="shared" si="331"/>
        <v>0</v>
      </c>
      <c r="AZ239" s="423">
        <f t="shared" si="331"/>
        <v>0</v>
      </c>
      <c r="BA239" s="423">
        <f t="shared" si="331"/>
        <v>0</v>
      </c>
      <c r="BB239" s="423">
        <f t="shared" si="331"/>
        <v>0</v>
      </c>
      <c r="BC239" s="423">
        <f t="shared" si="331"/>
        <v>0</v>
      </c>
      <c r="BD239" s="423">
        <f t="shared" si="331"/>
        <v>0</v>
      </c>
      <c r="BE239" s="423">
        <f t="shared" si="331"/>
        <v>0</v>
      </c>
      <c r="BF239" s="423">
        <f t="shared" si="331"/>
        <v>0</v>
      </c>
      <c r="BG239" s="423">
        <f t="shared" si="331"/>
        <v>0</v>
      </c>
      <c r="BH239" s="423">
        <f t="shared" si="331"/>
        <v>0</v>
      </c>
      <c r="BI239" s="423">
        <f t="shared" si="331"/>
        <v>0</v>
      </c>
      <c r="BJ239" s="423">
        <f t="shared" si="331"/>
        <v>0</v>
      </c>
      <c r="BK239" s="423">
        <f t="shared" si="331"/>
        <v>0</v>
      </c>
      <c r="BL239" s="423">
        <f t="shared" si="331"/>
        <v>0</v>
      </c>
      <c r="BM239" s="423">
        <f t="shared" si="331"/>
        <v>0</v>
      </c>
      <c r="BN239" s="423">
        <f t="shared" si="331"/>
        <v>0</v>
      </c>
      <c r="BO239" s="423">
        <f t="shared" si="331"/>
        <v>0</v>
      </c>
      <c r="BP239" s="423">
        <f t="shared" ref="BP239:EA239" si="332">IF(BP$124=0,0,SUM(BP113)/BP$124*BP$127)</f>
        <v>0</v>
      </c>
      <c r="BQ239" s="423">
        <f t="shared" si="332"/>
        <v>0</v>
      </c>
      <c r="BR239" s="423">
        <f t="shared" si="332"/>
        <v>0</v>
      </c>
      <c r="BS239" s="423">
        <f t="shared" si="332"/>
        <v>0</v>
      </c>
      <c r="BT239" s="423">
        <f t="shared" si="332"/>
        <v>0</v>
      </c>
      <c r="BU239" s="423">
        <f t="shared" si="332"/>
        <v>0</v>
      </c>
      <c r="BV239" s="423">
        <f t="shared" si="332"/>
        <v>0</v>
      </c>
      <c r="BW239" s="423">
        <f t="shared" si="332"/>
        <v>0</v>
      </c>
      <c r="BX239" s="423">
        <f t="shared" si="332"/>
        <v>0</v>
      </c>
      <c r="BY239" s="423">
        <f t="shared" si="332"/>
        <v>0</v>
      </c>
      <c r="BZ239" s="423">
        <f t="shared" si="332"/>
        <v>0</v>
      </c>
      <c r="CA239" s="423">
        <f t="shared" si="332"/>
        <v>0</v>
      </c>
      <c r="CB239" s="423">
        <f t="shared" si="332"/>
        <v>0</v>
      </c>
      <c r="CC239" s="423">
        <f t="shared" si="332"/>
        <v>0</v>
      </c>
      <c r="CD239" s="423">
        <f t="shared" si="332"/>
        <v>0</v>
      </c>
      <c r="CE239" s="423">
        <f t="shared" si="332"/>
        <v>0</v>
      </c>
      <c r="CF239" s="423">
        <f t="shared" si="332"/>
        <v>0</v>
      </c>
      <c r="CG239" s="423">
        <f t="shared" si="332"/>
        <v>0</v>
      </c>
      <c r="CH239" s="423">
        <f t="shared" si="332"/>
        <v>0</v>
      </c>
      <c r="CI239" s="423">
        <f t="shared" si="332"/>
        <v>0</v>
      </c>
      <c r="CJ239" s="423">
        <f t="shared" si="332"/>
        <v>0</v>
      </c>
      <c r="CK239" s="423">
        <f t="shared" si="332"/>
        <v>0</v>
      </c>
      <c r="CL239" s="423">
        <f t="shared" si="332"/>
        <v>0</v>
      </c>
      <c r="CM239" s="423">
        <f t="shared" si="332"/>
        <v>0</v>
      </c>
      <c r="CN239" s="423">
        <f t="shared" si="332"/>
        <v>0</v>
      </c>
      <c r="CO239" s="423">
        <f t="shared" si="332"/>
        <v>0</v>
      </c>
      <c r="CP239" s="423">
        <f t="shared" si="332"/>
        <v>0</v>
      </c>
      <c r="CQ239" s="423">
        <f t="shared" si="332"/>
        <v>0</v>
      </c>
      <c r="CR239" s="423">
        <f t="shared" si="332"/>
        <v>0</v>
      </c>
      <c r="CS239" s="423">
        <f t="shared" si="332"/>
        <v>0</v>
      </c>
      <c r="CT239" s="423">
        <f t="shared" si="332"/>
        <v>0</v>
      </c>
      <c r="CU239" s="423">
        <f t="shared" si="332"/>
        <v>0</v>
      </c>
      <c r="CV239" s="423">
        <f t="shared" si="332"/>
        <v>0</v>
      </c>
      <c r="CW239" s="423">
        <f t="shared" si="332"/>
        <v>0</v>
      </c>
      <c r="CX239" s="423">
        <f t="shared" si="332"/>
        <v>0</v>
      </c>
      <c r="CY239" s="423">
        <f t="shared" si="332"/>
        <v>0</v>
      </c>
      <c r="CZ239" s="423">
        <f t="shared" si="332"/>
        <v>0</v>
      </c>
      <c r="DA239" s="423">
        <f t="shared" si="332"/>
        <v>0</v>
      </c>
      <c r="DB239" s="423">
        <f t="shared" si="332"/>
        <v>0</v>
      </c>
      <c r="DC239" s="423">
        <f t="shared" si="332"/>
        <v>0</v>
      </c>
      <c r="DD239" s="423">
        <f t="shared" si="332"/>
        <v>0</v>
      </c>
      <c r="DE239" s="423">
        <f t="shared" si="332"/>
        <v>0</v>
      </c>
      <c r="DF239" s="423">
        <f t="shared" si="332"/>
        <v>0</v>
      </c>
      <c r="DG239" s="423">
        <f t="shared" si="332"/>
        <v>0</v>
      </c>
      <c r="DH239" s="423">
        <f t="shared" si="332"/>
        <v>0</v>
      </c>
      <c r="DI239" s="423">
        <f t="shared" si="332"/>
        <v>0</v>
      </c>
      <c r="DJ239" s="423">
        <f t="shared" si="332"/>
        <v>0</v>
      </c>
      <c r="DK239" s="423">
        <f t="shared" si="332"/>
        <v>0</v>
      </c>
      <c r="DL239" s="423">
        <f t="shared" si="332"/>
        <v>0</v>
      </c>
      <c r="DM239" s="423">
        <f t="shared" si="332"/>
        <v>0</v>
      </c>
      <c r="DN239" s="423">
        <f t="shared" si="332"/>
        <v>0</v>
      </c>
      <c r="DO239" s="423">
        <f t="shared" si="332"/>
        <v>0</v>
      </c>
      <c r="DP239" s="423">
        <f t="shared" si="332"/>
        <v>0</v>
      </c>
      <c r="DQ239" s="423">
        <f t="shared" si="332"/>
        <v>0</v>
      </c>
      <c r="DR239" s="423">
        <f t="shared" si="332"/>
        <v>0</v>
      </c>
      <c r="DS239" s="423">
        <f t="shared" si="332"/>
        <v>0</v>
      </c>
      <c r="DT239" s="423">
        <f t="shared" si="332"/>
        <v>0</v>
      </c>
      <c r="DU239" s="423">
        <f t="shared" si="332"/>
        <v>0</v>
      </c>
      <c r="DV239" s="423">
        <f t="shared" si="332"/>
        <v>0</v>
      </c>
      <c r="DW239" s="423">
        <f t="shared" si="332"/>
        <v>0</v>
      </c>
      <c r="DX239" s="423">
        <f t="shared" si="332"/>
        <v>0</v>
      </c>
      <c r="DY239" s="423">
        <f t="shared" si="332"/>
        <v>0</v>
      </c>
      <c r="DZ239" s="423">
        <f t="shared" si="332"/>
        <v>0</v>
      </c>
      <c r="EA239" s="423">
        <f t="shared" si="332"/>
        <v>0</v>
      </c>
      <c r="EB239" s="423">
        <f t="shared" ref="EB239:FA239" si="333">IF(EB$124=0,0,SUM(EB113)/EB$124*EB$127)</f>
        <v>0</v>
      </c>
      <c r="EC239" s="423">
        <f t="shared" si="333"/>
        <v>0</v>
      </c>
      <c r="ED239" s="423">
        <f t="shared" si="333"/>
        <v>0</v>
      </c>
      <c r="EE239" s="423">
        <f t="shared" si="333"/>
        <v>0</v>
      </c>
      <c r="EF239" s="423">
        <f t="shared" si="333"/>
        <v>0</v>
      </c>
      <c r="EG239" s="423">
        <f t="shared" si="333"/>
        <v>0</v>
      </c>
      <c r="EH239" s="423">
        <f t="shared" si="333"/>
        <v>0</v>
      </c>
      <c r="EI239" s="423">
        <f t="shared" si="333"/>
        <v>0</v>
      </c>
      <c r="EJ239" s="423">
        <f t="shared" si="333"/>
        <v>0</v>
      </c>
      <c r="EK239" s="423">
        <f t="shared" si="333"/>
        <v>0</v>
      </c>
      <c r="EL239" s="423">
        <f t="shared" si="333"/>
        <v>0</v>
      </c>
      <c r="EM239" s="423">
        <f t="shared" si="333"/>
        <v>0</v>
      </c>
      <c r="EN239" s="423">
        <f t="shared" si="333"/>
        <v>0</v>
      </c>
      <c r="EO239" s="423">
        <f t="shared" si="333"/>
        <v>0</v>
      </c>
      <c r="EP239" s="423">
        <f t="shared" si="333"/>
        <v>0</v>
      </c>
      <c r="EQ239" s="423">
        <f t="shared" si="333"/>
        <v>0</v>
      </c>
      <c r="ER239" s="423">
        <f t="shared" si="333"/>
        <v>0</v>
      </c>
      <c r="ES239" s="423">
        <f t="shared" si="333"/>
        <v>0</v>
      </c>
      <c r="ET239" s="423">
        <f t="shared" si="333"/>
        <v>0</v>
      </c>
      <c r="EU239" s="423">
        <f t="shared" si="333"/>
        <v>0</v>
      </c>
      <c r="EV239" s="423">
        <f t="shared" si="333"/>
        <v>0</v>
      </c>
      <c r="EW239" s="423">
        <f t="shared" si="333"/>
        <v>0</v>
      </c>
      <c r="EX239" s="423">
        <f t="shared" si="333"/>
        <v>0</v>
      </c>
      <c r="EY239" s="423">
        <f t="shared" si="333"/>
        <v>0</v>
      </c>
      <c r="EZ239" s="423">
        <f t="shared" si="333"/>
        <v>0</v>
      </c>
      <c r="FA239" s="423">
        <f t="shared" si="333"/>
        <v>0</v>
      </c>
      <c r="FB239" s="393" t="str">
        <f t="shared" si="204"/>
        <v>595</v>
      </c>
    </row>
    <row r="240" spans="1:158" x14ac:dyDescent="0.15">
      <c r="A240" s="423" t="s">
        <v>1721</v>
      </c>
      <c r="B240" s="423" t="s">
        <v>1194</v>
      </c>
      <c r="C240" s="424">
        <f t="shared" si="200"/>
        <v>0</v>
      </c>
      <c r="D240" s="423">
        <f t="shared" ref="D240:BO240" si="334">IF(D$124=0,0,SUM(D114)/D$124*D$127)</f>
        <v>0</v>
      </c>
      <c r="E240" s="423">
        <f t="shared" si="334"/>
        <v>0</v>
      </c>
      <c r="F240" s="423">
        <f t="shared" si="334"/>
        <v>0</v>
      </c>
      <c r="G240" s="423">
        <f t="shared" si="334"/>
        <v>0</v>
      </c>
      <c r="H240" s="423">
        <f t="shared" si="334"/>
        <v>0</v>
      </c>
      <c r="I240" s="423">
        <f t="shared" si="334"/>
        <v>0</v>
      </c>
      <c r="J240" s="423">
        <f t="shared" si="334"/>
        <v>0</v>
      </c>
      <c r="K240" s="423">
        <f t="shared" si="334"/>
        <v>0</v>
      </c>
      <c r="L240" s="423">
        <f t="shared" si="334"/>
        <v>0</v>
      </c>
      <c r="M240" s="423">
        <f t="shared" si="334"/>
        <v>0</v>
      </c>
      <c r="N240" s="423">
        <f t="shared" si="334"/>
        <v>0</v>
      </c>
      <c r="O240" s="423">
        <f t="shared" si="334"/>
        <v>0</v>
      </c>
      <c r="P240" s="423">
        <f t="shared" si="334"/>
        <v>0</v>
      </c>
      <c r="Q240" s="423">
        <f t="shared" si="334"/>
        <v>0</v>
      </c>
      <c r="R240" s="423">
        <f t="shared" si="334"/>
        <v>0</v>
      </c>
      <c r="S240" s="423">
        <f t="shared" si="334"/>
        <v>0</v>
      </c>
      <c r="T240" s="423">
        <f t="shared" si="334"/>
        <v>0</v>
      </c>
      <c r="U240" s="423">
        <f t="shared" si="334"/>
        <v>0</v>
      </c>
      <c r="V240" s="423">
        <f t="shared" si="334"/>
        <v>0</v>
      </c>
      <c r="W240" s="423">
        <f t="shared" si="334"/>
        <v>0</v>
      </c>
      <c r="X240" s="423">
        <f t="shared" si="334"/>
        <v>0</v>
      </c>
      <c r="Y240" s="423">
        <f t="shared" si="334"/>
        <v>0</v>
      </c>
      <c r="Z240" s="423">
        <f t="shared" si="334"/>
        <v>0</v>
      </c>
      <c r="AA240" s="423">
        <f t="shared" si="334"/>
        <v>0</v>
      </c>
      <c r="AB240" s="423">
        <f t="shared" si="334"/>
        <v>0</v>
      </c>
      <c r="AC240" s="423">
        <f t="shared" si="334"/>
        <v>0</v>
      </c>
      <c r="AD240" s="423">
        <f t="shared" si="334"/>
        <v>0</v>
      </c>
      <c r="AE240" s="423">
        <f t="shared" si="334"/>
        <v>0</v>
      </c>
      <c r="AF240" s="423">
        <f t="shared" si="334"/>
        <v>0</v>
      </c>
      <c r="AG240" s="423">
        <f t="shared" si="334"/>
        <v>0</v>
      </c>
      <c r="AH240" s="423">
        <f t="shared" si="334"/>
        <v>0</v>
      </c>
      <c r="AI240" s="423">
        <f t="shared" si="334"/>
        <v>0</v>
      </c>
      <c r="AJ240" s="423">
        <f t="shared" si="334"/>
        <v>0</v>
      </c>
      <c r="AK240" s="423">
        <f t="shared" si="334"/>
        <v>0</v>
      </c>
      <c r="AL240" s="423">
        <f t="shared" si="334"/>
        <v>0</v>
      </c>
      <c r="AM240" s="423">
        <f t="shared" si="334"/>
        <v>0</v>
      </c>
      <c r="AN240" s="423">
        <f t="shared" si="334"/>
        <v>0</v>
      </c>
      <c r="AO240" s="423">
        <f t="shared" si="334"/>
        <v>0</v>
      </c>
      <c r="AP240" s="423">
        <f t="shared" si="334"/>
        <v>0</v>
      </c>
      <c r="AQ240" s="423">
        <f t="shared" si="334"/>
        <v>0</v>
      </c>
      <c r="AR240" s="423">
        <f t="shared" si="334"/>
        <v>0</v>
      </c>
      <c r="AS240" s="423">
        <f t="shared" si="334"/>
        <v>0</v>
      </c>
      <c r="AT240" s="423">
        <f t="shared" si="334"/>
        <v>0</v>
      </c>
      <c r="AU240" s="423">
        <f t="shared" si="334"/>
        <v>0</v>
      </c>
      <c r="AV240" s="423">
        <f t="shared" si="334"/>
        <v>0</v>
      </c>
      <c r="AW240" s="423">
        <f t="shared" si="334"/>
        <v>0</v>
      </c>
      <c r="AX240" s="423">
        <f t="shared" si="334"/>
        <v>0</v>
      </c>
      <c r="AY240" s="423">
        <f t="shared" si="334"/>
        <v>0</v>
      </c>
      <c r="AZ240" s="423">
        <f t="shared" si="334"/>
        <v>0</v>
      </c>
      <c r="BA240" s="423">
        <f t="shared" si="334"/>
        <v>0</v>
      </c>
      <c r="BB240" s="423">
        <f t="shared" si="334"/>
        <v>0</v>
      </c>
      <c r="BC240" s="423">
        <f t="shared" si="334"/>
        <v>0</v>
      </c>
      <c r="BD240" s="423">
        <f t="shared" si="334"/>
        <v>0</v>
      </c>
      <c r="BE240" s="423">
        <f t="shared" si="334"/>
        <v>0</v>
      </c>
      <c r="BF240" s="423">
        <f t="shared" si="334"/>
        <v>0</v>
      </c>
      <c r="BG240" s="423">
        <f t="shared" si="334"/>
        <v>0</v>
      </c>
      <c r="BH240" s="423">
        <f t="shared" si="334"/>
        <v>0</v>
      </c>
      <c r="BI240" s="423">
        <f t="shared" si="334"/>
        <v>0</v>
      </c>
      <c r="BJ240" s="423">
        <f t="shared" si="334"/>
        <v>0</v>
      </c>
      <c r="BK240" s="423">
        <f t="shared" si="334"/>
        <v>0</v>
      </c>
      <c r="BL240" s="423">
        <f t="shared" si="334"/>
        <v>0</v>
      </c>
      <c r="BM240" s="423">
        <f t="shared" si="334"/>
        <v>0</v>
      </c>
      <c r="BN240" s="423">
        <f t="shared" si="334"/>
        <v>0</v>
      </c>
      <c r="BO240" s="423">
        <f t="shared" si="334"/>
        <v>0</v>
      </c>
      <c r="BP240" s="423">
        <f t="shared" ref="BP240:EA240" si="335">IF(BP$124=0,0,SUM(BP114)/BP$124*BP$127)</f>
        <v>0</v>
      </c>
      <c r="BQ240" s="423">
        <f t="shared" si="335"/>
        <v>0</v>
      </c>
      <c r="BR240" s="423">
        <f t="shared" si="335"/>
        <v>0</v>
      </c>
      <c r="BS240" s="423">
        <f t="shared" si="335"/>
        <v>0</v>
      </c>
      <c r="BT240" s="423">
        <f t="shared" si="335"/>
        <v>0</v>
      </c>
      <c r="BU240" s="423">
        <f t="shared" si="335"/>
        <v>0</v>
      </c>
      <c r="BV240" s="423">
        <f t="shared" si="335"/>
        <v>0</v>
      </c>
      <c r="BW240" s="423">
        <f t="shared" si="335"/>
        <v>0</v>
      </c>
      <c r="BX240" s="423">
        <f t="shared" si="335"/>
        <v>0</v>
      </c>
      <c r="BY240" s="423">
        <f t="shared" si="335"/>
        <v>0</v>
      </c>
      <c r="BZ240" s="423">
        <f t="shared" si="335"/>
        <v>0</v>
      </c>
      <c r="CA240" s="423">
        <f t="shared" si="335"/>
        <v>0</v>
      </c>
      <c r="CB240" s="423">
        <f t="shared" si="335"/>
        <v>0</v>
      </c>
      <c r="CC240" s="423">
        <f t="shared" si="335"/>
        <v>0</v>
      </c>
      <c r="CD240" s="423">
        <f t="shared" si="335"/>
        <v>0</v>
      </c>
      <c r="CE240" s="423">
        <f t="shared" si="335"/>
        <v>0</v>
      </c>
      <c r="CF240" s="423">
        <f t="shared" si="335"/>
        <v>0</v>
      </c>
      <c r="CG240" s="423">
        <f t="shared" si="335"/>
        <v>0</v>
      </c>
      <c r="CH240" s="423">
        <f t="shared" si="335"/>
        <v>0</v>
      </c>
      <c r="CI240" s="423">
        <f t="shared" si="335"/>
        <v>0</v>
      </c>
      <c r="CJ240" s="423">
        <f t="shared" si="335"/>
        <v>0</v>
      </c>
      <c r="CK240" s="423">
        <f t="shared" si="335"/>
        <v>0</v>
      </c>
      <c r="CL240" s="423">
        <f t="shared" si="335"/>
        <v>0</v>
      </c>
      <c r="CM240" s="423">
        <f t="shared" si="335"/>
        <v>0</v>
      </c>
      <c r="CN240" s="423">
        <f t="shared" si="335"/>
        <v>0</v>
      </c>
      <c r="CO240" s="423">
        <f t="shared" si="335"/>
        <v>0</v>
      </c>
      <c r="CP240" s="423">
        <f t="shared" si="335"/>
        <v>0</v>
      </c>
      <c r="CQ240" s="423">
        <f t="shared" si="335"/>
        <v>0</v>
      </c>
      <c r="CR240" s="423">
        <f t="shared" si="335"/>
        <v>0</v>
      </c>
      <c r="CS240" s="423">
        <f t="shared" si="335"/>
        <v>0</v>
      </c>
      <c r="CT240" s="423">
        <f t="shared" si="335"/>
        <v>0</v>
      </c>
      <c r="CU240" s="423">
        <f t="shared" si="335"/>
        <v>0</v>
      </c>
      <c r="CV240" s="423">
        <f t="shared" si="335"/>
        <v>0</v>
      </c>
      <c r="CW240" s="423">
        <f t="shared" si="335"/>
        <v>0</v>
      </c>
      <c r="CX240" s="423">
        <f t="shared" si="335"/>
        <v>0</v>
      </c>
      <c r="CY240" s="423">
        <f t="shared" si="335"/>
        <v>0</v>
      </c>
      <c r="CZ240" s="423">
        <f t="shared" si="335"/>
        <v>0</v>
      </c>
      <c r="DA240" s="423">
        <f t="shared" si="335"/>
        <v>0</v>
      </c>
      <c r="DB240" s="423">
        <f t="shared" si="335"/>
        <v>0</v>
      </c>
      <c r="DC240" s="423">
        <f t="shared" si="335"/>
        <v>0</v>
      </c>
      <c r="DD240" s="423">
        <f t="shared" si="335"/>
        <v>0</v>
      </c>
      <c r="DE240" s="423">
        <f t="shared" si="335"/>
        <v>0</v>
      </c>
      <c r="DF240" s="423">
        <f t="shared" si="335"/>
        <v>0</v>
      </c>
      <c r="DG240" s="423">
        <f t="shared" si="335"/>
        <v>0</v>
      </c>
      <c r="DH240" s="423">
        <f t="shared" si="335"/>
        <v>0</v>
      </c>
      <c r="DI240" s="423">
        <f t="shared" si="335"/>
        <v>0</v>
      </c>
      <c r="DJ240" s="423">
        <f t="shared" si="335"/>
        <v>0</v>
      </c>
      <c r="DK240" s="423">
        <f t="shared" si="335"/>
        <v>0</v>
      </c>
      <c r="DL240" s="423">
        <f t="shared" si="335"/>
        <v>0</v>
      </c>
      <c r="DM240" s="423">
        <f t="shared" si="335"/>
        <v>0</v>
      </c>
      <c r="DN240" s="423">
        <f t="shared" si="335"/>
        <v>0</v>
      </c>
      <c r="DO240" s="423">
        <f t="shared" si="335"/>
        <v>0</v>
      </c>
      <c r="DP240" s="423">
        <f t="shared" si="335"/>
        <v>0</v>
      </c>
      <c r="DQ240" s="423">
        <f t="shared" si="335"/>
        <v>0</v>
      </c>
      <c r="DR240" s="423">
        <f t="shared" si="335"/>
        <v>0</v>
      </c>
      <c r="DS240" s="423">
        <f t="shared" si="335"/>
        <v>0</v>
      </c>
      <c r="DT240" s="423">
        <f t="shared" si="335"/>
        <v>0</v>
      </c>
      <c r="DU240" s="423">
        <f t="shared" si="335"/>
        <v>0</v>
      </c>
      <c r="DV240" s="423">
        <f t="shared" si="335"/>
        <v>0</v>
      </c>
      <c r="DW240" s="423">
        <f t="shared" si="335"/>
        <v>0</v>
      </c>
      <c r="DX240" s="423">
        <f t="shared" si="335"/>
        <v>0</v>
      </c>
      <c r="DY240" s="423">
        <f t="shared" si="335"/>
        <v>0</v>
      </c>
      <c r="DZ240" s="423">
        <f t="shared" si="335"/>
        <v>0</v>
      </c>
      <c r="EA240" s="423">
        <f t="shared" si="335"/>
        <v>0</v>
      </c>
      <c r="EB240" s="423">
        <f t="shared" ref="EB240:FA240" si="336">IF(EB$124=0,0,SUM(EB114)/EB$124*EB$127)</f>
        <v>0</v>
      </c>
      <c r="EC240" s="423">
        <f t="shared" si="336"/>
        <v>0</v>
      </c>
      <c r="ED240" s="423">
        <f t="shared" si="336"/>
        <v>0</v>
      </c>
      <c r="EE240" s="423">
        <f t="shared" si="336"/>
        <v>0</v>
      </c>
      <c r="EF240" s="423">
        <f t="shared" si="336"/>
        <v>0</v>
      </c>
      <c r="EG240" s="423">
        <f t="shared" si="336"/>
        <v>0</v>
      </c>
      <c r="EH240" s="423">
        <f t="shared" si="336"/>
        <v>0</v>
      </c>
      <c r="EI240" s="423">
        <f t="shared" si="336"/>
        <v>0</v>
      </c>
      <c r="EJ240" s="423">
        <f t="shared" si="336"/>
        <v>0</v>
      </c>
      <c r="EK240" s="423">
        <f t="shared" si="336"/>
        <v>0</v>
      </c>
      <c r="EL240" s="423">
        <f t="shared" si="336"/>
        <v>0</v>
      </c>
      <c r="EM240" s="423">
        <f t="shared" si="336"/>
        <v>0</v>
      </c>
      <c r="EN240" s="423">
        <f t="shared" si="336"/>
        <v>0</v>
      </c>
      <c r="EO240" s="423">
        <f t="shared" si="336"/>
        <v>0</v>
      </c>
      <c r="EP240" s="423">
        <f t="shared" si="336"/>
        <v>0</v>
      </c>
      <c r="EQ240" s="423">
        <f t="shared" si="336"/>
        <v>0</v>
      </c>
      <c r="ER240" s="423">
        <f t="shared" si="336"/>
        <v>0</v>
      </c>
      <c r="ES240" s="423">
        <f t="shared" si="336"/>
        <v>0</v>
      </c>
      <c r="ET240" s="423">
        <f t="shared" si="336"/>
        <v>0</v>
      </c>
      <c r="EU240" s="423">
        <f t="shared" si="336"/>
        <v>0</v>
      </c>
      <c r="EV240" s="423">
        <f t="shared" si="336"/>
        <v>0</v>
      </c>
      <c r="EW240" s="423">
        <f t="shared" si="336"/>
        <v>0</v>
      </c>
      <c r="EX240" s="423">
        <f t="shared" si="336"/>
        <v>0</v>
      </c>
      <c r="EY240" s="423">
        <f t="shared" si="336"/>
        <v>0</v>
      </c>
      <c r="EZ240" s="423">
        <f t="shared" si="336"/>
        <v>0</v>
      </c>
      <c r="FA240" s="423">
        <f t="shared" si="336"/>
        <v>0</v>
      </c>
      <c r="FB240" s="393" t="str">
        <f t="shared" si="204"/>
        <v>595</v>
      </c>
    </row>
    <row r="241" spans="1:158" x14ac:dyDescent="0.15">
      <c r="A241" s="423" t="s">
        <v>1720</v>
      </c>
      <c r="B241" s="423" t="s">
        <v>1203</v>
      </c>
      <c r="C241" s="424">
        <f t="shared" si="200"/>
        <v>0</v>
      </c>
      <c r="D241" s="423">
        <f t="shared" ref="D241:BO241" si="337">IF(D$124=0,0,SUM(D115)/D$124*D$127)</f>
        <v>0</v>
      </c>
      <c r="E241" s="423">
        <f t="shared" si="337"/>
        <v>0</v>
      </c>
      <c r="F241" s="423">
        <f t="shared" si="337"/>
        <v>0</v>
      </c>
      <c r="G241" s="423">
        <f t="shared" si="337"/>
        <v>0</v>
      </c>
      <c r="H241" s="423">
        <f t="shared" si="337"/>
        <v>0</v>
      </c>
      <c r="I241" s="423">
        <f t="shared" si="337"/>
        <v>0</v>
      </c>
      <c r="J241" s="423">
        <f t="shared" si="337"/>
        <v>0</v>
      </c>
      <c r="K241" s="423">
        <f t="shared" si="337"/>
        <v>0</v>
      </c>
      <c r="L241" s="423">
        <f t="shared" si="337"/>
        <v>0</v>
      </c>
      <c r="M241" s="423">
        <f t="shared" si="337"/>
        <v>0</v>
      </c>
      <c r="N241" s="423">
        <f t="shared" si="337"/>
        <v>0</v>
      </c>
      <c r="O241" s="423">
        <f t="shared" si="337"/>
        <v>0</v>
      </c>
      <c r="P241" s="423">
        <f t="shared" si="337"/>
        <v>0</v>
      </c>
      <c r="Q241" s="423">
        <f t="shared" si="337"/>
        <v>0</v>
      </c>
      <c r="R241" s="423">
        <f t="shared" si="337"/>
        <v>0</v>
      </c>
      <c r="S241" s="423">
        <f t="shared" si="337"/>
        <v>0</v>
      </c>
      <c r="T241" s="423">
        <f t="shared" si="337"/>
        <v>0</v>
      </c>
      <c r="U241" s="423">
        <f t="shared" si="337"/>
        <v>0</v>
      </c>
      <c r="V241" s="423">
        <f t="shared" si="337"/>
        <v>0</v>
      </c>
      <c r="W241" s="423">
        <f t="shared" si="337"/>
        <v>0</v>
      </c>
      <c r="X241" s="423">
        <f t="shared" si="337"/>
        <v>0</v>
      </c>
      <c r="Y241" s="423">
        <f t="shared" si="337"/>
        <v>0</v>
      </c>
      <c r="Z241" s="423">
        <f t="shared" si="337"/>
        <v>0</v>
      </c>
      <c r="AA241" s="423">
        <f t="shared" si="337"/>
        <v>0</v>
      </c>
      <c r="AB241" s="423">
        <f t="shared" si="337"/>
        <v>0</v>
      </c>
      <c r="AC241" s="423">
        <f t="shared" si="337"/>
        <v>0</v>
      </c>
      <c r="AD241" s="423">
        <f t="shared" si="337"/>
        <v>0</v>
      </c>
      <c r="AE241" s="423">
        <f t="shared" si="337"/>
        <v>0</v>
      </c>
      <c r="AF241" s="423">
        <f t="shared" si="337"/>
        <v>0</v>
      </c>
      <c r="AG241" s="423">
        <f t="shared" si="337"/>
        <v>0</v>
      </c>
      <c r="AH241" s="423">
        <f t="shared" si="337"/>
        <v>0</v>
      </c>
      <c r="AI241" s="423">
        <f t="shared" si="337"/>
        <v>0</v>
      </c>
      <c r="AJ241" s="423">
        <f t="shared" si="337"/>
        <v>0</v>
      </c>
      <c r="AK241" s="423">
        <f t="shared" si="337"/>
        <v>0</v>
      </c>
      <c r="AL241" s="423">
        <f t="shared" si="337"/>
        <v>0</v>
      </c>
      <c r="AM241" s="423">
        <f t="shared" si="337"/>
        <v>0</v>
      </c>
      <c r="AN241" s="423">
        <f t="shared" si="337"/>
        <v>0</v>
      </c>
      <c r="AO241" s="423">
        <f t="shared" si="337"/>
        <v>0</v>
      </c>
      <c r="AP241" s="423">
        <f t="shared" si="337"/>
        <v>0</v>
      </c>
      <c r="AQ241" s="423">
        <f t="shared" si="337"/>
        <v>0</v>
      </c>
      <c r="AR241" s="423">
        <f t="shared" si="337"/>
        <v>0</v>
      </c>
      <c r="AS241" s="423">
        <f t="shared" si="337"/>
        <v>0</v>
      </c>
      <c r="AT241" s="423">
        <f t="shared" si="337"/>
        <v>0</v>
      </c>
      <c r="AU241" s="423">
        <f t="shared" si="337"/>
        <v>0</v>
      </c>
      <c r="AV241" s="423">
        <f t="shared" si="337"/>
        <v>0</v>
      </c>
      <c r="AW241" s="423">
        <f t="shared" si="337"/>
        <v>0</v>
      </c>
      <c r="AX241" s="423">
        <f t="shared" si="337"/>
        <v>0</v>
      </c>
      <c r="AY241" s="423">
        <f t="shared" si="337"/>
        <v>0</v>
      </c>
      <c r="AZ241" s="423">
        <f t="shared" si="337"/>
        <v>0</v>
      </c>
      <c r="BA241" s="423">
        <f t="shared" si="337"/>
        <v>0</v>
      </c>
      <c r="BB241" s="423">
        <f t="shared" si="337"/>
        <v>0</v>
      </c>
      <c r="BC241" s="423">
        <f t="shared" si="337"/>
        <v>0</v>
      </c>
      <c r="BD241" s="423">
        <f t="shared" si="337"/>
        <v>0</v>
      </c>
      <c r="BE241" s="423">
        <f t="shared" si="337"/>
        <v>0</v>
      </c>
      <c r="BF241" s="423">
        <f t="shared" si="337"/>
        <v>0</v>
      </c>
      <c r="BG241" s="423">
        <f t="shared" si="337"/>
        <v>0</v>
      </c>
      <c r="BH241" s="423">
        <f t="shared" si="337"/>
        <v>0</v>
      </c>
      <c r="BI241" s="423">
        <f t="shared" si="337"/>
        <v>0</v>
      </c>
      <c r="BJ241" s="423">
        <f t="shared" si="337"/>
        <v>0</v>
      </c>
      <c r="BK241" s="423">
        <f t="shared" si="337"/>
        <v>0</v>
      </c>
      <c r="BL241" s="423">
        <f t="shared" si="337"/>
        <v>0</v>
      </c>
      <c r="BM241" s="423">
        <f t="shared" si="337"/>
        <v>0</v>
      </c>
      <c r="BN241" s="423">
        <f t="shared" si="337"/>
        <v>0</v>
      </c>
      <c r="BO241" s="423">
        <f t="shared" si="337"/>
        <v>0</v>
      </c>
      <c r="BP241" s="423">
        <f t="shared" ref="BP241:EA241" si="338">IF(BP$124=0,0,SUM(BP115)/BP$124*BP$127)</f>
        <v>0</v>
      </c>
      <c r="BQ241" s="423">
        <f t="shared" si="338"/>
        <v>0</v>
      </c>
      <c r="BR241" s="423">
        <f t="shared" si="338"/>
        <v>0</v>
      </c>
      <c r="BS241" s="423">
        <f t="shared" si="338"/>
        <v>0</v>
      </c>
      <c r="BT241" s="423">
        <f t="shared" si="338"/>
        <v>0</v>
      </c>
      <c r="BU241" s="423">
        <f t="shared" si="338"/>
        <v>0</v>
      </c>
      <c r="BV241" s="423">
        <f t="shared" si="338"/>
        <v>0</v>
      </c>
      <c r="BW241" s="423">
        <f t="shared" si="338"/>
        <v>0</v>
      </c>
      <c r="BX241" s="423">
        <f t="shared" si="338"/>
        <v>0</v>
      </c>
      <c r="BY241" s="423">
        <f t="shared" si="338"/>
        <v>0</v>
      </c>
      <c r="BZ241" s="423">
        <f t="shared" si="338"/>
        <v>0</v>
      </c>
      <c r="CA241" s="423">
        <f t="shared" si="338"/>
        <v>0</v>
      </c>
      <c r="CB241" s="423">
        <f t="shared" si="338"/>
        <v>0</v>
      </c>
      <c r="CC241" s="423">
        <f t="shared" si="338"/>
        <v>0</v>
      </c>
      <c r="CD241" s="423">
        <f t="shared" si="338"/>
        <v>0</v>
      </c>
      <c r="CE241" s="423">
        <f t="shared" si="338"/>
        <v>0</v>
      </c>
      <c r="CF241" s="423">
        <f t="shared" si="338"/>
        <v>0</v>
      </c>
      <c r="CG241" s="423">
        <f t="shared" si="338"/>
        <v>0</v>
      </c>
      <c r="CH241" s="423">
        <f t="shared" si="338"/>
        <v>0</v>
      </c>
      <c r="CI241" s="423">
        <f t="shared" si="338"/>
        <v>0</v>
      </c>
      <c r="CJ241" s="423">
        <f t="shared" si="338"/>
        <v>0</v>
      </c>
      <c r="CK241" s="423">
        <f t="shared" si="338"/>
        <v>0</v>
      </c>
      <c r="CL241" s="423">
        <f t="shared" si="338"/>
        <v>0</v>
      </c>
      <c r="CM241" s="423">
        <f t="shared" si="338"/>
        <v>0</v>
      </c>
      <c r="CN241" s="423">
        <f t="shared" si="338"/>
        <v>0</v>
      </c>
      <c r="CO241" s="423">
        <f t="shared" si="338"/>
        <v>0</v>
      </c>
      <c r="CP241" s="423">
        <f t="shared" si="338"/>
        <v>0</v>
      </c>
      <c r="CQ241" s="423">
        <f t="shared" si="338"/>
        <v>0</v>
      </c>
      <c r="CR241" s="423">
        <f t="shared" si="338"/>
        <v>0</v>
      </c>
      <c r="CS241" s="423">
        <f t="shared" si="338"/>
        <v>0</v>
      </c>
      <c r="CT241" s="423">
        <f t="shared" si="338"/>
        <v>0</v>
      </c>
      <c r="CU241" s="423">
        <f t="shared" si="338"/>
        <v>0</v>
      </c>
      <c r="CV241" s="423">
        <f t="shared" si="338"/>
        <v>0</v>
      </c>
      <c r="CW241" s="423">
        <f t="shared" si="338"/>
        <v>0</v>
      </c>
      <c r="CX241" s="423">
        <f t="shared" si="338"/>
        <v>0</v>
      </c>
      <c r="CY241" s="423">
        <f t="shared" si="338"/>
        <v>0</v>
      </c>
      <c r="CZ241" s="423">
        <f t="shared" si="338"/>
        <v>0</v>
      </c>
      <c r="DA241" s="423">
        <f t="shared" si="338"/>
        <v>0</v>
      </c>
      <c r="DB241" s="423">
        <f t="shared" si="338"/>
        <v>0</v>
      </c>
      <c r="DC241" s="423">
        <f t="shared" si="338"/>
        <v>0</v>
      </c>
      <c r="DD241" s="423">
        <f t="shared" si="338"/>
        <v>0</v>
      </c>
      <c r="DE241" s="423">
        <f t="shared" si="338"/>
        <v>0</v>
      </c>
      <c r="DF241" s="423">
        <f t="shared" si="338"/>
        <v>0</v>
      </c>
      <c r="DG241" s="423">
        <f t="shared" si="338"/>
        <v>0</v>
      </c>
      <c r="DH241" s="423">
        <f t="shared" si="338"/>
        <v>0</v>
      </c>
      <c r="DI241" s="423">
        <f t="shared" si="338"/>
        <v>0</v>
      </c>
      <c r="DJ241" s="423">
        <f t="shared" si="338"/>
        <v>0</v>
      </c>
      <c r="DK241" s="423">
        <f t="shared" si="338"/>
        <v>0</v>
      </c>
      <c r="DL241" s="423">
        <f t="shared" si="338"/>
        <v>0</v>
      </c>
      <c r="DM241" s="423">
        <f t="shared" si="338"/>
        <v>0</v>
      </c>
      <c r="DN241" s="423">
        <f t="shared" si="338"/>
        <v>0</v>
      </c>
      <c r="DO241" s="423">
        <f t="shared" si="338"/>
        <v>0</v>
      </c>
      <c r="DP241" s="423">
        <f t="shared" si="338"/>
        <v>0</v>
      </c>
      <c r="DQ241" s="423">
        <f t="shared" si="338"/>
        <v>0</v>
      </c>
      <c r="DR241" s="423">
        <f t="shared" si="338"/>
        <v>0</v>
      </c>
      <c r="DS241" s="423">
        <f t="shared" si="338"/>
        <v>0</v>
      </c>
      <c r="DT241" s="423">
        <f t="shared" si="338"/>
        <v>0</v>
      </c>
      <c r="DU241" s="423">
        <f t="shared" si="338"/>
        <v>0</v>
      </c>
      <c r="DV241" s="423">
        <f t="shared" si="338"/>
        <v>0</v>
      </c>
      <c r="DW241" s="423">
        <f t="shared" si="338"/>
        <v>0</v>
      </c>
      <c r="DX241" s="423">
        <f t="shared" si="338"/>
        <v>0</v>
      </c>
      <c r="DY241" s="423">
        <f t="shared" si="338"/>
        <v>0</v>
      </c>
      <c r="DZ241" s="423">
        <f t="shared" si="338"/>
        <v>0</v>
      </c>
      <c r="EA241" s="423">
        <f t="shared" si="338"/>
        <v>0</v>
      </c>
      <c r="EB241" s="423">
        <f t="shared" ref="EB241:FA241" si="339">IF(EB$124=0,0,SUM(EB115)/EB$124*EB$127)</f>
        <v>0</v>
      </c>
      <c r="EC241" s="423">
        <f t="shared" si="339"/>
        <v>0</v>
      </c>
      <c r="ED241" s="423">
        <f t="shared" si="339"/>
        <v>0</v>
      </c>
      <c r="EE241" s="423">
        <f t="shared" si="339"/>
        <v>0</v>
      </c>
      <c r="EF241" s="423">
        <f t="shared" si="339"/>
        <v>0</v>
      </c>
      <c r="EG241" s="423">
        <f t="shared" si="339"/>
        <v>0</v>
      </c>
      <c r="EH241" s="423">
        <f t="shared" si="339"/>
        <v>0</v>
      </c>
      <c r="EI241" s="423">
        <f t="shared" si="339"/>
        <v>0</v>
      </c>
      <c r="EJ241" s="423">
        <f t="shared" si="339"/>
        <v>0</v>
      </c>
      <c r="EK241" s="423">
        <f t="shared" si="339"/>
        <v>0</v>
      </c>
      <c r="EL241" s="423">
        <f t="shared" si="339"/>
        <v>0</v>
      </c>
      <c r="EM241" s="423">
        <f t="shared" si="339"/>
        <v>0</v>
      </c>
      <c r="EN241" s="423">
        <f t="shared" si="339"/>
        <v>0</v>
      </c>
      <c r="EO241" s="423">
        <f t="shared" si="339"/>
        <v>0</v>
      </c>
      <c r="EP241" s="423">
        <f t="shared" si="339"/>
        <v>0</v>
      </c>
      <c r="EQ241" s="423">
        <f t="shared" si="339"/>
        <v>0</v>
      </c>
      <c r="ER241" s="423">
        <f t="shared" si="339"/>
        <v>0</v>
      </c>
      <c r="ES241" s="423">
        <f t="shared" si="339"/>
        <v>0</v>
      </c>
      <c r="ET241" s="423">
        <f t="shared" si="339"/>
        <v>0</v>
      </c>
      <c r="EU241" s="423">
        <f t="shared" si="339"/>
        <v>0</v>
      </c>
      <c r="EV241" s="423">
        <f t="shared" si="339"/>
        <v>0</v>
      </c>
      <c r="EW241" s="423">
        <f t="shared" si="339"/>
        <v>0</v>
      </c>
      <c r="EX241" s="423">
        <f t="shared" si="339"/>
        <v>0</v>
      </c>
      <c r="EY241" s="423">
        <f t="shared" si="339"/>
        <v>0</v>
      </c>
      <c r="EZ241" s="423">
        <f t="shared" si="339"/>
        <v>0</v>
      </c>
      <c r="FA241" s="423">
        <f t="shared" si="339"/>
        <v>0</v>
      </c>
      <c r="FB241" s="393" t="str">
        <f t="shared" si="204"/>
        <v>632</v>
      </c>
    </row>
    <row r="242" spans="1:158" x14ac:dyDescent="0.15">
      <c r="A242" s="423" t="s">
        <v>1719</v>
      </c>
      <c r="B242" s="423" t="s">
        <v>1204</v>
      </c>
      <c r="C242" s="424">
        <f t="shared" si="200"/>
        <v>0</v>
      </c>
      <c r="D242" s="423">
        <f t="shared" ref="D242:BO242" si="340">IF(D$124=0,0,SUM(D116)/D$124*D$127)</f>
        <v>0</v>
      </c>
      <c r="E242" s="423">
        <f t="shared" si="340"/>
        <v>0</v>
      </c>
      <c r="F242" s="423">
        <f t="shared" si="340"/>
        <v>0</v>
      </c>
      <c r="G242" s="423">
        <f t="shared" si="340"/>
        <v>0</v>
      </c>
      <c r="H242" s="423">
        <f t="shared" si="340"/>
        <v>0</v>
      </c>
      <c r="I242" s="423">
        <f t="shared" si="340"/>
        <v>0</v>
      </c>
      <c r="J242" s="423">
        <f t="shared" si="340"/>
        <v>0</v>
      </c>
      <c r="K242" s="423">
        <f t="shared" si="340"/>
        <v>0</v>
      </c>
      <c r="L242" s="423">
        <f t="shared" si="340"/>
        <v>0</v>
      </c>
      <c r="M242" s="423">
        <f t="shared" si="340"/>
        <v>0</v>
      </c>
      <c r="N242" s="423">
        <f t="shared" si="340"/>
        <v>0</v>
      </c>
      <c r="O242" s="423">
        <f t="shared" si="340"/>
        <v>0</v>
      </c>
      <c r="P242" s="423">
        <f t="shared" si="340"/>
        <v>0</v>
      </c>
      <c r="Q242" s="423">
        <f t="shared" si="340"/>
        <v>0</v>
      </c>
      <c r="R242" s="423">
        <f t="shared" si="340"/>
        <v>0</v>
      </c>
      <c r="S242" s="423">
        <f t="shared" si="340"/>
        <v>0</v>
      </c>
      <c r="T242" s="423">
        <f t="shared" si="340"/>
        <v>0</v>
      </c>
      <c r="U242" s="423">
        <f t="shared" si="340"/>
        <v>0</v>
      </c>
      <c r="V242" s="423">
        <f t="shared" si="340"/>
        <v>0</v>
      </c>
      <c r="W242" s="423">
        <f t="shared" si="340"/>
        <v>0</v>
      </c>
      <c r="X242" s="423">
        <f t="shared" si="340"/>
        <v>0</v>
      </c>
      <c r="Y242" s="423">
        <f t="shared" si="340"/>
        <v>0</v>
      </c>
      <c r="Z242" s="423">
        <f t="shared" si="340"/>
        <v>0</v>
      </c>
      <c r="AA242" s="423">
        <f t="shared" si="340"/>
        <v>0</v>
      </c>
      <c r="AB242" s="423">
        <f t="shared" si="340"/>
        <v>0</v>
      </c>
      <c r="AC242" s="423">
        <f t="shared" si="340"/>
        <v>0</v>
      </c>
      <c r="AD242" s="423">
        <f t="shared" si="340"/>
        <v>0</v>
      </c>
      <c r="AE242" s="423">
        <f t="shared" si="340"/>
        <v>0</v>
      </c>
      <c r="AF242" s="423">
        <f t="shared" si="340"/>
        <v>0</v>
      </c>
      <c r="AG242" s="423">
        <f t="shared" si="340"/>
        <v>0</v>
      </c>
      <c r="AH242" s="423">
        <f t="shared" si="340"/>
        <v>0</v>
      </c>
      <c r="AI242" s="423">
        <f t="shared" si="340"/>
        <v>0</v>
      </c>
      <c r="AJ242" s="423">
        <f t="shared" si="340"/>
        <v>0</v>
      </c>
      <c r="AK242" s="423">
        <f t="shared" si="340"/>
        <v>0</v>
      </c>
      <c r="AL242" s="423">
        <f t="shared" si="340"/>
        <v>0</v>
      </c>
      <c r="AM242" s="423">
        <f t="shared" si="340"/>
        <v>0</v>
      </c>
      <c r="AN242" s="423">
        <f t="shared" si="340"/>
        <v>0</v>
      </c>
      <c r="AO242" s="423">
        <f t="shared" si="340"/>
        <v>0</v>
      </c>
      <c r="AP242" s="423">
        <f t="shared" si="340"/>
        <v>0</v>
      </c>
      <c r="AQ242" s="423">
        <f t="shared" si="340"/>
        <v>0</v>
      </c>
      <c r="AR242" s="423">
        <f t="shared" si="340"/>
        <v>0</v>
      </c>
      <c r="AS242" s="423">
        <f t="shared" si="340"/>
        <v>0</v>
      </c>
      <c r="AT242" s="423">
        <f t="shared" si="340"/>
        <v>0</v>
      </c>
      <c r="AU242" s="423">
        <f t="shared" si="340"/>
        <v>0</v>
      </c>
      <c r="AV242" s="423">
        <f t="shared" si="340"/>
        <v>0</v>
      </c>
      <c r="AW242" s="423">
        <f t="shared" si="340"/>
        <v>0</v>
      </c>
      <c r="AX242" s="423">
        <f t="shared" si="340"/>
        <v>0</v>
      </c>
      <c r="AY242" s="423">
        <f t="shared" si="340"/>
        <v>0</v>
      </c>
      <c r="AZ242" s="423">
        <f t="shared" si="340"/>
        <v>0</v>
      </c>
      <c r="BA242" s="423">
        <f t="shared" si="340"/>
        <v>0</v>
      </c>
      <c r="BB242" s="423">
        <f t="shared" si="340"/>
        <v>0</v>
      </c>
      <c r="BC242" s="423">
        <f t="shared" si="340"/>
        <v>0</v>
      </c>
      <c r="BD242" s="423">
        <f t="shared" si="340"/>
        <v>0</v>
      </c>
      <c r="BE242" s="423">
        <f t="shared" si="340"/>
        <v>0</v>
      </c>
      <c r="BF242" s="423">
        <f t="shared" si="340"/>
        <v>0</v>
      </c>
      <c r="BG242" s="423">
        <f t="shared" si="340"/>
        <v>0</v>
      </c>
      <c r="BH242" s="423">
        <f t="shared" si="340"/>
        <v>0</v>
      </c>
      <c r="BI242" s="423">
        <f t="shared" si="340"/>
        <v>0</v>
      </c>
      <c r="BJ242" s="423">
        <f t="shared" si="340"/>
        <v>0</v>
      </c>
      <c r="BK242" s="423">
        <f t="shared" si="340"/>
        <v>0</v>
      </c>
      <c r="BL242" s="423">
        <f t="shared" si="340"/>
        <v>0</v>
      </c>
      <c r="BM242" s="423">
        <f t="shared" si="340"/>
        <v>0</v>
      </c>
      <c r="BN242" s="423">
        <f t="shared" si="340"/>
        <v>0</v>
      </c>
      <c r="BO242" s="423">
        <f t="shared" si="340"/>
        <v>0</v>
      </c>
      <c r="BP242" s="423">
        <f t="shared" ref="BP242:EA242" si="341">IF(BP$124=0,0,SUM(BP116)/BP$124*BP$127)</f>
        <v>0</v>
      </c>
      <c r="BQ242" s="423">
        <f t="shared" si="341"/>
        <v>0</v>
      </c>
      <c r="BR242" s="423">
        <f t="shared" si="341"/>
        <v>0</v>
      </c>
      <c r="BS242" s="423">
        <f t="shared" si="341"/>
        <v>0</v>
      </c>
      <c r="BT242" s="423">
        <f t="shared" si="341"/>
        <v>0</v>
      </c>
      <c r="BU242" s="423">
        <f t="shared" si="341"/>
        <v>0</v>
      </c>
      <c r="BV242" s="423">
        <f t="shared" si="341"/>
        <v>0</v>
      </c>
      <c r="BW242" s="423">
        <f t="shared" si="341"/>
        <v>0</v>
      </c>
      <c r="BX242" s="423">
        <f t="shared" si="341"/>
        <v>0</v>
      </c>
      <c r="BY242" s="423">
        <f t="shared" si="341"/>
        <v>0</v>
      </c>
      <c r="BZ242" s="423">
        <f t="shared" si="341"/>
        <v>0</v>
      </c>
      <c r="CA242" s="423">
        <f t="shared" si="341"/>
        <v>0</v>
      </c>
      <c r="CB242" s="423">
        <f t="shared" si="341"/>
        <v>0</v>
      </c>
      <c r="CC242" s="423">
        <f t="shared" si="341"/>
        <v>0</v>
      </c>
      <c r="CD242" s="423">
        <f t="shared" si="341"/>
        <v>0</v>
      </c>
      <c r="CE242" s="423">
        <f t="shared" si="341"/>
        <v>0</v>
      </c>
      <c r="CF242" s="423">
        <f t="shared" si="341"/>
        <v>0</v>
      </c>
      <c r="CG242" s="423">
        <f t="shared" si="341"/>
        <v>0</v>
      </c>
      <c r="CH242" s="423">
        <f t="shared" si="341"/>
        <v>0</v>
      </c>
      <c r="CI242" s="423">
        <f t="shared" si="341"/>
        <v>0</v>
      </c>
      <c r="CJ242" s="423">
        <f t="shared" si="341"/>
        <v>0</v>
      </c>
      <c r="CK242" s="423">
        <f t="shared" si="341"/>
        <v>0</v>
      </c>
      <c r="CL242" s="423">
        <f t="shared" si="341"/>
        <v>0</v>
      </c>
      <c r="CM242" s="423">
        <f t="shared" si="341"/>
        <v>0</v>
      </c>
      <c r="CN242" s="423">
        <f t="shared" si="341"/>
        <v>0</v>
      </c>
      <c r="CO242" s="423">
        <f t="shared" si="341"/>
        <v>0</v>
      </c>
      <c r="CP242" s="423">
        <f t="shared" si="341"/>
        <v>0</v>
      </c>
      <c r="CQ242" s="423">
        <f t="shared" si="341"/>
        <v>0</v>
      </c>
      <c r="CR242" s="423">
        <f t="shared" si="341"/>
        <v>0</v>
      </c>
      <c r="CS242" s="423">
        <f t="shared" si="341"/>
        <v>0</v>
      </c>
      <c r="CT242" s="423">
        <f t="shared" si="341"/>
        <v>0</v>
      </c>
      <c r="CU242" s="423">
        <f t="shared" si="341"/>
        <v>0</v>
      </c>
      <c r="CV242" s="423">
        <f t="shared" si="341"/>
        <v>0</v>
      </c>
      <c r="CW242" s="423">
        <f t="shared" si="341"/>
        <v>0</v>
      </c>
      <c r="CX242" s="423">
        <f t="shared" si="341"/>
        <v>0</v>
      </c>
      <c r="CY242" s="423">
        <f t="shared" si="341"/>
        <v>0</v>
      </c>
      <c r="CZ242" s="423">
        <f t="shared" si="341"/>
        <v>0</v>
      </c>
      <c r="DA242" s="423">
        <f t="shared" si="341"/>
        <v>0</v>
      </c>
      <c r="DB242" s="423">
        <f t="shared" si="341"/>
        <v>0</v>
      </c>
      <c r="DC242" s="423">
        <f t="shared" si="341"/>
        <v>0</v>
      </c>
      <c r="DD242" s="423">
        <f t="shared" si="341"/>
        <v>0</v>
      </c>
      <c r="DE242" s="423">
        <f t="shared" si="341"/>
        <v>0</v>
      </c>
      <c r="DF242" s="423">
        <f t="shared" si="341"/>
        <v>0</v>
      </c>
      <c r="DG242" s="423">
        <f t="shared" si="341"/>
        <v>0</v>
      </c>
      <c r="DH242" s="423">
        <f t="shared" si="341"/>
        <v>0</v>
      </c>
      <c r="DI242" s="423">
        <f t="shared" si="341"/>
        <v>0</v>
      </c>
      <c r="DJ242" s="423">
        <f t="shared" si="341"/>
        <v>0</v>
      </c>
      <c r="DK242" s="423">
        <f t="shared" si="341"/>
        <v>0</v>
      </c>
      <c r="DL242" s="423">
        <f t="shared" si="341"/>
        <v>0</v>
      </c>
      <c r="DM242" s="423">
        <f t="shared" si="341"/>
        <v>0</v>
      </c>
      <c r="DN242" s="423">
        <f t="shared" si="341"/>
        <v>0</v>
      </c>
      <c r="DO242" s="423">
        <f t="shared" si="341"/>
        <v>0</v>
      </c>
      <c r="DP242" s="423">
        <f t="shared" si="341"/>
        <v>0</v>
      </c>
      <c r="DQ242" s="423">
        <f t="shared" si="341"/>
        <v>0</v>
      </c>
      <c r="DR242" s="423">
        <f t="shared" si="341"/>
        <v>0</v>
      </c>
      <c r="DS242" s="423">
        <f t="shared" si="341"/>
        <v>0</v>
      </c>
      <c r="DT242" s="423">
        <f t="shared" si="341"/>
        <v>0</v>
      </c>
      <c r="DU242" s="423">
        <f t="shared" si="341"/>
        <v>0</v>
      </c>
      <c r="DV242" s="423">
        <f t="shared" si="341"/>
        <v>0</v>
      </c>
      <c r="DW242" s="423">
        <f t="shared" si="341"/>
        <v>0</v>
      </c>
      <c r="DX242" s="423">
        <f t="shared" si="341"/>
        <v>0</v>
      </c>
      <c r="DY242" s="423">
        <f t="shared" si="341"/>
        <v>0</v>
      </c>
      <c r="DZ242" s="423">
        <f t="shared" si="341"/>
        <v>0</v>
      </c>
      <c r="EA242" s="423">
        <f t="shared" si="341"/>
        <v>0</v>
      </c>
      <c r="EB242" s="423">
        <f t="shared" ref="EB242:FA242" si="342">IF(EB$124=0,0,SUM(EB116)/EB$124*EB$127)</f>
        <v>0</v>
      </c>
      <c r="EC242" s="423">
        <f t="shared" si="342"/>
        <v>0</v>
      </c>
      <c r="ED242" s="423">
        <f t="shared" si="342"/>
        <v>0</v>
      </c>
      <c r="EE242" s="423">
        <f t="shared" si="342"/>
        <v>0</v>
      </c>
      <c r="EF242" s="423">
        <f t="shared" si="342"/>
        <v>0</v>
      </c>
      <c r="EG242" s="423">
        <f t="shared" si="342"/>
        <v>0</v>
      </c>
      <c r="EH242" s="423">
        <f t="shared" si="342"/>
        <v>0</v>
      </c>
      <c r="EI242" s="423">
        <f t="shared" si="342"/>
        <v>0</v>
      </c>
      <c r="EJ242" s="423">
        <f t="shared" si="342"/>
        <v>0</v>
      </c>
      <c r="EK242" s="423">
        <f t="shared" si="342"/>
        <v>0</v>
      </c>
      <c r="EL242" s="423">
        <f t="shared" si="342"/>
        <v>0</v>
      </c>
      <c r="EM242" s="423">
        <f t="shared" si="342"/>
        <v>0</v>
      </c>
      <c r="EN242" s="423">
        <f t="shared" si="342"/>
        <v>0</v>
      </c>
      <c r="EO242" s="423">
        <f t="shared" si="342"/>
        <v>0</v>
      </c>
      <c r="EP242" s="423">
        <f t="shared" si="342"/>
        <v>0</v>
      </c>
      <c r="EQ242" s="423">
        <f t="shared" si="342"/>
        <v>0</v>
      </c>
      <c r="ER242" s="423">
        <f t="shared" si="342"/>
        <v>0</v>
      </c>
      <c r="ES242" s="423">
        <f t="shared" si="342"/>
        <v>0</v>
      </c>
      <c r="ET242" s="423">
        <f t="shared" si="342"/>
        <v>0</v>
      </c>
      <c r="EU242" s="423">
        <f t="shared" si="342"/>
        <v>0</v>
      </c>
      <c r="EV242" s="423">
        <f t="shared" si="342"/>
        <v>0</v>
      </c>
      <c r="EW242" s="423">
        <f t="shared" si="342"/>
        <v>0</v>
      </c>
      <c r="EX242" s="423">
        <f t="shared" si="342"/>
        <v>0</v>
      </c>
      <c r="EY242" s="423">
        <f t="shared" si="342"/>
        <v>0</v>
      </c>
      <c r="EZ242" s="423">
        <f t="shared" si="342"/>
        <v>0</v>
      </c>
      <c r="FA242" s="423">
        <f t="shared" si="342"/>
        <v>0</v>
      </c>
      <c r="FB242" s="393" t="str">
        <f t="shared" si="204"/>
        <v>632</v>
      </c>
    </row>
    <row r="243" spans="1:158" x14ac:dyDescent="0.15">
      <c r="A243" s="423" t="s">
        <v>1718</v>
      </c>
      <c r="B243" s="423" t="s">
        <v>1205</v>
      </c>
      <c r="C243" s="424">
        <f t="shared" si="200"/>
        <v>0</v>
      </c>
      <c r="D243" s="423">
        <f t="shared" ref="D243:BO243" si="343">IF(D$124=0,0,SUM(D117)/D$124*D$127)</f>
        <v>0</v>
      </c>
      <c r="E243" s="423">
        <f t="shared" si="343"/>
        <v>0</v>
      </c>
      <c r="F243" s="423">
        <f t="shared" si="343"/>
        <v>0</v>
      </c>
      <c r="G243" s="423">
        <f t="shared" si="343"/>
        <v>0</v>
      </c>
      <c r="H243" s="423">
        <f t="shared" si="343"/>
        <v>0</v>
      </c>
      <c r="I243" s="423">
        <f t="shared" si="343"/>
        <v>0</v>
      </c>
      <c r="J243" s="423">
        <f t="shared" si="343"/>
        <v>0</v>
      </c>
      <c r="K243" s="423">
        <f t="shared" si="343"/>
        <v>0</v>
      </c>
      <c r="L243" s="423">
        <f t="shared" si="343"/>
        <v>0</v>
      </c>
      <c r="M243" s="423">
        <f t="shared" si="343"/>
        <v>0</v>
      </c>
      <c r="N243" s="423">
        <f t="shared" si="343"/>
        <v>0</v>
      </c>
      <c r="O243" s="423">
        <f t="shared" si="343"/>
        <v>0</v>
      </c>
      <c r="P243" s="423">
        <f t="shared" si="343"/>
        <v>0</v>
      </c>
      <c r="Q243" s="423">
        <f t="shared" si="343"/>
        <v>0</v>
      </c>
      <c r="R243" s="423">
        <f t="shared" si="343"/>
        <v>0</v>
      </c>
      <c r="S243" s="423">
        <f t="shared" si="343"/>
        <v>0</v>
      </c>
      <c r="T243" s="423">
        <f t="shared" si="343"/>
        <v>0</v>
      </c>
      <c r="U243" s="423">
        <f t="shared" si="343"/>
        <v>0</v>
      </c>
      <c r="V243" s="423">
        <f t="shared" si="343"/>
        <v>0</v>
      </c>
      <c r="W243" s="423">
        <f t="shared" si="343"/>
        <v>0</v>
      </c>
      <c r="X243" s="423">
        <f t="shared" si="343"/>
        <v>0</v>
      </c>
      <c r="Y243" s="423">
        <f t="shared" si="343"/>
        <v>0</v>
      </c>
      <c r="Z243" s="423">
        <f t="shared" si="343"/>
        <v>0</v>
      </c>
      <c r="AA243" s="423">
        <f t="shared" si="343"/>
        <v>0</v>
      </c>
      <c r="AB243" s="423">
        <f t="shared" si="343"/>
        <v>0</v>
      </c>
      <c r="AC243" s="423">
        <f t="shared" si="343"/>
        <v>0</v>
      </c>
      <c r="AD243" s="423">
        <f t="shared" si="343"/>
        <v>0</v>
      </c>
      <c r="AE243" s="423">
        <f t="shared" si="343"/>
        <v>0</v>
      </c>
      <c r="AF243" s="423">
        <f t="shared" si="343"/>
        <v>0</v>
      </c>
      <c r="AG243" s="423">
        <f t="shared" si="343"/>
        <v>0</v>
      </c>
      <c r="AH243" s="423">
        <f t="shared" si="343"/>
        <v>0</v>
      </c>
      <c r="AI243" s="423">
        <f t="shared" si="343"/>
        <v>0</v>
      </c>
      <c r="AJ243" s="423">
        <f t="shared" si="343"/>
        <v>0</v>
      </c>
      <c r="AK243" s="423">
        <f t="shared" si="343"/>
        <v>0</v>
      </c>
      <c r="AL243" s="423">
        <f t="shared" si="343"/>
        <v>0</v>
      </c>
      <c r="AM243" s="423">
        <f t="shared" si="343"/>
        <v>0</v>
      </c>
      <c r="AN243" s="423">
        <f t="shared" si="343"/>
        <v>0</v>
      </c>
      <c r="AO243" s="423">
        <f t="shared" si="343"/>
        <v>0</v>
      </c>
      <c r="AP243" s="423">
        <f t="shared" si="343"/>
        <v>0</v>
      </c>
      <c r="AQ243" s="423">
        <f t="shared" si="343"/>
        <v>0</v>
      </c>
      <c r="AR243" s="423">
        <f t="shared" si="343"/>
        <v>0</v>
      </c>
      <c r="AS243" s="423">
        <f t="shared" si="343"/>
        <v>0</v>
      </c>
      <c r="AT243" s="423">
        <f t="shared" si="343"/>
        <v>0</v>
      </c>
      <c r="AU243" s="423">
        <f t="shared" si="343"/>
        <v>0</v>
      </c>
      <c r="AV243" s="423">
        <f t="shared" si="343"/>
        <v>0</v>
      </c>
      <c r="AW243" s="423">
        <f t="shared" si="343"/>
        <v>0</v>
      </c>
      <c r="AX243" s="423">
        <f t="shared" si="343"/>
        <v>0</v>
      </c>
      <c r="AY243" s="423">
        <f t="shared" si="343"/>
        <v>0</v>
      </c>
      <c r="AZ243" s="423">
        <f t="shared" si="343"/>
        <v>0</v>
      </c>
      <c r="BA243" s="423">
        <f t="shared" si="343"/>
        <v>0</v>
      </c>
      <c r="BB243" s="423">
        <f t="shared" si="343"/>
        <v>0</v>
      </c>
      <c r="BC243" s="423">
        <f t="shared" si="343"/>
        <v>0</v>
      </c>
      <c r="BD243" s="423">
        <f t="shared" si="343"/>
        <v>0</v>
      </c>
      <c r="BE243" s="423">
        <f t="shared" si="343"/>
        <v>0</v>
      </c>
      <c r="BF243" s="423">
        <f t="shared" si="343"/>
        <v>0</v>
      </c>
      <c r="BG243" s="423">
        <f t="shared" si="343"/>
        <v>0</v>
      </c>
      <c r="BH243" s="423">
        <f t="shared" si="343"/>
        <v>0</v>
      </c>
      <c r="BI243" s="423">
        <f t="shared" si="343"/>
        <v>0</v>
      </c>
      <c r="BJ243" s="423">
        <f t="shared" si="343"/>
        <v>0</v>
      </c>
      <c r="BK243" s="423">
        <f t="shared" si="343"/>
        <v>0</v>
      </c>
      <c r="BL243" s="423">
        <f t="shared" si="343"/>
        <v>0</v>
      </c>
      <c r="BM243" s="423">
        <f t="shared" si="343"/>
        <v>0</v>
      </c>
      <c r="BN243" s="423">
        <f t="shared" si="343"/>
        <v>0</v>
      </c>
      <c r="BO243" s="423">
        <f t="shared" si="343"/>
        <v>0</v>
      </c>
      <c r="BP243" s="423">
        <f t="shared" ref="BP243:EA243" si="344">IF(BP$124=0,0,SUM(BP117)/BP$124*BP$127)</f>
        <v>0</v>
      </c>
      <c r="BQ243" s="423">
        <f t="shared" si="344"/>
        <v>0</v>
      </c>
      <c r="BR243" s="423">
        <f t="shared" si="344"/>
        <v>0</v>
      </c>
      <c r="BS243" s="423">
        <f t="shared" si="344"/>
        <v>0</v>
      </c>
      <c r="BT243" s="423">
        <f t="shared" si="344"/>
        <v>0</v>
      </c>
      <c r="BU243" s="423">
        <f t="shared" si="344"/>
        <v>0</v>
      </c>
      <c r="BV243" s="423">
        <f t="shared" si="344"/>
        <v>0</v>
      </c>
      <c r="BW243" s="423">
        <f t="shared" si="344"/>
        <v>0</v>
      </c>
      <c r="BX243" s="423">
        <f t="shared" si="344"/>
        <v>0</v>
      </c>
      <c r="BY243" s="423">
        <f t="shared" si="344"/>
        <v>0</v>
      </c>
      <c r="BZ243" s="423">
        <f t="shared" si="344"/>
        <v>0</v>
      </c>
      <c r="CA243" s="423">
        <f t="shared" si="344"/>
        <v>0</v>
      </c>
      <c r="CB243" s="423">
        <f t="shared" si="344"/>
        <v>0</v>
      </c>
      <c r="CC243" s="423">
        <f t="shared" si="344"/>
        <v>0</v>
      </c>
      <c r="CD243" s="423">
        <f t="shared" si="344"/>
        <v>0</v>
      </c>
      <c r="CE243" s="423">
        <f t="shared" si="344"/>
        <v>0</v>
      </c>
      <c r="CF243" s="423">
        <f t="shared" si="344"/>
        <v>0</v>
      </c>
      <c r="CG243" s="423">
        <f t="shared" si="344"/>
        <v>0</v>
      </c>
      <c r="CH243" s="423">
        <f t="shared" si="344"/>
        <v>0</v>
      </c>
      <c r="CI243" s="423">
        <f t="shared" si="344"/>
        <v>0</v>
      </c>
      <c r="CJ243" s="423">
        <f t="shared" si="344"/>
        <v>0</v>
      </c>
      <c r="CK243" s="423">
        <f t="shared" si="344"/>
        <v>0</v>
      </c>
      <c r="CL243" s="423">
        <f t="shared" si="344"/>
        <v>0</v>
      </c>
      <c r="CM243" s="423">
        <f t="shared" si="344"/>
        <v>0</v>
      </c>
      <c r="CN243" s="423">
        <f t="shared" si="344"/>
        <v>0</v>
      </c>
      <c r="CO243" s="423">
        <f t="shared" si="344"/>
        <v>0</v>
      </c>
      <c r="CP243" s="423">
        <f t="shared" si="344"/>
        <v>0</v>
      </c>
      <c r="CQ243" s="423">
        <f t="shared" si="344"/>
        <v>0</v>
      </c>
      <c r="CR243" s="423">
        <f t="shared" si="344"/>
        <v>0</v>
      </c>
      <c r="CS243" s="423">
        <f t="shared" si="344"/>
        <v>0</v>
      </c>
      <c r="CT243" s="423">
        <f t="shared" si="344"/>
        <v>0</v>
      </c>
      <c r="CU243" s="423">
        <f t="shared" si="344"/>
        <v>0</v>
      </c>
      <c r="CV243" s="423">
        <f t="shared" si="344"/>
        <v>0</v>
      </c>
      <c r="CW243" s="423">
        <f t="shared" si="344"/>
        <v>0</v>
      </c>
      <c r="CX243" s="423">
        <f t="shared" si="344"/>
        <v>0</v>
      </c>
      <c r="CY243" s="423">
        <f t="shared" si="344"/>
        <v>0</v>
      </c>
      <c r="CZ243" s="423">
        <f t="shared" si="344"/>
        <v>0</v>
      </c>
      <c r="DA243" s="423">
        <f t="shared" si="344"/>
        <v>0</v>
      </c>
      <c r="DB243" s="423">
        <f t="shared" si="344"/>
        <v>0</v>
      </c>
      <c r="DC243" s="423">
        <f t="shared" si="344"/>
        <v>0</v>
      </c>
      <c r="DD243" s="423">
        <f t="shared" si="344"/>
        <v>0</v>
      </c>
      <c r="DE243" s="423">
        <f t="shared" si="344"/>
        <v>0</v>
      </c>
      <c r="DF243" s="423">
        <f t="shared" si="344"/>
        <v>0</v>
      </c>
      <c r="DG243" s="423">
        <f t="shared" si="344"/>
        <v>0</v>
      </c>
      <c r="DH243" s="423">
        <f t="shared" si="344"/>
        <v>0</v>
      </c>
      <c r="DI243" s="423">
        <f t="shared" si="344"/>
        <v>0</v>
      </c>
      <c r="DJ243" s="423">
        <f t="shared" si="344"/>
        <v>0</v>
      </c>
      <c r="DK243" s="423">
        <f t="shared" si="344"/>
        <v>0</v>
      </c>
      <c r="DL243" s="423">
        <f t="shared" si="344"/>
        <v>0</v>
      </c>
      <c r="DM243" s="423">
        <f t="shared" si="344"/>
        <v>0</v>
      </c>
      <c r="DN243" s="423">
        <f t="shared" si="344"/>
        <v>0</v>
      </c>
      <c r="DO243" s="423">
        <f t="shared" si="344"/>
        <v>0</v>
      </c>
      <c r="DP243" s="423">
        <f t="shared" si="344"/>
        <v>0</v>
      </c>
      <c r="DQ243" s="423">
        <f t="shared" si="344"/>
        <v>0</v>
      </c>
      <c r="DR243" s="423">
        <f t="shared" si="344"/>
        <v>0</v>
      </c>
      <c r="DS243" s="423">
        <f t="shared" si="344"/>
        <v>0</v>
      </c>
      <c r="DT243" s="423">
        <f t="shared" si="344"/>
        <v>0</v>
      </c>
      <c r="DU243" s="423">
        <f t="shared" si="344"/>
        <v>0</v>
      </c>
      <c r="DV243" s="423">
        <f t="shared" si="344"/>
        <v>0</v>
      </c>
      <c r="DW243" s="423">
        <f t="shared" si="344"/>
        <v>0</v>
      </c>
      <c r="DX243" s="423">
        <f t="shared" si="344"/>
        <v>0</v>
      </c>
      <c r="DY243" s="423">
        <f t="shared" si="344"/>
        <v>0</v>
      </c>
      <c r="DZ243" s="423">
        <f t="shared" si="344"/>
        <v>0</v>
      </c>
      <c r="EA243" s="423">
        <f t="shared" si="344"/>
        <v>0</v>
      </c>
      <c r="EB243" s="423">
        <f t="shared" ref="EB243:FA243" si="345">IF(EB$124=0,0,SUM(EB117)/EB$124*EB$127)</f>
        <v>0</v>
      </c>
      <c r="EC243" s="423">
        <f t="shared" si="345"/>
        <v>0</v>
      </c>
      <c r="ED243" s="423">
        <f t="shared" si="345"/>
        <v>0</v>
      </c>
      <c r="EE243" s="423">
        <f t="shared" si="345"/>
        <v>0</v>
      </c>
      <c r="EF243" s="423">
        <f t="shared" si="345"/>
        <v>0</v>
      </c>
      <c r="EG243" s="423">
        <f t="shared" si="345"/>
        <v>0</v>
      </c>
      <c r="EH243" s="423">
        <f t="shared" si="345"/>
        <v>0</v>
      </c>
      <c r="EI243" s="423">
        <f t="shared" si="345"/>
        <v>0</v>
      </c>
      <c r="EJ243" s="423">
        <f t="shared" si="345"/>
        <v>0</v>
      </c>
      <c r="EK243" s="423">
        <f t="shared" si="345"/>
        <v>0</v>
      </c>
      <c r="EL243" s="423">
        <f t="shared" si="345"/>
        <v>0</v>
      </c>
      <c r="EM243" s="423">
        <f t="shared" si="345"/>
        <v>0</v>
      </c>
      <c r="EN243" s="423">
        <f t="shared" si="345"/>
        <v>0</v>
      </c>
      <c r="EO243" s="423">
        <f t="shared" si="345"/>
        <v>0</v>
      </c>
      <c r="EP243" s="423">
        <f t="shared" si="345"/>
        <v>0</v>
      </c>
      <c r="EQ243" s="423">
        <f t="shared" si="345"/>
        <v>0</v>
      </c>
      <c r="ER243" s="423">
        <f t="shared" si="345"/>
        <v>0</v>
      </c>
      <c r="ES243" s="423">
        <f t="shared" si="345"/>
        <v>0</v>
      </c>
      <c r="ET243" s="423">
        <f t="shared" si="345"/>
        <v>0</v>
      </c>
      <c r="EU243" s="423">
        <f t="shared" si="345"/>
        <v>0</v>
      </c>
      <c r="EV243" s="423">
        <f t="shared" si="345"/>
        <v>0</v>
      </c>
      <c r="EW243" s="423">
        <f t="shared" si="345"/>
        <v>0</v>
      </c>
      <c r="EX243" s="423">
        <f t="shared" si="345"/>
        <v>0</v>
      </c>
      <c r="EY243" s="423">
        <f t="shared" si="345"/>
        <v>0</v>
      </c>
      <c r="EZ243" s="423">
        <f t="shared" si="345"/>
        <v>0</v>
      </c>
      <c r="FA243" s="423">
        <f t="shared" si="345"/>
        <v>0</v>
      </c>
      <c r="FB243" s="393" t="str">
        <f t="shared" si="204"/>
        <v>632</v>
      </c>
    </row>
    <row r="244" spans="1:158" x14ac:dyDescent="0.15">
      <c r="A244" s="423" t="s">
        <v>1717</v>
      </c>
      <c r="B244" s="423" t="s">
        <v>1206</v>
      </c>
      <c r="C244" s="424">
        <f t="shared" si="200"/>
        <v>0</v>
      </c>
      <c r="D244" s="423">
        <f t="shared" ref="D244:BO244" si="346">IF(D$124=0,0,SUM(D118)/D$124*D$127)</f>
        <v>0</v>
      </c>
      <c r="E244" s="423">
        <f t="shared" si="346"/>
        <v>0</v>
      </c>
      <c r="F244" s="423">
        <f t="shared" si="346"/>
        <v>0</v>
      </c>
      <c r="G244" s="423">
        <f t="shared" si="346"/>
        <v>0</v>
      </c>
      <c r="H244" s="423">
        <f t="shared" si="346"/>
        <v>0</v>
      </c>
      <c r="I244" s="423">
        <f t="shared" si="346"/>
        <v>0</v>
      </c>
      <c r="J244" s="423">
        <f t="shared" si="346"/>
        <v>0</v>
      </c>
      <c r="K244" s="423">
        <f t="shared" si="346"/>
        <v>0</v>
      </c>
      <c r="L244" s="423">
        <f t="shared" si="346"/>
        <v>0</v>
      </c>
      <c r="M244" s="423">
        <f t="shared" si="346"/>
        <v>0</v>
      </c>
      <c r="N244" s="423">
        <f t="shared" si="346"/>
        <v>0</v>
      </c>
      <c r="O244" s="423">
        <f t="shared" si="346"/>
        <v>0</v>
      </c>
      <c r="P244" s="423">
        <f t="shared" si="346"/>
        <v>0</v>
      </c>
      <c r="Q244" s="423">
        <f t="shared" si="346"/>
        <v>0</v>
      </c>
      <c r="R244" s="423">
        <f t="shared" si="346"/>
        <v>0</v>
      </c>
      <c r="S244" s="423">
        <f t="shared" si="346"/>
        <v>0</v>
      </c>
      <c r="T244" s="423">
        <f t="shared" si="346"/>
        <v>0</v>
      </c>
      <c r="U244" s="423">
        <f t="shared" si="346"/>
        <v>0</v>
      </c>
      <c r="V244" s="423">
        <f t="shared" si="346"/>
        <v>0</v>
      </c>
      <c r="W244" s="423">
        <f t="shared" si="346"/>
        <v>0</v>
      </c>
      <c r="X244" s="423">
        <f t="shared" si="346"/>
        <v>0</v>
      </c>
      <c r="Y244" s="423">
        <f t="shared" si="346"/>
        <v>0</v>
      </c>
      <c r="Z244" s="423">
        <f t="shared" si="346"/>
        <v>0</v>
      </c>
      <c r="AA244" s="423">
        <f t="shared" si="346"/>
        <v>0</v>
      </c>
      <c r="AB244" s="423">
        <f t="shared" si="346"/>
        <v>0</v>
      </c>
      <c r="AC244" s="423">
        <f t="shared" si="346"/>
        <v>0</v>
      </c>
      <c r="AD244" s="423">
        <f t="shared" si="346"/>
        <v>0</v>
      </c>
      <c r="AE244" s="423">
        <f t="shared" si="346"/>
        <v>0</v>
      </c>
      <c r="AF244" s="423">
        <f t="shared" si="346"/>
        <v>0</v>
      </c>
      <c r="AG244" s="423">
        <f t="shared" si="346"/>
        <v>0</v>
      </c>
      <c r="AH244" s="423">
        <f t="shared" si="346"/>
        <v>0</v>
      </c>
      <c r="AI244" s="423">
        <f t="shared" si="346"/>
        <v>0</v>
      </c>
      <c r="AJ244" s="423">
        <f t="shared" si="346"/>
        <v>0</v>
      </c>
      <c r="AK244" s="423">
        <f t="shared" si="346"/>
        <v>0</v>
      </c>
      <c r="AL244" s="423">
        <f t="shared" si="346"/>
        <v>0</v>
      </c>
      <c r="AM244" s="423">
        <f t="shared" si="346"/>
        <v>0</v>
      </c>
      <c r="AN244" s="423">
        <f t="shared" si="346"/>
        <v>0</v>
      </c>
      <c r="AO244" s="423">
        <f t="shared" si="346"/>
        <v>0</v>
      </c>
      <c r="AP244" s="423">
        <f t="shared" si="346"/>
        <v>0</v>
      </c>
      <c r="AQ244" s="423">
        <f t="shared" si="346"/>
        <v>0</v>
      </c>
      <c r="AR244" s="423">
        <f t="shared" si="346"/>
        <v>0</v>
      </c>
      <c r="AS244" s="423">
        <f t="shared" si="346"/>
        <v>0</v>
      </c>
      <c r="AT244" s="423">
        <f t="shared" si="346"/>
        <v>0</v>
      </c>
      <c r="AU244" s="423">
        <f t="shared" si="346"/>
        <v>0</v>
      </c>
      <c r="AV244" s="423">
        <f t="shared" si="346"/>
        <v>0</v>
      </c>
      <c r="AW244" s="423">
        <f t="shared" si="346"/>
        <v>0</v>
      </c>
      <c r="AX244" s="423">
        <f t="shared" si="346"/>
        <v>0</v>
      </c>
      <c r="AY244" s="423">
        <f t="shared" si="346"/>
        <v>0</v>
      </c>
      <c r="AZ244" s="423">
        <f t="shared" si="346"/>
        <v>0</v>
      </c>
      <c r="BA244" s="423">
        <f t="shared" si="346"/>
        <v>0</v>
      </c>
      <c r="BB244" s="423">
        <f t="shared" si="346"/>
        <v>0</v>
      </c>
      <c r="BC244" s="423">
        <f t="shared" si="346"/>
        <v>0</v>
      </c>
      <c r="BD244" s="423">
        <f t="shared" si="346"/>
        <v>0</v>
      </c>
      <c r="BE244" s="423">
        <f t="shared" si="346"/>
        <v>0</v>
      </c>
      <c r="BF244" s="423">
        <f t="shared" si="346"/>
        <v>0</v>
      </c>
      <c r="BG244" s="423">
        <f t="shared" si="346"/>
        <v>0</v>
      </c>
      <c r="BH244" s="423">
        <f t="shared" si="346"/>
        <v>0</v>
      </c>
      <c r="BI244" s="423">
        <f t="shared" si="346"/>
        <v>0</v>
      </c>
      <c r="BJ244" s="423">
        <f t="shared" si="346"/>
        <v>0</v>
      </c>
      <c r="BK244" s="423">
        <f t="shared" si="346"/>
        <v>0</v>
      </c>
      <c r="BL244" s="423">
        <f t="shared" si="346"/>
        <v>0</v>
      </c>
      <c r="BM244" s="423">
        <f t="shared" si="346"/>
        <v>0</v>
      </c>
      <c r="BN244" s="423">
        <f t="shared" si="346"/>
        <v>0</v>
      </c>
      <c r="BO244" s="423">
        <f t="shared" si="346"/>
        <v>0</v>
      </c>
      <c r="BP244" s="423">
        <f t="shared" ref="BP244:EA244" si="347">IF(BP$124=0,0,SUM(BP118)/BP$124*BP$127)</f>
        <v>0</v>
      </c>
      <c r="BQ244" s="423">
        <f t="shared" si="347"/>
        <v>0</v>
      </c>
      <c r="BR244" s="423">
        <f t="shared" si="347"/>
        <v>0</v>
      </c>
      <c r="BS244" s="423">
        <f t="shared" si="347"/>
        <v>0</v>
      </c>
      <c r="BT244" s="423">
        <f t="shared" si="347"/>
        <v>0</v>
      </c>
      <c r="BU244" s="423">
        <f t="shared" si="347"/>
        <v>0</v>
      </c>
      <c r="BV244" s="423">
        <f t="shared" si="347"/>
        <v>0</v>
      </c>
      <c r="BW244" s="423">
        <f t="shared" si="347"/>
        <v>0</v>
      </c>
      <c r="BX244" s="423">
        <f t="shared" si="347"/>
        <v>0</v>
      </c>
      <c r="BY244" s="423">
        <f t="shared" si="347"/>
        <v>0</v>
      </c>
      <c r="BZ244" s="423">
        <f t="shared" si="347"/>
        <v>0</v>
      </c>
      <c r="CA244" s="423">
        <f t="shared" si="347"/>
        <v>0</v>
      </c>
      <c r="CB244" s="423">
        <f t="shared" si="347"/>
        <v>0</v>
      </c>
      <c r="CC244" s="423">
        <f t="shared" si="347"/>
        <v>0</v>
      </c>
      <c r="CD244" s="423">
        <f t="shared" si="347"/>
        <v>0</v>
      </c>
      <c r="CE244" s="423">
        <f t="shared" si="347"/>
        <v>0</v>
      </c>
      <c r="CF244" s="423">
        <f t="shared" si="347"/>
        <v>0</v>
      </c>
      <c r="CG244" s="423">
        <f t="shared" si="347"/>
        <v>0</v>
      </c>
      <c r="CH244" s="423">
        <f t="shared" si="347"/>
        <v>0</v>
      </c>
      <c r="CI244" s="423">
        <f t="shared" si="347"/>
        <v>0</v>
      </c>
      <c r="CJ244" s="423">
        <f t="shared" si="347"/>
        <v>0</v>
      </c>
      <c r="CK244" s="423">
        <f t="shared" si="347"/>
        <v>0</v>
      </c>
      <c r="CL244" s="423">
        <f t="shared" si="347"/>
        <v>0</v>
      </c>
      <c r="CM244" s="423">
        <f t="shared" si="347"/>
        <v>0</v>
      </c>
      <c r="CN244" s="423">
        <f t="shared" si="347"/>
        <v>0</v>
      </c>
      <c r="CO244" s="423">
        <f t="shared" si="347"/>
        <v>0</v>
      </c>
      <c r="CP244" s="423">
        <f t="shared" si="347"/>
        <v>0</v>
      </c>
      <c r="CQ244" s="423">
        <f t="shared" si="347"/>
        <v>0</v>
      </c>
      <c r="CR244" s="423">
        <f t="shared" si="347"/>
        <v>0</v>
      </c>
      <c r="CS244" s="423">
        <f t="shared" si="347"/>
        <v>0</v>
      </c>
      <c r="CT244" s="423">
        <f t="shared" si="347"/>
        <v>0</v>
      </c>
      <c r="CU244" s="423">
        <f t="shared" si="347"/>
        <v>0</v>
      </c>
      <c r="CV244" s="423">
        <f t="shared" si="347"/>
        <v>0</v>
      </c>
      <c r="CW244" s="423">
        <f t="shared" si="347"/>
        <v>0</v>
      </c>
      <c r="CX244" s="423">
        <f t="shared" si="347"/>
        <v>0</v>
      </c>
      <c r="CY244" s="423">
        <f t="shared" si="347"/>
        <v>0</v>
      </c>
      <c r="CZ244" s="423">
        <f t="shared" si="347"/>
        <v>0</v>
      </c>
      <c r="DA244" s="423">
        <f t="shared" si="347"/>
        <v>0</v>
      </c>
      <c r="DB244" s="423">
        <f t="shared" si="347"/>
        <v>0</v>
      </c>
      <c r="DC244" s="423">
        <f t="shared" si="347"/>
        <v>0</v>
      </c>
      <c r="DD244" s="423">
        <f t="shared" si="347"/>
        <v>0</v>
      </c>
      <c r="DE244" s="423">
        <f t="shared" si="347"/>
        <v>0</v>
      </c>
      <c r="DF244" s="423">
        <f t="shared" si="347"/>
        <v>0</v>
      </c>
      <c r="DG244" s="423">
        <f t="shared" si="347"/>
        <v>0</v>
      </c>
      <c r="DH244" s="423">
        <f t="shared" si="347"/>
        <v>0</v>
      </c>
      <c r="DI244" s="423">
        <f t="shared" si="347"/>
        <v>0</v>
      </c>
      <c r="DJ244" s="423">
        <f t="shared" si="347"/>
        <v>0</v>
      </c>
      <c r="DK244" s="423">
        <f t="shared" si="347"/>
        <v>0</v>
      </c>
      <c r="DL244" s="423">
        <f t="shared" si="347"/>
        <v>0</v>
      </c>
      <c r="DM244" s="423">
        <f t="shared" si="347"/>
        <v>0</v>
      </c>
      <c r="DN244" s="423">
        <f t="shared" si="347"/>
        <v>0</v>
      </c>
      <c r="DO244" s="423">
        <f t="shared" si="347"/>
        <v>0</v>
      </c>
      <c r="DP244" s="423">
        <f t="shared" si="347"/>
        <v>0</v>
      </c>
      <c r="DQ244" s="423">
        <f t="shared" si="347"/>
        <v>0</v>
      </c>
      <c r="DR244" s="423">
        <f t="shared" si="347"/>
        <v>0</v>
      </c>
      <c r="DS244" s="423">
        <f t="shared" si="347"/>
        <v>0</v>
      </c>
      <c r="DT244" s="423">
        <f t="shared" si="347"/>
        <v>0</v>
      </c>
      <c r="DU244" s="423">
        <f t="shared" si="347"/>
        <v>0</v>
      </c>
      <c r="DV244" s="423">
        <f t="shared" si="347"/>
        <v>0</v>
      </c>
      <c r="DW244" s="423">
        <f t="shared" si="347"/>
        <v>0</v>
      </c>
      <c r="DX244" s="423">
        <f t="shared" si="347"/>
        <v>0</v>
      </c>
      <c r="DY244" s="423">
        <f t="shared" si="347"/>
        <v>0</v>
      </c>
      <c r="DZ244" s="423">
        <f t="shared" si="347"/>
        <v>0</v>
      </c>
      <c r="EA244" s="423">
        <f t="shared" si="347"/>
        <v>0</v>
      </c>
      <c r="EB244" s="423">
        <f t="shared" ref="EB244:FA244" si="348">IF(EB$124=0,0,SUM(EB118)/EB$124*EB$127)</f>
        <v>0</v>
      </c>
      <c r="EC244" s="423">
        <f t="shared" si="348"/>
        <v>0</v>
      </c>
      <c r="ED244" s="423">
        <f t="shared" si="348"/>
        <v>0</v>
      </c>
      <c r="EE244" s="423">
        <f t="shared" si="348"/>
        <v>0</v>
      </c>
      <c r="EF244" s="423">
        <f t="shared" si="348"/>
        <v>0</v>
      </c>
      <c r="EG244" s="423">
        <f t="shared" si="348"/>
        <v>0</v>
      </c>
      <c r="EH244" s="423">
        <f t="shared" si="348"/>
        <v>0</v>
      </c>
      <c r="EI244" s="423">
        <f t="shared" si="348"/>
        <v>0</v>
      </c>
      <c r="EJ244" s="423">
        <f t="shared" si="348"/>
        <v>0</v>
      </c>
      <c r="EK244" s="423">
        <f t="shared" si="348"/>
        <v>0</v>
      </c>
      <c r="EL244" s="423">
        <f t="shared" si="348"/>
        <v>0</v>
      </c>
      <c r="EM244" s="423">
        <f t="shared" si="348"/>
        <v>0</v>
      </c>
      <c r="EN244" s="423">
        <f t="shared" si="348"/>
        <v>0</v>
      </c>
      <c r="EO244" s="423">
        <f t="shared" si="348"/>
        <v>0</v>
      </c>
      <c r="EP244" s="423">
        <f t="shared" si="348"/>
        <v>0</v>
      </c>
      <c r="EQ244" s="423">
        <f t="shared" si="348"/>
        <v>0</v>
      </c>
      <c r="ER244" s="423">
        <f t="shared" si="348"/>
        <v>0</v>
      </c>
      <c r="ES244" s="423">
        <f t="shared" si="348"/>
        <v>0</v>
      </c>
      <c r="ET244" s="423">
        <f t="shared" si="348"/>
        <v>0</v>
      </c>
      <c r="EU244" s="423">
        <f t="shared" si="348"/>
        <v>0</v>
      </c>
      <c r="EV244" s="423">
        <f t="shared" si="348"/>
        <v>0</v>
      </c>
      <c r="EW244" s="423">
        <f t="shared" si="348"/>
        <v>0</v>
      </c>
      <c r="EX244" s="423">
        <f t="shared" si="348"/>
        <v>0</v>
      </c>
      <c r="EY244" s="423">
        <f t="shared" si="348"/>
        <v>0</v>
      </c>
      <c r="EZ244" s="423">
        <f t="shared" si="348"/>
        <v>0</v>
      </c>
      <c r="FA244" s="423">
        <f t="shared" si="348"/>
        <v>0</v>
      </c>
      <c r="FB244" s="393" t="str">
        <f t="shared" si="204"/>
        <v>632</v>
      </c>
    </row>
    <row r="245" spans="1:158" x14ac:dyDescent="0.15">
      <c r="A245" s="423" t="s">
        <v>1716</v>
      </c>
      <c r="B245" s="423" t="s">
        <v>1207</v>
      </c>
      <c r="C245" s="424">
        <f t="shared" si="200"/>
        <v>0</v>
      </c>
      <c r="D245" s="423">
        <f t="shared" ref="D245:BO245" si="349">IF(D$124=0,0,SUM(D119)/D$124*D$127)</f>
        <v>0</v>
      </c>
      <c r="E245" s="423">
        <f t="shared" si="349"/>
        <v>0</v>
      </c>
      <c r="F245" s="423">
        <f t="shared" si="349"/>
        <v>0</v>
      </c>
      <c r="G245" s="423">
        <f t="shared" si="349"/>
        <v>0</v>
      </c>
      <c r="H245" s="423">
        <f t="shared" si="349"/>
        <v>0</v>
      </c>
      <c r="I245" s="423">
        <f t="shared" si="349"/>
        <v>0</v>
      </c>
      <c r="J245" s="423">
        <f t="shared" si="349"/>
        <v>0</v>
      </c>
      <c r="K245" s="423">
        <f t="shared" si="349"/>
        <v>0</v>
      </c>
      <c r="L245" s="423">
        <f t="shared" si="349"/>
        <v>0</v>
      </c>
      <c r="M245" s="423">
        <f t="shared" si="349"/>
        <v>0</v>
      </c>
      <c r="N245" s="423">
        <f t="shared" si="349"/>
        <v>0</v>
      </c>
      <c r="O245" s="423">
        <f t="shared" si="349"/>
        <v>0</v>
      </c>
      <c r="P245" s="423">
        <f t="shared" si="349"/>
        <v>0</v>
      </c>
      <c r="Q245" s="423">
        <f t="shared" si="349"/>
        <v>0</v>
      </c>
      <c r="R245" s="423">
        <f t="shared" si="349"/>
        <v>0</v>
      </c>
      <c r="S245" s="423">
        <f t="shared" si="349"/>
        <v>0</v>
      </c>
      <c r="T245" s="423">
        <f t="shared" si="349"/>
        <v>0</v>
      </c>
      <c r="U245" s="423">
        <f t="shared" si="349"/>
        <v>0</v>
      </c>
      <c r="V245" s="423">
        <f t="shared" si="349"/>
        <v>0</v>
      </c>
      <c r="W245" s="423">
        <f t="shared" si="349"/>
        <v>0</v>
      </c>
      <c r="X245" s="423">
        <f t="shared" si="349"/>
        <v>0</v>
      </c>
      <c r="Y245" s="423">
        <f t="shared" si="349"/>
        <v>0</v>
      </c>
      <c r="Z245" s="423">
        <f t="shared" si="349"/>
        <v>0</v>
      </c>
      <c r="AA245" s="423">
        <f t="shared" si="349"/>
        <v>0</v>
      </c>
      <c r="AB245" s="423">
        <f t="shared" si="349"/>
        <v>0</v>
      </c>
      <c r="AC245" s="423">
        <f t="shared" si="349"/>
        <v>0</v>
      </c>
      <c r="AD245" s="423">
        <f t="shared" si="349"/>
        <v>0</v>
      </c>
      <c r="AE245" s="423">
        <f t="shared" si="349"/>
        <v>0</v>
      </c>
      <c r="AF245" s="423">
        <f t="shared" si="349"/>
        <v>0</v>
      </c>
      <c r="AG245" s="423">
        <f t="shared" si="349"/>
        <v>0</v>
      </c>
      <c r="AH245" s="423">
        <f t="shared" si="349"/>
        <v>0</v>
      </c>
      <c r="AI245" s="423">
        <f t="shared" si="349"/>
        <v>0</v>
      </c>
      <c r="AJ245" s="423">
        <f t="shared" si="349"/>
        <v>0</v>
      </c>
      <c r="AK245" s="423">
        <f t="shared" si="349"/>
        <v>0</v>
      </c>
      <c r="AL245" s="423">
        <f t="shared" si="349"/>
        <v>0</v>
      </c>
      <c r="AM245" s="423">
        <f t="shared" si="349"/>
        <v>0</v>
      </c>
      <c r="AN245" s="423">
        <f t="shared" si="349"/>
        <v>0</v>
      </c>
      <c r="AO245" s="423">
        <f t="shared" si="349"/>
        <v>0</v>
      </c>
      <c r="AP245" s="423">
        <f t="shared" si="349"/>
        <v>0</v>
      </c>
      <c r="AQ245" s="423">
        <f t="shared" si="349"/>
        <v>0</v>
      </c>
      <c r="AR245" s="423">
        <f t="shared" si="349"/>
        <v>0</v>
      </c>
      <c r="AS245" s="423">
        <f t="shared" si="349"/>
        <v>0</v>
      </c>
      <c r="AT245" s="423">
        <f t="shared" si="349"/>
        <v>0</v>
      </c>
      <c r="AU245" s="423">
        <f t="shared" si="349"/>
        <v>0</v>
      </c>
      <c r="AV245" s="423">
        <f t="shared" si="349"/>
        <v>0</v>
      </c>
      <c r="AW245" s="423">
        <f t="shared" si="349"/>
        <v>0</v>
      </c>
      <c r="AX245" s="423">
        <f t="shared" si="349"/>
        <v>0</v>
      </c>
      <c r="AY245" s="423">
        <f t="shared" si="349"/>
        <v>0</v>
      </c>
      <c r="AZ245" s="423">
        <f t="shared" si="349"/>
        <v>0</v>
      </c>
      <c r="BA245" s="423">
        <f t="shared" si="349"/>
        <v>0</v>
      </c>
      <c r="BB245" s="423">
        <f t="shared" si="349"/>
        <v>0</v>
      </c>
      <c r="BC245" s="423">
        <f t="shared" si="349"/>
        <v>0</v>
      </c>
      <c r="BD245" s="423">
        <f t="shared" si="349"/>
        <v>0</v>
      </c>
      <c r="BE245" s="423">
        <f t="shared" si="349"/>
        <v>0</v>
      </c>
      <c r="BF245" s="423">
        <f t="shared" si="349"/>
        <v>0</v>
      </c>
      <c r="BG245" s="423">
        <f t="shared" si="349"/>
        <v>0</v>
      </c>
      <c r="BH245" s="423">
        <f t="shared" si="349"/>
        <v>0</v>
      </c>
      <c r="BI245" s="423">
        <f t="shared" si="349"/>
        <v>0</v>
      </c>
      <c r="BJ245" s="423">
        <f t="shared" si="349"/>
        <v>0</v>
      </c>
      <c r="BK245" s="423">
        <f t="shared" si="349"/>
        <v>0</v>
      </c>
      <c r="BL245" s="423">
        <f t="shared" si="349"/>
        <v>0</v>
      </c>
      <c r="BM245" s="423">
        <f t="shared" si="349"/>
        <v>0</v>
      </c>
      <c r="BN245" s="423">
        <f t="shared" si="349"/>
        <v>0</v>
      </c>
      <c r="BO245" s="423">
        <f t="shared" si="349"/>
        <v>0</v>
      </c>
      <c r="BP245" s="423">
        <f t="shared" ref="BP245:EA245" si="350">IF(BP$124=0,0,SUM(BP119)/BP$124*BP$127)</f>
        <v>0</v>
      </c>
      <c r="BQ245" s="423">
        <f t="shared" si="350"/>
        <v>0</v>
      </c>
      <c r="BR245" s="423">
        <f t="shared" si="350"/>
        <v>0</v>
      </c>
      <c r="BS245" s="423">
        <f t="shared" si="350"/>
        <v>0</v>
      </c>
      <c r="BT245" s="423">
        <f t="shared" si="350"/>
        <v>0</v>
      </c>
      <c r="BU245" s="423">
        <f t="shared" si="350"/>
        <v>0</v>
      </c>
      <c r="BV245" s="423">
        <f t="shared" si="350"/>
        <v>0</v>
      </c>
      <c r="BW245" s="423">
        <f t="shared" si="350"/>
        <v>0</v>
      </c>
      <c r="BX245" s="423">
        <f t="shared" si="350"/>
        <v>0</v>
      </c>
      <c r="BY245" s="423">
        <f t="shared" si="350"/>
        <v>0</v>
      </c>
      <c r="BZ245" s="423">
        <f t="shared" si="350"/>
        <v>0</v>
      </c>
      <c r="CA245" s="423">
        <f t="shared" si="350"/>
        <v>0</v>
      </c>
      <c r="CB245" s="423">
        <f t="shared" si="350"/>
        <v>0</v>
      </c>
      <c r="CC245" s="423">
        <f t="shared" si="350"/>
        <v>0</v>
      </c>
      <c r="CD245" s="423">
        <f t="shared" si="350"/>
        <v>0</v>
      </c>
      <c r="CE245" s="423">
        <f t="shared" si="350"/>
        <v>0</v>
      </c>
      <c r="CF245" s="423">
        <f t="shared" si="350"/>
        <v>0</v>
      </c>
      <c r="CG245" s="423">
        <f t="shared" si="350"/>
        <v>0</v>
      </c>
      <c r="CH245" s="423">
        <f t="shared" si="350"/>
        <v>0</v>
      </c>
      <c r="CI245" s="423">
        <f t="shared" si="350"/>
        <v>0</v>
      </c>
      <c r="CJ245" s="423">
        <f t="shared" si="350"/>
        <v>0</v>
      </c>
      <c r="CK245" s="423">
        <f t="shared" si="350"/>
        <v>0</v>
      </c>
      <c r="CL245" s="423">
        <f t="shared" si="350"/>
        <v>0</v>
      </c>
      <c r="CM245" s="423">
        <f t="shared" si="350"/>
        <v>0</v>
      </c>
      <c r="CN245" s="423">
        <f t="shared" si="350"/>
        <v>0</v>
      </c>
      <c r="CO245" s="423">
        <f t="shared" si="350"/>
        <v>0</v>
      </c>
      <c r="CP245" s="423">
        <f t="shared" si="350"/>
        <v>0</v>
      </c>
      <c r="CQ245" s="423">
        <f t="shared" si="350"/>
        <v>0</v>
      </c>
      <c r="CR245" s="423">
        <f t="shared" si="350"/>
        <v>0</v>
      </c>
      <c r="CS245" s="423">
        <f t="shared" si="350"/>
        <v>0</v>
      </c>
      <c r="CT245" s="423">
        <f t="shared" si="350"/>
        <v>0</v>
      </c>
      <c r="CU245" s="423">
        <f t="shared" si="350"/>
        <v>0</v>
      </c>
      <c r="CV245" s="423">
        <f t="shared" si="350"/>
        <v>0</v>
      </c>
      <c r="CW245" s="423">
        <f t="shared" si="350"/>
        <v>0</v>
      </c>
      <c r="CX245" s="423">
        <f t="shared" si="350"/>
        <v>0</v>
      </c>
      <c r="CY245" s="423">
        <f t="shared" si="350"/>
        <v>0</v>
      </c>
      <c r="CZ245" s="423">
        <f t="shared" si="350"/>
        <v>0</v>
      </c>
      <c r="DA245" s="423">
        <f t="shared" si="350"/>
        <v>0</v>
      </c>
      <c r="DB245" s="423">
        <f t="shared" si="350"/>
        <v>0</v>
      </c>
      <c r="DC245" s="423">
        <f t="shared" si="350"/>
        <v>0</v>
      </c>
      <c r="DD245" s="423">
        <f t="shared" si="350"/>
        <v>0</v>
      </c>
      <c r="DE245" s="423">
        <f t="shared" si="350"/>
        <v>0</v>
      </c>
      <c r="DF245" s="423">
        <f t="shared" si="350"/>
        <v>0</v>
      </c>
      <c r="DG245" s="423">
        <f t="shared" si="350"/>
        <v>0</v>
      </c>
      <c r="DH245" s="423">
        <f t="shared" si="350"/>
        <v>0</v>
      </c>
      <c r="DI245" s="423">
        <f t="shared" si="350"/>
        <v>0</v>
      </c>
      <c r="DJ245" s="423">
        <f t="shared" si="350"/>
        <v>0</v>
      </c>
      <c r="DK245" s="423">
        <f t="shared" si="350"/>
        <v>0</v>
      </c>
      <c r="DL245" s="423">
        <f t="shared" si="350"/>
        <v>0</v>
      </c>
      <c r="DM245" s="423">
        <f t="shared" si="350"/>
        <v>0</v>
      </c>
      <c r="DN245" s="423">
        <f t="shared" si="350"/>
        <v>0</v>
      </c>
      <c r="DO245" s="423">
        <f t="shared" si="350"/>
        <v>0</v>
      </c>
      <c r="DP245" s="423">
        <f t="shared" si="350"/>
        <v>0</v>
      </c>
      <c r="DQ245" s="423">
        <f t="shared" si="350"/>
        <v>0</v>
      </c>
      <c r="DR245" s="423">
        <f t="shared" si="350"/>
        <v>0</v>
      </c>
      <c r="DS245" s="423">
        <f t="shared" si="350"/>
        <v>0</v>
      </c>
      <c r="DT245" s="423">
        <f t="shared" si="350"/>
        <v>0</v>
      </c>
      <c r="DU245" s="423">
        <f t="shared" si="350"/>
        <v>0</v>
      </c>
      <c r="DV245" s="423">
        <f t="shared" si="350"/>
        <v>0</v>
      </c>
      <c r="DW245" s="423">
        <f t="shared" si="350"/>
        <v>0</v>
      </c>
      <c r="DX245" s="423">
        <f t="shared" si="350"/>
        <v>0</v>
      </c>
      <c r="DY245" s="423">
        <f t="shared" si="350"/>
        <v>0</v>
      </c>
      <c r="DZ245" s="423">
        <f t="shared" si="350"/>
        <v>0</v>
      </c>
      <c r="EA245" s="423">
        <f t="shared" si="350"/>
        <v>0</v>
      </c>
      <c r="EB245" s="423">
        <f t="shared" ref="EB245:FA245" si="351">IF(EB$124=0,0,SUM(EB119)/EB$124*EB$127)</f>
        <v>0</v>
      </c>
      <c r="EC245" s="423">
        <f t="shared" si="351"/>
        <v>0</v>
      </c>
      <c r="ED245" s="423">
        <f t="shared" si="351"/>
        <v>0</v>
      </c>
      <c r="EE245" s="423">
        <f t="shared" si="351"/>
        <v>0</v>
      </c>
      <c r="EF245" s="423">
        <f t="shared" si="351"/>
        <v>0</v>
      </c>
      <c r="EG245" s="423">
        <f t="shared" si="351"/>
        <v>0</v>
      </c>
      <c r="EH245" s="423">
        <f t="shared" si="351"/>
        <v>0</v>
      </c>
      <c r="EI245" s="423">
        <f t="shared" si="351"/>
        <v>0</v>
      </c>
      <c r="EJ245" s="423">
        <f t="shared" si="351"/>
        <v>0</v>
      </c>
      <c r="EK245" s="423">
        <f t="shared" si="351"/>
        <v>0</v>
      </c>
      <c r="EL245" s="423">
        <f t="shared" si="351"/>
        <v>0</v>
      </c>
      <c r="EM245" s="423">
        <f t="shared" si="351"/>
        <v>0</v>
      </c>
      <c r="EN245" s="423">
        <f t="shared" si="351"/>
        <v>0</v>
      </c>
      <c r="EO245" s="423">
        <f t="shared" si="351"/>
        <v>0</v>
      </c>
      <c r="EP245" s="423">
        <f t="shared" si="351"/>
        <v>0</v>
      </c>
      <c r="EQ245" s="423">
        <f t="shared" si="351"/>
        <v>0</v>
      </c>
      <c r="ER245" s="423">
        <f t="shared" si="351"/>
        <v>0</v>
      </c>
      <c r="ES245" s="423">
        <f t="shared" si="351"/>
        <v>0</v>
      </c>
      <c r="ET245" s="423">
        <f t="shared" si="351"/>
        <v>0</v>
      </c>
      <c r="EU245" s="423">
        <f t="shared" si="351"/>
        <v>0</v>
      </c>
      <c r="EV245" s="423">
        <f t="shared" si="351"/>
        <v>0</v>
      </c>
      <c r="EW245" s="423">
        <f t="shared" si="351"/>
        <v>0</v>
      </c>
      <c r="EX245" s="423">
        <f t="shared" si="351"/>
        <v>0</v>
      </c>
      <c r="EY245" s="423">
        <f t="shared" si="351"/>
        <v>0</v>
      </c>
      <c r="EZ245" s="423">
        <f t="shared" si="351"/>
        <v>0</v>
      </c>
      <c r="FA245" s="423">
        <f t="shared" si="351"/>
        <v>0</v>
      </c>
      <c r="FB245" s="393" t="str">
        <f t="shared" si="204"/>
        <v>632</v>
      </c>
    </row>
    <row r="246" spans="1:158" x14ac:dyDescent="0.15">
      <c r="A246" s="423" t="s">
        <v>1715</v>
      </c>
      <c r="B246" s="423" t="s">
        <v>1208</v>
      </c>
      <c r="C246" s="424">
        <f t="shared" si="200"/>
        <v>0</v>
      </c>
      <c r="D246" s="423">
        <f t="shared" ref="D246:BO246" si="352">IF(D$124=0,0,SUM(D120)/D$124*D$127)</f>
        <v>0</v>
      </c>
      <c r="E246" s="423">
        <f t="shared" si="352"/>
        <v>0</v>
      </c>
      <c r="F246" s="423">
        <f t="shared" si="352"/>
        <v>0</v>
      </c>
      <c r="G246" s="423">
        <f t="shared" si="352"/>
        <v>0</v>
      </c>
      <c r="H246" s="423">
        <f t="shared" si="352"/>
        <v>0</v>
      </c>
      <c r="I246" s="423">
        <f t="shared" si="352"/>
        <v>0</v>
      </c>
      <c r="J246" s="423">
        <f t="shared" si="352"/>
        <v>0</v>
      </c>
      <c r="K246" s="423">
        <f t="shared" si="352"/>
        <v>0</v>
      </c>
      <c r="L246" s="423">
        <f t="shared" si="352"/>
        <v>0</v>
      </c>
      <c r="M246" s="423">
        <f t="shared" si="352"/>
        <v>0</v>
      </c>
      <c r="N246" s="423">
        <f t="shared" si="352"/>
        <v>0</v>
      </c>
      <c r="O246" s="423">
        <f t="shared" si="352"/>
        <v>0</v>
      </c>
      <c r="P246" s="423">
        <f t="shared" si="352"/>
        <v>0</v>
      </c>
      <c r="Q246" s="423">
        <f t="shared" si="352"/>
        <v>0</v>
      </c>
      <c r="R246" s="423">
        <f t="shared" si="352"/>
        <v>0</v>
      </c>
      <c r="S246" s="423">
        <f t="shared" si="352"/>
        <v>0</v>
      </c>
      <c r="T246" s="423">
        <f t="shared" si="352"/>
        <v>0</v>
      </c>
      <c r="U246" s="423">
        <f t="shared" si="352"/>
        <v>0</v>
      </c>
      <c r="V246" s="423">
        <f t="shared" si="352"/>
        <v>0</v>
      </c>
      <c r="W246" s="423">
        <f t="shared" si="352"/>
        <v>0</v>
      </c>
      <c r="X246" s="423">
        <f t="shared" si="352"/>
        <v>0</v>
      </c>
      <c r="Y246" s="423">
        <f t="shared" si="352"/>
        <v>0</v>
      </c>
      <c r="Z246" s="423">
        <f t="shared" si="352"/>
        <v>0</v>
      </c>
      <c r="AA246" s="423">
        <f t="shared" si="352"/>
        <v>0</v>
      </c>
      <c r="AB246" s="423">
        <f t="shared" si="352"/>
        <v>0</v>
      </c>
      <c r="AC246" s="423">
        <f t="shared" si="352"/>
        <v>0</v>
      </c>
      <c r="AD246" s="423">
        <f t="shared" si="352"/>
        <v>0</v>
      </c>
      <c r="AE246" s="423">
        <f t="shared" si="352"/>
        <v>0</v>
      </c>
      <c r="AF246" s="423">
        <f t="shared" si="352"/>
        <v>0</v>
      </c>
      <c r="AG246" s="423">
        <f t="shared" si="352"/>
        <v>0</v>
      </c>
      <c r="AH246" s="423">
        <f t="shared" si="352"/>
        <v>0</v>
      </c>
      <c r="AI246" s="423">
        <f t="shared" si="352"/>
        <v>0</v>
      </c>
      <c r="AJ246" s="423">
        <f t="shared" si="352"/>
        <v>0</v>
      </c>
      <c r="AK246" s="423">
        <f t="shared" si="352"/>
        <v>0</v>
      </c>
      <c r="AL246" s="423">
        <f t="shared" si="352"/>
        <v>0</v>
      </c>
      <c r="AM246" s="423">
        <f t="shared" si="352"/>
        <v>0</v>
      </c>
      <c r="AN246" s="423">
        <f t="shared" si="352"/>
        <v>0</v>
      </c>
      <c r="AO246" s="423">
        <f t="shared" si="352"/>
        <v>0</v>
      </c>
      <c r="AP246" s="423">
        <f t="shared" si="352"/>
        <v>0</v>
      </c>
      <c r="AQ246" s="423">
        <f t="shared" si="352"/>
        <v>0</v>
      </c>
      <c r="AR246" s="423">
        <f t="shared" si="352"/>
        <v>0</v>
      </c>
      <c r="AS246" s="423">
        <f t="shared" si="352"/>
        <v>0</v>
      </c>
      <c r="AT246" s="423">
        <f t="shared" si="352"/>
        <v>0</v>
      </c>
      <c r="AU246" s="423">
        <f t="shared" si="352"/>
        <v>0</v>
      </c>
      <c r="AV246" s="423">
        <f t="shared" si="352"/>
        <v>0</v>
      </c>
      <c r="AW246" s="423">
        <f t="shared" si="352"/>
        <v>0</v>
      </c>
      <c r="AX246" s="423">
        <f t="shared" si="352"/>
        <v>0</v>
      </c>
      <c r="AY246" s="423">
        <f t="shared" si="352"/>
        <v>0</v>
      </c>
      <c r="AZ246" s="423">
        <f t="shared" si="352"/>
        <v>0</v>
      </c>
      <c r="BA246" s="423">
        <f t="shared" si="352"/>
        <v>0</v>
      </c>
      <c r="BB246" s="423">
        <f t="shared" si="352"/>
        <v>0</v>
      </c>
      <c r="BC246" s="423">
        <f t="shared" si="352"/>
        <v>0</v>
      </c>
      <c r="BD246" s="423">
        <f t="shared" si="352"/>
        <v>0</v>
      </c>
      <c r="BE246" s="423">
        <f t="shared" si="352"/>
        <v>0</v>
      </c>
      <c r="BF246" s="423">
        <f t="shared" si="352"/>
        <v>0</v>
      </c>
      <c r="BG246" s="423">
        <f t="shared" si="352"/>
        <v>0</v>
      </c>
      <c r="BH246" s="423">
        <f t="shared" si="352"/>
        <v>0</v>
      </c>
      <c r="BI246" s="423">
        <f t="shared" si="352"/>
        <v>0</v>
      </c>
      <c r="BJ246" s="423">
        <f t="shared" si="352"/>
        <v>0</v>
      </c>
      <c r="BK246" s="423">
        <f t="shared" si="352"/>
        <v>0</v>
      </c>
      <c r="BL246" s="423">
        <f t="shared" si="352"/>
        <v>0</v>
      </c>
      <c r="BM246" s="423">
        <f t="shared" si="352"/>
        <v>0</v>
      </c>
      <c r="BN246" s="423">
        <f t="shared" si="352"/>
        <v>0</v>
      </c>
      <c r="BO246" s="423">
        <f t="shared" si="352"/>
        <v>0</v>
      </c>
      <c r="BP246" s="423">
        <f t="shared" ref="BP246:EA246" si="353">IF(BP$124=0,0,SUM(BP120)/BP$124*BP$127)</f>
        <v>0</v>
      </c>
      <c r="BQ246" s="423">
        <f t="shared" si="353"/>
        <v>0</v>
      </c>
      <c r="BR246" s="423">
        <f t="shared" si="353"/>
        <v>0</v>
      </c>
      <c r="BS246" s="423">
        <f t="shared" si="353"/>
        <v>0</v>
      </c>
      <c r="BT246" s="423">
        <f t="shared" si="353"/>
        <v>0</v>
      </c>
      <c r="BU246" s="423">
        <f t="shared" si="353"/>
        <v>0</v>
      </c>
      <c r="BV246" s="423">
        <f t="shared" si="353"/>
        <v>0</v>
      </c>
      <c r="BW246" s="423">
        <f t="shared" si="353"/>
        <v>0</v>
      </c>
      <c r="BX246" s="423">
        <f t="shared" si="353"/>
        <v>0</v>
      </c>
      <c r="BY246" s="423">
        <f t="shared" si="353"/>
        <v>0</v>
      </c>
      <c r="BZ246" s="423">
        <f t="shared" si="353"/>
        <v>0</v>
      </c>
      <c r="CA246" s="423">
        <f t="shared" si="353"/>
        <v>0</v>
      </c>
      <c r="CB246" s="423">
        <f t="shared" si="353"/>
        <v>0</v>
      </c>
      <c r="CC246" s="423">
        <f t="shared" si="353"/>
        <v>0</v>
      </c>
      <c r="CD246" s="423">
        <f t="shared" si="353"/>
        <v>0</v>
      </c>
      <c r="CE246" s="423">
        <f t="shared" si="353"/>
        <v>0</v>
      </c>
      <c r="CF246" s="423">
        <f t="shared" si="353"/>
        <v>0</v>
      </c>
      <c r="CG246" s="423">
        <f t="shared" si="353"/>
        <v>0</v>
      </c>
      <c r="CH246" s="423">
        <f t="shared" si="353"/>
        <v>0</v>
      </c>
      <c r="CI246" s="423">
        <f t="shared" si="353"/>
        <v>0</v>
      </c>
      <c r="CJ246" s="423">
        <f t="shared" si="353"/>
        <v>0</v>
      </c>
      <c r="CK246" s="423">
        <f t="shared" si="353"/>
        <v>0</v>
      </c>
      <c r="CL246" s="423">
        <f t="shared" si="353"/>
        <v>0</v>
      </c>
      <c r="CM246" s="423">
        <f t="shared" si="353"/>
        <v>0</v>
      </c>
      <c r="CN246" s="423">
        <f t="shared" si="353"/>
        <v>0</v>
      </c>
      <c r="CO246" s="423">
        <f t="shared" si="353"/>
        <v>0</v>
      </c>
      <c r="CP246" s="423">
        <f t="shared" si="353"/>
        <v>0</v>
      </c>
      <c r="CQ246" s="423">
        <f t="shared" si="353"/>
        <v>0</v>
      </c>
      <c r="CR246" s="423">
        <f t="shared" si="353"/>
        <v>0</v>
      </c>
      <c r="CS246" s="423">
        <f t="shared" si="353"/>
        <v>0</v>
      </c>
      <c r="CT246" s="423">
        <f t="shared" si="353"/>
        <v>0</v>
      </c>
      <c r="CU246" s="423">
        <f t="shared" si="353"/>
        <v>0</v>
      </c>
      <c r="CV246" s="423">
        <f t="shared" si="353"/>
        <v>0</v>
      </c>
      <c r="CW246" s="423">
        <f t="shared" si="353"/>
        <v>0</v>
      </c>
      <c r="CX246" s="423">
        <f t="shared" si="353"/>
        <v>0</v>
      </c>
      <c r="CY246" s="423">
        <f t="shared" si="353"/>
        <v>0</v>
      </c>
      <c r="CZ246" s="423">
        <f t="shared" si="353"/>
        <v>0</v>
      </c>
      <c r="DA246" s="423">
        <f t="shared" si="353"/>
        <v>0</v>
      </c>
      <c r="DB246" s="423">
        <f t="shared" si="353"/>
        <v>0</v>
      </c>
      <c r="DC246" s="423">
        <f t="shared" si="353"/>
        <v>0</v>
      </c>
      <c r="DD246" s="423">
        <f t="shared" si="353"/>
        <v>0</v>
      </c>
      <c r="DE246" s="423">
        <f t="shared" si="353"/>
        <v>0</v>
      </c>
      <c r="DF246" s="423">
        <f t="shared" si="353"/>
        <v>0</v>
      </c>
      <c r="DG246" s="423">
        <f t="shared" si="353"/>
        <v>0</v>
      </c>
      <c r="DH246" s="423">
        <f t="shared" si="353"/>
        <v>0</v>
      </c>
      <c r="DI246" s="423">
        <f t="shared" si="353"/>
        <v>0</v>
      </c>
      <c r="DJ246" s="423">
        <f t="shared" si="353"/>
        <v>0</v>
      </c>
      <c r="DK246" s="423">
        <f t="shared" si="353"/>
        <v>0</v>
      </c>
      <c r="DL246" s="423">
        <f t="shared" si="353"/>
        <v>0</v>
      </c>
      <c r="DM246" s="423">
        <f t="shared" si="353"/>
        <v>0</v>
      </c>
      <c r="DN246" s="423">
        <f t="shared" si="353"/>
        <v>0</v>
      </c>
      <c r="DO246" s="423">
        <f t="shared" si="353"/>
        <v>0</v>
      </c>
      <c r="DP246" s="423">
        <f t="shared" si="353"/>
        <v>0</v>
      </c>
      <c r="DQ246" s="423">
        <f t="shared" si="353"/>
        <v>0</v>
      </c>
      <c r="DR246" s="423">
        <f t="shared" si="353"/>
        <v>0</v>
      </c>
      <c r="DS246" s="423">
        <f t="shared" si="353"/>
        <v>0</v>
      </c>
      <c r="DT246" s="423">
        <f t="shared" si="353"/>
        <v>0</v>
      </c>
      <c r="DU246" s="423">
        <f t="shared" si="353"/>
        <v>0</v>
      </c>
      <c r="DV246" s="423">
        <f t="shared" si="353"/>
        <v>0</v>
      </c>
      <c r="DW246" s="423">
        <f t="shared" si="353"/>
        <v>0</v>
      </c>
      <c r="DX246" s="423">
        <f t="shared" si="353"/>
        <v>0</v>
      </c>
      <c r="DY246" s="423">
        <f t="shared" si="353"/>
        <v>0</v>
      </c>
      <c r="DZ246" s="423">
        <f t="shared" si="353"/>
        <v>0</v>
      </c>
      <c r="EA246" s="423">
        <f t="shared" si="353"/>
        <v>0</v>
      </c>
      <c r="EB246" s="423">
        <f t="shared" ref="EB246:FA246" si="354">IF(EB$124=0,0,SUM(EB120)/EB$124*EB$127)</f>
        <v>0</v>
      </c>
      <c r="EC246" s="423">
        <f t="shared" si="354"/>
        <v>0</v>
      </c>
      <c r="ED246" s="423">
        <f t="shared" si="354"/>
        <v>0</v>
      </c>
      <c r="EE246" s="423">
        <f t="shared" si="354"/>
        <v>0</v>
      </c>
      <c r="EF246" s="423">
        <f t="shared" si="354"/>
        <v>0</v>
      </c>
      <c r="EG246" s="423">
        <f t="shared" si="354"/>
        <v>0</v>
      </c>
      <c r="EH246" s="423">
        <f t="shared" si="354"/>
        <v>0</v>
      </c>
      <c r="EI246" s="423">
        <f t="shared" si="354"/>
        <v>0</v>
      </c>
      <c r="EJ246" s="423">
        <f t="shared" si="354"/>
        <v>0</v>
      </c>
      <c r="EK246" s="423">
        <f t="shared" si="354"/>
        <v>0</v>
      </c>
      <c r="EL246" s="423">
        <f t="shared" si="354"/>
        <v>0</v>
      </c>
      <c r="EM246" s="423">
        <f t="shared" si="354"/>
        <v>0</v>
      </c>
      <c r="EN246" s="423">
        <f t="shared" si="354"/>
        <v>0</v>
      </c>
      <c r="EO246" s="423">
        <f t="shared" si="354"/>
        <v>0</v>
      </c>
      <c r="EP246" s="423">
        <f t="shared" si="354"/>
        <v>0</v>
      </c>
      <c r="EQ246" s="423">
        <f t="shared" si="354"/>
        <v>0</v>
      </c>
      <c r="ER246" s="423">
        <f t="shared" si="354"/>
        <v>0</v>
      </c>
      <c r="ES246" s="423">
        <f t="shared" si="354"/>
        <v>0</v>
      </c>
      <c r="ET246" s="423">
        <f t="shared" si="354"/>
        <v>0</v>
      </c>
      <c r="EU246" s="423">
        <f t="shared" si="354"/>
        <v>0</v>
      </c>
      <c r="EV246" s="423">
        <f t="shared" si="354"/>
        <v>0</v>
      </c>
      <c r="EW246" s="423">
        <f t="shared" si="354"/>
        <v>0</v>
      </c>
      <c r="EX246" s="423">
        <f t="shared" si="354"/>
        <v>0</v>
      </c>
      <c r="EY246" s="423">
        <f t="shared" si="354"/>
        <v>0</v>
      </c>
      <c r="EZ246" s="423">
        <f t="shared" si="354"/>
        <v>0</v>
      </c>
      <c r="FA246" s="423">
        <f t="shared" si="354"/>
        <v>0</v>
      </c>
      <c r="FB246" s="393" t="str">
        <f t="shared" si="204"/>
        <v>632</v>
      </c>
    </row>
    <row r="247" spans="1:158" x14ac:dyDescent="0.15">
      <c r="A247" s="423" t="s">
        <v>1714</v>
      </c>
      <c r="B247" s="423" t="s">
        <v>554</v>
      </c>
      <c r="C247" s="424">
        <f t="shared" si="200"/>
        <v>0</v>
      </c>
      <c r="D247" s="423">
        <f t="shared" ref="D247:BO247" si="355">IF(D$124=0,0,SUM(D121)/D$124*D$127)</f>
        <v>0</v>
      </c>
      <c r="E247" s="423">
        <f t="shared" si="355"/>
        <v>0</v>
      </c>
      <c r="F247" s="423">
        <f t="shared" si="355"/>
        <v>0</v>
      </c>
      <c r="G247" s="423">
        <f t="shared" si="355"/>
        <v>0</v>
      </c>
      <c r="H247" s="423">
        <f t="shared" si="355"/>
        <v>0</v>
      </c>
      <c r="I247" s="423">
        <f t="shared" si="355"/>
        <v>0</v>
      </c>
      <c r="J247" s="423">
        <f t="shared" si="355"/>
        <v>0</v>
      </c>
      <c r="K247" s="423">
        <f t="shared" si="355"/>
        <v>0</v>
      </c>
      <c r="L247" s="423">
        <f t="shared" si="355"/>
        <v>0</v>
      </c>
      <c r="M247" s="423">
        <f t="shared" si="355"/>
        <v>0</v>
      </c>
      <c r="N247" s="423">
        <f t="shared" si="355"/>
        <v>0</v>
      </c>
      <c r="O247" s="423">
        <f t="shared" si="355"/>
        <v>0</v>
      </c>
      <c r="P247" s="423">
        <f t="shared" si="355"/>
        <v>0</v>
      </c>
      <c r="Q247" s="423">
        <f t="shared" si="355"/>
        <v>0</v>
      </c>
      <c r="R247" s="423">
        <f t="shared" si="355"/>
        <v>0</v>
      </c>
      <c r="S247" s="423">
        <f t="shared" si="355"/>
        <v>0</v>
      </c>
      <c r="T247" s="423">
        <f t="shared" si="355"/>
        <v>0</v>
      </c>
      <c r="U247" s="423">
        <f t="shared" si="355"/>
        <v>0</v>
      </c>
      <c r="V247" s="423">
        <f t="shared" si="355"/>
        <v>0</v>
      </c>
      <c r="W247" s="423">
        <f t="shared" si="355"/>
        <v>0</v>
      </c>
      <c r="X247" s="423">
        <f t="shared" si="355"/>
        <v>0</v>
      </c>
      <c r="Y247" s="423">
        <f t="shared" si="355"/>
        <v>0</v>
      </c>
      <c r="Z247" s="423">
        <f t="shared" si="355"/>
        <v>0</v>
      </c>
      <c r="AA247" s="423">
        <f t="shared" si="355"/>
        <v>0</v>
      </c>
      <c r="AB247" s="423">
        <f t="shared" si="355"/>
        <v>0</v>
      </c>
      <c r="AC247" s="423">
        <f t="shared" si="355"/>
        <v>0</v>
      </c>
      <c r="AD247" s="423">
        <f t="shared" si="355"/>
        <v>0</v>
      </c>
      <c r="AE247" s="423">
        <f t="shared" si="355"/>
        <v>0</v>
      </c>
      <c r="AF247" s="423">
        <f t="shared" si="355"/>
        <v>0</v>
      </c>
      <c r="AG247" s="423">
        <f t="shared" si="355"/>
        <v>0</v>
      </c>
      <c r="AH247" s="423">
        <f t="shared" si="355"/>
        <v>0</v>
      </c>
      <c r="AI247" s="423">
        <f t="shared" si="355"/>
        <v>0</v>
      </c>
      <c r="AJ247" s="423">
        <f t="shared" si="355"/>
        <v>0</v>
      </c>
      <c r="AK247" s="423">
        <f t="shared" si="355"/>
        <v>0</v>
      </c>
      <c r="AL247" s="423">
        <f t="shared" si="355"/>
        <v>0</v>
      </c>
      <c r="AM247" s="423">
        <f t="shared" si="355"/>
        <v>0</v>
      </c>
      <c r="AN247" s="423">
        <f t="shared" si="355"/>
        <v>0</v>
      </c>
      <c r="AO247" s="423">
        <f t="shared" si="355"/>
        <v>0</v>
      </c>
      <c r="AP247" s="423">
        <f t="shared" si="355"/>
        <v>0</v>
      </c>
      <c r="AQ247" s="423">
        <f t="shared" si="355"/>
        <v>0</v>
      </c>
      <c r="AR247" s="423">
        <f t="shared" si="355"/>
        <v>0</v>
      </c>
      <c r="AS247" s="423">
        <f t="shared" si="355"/>
        <v>0</v>
      </c>
      <c r="AT247" s="423">
        <f t="shared" si="355"/>
        <v>0</v>
      </c>
      <c r="AU247" s="423">
        <f t="shared" si="355"/>
        <v>0</v>
      </c>
      <c r="AV247" s="423">
        <f t="shared" si="355"/>
        <v>0</v>
      </c>
      <c r="AW247" s="423">
        <f t="shared" si="355"/>
        <v>0</v>
      </c>
      <c r="AX247" s="423">
        <f t="shared" si="355"/>
        <v>0</v>
      </c>
      <c r="AY247" s="423">
        <f t="shared" si="355"/>
        <v>0</v>
      </c>
      <c r="AZ247" s="423">
        <f t="shared" si="355"/>
        <v>0</v>
      </c>
      <c r="BA247" s="423">
        <f t="shared" si="355"/>
        <v>0</v>
      </c>
      <c r="BB247" s="423">
        <f t="shared" si="355"/>
        <v>0</v>
      </c>
      <c r="BC247" s="423">
        <f t="shared" si="355"/>
        <v>0</v>
      </c>
      <c r="BD247" s="423">
        <f t="shared" si="355"/>
        <v>0</v>
      </c>
      <c r="BE247" s="423">
        <f t="shared" si="355"/>
        <v>0</v>
      </c>
      <c r="BF247" s="423">
        <f t="shared" si="355"/>
        <v>0</v>
      </c>
      <c r="BG247" s="423">
        <f t="shared" si="355"/>
        <v>0</v>
      </c>
      <c r="BH247" s="423">
        <f t="shared" si="355"/>
        <v>0</v>
      </c>
      <c r="BI247" s="423">
        <f t="shared" si="355"/>
        <v>0</v>
      </c>
      <c r="BJ247" s="423">
        <f t="shared" si="355"/>
        <v>0</v>
      </c>
      <c r="BK247" s="423">
        <f t="shared" si="355"/>
        <v>0</v>
      </c>
      <c r="BL247" s="423">
        <f t="shared" si="355"/>
        <v>0</v>
      </c>
      <c r="BM247" s="423">
        <f t="shared" si="355"/>
        <v>0</v>
      </c>
      <c r="BN247" s="423">
        <f t="shared" si="355"/>
        <v>0</v>
      </c>
      <c r="BO247" s="423">
        <f t="shared" si="355"/>
        <v>0</v>
      </c>
      <c r="BP247" s="423">
        <f t="shared" ref="BP247:EA247" si="356">IF(BP$124=0,0,SUM(BP121)/BP$124*BP$127)</f>
        <v>0</v>
      </c>
      <c r="BQ247" s="423">
        <f t="shared" si="356"/>
        <v>0</v>
      </c>
      <c r="BR247" s="423">
        <f t="shared" si="356"/>
        <v>0</v>
      </c>
      <c r="BS247" s="423">
        <f t="shared" si="356"/>
        <v>0</v>
      </c>
      <c r="BT247" s="423">
        <f t="shared" si="356"/>
        <v>0</v>
      </c>
      <c r="BU247" s="423">
        <f t="shared" si="356"/>
        <v>0</v>
      </c>
      <c r="BV247" s="423">
        <f t="shared" si="356"/>
        <v>0</v>
      </c>
      <c r="BW247" s="423">
        <f t="shared" si="356"/>
        <v>0</v>
      </c>
      <c r="BX247" s="423">
        <f t="shared" si="356"/>
        <v>0</v>
      </c>
      <c r="BY247" s="423">
        <f t="shared" si="356"/>
        <v>0</v>
      </c>
      <c r="BZ247" s="423">
        <f t="shared" si="356"/>
        <v>0</v>
      </c>
      <c r="CA247" s="423">
        <f t="shared" si="356"/>
        <v>0</v>
      </c>
      <c r="CB247" s="423">
        <f t="shared" si="356"/>
        <v>0</v>
      </c>
      <c r="CC247" s="423">
        <f t="shared" si="356"/>
        <v>0</v>
      </c>
      <c r="CD247" s="423">
        <f t="shared" si="356"/>
        <v>0</v>
      </c>
      <c r="CE247" s="423">
        <f t="shared" si="356"/>
        <v>0</v>
      </c>
      <c r="CF247" s="423">
        <f t="shared" si="356"/>
        <v>0</v>
      </c>
      <c r="CG247" s="423">
        <f t="shared" si="356"/>
        <v>0</v>
      </c>
      <c r="CH247" s="423">
        <f t="shared" si="356"/>
        <v>0</v>
      </c>
      <c r="CI247" s="423">
        <f t="shared" si="356"/>
        <v>0</v>
      </c>
      <c r="CJ247" s="423">
        <f t="shared" si="356"/>
        <v>0</v>
      </c>
      <c r="CK247" s="423">
        <f t="shared" si="356"/>
        <v>0</v>
      </c>
      <c r="CL247" s="423">
        <f t="shared" si="356"/>
        <v>0</v>
      </c>
      <c r="CM247" s="423">
        <f t="shared" si="356"/>
        <v>0</v>
      </c>
      <c r="CN247" s="423">
        <f t="shared" si="356"/>
        <v>0</v>
      </c>
      <c r="CO247" s="423">
        <f t="shared" si="356"/>
        <v>0</v>
      </c>
      <c r="CP247" s="423">
        <f t="shared" si="356"/>
        <v>0</v>
      </c>
      <c r="CQ247" s="423">
        <f t="shared" si="356"/>
        <v>0</v>
      </c>
      <c r="CR247" s="423">
        <f t="shared" si="356"/>
        <v>0</v>
      </c>
      <c r="CS247" s="423">
        <f t="shared" si="356"/>
        <v>0</v>
      </c>
      <c r="CT247" s="423">
        <f t="shared" si="356"/>
        <v>0</v>
      </c>
      <c r="CU247" s="423">
        <f t="shared" si="356"/>
        <v>0</v>
      </c>
      <c r="CV247" s="423">
        <f t="shared" si="356"/>
        <v>0</v>
      </c>
      <c r="CW247" s="423">
        <f t="shared" si="356"/>
        <v>0</v>
      </c>
      <c r="CX247" s="423">
        <f t="shared" si="356"/>
        <v>0</v>
      </c>
      <c r="CY247" s="423">
        <f t="shared" si="356"/>
        <v>0</v>
      </c>
      <c r="CZ247" s="423">
        <f t="shared" si="356"/>
        <v>0</v>
      </c>
      <c r="DA247" s="423">
        <f t="shared" si="356"/>
        <v>0</v>
      </c>
      <c r="DB247" s="423">
        <f t="shared" si="356"/>
        <v>0</v>
      </c>
      <c r="DC247" s="423">
        <f t="shared" si="356"/>
        <v>0</v>
      </c>
      <c r="DD247" s="423">
        <f t="shared" si="356"/>
        <v>0</v>
      </c>
      <c r="DE247" s="423">
        <f t="shared" si="356"/>
        <v>0</v>
      </c>
      <c r="DF247" s="423">
        <f t="shared" si="356"/>
        <v>0</v>
      </c>
      <c r="DG247" s="423">
        <f t="shared" si="356"/>
        <v>0</v>
      </c>
      <c r="DH247" s="423">
        <f t="shared" si="356"/>
        <v>0</v>
      </c>
      <c r="DI247" s="423">
        <f t="shared" si="356"/>
        <v>0</v>
      </c>
      <c r="DJ247" s="423">
        <f t="shared" si="356"/>
        <v>0</v>
      </c>
      <c r="DK247" s="423">
        <f t="shared" si="356"/>
        <v>0</v>
      </c>
      <c r="DL247" s="423">
        <f t="shared" si="356"/>
        <v>0</v>
      </c>
      <c r="DM247" s="423">
        <f t="shared" si="356"/>
        <v>0</v>
      </c>
      <c r="DN247" s="423">
        <f t="shared" si="356"/>
        <v>0</v>
      </c>
      <c r="DO247" s="423">
        <f t="shared" si="356"/>
        <v>0</v>
      </c>
      <c r="DP247" s="423">
        <f t="shared" si="356"/>
        <v>0</v>
      </c>
      <c r="DQ247" s="423">
        <f t="shared" si="356"/>
        <v>0</v>
      </c>
      <c r="DR247" s="423">
        <f t="shared" si="356"/>
        <v>0</v>
      </c>
      <c r="DS247" s="423">
        <f t="shared" si="356"/>
        <v>0</v>
      </c>
      <c r="DT247" s="423">
        <f t="shared" si="356"/>
        <v>0</v>
      </c>
      <c r="DU247" s="423">
        <f t="shared" si="356"/>
        <v>0</v>
      </c>
      <c r="DV247" s="423">
        <f t="shared" si="356"/>
        <v>0</v>
      </c>
      <c r="DW247" s="423">
        <f t="shared" si="356"/>
        <v>0</v>
      </c>
      <c r="DX247" s="423">
        <f t="shared" si="356"/>
        <v>0</v>
      </c>
      <c r="DY247" s="423">
        <f t="shared" si="356"/>
        <v>0</v>
      </c>
      <c r="DZ247" s="423">
        <f t="shared" si="356"/>
        <v>0</v>
      </c>
      <c r="EA247" s="423">
        <f t="shared" si="356"/>
        <v>0</v>
      </c>
      <c r="EB247" s="423">
        <f t="shared" ref="EB247:FA247" si="357">IF(EB$124=0,0,SUM(EB121)/EB$124*EB$127)</f>
        <v>0</v>
      </c>
      <c r="EC247" s="423">
        <f t="shared" si="357"/>
        <v>0</v>
      </c>
      <c r="ED247" s="423">
        <f t="shared" si="357"/>
        <v>0</v>
      </c>
      <c r="EE247" s="423">
        <f t="shared" si="357"/>
        <v>0</v>
      </c>
      <c r="EF247" s="423">
        <f t="shared" si="357"/>
        <v>0</v>
      </c>
      <c r="EG247" s="423">
        <f t="shared" si="357"/>
        <v>0</v>
      </c>
      <c r="EH247" s="423">
        <f t="shared" si="357"/>
        <v>0</v>
      </c>
      <c r="EI247" s="423">
        <f t="shared" si="357"/>
        <v>0</v>
      </c>
      <c r="EJ247" s="423">
        <f t="shared" si="357"/>
        <v>0</v>
      </c>
      <c r="EK247" s="423">
        <f t="shared" si="357"/>
        <v>0</v>
      </c>
      <c r="EL247" s="423">
        <f t="shared" si="357"/>
        <v>0</v>
      </c>
      <c r="EM247" s="423">
        <f t="shared" si="357"/>
        <v>0</v>
      </c>
      <c r="EN247" s="423">
        <f t="shared" si="357"/>
        <v>0</v>
      </c>
      <c r="EO247" s="423">
        <f t="shared" si="357"/>
        <v>0</v>
      </c>
      <c r="EP247" s="423">
        <f t="shared" si="357"/>
        <v>0</v>
      </c>
      <c r="EQ247" s="423">
        <f t="shared" si="357"/>
        <v>0</v>
      </c>
      <c r="ER247" s="423">
        <f t="shared" si="357"/>
        <v>0</v>
      </c>
      <c r="ES247" s="423">
        <f t="shared" si="357"/>
        <v>0</v>
      </c>
      <c r="ET247" s="423">
        <f t="shared" si="357"/>
        <v>0</v>
      </c>
      <c r="EU247" s="423">
        <f t="shared" si="357"/>
        <v>0</v>
      </c>
      <c r="EV247" s="423">
        <f t="shared" si="357"/>
        <v>0</v>
      </c>
      <c r="EW247" s="423">
        <f t="shared" si="357"/>
        <v>0</v>
      </c>
      <c r="EX247" s="423">
        <f t="shared" si="357"/>
        <v>0</v>
      </c>
      <c r="EY247" s="423">
        <f t="shared" si="357"/>
        <v>0</v>
      </c>
      <c r="EZ247" s="423">
        <f t="shared" si="357"/>
        <v>0</v>
      </c>
      <c r="FA247" s="423">
        <f t="shared" si="357"/>
        <v>0</v>
      </c>
      <c r="FB247" s="393" t="str">
        <f t="shared" si="204"/>
        <v>632</v>
      </c>
    </row>
    <row r="248" spans="1:158" x14ac:dyDescent="0.15">
      <c r="A248" s="423" t="s">
        <v>1713</v>
      </c>
      <c r="B248" s="423" t="s">
        <v>586</v>
      </c>
      <c r="C248" s="424">
        <f t="shared" si="200"/>
        <v>0</v>
      </c>
      <c r="D248" s="423">
        <f t="shared" ref="D248:BO248" si="358">IF(D$124=0,0,SUM(D122)/D$124*D$127)</f>
        <v>0</v>
      </c>
      <c r="E248" s="423">
        <f t="shared" si="358"/>
        <v>0</v>
      </c>
      <c r="F248" s="423">
        <f t="shared" si="358"/>
        <v>0</v>
      </c>
      <c r="G248" s="423">
        <f t="shared" si="358"/>
        <v>0</v>
      </c>
      <c r="H248" s="423">
        <f t="shared" si="358"/>
        <v>0</v>
      </c>
      <c r="I248" s="423">
        <f t="shared" si="358"/>
        <v>0</v>
      </c>
      <c r="J248" s="423">
        <f t="shared" si="358"/>
        <v>0</v>
      </c>
      <c r="K248" s="423">
        <f t="shared" si="358"/>
        <v>0</v>
      </c>
      <c r="L248" s="423">
        <f t="shared" si="358"/>
        <v>0</v>
      </c>
      <c r="M248" s="423">
        <f t="shared" si="358"/>
        <v>0</v>
      </c>
      <c r="N248" s="423">
        <f t="shared" si="358"/>
        <v>0</v>
      </c>
      <c r="O248" s="423">
        <f t="shared" si="358"/>
        <v>0</v>
      </c>
      <c r="P248" s="423">
        <f t="shared" si="358"/>
        <v>0</v>
      </c>
      <c r="Q248" s="423">
        <f t="shared" si="358"/>
        <v>0</v>
      </c>
      <c r="R248" s="423">
        <f t="shared" si="358"/>
        <v>0</v>
      </c>
      <c r="S248" s="423">
        <f t="shared" si="358"/>
        <v>0</v>
      </c>
      <c r="T248" s="423">
        <f t="shared" si="358"/>
        <v>0</v>
      </c>
      <c r="U248" s="423">
        <f t="shared" si="358"/>
        <v>0</v>
      </c>
      <c r="V248" s="423">
        <f t="shared" si="358"/>
        <v>0</v>
      </c>
      <c r="W248" s="423">
        <f t="shared" si="358"/>
        <v>0</v>
      </c>
      <c r="X248" s="423">
        <f t="shared" si="358"/>
        <v>0</v>
      </c>
      <c r="Y248" s="423">
        <f t="shared" si="358"/>
        <v>0</v>
      </c>
      <c r="Z248" s="423">
        <f t="shared" si="358"/>
        <v>0</v>
      </c>
      <c r="AA248" s="423">
        <f t="shared" si="358"/>
        <v>0</v>
      </c>
      <c r="AB248" s="423">
        <f t="shared" si="358"/>
        <v>0</v>
      </c>
      <c r="AC248" s="423">
        <f t="shared" si="358"/>
        <v>0</v>
      </c>
      <c r="AD248" s="423">
        <f t="shared" si="358"/>
        <v>0</v>
      </c>
      <c r="AE248" s="423">
        <f t="shared" si="358"/>
        <v>0</v>
      </c>
      <c r="AF248" s="423">
        <f t="shared" si="358"/>
        <v>0</v>
      </c>
      <c r="AG248" s="423">
        <f t="shared" si="358"/>
        <v>0</v>
      </c>
      <c r="AH248" s="423">
        <f t="shared" si="358"/>
        <v>0</v>
      </c>
      <c r="AI248" s="423">
        <f t="shared" si="358"/>
        <v>0</v>
      </c>
      <c r="AJ248" s="423">
        <f t="shared" si="358"/>
        <v>0</v>
      </c>
      <c r="AK248" s="423">
        <f t="shared" si="358"/>
        <v>0</v>
      </c>
      <c r="AL248" s="423">
        <f t="shared" si="358"/>
        <v>0</v>
      </c>
      <c r="AM248" s="423">
        <f t="shared" si="358"/>
        <v>0</v>
      </c>
      <c r="AN248" s="423">
        <f t="shared" si="358"/>
        <v>0</v>
      </c>
      <c r="AO248" s="423">
        <f t="shared" si="358"/>
        <v>0</v>
      </c>
      <c r="AP248" s="423">
        <f t="shared" si="358"/>
        <v>0</v>
      </c>
      <c r="AQ248" s="423">
        <f t="shared" si="358"/>
        <v>0</v>
      </c>
      <c r="AR248" s="423">
        <f t="shared" si="358"/>
        <v>0</v>
      </c>
      <c r="AS248" s="423">
        <f t="shared" si="358"/>
        <v>0</v>
      </c>
      <c r="AT248" s="423">
        <f t="shared" si="358"/>
        <v>0</v>
      </c>
      <c r="AU248" s="423">
        <f t="shared" si="358"/>
        <v>0</v>
      </c>
      <c r="AV248" s="423">
        <f t="shared" si="358"/>
        <v>0</v>
      </c>
      <c r="AW248" s="423">
        <f t="shared" si="358"/>
        <v>0</v>
      </c>
      <c r="AX248" s="423">
        <f t="shared" si="358"/>
        <v>0</v>
      </c>
      <c r="AY248" s="423">
        <f t="shared" si="358"/>
        <v>0</v>
      </c>
      <c r="AZ248" s="423">
        <f t="shared" si="358"/>
        <v>0</v>
      </c>
      <c r="BA248" s="423">
        <f t="shared" si="358"/>
        <v>0</v>
      </c>
      <c r="BB248" s="423">
        <f t="shared" si="358"/>
        <v>0</v>
      </c>
      <c r="BC248" s="423">
        <f t="shared" si="358"/>
        <v>0</v>
      </c>
      <c r="BD248" s="423">
        <f t="shared" si="358"/>
        <v>0</v>
      </c>
      <c r="BE248" s="423">
        <f t="shared" si="358"/>
        <v>0</v>
      </c>
      <c r="BF248" s="423">
        <f t="shared" si="358"/>
        <v>0</v>
      </c>
      <c r="BG248" s="423">
        <f t="shared" si="358"/>
        <v>0</v>
      </c>
      <c r="BH248" s="423">
        <f t="shared" si="358"/>
        <v>0</v>
      </c>
      <c r="BI248" s="423">
        <f t="shared" si="358"/>
        <v>0</v>
      </c>
      <c r="BJ248" s="423">
        <f t="shared" si="358"/>
        <v>0</v>
      </c>
      <c r="BK248" s="423">
        <f t="shared" si="358"/>
        <v>0</v>
      </c>
      <c r="BL248" s="423">
        <f t="shared" si="358"/>
        <v>0</v>
      </c>
      <c r="BM248" s="423">
        <f t="shared" si="358"/>
        <v>0</v>
      </c>
      <c r="BN248" s="423">
        <f t="shared" si="358"/>
        <v>0</v>
      </c>
      <c r="BO248" s="423">
        <f t="shared" si="358"/>
        <v>0</v>
      </c>
      <c r="BP248" s="423">
        <f t="shared" ref="BP248:EA248" si="359">IF(BP$124=0,0,SUM(BP122)/BP$124*BP$127)</f>
        <v>0</v>
      </c>
      <c r="BQ248" s="423">
        <f t="shared" si="359"/>
        <v>0</v>
      </c>
      <c r="BR248" s="423">
        <f t="shared" si="359"/>
        <v>0</v>
      </c>
      <c r="BS248" s="423">
        <f t="shared" si="359"/>
        <v>0</v>
      </c>
      <c r="BT248" s="423">
        <f t="shared" si="359"/>
        <v>0</v>
      </c>
      <c r="BU248" s="423">
        <f t="shared" si="359"/>
        <v>0</v>
      </c>
      <c r="BV248" s="423">
        <f t="shared" si="359"/>
        <v>0</v>
      </c>
      <c r="BW248" s="423">
        <f t="shared" si="359"/>
        <v>0</v>
      </c>
      <c r="BX248" s="423">
        <f t="shared" si="359"/>
        <v>0</v>
      </c>
      <c r="BY248" s="423">
        <f t="shared" si="359"/>
        <v>0</v>
      </c>
      <c r="BZ248" s="423">
        <f t="shared" si="359"/>
        <v>0</v>
      </c>
      <c r="CA248" s="423">
        <f t="shared" si="359"/>
        <v>0</v>
      </c>
      <c r="CB248" s="423">
        <f t="shared" si="359"/>
        <v>0</v>
      </c>
      <c r="CC248" s="423">
        <f t="shared" si="359"/>
        <v>0</v>
      </c>
      <c r="CD248" s="423">
        <f t="shared" si="359"/>
        <v>0</v>
      </c>
      <c r="CE248" s="423">
        <f t="shared" si="359"/>
        <v>0</v>
      </c>
      <c r="CF248" s="423">
        <f t="shared" si="359"/>
        <v>0</v>
      </c>
      <c r="CG248" s="423">
        <f t="shared" si="359"/>
        <v>0</v>
      </c>
      <c r="CH248" s="423">
        <f t="shared" si="359"/>
        <v>0</v>
      </c>
      <c r="CI248" s="423">
        <f t="shared" si="359"/>
        <v>0</v>
      </c>
      <c r="CJ248" s="423">
        <f t="shared" si="359"/>
        <v>0</v>
      </c>
      <c r="CK248" s="423">
        <f t="shared" si="359"/>
        <v>0</v>
      </c>
      <c r="CL248" s="423">
        <f t="shared" si="359"/>
        <v>0</v>
      </c>
      <c r="CM248" s="423">
        <f t="shared" si="359"/>
        <v>0</v>
      </c>
      <c r="CN248" s="423">
        <f t="shared" si="359"/>
        <v>0</v>
      </c>
      <c r="CO248" s="423">
        <f t="shared" si="359"/>
        <v>0</v>
      </c>
      <c r="CP248" s="423">
        <f t="shared" si="359"/>
        <v>0</v>
      </c>
      <c r="CQ248" s="423">
        <f t="shared" si="359"/>
        <v>0</v>
      </c>
      <c r="CR248" s="423">
        <f t="shared" si="359"/>
        <v>0</v>
      </c>
      <c r="CS248" s="423">
        <f t="shared" si="359"/>
        <v>0</v>
      </c>
      <c r="CT248" s="423">
        <f t="shared" si="359"/>
        <v>0</v>
      </c>
      <c r="CU248" s="423">
        <f t="shared" si="359"/>
        <v>0</v>
      </c>
      <c r="CV248" s="423">
        <f t="shared" si="359"/>
        <v>0</v>
      </c>
      <c r="CW248" s="423">
        <f t="shared" si="359"/>
        <v>0</v>
      </c>
      <c r="CX248" s="423">
        <f t="shared" si="359"/>
        <v>0</v>
      </c>
      <c r="CY248" s="423">
        <f t="shared" si="359"/>
        <v>0</v>
      </c>
      <c r="CZ248" s="423">
        <f t="shared" si="359"/>
        <v>0</v>
      </c>
      <c r="DA248" s="423">
        <f t="shared" si="359"/>
        <v>0</v>
      </c>
      <c r="DB248" s="423">
        <f t="shared" si="359"/>
        <v>0</v>
      </c>
      <c r="DC248" s="423">
        <f t="shared" si="359"/>
        <v>0</v>
      </c>
      <c r="DD248" s="423">
        <f t="shared" si="359"/>
        <v>0</v>
      </c>
      <c r="DE248" s="423">
        <f t="shared" si="359"/>
        <v>0</v>
      </c>
      <c r="DF248" s="423">
        <f t="shared" si="359"/>
        <v>0</v>
      </c>
      <c r="DG248" s="423">
        <f t="shared" si="359"/>
        <v>0</v>
      </c>
      <c r="DH248" s="423">
        <f t="shared" si="359"/>
        <v>0</v>
      </c>
      <c r="DI248" s="423">
        <f t="shared" si="359"/>
        <v>0</v>
      </c>
      <c r="DJ248" s="423">
        <f t="shared" si="359"/>
        <v>0</v>
      </c>
      <c r="DK248" s="423">
        <f t="shared" si="359"/>
        <v>0</v>
      </c>
      <c r="DL248" s="423">
        <f t="shared" si="359"/>
        <v>0</v>
      </c>
      <c r="DM248" s="423">
        <f t="shared" si="359"/>
        <v>0</v>
      </c>
      <c r="DN248" s="423">
        <f t="shared" si="359"/>
        <v>0</v>
      </c>
      <c r="DO248" s="423">
        <f t="shared" si="359"/>
        <v>0</v>
      </c>
      <c r="DP248" s="423">
        <f t="shared" si="359"/>
        <v>0</v>
      </c>
      <c r="DQ248" s="423">
        <f t="shared" si="359"/>
        <v>0</v>
      </c>
      <c r="DR248" s="423">
        <f t="shared" si="359"/>
        <v>0</v>
      </c>
      <c r="DS248" s="423">
        <f t="shared" si="359"/>
        <v>0</v>
      </c>
      <c r="DT248" s="423">
        <f t="shared" si="359"/>
        <v>0</v>
      </c>
      <c r="DU248" s="423">
        <f t="shared" si="359"/>
        <v>0</v>
      </c>
      <c r="DV248" s="423">
        <f t="shared" si="359"/>
        <v>0</v>
      </c>
      <c r="DW248" s="423">
        <f t="shared" si="359"/>
        <v>0</v>
      </c>
      <c r="DX248" s="423">
        <f t="shared" si="359"/>
        <v>0</v>
      </c>
      <c r="DY248" s="423">
        <f t="shared" si="359"/>
        <v>0</v>
      </c>
      <c r="DZ248" s="423">
        <f t="shared" si="359"/>
        <v>0</v>
      </c>
      <c r="EA248" s="423">
        <f t="shared" si="359"/>
        <v>0</v>
      </c>
      <c r="EB248" s="423">
        <f t="shared" ref="EB248:FA248" si="360">IF(EB$124=0,0,SUM(EB122)/EB$124*EB$127)</f>
        <v>0</v>
      </c>
      <c r="EC248" s="423">
        <f t="shared" si="360"/>
        <v>0</v>
      </c>
      <c r="ED248" s="423">
        <f t="shared" si="360"/>
        <v>0</v>
      </c>
      <c r="EE248" s="423">
        <f t="shared" si="360"/>
        <v>0</v>
      </c>
      <c r="EF248" s="423">
        <f t="shared" si="360"/>
        <v>0</v>
      </c>
      <c r="EG248" s="423">
        <f t="shared" si="360"/>
        <v>0</v>
      </c>
      <c r="EH248" s="423">
        <f t="shared" si="360"/>
        <v>0</v>
      </c>
      <c r="EI248" s="423">
        <f t="shared" si="360"/>
        <v>0</v>
      </c>
      <c r="EJ248" s="423">
        <f t="shared" si="360"/>
        <v>0</v>
      </c>
      <c r="EK248" s="423">
        <f t="shared" si="360"/>
        <v>0</v>
      </c>
      <c r="EL248" s="423">
        <f t="shared" si="360"/>
        <v>0</v>
      </c>
      <c r="EM248" s="423">
        <f t="shared" si="360"/>
        <v>0</v>
      </c>
      <c r="EN248" s="423">
        <f t="shared" si="360"/>
        <v>0</v>
      </c>
      <c r="EO248" s="423">
        <f t="shared" si="360"/>
        <v>0</v>
      </c>
      <c r="EP248" s="423">
        <f t="shared" si="360"/>
        <v>0</v>
      </c>
      <c r="EQ248" s="423">
        <f t="shared" si="360"/>
        <v>0</v>
      </c>
      <c r="ER248" s="423">
        <f t="shared" si="360"/>
        <v>0</v>
      </c>
      <c r="ES248" s="423">
        <f t="shared" si="360"/>
        <v>0</v>
      </c>
      <c r="ET248" s="423">
        <f t="shared" si="360"/>
        <v>0</v>
      </c>
      <c r="EU248" s="423">
        <f t="shared" si="360"/>
        <v>0</v>
      </c>
      <c r="EV248" s="423">
        <f t="shared" si="360"/>
        <v>0</v>
      </c>
      <c r="EW248" s="423">
        <f t="shared" si="360"/>
        <v>0</v>
      </c>
      <c r="EX248" s="423">
        <f t="shared" si="360"/>
        <v>0</v>
      </c>
      <c r="EY248" s="423">
        <f t="shared" si="360"/>
        <v>0</v>
      </c>
      <c r="EZ248" s="423">
        <f t="shared" si="360"/>
        <v>0</v>
      </c>
      <c r="FA248" s="423">
        <f t="shared" si="360"/>
        <v>0</v>
      </c>
      <c r="FB248" s="393" t="str">
        <f t="shared" si="204"/>
        <v>669</v>
      </c>
    </row>
    <row r="249" spans="1:158" x14ac:dyDescent="0.15">
      <c r="A249" s="423" t="s">
        <v>1712</v>
      </c>
      <c r="B249" s="423" t="s">
        <v>1242</v>
      </c>
      <c r="C249" s="424">
        <f t="shared" si="200"/>
        <v>0</v>
      </c>
      <c r="D249" s="423">
        <f t="shared" ref="D249:BO249" si="361">IF(D$124=0,0,SUM(D123)/D$124*D$127)</f>
        <v>0</v>
      </c>
      <c r="E249" s="423">
        <f t="shared" si="361"/>
        <v>0</v>
      </c>
      <c r="F249" s="423">
        <f t="shared" si="361"/>
        <v>0</v>
      </c>
      <c r="G249" s="423">
        <f t="shared" si="361"/>
        <v>0</v>
      </c>
      <c r="H249" s="423">
        <f t="shared" si="361"/>
        <v>0</v>
      </c>
      <c r="I249" s="423">
        <f t="shared" si="361"/>
        <v>0</v>
      </c>
      <c r="J249" s="423">
        <f t="shared" si="361"/>
        <v>0</v>
      </c>
      <c r="K249" s="423">
        <f t="shared" si="361"/>
        <v>0</v>
      </c>
      <c r="L249" s="423">
        <f t="shared" si="361"/>
        <v>0</v>
      </c>
      <c r="M249" s="423">
        <f t="shared" si="361"/>
        <v>0</v>
      </c>
      <c r="N249" s="423">
        <f t="shared" si="361"/>
        <v>0</v>
      </c>
      <c r="O249" s="423">
        <f t="shared" si="361"/>
        <v>0</v>
      </c>
      <c r="P249" s="423">
        <f t="shared" si="361"/>
        <v>0</v>
      </c>
      <c r="Q249" s="423">
        <f t="shared" si="361"/>
        <v>0</v>
      </c>
      <c r="R249" s="423">
        <f t="shared" si="361"/>
        <v>0</v>
      </c>
      <c r="S249" s="423">
        <f t="shared" si="361"/>
        <v>0</v>
      </c>
      <c r="T249" s="423">
        <f t="shared" si="361"/>
        <v>0</v>
      </c>
      <c r="U249" s="423">
        <f t="shared" si="361"/>
        <v>0</v>
      </c>
      <c r="V249" s="423">
        <f t="shared" si="361"/>
        <v>0</v>
      </c>
      <c r="W249" s="423">
        <f t="shared" si="361"/>
        <v>0</v>
      </c>
      <c r="X249" s="423">
        <f t="shared" si="361"/>
        <v>0</v>
      </c>
      <c r="Y249" s="423">
        <f t="shared" si="361"/>
        <v>0</v>
      </c>
      <c r="Z249" s="423">
        <f t="shared" si="361"/>
        <v>0</v>
      </c>
      <c r="AA249" s="423">
        <f t="shared" si="361"/>
        <v>0</v>
      </c>
      <c r="AB249" s="423">
        <f t="shared" si="361"/>
        <v>0</v>
      </c>
      <c r="AC249" s="423">
        <f t="shared" si="361"/>
        <v>0</v>
      </c>
      <c r="AD249" s="423">
        <f t="shared" si="361"/>
        <v>0</v>
      </c>
      <c r="AE249" s="423">
        <f t="shared" si="361"/>
        <v>0</v>
      </c>
      <c r="AF249" s="423">
        <f t="shared" si="361"/>
        <v>0</v>
      </c>
      <c r="AG249" s="423">
        <f t="shared" si="361"/>
        <v>0</v>
      </c>
      <c r="AH249" s="423">
        <f t="shared" si="361"/>
        <v>0</v>
      </c>
      <c r="AI249" s="423">
        <f t="shared" si="361"/>
        <v>0</v>
      </c>
      <c r="AJ249" s="423">
        <f t="shared" si="361"/>
        <v>0</v>
      </c>
      <c r="AK249" s="423">
        <f t="shared" si="361"/>
        <v>0</v>
      </c>
      <c r="AL249" s="423">
        <f t="shared" si="361"/>
        <v>0</v>
      </c>
      <c r="AM249" s="423">
        <f t="shared" si="361"/>
        <v>0</v>
      </c>
      <c r="AN249" s="423">
        <f t="shared" si="361"/>
        <v>0</v>
      </c>
      <c r="AO249" s="423">
        <f t="shared" si="361"/>
        <v>0</v>
      </c>
      <c r="AP249" s="423">
        <f t="shared" si="361"/>
        <v>0</v>
      </c>
      <c r="AQ249" s="423">
        <f t="shared" si="361"/>
        <v>0</v>
      </c>
      <c r="AR249" s="423">
        <f t="shared" si="361"/>
        <v>0</v>
      </c>
      <c r="AS249" s="423">
        <f t="shared" si="361"/>
        <v>0</v>
      </c>
      <c r="AT249" s="423">
        <f t="shared" si="361"/>
        <v>0</v>
      </c>
      <c r="AU249" s="423">
        <f t="shared" si="361"/>
        <v>0</v>
      </c>
      <c r="AV249" s="423">
        <f t="shared" si="361"/>
        <v>0</v>
      </c>
      <c r="AW249" s="423">
        <f t="shared" si="361"/>
        <v>0</v>
      </c>
      <c r="AX249" s="423">
        <f t="shared" si="361"/>
        <v>0</v>
      </c>
      <c r="AY249" s="423">
        <f t="shared" si="361"/>
        <v>0</v>
      </c>
      <c r="AZ249" s="423">
        <f t="shared" si="361"/>
        <v>0</v>
      </c>
      <c r="BA249" s="423">
        <f t="shared" si="361"/>
        <v>0</v>
      </c>
      <c r="BB249" s="423">
        <f t="shared" si="361"/>
        <v>0</v>
      </c>
      <c r="BC249" s="423">
        <f t="shared" si="361"/>
        <v>0</v>
      </c>
      <c r="BD249" s="423">
        <f t="shared" si="361"/>
        <v>0</v>
      </c>
      <c r="BE249" s="423">
        <f t="shared" si="361"/>
        <v>0</v>
      </c>
      <c r="BF249" s="423">
        <f t="shared" si="361"/>
        <v>0</v>
      </c>
      <c r="BG249" s="423">
        <f t="shared" si="361"/>
        <v>0</v>
      </c>
      <c r="BH249" s="423">
        <f t="shared" si="361"/>
        <v>0</v>
      </c>
      <c r="BI249" s="423">
        <f t="shared" si="361"/>
        <v>0</v>
      </c>
      <c r="BJ249" s="423">
        <f t="shared" si="361"/>
        <v>0</v>
      </c>
      <c r="BK249" s="423">
        <f t="shared" si="361"/>
        <v>0</v>
      </c>
      <c r="BL249" s="423">
        <f t="shared" si="361"/>
        <v>0</v>
      </c>
      <c r="BM249" s="423">
        <f t="shared" si="361"/>
        <v>0</v>
      </c>
      <c r="BN249" s="423">
        <f t="shared" si="361"/>
        <v>0</v>
      </c>
      <c r="BO249" s="423">
        <f t="shared" si="361"/>
        <v>0</v>
      </c>
      <c r="BP249" s="423">
        <f t="shared" ref="BP249:EA249" si="362">IF(BP$124=0,0,SUM(BP123)/BP$124*BP$127)</f>
        <v>0</v>
      </c>
      <c r="BQ249" s="423">
        <f t="shared" si="362"/>
        <v>0</v>
      </c>
      <c r="BR249" s="423">
        <f t="shared" si="362"/>
        <v>0</v>
      </c>
      <c r="BS249" s="423">
        <f t="shared" si="362"/>
        <v>0</v>
      </c>
      <c r="BT249" s="423">
        <f t="shared" si="362"/>
        <v>0</v>
      </c>
      <c r="BU249" s="423">
        <f t="shared" si="362"/>
        <v>0</v>
      </c>
      <c r="BV249" s="423">
        <f t="shared" si="362"/>
        <v>0</v>
      </c>
      <c r="BW249" s="423">
        <f t="shared" si="362"/>
        <v>0</v>
      </c>
      <c r="BX249" s="423">
        <f t="shared" si="362"/>
        <v>0</v>
      </c>
      <c r="BY249" s="423">
        <f t="shared" si="362"/>
        <v>0</v>
      </c>
      <c r="BZ249" s="423">
        <f t="shared" si="362"/>
        <v>0</v>
      </c>
      <c r="CA249" s="423">
        <f t="shared" si="362"/>
        <v>0</v>
      </c>
      <c r="CB249" s="423">
        <f t="shared" si="362"/>
        <v>0</v>
      </c>
      <c r="CC249" s="423">
        <f t="shared" si="362"/>
        <v>0</v>
      </c>
      <c r="CD249" s="423">
        <f t="shared" si="362"/>
        <v>0</v>
      </c>
      <c r="CE249" s="423">
        <f t="shared" si="362"/>
        <v>0</v>
      </c>
      <c r="CF249" s="423">
        <f t="shared" si="362"/>
        <v>0</v>
      </c>
      <c r="CG249" s="423">
        <f t="shared" si="362"/>
        <v>0</v>
      </c>
      <c r="CH249" s="423">
        <f t="shared" si="362"/>
        <v>0</v>
      </c>
      <c r="CI249" s="423">
        <f t="shared" si="362"/>
        <v>0</v>
      </c>
      <c r="CJ249" s="423">
        <f t="shared" si="362"/>
        <v>0</v>
      </c>
      <c r="CK249" s="423">
        <f t="shared" si="362"/>
        <v>0</v>
      </c>
      <c r="CL249" s="423">
        <f t="shared" si="362"/>
        <v>0</v>
      </c>
      <c r="CM249" s="423">
        <f t="shared" si="362"/>
        <v>0</v>
      </c>
      <c r="CN249" s="423">
        <f t="shared" si="362"/>
        <v>0</v>
      </c>
      <c r="CO249" s="423">
        <f t="shared" si="362"/>
        <v>0</v>
      </c>
      <c r="CP249" s="423">
        <f t="shared" si="362"/>
        <v>0</v>
      </c>
      <c r="CQ249" s="423">
        <f t="shared" si="362"/>
        <v>0</v>
      </c>
      <c r="CR249" s="423">
        <f t="shared" si="362"/>
        <v>0</v>
      </c>
      <c r="CS249" s="423">
        <f t="shared" si="362"/>
        <v>0</v>
      </c>
      <c r="CT249" s="423">
        <f t="shared" si="362"/>
        <v>0</v>
      </c>
      <c r="CU249" s="423">
        <f t="shared" si="362"/>
        <v>0</v>
      </c>
      <c r="CV249" s="423">
        <f t="shared" si="362"/>
        <v>0</v>
      </c>
      <c r="CW249" s="423">
        <f t="shared" si="362"/>
        <v>0</v>
      </c>
      <c r="CX249" s="423">
        <f t="shared" si="362"/>
        <v>0</v>
      </c>
      <c r="CY249" s="423">
        <f t="shared" si="362"/>
        <v>0</v>
      </c>
      <c r="CZ249" s="423">
        <f t="shared" si="362"/>
        <v>0</v>
      </c>
      <c r="DA249" s="423">
        <f t="shared" si="362"/>
        <v>0</v>
      </c>
      <c r="DB249" s="423">
        <f t="shared" si="362"/>
        <v>0</v>
      </c>
      <c r="DC249" s="423">
        <f t="shared" si="362"/>
        <v>0</v>
      </c>
      <c r="DD249" s="423">
        <f t="shared" si="362"/>
        <v>0</v>
      </c>
      <c r="DE249" s="423">
        <f t="shared" si="362"/>
        <v>0</v>
      </c>
      <c r="DF249" s="423">
        <f t="shared" si="362"/>
        <v>0</v>
      </c>
      <c r="DG249" s="423">
        <f t="shared" si="362"/>
        <v>0</v>
      </c>
      <c r="DH249" s="423">
        <f t="shared" si="362"/>
        <v>0</v>
      </c>
      <c r="DI249" s="423">
        <f t="shared" si="362"/>
        <v>0</v>
      </c>
      <c r="DJ249" s="423">
        <f t="shared" si="362"/>
        <v>0</v>
      </c>
      <c r="DK249" s="423">
        <f t="shared" si="362"/>
        <v>0</v>
      </c>
      <c r="DL249" s="423">
        <f t="shared" si="362"/>
        <v>0</v>
      </c>
      <c r="DM249" s="423">
        <f t="shared" si="362"/>
        <v>0</v>
      </c>
      <c r="DN249" s="423">
        <f t="shared" si="362"/>
        <v>0</v>
      </c>
      <c r="DO249" s="423">
        <f t="shared" si="362"/>
        <v>0</v>
      </c>
      <c r="DP249" s="423">
        <f t="shared" si="362"/>
        <v>0</v>
      </c>
      <c r="DQ249" s="423">
        <f t="shared" si="362"/>
        <v>0</v>
      </c>
      <c r="DR249" s="423">
        <f t="shared" si="362"/>
        <v>0</v>
      </c>
      <c r="DS249" s="423">
        <f t="shared" si="362"/>
        <v>0</v>
      </c>
      <c r="DT249" s="423">
        <f t="shared" si="362"/>
        <v>0</v>
      </c>
      <c r="DU249" s="423">
        <f t="shared" si="362"/>
        <v>0</v>
      </c>
      <c r="DV249" s="423">
        <f t="shared" si="362"/>
        <v>0</v>
      </c>
      <c r="DW249" s="423">
        <f t="shared" si="362"/>
        <v>0</v>
      </c>
      <c r="DX249" s="423">
        <f t="shared" si="362"/>
        <v>0</v>
      </c>
      <c r="DY249" s="423">
        <f t="shared" si="362"/>
        <v>0</v>
      </c>
      <c r="DZ249" s="423">
        <f t="shared" si="362"/>
        <v>0</v>
      </c>
      <c r="EA249" s="423">
        <f t="shared" si="362"/>
        <v>0</v>
      </c>
      <c r="EB249" s="423">
        <f t="shared" ref="EB249:FA249" si="363">IF(EB$124=0,0,SUM(EB123)/EB$124*EB$127)</f>
        <v>0</v>
      </c>
      <c r="EC249" s="423">
        <f t="shared" si="363"/>
        <v>0</v>
      </c>
      <c r="ED249" s="423">
        <f t="shared" si="363"/>
        <v>0</v>
      </c>
      <c r="EE249" s="423">
        <f t="shared" si="363"/>
        <v>0</v>
      </c>
      <c r="EF249" s="423">
        <f t="shared" si="363"/>
        <v>0</v>
      </c>
      <c r="EG249" s="423">
        <f t="shared" si="363"/>
        <v>0</v>
      </c>
      <c r="EH249" s="423">
        <f t="shared" si="363"/>
        <v>0</v>
      </c>
      <c r="EI249" s="423">
        <f t="shared" si="363"/>
        <v>0</v>
      </c>
      <c r="EJ249" s="423">
        <f t="shared" si="363"/>
        <v>0</v>
      </c>
      <c r="EK249" s="423">
        <f t="shared" si="363"/>
        <v>0</v>
      </c>
      <c r="EL249" s="423">
        <f t="shared" si="363"/>
        <v>0</v>
      </c>
      <c r="EM249" s="423">
        <f t="shared" si="363"/>
        <v>0</v>
      </c>
      <c r="EN249" s="423">
        <f t="shared" si="363"/>
        <v>0</v>
      </c>
      <c r="EO249" s="423">
        <f t="shared" si="363"/>
        <v>0</v>
      </c>
      <c r="EP249" s="423">
        <f t="shared" si="363"/>
        <v>0</v>
      </c>
      <c r="EQ249" s="423">
        <f t="shared" si="363"/>
        <v>0</v>
      </c>
      <c r="ER249" s="423">
        <f t="shared" si="363"/>
        <v>0</v>
      </c>
      <c r="ES249" s="423">
        <f t="shared" si="363"/>
        <v>0</v>
      </c>
      <c r="ET249" s="423">
        <f t="shared" si="363"/>
        <v>0</v>
      </c>
      <c r="EU249" s="423">
        <f t="shared" si="363"/>
        <v>0</v>
      </c>
      <c r="EV249" s="423">
        <f t="shared" si="363"/>
        <v>0</v>
      </c>
      <c r="EW249" s="423">
        <f t="shared" si="363"/>
        <v>0</v>
      </c>
      <c r="EX249" s="423">
        <f t="shared" si="363"/>
        <v>0</v>
      </c>
      <c r="EY249" s="423">
        <f t="shared" si="363"/>
        <v>0</v>
      </c>
      <c r="EZ249" s="423">
        <f t="shared" si="363"/>
        <v>0</v>
      </c>
      <c r="FA249" s="423">
        <f t="shared" si="363"/>
        <v>0</v>
      </c>
      <c r="FB249" s="393" t="str">
        <f t="shared" si="204"/>
        <v>674</v>
      </c>
    </row>
    <row r="250" spans="1:158" x14ac:dyDescent="0.15">
      <c r="B250" s="393" t="s">
        <v>644</v>
      </c>
      <c r="C250" s="393">
        <f>SUM(C131:C249)</f>
        <v>0</v>
      </c>
      <c r="D250" s="393">
        <f t="shared" ref="D250:BO250" si="364">SUM(D131:D249)</f>
        <v>0</v>
      </c>
      <c r="E250" s="393">
        <f t="shared" si="364"/>
        <v>0</v>
      </c>
      <c r="F250" s="393">
        <f t="shared" si="364"/>
        <v>0</v>
      </c>
      <c r="G250" s="393">
        <f t="shared" si="364"/>
        <v>0</v>
      </c>
      <c r="H250" s="393">
        <f t="shared" si="364"/>
        <v>0</v>
      </c>
      <c r="I250" s="393">
        <f t="shared" si="364"/>
        <v>0</v>
      </c>
      <c r="J250" s="393">
        <f t="shared" si="364"/>
        <v>0</v>
      </c>
      <c r="K250" s="393">
        <f t="shared" si="364"/>
        <v>0</v>
      </c>
      <c r="L250" s="393">
        <f t="shared" si="364"/>
        <v>0</v>
      </c>
      <c r="M250" s="393">
        <f t="shared" si="364"/>
        <v>0</v>
      </c>
      <c r="N250" s="393">
        <f t="shared" si="364"/>
        <v>0</v>
      </c>
      <c r="O250" s="393">
        <f t="shared" si="364"/>
        <v>0</v>
      </c>
      <c r="P250" s="393">
        <f t="shared" si="364"/>
        <v>0</v>
      </c>
      <c r="Q250" s="393">
        <f t="shared" si="364"/>
        <v>0</v>
      </c>
      <c r="R250" s="393">
        <f t="shared" si="364"/>
        <v>0</v>
      </c>
      <c r="S250" s="393">
        <f t="shared" si="364"/>
        <v>0</v>
      </c>
      <c r="T250" s="393">
        <f t="shared" si="364"/>
        <v>0</v>
      </c>
      <c r="U250" s="393">
        <f t="shared" si="364"/>
        <v>0</v>
      </c>
      <c r="V250" s="393">
        <f t="shared" si="364"/>
        <v>0</v>
      </c>
      <c r="W250" s="393">
        <f t="shared" si="364"/>
        <v>0</v>
      </c>
      <c r="X250" s="393">
        <f t="shared" si="364"/>
        <v>0</v>
      </c>
      <c r="Y250" s="393">
        <f t="shared" si="364"/>
        <v>0</v>
      </c>
      <c r="Z250" s="393">
        <f t="shared" si="364"/>
        <v>0</v>
      </c>
      <c r="AA250" s="393">
        <f t="shared" si="364"/>
        <v>0</v>
      </c>
      <c r="AB250" s="393">
        <f t="shared" si="364"/>
        <v>0</v>
      </c>
      <c r="AC250" s="393">
        <f t="shared" si="364"/>
        <v>0</v>
      </c>
      <c r="AD250" s="393">
        <f t="shared" si="364"/>
        <v>0</v>
      </c>
      <c r="AE250" s="393">
        <f t="shared" si="364"/>
        <v>0</v>
      </c>
      <c r="AF250" s="393">
        <f t="shared" si="364"/>
        <v>0</v>
      </c>
      <c r="AG250" s="393">
        <f t="shared" si="364"/>
        <v>0</v>
      </c>
      <c r="AH250" s="393">
        <f t="shared" si="364"/>
        <v>0</v>
      </c>
      <c r="AI250" s="393">
        <f t="shared" si="364"/>
        <v>0</v>
      </c>
      <c r="AJ250" s="393">
        <f t="shared" si="364"/>
        <v>0</v>
      </c>
      <c r="AK250" s="393">
        <f t="shared" si="364"/>
        <v>0</v>
      </c>
      <c r="AL250" s="393">
        <f t="shared" si="364"/>
        <v>0</v>
      </c>
      <c r="AM250" s="393">
        <f t="shared" si="364"/>
        <v>0</v>
      </c>
      <c r="AN250" s="393">
        <f t="shared" si="364"/>
        <v>0</v>
      </c>
      <c r="AO250" s="393">
        <f t="shared" si="364"/>
        <v>0</v>
      </c>
      <c r="AP250" s="393">
        <f t="shared" si="364"/>
        <v>0</v>
      </c>
      <c r="AQ250" s="393">
        <f t="shared" si="364"/>
        <v>0</v>
      </c>
      <c r="AR250" s="393">
        <f t="shared" si="364"/>
        <v>0</v>
      </c>
      <c r="AS250" s="393">
        <f t="shared" si="364"/>
        <v>0</v>
      </c>
      <c r="AT250" s="393">
        <f t="shared" si="364"/>
        <v>0</v>
      </c>
      <c r="AU250" s="393">
        <f t="shared" si="364"/>
        <v>0</v>
      </c>
      <c r="AV250" s="393">
        <f t="shared" si="364"/>
        <v>0</v>
      </c>
      <c r="AW250" s="393">
        <f t="shared" si="364"/>
        <v>0</v>
      </c>
      <c r="AX250" s="393">
        <f t="shared" si="364"/>
        <v>0</v>
      </c>
      <c r="AY250" s="393">
        <f t="shared" si="364"/>
        <v>0</v>
      </c>
      <c r="AZ250" s="393">
        <f t="shared" si="364"/>
        <v>0</v>
      </c>
      <c r="BA250" s="393">
        <f t="shared" si="364"/>
        <v>0</v>
      </c>
      <c r="BB250" s="393">
        <f t="shared" si="364"/>
        <v>0</v>
      </c>
      <c r="BC250" s="393">
        <f t="shared" si="364"/>
        <v>0</v>
      </c>
      <c r="BD250" s="393">
        <f t="shared" si="364"/>
        <v>0</v>
      </c>
      <c r="BE250" s="393">
        <f t="shared" si="364"/>
        <v>0</v>
      </c>
      <c r="BF250" s="393">
        <f t="shared" si="364"/>
        <v>0</v>
      </c>
      <c r="BG250" s="393">
        <f t="shared" si="364"/>
        <v>0</v>
      </c>
      <c r="BH250" s="393">
        <f t="shared" si="364"/>
        <v>0</v>
      </c>
      <c r="BI250" s="393">
        <f t="shared" si="364"/>
        <v>0</v>
      </c>
      <c r="BJ250" s="393">
        <f t="shared" si="364"/>
        <v>0</v>
      </c>
      <c r="BK250" s="393">
        <f t="shared" si="364"/>
        <v>0</v>
      </c>
      <c r="BL250" s="393">
        <f t="shared" si="364"/>
        <v>0</v>
      </c>
      <c r="BM250" s="393">
        <f t="shared" si="364"/>
        <v>0</v>
      </c>
      <c r="BN250" s="393">
        <f t="shared" si="364"/>
        <v>0</v>
      </c>
      <c r="BO250" s="393">
        <f t="shared" si="364"/>
        <v>0</v>
      </c>
      <c r="BP250" s="393">
        <f t="shared" ref="BP250:EA250" si="365">SUM(BP131:BP249)</f>
        <v>0</v>
      </c>
      <c r="BQ250" s="393">
        <f t="shared" si="365"/>
        <v>0</v>
      </c>
      <c r="BR250" s="393">
        <f t="shared" si="365"/>
        <v>0</v>
      </c>
      <c r="BS250" s="393">
        <f t="shared" si="365"/>
        <v>0</v>
      </c>
      <c r="BT250" s="393">
        <f t="shared" si="365"/>
        <v>0</v>
      </c>
      <c r="BU250" s="393">
        <f t="shared" si="365"/>
        <v>0</v>
      </c>
      <c r="BV250" s="393">
        <f t="shared" si="365"/>
        <v>0</v>
      </c>
      <c r="BW250" s="393">
        <f t="shared" si="365"/>
        <v>0</v>
      </c>
      <c r="BX250" s="393">
        <f t="shared" si="365"/>
        <v>0</v>
      </c>
      <c r="BY250" s="393">
        <f t="shared" si="365"/>
        <v>0</v>
      </c>
      <c r="BZ250" s="393">
        <f t="shared" si="365"/>
        <v>0</v>
      </c>
      <c r="CA250" s="393">
        <f t="shared" si="365"/>
        <v>0</v>
      </c>
      <c r="CB250" s="393">
        <f t="shared" si="365"/>
        <v>0</v>
      </c>
      <c r="CC250" s="393">
        <f t="shared" si="365"/>
        <v>0</v>
      </c>
      <c r="CD250" s="393">
        <f t="shared" si="365"/>
        <v>0</v>
      </c>
      <c r="CE250" s="393">
        <f t="shared" si="365"/>
        <v>0</v>
      </c>
      <c r="CF250" s="393">
        <f t="shared" si="365"/>
        <v>0</v>
      </c>
      <c r="CG250" s="393">
        <f t="shared" si="365"/>
        <v>0</v>
      </c>
      <c r="CH250" s="393">
        <f t="shared" si="365"/>
        <v>0</v>
      </c>
      <c r="CI250" s="393">
        <f t="shared" si="365"/>
        <v>0</v>
      </c>
      <c r="CJ250" s="393">
        <f t="shared" si="365"/>
        <v>0</v>
      </c>
      <c r="CK250" s="393">
        <f t="shared" si="365"/>
        <v>0</v>
      </c>
      <c r="CL250" s="393">
        <f t="shared" si="365"/>
        <v>0</v>
      </c>
      <c r="CM250" s="393">
        <f t="shared" si="365"/>
        <v>0</v>
      </c>
      <c r="CN250" s="393">
        <f t="shared" si="365"/>
        <v>0</v>
      </c>
      <c r="CO250" s="393">
        <f t="shared" si="365"/>
        <v>0</v>
      </c>
      <c r="CP250" s="393">
        <f t="shared" si="365"/>
        <v>0</v>
      </c>
      <c r="CQ250" s="393">
        <f t="shared" si="365"/>
        <v>0</v>
      </c>
      <c r="CR250" s="393">
        <f t="shared" si="365"/>
        <v>0</v>
      </c>
      <c r="CS250" s="393">
        <f t="shared" si="365"/>
        <v>0</v>
      </c>
      <c r="CT250" s="393">
        <f t="shared" si="365"/>
        <v>0</v>
      </c>
      <c r="CU250" s="393">
        <f t="shared" si="365"/>
        <v>0</v>
      </c>
      <c r="CV250" s="393">
        <f t="shared" si="365"/>
        <v>0</v>
      </c>
      <c r="CW250" s="393">
        <f t="shared" si="365"/>
        <v>0</v>
      </c>
      <c r="CX250" s="393">
        <f t="shared" si="365"/>
        <v>0</v>
      </c>
      <c r="CY250" s="393">
        <f t="shared" si="365"/>
        <v>0</v>
      </c>
      <c r="CZ250" s="393">
        <f t="shared" si="365"/>
        <v>0</v>
      </c>
      <c r="DA250" s="393">
        <f t="shared" si="365"/>
        <v>0</v>
      </c>
      <c r="DB250" s="393">
        <f t="shared" si="365"/>
        <v>0</v>
      </c>
      <c r="DC250" s="393">
        <f t="shared" si="365"/>
        <v>0</v>
      </c>
      <c r="DD250" s="393">
        <f t="shared" si="365"/>
        <v>0</v>
      </c>
      <c r="DE250" s="393">
        <f t="shared" si="365"/>
        <v>0</v>
      </c>
      <c r="DF250" s="393">
        <f t="shared" si="365"/>
        <v>0</v>
      </c>
      <c r="DG250" s="393">
        <f t="shared" si="365"/>
        <v>0</v>
      </c>
      <c r="DH250" s="393">
        <f t="shared" si="365"/>
        <v>0</v>
      </c>
      <c r="DI250" s="393">
        <f t="shared" si="365"/>
        <v>0</v>
      </c>
      <c r="DJ250" s="393">
        <f t="shared" si="365"/>
        <v>0</v>
      </c>
      <c r="DK250" s="393">
        <f t="shared" si="365"/>
        <v>0</v>
      </c>
      <c r="DL250" s="393">
        <f t="shared" si="365"/>
        <v>0</v>
      </c>
      <c r="DM250" s="393">
        <f t="shared" si="365"/>
        <v>0</v>
      </c>
      <c r="DN250" s="393">
        <f t="shared" si="365"/>
        <v>0</v>
      </c>
      <c r="DO250" s="393">
        <f t="shared" si="365"/>
        <v>0</v>
      </c>
      <c r="DP250" s="393">
        <f t="shared" si="365"/>
        <v>0</v>
      </c>
      <c r="DQ250" s="393">
        <f t="shared" si="365"/>
        <v>0</v>
      </c>
      <c r="DR250" s="393">
        <f t="shared" si="365"/>
        <v>0</v>
      </c>
      <c r="DS250" s="393">
        <f t="shared" si="365"/>
        <v>0</v>
      </c>
      <c r="DT250" s="393">
        <f t="shared" si="365"/>
        <v>0</v>
      </c>
      <c r="DU250" s="393">
        <f t="shared" si="365"/>
        <v>0</v>
      </c>
      <c r="DV250" s="393">
        <f t="shared" si="365"/>
        <v>0</v>
      </c>
      <c r="DW250" s="393">
        <f t="shared" si="365"/>
        <v>0</v>
      </c>
      <c r="DX250" s="393">
        <f t="shared" si="365"/>
        <v>0</v>
      </c>
      <c r="DY250" s="393">
        <f t="shared" si="365"/>
        <v>0</v>
      </c>
      <c r="DZ250" s="393">
        <f t="shared" si="365"/>
        <v>0</v>
      </c>
      <c r="EA250" s="393">
        <f t="shared" si="365"/>
        <v>0</v>
      </c>
      <c r="EB250" s="393">
        <f t="shared" ref="EB250:FA250" si="366">SUM(EB131:EB249)</f>
        <v>0</v>
      </c>
      <c r="EC250" s="393">
        <f t="shared" si="366"/>
        <v>0</v>
      </c>
      <c r="ED250" s="393">
        <f t="shared" si="366"/>
        <v>0</v>
      </c>
      <c r="EE250" s="393">
        <f t="shared" si="366"/>
        <v>0</v>
      </c>
      <c r="EF250" s="393">
        <f t="shared" si="366"/>
        <v>0</v>
      </c>
      <c r="EG250" s="393">
        <f t="shared" si="366"/>
        <v>0</v>
      </c>
      <c r="EH250" s="393">
        <f t="shared" si="366"/>
        <v>0</v>
      </c>
      <c r="EI250" s="393">
        <f t="shared" si="366"/>
        <v>0</v>
      </c>
      <c r="EJ250" s="393">
        <f t="shared" si="366"/>
        <v>0</v>
      </c>
      <c r="EK250" s="393">
        <f t="shared" si="366"/>
        <v>0</v>
      </c>
      <c r="EL250" s="393">
        <f t="shared" si="366"/>
        <v>0</v>
      </c>
      <c r="EM250" s="393">
        <f t="shared" si="366"/>
        <v>0</v>
      </c>
      <c r="EN250" s="393">
        <f t="shared" si="366"/>
        <v>0</v>
      </c>
      <c r="EO250" s="393">
        <f t="shared" si="366"/>
        <v>0</v>
      </c>
      <c r="EP250" s="393">
        <f t="shared" si="366"/>
        <v>0</v>
      </c>
      <c r="EQ250" s="393">
        <f t="shared" si="366"/>
        <v>0</v>
      </c>
      <c r="ER250" s="393">
        <f t="shared" si="366"/>
        <v>0</v>
      </c>
      <c r="ES250" s="393">
        <f t="shared" si="366"/>
        <v>0</v>
      </c>
      <c r="ET250" s="393">
        <f t="shared" si="366"/>
        <v>0</v>
      </c>
      <c r="EU250" s="393">
        <f t="shared" si="366"/>
        <v>0</v>
      </c>
      <c r="EV250" s="393">
        <f t="shared" si="366"/>
        <v>0</v>
      </c>
      <c r="EW250" s="393">
        <f t="shared" si="366"/>
        <v>0</v>
      </c>
      <c r="EX250" s="393">
        <f t="shared" si="366"/>
        <v>0</v>
      </c>
      <c r="EY250" s="393">
        <f t="shared" si="366"/>
        <v>0</v>
      </c>
      <c r="EZ250" s="393">
        <f t="shared" si="366"/>
        <v>0</v>
      </c>
      <c r="FA250" s="393">
        <f t="shared" si="366"/>
        <v>0</v>
      </c>
    </row>
  </sheetData>
  <phoneticPr fontId="1"/>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3309B-5F95-4221-9724-C7383E14CD24}">
  <sheetPr codeName="Sheet30">
    <tabColor rgb="FFFFFF99"/>
  </sheetPr>
  <dimension ref="B1:K558"/>
  <sheetViews>
    <sheetView workbookViewId="0">
      <pane ySplit="2" topLeftCell="A3" activePane="bottomLeft" state="frozen"/>
      <selection pane="bottomLeft"/>
    </sheetView>
  </sheetViews>
  <sheetFormatPr defaultRowHeight="11.25" x14ac:dyDescent="0.15"/>
  <cols>
    <col min="1" max="1" width="2.375" style="381" customWidth="1"/>
    <col min="2" max="3" width="9" style="381"/>
    <col min="4" max="4" width="32.875" style="381" bestFit="1" customWidth="1"/>
    <col min="5" max="6" width="9" style="381"/>
    <col min="7" max="7" width="9" style="382"/>
    <col min="8" max="16384" width="9" style="381"/>
  </cols>
  <sheetData>
    <row r="1" spans="2:11" ht="14.25" x14ac:dyDescent="0.15">
      <c r="J1" s="383" t="s">
        <v>2007</v>
      </c>
    </row>
    <row r="2" spans="2:11" ht="13.5" x14ac:dyDescent="0.15">
      <c r="B2" s="381" t="s">
        <v>2024</v>
      </c>
      <c r="C2" s="381" t="s">
        <v>2008</v>
      </c>
      <c r="E2" s="381" t="s">
        <v>2009</v>
      </c>
      <c r="J2" s="384" t="s">
        <v>2010</v>
      </c>
      <c r="K2" s="384" t="s">
        <v>2011</v>
      </c>
    </row>
    <row r="3" spans="2:11" x14ac:dyDescent="0.15">
      <c r="B3" s="381" t="str">
        <f>+LEFT(C3,3)</f>
        <v>011</v>
      </c>
      <c r="C3" s="381" t="s">
        <v>1247</v>
      </c>
      <c r="D3" s="381" t="s">
        <v>974</v>
      </c>
      <c r="E3" s="381" t="s">
        <v>2001</v>
      </c>
      <c r="F3" s="381" t="s">
        <v>110</v>
      </c>
      <c r="H3" s="385"/>
    </row>
    <row r="4" spans="2:11" x14ac:dyDescent="0.15">
      <c r="B4" s="381" t="str">
        <f t="shared" ref="B4:B67" si="0">+LEFT(C4,3)</f>
        <v>011</v>
      </c>
      <c r="C4" s="381" t="s">
        <v>1277</v>
      </c>
      <c r="D4" s="381" t="s">
        <v>975</v>
      </c>
      <c r="E4" s="381" t="s">
        <v>2001</v>
      </c>
      <c r="F4" s="381" t="s">
        <v>110</v>
      </c>
      <c r="H4" s="385"/>
    </row>
    <row r="5" spans="2:11" x14ac:dyDescent="0.15">
      <c r="B5" s="381" t="str">
        <f t="shared" si="0"/>
        <v>011</v>
      </c>
      <c r="C5" s="381" t="s">
        <v>1257</v>
      </c>
      <c r="D5" s="381" t="s">
        <v>976</v>
      </c>
      <c r="E5" s="381" t="s">
        <v>2001</v>
      </c>
      <c r="F5" s="381" t="s">
        <v>110</v>
      </c>
      <c r="H5" s="385"/>
    </row>
    <row r="6" spans="2:11" x14ac:dyDescent="0.15">
      <c r="B6" s="381" t="str">
        <f t="shared" si="0"/>
        <v>011</v>
      </c>
      <c r="C6" s="381" t="s">
        <v>1258</v>
      </c>
      <c r="D6" s="381" t="s">
        <v>977</v>
      </c>
      <c r="E6" s="381" t="s">
        <v>2001</v>
      </c>
      <c r="F6" s="381" t="s">
        <v>110</v>
      </c>
      <c r="H6" s="385"/>
    </row>
    <row r="7" spans="2:11" x14ac:dyDescent="0.15">
      <c r="B7" s="381" t="str">
        <f t="shared" si="0"/>
        <v>011</v>
      </c>
      <c r="C7" s="381" t="s">
        <v>1259</v>
      </c>
      <c r="D7" s="381" t="s">
        <v>115</v>
      </c>
      <c r="E7" s="381" t="s">
        <v>2001</v>
      </c>
      <c r="F7" s="381" t="s">
        <v>110</v>
      </c>
      <c r="H7" s="385"/>
    </row>
    <row r="8" spans="2:11" x14ac:dyDescent="0.15">
      <c r="B8" s="381" t="str">
        <f t="shared" si="0"/>
        <v>011</v>
      </c>
      <c r="C8" s="381" t="s">
        <v>1260</v>
      </c>
      <c r="D8" s="381" t="s">
        <v>117</v>
      </c>
      <c r="E8" s="381" t="s">
        <v>2001</v>
      </c>
      <c r="F8" s="381" t="s">
        <v>110</v>
      </c>
      <c r="H8" s="385"/>
    </row>
    <row r="9" spans="2:11" x14ac:dyDescent="0.15">
      <c r="B9" s="381" t="str">
        <f t="shared" si="0"/>
        <v>011</v>
      </c>
      <c r="C9" s="381" t="s">
        <v>1321</v>
      </c>
      <c r="D9" s="381" t="s">
        <v>978</v>
      </c>
      <c r="E9" s="381" t="s">
        <v>2001</v>
      </c>
      <c r="F9" s="381" t="s">
        <v>110</v>
      </c>
      <c r="H9" s="385"/>
    </row>
    <row r="10" spans="2:11" x14ac:dyDescent="0.15">
      <c r="B10" s="381" t="str">
        <f t="shared" si="0"/>
        <v>011</v>
      </c>
      <c r="C10" s="381" t="s">
        <v>1261</v>
      </c>
      <c r="D10" s="381" t="s">
        <v>979</v>
      </c>
      <c r="E10" s="381" t="s">
        <v>2001</v>
      </c>
      <c r="F10" s="381" t="s">
        <v>110</v>
      </c>
      <c r="H10" s="385"/>
    </row>
    <row r="11" spans="2:11" x14ac:dyDescent="0.15">
      <c r="B11" s="381" t="str">
        <f t="shared" si="0"/>
        <v>011</v>
      </c>
      <c r="C11" s="381" t="s">
        <v>1323</v>
      </c>
      <c r="D11" s="381" t="s">
        <v>980</v>
      </c>
      <c r="E11" s="381" t="s">
        <v>2001</v>
      </c>
      <c r="F11" s="381" t="s">
        <v>110</v>
      </c>
      <c r="H11" s="385"/>
    </row>
    <row r="12" spans="2:11" x14ac:dyDescent="0.15">
      <c r="B12" s="381" t="str">
        <f t="shared" si="0"/>
        <v>011</v>
      </c>
      <c r="C12" s="381" t="s">
        <v>1324</v>
      </c>
      <c r="D12" s="381" t="s">
        <v>981</v>
      </c>
      <c r="E12" s="381" t="s">
        <v>2001</v>
      </c>
      <c r="F12" s="381" t="s">
        <v>110</v>
      </c>
      <c r="H12" s="385"/>
    </row>
    <row r="13" spans="2:11" x14ac:dyDescent="0.15">
      <c r="B13" s="381" t="str">
        <f t="shared" si="0"/>
        <v>011</v>
      </c>
      <c r="C13" s="381" t="s">
        <v>1262</v>
      </c>
      <c r="D13" s="381" t="s">
        <v>982</v>
      </c>
      <c r="E13" s="381" t="s">
        <v>2001</v>
      </c>
      <c r="F13" s="381" t="s">
        <v>110</v>
      </c>
      <c r="H13" s="385"/>
    </row>
    <row r="14" spans="2:11" x14ac:dyDescent="0.15">
      <c r="B14" s="381" t="str">
        <f t="shared" si="0"/>
        <v>011</v>
      </c>
      <c r="C14" s="381" t="s">
        <v>1263</v>
      </c>
      <c r="D14" s="381" t="s">
        <v>983</v>
      </c>
      <c r="E14" s="381" t="s">
        <v>2001</v>
      </c>
      <c r="F14" s="381" t="s">
        <v>110</v>
      </c>
      <c r="H14" s="385"/>
    </row>
    <row r="15" spans="2:11" x14ac:dyDescent="0.15">
      <c r="B15" s="381" t="str">
        <f t="shared" si="0"/>
        <v>011</v>
      </c>
      <c r="C15" s="381" t="s">
        <v>1264</v>
      </c>
      <c r="D15" s="381" t="s">
        <v>2012</v>
      </c>
      <c r="E15" s="381" t="s">
        <v>2001</v>
      </c>
      <c r="F15" s="381" t="s">
        <v>110</v>
      </c>
      <c r="H15" s="385"/>
    </row>
    <row r="16" spans="2:11" x14ac:dyDescent="0.15">
      <c r="B16" s="381" t="str">
        <f t="shared" si="0"/>
        <v>012</v>
      </c>
      <c r="C16" s="381" t="s">
        <v>1249</v>
      </c>
      <c r="D16" s="381" t="s">
        <v>2013</v>
      </c>
      <c r="E16" s="381" t="s">
        <v>2000</v>
      </c>
      <c r="F16" s="381" t="s">
        <v>123</v>
      </c>
      <c r="H16" s="385"/>
    </row>
    <row r="17" spans="2:8" x14ac:dyDescent="0.15">
      <c r="B17" s="381" t="str">
        <f t="shared" si="0"/>
        <v>012</v>
      </c>
      <c r="C17" s="381" t="s">
        <v>1250</v>
      </c>
      <c r="D17" s="381" t="s">
        <v>985</v>
      </c>
      <c r="E17" s="381" t="s">
        <v>2000</v>
      </c>
      <c r="F17" s="381" t="s">
        <v>123</v>
      </c>
      <c r="H17" s="385"/>
    </row>
    <row r="18" spans="2:8" x14ac:dyDescent="0.15">
      <c r="B18" s="381" t="str">
        <f t="shared" si="0"/>
        <v>012</v>
      </c>
      <c r="C18" s="381" t="s">
        <v>1251</v>
      </c>
      <c r="D18" s="381" t="s">
        <v>986</v>
      </c>
      <c r="E18" s="381" t="s">
        <v>2000</v>
      </c>
      <c r="F18" s="381" t="s">
        <v>123</v>
      </c>
      <c r="H18" s="385"/>
    </row>
    <row r="19" spans="2:8" x14ac:dyDescent="0.15">
      <c r="B19" s="381" t="str">
        <f t="shared" si="0"/>
        <v>012</v>
      </c>
      <c r="C19" s="381" t="s">
        <v>1252</v>
      </c>
      <c r="D19" s="381" t="s">
        <v>987</v>
      </c>
      <c r="E19" s="381" t="s">
        <v>2000</v>
      </c>
      <c r="F19" s="381" t="s">
        <v>123</v>
      </c>
      <c r="H19" s="385"/>
    </row>
    <row r="20" spans="2:8" x14ac:dyDescent="0.15">
      <c r="B20" s="381" t="str">
        <f t="shared" si="0"/>
        <v>012</v>
      </c>
      <c r="C20" s="381" t="s">
        <v>1253</v>
      </c>
      <c r="D20" s="381" t="s">
        <v>988</v>
      </c>
      <c r="E20" s="381" t="s">
        <v>2000</v>
      </c>
      <c r="F20" s="381" t="s">
        <v>123</v>
      </c>
      <c r="H20" s="385"/>
    </row>
    <row r="21" spans="2:8" x14ac:dyDescent="0.15">
      <c r="B21" s="381" t="str">
        <f t="shared" si="0"/>
        <v>012</v>
      </c>
      <c r="C21" s="381" t="s">
        <v>1265</v>
      </c>
      <c r="D21" s="381" t="s">
        <v>989</v>
      </c>
      <c r="E21" s="381" t="s">
        <v>2000</v>
      </c>
      <c r="F21" s="381" t="s">
        <v>123</v>
      </c>
      <c r="H21" s="385"/>
    </row>
    <row r="22" spans="2:8" x14ac:dyDescent="0.15">
      <c r="B22" s="381" t="str">
        <f t="shared" si="0"/>
        <v>013</v>
      </c>
      <c r="C22" s="381" t="s">
        <v>1254</v>
      </c>
      <c r="D22" s="381" t="s">
        <v>125</v>
      </c>
      <c r="E22" s="381" t="s">
        <v>1999</v>
      </c>
      <c r="F22" s="381" t="s">
        <v>125</v>
      </c>
      <c r="H22" s="385"/>
    </row>
    <row r="23" spans="2:8" x14ac:dyDescent="0.15">
      <c r="B23" s="381" t="str">
        <f t="shared" si="0"/>
        <v>015</v>
      </c>
      <c r="C23" s="381" t="s">
        <v>1266</v>
      </c>
      <c r="D23" s="381" t="s">
        <v>127</v>
      </c>
      <c r="E23" s="381" t="s">
        <v>1998</v>
      </c>
      <c r="F23" s="381" t="s">
        <v>130</v>
      </c>
      <c r="H23" s="385"/>
    </row>
    <row r="24" spans="2:8" x14ac:dyDescent="0.15">
      <c r="B24" s="381" t="str">
        <f t="shared" si="0"/>
        <v>015</v>
      </c>
      <c r="C24" s="381" t="s">
        <v>1389</v>
      </c>
      <c r="D24" s="381" t="s">
        <v>132</v>
      </c>
      <c r="E24" s="381" t="s">
        <v>1998</v>
      </c>
      <c r="F24" s="381" t="s">
        <v>130</v>
      </c>
      <c r="H24" s="385"/>
    </row>
    <row r="25" spans="2:8" x14ac:dyDescent="0.15">
      <c r="B25" s="381" t="str">
        <f t="shared" si="0"/>
        <v>015</v>
      </c>
      <c r="C25" s="381" t="s">
        <v>1267</v>
      </c>
      <c r="D25" s="381" t="s">
        <v>674</v>
      </c>
      <c r="E25" s="381" t="s">
        <v>1998</v>
      </c>
      <c r="F25" s="381" t="s">
        <v>130</v>
      </c>
      <c r="H25" s="385"/>
    </row>
    <row r="26" spans="2:8" x14ac:dyDescent="0.15">
      <c r="B26" s="381" t="str">
        <f t="shared" si="0"/>
        <v>017</v>
      </c>
      <c r="C26" s="381" t="s">
        <v>1406</v>
      </c>
      <c r="D26" s="381" t="s">
        <v>136</v>
      </c>
      <c r="E26" s="381" t="s">
        <v>1997</v>
      </c>
      <c r="F26" s="381" t="s">
        <v>138</v>
      </c>
      <c r="H26" s="385"/>
    </row>
    <row r="27" spans="2:8" x14ac:dyDescent="0.15">
      <c r="B27" s="381" t="str">
        <f t="shared" si="0"/>
        <v>017</v>
      </c>
      <c r="C27" s="381" t="s">
        <v>1398</v>
      </c>
      <c r="D27" s="381" t="s">
        <v>990</v>
      </c>
      <c r="E27" s="381" t="s">
        <v>1997</v>
      </c>
      <c r="F27" s="381" t="s">
        <v>138</v>
      </c>
      <c r="H27" s="385"/>
    </row>
    <row r="28" spans="2:8" x14ac:dyDescent="0.15">
      <c r="B28" s="381" t="str">
        <f t="shared" si="0"/>
        <v>017</v>
      </c>
      <c r="C28" s="381" t="s">
        <v>1551</v>
      </c>
      <c r="D28" s="381" t="s">
        <v>140</v>
      </c>
      <c r="E28" s="381" t="s">
        <v>1997</v>
      </c>
      <c r="F28" s="381" t="s">
        <v>138</v>
      </c>
      <c r="H28" s="385"/>
    </row>
    <row r="29" spans="2:8" x14ac:dyDescent="0.15">
      <c r="B29" s="381" t="str">
        <f t="shared" si="0"/>
        <v>017</v>
      </c>
      <c r="C29" s="381" t="s">
        <v>1399</v>
      </c>
      <c r="D29" s="381" t="s">
        <v>2014</v>
      </c>
      <c r="E29" s="381" t="s">
        <v>1997</v>
      </c>
      <c r="F29" s="381" t="s">
        <v>138</v>
      </c>
      <c r="H29" s="385"/>
    </row>
    <row r="30" spans="2:8" x14ac:dyDescent="0.15">
      <c r="B30" s="381" t="str">
        <f t="shared" si="0"/>
        <v>061</v>
      </c>
      <c r="C30" s="381" t="s">
        <v>1390</v>
      </c>
      <c r="D30" s="381" t="s">
        <v>142</v>
      </c>
      <c r="E30" s="381" t="s">
        <v>1995</v>
      </c>
      <c r="F30" s="381" t="s">
        <v>142</v>
      </c>
      <c r="H30" s="385"/>
    </row>
    <row r="31" spans="2:8" x14ac:dyDescent="0.15">
      <c r="B31" s="381" t="str">
        <f t="shared" si="0"/>
        <v>062</v>
      </c>
      <c r="C31" s="381" t="s">
        <v>1586</v>
      </c>
      <c r="D31" s="381" t="s">
        <v>991</v>
      </c>
      <c r="E31" s="381" t="s">
        <v>1994</v>
      </c>
      <c r="F31" s="381" t="s">
        <v>146</v>
      </c>
      <c r="H31" s="385"/>
    </row>
    <row r="32" spans="2:8" x14ac:dyDescent="0.15">
      <c r="B32" s="381" t="str">
        <f t="shared" si="0"/>
        <v>062</v>
      </c>
      <c r="C32" s="381" t="s">
        <v>1391</v>
      </c>
      <c r="D32" s="381" t="s">
        <v>148</v>
      </c>
      <c r="E32" s="381" t="s">
        <v>1994</v>
      </c>
      <c r="F32" s="381" t="s">
        <v>146</v>
      </c>
      <c r="H32" s="385"/>
    </row>
    <row r="33" spans="2:8" x14ac:dyDescent="0.15">
      <c r="B33" s="381" t="str">
        <f t="shared" si="0"/>
        <v>111</v>
      </c>
      <c r="C33" s="381" t="s">
        <v>1381</v>
      </c>
      <c r="D33" s="381" t="s">
        <v>992</v>
      </c>
      <c r="E33" s="381" t="s">
        <v>1992</v>
      </c>
      <c r="F33" s="381" t="s">
        <v>152</v>
      </c>
      <c r="H33" s="385"/>
    </row>
    <row r="34" spans="2:8" x14ac:dyDescent="0.15">
      <c r="B34" s="381" t="str">
        <f t="shared" si="0"/>
        <v>111</v>
      </c>
      <c r="C34" s="381" t="s">
        <v>1310</v>
      </c>
      <c r="D34" s="381" t="s">
        <v>993</v>
      </c>
      <c r="E34" s="381" t="s">
        <v>1992</v>
      </c>
      <c r="F34" s="381" t="s">
        <v>152</v>
      </c>
      <c r="H34" s="385"/>
    </row>
    <row r="35" spans="2:8" x14ac:dyDescent="0.15">
      <c r="B35" s="381" t="str">
        <f t="shared" si="0"/>
        <v>111</v>
      </c>
      <c r="C35" s="381" t="s">
        <v>1313</v>
      </c>
      <c r="D35" s="381" t="s">
        <v>994</v>
      </c>
      <c r="E35" s="381" t="s">
        <v>1992</v>
      </c>
      <c r="F35" s="381" t="s">
        <v>152</v>
      </c>
      <c r="H35" s="385"/>
    </row>
    <row r="36" spans="2:8" x14ac:dyDescent="0.15">
      <c r="B36" s="381" t="str">
        <f t="shared" si="0"/>
        <v>111</v>
      </c>
      <c r="C36" s="381" t="s">
        <v>1407</v>
      </c>
      <c r="D36" s="381" t="s">
        <v>995</v>
      </c>
      <c r="E36" s="381" t="s">
        <v>1992</v>
      </c>
      <c r="F36" s="381" t="s">
        <v>152</v>
      </c>
      <c r="H36" s="385"/>
    </row>
    <row r="37" spans="2:8" x14ac:dyDescent="0.15">
      <c r="B37" s="381" t="str">
        <f t="shared" si="0"/>
        <v>111</v>
      </c>
      <c r="C37" s="381" t="s">
        <v>1325</v>
      </c>
      <c r="D37" s="381" t="s">
        <v>996</v>
      </c>
      <c r="E37" s="381" t="s">
        <v>1992</v>
      </c>
      <c r="F37" s="381" t="s">
        <v>152</v>
      </c>
      <c r="H37" s="385"/>
    </row>
    <row r="38" spans="2:8" x14ac:dyDescent="0.15">
      <c r="B38" s="381" t="str">
        <f t="shared" si="0"/>
        <v>111</v>
      </c>
      <c r="C38" s="381" t="s">
        <v>1314</v>
      </c>
      <c r="D38" s="381" t="s">
        <v>997</v>
      </c>
      <c r="E38" s="381" t="s">
        <v>1992</v>
      </c>
      <c r="F38" s="381" t="s">
        <v>152</v>
      </c>
      <c r="H38" s="385"/>
    </row>
    <row r="39" spans="2:8" x14ac:dyDescent="0.15">
      <c r="B39" s="381" t="str">
        <f t="shared" si="0"/>
        <v>111</v>
      </c>
      <c r="C39" s="381" t="s">
        <v>1315</v>
      </c>
      <c r="D39" s="381" t="s">
        <v>998</v>
      </c>
      <c r="E39" s="381" t="s">
        <v>1992</v>
      </c>
      <c r="F39" s="381" t="s">
        <v>152</v>
      </c>
      <c r="H39" s="385"/>
    </row>
    <row r="40" spans="2:8" x14ac:dyDescent="0.15">
      <c r="B40" s="381" t="str">
        <f t="shared" si="0"/>
        <v>111</v>
      </c>
      <c r="C40" s="381" t="s">
        <v>1316</v>
      </c>
      <c r="D40" s="381" t="s">
        <v>999</v>
      </c>
      <c r="E40" s="381" t="s">
        <v>1992</v>
      </c>
      <c r="F40" s="381" t="s">
        <v>152</v>
      </c>
      <c r="H40" s="385"/>
    </row>
    <row r="41" spans="2:8" x14ac:dyDescent="0.15">
      <c r="B41" s="381" t="str">
        <f t="shared" si="0"/>
        <v>111</v>
      </c>
      <c r="C41" s="381" t="s">
        <v>1255</v>
      </c>
      <c r="D41" s="381" t="s">
        <v>1000</v>
      </c>
      <c r="E41" s="381" t="s">
        <v>1992</v>
      </c>
      <c r="F41" s="381" t="s">
        <v>152</v>
      </c>
      <c r="H41" s="385"/>
    </row>
    <row r="42" spans="2:8" x14ac:dyDescent="0.15">
      <c r="B42" s="381" t="str">
        <f t="shared" si="0"/>
        <v>111</v>
      </c>
      <c r="C42" s="381" t="s">
        <v>1278</v>
      </c>
      <c r="D42" s="381" t="s">
        <v>1001</v>
      </c>
      <c r="E42" s="381" t="s">
        <v>1992</v>
      </c>
      <c r="F42" s="381" t="s">
        <v>152</v>
      </c>
      <c r="H42" s="385"/>
    </row>
    <row r="43" spans="2:8" x14ac:dyDescent="0.15">
      <c r="B43" s="381" t="str">
        <f t="shared" si="0"/>
        <v>111</v>
      </c>
      <c r="C43" s="381" t="s">
        <v>1317</v>
      </c>
      <c r="D43" s="381" t="s">
        <v>1002</v>
      </c>
      <c r="E43" s="381" t="s">
        <v>1992</v>
      </c>
      <c r="F43" s="381" t="s">
        <v>152</v>
      </c>
      <c r="H43" s="385"/>
    </row>
    <row r="44" spans="2:8" x14ac:dyDescent="0.15">
      <c r="B44" s="381" t="str">
        <f t="shared" si="0"/>
        <v>111</v>
      </c>
      <c r="C44" s="381" t="s">
        <v>1283</v>
      </c>
      <c r="D44" s="381" t="s">
        <v>1003</v>
      </c>
      <c r="E44" s="381" t="s">
        <v>1992</v>
      </c>
      <c r="F44" s="381" t="s">
        <v>152</v>
      </c>
      <c r="H44" s="385"/>
    </row>
    <row r="45" spans="2:8" x14ac:dyDescent="0.15">
      <c r="B45" s="381" t="str">
        <f t="shared" si="0"/>
        <v>111</v>
      </c>
      <c r="C45" s="381" t="s">
        <v>1284</v>
      </c>
      <c r="D45" s="381" t="s">
        <v>1004</v>
      </c>
      <c r="E45" s="381" t="s">
        <v>1992</v>
      </c>
      <c r="F45" s="381" t="s">
        <v>152</v>
      </c>
      <c r="H45" s="385"/>
    </row>
    <row r="46" spans="2:8" x14ac:dyDescent="0.15">
      <c r="B46" s="381" t="str">
        <f t="shared" si="0"/>
        <v>111</v>
      </c>
      <c r="C46" s="381" t="s">
        <v>1285</v>
      </c>
      <c r="D46" s="381" t="s">
        <v>160</v>
      </c>
      <c r="E46" s="381" t="s">
        <v>1992</v>
      </c>
      <c r="F46" s="381" t="s">
        <v>152</v>
      </c>
      <c r="H46" s="385"/>
    </row>
    <row r="47" spans="2:8" x14ac:dyDescent="0.15">
      <c r="B47" s="381" t="str">
        <f t="shared" si="0"/>
        <v>111</v>
      </c>
      <c r="C47" s="381" t="s">
        <v>1322</v>
      </c>
      <c r="D47" s="381" t="s">
        <v>1005</v>
      </c>
      <c r="E47" s="381" t="s">
        <v>1992</v>
      </c>
      <c r="F47" s="381" t="s">
        <v>152</v>
      </c>
      <c r="H47" s="385"/>
    </row>
    <row r="48" spans="2:8" x14ac:dyDescent="0.15">
      <c r="B48" s="381" t="str">
        <f t="shared" si="0"/>
        <v>111</v>
      </c>
      <c r="C48" s="381" t="s">
        <v>1286</v>
      </c>
      <c r="D48" s="381" t="s">
        <v>1006</v>
      </c>
      <c r="E48" s="381" t="s">
        <v>1992</v>
      </c>
      <c r="F48" s="381" t="s">
        <v>152</v>
      </c>
      <c r="H48" s="385"/>
    </row>
    <row r="49" spans="2:8" x14ac:dyDescent="0.15">
      <c r="B49" s="381" t="str">
        <f t="shared" si="0"/>
        <v>111</v>
      </c>
      <c r="C49" s="381" t="s">
        <v>1548</v>
      </c>
      <c r="D49" s="381" t="s">
        <v>1007</v>
      </c>
      <c r="E49" s="381" t="s">
        <v>1992</v>
      </c>
      <c r="F49" s="381" t="s">
        <v>152</v>
      </c>
      <c r="H49" s="385"/>
    </row>
    <row r="50" spans="2:8" x14ac:dyDescent="0.15">
      <c r="B50" s="381" t="str">
        <f t="shared" si="0"/>
        <v>111</v>
      </c>
      <c r="C50" s="381" t="s">
        <v>1311</v>
      </c>
      <c r="D50" s="381" t="s">
        <v>2015</v>
      </c>
      <c r="E50" s="381" t="s">
        <v>1992</v>
      </c>
      <c r="F50" s="381" t="s">
        <v>152</v>
      </c>
      <c r="H50" s="385"/>
    </row>
    <row r="51" spans="2:8" x14ac:dyDescent="0.15">
      <c r="B51" s="381" t="str">
        <f t="shared" si="0"/>
        <v>111</v>
      </c>
      <c r="C51" s="381" t="s">
        <v>1279</v>
      </c>
      <c r="D51" s="381" t="s">
        <v>1008</v>
      </c>
      <c r="E51" s="381" t="s">
        <v>1992</v>
      </c>
      <c r="F51" s="381" t="s">
        <v>152</v>
      </c>
      <c r="H51" s="385"/>
    </row>
    <row r="52" spans="2:8" x14ac:dyDescent="0.15">
      <c r="B52" s="381" t="str">
        <f t="shared" si="0"/>
        <v>111</v>
      </c>
      <c r="C52" s="381" t="s">
        <v>1287</v>
      </c>
      <c r="D52" s="381" t="s">
        <v>1009</v>
      </c>
      <c r="E52" s="381" t="s">
        <v>1992</v>
      </c>
      <c r="F52" s="381" t="s">
        <v>152</v>
      </c>
      <c r="H52" s="385"/>
    </row>
    <row r="53" spans="2:8" x14ac:dyDescent="0.15">
      <c r="B53" s="381" t="str">
        <f t="shared" si="0"/>
        <v>111</v>
      </c>
      <c r="C53" s="381" t="s">
        <v>1288</v>
      </c>
      <c r="D53" s="381" t="s">
        <v>1010</v>
      </c>
      <c r="E53" s="381" t="s">
        <v>1992</v>
      </c>
      <c r="F53" s="381" t="s">
        <v>152</v>
      </c>
      <c r="H53" s="385"/>
    </row>
    <row r="54" spans="2:8" x14ac:dyDescent="0.15">
      <c r="B54" s="381" t="str">
        <f t="shared" si="0"/>
        <v>111</v>
      </c>
      <c r="C54" s="381" t="s">
        <v>1289</v>
      </c>
      <c r="D54" s="381" t="s">
        <v>1011</v>
      </c>
      <c r="E54" s="381" t="s">
        <v>1992</v>
      </c>
      <c r="F54" s="381" t="s">
        <v>152</v>
      </c>
      <c r="H54" s="385"/>
    </row>
    <row r="55" spans="2:8" x14ac:dyDescent="0.15">
      <c r="B55" s="381" t="str">
        <f t="shared" si="0"/>
        <v>111</v>
      </c>
      <c r="C55" s="381" t="s">
        <v>1268</v>
      </c>
      <c r="D55" s="381" t="s">
        <v>164</v>
      </c>
      <c r="E55" s="381" t="s">
        <v>1992</v>
      </c>
      <c r="F55" s="381" t="s">
        <v>152</v>
      </c>
      <c r="H55" s="385"/>
    </row>
    <row r="56" spans="2:8" x14ac:dyDescent="0.15">
      <c r="B56" s="381" t="str">
        <f t="shared" si="0"/>
        <v>112</v>
      </c>
      <c r="C56" s="381" t="s">
        <v>1448</v>
      </c>
      <c r="D56" s="381" t="s">
        <v>1012</v>
      </c>
      <c r="E56" s="381" t="s">
        <v>1991</v>
      </c>
      <c r="F56" s="381" t="s">
        <v>168</v>
      </c>
      <c r="H56" s="385"/>
    </row>
    <row r="57" spans="2:8" x14ac:dyDescent="0.15">
      <c r="B57" s="381" t="str">
        <f t="shared" si="0"/>
        <v>112</v>
      </c>
      <c r="C57" s="381" t="s">
        <v>1280</v>
      </c>
      <c r="D57" s="381" t="s">
        <v>1013</v>
      </c>
      <c r="E57" s="381" t="s">
        <v>1991</v>
      </c>
      <c r="F57" s="381" t="s">
        <v>168</v>
      </c>
      <c r="H57" s="385"/>
    </row>
    <row r="58" spans="2:8" x14ac:dyDescent="0.15">
      <c r="B58" s="381" t="str">
        <f t="shared" si="0"/>
        <v>112</v>
      </c>
      <c r="C58" s="381" t="s">
        <v>1320</v>
      </c>
      <c r="D58" s="381" t="s">
        <v>1014</v>
      </c>
      <c r="E58" s="381" t="s">
        <v>1991</v>
      </c>
      <c r="F58" s="381" t="s">
        <v>168</v>
      </c>
      <c r="H58" s="385"/>
    </row>
    <row r="59" spans="2:8" x14ac:dyDescent="0.15">
      <c r="B59" s="381" t="str">
        <f t="shared" si="0"/>
        <v>112</v>
      </c>
      <c r="C59" s="381" t="s">
        <v>1281</v>
      </c>
      <c r="D59" s="381" t="s">
        <v>1015</v>
      </c>
      <c r="E59" s="381" t="s">
        <v>1991</v>
      </c>
      <c r="F59" s="381" t="s">
        <v>168</v>
      </c>
      <c r="H59" s="385"/>
    </row>
    <row r="60" spans="2:8" x14ac:dyDescent="0.15">
      <c r="B60" s="381" t="str">
        <f t="shared" si="0"/>
        <v>112</v>
      </c>
      <c r="C60" s="381" t="s">
        <v>1312</v>
      </c>
      <c r="D60" s="381" t="s">
        <v>1016</v>
      </c>
      <c r="E60" s="381" t="s">
        <v>1991</v>
      </c>
      <c r="F60" s="381" t="s">
        <v>168</v>
      </c>
      <c r="H60" s="385"/>
    </row>
    <row r="61" spans="2:8" x14ac:dyDescent="0.15">
      <c r="B61" s="381" t="str">
        <f t="shared" si="0"/>
        <v>112</v>
      </c>
      <c r="C61" s="381" t="s">
        <v>1282</v>
      </c>
      <c r="D61" s="381" t="s">
        <v>1017</v>
      </c>
      <c r="E61" s="381" t="s">
        <v>1991</v>
      </c>
      <c r="F61" s="381" t="s">
        <v>168</v>
      </c>
      <c r="H61" s="385"/>
    </row>
    <row r="62" spans="2:8" x14ac:dyDescent="0.15">
      <c r="B62" s="381" t="str">
        <f t="shared" si="0"/>
        <v>112</v>
      </c>
      <c r="C62" s="381" t="s">
        <v>1599</v>
      </c>
      <c r="D62" s="381" t="s">
        <v>1018</v>
      </c>
      <c r="E62" s="381" t="s">
        <v>1991</v>
      </c>
      <c r="F62" s="381" t="s">
        <v>168</v>
      </c>
      <c r="H62" s="385"/>
    </row>
    <row r="63" spans="2:8" x14ac:dyDescent="0.15">
      <c r="B63" s="381" t="str">
        <f t="shared" si="0"/>
        <v>113</v>
      </c>
      <c r="C63" s="381" t="s">
        <v>1256</v>
      </c>
      <c r="D63" s="381" t="s">
        <v>1019</v>
      </c>
      <c r="E63" s="381" t="s">
        <v>1990</v>
      </c>
      <c r="F63" s="381" t="s">
        <v>172</v>
      </c>
      <c r="H63" s="385"/>
    </row>
    <row r="64" spans="2:8" x14ac:dyDescent="0.15">
      <c r="B64" s="381" t="str">
        <f t="shared" si="0"/>
        <v>113</v>
      </c>
      <c r="C64" s="381" t="s">
        <v>1269</v>
      </c>
      <c r="D64" s="381" t="s">
        <v>1020</v>
      </c>
      <c r="E64" s="381" t="s">
        <v>1990</v>
      </c>
      <c r="F64" s="381" t="s">
        <v>172</v>
      </c>
      <c r="H64" s="385"/>
    </row>
    <row r="65" spans="2:8" x14ac:dyDescent="0.15">
      <c r="B65" s="381" t="str">
        <f t="shared" si="0"/>
        <v>114</v>
      </c>
      <c r="C65" s="381" t="s">
        <v>1361</v>
      </c>
      <c r="D65" s="381" t="s">
        <v>175</v>
      </c>
      <c r="E65" s="381" t="s">
        <v>1989</v>
      </c>
      <c r="F65" s="381" t="s">
        <v>175</v>
      </c>
      <c r="H65" s="385"/>
    </row>
    <row r="66" spans="2:8" x14ac:dyDescent="0.15">
      <c r="B66" s="381" t="str">
        <f t="shared" si="0"/>
        <v>151</v>
      </c>
      <c r="C66" s="381" t="s">
        <v>1370</v>
      </c>
      <c r="D66" s="381" t="s">
        <v>683</v>
      </c>
      <c r="E66" s="381" t="s">
        <v>1987</v>
      </c>
      <c r="F66" s="381" t="s">
        <v>180</v>
      </c>
      <c r="H66" s="385"/>
    </row>
    <row r="67" spans="2:8" x14ac:dyDescent="0.15">
      <c r="B67" s="381" t="str">
        <f t="shared" si="0"/>
        <v>151</v>
      </c>
      <c r="C67" s="381" t="s">
        <v>1549</v>
      </c>
      <c r="D67" s="381" t="s">
        <v>1021</v>
      </c>
      <c r="E67" s="381" t="s">
        <v>1987</v>
      </c>
      <c r="F67" s="381" t="s">
        <v>180</v>
      </c>
      <c r="H67" s="385"/>
    </row>
    <row r="68" spans="2:8" x14ac:dyDescent="0.15">
      <c r="B68" s="381" t="str">
        <f t="shared" ref="B68:B131" si="1">+LEFT(C68,3)</f>
        <v>151</v>
      </c>
      <c r="C68" s="381" t="s">
        <v>1550</v>
      </c>
      <c r="D68" s="381" t="s">
        <v>1022</v>
      </c>
      <c r="E68" s="381" t="s">
        <v>1987</v>
      </c>
      <c r="F68" s="381" t="s">
        <v>180</v>
      </c>
      <c r="H68" s="385"/>
    </row>
    <row r="69" spans="2:8" x14ac:dyDescent="0.15">
      <c r="B69" s="381" t="str">
        <f t="shared" si="1"/>
        <v>151</v>
      </c>
      <c r="C69" s="381" t="s">
        <v>1375</v>
      </c>
      <c r="D69" s="381" t="s">
        <v>1023</v>
      </c>
      <c r="E69" s="381" t="s">
        <v>1987</v>
      </c>
      <c r="F69" s="381" t="s">
        <v>180</v>
      </c>
      <c r="H69" s="385"/>
    </row>
    <row r="70" spans="2:8" x14ac:dyDescent="0.15">
      <c r="B70" s="381" t="str">
        <f t="shared" si="1"/>
        <v>151</v>
      </c>
      <c r="C70" s="381" t="s">
        <v>1449</v>
      </c>
      <c r="D70" s="381" t="s">
        <v>184</v>
      </c>
      <c r="E70" s="381" t="s">
        <v>1987</v>
      </c>
      <c r="F70" s="381" t="s">
        <v>180</v>
      </c>
      <c r="H70" s="385"/>
    </row>
    <row r="71" spans="2:8" x14ac:dyDescent="0.15">
      <c r="B71" s="381" t="str">
        <f t="shared" si="1"/>
        <v>151</v>
      </c>
      <c r="C71" s="381" t="s">
        <v>1376</v>
      </c>
      <c r="D71" s="381" t="s">
        <v>186</v>
      </c>
      <c r="E71" s="381" t="s">
        <v>1987</v>
      </c>
      <c r="F71" s="381" t="s">
        <v>180</v>
      </c>
      <c r="H71" s="385"/>
    </row>
    <row r="72" spans="2:8" x14ac:dyDescent="0.15">
      <c r="B72" s="381" t="str">
        <f t="shared" si="1"/>
        <v>151</v>
      </c>
      <c r="C72" s="381" t="s">
        <v>1371</v>
      </c>
      <c r="D72" s="381" t="s">
        <v>187</v>
      </c>
      <c r="E72" s="381" t="s">
        <v>1987</v>
      </c>
      <c r="F72" s="381" t="s">
        <v>180</v>
      </c>
      <c r="H72" s="385"/>
    </row>
    <row r="73" spans="2:8" x14ac:dyDescent="0.15">
      <c r="B73" s="381" t="str">
        <f t="shared" si="1"/>
        <v>152</v>
      </c>
      <c r="C73" s="381" t="s">
        <v>1450</v>
      </c>
      <c r="D73" s="381" t="s">
        <v>1024</v>
      </c>
      <c r="E73" s="381" t="s">
        <v>1986</v>
      </c>
      <c r="F73" s="381" t="s">
        <v>192</v>
      </c>
      <c r="H73" s="385"/>
    </row>
    <row r="74" spans="2:8" x14ac:dyDescent="0.15">
      <c r="B74" s="381" t="str">
        <f t="shared" si="1"/>
        <v>152</v>
      </c>
      <c r="C74" s="381" t="s">
        <v>1451</v>
      </c>
      <c r="D74" s="381" t="s">
        <v>1025</v>
      </c>
      <c r="E74" s="381" t="s">
        <v>1986</v>
      </c>
      <c r="F74" s="381" t="s">
        <v>192</v>
      </c>
      <c r="H74" s="385"/>
    </row>
    <row r="75" spans="2:8" x14ac:dyDescent="0.15">
      <c r="B75" s="381" t="str">
        <f t="shared" si="1"/>
        <v>152</v>
      </c>
      <c r="C75" s="381" t="s">
        <v>1452</v>
      </c>
      <c r="D75" s="381" t="s">
        <v>194</v>
      </c>
      <c r="E75" s="381" t="s">
        <v>1986</v>
      </c>
      <c r="F75" s="381" t="s">
        <v>192</v>
      </c>
      <c r="H75" s="385"/>
    </row>
    <row r="76" spans="2:8" x14ac:dyDescent="0.15">
      <c r="B76" s="381" t="str">
        <f t="shared" si="1"/>
        <v>152</v>
      </c>
      <c r="C76" s="381" t="s">
        <v>1386</v>
      </c>
      <c r="D76" s="381" t="s">
        <v>1026</v>
      </c>
      <c r="E76" s="381" t="s">
        <v>1986</v>
      </c>
      <c r="F76" s="381" t="s">
        <v>192</v>
      </c>
      <c r="H76" s="385"/>
    </row>
    <row r="77" spans="2:8" x14ac:dyDescent="0.15">
      <c r="B77" s="381" t="str">
        <f t="shared" si="1"/>
        <v>152</v>
      </c>
      <c r="C77" s="381" t="s">
        <v>1377</v>
      </c>
      <c r="D77" s="381" t="s">
        <v>1027</v>
      </c>
      <c r="E77" s="381" t="s">
        <v>1986</v>
      </c>
      <c r="F77" s="381" t="s">
        <v>192</v>
      </c>
      <c r="H77" s="385"/>
    </row>
    <row r="78" spans="2:8" x14ac:dyDescent="0.15">
      <c r="B78" s="381" t="str">
        <f t="shared" si="1"/>
        <v>152</v>
      </c>
      <c r="C78" s="381" t="s">
        <v>1372</v>
      </c>
      <c r="D78" s="381" t="s">
        <v>196</v>
      </c>
      <c r="E78" s="381" t="s">
        <v>1986</v>
      </c>
      <c r="F78" s="381" t="s">
        <v>192</v>
      </c>
      <c r="H78" s="385"/>
    </row>
    <row r="79" spans="2:8" x14ac:dyDescent="0.15">
      <c r="B79" s="381" t="str">
        <f t="shared" si="1"/>
        <v>161</v>
      </c>
      <c r="C79" s="381" t="s">
        <v>1392</v>
      </c>
      <c r="D79" s="381" t="s">
        <v>1028</v>
      </c>
      <c r="E79" s="381" t="s">
        <v>1984</v>
      </c>
      <c r="F79" s="381" t="s">
        <v>200</v>
      </c>
      <c r="H79" s="385"/>
    </row>
    <row r="80" spans="2:8" x14ac:dyDescent="0.15">
      <c r="B80" s="381" t="str">
        <f t="shared" si="1"/>
        <v>161</v>
      </c>
      <c r="C80" s="381" t="s">
        <v>1393</v>
      </c>
      <c r="D80" s="381" t="s">
        <v>1029</v>
      </c>
      <c r="E80" s="381" t="s">
        <v>1984</v>
      </c>
      <c r="F80" s="381" t="s">
        <v>200</v>
      </c>
      <c r="H80" s="385"/>
    </row>
    <row r="81" spans="2:8" x14ac:dyDescent="0.15">
      <c r="B81" s="381" t="str">
        <f t="shared" si="1"/>
        <v>161</v>
      </c>
      <c r="C81" s="381" t="s">
        <v>1394</v>
      </c>
      <c r="D81" s="381" t="s">
        <v>1030</v>
      </c>
      <c r="E81" s="381" t="s">
        <v>1984</v>
      </c>
      <c r="F81" s="381" t="s">
        <v>200</v>
      </c>
      <c r="H81" s="385"/>
    </row>
    <row r="82" spans="2:8" x14ac:dyDescent="0.15">
      <c r="B82" s="381" t="str">
        <f t="shared" si="1"/>
        <v>161</v>
      </c>
      <c r="C82" s="381" t="s">
        <v>1378</v>
      </c>
      <c r="D82" s="381" t="s">
        <v>202</v>
      </c>
      <c r="E82" s="381" t="s">
        <v>1984</v>
      </c>
      <c r="F82" s="381" t="s">
        <v>200</v>
      </c>
      <c r="H82" s="385"/>
    </row>
    <row r="83" spans="2:8" x14ac:dyDescent="0.15">
      <c r="B83" s="381" t="str">
        <f t="shared" si="1"/>
        <v>162</v>
      </c>
      <c r="C83" s="381" t="s">
        <v>1395</v>
      </c>
      <c r="D83" s="381" t="s">
        <v>1031</v>
      </c>
      <c r="E83" s="381" t="s">
        <v>1983</v>
      </c>
      <c r="F83" s="381" t="s">
        <v>204</v>
      </c>
      <c r="H83" s="385"/>
    </row>
    <row r="84" spans="2:8" x14ac:dyDescent="0.15">
      <c r="B84" s="381" t="str">
        <f t="shared" si="1"/>
        <v>162</v>
      </c>
      <c r="C84" s="381" t="s">
        <v>1552</v>
      </c>
      <c r="D84" s="381" t="s">
        <v>1032</v>
      </c>
      <c r="E84" s="381" t="s">
        <v>1983</v>
      </c>
      <c r="F84" s="381" t="s">
        <v>204</v>
      </c>
      <c r="H84" s="385"/>
    </row>
    <row r="85" spans="2:8" x14ac:dyDescent="0.15">
      <c r="B85" s="381" t="str">
        <f t="shared" si="1"/>
        <v>162</v>
      </c>
      <c r="C85" s="381" t="s">
        <v>1400</v>
      </c>
      <c r="D85" s="381" t="s">
        <v>1033</v>
      </c>
      <c r="E85" s="381" t="s">
        <v>1983</v>
      </c>
      <c r="F85" s="381" t="s">
        <v>204</v>
      </c>
      <c r="H85" s="385"/>
    </row>
    <row r="86" spans="2:8" x14ac:dyDescent="0.15">
      <c r="B86" s="381" t="str">
        <f t="shared" si="1"/>
        <v>162</v>
      </c>
      <c r="C86" s="381" t="s">
        <v>1401</v>
      </c>
      <c r="D86" s="381" t="s">
        <v>1034</v>
      </c>
      <c r="E86" s="381" t="s">
        <v>1983</v>
      </c>
      <c r="F86" s="381" t="s">
        <v>204</v>
      </c>
      <c r="H86" s="385"/>
    </row>
    <row r="87" spans="2:8" x14ac:dyDescent="0.15">
      <c r="B87" s="381" t="str">
        <f t="shared" si="1"/>
        <v>163</v>
      </c>
      <c r="C87" s="381" t="s">
        <v>1270</v>
      </c>
      <c r="D87" s="381" t="s">
        <v>206</v>
      </c>
      <c r="E87" s="381" t="s">
        <v>1982</v>
      </c>
      <c r="F87" s="381" t="s">
        <v>209</v>
      </c>
      <c r="H87" s="385"/>
    </row>
    <row r="88" spans="2:8" x14ac:dyDescent="0.15">
      <c r="B88" s="381" t="str">
        <f t="shared" si="1"/>
        <v>163</v>
      </c>
      <c r="C88" s="381" t="s">
        <v>1379</v>
      </c>
      <c r="D88" s="381" t="s">
        <v>1035</v>
      </c>
      <c r="E88" s="381" t="s">
        <v>1982</v>
      </c>
      <c r="F88" s="381" t="s">
        <v>209</v>
      </c>
      <c r="H88" s="385"/>
    </row>
    <row r="89" spans="2:8" x14ac:dyDescent="0.15">
      <c r="B89" s="381" t="str">
        <f t="shared" si="1"/>
        <v>163</v>
      </c>
      <c r="C89" s="381" t="s">
        <v>1408</v>
      </c>
      <c r="D89" s="381" t="s">
        <v>1036</v>
      </c>
      <c r="E89" s="381" t="s">
        <v>1982</v>
      </c>
      <c r="F89" s="381" t="s">
        <v>209</v>
      </c>
      <c r="H89" s="385"/>
    </row>
    <row r="90" spans="2:8" x14ac:dyDescent="0.15">
      <c r="B90" s="381" t="str">
        <f t="shared" si="1"/>
        <v>163</v>
      </c>
      <c r="C90" s="381" t="s">
        <v>1453</v>
      </c>
      <c r="D90" s="381" t="s">
        <v>1037</v>
      </c>
      <c r="E90" s="381" t="s">
        <v>1982</v>
      </c>
      <c r="F90" s="381" t="s">
        <v>209</v>
      </c>
      <c r="H90" s="385"/>
    </row>
    <row r="91" spans="2:8" x14ac:dyDescent="0.15">
      <c r="B91" s="381" t="str">
        <f t="shared" si="1"/>
        <v>163</v>
      </c>
      <c r="C91" s="381" t="s">
        <v>1539</v>
      </c>
      <c r="D91" s="381" t="s">
        <v>1038</v>
      </c>
      <c r="E91" s="381" t="s">
        <v>1982</v>
      </c>
      <c r="F91" s="381" t="s">
        <v>209</v>
      </c>
      <c r="H91" s="385"/>
    </row>
    <row r="92" spans="2:8" x14ac:dyDescent="0.15">
      <c r="B92" s="381" t="str">
        <f t="shared" si="1"/>
        <v>164</v>
      </c>
      <c r="C92" s="381" t="s">
        <v>1454</v>
      </c>
      <c r="D92" s="381" t="s">
        <v>1039</v>
      </c>
      <c r="E92" s="381" t="s">
        <v>1981</v>
      </c>
      <c r="F92" s="381" t="s">
        <v>216</v>
      </c>
      <c r="H92" s="385"/>
    </row>
    <row r="93" spans="2:8" x14ac:dyDescent="0.15">
      <c r="B93" s="381" t="str">
        <f t="shared" si="1"/>
        <v>164</v>
      </c>
      <c r="C93" s="381" t="s">
        <v>1455</v>
      </c>
      <c r="D93" s="381" t="s">
        <v>1040</v>
      </c>
      <c r="E93" s="381" t="s">
        <v>1981</v>
      </c>
      <c r="F93" s="381" t="s">
        <v>216</v>
      </c>
      <c r="H93" s="385"/>
    </row>
    <row r="94" spans="2:8" x14ac:dyDescent="0.15">
      <c r="B94" s="381" t="str">
        <f t="shared" si="1"/>
        <v>164</v>
      </c>
      <c r="C94" s="381" t="s">
        <v>1456</v>
      </c>
      <c r="D94" s="381" t="s">
        <v>1041</v>
      </c>
      <c r="E94" s="381" t="s">
        <v>1981</v>
      </c>
      <c r="F94" s="381" t="s">
        <v>216</v>
      </c>
      <c r="H94" s="385"/>
    </row>
    <row r="95" spans="2:8" x14ac:dyDescent="0.15">
      <c r="B95" s="381" t="str">
        <f t="shared" si="1"/>
        <v>164</v>
      </c>
      <c r="C95" s="381" t="s">
        <v>1396</v>
      </c>
      <c r="D95" s="381" t="s">
        <v>1042</v>
      </c>
      <c r="E95" s="381" t="s">
        <v>1981</v>
      </c>
      <c r="F95" s="381" t="s">
        <v>216</v>
      </c>
      <c r="H95" s="385"/>
    </row>
    <row r="96" spans="2:8" x14ac:dyDescent="0.15">
      <c r="B96" s="381" t="str">
        <f t="shared" si="1"/>
        <v>191</v>
      </c>
      <c r="C96" s="381" t="s">
        <v>1553</v>
      </c>
      <c r="D96" s="381" t="s">
        <v>220</v>
      </c>
      <c r="E96" s="381" t="s">
        <v>1924</v>
      </c>
      <c r="F96" s="381" t="s">
        <v>220</v>
      </c>
      <c r="H96" s="385"/>
    </row>
    <row r="97" spans="2:8" x14ac:dyDescent="0.15">
      <c r="B97" s="381" t="str">
        <f t="shared" si="1"/>
        <v>201</v>
      </c>
      <c r="C97" s="381" t="s">
        <v>1385</v>
      </c>
      <c r="D97" s="381" t="s">
        <v>223</v>
      </c>
      <c r="E97" s="381" t="s">
        <v>1979</v>
      </c>
      <c r="F97" s="381" t="s">
        <v>223</v>
      </c>
      <c r="H97" s="385"/>
    </row>
    <row r="98" spans="2:8" x14ac:dyDescent="0.15">
      <c r="B98" s="381" t="str">
        <f t="shared" si="1"/>
        <v>202</v>
      </c>
      <c r="C98" s="381" t="s">
        <v>1457</v>
      </c>
      <c r="D98" s="381" t="s">
        <v>226</v>
      </c>
      <c r="E98" s="381" t="s">
        <v>1978</v>
      </c>
      <c r="F98" s="381" t="s">
        <v>228</v>
      </c>
      <c r="H98" s="385"/>
    </row>
    <row r="99" spans="2:8" x14ac:dyDescent="0.15">
      <c r="B99" s="381" t="str">
        <f t="shared" si="1"/>
        <v>202</v>
      </c>
      <c r="C99" s="381" t="s">
        <v>1409</v>
      </c>
      <c r="D99" s="381" t="s">
        <v>1043</v>
      </c>
      <c r="E99" s="381" t="s">
        <v>1978</v>
      </c>
      <c r="F99" s="381" t="s">
        <v>228</v>
      </c>
      <c r="H99" s="385"/>
    </row>
    <row r="100" spans="2:8" x14ac:dyDescent="0.15">
      <c r="B100" s="381" t="str">
        <f t="shared" si="1"/>
        <v>202</v>
      </c>
      <c r="C100" s="381" t="s">
        <v>1458</v>
      </c>
      <c r="D100" s="381" t="s">
        <v>1044</v>
      </c>
      <c r="E100" s="381" t="s">
        <v>1978</v>
      </c>
      <c r="F100" s="381" t="s">
        <v>228</v>
      </c>
      <c r="H100" s="385"/>
    </row>
    <row r="101" spans="2:8" x14ac:dyDescent="0.15">
      <c r="B101" s="381" t="str">
        <f t="shared" si="1"/>
        <v>202</v>
      </c>
      <c r="C101" s="381" t="s">
        <v>1410</v>
      </c>
      <c r="D101" s="381" t="s">
        <v>1045</v>
      </c>
      <c r="E101" s="381" t="s">
        <v>1978</v>
      </c>
      <c r="F101" s="381" t="s">
        <v>228</v>
      </c>
      <c r="H101" s="385"/>
    </row>
    <row r="102" spans="2:8" x14ac:dyDescent="0.15">
      <c r="B102" s="381" t="str">
        <f t="shared" si="1"/>
        <v>202</v>
      </c>
      <c r="C102" s="381" t="s">
        <v>1402</v>
      </c>
      <c r="D102" s="381" t="s">
        <v>230</v>
      </c>
      <c r="E102" s="381" t="s">
        <v>1978</v>
      </c>
      <c r="F102" s="381" t="s">
        <v>228</v>
      </c>
      <c r="H102" s="385"/>
    </row>
    <row r="103" spans="2:8" x14ac:dyDescent="0.15">
      <c r="B103" s="381" t="str">
        <f t="shared" si="1"/>
        <v>203</v>
      </c>
      <c r="C103" s="381" t="s">
        <v>1411</v>
      </c>
      <c r="D103" s="381" t="s">
        <v>1046</v>
      </c>
      <c r="E103" s="381" t="s">
        <v>1977</v>
      </c>
      <c r="F103" s="381" t="s">
        <v>661</v>
      </c>
      <c r="H103" s="385"/>
    </row>
    <row r="104" spans="2:8" x14ac:dyDescent="0.15">
      <c r="B104" s="381" t="str">
        <f t="shared" si="1"/>
        <v>203</v>
      </c>
      <c r="C104" s="381" t="s">
        <v>1412</v>
      </c>
      <c r="D104" s="381" t="s">
        <v>1047</v>
      </c>
      <c r="E104" s="381" t="s">
        <v>1977</v>
      </c>
      <c r="F104" s="381" t="s">
        <v>661</v>
      </c>
      <c r="H104" s="385"/>
    </row>
    <row r="105" spans="2:8" x14ac:dyDescent="0.15">
      <c r="B105" s="381" t="str">
        <f t="shared" si="1"/>
        <v>204</v>
      </c>
      <c r="C105" s="381" t="s">
        <v>1373</v>
      </c>
      <c r="D105" s="381" t="s">
        <v>1048</v>
      </c>
      <c r="E105" s="381" t="s">
        <v>1976</v>
      </c>
      <c r="F105" s="381" t="s">
        <v>662</v>
      </c>
      <c r="H105" s="385"/>
    </row>
    <row r="106" spans="2:8" x14ac:dyDescent="0.15">
      <c r="B106" s="381" t="str">
        <f t="shared" si="1"/>
        <v>204</v>
      </c>
      <c r="C106" s="381" t="s">
        <v>1413</v>
      </c>
      <c r="D106" s="381" t="s">
        <v>1049</v>
      </c>
      <c r="E106" s="381" t="s">
        <v>1976</v>
      </c>
      <c r="F106" s="381" t="s">
        <v>662</v>
      </c>
      <c r="H106" s="385"/>
    </row>
    <row r="107" spans="2:8" x14ac:dyDescent="0.15">
      <c r="B107" s="381" t="str">
        <f t="shared" si="1"/>
        <v>204</v>
      </c>
      <c r="C107" s="381" t="s">
        <v>1414</v>
      </c>
      <c r="D107" s="381" t="s">
        <v>235</v>
      </c>
      <c r="E107" s="381" t="s">
        <v>1976</v>
      </c>
      <c r="F107" s="381" t="s">
        <v>662</v>
      </c>
      <c r="H107" s="385"/>
    </row>
    <row r="108" spans="2:8" x14ac:dyDescent="0.15">
      <c r="B108" s="381" t="str">
        <f t="shared" si="1"/>
        <v>204</v>
      </c>
      <c r="C108" s="381" t="s">
        <v>1415</v>
      </c>
      <c r="D108" s="381" t="s">
        <v>1050</v>
      </c>
      <c r="E108" s="381" t="s">
        <v>1976</v>
      </c>
      <c r="F108" s="381" t="s">
        <v>662</v>
      </c>
      <c r="H108" s="385"/>
    </row>
    <row r="109" spans="2:8" x14ac:dyDescent="0.15">
      <c r="B109" s="381" t="str">
        <f t="shared" si="1"/>
        <v>204</v>
      </c>
      <c r="C109" s="381" t="s">
        <v>1416</v>
      </c>
      <c r="D109" s="381" t="s">
        <v>1051</v>
      </c>
      <c r="E109" s="381" t="s">
        <v>1976</v>
      </c>
      <c r="F109" s="381" t="s">
        <v>662</v>
      </c>
      <c r="H109" s="385"/>
    </row>
    <row r="110" spans="2:8" x14ac:dyDescent="0.15">
      <c r="B110" s="381" t="str">
        <f t="shared" si="1"/>
        <v>204</v>
      </c>
      <c r="C110" s="381" t="s">
        <v>1290</v>
      </c>
      <c r="D110" s="381" t="s">
        <v>238</v>
      </c>
      <c r="E110" s="381" t="s">
        <v>1976</v>
      </c>
      <c r="F110" s="381" t="s">
        <v>662</v>
      </c>
      <c r="H110" s="385"/>
    </row>
    <row r="111" spans="2:8" x14ac:dyDescent="0.15">
      <c r="B111" s="381" t="str">
        <f t="shared" si="1"/>
        <v>205</v>
      </c>
      <c r="C111" s="381" t="s">
        <v>1417</v>
      </c>
      <c r="D111" s="381" t="s">
        <v>1052</v>
      </c>
      <c r="E111" s="381" t="s">
        <v>1975</v>
      </c>
      <c r="F111" s="381" t="s">
        <v>240</v>
      </c>
      <c r="H111" s="385"/>
    </row>
    <row r="112" spans="2:8" x14ac:dyDescent="0.15">
      <c r="B112" s="381" t="str">
        <f t="shared" si="1"/>
        <v>205</v>
      </c>
      <c r="C112" s="381" t="s">
        <v>1418</v>
      </c>
      <c r="D112" s="381" t="s">
        <v>1053</v>
      </c>
      <c r="E112" s="381" t="s">
        <v>1975</v>
      </c>
      <c r="F112" s="381" t="s">
        <v>240</v>
      </c>
      <c r="H112" s="385"/>
    </row>
    <row r="113" spans="2:8" x14ac:dyDescent="0.15">
      <c r="B113" s="381" t="str">
        <f t="shared" si="1"/>
        <v>205</v>
      </c>
      <c r="C113" s="381" t="s">
        <v>1419</v>
      </c>
      <c r="D113" s="381" t="s">
        <v>1054</v>
      </c>
      <c r="E113" s="381" t="s">
        <v>1975</v>
      </c>
      <c r="F113" s="381" t="s">
        <v>240</v>
      </c>
      <c r="H113" s="385"/>
    </row>
    <row r="114" spans="2:8" x14ac:dyDescent="0.15">
      <c r="B114" s="381" t="str">
        <f t="shared" si="1"/>
        <v>205</v>
      </c>
      <c r="C114" s="381" t="s">
        <v>1420</v>
      </c>
      <c r="D114" s="381" t="s">
        <v>1055</v>
      </c>
      <c r="E114" s="381" t="s">
        <v>1975</v>
      </c>
      <c r="F114" s="381" t="s">
        <v>240</v>
      </c>
      <c r="H114" s="385"/>
    </row>
    <row r="115" spans="2:8" x14ac:dyDescent="0.15">
      <c r="B115" s="381" t="str">
        <f t="shared" si="1"/>
        <v>206</v>
      </c>
      <c r="C115" s="381" t="s">
        <v>1374</v>
      </c>
      <c r="D115" s="381" t="s">
        <v>243</v>
      </c>
      <c r="E115" s="381" t="s">
        <v>1974</v>
      </c>
      <c r="F115" s="381" t="s">
        <v>243</v>
      </c>
      <c r="H115" s="385"/>
    </row>
    <row r="116" spans="2:8" x14ac:dyDescent="0.15">
      <c r="B116" s="381" t="str">
        <f t="shared" si="1"/>
        <v>207</v>
      </c>
      <c r="C116" s="381" t="s">
        <v>1380</v>
      </c>
      <c r="D116" s="381" t="s">
        <v>245</v>
      </c>
      <c r="E116" s="381" t="s">
        <v>1973</v>
      </c>
      <c r="F116" s="381" t="s">
        <v>245</v>
      </c>
      <c r="H116" s="385"/>
    </row>
    <row r="117" spans="2:8" x14ac:dyDescent="0.15">
      <c r="B117" s="381" t="str">
        <f t="shared" si="1"/>
        <v>208</v>
      </c>
      <c r="C117" s="381" t="s">
        <v>1459</v>
      </c>
      <c r="D117" s="381" t="s">
        <v>249</v>
      </c>
      <c r="E117" s="381" t="s">
        <v>1972</v>
      </c>
      <c r="F117" s="381" t="s">
        <v>251</v>
      </c>
      <c r="H117" s="385"/>
    </row>
    <row r="118" spans="2:8" x14ac:dyDescent="0.15">
      <c r="B118" s="381" t="str">
        <f t="shared" si="1"/>
        <v>208</v>
      </c>
      <c r="C118" s="381" t="s">
        <v>1460</v>
      </c>
      <c r="D118" s="381" t="s">
        <v>252</v>
      </c>
      <c r="E118" s="381" t="s">
        <v>1972</v>
      </c>
      <c r="F118" s="381" t="s">
        <v>251</v>
      </c>
      <c r="H118" s="385"/>
    </row>
    <row r="119" spans="2:8" x14ac:dyDescent="0.15">
      <c r="B119" s="381" t="str">
        <f t="shared" si="1"/>
        <v>208</v>
      </c>
      <c r="C119" s="381" t="s">
        <v>1403</v>
      </c>
      <c r="D119" s="381" t="s">
        <v>1056</v>
      </c>
      <c r="E119" s="381" t="s">
        <v>1972</v>
      </c>
      <c r="F119" s="381" t="s">
        <v>251</v>
      </c>
      <c r="H119" s="385"/>
    </row>
    <row r="120" spans="2:8" x14ac:dyDescent="0.15">
      <c r="B120" s="381" t="str">
        <f t="shared" si="1"/>
        <v>208</v>
      </c>
      <c r="C120" s="381" t="s">
        <v>1461</v>
      </c>
      <c r="D120" s="381" t="s">
        <v>1057</v>
      </c>
      <c r="E120" s="381" t="s">
        <v>1972</v>
      </c>
      <c r="F120" s="381" t="s">
        <v>251</v>
      </c>
      <c r="H120" s="385"/>
    </row>
    <row r="121" spans="2:8" x14ac:dyDescent="0.15">
      <c r="B121" s="381" t="str">
        <f t="shared" si="1"/>
        <v>208</v>
      </c>
      <c r="C121" s="381" t="s">
        <v>1547</v>
      </c>
      <c r="D121" s="381" t="s">
        <v>256</v>
      </c>
      <c r="E121" s="381" t="s">
        <v>1972</v>
      </c>
      <c r="F121" s="381" t="s">
        <v>251</v>
      </c>
      <c r="H121" s="385"/>
    </row>
    <row r="122" spans="2:8" x14ac:dyDescent="0.15">
      <c r="B122" s="381" t="str">
        <f t="shared" si="1"/>
        <v>208</v>
      </c>
      <c r="C122" s="381" t="s">
        <v>1362</v>
      </c>
      <c r="D122" s="381" t="s">
        <v>1058</v>
      </c>
      <c r="E122" s="381" t="s">
        <v>1972</v>
      </c>
      <c r="F122" s="381" t="s">
        <v>251</v>
      </c>
      <c r="H122" s="385"/>
    </row>
    <row r="123" spans="2:8" x14ac:dyDescent="0.15">
      <c r="B123" s="381" t="str">
        <f t="shared" si="1"/>
        <v>208</v>
      </c>
      <c r="C123" s="381" t="s">
        <v>1462</v>
      </c>
      <c r="D123" s="381" t="s">
        <v>1059</v>
      </c>
      <c r="E123" s="381" t="s">
        <v>1972</v>
      </c>
      <c r="F123" s="381" t="s">
        <v>251</v>
      </c>
      <c r="H123" s="385"/>
    </row>
    <row r="124" spans="2:8" x14ac:dyDescent="0.15">
      <c r="B124" s="381" t="str">
        <f t="shared" si="1"/>
        <v>208</v>
      </c>
      <c r="C124" s="381" t="s">
        <v>1291</v>
      </c>
      <c r="D124" s="381" t="s">
        <v>259</v>
      </c>
      <c r="E124" s="381" t="s">
        <v>1972</v>
      </c>
      <c r="F124" s="381" t="s">
        <v>251</v>
      </c>
      <c r="H124" s="385"/>
    </row>
    <row r="125" spans="2:8" x14ac:dyDescent="0.15">
      <c r="B125" s="381" t="str">
        <f t="shared" si="1"/>
        <v>211</v>
      </c>
      <c r="C125" s="381" t="s">
        <v>1421</v>
      </c>
      <c r="D125" s="381" t="s">
        <v>261</v>
      </c>
      <c r="E125" s="381" t="s">
        <v>1970</v>
      </c>
      <c r="F125" s="381" t="s">
        <v>261</v>
      </c>
      <c r="H125" s="385"/>
    </row>
    <row r="126" spans="2:8" x14ac:dyDescent="0.15">
      <c r="B126" s="381" t="str">
        <f t="shared" si="1"/>
        <v>212</v>
      </c>
      <c r="C126" s="381" t="s">
        <v>1422</v>
      </c>
      <c r="D126" s="381" t="s">
        <v>264</v>
      </c>
      <c r="E126" s="381" t="s">
        <v>1969</v>
      </c>
      <c r="F126" s="381" t="s">
        <v>264</v>
      </c>
      <c r="H126" s="385"/>
    </row>
    <row r="127" spans="2:8" x14ac:dyDescent="0.15">
      <c r="B127" s="381" t="str">
        <f t="shared" si="1"/>
        <v>212</v>
      </c>
      <c r="C127" s="381" t="s">
        <v>1463</v>
      </c>
      <c r="D127" s="381" t="s">
        <v>1060</v>
      </c>
      <c r="E127" s="381" t="s">
        <v>1969</v>
      </c>
      <c r="F127" s="381" t="s">
        <v>264</v>
      </c>
      <c r="H127" s="385"/>
    </row>
    <row r="128" spans="2:8" x14ac:dyDescent="0.15">
      <c r="B128" s="381" t="str">
        <f t="shared" si="1"/>
        <v>221</v>
      </c>
      <c r="C128" s="381" t="s">
        <v>1423</v>
      </c>
      <c r="D128" s="381" t="s">
        <v>267</v>
      </c>
      <c r="E128" s="381" t="s">
        <v>1967</v>
      </c>
      <c r="F128" s="381" t="s">
        <v>267</v>
      </c>
      <c r="H128" s="385"/>
    </row>
    <row r="129" spans="2:8" x14ac:dyDescent="0.15">
      <c r="B129" s="381" t="str">
        <f t="shared" si="1"/>
        <v>222</v>
      </c>
      <c r="C129" s="381" t="s">
        <v>1363</v>
      </c>
      <c r="D129" s="381" t="s">
        <v>269</v>
      </c>
      <c r="E129" s="381" t="s">
        <v>1966</v>
      </c>
      <c r="F129" s="381" t="s">
        <v>272</v>
      </c>
      <c r="H129" s="385"/>
    </row>
    <row r="130" spans="2:8" x14ac:dyDescent="0.15">
      <c r="B130" s="381" t="str">
        <f t="shared" si="1"/>
        <v>222</v>
      </c>
      <c r="C130" s="381" t="s">
        <v>1364</v>
      </c>
      <c r="D130" s="381" t="s">
        <v>273</v>
      </c>
      <c r="E130" s="381" t="s">
        <v>1966</v>
      </c>
      <c r="F130" s="381" t="s">
        <v>272</v>
      </c>
      <c r="H130" s="385"/>
    </row>
    <row r="131" spans="2:8" x14ac:dyDescent="0.15">
      <c r="B131" s="381" t="str">
        <f t="shared" si="1"/>
        <v>231</v>
      </c>
      <c r="C131" s="381" t="s">
        <v>1554</v>
      </c>
      <c r="D131" s="381" t="s">
        <v>275</v>
      </c>
      <c r="E131" s="381" t="s">
        <v>1923</v>
      </c>
      <c r="F131" s="381" t="s">
        <v>663</v>
      </c>
      <c r="H131" s="385"/>
    </row>
    <row r="132" spans="2:8" x14ac:dyDescent="0.15">
      <c r="B132" s="381" t="str">
        <f t="shared" ref="B132:B195" si="2">+LEFT(C132,3)</f>
        <v>231</v>
      </c>
      <c r="C132" s="381" t="s">
        <v>1387</v>
      </c>
      <c r="D132" s="381" t="s">
        <v>1061</v>
      </c>
      <c r="E132" s="381" t="s">
        <v>1923</v>
      </c>
      <c r="F132" s="381" t="s">
        <v>663</v>
      </c>
      <c r="H132" s="385"/>
    </row>
    <row r="133" spans="2:8" x14ac:dyDescent="0.15">
      <c r="B133" s="381" t="str">
        <f t="shared" si="2"/>
        <v>251</v>
      </c>
      <c r="C133" s="381" t="s">
        <v>1540</v>
      </c>
      <c r="D133" s="381" t="s">
        <v>1062</v>
      </c>
      <c r="E133" s="381" t="s">
        <v>1964</v>
      </c>
      <c r="F133" s="381" t="s">
        <v>280</v>
      </c>
      <c r="H133" s="385"/>
    </row>
    <row r="134" spans="2:8" x14ac:dyDescent="0.15">
      <c r="B134" s="381" t="str">
        <f t="shared" si="2"/>
        <v>251</v>
      </c>
      <c r="C134" s="381" t="s">
        <v>1464</v>
      </c>
      <c r="D134" s="381" t="s">
        <v>1063</v>
      </c>
      <c r="E134" s="381" t="s">
        <v>1964</v>
      </c>
      <c r="F134" s="381" t="s">
        <v>280</v>
      </c>
      <c r="H134" s="385"/>
    </row>
    <row r="135" spans="2:8" x14ac:dyDescent="0.15">
      <c r="B135" s="381" t="str">
        <f t="shared" si="2"/>
        <v>251</v>
      </c>
      <c r="C135" s="381" t="s">
        <v>1465</v>
      </c>
      <c r="D135" s="381" t="s">
        <v>2016</v>
      </c>
      <c r="E135" s="381" t="s">
        <v>1964</v>
      </c>
      <c r="F135" s="381" t="s">
        <v>280</v>
      </c>
      <c r="H135" s="385"/>
    </row>
    <row r="136" spans="2:8" x14ac:dyDescent="0.15">
      <c r="B136" s="381" t="str">
        <f t="shared" si="2"/>
        <v>252</v>
      </c>
      <c r="C136" s="381" t="s">
        <v>1424</v>
      </c>
      <c r="D136" s="381" t="s">
        <v>1064</v>
      </c>
      <c r="E136" s="381" t="s">
        <v>1963</v>
      </c>
      <c r="F136" s="381" t="s">
        <v>283</v>
      </c>
      <c r="H136" s="385"/>
    </row>
    <row r="137" spans="2:8" x14ac:dyDescent="0.15">
      <c r="B137" s="381" t="str">
        <f t="shared" si="2"/>
        <v>252</v>
      </c>
      <c r="C137" s="381" t="s">
        <v>1536</v>
      </c>
      <c r="D137" s="381" t="s">
        <v>1065</v>
      </c>
      <c r="E137" s="381" t="s">
        <v>1963</v>
      </c>
      <c r="F137" s="381" t="s">
        <v>283</v>
      </c>
      <c r="H137" s="385"/>
    </row>
    <row r="138" spans="2:8" x14ac:dyDescent="0.15">
      <c r="B138" s="381" t="str">
        <f t="shared" si="2"/>
        <v>252</v>
      </c>
      <c r="C138" s="381" t="s">
        <v>1425</v>
      </c>
      <c r="D138" s="381" t="s">
        <v>1066</v>
      </c>
      <c r="E138" s="381" t="s">
        <v>1963</v>
      </c>
      <c r="F138" s="381" t="s">
        <v>283</v>
      </c>
      <c r="H138" s="385"/>
    </row>
    <row r="139" spans="2:8" x14ac:dyDescent="0.15">
      <c r="B139" s="381" t="str">
        <f t="shared" si="2"/>
        <v>253</v>
      </c>
      <c r="C139" s="381" t="s">
        <v>1388</v>
      </c>
      <c r="D139" s="381" t="s">
        <v>286</v>
      </c>
      <c r="E139" s="381" t="s">
        <v>1962</v>
      </c>
      <c r="F139" s="381" t="s">
        <v>286</v>
      </c>
      <c r="H139" s="385"/>
    </row>
    <row r="140" spans="2:8" x14ac:dyDescent="0.15">
      <c r="B140" s="381" t="str">
        <f t="shared" si="2"/>
        <v>259</v>
      </c>
      <c r="C140" s="381" t="s">
        <v>1426</v>
      </c>
      <c r="D140" s="381" t="s">
        <v>1067</v>
      </c>
      <c r="E140" s="381" t="s">
        <v>1961</v>
      </c>
      <c r="F140" s="381" t="s">
        <v>291</v>
      </c>
      <c r="H140" s="385"/>
    </row>
    <row r="141" spans="2:8" x14ac:dyDescent="0.15">
      <c r="B141" s="381" t="str">
        <f t="shared" si="2"/>
        <v>259</v>
      </c>
      <c r="C141" s="381" t="s">
        <v>1427</v>
      </c>
      <c r="D141" s="381" t="s">
        <v>1068</v>
      </c>
      <c r="E141" s="381" t="s">
        <v>1961</v>
      </c>
      <c r="F141" s="381" t="s">
        <v>291</v>
      </c>
      <c r="H141" s="385"/>
    </row>
    <row r="142" spans="2:8" x14ac:dyDescent="0.15">
      <c r="B142" s="381" t="str">
        <f t="shared" si="2"/>
        <v>259</v>
      </c>
      <c r="C142" s="381" t="s">
        <v>1428</v>
      </c>
      <c r="D142" s="381" t="s">
        <v>1069</v>
      </c>
      <c r="E142" s="381" t="s">
        <v>1961</v>
      </c>
      <c r="F142" s="381" t="s">
        <v>291</v>
      </c>
      <c r="H142" s="385"/>
    </row>
    <row r="143" spans="2:8" x14ac:dyDescent="0.15">
      <c r="B143" s="381" t="str">
        <f t="shared" si="2"/>
        <v>259</v>
      </c>
      <c r="C143" s="381" t="s">
        <v>1365</v>
      </c>
      <c r="D143" s="381" t="s">
        <v>1070</v>
      </c>
      <c r="E143" s="381" t="s">
        <v>1961</v>
      </c>
      <c r="F143" s="381" t="s">
        <v>291</v>
      </c>
      <c r="H143" s="385"/>
    </row>
    <row r="144" spans="2:8" x14ac:dyDescent="0.15">
      <c r="B144" s="381" t="str">
        <f t="shared" si="2"/>
        <v>259</v>
      </c>
      <c r="C144" s="381" t="s">
        <v>1366</v>
      </c>
      <c r="D144" s="381" t="s">
        <v>291</v>
      </c>
      <c r="E144" s="381" t="s">
        <v>1961</v>
      </c>
      <c r="F144" s="381" t="s">
        <v>291</v>
      </c>
      <c r="H144" s="385"/>
    </row>
    <row r="145" spans="2:8" x14ac:dyDescent="0.15">
      <c r="B145" s="381" t="str">
        <f t="shared" si="2"/>
        <v>261</v>
      </c>
      <c r="C145" s="381" t="s">
        <v>1429</v>
      </c>
      <c r="D145" s="381" t="s">
        <v>1071</v>
      </c>
      <c r="E145" s="381" t="s">
        <v>1959</v>
      </c>
      <c r="F145" s="381" t="s">
        <v>294</v>
      </c>
      <c r="H145" s="385"/>
    </row>
    <row r="146" spans="2:8" x14ac:dyDescent="0.15">
      <c r="B146" s="381" t="str">
        <f t="shared" si="2"/>
        <v>261</v>
      </c>
      <c r="C146" s="381" t="s">
        <v>1430</v>
      </c>
      <c r="D146" s="381" t="s">
        <v>1072</v>
      </c>
      <c r="E146" s="381" t="s">
        <v>1959</v>
      </c>
      <c r="F146" s="381" t="s">
        <v>294</v>
      </c>
      <c r="H146" s="385"/>
    </row>
    <row r="147" spans="2:8" x14ac:dyDescent="0.15">
      <c r="B147" s="381" t="str">
        <f t="shared" si="2"/>
        <v>261</v>
      </c>
      <c r="C147" s="381" t="s">
        <v>1431</v>
      </c>
      <c r="D147" s="381" t="s">
        <v>1073</v>
      </c>
      <c r="E147" s="381" t="s">
        <v>1959</v>
      </c>
      <c r="F147" s="381" t="s">
        <v>294</v>
      </c>
      <c r="H147" s="385"/>
    </row>
    <row r="148" spans="2:8" x14ac:dyDescent="0.15">
      <c r="B148" s="381" t="str">
        <f t="shared" si="2"/>
        <v>261</v>
      </c>
      <c r="C148" s="381" t="s">
        <v>1432</v>
      </c>
      <c r="D148" s="381" t="s">
        <v>1074</v>
      </c>
      <c r="E148" s="381" t="s">
        <v>1959</v>
      </c>
      <c r="F148" s="381" t="s">
        <v>294</v>
      </c>
      <c r="H148" s="385"/>
    </row>
    <row r="149" spans="2:8" x14ac:dyDescent="0.15">
      <c r="B149" s="381" t="str">
        <f t="shared" si="2"/>
        <v>262</v>
      </c>
      <c r="C149" s="381" t="s">
        <v>1433</v>
      </c>
      <c r="D149" s="381" t="s">
        <v>298</v>
      </c>
      <c r="E149" s="381" t="s">
        <v>1958</v>
      </c>
      <c r="F149" s="381" t="s">
        <v>300</v>
      </c>
      <c r="H149" s="385"/>
    </row>
    <row r="150" spans="2:8" x14ac:dyDescent="0.15">
      <c r="B150" s="381" t="str">
        <f t="shared" si="2"/>
        <v>262</v>
      </c>
      <c r="C150" s="381" t="s">
        <v>1434</v>
      </c>
      <c r="D150" s="381" t="s">
        <v>302</v>
      </c>
      <c r="E150" s="381" t="s">
        <v>1958</v>
      </c>
      <c r="F150" s="381" t="s">
        <v>300</v>
      </c>
      <c r="H150" s="385"/>
    </row>
    <row r="151" spans="2:8" x14ac:dyDescent="0.15">
      <c r="B151" s="381" t="str">
        <f t="shared" si="2"/>
        <v>262</v>
      </c>
      <c r="C151" s="381" t="s">
        <v>1435</v>
      </c>
      <c r="D151" s="381" t="s">
        <v>1075</v>
      </c>
      <c r="E151" s="381" t="s">
        <v>1958</v>
      </c>
      <c r="F151" s="381" t="s">
        <v>300</v>
      </c>
      <c r="H151" s="385"/>
    </row>
    <row r="152" spans="2:8" x14ac:dyDescent="0.15">
      <c r="B152" s="381" t="str">
        <f t="shared" si="2"/>
        <v>262</v>
      </c>
      <c r="C152" s="381" t="s">
        <v>1600</v>
      </c>
      <c r="D152" s="381" t="s">
        <v>1076</v>
      </c>
      <c r="E152" s="381" t="s">
        <v>1958</v>
      </c>
      <c r="F152" s="381" t="s">
        <v>300</v>
      </c>
      <c r="H152" s="385"/>
    </row>
    <row r="153" spans="2:8" x14ac:dyDescent="0.15">
      <c r="B153" s="381" t="str">
        <f t="shared" si="2"/>
        <v>263</v>
      </c>
      <c r="C153" s="381" t="s">
        <v>1436</v>
      </c>
      <c r="D153" s="381" t="s">
        <v>1077</v>
      </c>
      <c r="E153" s="381" t="s">
        <v>1957</v>
      </c>
      <c r="F153" s="381" t="s">
        <v>665</v>
      </c>
      <c r="H153" s="385"/>
    </row>
    <row r="154" spans="2:8" x14ac:dyDescent="0.15">
      <c r="B154" s="381" t="str">
        <f t="shared" si="2"/>
        <v>263</v>
      </c>
      <c r="C154" s="381" t="s">
        <v>1537</v>
      </c>
      <c r="D154" s="381" t="s">
        <v>1078</v>
      </c>
      <c r="E154" s="381" t="s">
        <v>1957</v>
      </c>
      <c r="F154" s="381" t="s">
        <v>665</v>
      </c>
      <c r="H154" s="385"/>
    </row>
    <row r="155" spans="2:8" x14ac:dyDescent="0.15">
      <c r="B155" s="381" t="str">
        <f t="shared" si="2"/>
        <v>263</v>
      </c>
      <c r="C155" s="381" t="s">
        <v>1404</v>
      </c>
      <c r="D155" s="381" t="s">
        <v>1079</v>
      </c>
      <c r="E155" s="381" t="s">
        <v>1957</v>
      </c>
      <c r="F155" s="381" t="s">
        <v>665</v>
      </c>
      <c r="H155" s="385"/>
    </row>
    <row r="156" spans="2:8" x14ac:dyDescent="0.15">
      <c r="B156" s="381" t="str">
        <f t="shared" si="2"/>
        <v>269</v>
      </c>
      <c r="C156" s="381" t="s">
        <v>1601</v>
      </c>
      <c r="D156" s="381" t="s">
        <v>1080</v>
      </c>
      <c r="E156" s="381" t="s">
        <v>1956</v>
      </c>
      <c r="F156" s="381" t="s">
        <v>308</v>
      </c>
      <c r="H156" s="385"/>
    </row>
    <row r="157" spans="2:8" x14ac:dyDescent="0.15">
      <c r="B157" s="381" t="str">
        <f t="shared" si="2"/>
        <v>269</v>
      </c>
      <c r="C157" s="381" t="s">
        <v>1437</v>
      </c>
      <c r="D157" s="381" t="s">
        <v>308</v>
      </c>
      <c r="E157" s="381" t="s">
        <v>1956</v>
      </c>
      <c r="F157" s="381" t="s">
        <v>308</v>
      </c>
      <c r="H157" s="385"/>
    </row>
    <row r="158" spans="2:8" x14ac:dyDescent="0.15">
      <c r="B158" s="381" t="str">
        <f t="shared" si="2"/>
        <v>271</v>
      </c>
      <c r="C158" s="381" t="s">
        <v>1438</v>
      </c>
      <c r="D158" s="381" t="s">
        <v>1081</v>
      </c>
      <c r="E158" s="381" t="s">
        <v>1954</v>
      </c>
      <c r="F158" s="381" t="s">
        <v>311</v>
      </c>
      <c r="H158" s="385"/>
    </row>
    <row r="159" spans="2:8" x14ac:dyDescent="0.15">
      <c r="B159" s="381" t="str">
        <f t="shared" si="2"/>
        <v>271</v>
      </c>
      <c r="C159" s="381" t="s">
        <v>1466</v>
      </c>
      <c r="D159" s="381" t="s">
        <v>1082</v>
      </c>
      <c r="E159" s="381" t="s">
        <v>1954</v>
      </c>
      <c r="F159" s="381" t="s">
        <v>311</v>
      </c>
      <c r="H159" s="385"/>
    </row>
    <row r="160" spans="2:8" x14ac:dyDescent="0.15">
      <c r="B160" s="381" t="str">
        <f t="shared" si="2"/>
        <v>271</v>
      </c>
      <c r="C160" s="381" t="s">
        <v>1467</v>
      </c>
      <c r="D160" s="381" t="s">
        <v>1083</v>
      </c>
      <c r="E160" s="381" t="s">
        <v>1954</v>
      </c>
      <c r="F160" s="381" t="s">
        <v>311</v>
      </c>
      <c r="H160" s="385"/>
    </row>
    <row r="161" spans="2:8" x14ac:dyDescent="0.15">
      <c r="B161" s="381" t="str">
        <f t="shared" si="2"/>
        <v>271</v>
      </c>
      <c r="C161" s="381" t="s">
        <v>1439</v>
      </c>
      <c r="D161" s="381" t="s">
        <v>1084</v>
      </c>
      <c r="E161" s="381" t="s">
        <v>1954</v>
      </c>
      <c r="F161" s="381" t="s">
        <v>311</v>
      </c>
      <c r="H161" s="385"/>
    </row>
    <row r="162" spans="2:8" x14ac:dyDescent="0.15">
      <c r="B162" s="381" t="str">
        <f t="shared" si="2"/>
        <v>272</v>
      </c>
      <c r="C162" s="381" t="s">
        <v>1367</v>
      </c>
      <c r="D162" s="381" t="s">
        <v>316</v>
      </c>
      <c r="E162" s="381" t="s">
        <v>1953</v>
      </c>
      <c r="F162" s="381" t="s">
        <v>318</v>
      </c>
      <c r="H162" s="385"/>
    </row>
    <row r="163" spans="2:8" x14ac:dyDescent="0.15">
      <c r="B163" s="381" t="str">
        <f t="shared" si="2"/>
        <v>272</v>
      </c>
      <c r="C163" s="381" t="s">
        <v>1368</v>
      </c>
      <c r="D163" s="381" t="s">
        <v>1085</v>
      </c>
      <c r="E163" s="381" t="s">
        <v>1953</v>
      </c>
      <c r="F163" s="381" t="s">
        <v>318</v>
      </c>
      <c r="H163" s="385"/>
    </row>
    <row r="164" spans="2:8" x14ac:dyDescent="0.15">
      <c r="B164" s="381" t="str">
        <f t="shared" si="2"/>
        <v>272</v>
      </c>
      <c r="C164" s="381" t="s">
        <v>1468</v>
      </c>
      <c r="D164" s="381" t="s">
        <v>1086</v>
      </c>
      <c r="E164" s="381" t="s">
        <v>1953</v>
      </c>
      <c r="F164" s="381" t="s">
        <v>318</v>
      </c>
      <c r="H164" s="385"/>
    </row>
    <row r="165" spans="2:8" x14ac:dyDescent="0.15">
      <c r="B165" s="381" t="str">
        <f t="shared" si="2"/>
        <v>272</v>
      </c>
      <c r="C165" s="381" t="s">
        <v>1440</v>
      </c>
      <c r="D165" s="381" t="s">
        <v>1087</v>
      </c>
      <c r="E165" s="381" t="s">
        <v>1953</v>
      </c>
      <c r="F165" s="381" t="s">
        <v>318</v>
      </c>
      <c r="H165" s="385"/>
    </row>
    <row r="166" spans="2:8" x14ac:dyDescent="0.15">
      <c r="B166" s="381" t="str">
        <f t="shared" si="2"/>
        <v>272</v>
      </c>
      <c r="C166" s="381" t="s">
        <v>1469</v>
      </c>
      <c r="D166" s="381" t="s">
        <v>1088</v>
      </c>
      <c r="E166" s="381" t="s">
        <v>1953</v>
      </c>
      <c r="F166" s="381" t="s">
        <v>318</v>
      </c>
      <c r="H166" s="385"/>
    </row>
    <row r="167" spans="2:8" x14ac:dyDescent="0.15">
      <c r="B167" s="381" t="str">
        <f t="shared" si="2"/>
        <v>272</v>
      </c>
      <c r="C167" s="381" t="s">
        <v>1602</v>
      </c>
      <c r="D167" s="381" t="s">
        <v>1089</v>
      </c>
      <c r="E167" s="381" t="s">
        <v>1953</v>
      </c>
      <c r="F167" s="381" t="s">
        <v>318</v>
      </c>
      <c r="H167" s="385"/>
    </row>
    <row r="168" spans="2:8" x14ac:dyDescent="0.15">
      <c r="B168" s="381" t="str">
        <f t="shared" si="2"/>
        <v>272</v>
      </c>
      <c r="C168" s="381" t="s">
        <v>1441</v>
      </c>
      <c r="D168" s="381" t="s">
        <v>320</v>
      </c>
      <c r="E168" s="381" t="s">
        <v>1953</v>
      </c>
      <c r="F168" s="381" t="s">
        <v>318</v>
      </c>
      <c r="H168" s="385"/>
    </row>
    <row r="169" spans="2:8" x14ac:dyDescent="0.15">
      <c r="B169" s="381" t="str">
        <f t="shared" si="2"/>
        <v>281</v>
      </c>
      <c r="C169" s="381" t="s">
        <v>1470</v>
      </c>
      <c r="D169" s="381" t="s">
        <v>322</v>
      </c>
      <c r="E169" s="381" t="s">
        <v>1951</v>
      </c>
      <c r="F169" s="381" t="s">
        <v>666</v>
      </c>
      <c r="H169" s="385"/>
    </row>
    <row r="170" spans="2:8" x14ac:dyDescent="0.15">
      <c r="B170" s="381" t="str">
        <f t="shared" si="2"/>
        <v>281</v>
      </c>
      <c r="C170" s="381" t="s">
        <v>1541</v>
      </c>
      <c r="D170" s="381" t="s">
        <v>325</v>
      </c>
      <c r="E170" s="381" t="s">
        <v>1951</v>
      </c>
      <c r="F170" s="381" t="s">
        <v>666</v>
      </c>
      <c r="H170" s="385"/>
    </row>
    <row r="171" spans="2:8" x14ac:dyDescent="0.15">
      <c r="B171" s="381" t="str">
        <f t="shared" si="2"/>
        <v>289</v>
      </c>
      <c r="C171" s="381" t="s">
        <v>1471</v>
      </c>
      <c r="D171" s="381" t="s">
        <v>667</v>
      </c>
      <c r="E171" s="381" t="s">
        <v>1950</v>
      </c>
      <c r="F171" s="381" t="s">
        <v>328</v>
      </c>
      <c r="H171" s="385"/>
    </row>
    <row r="172" spans="2:8" x14ac:dyDescent="0.15">
      <c r="B172" s="381" t="str">
        <f t="shared" si="2"/>
        <v>289</v>
      </c>
      <c r="C172" s="381" t="s">
        <v>1472</v>
      </c>
      <c r="D172" s="381" t="s">
        <v>1090</v>
      </c>
      <c r="E172" s="381" t="s">
        <v>1950</v>
      </c>
      <c r="F172" s="381" t="s">
        <v>328</v>
      </c>
      <c r="H172" s="385"/>
    </row>
    <row r="173" spans="2:8" x14ac:dyDescent="0.15">
      <c r="B173" s="381" t="str">
        <f t="shared" si="2"/>
        <v>289</v>
      </c>
      <c r="C173" s="381" t="s">
        <v>1442</v>
      </c>
      <c r="D173" s="381" t="s">
        <v>1091</v>
      </c>
      <c r="E173" s="381" t="s">
        <v>1950</v>
      </c>
      <c r="F173" s="381" t="s">
        <v>328</v>
      </c>
      <c r="H173" s="385"/>
    </row>
    <row r="174" spans="2:8" x14ac:dyDescent="0.15">
      <c r="B174" s="381" t="str">
        <f t="shared" si="2"/>
        <v>289</v>
      </c>
      <c r="C174" s="381" t="s">
        <v>1473</v>
      </c>
      <c r="D174" s="381" t="s">
        <v>2017</v>
      </c>
      <c r="E174" s="381" t="s">
        <v>1950</v>
      </c>
      <c r="F174" s="381" t="s">
        <v>328</v>
      </c>
      <c r="H174" s="385"/>
    </row>
    <row r="175" spans="2:8" x14ac:dyDescent="0.15">
      <c r="B175" s="381" t="str">
        <f t="shared" si="2"/>
        <v>289</v>
      </c>
      <c r="C175" s="381" t="s">
        <v>1443</v>
      </c>
      <c r="D175" s="381" t="s">
        <v>328</v>
      </c>
      <c r="E175" s="381" t="s">
        <v>1950</v>
      </c>
      <c r="F175" s="381" t="s">
        <v>328</v>
      </c>
      <c r="H175" s="385"/>
    </row>
    <row r="176" spans="2:8" x14ac:dyDescent="0.15">
      <c r="B176" s="381" t="str">
        <f t="shared" si="2"/>
        <v>291</v>
      </c>
      <c r="C176" s="381" t="s">
        <v>1474</v>
      </c>
      <c r="D176" s="381" t="s">
        <v>1092</v>
      </c>
      <c r="E176" s="381" t="s">
        <v>1948</v>
      </c>
      <c r="F176" s="381" t="s">
        <v>73</v>
      </c>
      <c r="H176" s="385"/>
    </row>
    <row r="177" spans="2:8" x14ac:dyDescent="0.15">
      <c r="B177" s="381" t="str">
        <f t="shared" si="2"/>
        <v>291</v>
      </c>
      <c r="C177" s="381" t="s">
        <v>1475</v>
      </c>
      <c r="D177" s="381" t="s">
        <v>1093</v>
      </c>
      <c r="E177" s="381" t="s">
        <v>1948</v>
      </c>
      <c r="F177" s="381" t="s">
        <v>73</v>
      </c>
      <c r="H177" s="385"/>
    </row>
    <row r="178" spans="2:8" x14ac:dyDescent="0.15">
      <c r="B178" s="381" t="str">
        <f t="shared" si="2"/>
        <v>291</v>
      </c>
      <c r="C178" s="381" t="s">
        <v>1603</v>
      </c>
      <c r="D178" s="381" t="s">
        <v>1094</v>
      </c>
      <c r="E178" s="381" t="s">
        <v>1948</v>
      </c>
      <c r="F178" s="381" t="s">
        <v>73</v>
      </c>
      <c r="H178" s="385"/>
    </row>
    <row r="179" spans="2:8" x14ac:dyDescent="0.15">
      <c r="B179" s="381" t="str">
        <f t="shared" si="2"/>
        <v>291</v>
      </c>
      <c r="C179" s="381" t="s">
        <v>1476</v>
      </c>
      <c r="D179" s="381" t="s">
        <v>334</v>
      </c>
      <c r="E179" s="381" t="s">
        <v>1948</v>
      </c>
      <c r="F179" s="381" t="s">
        <v>73</v>
      </c>
      <c r="H179" s="385"/>
    </row>
    <row r="180" spans="2:8" x14ac:dyDescent="0.15">
      <c r="B180" s="381" t="str">
        <f t="shared" si="2"/>
        <v>291</v>
      </c>
      <c r="C180" s="381" t="s">
        <v>1563</v>
      </c>
      <c r="D180" s="381" t="s">
        <v>335</v>
      </c>
      <c r="E180" s="381" t="s">
        <v>1948</v>
      </c>
      <c r="F180" s="381" t="s">
        <v>73</v>
      </c>
      <c r="H180" s="385"/>
    </row>
    <row r="181" spans="2:8" x14ac:dyDescent="0.15">
      <c r="B181" s="381" t="str">
        <f t="shared" si="2"/>
        <v>291</v>
      </c>
      <c r="C181" s="381" t="s">
        <v>1564</v>
      </c>
      <c r="D181" s="381" t="s">
        <v>337</v>
      </c>
      <c r="E181" s="381" t="s">
        <v>1948</v>
      </c>
      <c r="F181" s="381" t="s">
        <v>73</v>
      </c>
      <c r="H181" s="385"/>
    </row>
    <row r="182" spans="2:8" x14ac:dyDescent="0.15">
      <c r="B182" s="381" t="str">
        <f t="shared" si="2"/>
        <v>291</v>
      </c>
      <c r="C182" s="381" t="s">
        <v>1477</v>
      </c>
      <c r="D182" s="381" t="s">
        <v>1095</v>
      </c>
      <c r="E182" s="381" t="s">
        <v>1948</v>
      </c>
      <c r="F182" s="381" t="s">
        <v>73</v>
      </c>
      <c r="H182" s="385"/>
    </row>
    <row r="183" spans="2:8" x14ac:dyDescent="0.15">
      <c r="B183" s="381" t="str">
        <f t="shared" si="2"/>
        <v>291</v>
      </c>
      <c r="C183" s="381" t="s">
        <v>1478</v>
      </c>
      <c r="D183" s="381" t="s">
        <v>340</v>
      </c>
      <c r="E183" s="381" t="s">
        <v>1948</v>
      </c>
      <c r="F183" s="381" t="s">
        <v>73</v>
      </c>
      <c r="H183" s="385"/>
    </row>
    <row r="184" spans="2:8" x14ac:dyDescent="0.15">
      <c r="B184" s="381" t="str">
        <f t="shared" si="2"/>
        <v>301</v>
      </c>
      <c r="C184" s="381" t="s">
        <v>1479</v>
      </c>
      <c r="D184" s="381" t="s">
        <v>343</v>
      </c>
      <c r="E184" s="381" t="s">
        <v>1946</v>
      </c>
      <c r="F184" s="381" t="s">
        <v>74</v>
      </c>
      <c r="H184" s="385"/>
    </row>
    <row r="185" spans="2:8" x14ac:dyDescent="0.15">
      <c r="B185" s="381" t="str">
        <f t="shared" si="2"/>
        <v>301</v>
      </c>
      <c r="C185" s="381" t="s">
        <v>1604</v>
      </c>
      <c r="D185" s="381" t="s">
        <v>347</v>
      </c>
      <c r="E185" s="381" t="s">
        <v>1946</v>
      </c>
      <c r="F185" s="381" t="s">
        <v>74</v>
      </c>
      <c r="H185" s="385"/>
    </row>
    <row r="186" spans="2:8" x14ac:dyDescent="0.15">
      <c r="B186" s="381" t="str">
        <f t="shared" si="2"/>
        <v>301</v>
      </c>
      <c r="C186" s="381" t="s">
        <v>1542</v>
      </c>
      <c r="D186" s="381" t="s">
        <v>348</v>
      </c>
      <c r="E186" s="381" t="s">
        <v>1946</v>
      </c>
      <c r="F186" s="381" t="s">
        <v>74</v>
      </c>
      <c r="H186" s="385"/>
    </row>
    <row r="187" spans="2:8" x14ac:dyDescent="0.15">
      <c r="B187" s="381" t="str">
        <f t="shared" si="2"/>
        <v>301</v>
      </c>
      <c r="C187" s="381" t="s">
        <v>1480</v>
      </c>
      <c r="D187" s="381" t="s">
        <v>351</v>
      </c>
      <c r="E187" s="381" t="s">
        <v>1946</v>
      </c>
      <c r="F187" s="381" t="s">
        <v>74</v>
      </c>
      <c r="H187" s="385"/>
    </row>
    <row r="188" spans="2:8" x14ac:dyDescent="0.15">
      <c r="B188" s="381" t="str">
        <f t="shared" si="2"/>
        <v>301</v>
      </c>
      <c r="C188" s="381" t="s">
        <v>1481</v>
      </c>
      <c r="D188" s="381" t="s">
        <v>1096</v>
      </c>
      <c r="E188" s="381" t="s">
        <v>1946</v>
      </c>
      <c r="F188" s="381" t="s">
        <v>74</v>
      </c>
      <c r="H188" s="385"/>
    </row>
    <row r="189" spans="2:8" x14ac:dyDescent="0.15">
      <c r="B189" s="381" t="str">
        <f t="shared" si="2"/>
        <v>301</v>
      </c>
      <c r="C189" s="381" t="s">
        <v>1565</v>
      </c>
      <c r="D189" s="381" t="s">
        <v>1097</v>
      </c>
      <c r="E189" s="381" t="s">
        <v>1946</v>
      </c>
      <c r="F189" s="381" t="s">
        <v>74</v>
      </c>
      <c r="H189" s="385"/>
    </row>
    <row r="190" spans="2:8" x14ac:dyDescent="0.15">
      <c r="B190" s="381" t="str">
        <f t="shared" si="2"/>
        <v>301</v>
      </c>
      <c r="C190" s="381" t="s">
        <v>1482</v>
      </c>
      <c r="D190" s="381" t="s">
        <v>1098</v>
      </c>
      <c r="E190" s="381" t="s">
        <v>1946</v>
      </c>
      <c r="F190" s="381" t="s">
        <v>74</v>
      </c>
      <c r="H190" s="385"/>
    </row>
    <row r="191" spans="2:8" x14ac:dyDescent="0.15">
      <c r="B191" s="381" t="str">
        <f t="shared" si="2"/>
        <v>301</v>
      </c>
      <c r="C191" s="381" t="s">
        <v>1483</v>
      </c>
      <c r="D191" s="381" t="s">
        <v>355</v>
      </c>
      <c r="E191" s="381" t="s">
        <v>1946</v>
      </c>
      <c r="F191" s="381" t="s">
        <v>74</v>
      </c>
      <c r="H191" s="385"/>
    </row>
    <row r="192" spans="2:8" x14ac:dyDescent="0.15">
      <c r="B192" s="381" t="str">
        <f t="shared" si="2"/>
        <v>301</v>
      </c>
      <c r="C192" s="381" t="s">
        <v>1605</v>
      </c>
      <c r="D192" s="381" t="s">
        <v>1099</v>
      </c>
      <c r="E192" s="381" t="s">
        <v>1946</v>
      </c>
      <c r="F192" s="381" t="s">
        <v>74</v>
      </c>
      <c r="H192" s="385"/>
    </row>
    <row r="193" spans="2:8" x14ac:dyDescent="0.15">
      <c r="B193" s="381" t="str">
        <f t="shared" si="2"/>
        <v>301</v>
      </c>
      <c r="C193" s="381" t="s">
        <v>1484</v>
      </c>
      <c r="D193" s="381" t="s">
        <v>356</v>
      </c>
      <c r="E193" s="381" t="s">
        <v>1946</v>
      </c>
      <c r="F193" s="381" t="s">
        <v>74</v>
      </c>
      <c r="H193" s="385"/>
    </row>
    <row r="194" spans="2:8" x14ac:dyDescent="0.15">
      <c r="B194" s="381" t="str">
        <f t="shared" si="2"/>
        <v>301</v>
      </c>
      <c r="C194" s="381" t="s">
        <v>1543</v>
      </c>
      <c r="D194" s="381" t="s">
        <v>1100</v>
      </c>
      <c r="E194" s="381" t="s">
        <v>1946</v>
      </c>
      <c r="F194" s="381" t="s">
        <v>74</v>
      </c>
      <c r="H194" s="385"/>
    </row>
    <row r="195" spans="2:8" x14ac:dyDescent="0.15">
      <c r="B195" s="381" t="str">
        <f t="shared" si="2"/>
        <v>301</v>
      </c>
      <c r="C195" s="381" t="s">
        <v>1485</v>
      </c>
      <c r="D195" s="381" t="s">
        <v>1101</v>
      </c>
      <c r="E195" s="381" t="s">
        <v>1946</v>
      </c>
      <c r="F195" s="381" t="s">
        <v>74</v>
      </c>
      <c r="H195" s="385"/>
    </row>
    <row r="196" spans="2:8" x14ac:dyDescent="0.15">
      <c r="B196" s="381" t="str">
        <f t="shared" ref="B196:B259" si="3">+LEFT(C196,3)</f>
        <v>301</v>
      </c>
      <c r="C196" s="381" t="s">
        <v>1486</v>
      </c>
      <c r="D196" s="381" t="s">
        <v>1102</v>
      </c>
      <c r="E196" s="381" t="s">
        <v>1946</v>
      </c>
      <c r="F196" s="381" t="s">
        <v>74</v>
      </c>
      <c r="H196" s="385"/>
    </row>
    <row r="197" spans="2:8" x14ac:dyDescent="0.15">
      <c r="B197" s="381" t="str">
        <f t="shared" si="3"/>
        <v>301</v>
      </c>
      <c r="C197" s="381" t="s">
        <v>1487</v>
      </c>
      <c r="D197" s="381" t="s">
        <v>359</v>
      </c>
      <c r="E197" s="381" t="s">
        <v>1946</v>
      </c>
      <c r="F197" s="381" t="s">
        <v>74</v>
      </c>
      <c r="H197" s="385"/>
    </row>
    <row r="198" spans="2:8" x14ac:dyDescent="0.15">
      <c r="B198" s="381" t="str">
        <f t="shared" si="3"/>
        <v>311</v>
      </c>
      <c r="C198" s="381" t="s">
        <v>1606</v>
      </c>
      <c r="D198" s="381" t="s">
        <v>1103</v>
      </c>
      <c r="E198" s="381" t="s">
        <v>1944</v>
      </c>
      <c r="F198" s="381" t="s">
        <v>75</v>
      </c>
      <c r="H198" s="385"/>
    </row>
    <row r="199" spans="2:8" x14ac:dyDescent="0.15">
      <c r="B199" s="381" t="str">
        <f t="shared" si="3"/>
        <v>311</v>
      </c>
      <c r="C199" s="381" t="s">
        <v>1607</v>
      </c>
      <c r="D199" s="381" t="s">
        <v>1104</v>
      </c>
      <c r="E199" s="381" t="s">
        <v>1944</v>
      </c>
      <c r="F199" s="381" t="s">
        <v>75</v>
      </c>
      <c r="H199" s="385"/>
    </row>
    <row r="200" spans="2:8" x14ac:dyDescent="0.15">
      <c r="B200" s="381" t="str">
        <f t="shared" si="3"/>
        <v>311</v>
      </c>
      <c r="C200" s="381" t="s">
        <v>1488</v>
      </c>
      <c r="D200" s="381" t="s">
        <v>364</v>
      </c>
      <c r="E200" s="381" t="s">
        <v>1944</v>
      </c>
      <c r="F200" s="381" t="s">
        <v>75</v>
      </c>
      <c r="H200" s="385"/>
    </row>
    <row r="201" spans="2:8" x14ac:dyDescent="0.15">
      <c r="B201" s="381" t="str">
        <f t="shared" si="3"/>
        <v>311</v>
      </c>
      <c r="C201" s="381" t="s">
        <v>1566</v>
      </c>
      <c r="D201" s="381" t="s">
        <v>366</v>
      </c>
      <c r="E201" s="381" t="s">
        <v>1944</v>
      </c>
      <c r="F201" s="381" t="s">
        <v>75</v>
      </c>
      <c r="H201" s="385"/>
    </row>
    <row r="202" spans="2:8" x14ac:dyDescent="0.15">
      <c r="B202" s="381" t="str">
        <f t="shared" si="3"/>
        <v>311</v>
      </c>
      <c r="C202" s="381" t="s">
        <v>1544</v>
      </c>
      <c r="D202" s="381" t="s">
        <v>367</v>
      </c>
      <c r="E202" s="381" t="s">
        <v>1944</v>
      </c>
      <c r="F202" s="381" t="s">
        <v>75</v>
      </c>
      <c r="H202" s="385"/>
    </row>
    <row r="203" spans="2:8" x14ac:dyDescent="0.15">
      <c r="B203" s="381" t="str">
        <f t="shared" si="3"/>
        <v>311</v>
      </c>
      <c r="C203" s="381" t="s">
        <v>1545</v>
      </c>
      <c r="D203" s="381" t="s">
        <v>370</v>
      </c>
      <c r="E203" s="381" t="s">
        <v>1944</v>
      </c>
      <c r="F203" s="381" t="s">
        <v>75</v>
      </c>
      <c r="H203" s="385"/>
    </row>
    <row r="204" spans="2:8" x14ac:dyDescent="0.15">
      <c r="B204" s="381" t="str">
        <f t="shared" si="3"/>
        <v>311</v>
      </c>
      <c r="C204" s="381" t="s">
        <v>1546</v>
      </c>
      <c r="D204" s="381" t="s">
        <v>371</v>
      </c>
      <c r="E204" s="381" t="s">
        <v>1944</v>
      </c>
      <c r="F204" s="381" t="s">
        <v>75</v>
      </c>
      <c r="H204" s="385"/>
    </row>
    <row r="205" spans="2:8" x14ac:dyDescent="0.15">
      <c r="B205" s="381" t="str">
        <f t="shared" si="3"/>
        <v>321</v>
      </c>
      <c r="C205" s="381" t="s">
        <v>1489</v>
      </c>
      <c r="D205" s="381" t="s">
        <v>1105</v>
      </c>
      <c r="E205" s="381" t="s">
        <v>1942</v>
      </c>
      <c r="F205" s="381" t="s">
        <v>374</v>
      </c>
      <c r="H205" s="385"/>
    </row>
    <row r="206" spans="2:8" x14ac:dyDescent="0.15">
      <c r="B206" s="381" t="str">
        <f t="shared" si="3"/>
        <v>321</v>
      </c>
      <c r="C206" s="381" t="s">
        <v>1490</v>
      </c>
      <c r="D206" s="381" t="s">
        <v>1106</v>
      </c>
      <c r="E206" s="381" t="s">
        <v>1942</v>
      </c>
      <c r="F206" s="381" t="s">
        <v>374</v>
      </c>
      <c r="H206" s="385"/>
    </row>
    <row r="207" spans="2:8" x14ac:dyDescent="0.15">
      <c r="B207" s="381" t="str">
        <f t="shared" si="3"/>
        <v>321</v>
      </c>
      <c r="C207" s="381" t="s">
        <v>1491</v>
      </c>
      <c r="D207" s="381" t="s">
        <v>1107</v>
      </c>
      <c r="E207" s="381" t="s">
        <v>1942</v>
      </c>
      <c r="F207" s="381" t="s">
        <v>374</v>
      </c>
      <c r="H207" s="385"/>
    </row>
    <row r="208" spans="2:8" x14ac:dyDescent="0.15">
      <c r="B208" s="381" t="str">
        <f t="shared" si="3"/>
        <v>321</v>
      </c>
      <c r="C208" s="381" t="s">
        <v>1492</v>
      </c>
      <c r="D208" s="381" t="s">
        <v>1108</v>
      </c>
      <c r="E208" s="381" t="s">
        <v>1942</v>
      </c>
      <c r="F208" s="381" t="s">
        <v>374</v>
      </c>
      <c r="H208" s="385"/>
    </row>
    <row r="209" spans="2:8" x14ac:dyDescent="0.15">
      <c r="B209" s="381" t="str">
        <f t="shared" si="3"/>
        <v>329</v>
      </c>
      <c r="C209" s="381" t="s">
        <v>1493</v>
      </c>
      <c r="D209" s="381" t="s">
        <v>1109</v>
      </c>
      <c r="E209" s="381" t="s">
        <v>1941</v>
      </c>
      <c r="F209" s="381" t="s">
        <v>377</v>
      </c>
      <c r="H209" s="385"/>
    </row>
    <row r="210" spans="2:8" x14ac:dyDescent="0.15">
      <c r="B210" s="381" t="str">
        <f t="shared" si="3"/>
        <v>329</v>
      </c>
      <c r="C210" s="381" t="s">
        <v>1494</v>
      </c>
      <c r="D210" s="381" t="s">
        <v>1110</v>
      </c>
      <c r="E210" s="381" t="s">
        <v>1941</v>
      </c>
      <c r="F210" s="381" t="s">
        <v>377</v>
      </c>
      <c r="H210" s="385"/>
    </row>
    <row r="211" spans="2:8" x14ac:dyDescent="0.15">
      <c r="B211" s="381" t="str">
        <f t="shared" si="3"/>
        <v>329</v>
      </c>
      <c r="C211" s="381" t="s">
        <v>1495</v>
      </c>
      <c r="D211" s="381" t="s">
        <v>377</v>
      </c>
      <c r="E211" s="381" t="s">
        <v>1941</v>
      </c>
      <c r="F211" s="381" t="s">
        <v>377</v>
      </c>
      <c r="H211" s="385"/>
    </row>
    <row r="212" spans="2:8" x14ac:dyDescent="0.15">
      <c r="B212" s="381" t="str">
        <f t="shared" si="3"/>
        <v>331</v>
      </c>
      <c r="C212" s="381" t="s">
        <v>1608</v>
      </c>
      <c r="D212" s="381" t="s">
        <v>2018</v>
      </c>
      <c r="E212" s="381" t="s">
        <v>1939</v>
      </c>
      <c r="F212" s="381" t="s">
        <v>380</v>
      </c>
      <c r="H212" s="385"/>
    </row>
    <row r="213" spans="2:8" x14ac:dyDescent="0.15">
      <c r="B213" s="381" t="str">
        <f t="shared" si="3"/>
        <v>331</v>
      </c>
      <c r="C213" s="381" t="s">
        <v>1496</v>
      </c>
      <c r="D213" s="381" t="s">
        <v>1113</v>
      </c>
      <c r="E213" s="381" t="s">
        <v>1939</v>
      </c>
      <c r="F213" s="381" t="s">
        <v>380</v>
      </c>
      <c r="H213" s="385"/>
    </row>
    <row r="214" spans="2:8" x14ac:dyDescent="0.15">
      <c r="B214" s="381" t="str">
        <f t="shared" si="3"/>
        <v>331</v>
      </c>
      <c r="C214" s="381" t="s">
        <v>1497</v>
      </c>
      <c r="D214" s="381" t="s">
        <v>1114</v>
      </c>
      <c r="E214" s="381" t="s">
        <v>1939</v>
      </c>
      <c r="F214" s="381" t="s">
        <v>380</v>
      </c>
      <c r="H214" s="385"/>
    </row>
    <row r="215" spans="2:8" x14ac:dyDescent="0.15">
      <c r="B215" s="381" t="str">
        <f t="shared" si="3"/>
        <v>331</v>
      </c>
      <c r="C215" s="381" t="s">
        <v>1609</v>
      </c>
      <c r="D215" s="381" t="s">
        <v>1115</v>
      </c>
      <c r="E215" s="381" t="s">
        <v>1939</v>
      </c>
      <c r="F215" s="381" t="s">
        <v>380</v>
      </c>
      <c r="H215" s="385"/>
    </row>
    <row r="216" spans="2:8" x14ac:dyDescent="0.15">
      <c r="B216" s="381" t="str">
        <f t="shared" si="3"/>
        <v>331</v>
      </c>
      <c r="C216" s="381" t="s">
        <v>1610</v>
      </c>
      <c r="D216" s="381" t="s">
        <v>1116</v>
      </c>
      <c r="E216" s="381" t="s">
        <v>1939</v>
      </c>
      <c r="F216" s="381" t="s">
        <v>380</v>
      </c>
      <c r="H216" s="385"/>
    </row>
    <row r="217" spans="2:8" x14ac:dyDescent="0.15">
      <c r="B217" s="381" t="str">
        <f t="shared" si="3"/>
        <v>331</v>
      </c>
      <c r="C217" s="381" t="s">
        <v>1498</v>
      </c>
      <c r="D217" s="381" t="s">
        <v>1117</v>
      </c>
      <c r="E217" s="381" t="s">
        <v>1939</v>
      </c>
      <c r="F217" s="381" t="s">
        <v>380</v>
      </c>
      <c r="H217" s="385"/>
    </row>
    <row r="218" spans="2:8" x14ac:dyDescent="0.15">
      <c r="B218" s="381" t="str">
        <f t="shared" si="3"/>
        <v>332</v>
      </c>
      <c r="C218" s="381" t="s">
        <v>1558</v>
      </c>
      <c r="D218" s="381" t="s">
        <v>1118</v>
      </c>
      <c r="E218" s="381" t="s">
        <v>1938</v>
      </c>
      <c r="F218" s="381" t="s">
        <v>383</v>
      </c>
      <c r="H218" s="385"/>
    </row>
    <row r="219" spans="2:8" x14ac:dyDescent="0.15">
      <c r="B219" s="381" t="str">
        <f t="shared" si="3"/>
        <v>332</v>
      </c>
      <c r="C219" s="381" t="s">
        <v>1559</v>
      </c>
      <c r="D219" s="381" t="s">
        <v>1119</v>
      </c>
      <c r="E219" s="381" t="s">
        <v>1938</v>
      </c>
      <c r="F219" s="381" t="s">
        <v>383</v>
      </c>
      <c r="H219" s="385"/>
    </row>
    <row r="220" spans="2:8" x14ac:dyDescent="0.15">
      <c r="B220" s="381" t="str">
        <f t="shared" si="3"/>
        <v>333</v>
      </c>
      <c r="C220" s="381" t="s">
        <v>1611</v>
      </c>
      <c r="D220" s="381" t="s">
        <v>385</v>
      </c>
      <c r="E220" s="381" t="s">
        <v>1937</v>
      </c>
      <c r="F220" s="381" t="s">
        <v>388</v>
      </c>
      <c r="H220" s="385"/>
    </row>
    <row r="221" spans="2:8" x14ac:dyDescent="0.15">
      <c r="B221" s="381" t="str">
        <f t="shared" si="3"/>
        <v>333</v>
      </c>
      <c r="C221" s="381" t="s">
        <v>1612</v>
      </c>
      <c r="D221" s="381" t="s">
        <v>389</v>
      </c>
      <c r="E221" s="381" t="s">
        <v>1937</v>
      </c>
      <c r="F221" s="381" t="s">
        <v>388</v>
      </c>
      <c r="H221" s="385"/>
    </row>
    <row r="222" spans="2:8" x14ac:dyDescent="0.15">
      <c r="B222" s="381" t="str">
        <f t="shared" si="3"/>
        <v>339</v>
      </c>
      <c r="C222" s="381" t="s">
        <v>1613</v>
      </c>
      <c r="D222" s="381" t="s">
        <v>1120</v>
      </c>
      <c r="E222" s="381" t="s">
        <v>1936</v>
      </c>
      <c r="F222" s="381" t="s">
        <v>392</v>
      </c>
      <c r="H222" s="385"/>
    </row>
    <row r="223" spans="2:8" x14ac:dyDescent="0.15">
      <c r="B223" s="381" t="str">
        <f t="shared" si="3"/>
        <v>339</v>
      </c>
      <c r="C223" s="381" t="s">
        <v>1614</v>
      </c>
      <c r="D223" s="381" t="s">
        <v>1121</v>
      </c>
      <c r="E223" s="381" t="s">
        <v>1936</v>
      </c>
      <c r="F223" s="381" t="s">
        <v>392</v>
      </c>
      <c r="H223" s="385"/>
    </row>
    <row r="224" spans="2:8" x14ac:dyDescent="0.15">
      <c r="B224" s="381" t="str">
        <f t="shared" si="3"/>
        <v>339</v>
      </c>
      <c r="C224" s="381" t="s">
        <v>1567</v>
      </c>
      <c r="D224" s="381" t="s">
        <v>1122</v>
      </c>
      <c r="E224" s="381" t="s">
        <v>1936</v>
      </c>
      <c r="F224" s="381" t="s">
        <v>392</v>
      </c>
      <c r="H224" s="385"/>
    </row>
    <row r="225" spans="2:8" x14ac:dyDescent="0.15">
      <c r="B225" s="381" t="str">
        <f t="shared" si="3"/>
        <v>339</v>
      </c>
      <c r="C225" s="381" t="s">
        <v>1499</v>
      </c>
      <c r="D225" s="381" t="s">
        <v>1123</v>
      </c>
      <c r="E225" s="381" t="s">
        <v>1936</v>
      </c>
      <c r="F225" s="381" t="s">
        <v>392</v>
      </c>
      <c r="H225" s="385"/>
    </row>
    <row r="226" spans="2:8" x14ac:dyDescent="0.15">
      <c r="B226" s="381" t="str">
        <f t="shared" si="3"/>
        <v>341</v>
      </c>
      <c r="C226" s="381" t="s">
        <v>1615</v>
      </c>
      <c r="D226" s="381" t="s">
        <v>1124</v>
      </c>
      <c r="E226" s="381" t="s">
        <v>1934</v>
      </c>
      <c r="F226" s="381" t="s">
        <v>397</v>
      </c>
      <c r="H226" s="385"/>
    </row>
    <row r="227" spans="2:8" x14ac:dyDescent="0.15">
      <c r="B227" s="381" t="str">
        <f t="shared" si="3"/>
        <v>341</v>
      </c>
      <c r="C227" s="381" t="s">
        <v>1616</v>
      </c>
      <c r="D227" s="381" t="s">
        <v>1125</v>
      </c>
      <c r="E227" s="381" t="s">
        <v>1934</v>
      </c>
      <c r="F227" s="381" t="s">
        <v>397</v>
      </c>
      <c r="H227" s="385"/>
    </row>
    <row r="228" spans="2:8" x14ac:dyDescent="0.15">
      <c r="B228" s="381" t="str">
        <f t="shared" si="3"/>
        <v>341</v>
      </c>
      <c r="C228" s="381" t="s">
        <v>1617</v>
      </c>
      <c r="D228" s="381" t="s">
        <v>1126</v>
      </c>
      <c r="E228" s="381" t="s">
        <v>1934</v>
      </c>
      <c r="F228" s="381" t="s">
        <v>397</v>
      </c>
      <c r="H228" s="385"/>
    </row>
    <row r="229" spans="2:8" x14ac:dyDescent="0.15">
      <c r="B229" s="381" t="str">
        <f t="shared" si="3"/>
        <v>341</v>
      </c>
      <c r="C229" s="381" t="s">
        <v>1618</v>
      </c>
      <c r="D229" s="381" t="s">
        <v>1127</v>
      </c>
      <c r="E229" s="381" t="s">
        <v>1934</v>
      </c>
      <c r="F229" s="381" t="s">
        <v>397</v>
      </c>
      <c r="H229" s="385"/>
    </row>
    <row r="230" spans="2:8" x14ac:dyDescent="0.15">
      <c r="B230" s="381" t="str">
        <f t="shared" si="3"/>
        <v>341</v>
      </c>
      <c r="C230" s="381" t="s">
        <v>1619</v>
      </c>
      <c r="D230" s="381" t="s">
        <v>1128</v>
      </c>
      <c r="E230" s="381" t="s">
        <v>1934</v>
      </c>
      <c r="F230" s="381" t="s">
        <v>397</v>
      </c>
      <c r="H230" s="385"/>
    </row>
    <row r="231" spans="2:8" x14ac:dyDescent="0.15">
      <c r="B231" s="381" t="str">
        <f t="shared" si="3"/>
        <v>341</v>
      </c>
      <c r="C231" s="381" t="s">
        <v>1568</v>
      </c>
      <c r="D231" s="381" t="s">
        <v>1129</v>
      </c>
      <c r="E231" s="381" t="s">
        <v>1934</v>
      </c>
      <c r="F231" s="381" t="s">
        <v>397</v>
      </c>
      <c r="H231" s="385"/>
    </row>
    <row r="232" spans="2:8" x14ac:dyDescent="0.15">
      <c r="B232" s="381" t="str">
        <f t="shared" si="3"/>
        <v>341</v>
      </c>
      <c r="C232" s="381" t="s">
        <v>1555</v>
      </c>
      <c r="D232" s="381" t="s">
        <v>1130</v>
      </c>
      <c r="E232" s="381" t="s">
        <v>1934</v>
      </c>
      <c r="F232" s="381" t="s">
        <v>397</v>
      </c>
      <c r="H232" s="385"/>
    </row>
    <row r="233" spans="2:8" x14ac:dyDescent="0.15">
      <c r="B233" s="381" t="str">
        <f t="shared" si="3"/>
        <v>342</v>
      </c>
      <c r="C233" s="381" t="s">
        <v>1500</v>
      </c>
      <c r="D233" s="381" t="s">
        <v>1131</v>
      </c>
      <c r="E233" s="381" t="s">
        <v>1933</v>
      </c>
      <c r="F233" s="381" t="s">
        <v>401</v>
      </c>
      <c r="H233" s="385"/>
    </row>
    <row r="234" spans="2:8" x14ac:dyDescent="0.15">
      <c r="B234" s="381" t="str">
        <f t="shared" si="3"/>
        <v>342</v>
      </c>
      <c r="C234" s="381" t="s">
        <v>1620</v>
      </c>
      <c r="D234" s="381" t="s">
        <v>1132</v>
      </c>
      <c r="E234" s="381" t="s">
        <v>1933</v>
      </c>
      <c r="F234" s="381" t="s">
        <v>401</v>
      </c>
      <c r="H234" s="385"/>
    </row>
    <row r="235" spans="2:8" x14ac:dyDescent="0.15">
      <c r="B235" s="381" t="str">
        <f t="shared" si="3"/>
        <v>342</v>
      </c>
      <c r="C235" s="381" t="s">
        <v>1501</v>
      </c>
      <c r="D235" s="381" t="s">
        <v>1133</v>
      </c>
      <c r="E235" s="381" t="s">
        <v>1933</v>
      </c>
      <c r="F235" s="381" t="s">
        <v>401</v>
      </c>
      <c r="H235" s="385"/>
    </row>
    <row r="236" spans="2:8" x14ac:dyDescent="0.15">
      <c r="B236" s="381" t="str">
        <f t="shared" si="3"/>
        <v>351</v>
      </c>
      <c r="C236" s="381" t="s">
        <v>1502</v>
      </c>
      <c r="D236" s="381" t="s">
        <v>1134</v>
      </c>
      <c r="E236" s="381" t="s">
        <v>1931</v>
      </c>
      <c r="F236" s="381" t="s">
        <v>403</v>
      </c>
      <c r="H236" s="385"/>
    </row>
    <row r="237" spans="2:8" x14ac:dyDescent="0.15">
      <c r="B237" s="381" t="str">
        <f t="shared" si="3"/>
        <v>351</v>
      </c>
      <c r="C237" s="381" t="s">
        <v>1503</v>
      </c>
      <c r="D237" s="381" t="s">
        <v>1135</v>
      </c>
      <c r="E237" s="381" t="s">
        <v>1931</v>
      </c>
      <c r="F237" s="381" t="s">
        <v>403</v>
      </c>
      <c r="H237" s="385"/>
    </row>
    <row r="238" spans="2:8" x14ac:dyDescent="0.15">
      <c r="B238" s="381" t="str">
        <f t="shared" si="3"/>
        <v>352</v>
      </c>
      <c r="C238" s="381" t="s">
        <v>1504</v>
      </c>
      <c r="D238" s="381" t="s">
        <v>406</v>
      </c>
      <c r="E238" s="381" t="s">
        <v>1930</v>
      </c>
      <c r="F238" s="381" t="s">
        <v>409</v>
      </c>
      <c r="H238" s="385"/>
    </row>
    <row r="239" spans="2:8" x14ac:dyDescent="0.15">
      <c r="B239" s="381" t="str">
        <f t="shared" si="3"/>
        <v>352</v>
      </c>
      <c r="C239" s="381" t="s">
        <v>1505</v>
      </c>
      <c r="D239" s="381" t="s">
        <v>410</v>
      </c>
      <c r="E239" s="381" t="s">
        <v>1930</v>
      </c>
      <c r="F239" s="381" t="s">
        <v>409</v>
      </c>
      <c r="H239" s="385"/>
    </row>
    <row r="240" spans="2:8" x14ac:dyDescent="0.15">
      <c r="B240" s="381" t="str">
        <f t="shared" si="3"/>
        <v>353</v>
      </c>
      <c r="C240" s="381" t="s">
        <v>1506</v>
      </c>
      <c r="D240" s="381" t="s">
        <v>1136</v>
      </c>
      <c r="E240" s="381" t="s">
        <v>1929</v>
      </c>
      <c r="F240" s="381" t="s">
        <v>413</v>
      </c>
      <c r="H240" s="385"/>
    </row>
    <row r="241" spans="2:8" x14ac:dyDescent="0.15">
      <c r="B241" s="381" t="str">
        <f t="shared" si="3"/>
        <v>353</v>
      </c>
      <c r="C241" s="381" t="s">
        <v>1507</v>
      </c>
      <c r="D241" s="381" t="s">
        <v>1137</v>
      </c>
      <c r="E241" s="381" t="s">
        <v>1929</v>
      </c>
      <c r="F241" s="381" t="s">
        <v>413</v>
      </c>
      <c r="H241" s="385"/>
    </row>
    <row r="242" spans="2:8" x14ac:dyDescent="0.15">
      <c r="B242" s="381" t="str">
        <f t="shared" si="3"/>
        <v>354</v>
      </c>
      <c r="C242" s="381" t="s">
        <v>1560</v>
      </c>
      <c r="D242" s="381" t="s">
        <v>1138</v>
      </c>
      <c r="E242" s="381" t="s">
        <v>1928</v>
      </c>
      <c r="F242" s="381" t="s">
        <v>416</v>
      </c>
      <c r="H242" s="385"/>
    </row>
    <row r="243" spans="2:8" x14ac:dyDescent="0.15">
      <c r="B243" s="381" t="str">
        <f t="shared" si="3"/>
        <v>354</v>
      </c>
      <c r="C243" s="381" t="s">
        <v>1397</v>
      </c>
      <c r="D243" s="381" t="s">
        <v>1139</v>
      </c>
      <c r="E243" s="381" t="s">
        <v>1928</v>
      </c>
      <c r="F243" s="381" t="s">
        <v>416</v>
      </c>
      <c r="H243" s="385"/>
    </row>
    <row r="244" spans="2:8" x14ac:dyDescent="0.15">
      <c r="B244" s="381" t="str">
        <f t="shared" si="3"/>
        <v>354</v>
      </c>
      <c r="C244" s="381" t="s">
        <v>1621</v>
      </c>
      <c r="D244" s="381" t="s">
        <v>1140</v>
      </c>
      <c r="E244" s="381" t="s">
        <v>1928</v>
      </c>
      <c r="F244" s="381" t="s">
        <v>416</v>
      </c>
      <c r="H244" s="385"/>
    </row>
    <row r="245" spans="2:8" x14ac:dyDescent="0.15">
      <c r="B245" s="381" t="str">
        <f t="shared" si="3"/>
        <v>354</v>
      </c>
      <c r="C245" s="381" t="s">
        <v>1561</v>
      </c>
      <c r="D245" s="381" t="s">
        <v>1141</v>
      </c>
      <c r="E245" s="381" t="s">
        <v>1928</v>
      </c>
      <c r="F245" s="381" t="s">
        <v>416</v>
      </c>
      <c r="H245" s="385"/>
    </row>
    <row r="246" spans="2:8" x14ac:dyDescent="0.15">
      <c r="B246" s="381" t="str">
        <f t="shared" si="3"/>
        <v>359</v>
      </c>
      <c r="C246" s="381" t="s">
        <v>1556</v>
      </c>
      <c r="D246" s="381" t="s">
        <v>1142</v>
      </c>
      <c r="E246" s="381" t="s">
        <v>1927</v>
      </c>
      <c r="F246" s="381" t="s">
        <v>421</v>
      </c>
      <c r="H246" s="385"/>
    </row>
    <row r="247" spans="2:8" x14ac:dyDescent="0.15">
      <c r="B247" s="381" t="str">
        <f t="shared" si="3"/>
        <v>359</v>
      </c>
      <c r="C247" s="381" t="s">
        <v>1562</v>
      </c>
      <c r="D247" s="381" t="s">
        <v>1143</v>
      </c>
      <c r="E247" s="381" t="s">
        <v>1927</v>
      </c>
      <c r="F247" s="381" t="s">
        <v>421</v>
      </c>
      <c r="H247" s="385"/>
    </row>
    <row r="248" spans="2:8" x14ac:dyDescent="0.15">
      <c r="B248" s="381" t="str">
        <f t="shared" si="3"/>
        <v>359</v>
      </c>
      <c r="C248" s="381" t="s">
        <v>1508</v>
      </c>
      <c r="D248" s="381" t="s">
        <v>1144</v>
      </c>
      <c r="E248" s="381" t="s">
        <v>1927</v>
      </c>
      <c r="F248" s="381" t="s">
        <v>421</v>
      </c>
      <c r="H248" s="385"/>
    </row>
    <row r="249" spans="2:8" x14ac:dyDescent="0.15">
      <c r="B249" s="381" t="str">
        <f t="shared" si="3"/>
        <v>359</v>
      </c>
      <c r="C249" s="381" t="s">
        <v>1622</v>
      </c>
      <c r="D249" s="381" t="s">
        <v>1145</v>
      </c>
      <c r="E249" s="381" t="s">
        <v>1927</v>
      </c>
      <c r="F249" s="381" t="s">
        <v>421</v>
      </c>
      <c r="H249" s="385"/>
    </row>
    <row r="250" spans="2:8" x14ac:dyDescent="0.15">
      <c r="B250" s="381" t="str">
        <f t="shared" si="3"/>
        <v>359</v>
      </c>
      <c r="C250" s="381" t="s">
        <v>1557</v>
      </c>
      <c r="D250" s="381" t="s">
        <v>1146</v>
      </c>
      <c r="E250" s="381" t="s">
        <v>1927</v>
      </c>
      <c r="F250" s="381" t="s">
        <v>421</v>
      </c>
      <c r="H250" s="385"/>
    </row>
    <row r="251" spans="2:8" x14ac:dyDescent="0.15">
      <c r="B251" s="381" t="str">
        <f t="shared" si="3"/>
        <v>359</v>
      </c>
      <c r="C251" s="381" t="s">
        <v>1509</v>
      </c>
      <c r="D251" s="381" t="s">
        <v>424</v>
      </c>
      <c r="E251" s="381" t="s">
        <v>1927</v>
      </c>
      <c r="F251" s="381" t="s">
        <v>421</v>
      </c>
      <c r="H251" s="385"/>
    </row>
    <row r="252" spans="2:8" x14ac:dyDescent="0.15">
      <c r="B252" s="381" t="str">
        <f t="shared" si="3"/>
        <v>391</v>
      </c>
      <c r="C252" s="381" t="s">
        <v>1405</v>
      </c>
      <c r="D252" s="381" t="s">
        <v>1147</v>
      </c>
      <c r="E252" s="381" t="s">
        <v>1922</v>
      </c>
      <c r="F252" s="381" t="s">
        <v>80</v>
      </c>
      <c r="H252" s="385"/>
    </row>
    <row r="253" spans="2:8" x14ac:dyDescent="0.15">
      <c r="B253" s="381" t="str">
        <f t="shared" si="3"/>
        <v>391</v>
      </c>
      <c r="C253" s="381" t="s">
        <v>1369</v>
      </c>
      <c r="D253" s="381" t="s">
        <v>1148</v>
      </c>
      <c r="E253" s="381" t="s">
        <v>1922</v>
      </c>
      <c r="F253" s="381" t="s">
        <v>80</v>
      </c>
      <c r="H253" s="385"/>
    </row>
    <row r="254" spans="2:8" x14ac:dyDescent="0.15">
      <c r="B254" s="381" t="str">
        <f t="shared" si="3"/>
        <v>391</v>
      </c>
      <c r="C254" s="381" t="s">
        <v>1335</v>
      </c>
      <c r="D254" s="381" t="s">
        <v>1149</v>
      </c>
      <c r="E254" s="381" t="s">
        <v>1922</v>
      </c>
      <c r="F254" s="381" t="s">
        <v>80</v>
      </c>
      <c r="H254" s="385"/>
    </row>
    <row r="255" spans="2:8" x14ac:dyDescent="0.15">
      <c r="B255" s="381" t="str">
        <f t="shared" si="3"/>
        <v>391</v>
      </c>
      <c r="C255" s="381" t="s">
        <v>1623</v>
      </c>
      <c r="D255" s="381" t="s">
        <v>1150</v>
      </c>
      <c r="E255" s="381" t="s">
        <v>1922</v>
      </c>
      <c r="F255" s="381" t="s">
        <v>80</v>
      </c>
      <c r="H255" s="385"/>
    </row>
    <row r="256" spans="2:8" x14ac:dyDescent="0.15">
      <c r="B256" s="381" t="str">
        <f t="shared" si="3"/>
        <v>391</v>
      </c>
      <c r="C256" s="381" t="s">
        <v>1510</v>
      </c>
      <c r="D256" s="381" t="s">
        <v>1151</v>
      </c>
      <c r="E256" s="381" t="s">
        <v>1922</v>
      </c>
      <c r="F256" s="381" t="s">
        <v>80</v>
      </c>
      <c r="H256" s="385"/>
    </row>
    <row r="257" spans="2:8" x14ac:dyDescent="0.15">
      <c r="B257" s="381" t="str">
        <f t="shared" si="3"/>
        <v>391</v>
      </c>
      <c r="C257" s="381" t="s">
        <v>1511</v>
      </c>
      <c r="D257" s="381" t="s">
        <v>1152</v>
      </c>
      <c r="E257" s="381" t="s">
        <v>1922</v>
      </c>
      <c r="F257" s="381" t="s">
        <v>80</v>
      </c>
      <c r="H257" s="385"/>
    </row>
    <row r="258" spans="2:8" x14ac:dyDescent="0.15">
      <c r="B258" s="381" t="str">
        <f t="shared" si="3"/>
        <v>391</v>
      </c>
      <c r="C258" s="381" t="s">
        <v>1271</v>
      </c>
      <c r="D258" s="381" t="s">
        <v>1153</v>
      </c>
      <c r="E258" s="381" t="s">
        <v>1922</v>
      </c>
      <c r="F258" s="381" t="s">
        <v>80</v>
      </c>
      <c r="H258" s="385"/>
    </row>
    <row r="259" spans="2:8" x14ac:dyDescent="0.15">
      <c r="B259" s="381" t="str">
        <f t="shared" si="3"/>
        <v>391</v>
      </c>
      <c r="C259" s="381" t="s">
        <v>1569</v>
      </c>
      <c r="D259" s="381" t="s">
        <v>1154</v>
      </c>
      <c r="E259" s="381" t="s">
        <v>1922</v>
      </c>
      <c r="F259" s="381" t="s">
        <v>80</v>
      </c>
      <c r="H259" s="385"/>
    </row>
    <row r="260" spans="2:8" x14ac:dyDescent="0.15">
      <c r="B260" s="381" t="str">
        <f t="shared" ref="B260:B323" si="4">+LEFT(C260,3)</f>
        <v>391</v>
      </c>
      <c r="C260" s="381" t="s">
        <v>1336</v>
      </c>
      <c r="D260" s="381" t="s">
        <v>80</v>
      </c>
      <c r="E260" s="381" t="s">
        <v>1922</v>
      </c>
      <c r="F260" s="381" t="s">
        <v>80</v>
      </c>
      <c r="H260" s="385"/>
    </row>
    <row r="261" spans="2:8" x14ac:dyDescent="0.15">
      <c r="B261" s="381" t="str">
        <f t="shared" si="4"/>
        <v>392</v>
      </c>
      <c r="C261" s="381" t="s">
        <v>1444</v>
      </c>
      <c r="D261" s="381" t="s">
        <v>430</v>
      </c>
      <c r="E261" s="381" t="s">
        <v>1921</v>
      </c>
      <c r="F261" s="381" t="s">
        <v>430</v>
      </c>
      <c r="H261" s="385"/>
    </row>
    <row r="262" spans="2:8" x14ac:dyDescent="0.15">
      <c r="B262" s="381" t="str">
        <f t="shared" si="4"/>
        <v>411</v>
      </c>
      <c r="C262" s="381" t="s">
        <v>1337</v>
      </c>
      <c r="D262" s="381" t="s">
        <v>1155</v>
      </c>
      <c r="E262" s="381" t="s">
        <v>1919</v>
      </c>
      <c r="F262" s="381" t="s">
        <v>435</v>
      </c>
      <c r="H262" s="385"/>
    </row>
    <row r="263" spans="2:8" x14ac:dyDescent="0.15">
      <c r="B263" s="381" t="str">
        <f t="shared" si="4"/>
        <v>411</v>
      </c>
      <c r="C263" s="381" t="s">
        <v>1338</v>
      </c>
      <c r="D263" s="381" t="s">
        <v>1156</v>
      </c>
      <c r="E263" s="381" t="s">
        <v>1919</v>
      </c>
      <c r="F263" s="381" t="s">
        <v>435</v>
      </c>
      <c r="H263" s="385"/>
    </row>
    <row r="264" spans="2:8" x14ac:dyDescent="0.15">
      <c r="B264" s="381" t="str">
        <f t="shared" si="4"/>
        <v>411</v>
      </c>
      <c r="C264" s="381" t="s">
        <v>1339</v>
      </c>
      <c r="D264" s="381" t="s">
        <v>1157</v>
      </c>
      <c r="E264" s="381" t="s">
        <v>1919</v>
      </c>
      <c r="F264" s="381" t="s">
        <v>435</v>
      </c>
      <c r="H264" s="385"/>
    </row>
    <row r="265" spans="2:8" x14ac:dyDescent="0.15">
      <c r="B265" s="381" t="str">
        <f t="shared" si="4"/>
        <v>411</v>
      </c>
      <c r="C265" s="381" t="s">
        <v>1340</v>
      </c>
      <c r="D265" s="381" t="s">
        <v>1158</v>
      </c>
      <c r="E265" s="381" t="s">
        <v>1919</v>
      </c>
      <c r="F265" s="381" t="s">
        <v>435</v>
      </c>
      <c r="H265" s="385"/>
    </row>
    <row r="266" spans="2:8" x14ac:dyDescent="0.15">
      <c r="B266" s="381" t="str">
        <f t="shared" si="4"/>
        <v>412</v>
      </c>
      <c r="C266" s="381" t="s">
        <v>1272</v>
      </c>
      <c r="D266" s="381" t="s">
        <v>439</v>
      </c>
      <c r="E266" s="381" t="s">
        <v>1918</v>
      </c>
      <c r="F266" s="381" t="s">
        <v>439</v>
      </c>
      <c r="H266" s="385"/>
    </row>
    <row r="267" spans="2:8" x14ac:dyDescent="0.15">
      <c r="B267" s="381" t="str">
        <f t="shared" si="4"/>
        <v>413</v>
      </c>
      <c r="C267" s="381" t="s">
        <v>1328</v>
      </c>
      <c r="D267" s="381" t="s">
        <v>1159</v>
      </c>
      <c r="E267" s="381" t="s">
        <v>1917</v>
      </c>
      <c r="F267" s="381" t="s">
        <v>1844</v>
      </c>
      <c r="H267" s="385"/>
    </row>
    <row r="268" spans="2:8" x14ac:dyDescent="0.15">
      <c r="B268" s="381" t="str">
        <f t="shared" si="4"/>
        <v>413</v>
      </c>
      <c r="C268" s="381" t="s">
        <v>1329</v>
      </c>
      <c r="D268" s="381" t="s">
        <v>1160</v>
      </c>
      <c r="E268" s="381" t="s">
        <v>1917</v>
      </c>
      <c r="F268" s="381" t="s">
        <v>1844</v>
      </c>
      <c r="H268" s="385"/>
    </row>
    <row r="269" spans="2:8" x14ac:dyDescent="0.15">
      <c r="B269" s="381" t="str">
        <f t="shared" si="4"/>
        <v>413</v>
      </c>
      <c r="C269" s="381" t="s">
        <v>1330</v>
      </c>
      <c r="D269" s="381" t="s">
        <v>1161</v>
      </c>
      <c r="E269" s="381" t="s">
        <v>1917</v>
      </c>
      <c r="F269" s="381" t="s">
        <v>1844</v>
      </c>
      <c r="H269" s="385"/>
    </row>
    <row r="270" spans="2:8" x14ac:dyDescent="0.15">
      <c r="B270" s="381" t="str">
        <f t="shared" si="4"/>
        <v>419</v>
      </c>
      <c r="C270" s="381" t="s">
        <v>1331</v>
      </c>
      <c r="D270" s="381" t="s">
        <v>1162</v>
      </c>
      <c r="E270" s="381" t="s">
        <v>1917</v>
      </c>
      <c r="F270" s="381" t="s">
        <v>1844</v>
      </c>
      <c r="H270" s="385"/>
    </row>
    <row r="271" spans="2:8" x14ac:dyDescent="0.15">
      <c r="B271" s="381" t="str">
        <f t="shared" si="4"/>
        <v>419</v>
      </c>
      <c r="C271" s="381" t="s">
        <v>1332</v>
      </c>
      <c r="D271" s="381" t="s">
        <v>1163</v>
      </c>
      <c r="E271" s="381" t="s">
        <v>1917</v>
      </c>
      <c r="F271" s="381" t="s">
        <v>1844</v>
      </c>
      <c r="H271" s="385"/>
    </row>
    <row r="272" spans="2:8" x14ac:dyDescent="0.15">
      <c r="B272" s="381" t="str">
        <f t="shared" si="4"/>
        <v>419</v>
      </c>
      <c r="C272" s="381" t="s">
        <v>1333</v>
      </c>
      <c r="D272" s="381" t="s">
        <v>1164</v>
      </c>
      <c r="E272" s="381" t="s">
        <v>1917</v>
      </c>
      <c r="F272" s="381" t="s">
        <v>1844</v>
      </c>
      <c r="H272" s="385"/>
    </row>
    <row r="273" spans="2:8" x14ac:dyDescent="0.15">
      <c r="B273" s="381" t="str">
        <f t="shared" si="4"/>
        <v>419</v>
      </c>
      <c r="C273" s="381" t="s">
        <v>1334</v>
      </c>
      <c r="D273" s="381" t="s">
        <v>445</v>
      </c>
      <c r="E273" s="381" t="s">
        <v>1917</v>
      </c>
      <c r="F273" s="381" t="s">
        <v>1844</v>
      </c>
      <c r="H273" s="385"/>
    </row>
    <row r="274" spans="2:8" x14ac:dyDescent="0.15">
      <c r="B274" s="381" t="str">
        <f t="shared" si="4"/>
        <v>461</v>
      </c>
      <c r="C274" s="381" t="s">
        <v>1445</v>
      </c>
      <c r="D274" s="381" t="s">
        <v>2019</v>
      </c>
      <c r="E274" s="381" t="s">
        <v>1915</v>
      </c>
      <c r="F274" s="381" t="s">
        <v>954</v>
      </c>
      <c r="H274" s="385"/>
    </row>
    <row r="275" spans="2:8" x14ac:dyDescent="0.15">
      <c r="B275" s="381" t="str">
        <f t="shared" si="4"/>
        <v>461</v>
      </c>
      <c r="C275" s="381" t="s">
        <v>1624</v>
      </c>
      <c r="D275" s="381" t="s">
        <v>2020</v>
      </c>
      <c r="E275" s="381" t="s">
        <v>1915</v>
      </c>
      <c r="F275" s="381" t="s">
        <v>954</v>
      </c>
      <c r="H275" s="385"/>
    </row>
    <row r="276" spans="2:8" x14ac:dyDescent="0.15">
      <c r="B276" s="381" t="str">
        <f t="shared" si="4"/>
        <v>461</v>
      </c>
      <c r="C276" s="381" t="s">
        <v>1625</v>
      </c>
      <c r="D276" s="381" t="s">
        <v>2021</v>
      </c>
      <c r="E276" s="381" t="s">
        <v>1915</v>
      </c>
      <c r="F276" s="381" t="s">
        <v>954</v>
      </c>
      <c r="H276" s="385"/>
    </row>
    <row r="277" spans="2:8" x14ac:dyDescent="0.15">
      <c r="B277" s="381" t="str">
        <f t="shared" si="4"/>
        <v>462</v>
      </c>
      <c r="C277" s="381" t="s">
        <v>1512</v>
      </c>
      <c r="D277" s="381" t="s">
        <v>450</v>
      </c>
      <c r="E277" s="381" t="s">
        <v>1911</v>
      </c>
      <c r="F277" s="381" t="s">
        <v>453</v>
      </c>
      <c r="H277" s="385"/>
    </row>
    <row r="278" spans="2:8" x14ac:dyDescent="0.15">
      <c r="B278" s="381" t="str">
        <f t="shared" si="4"/>
        <v>462</v>
      </c>
      <c r="C278" s="381" t="s">
        <v>1446</v>
      </c>
      <c r="D278" s="381" t="s">
        <v>454</v>
      </c>
      <c r="E278" s="381" t="s">
        <v>1911</v>
      </c>
      <c r="F278" s="381" t="s">
        <v>453</v>
      </c>
      <c r="H278" s="385"/>
    </row>
    <row r="279" spans="2:8" x14ac:dyDescent="0.15">
      <c r="B279" s="381" t="str">
        <f t="shared" si="4"/>
        <v>471</v>
      </c>
      <c r="C279" s="381" t="s">
        <v>1570</v>
      </c>
      <c r="D279" s="381" t="s">
        <v>1165</v>
      </c>
      <c r="E279" s="381" t="s">
        <v>1909</v>
      </c>
      <c r="F279" s="381" t="s">
        <v>82</v>
      </c>
      <c r="H279" s="385"/>
    </row>
    <row r="280" spans="2:8" x14ac:dyDescent="0.15">
      <c r="B280" s="381" t="str">
        <f t="shared" si="4"/>
        <v>471</v>
      </c>
      <c r="C280" s="381" t="s">
        <v>1626</v>
      </c>
      <c r="D280" s="381" t="s">
        <v>1166</v>
      </c>
      <c r="E280" s="381" t="s">
        <v>1909</v>
      </c>
      <c r="F280" s="381" t="s">
        <v>82</v>
      </c>
      <c r="H280" s="385"/>
    </row>
    <row r="281" spans="2:8" x14ac:dyDescent="0.15">
      <c r="B281" s="381" t="str">
        <f t="shared" si="4"/>
        <v>471</v>
      </c>
      <c r="C281" s="381" t="s">
        <v>1587</v>
      </c>
      <c r="D281" s="381" t="s">
        <v>1167</v>
      </c>
      <c r="E281" s="381" t="s">
        <v>1909</v>
      </c>
      <c r="F281" s="381" t="s">
        <v>82</v>
      </c>
      <c r="H281" s="385"/>
    </row>
    <row r="282" spans="2:8" x14ac:dyDescent="0.15">
      <c r="B282" s="381" t="str">
        <f t="shared" si="4"/>
        <v>481</v>
      </c>
      <c r="C282" s="381" t="s">
        <v>1571</v>
      </c>
      <c r="D282" s="381" t="s">
        <v>1168</v>
      </c>
      <c r="E282" s="381" t="s">
        <v>1907</v>
      </c>
      <c r="F282" s="381" t="s">
        <v>83</v>
      </c>
      <c r="H282" s="385"/>
    </row>
    <row r="283" spans="2:8" x14ac:dyDescent="0.15">
      <c r="B283" s="381" t="str">
        <f t="shared" si="4"/>
        <v>481</v>
      </c>
      <c r="C283" s="381" t="s">
        <v>1513</v>
      </c>
      <c r="D283" s="381" t="s">
        <v>83</v>
      </c>
      <c r="E283" s="381" t="s">
        <v>1907</v>
      </c>
      <c r="F283" s="381" t="s">
        <v>83</v>
      </c>
      <c r="H283" s="385"/>
    </row>
    <row r="284" spans="2:8" x14ac:dyDescent="0.15">
      <c r="B284" s="381" t="str">
        <f t="shared" si="4"/>
        <v>511</v>
      </c>
      <c r="C284" s="381" t="s">
        <v>1514</v>
      </c>
      <c r="D284" s="381" t="s">
        <v>461</v>
      </c>
      <c r="E284" s="381" t="s">
        <v>1905</v>
      </c>
      <c r="F284" s="381" t="s">
        <v>461</v>
      </c>
      <c r="H284" s="385"/>
    </row>
    <row r="285" spans="2:8" x14ac:dyDescent="0.15">
      <c r="B285" s="381" t="str">
        <f t="shared" si="4"/>
        <v>511</v>
      </c>
      <c r="C285" s="381" t="s">
        <v>1341</v>
      </c>
      <c r="D285" s="381" t="s">
        <v>464</v>
      </c>
      <c r="E285" s="381" t="s">
        <v>1904</v>
      </c>
      <c r="F285" s="381" t="s">
        <v>464</v>
      </c>
      <c r="H285" s="385"/>
    </row>
    <row r="286" spans="2:8" x14ac:dyDescent="0.15">
      <c r="B286" s="381" t="str">
        <f t="shared" si="4"/>
        <v>531</v>
      </c>
      <c r="C286" s="381" t="s">
        <v>1515</v>
      </c>
      <c r="D286" s="381" t="s">
        <v>465</v>
      </c>
      <c r="E286" s="381" t="s">
        <v>1902</v>
      </c>
      <c r="F286" s="381" t="s">
        <v>85</v>
      </c>
      <c r="H286" s="385"/>
    </row>
    <row r="287" spans="2:8" x14ac:dyDescent="0.15">
      <c r="B287" s="381" t="str">
        <f t="shared" si="4"/>
        <v>531</v>
      </c>
      <c r="C287" s="381" t="s">
        <v>1627</v>
      </c>
      <c r="D287" s="381" t="s">
        <v>1169</v>
      </c>
      <c r="E287" s="381" t="s">
        <v>1902</v>
      </c>
      <c r="F287" s="381" t="s">
        <v>85</v>
      </c>
      <c r="H287" s="385"/>
    </row>
    <row r="288" spans="2:8" x14ac:dyDescent="0.15">
      <c r="B288" s="381" t="str">
        <f t="shared" si="4"/>
        <v>531</v>
      </c>
      <c r="C288" s="381" t="s">
        <v>1628</v>
      </c>
      <c r="D288" s="381" t="s">
        <v>1170</v>
      </c>
      <c r="E288" s="381" t="s">
        <v>1902</v>
      </c>
      <c r="F288" s="381" t="s">
        <v>85</v>
      </c>
      <c r="H288" s="385"/>
    </row>
    <row r="289" spans="2:8" x14ac:dyDescent="0.15">
      <c r="B289" s="381" t="str">
        <f t="shared" si="4"/>
        <v>551</v>
      </c>
      <c r="C289" s="381" t="s">
        <v>1342</v>
      </c>
      <c r="D289" s="381" t="s">
        <v>1171</v>
      </c>
      <c r="E289" s="381" t="s">
        <v>1900</v>
      </c>
      <c r="F289" s="381" t="s">
        <v>471</v>
      </c>
      <c r="H289" s="385"/>
    </row>
    <row r="290" spans="2:8" x14ac:dyDescent="0.15">
      <c r="B290" s="381" t="str">
        <f t="shared" si="4"/>
        <v>551</v>
      </c>
      <c r="C290" s="381" t="s">
        <v>1343</v>
      </c>
      <c r="D290" s="381" t="s">
        <v>1172</v>
      </c>
      <c r="E290" s="381" t="s">
        <v>1900</v>
      </c>
      <c r="F290" s="381" t="s">
        <v>471</v>
      </c>
      <c r="H290" s="385"/>
    </row>
    <row r="291" spans="2:8" x14ac:dyDescent="0.15">
      <c r="B291" s="381" t="str">
        <f t="shared" si="4"/>
        <v>552</v>
      </c>
      <c r="C291" s="381" t="s">
        <v>1344</v>
      </c>
      <c r="D291" s="381" t="s">
        <v>475</v>
      </c>
      <c r="E291" s="381" t="s">
        <v>1899</v>
      </c>
      <c r="F291" s="381" t="s">
        <v>475</v>
      </c>
      <c r="H291" s="385"/>
    </row>
    <row r="292" spans="2:8" x14ac:dyDescent="0.15">
      <c r="B292" s="381" t="str">
        <f t="shared" si="4"/>
        <v>553</v>
      </c>
      <c r="C292" s="381" t="s">
        <v>1345</v>
      </c>
      <c r="D292" s="381" t="s">
        <v>478</v>
      </c>
      <c r="E292" s="381" t="s">
        <v>1640</v>
      </c>
      <c r="F292" s="381" t="s">
        <v>1640</v>
      </c>
      <c r="H292" s="385"/>
    </row>
    <row r="293" spans="2:8" x14ac:dyDescent="0.15">
      <c r="B293" s="381" t="str">
        <f t="shared" si="4"/>
        <v>571</v>
      </c>
      <c r="C293" s="381" t="s">
        <v>1447</v>
      </c>
      <c r="D293" s="381" t="s">
        <v>479</v>
      </c>
      <c r="E293" s="381" t="s">
        <v>1897</v>
      </c>
      <c r="F293" s="381" t="s">
        <v>482</v>
      </c>
      <c r="H293" s="385"/>
    </row>
    <row r="294" spans="2:8" x14ac:dyDescent="0.15">
      <c r="B294" s="381" t="str">
        <f t="shared" si="4"/>
        <v>571</v>
      </c>
      <c r="C294" s="381" t="s">
        <v>1572</v>
      </c>
      <c r="D294" s="381" t="s">
        <v>483</v>
      </c>
      <c r="E294" s="381" t="s">
        <v>1897</v>
      </c>
      <c r="F294" s="381" t="s">
        <v>482</v>
      </c>
      <c r="H294" s="385"/>
    </row>
    <row r="295" spans="2:8" x14ac:dyDescent="0.15">
      <c r="B295" s="381" t="str">
        <f t="shared" si="4"/>
        <v>572</v>
      </c>
      <c r="C295" s="381" t="s">
        <v>1573</v>
      </c>
      <c r="D295" s="381" t="s">
        <v>1173</v>
      </c>
      <c r="E295" s="381" t="s">
        <v>1896</v>
      </c>
      <c r="F295" s="381" t="s">
        <v>488</v>
      </c>
      <c r="H295" s="385"/>
    </row>
    <row r="296" spans="2:8" x14ac:dyDescent="0.15">
      <c r="B296" s="381" t="str">
        <f t="shared" si="4"/>
        <v>572</v>
      </c>
      <c r="C296" s="381" t="s">
        <v>1574</v>
      </c>
      <c r="D296" s="381" t="s">
        <v>1174</v>
      </c>
      <c r="E296" s="381" t="s">
        <v>1896</v>
      </c>
      <c r="F296" s="381" t="s">
        <v>488</v>
      </c>
      <c r="H296" s="385"/>
    </row>
    <row r="297" spans="2:8" x14ac:dyDescent="0.15">
      <c r="B297" s="381" t="str">
        <f t="shared" si="4"/>
        <v>572</v>
      </c>
      <c r="C297" s="381" t="s">
        <v>1516</v>
      </c>
      <c r="D297" s="381" t="s">
        <v>490</v>
      </c>
      <c r="E297" s="381" t="s">
        <v>1896</v>
      </c>
      <c r="F297" s="381" t="s">
        <v>488</v>
      </c>
      <c r="H297" s="385"/>
    </row>
    <row r="298" spans="2:8" x14ac:dyDescent="0.15">
      <c r="B298" s="381" t="str">
        <f t="shared" si="4"/>
        <v>573</v>
      </c>
      <c r="C298" s="381" t="s">
        <v>1629</v>
      </c>
      <c r="D298" s="381" t="s">
        <v>492</v>
      </c>
      <c r="E298" s="381" t="s">
        <v>1640</v>
      </c>
      <c r="F298" s="381" t="s">
        <v>1640</v>
      </c>
      <c r="H298" s="385"/>
    </row>
    <row r="299" spans="2:8" x14ac:dyDescent="0.15">
      <c r="B299" s="381" t="str">
        <f t="shared" si="4"/>
        <v>573</v>
      </c>
      <c r="C299" s="381" t="s">
        <v>1588</v>
      </c>
      <c r="D299" s="381" t="s">
        <v>496</v>
      </c>
      <c r="E299" s="381" t="s">
        <v>1640</v>
      </c>
      <c r="F299" s="381" t="s">
        <v>1640</v>
      </c>
      <c r="H299" s="385"/>
    </row>
    <row r="300" spans="2:8" x14ac:dyDescent="0.15">
      <c r="B300" s="381" t="str">
        <f t="shared" si="4"/>
        <v>574</v>
      </c>
      <c r="C300" s="381" t="s">
        <v>1575</v>
      </c>
      <c r="D300" s="381" t="s">
        <v>497</v>
      </c>
      <c r="E300" s="381" t="s">
        <v>1895</v>
      </c>
      <c r="F300" s="381" t="s">
        <v>500</v>
      </c>
      <c r="H300" s="385"/>
    </row>
    <row r="301" spans="2:8" x14ac:dyDescent="0.15">
      <c r="B301" s="381" t="str">
        <f t="shared" si="4"/>
        <v>574</v>
      </c>
      <c r="C301" s="381" t="s">
        <v>1517</v>
      </c>
      <c r="D301" s="381" t="s">
        <v>501</v>
      </c>
      <c r="E301" s="381" t="s">
        <v>1895</v>
      </c>
      <c r="F301" s="381" t="s">
        <v>500</v>
      </c>
      <c r="H301" s="385"/>
    </row>
    <row r="302" spans="2:8" x14ac:dyDescent="0.15">
      <c r="B302" s="381" t="str">
        <f t="shared" si="4"/>
        <v>574</v>
      </c>
      <c r="C302" s="381" t="s">
        <v>1576</v>
      </c>
      <c r="D302" s="381" t="s">
        <v>503</v>
      </c>
      <c r="E302" s="381" t="s">
        <v>1895</v>
      </c>
      <c r="F302" s="381" t="s">
        <v>500</v>
      </c>
      <c r="H302" s="385"/>
    </row>
    <row r="303" spans="2:8" x14ac:dyDescent="0.15">
      <c r="B303" s="381" t="str">
        <f t="shared" si="4"/>
        <v>575</v>
      </c>
      <c r="C303" s="381" t="s">
        <v>1577</v>
      </c>
      <c r="D303" s="381" t="s">
        <v>505</v>
      </c>
      <c r="E303" s="381" t="s">
        <v>1894</v>
      </c>
      <c r="F303" s="381" t="s">
        <v>505</v>
      </c>
      <c r="H303" s="385"/>
    </row>
    <row r="304" spans="2:8" x14ac:dyDescent="0.15">
      <c r="B304" s="381" t="str">
        <f t="shared" si="4"/>
        <v>576</v>
      </c>
      <c r="C304" s="381" t="s">
        <v>1518</v>
      </c>
      <c r="D304" s="381" t="s">
        <v>509</v>
      </c>
      <c r="E304" s="381" t="s">
        <v>1893</v>
      </c>
      <c r="F304" s="381" t="s">
        <v>509</v>
      </c>
      <c r="H304" s="385"/>
    </row>
    <row r="305" spans="2:8" x14ac:dyDescent="0.15">
      <c r="B305" s="381" t="str">
        <f t="shared" si="4"/>
        <v>577</v>
      </c>
      <c r="C305" s="381" t="s">
        <v>1519</v>
      </c>
      <c r="D305" s="381" t="s">
        <v>511</v>
      </c>
      <c r="E305" s="381" t="s">
        <v>1892</v>
      </c>
      <c r="F305" s="381" t="s">
        <v>511</v>
      </c>
      <c r="H305" s="385"/>
    </row>
    <row r="306" spans="2:8" x14ac:dyDescent="0.15">
      <c r="B306" s="381" t="str">
        <f t="shared" si="4"/>
        <v>578</v>
      </c>
      <c r="C306" s="381" t="s">
        <v>1520</v>
      </c>
      <c r="D306" s="381" t="s">
        <v>514</v>
      </c>
      <c r="E306" s="381" t="s">
        <v>1891</v>
      </c>
      <c r="F306" s="381" t="s">
        <v>517</v>
      </c>
      <c r="H306" s="385"/>
    </row>
    <row r="307" spans="2:8" x14ac:dyDescent="0.15">
      <c r="B307" s="381" t="str">
        <f t="shared" si="4"/>
        <v>578</v>
      </c>
      <c r="C307" s="381" t="s">
        <v>1521</v>
      </c>
      <c r="D307" s="381" t="s">
        <v>1177</v>
      </c>
      <c r="E307" s="381" t="s">
        <v>1891</v>
      </c>
      <c r="F307" s="381" t="s">
        <v>517</v>
      </c>
      <c r="H307" s="385"/>
    </row>
    <row r="308" spans="2:8" x14ac:dyDescent="0.15">
      <c r="B308" s="381" t="str">
        <f t="shared" si="4"/>
        <v>578</v>
      </c>
      <c r="C308" s="381" t="s">
        <v>1589</v>
      </c>
      <c r="D308" s="381" t="s">
        <v>1178</v>
      </c>
      <c r="E308" s="381" t="s">
        <v>1890</v>
      </c>
      <c r="F308" s="381" t="s">
        <v>1838</v>
      </c>
      <c r="H308" s="385"/>
    </row>
    <row r="309" spans="2:8" x14ac:dyDescent="0.15">
      <c r="B309" s="381" t="str">
        <f t="shared" si="4"/>
        <v>578</v>
      </c>
      <c r="C309" s="381" t="s">
        <v>1590</v>
      </c>
      <c r="D309" s="381" t="s">
        <v>1179</v>
      </c>
      <c r="E309" s="381" t="s">
        <v>1890</v>
      </c>
      <c r="F309" s="381" t="s">
        <v>1838</v>
      </c>
      <c r="H309" s="385"/>
    </row>
    <row r="310" spans="2:8" x14ac:dyDescent="0.15">
      <c r="B310" s="381" t="str">
        <f t="shared" si="4"/>
        <v>578</v>
      </c>
      <c r="C310" s="381" t="s">
        <v>1591</v>
      </c>
      <c r="D310" s="381" t="s">
        <v>1180</v>
      </c>
      <c r="E310" s="381" t="s">
        <v>1891</v>
      </c>
      <c r="F310" s="381" t="s">
        <v>517</v>
      </c>
      <c r="H310" s="385"/>
    </row>
    <row r="311" spans="2:8" x14ac:dyDescent="0.15">
      <c r="B311" s="381" t="str">
        <f t="shared" si="4"/>
        <v>578</v>
      </c>
      <c r="C311" s="381" t="s">
        <v>1578</v>
      </c>
      <c r="D311" s="381" t="s">
        <v>1181</v>
      </c>
      <c r="E311" s="381" t="s">
        <v>1889</v>
      </c>
      <c r="F311" s="381" t="s">
        <v>1837</v>
      </c>
      <c r="H311" s="385"/>
    </row>
    <row r="312" spans="2:8" x14ac:dyDescent="0.15">
      <c r="B312" s="381" t="str">
        <f t="shared" si="4"/>
        <v>578</v>
      </c>
      <c r="C312" s="381" t="s">
        <v>1579</v>
      </c>
      <c r="D312" s="381" t="s">
        <v>1182</v>
      </c>
      <c r="E312" s="381" t="s">
        <v>1889</v>
      </c>
      <c r="F312" s="381" t="s">
        <v>1837</v>
      </c>
      <c r="H312" s="385"/>
    </row>
    <row r="313" spans="2:8" x14ac:dyDescent="0.15">
      <c r="B313" s="381" t="str">
        <f t="shared" si="4"/>
        <v>578</v>
      </c>
      <c r="C313" s="381" t="s">
        <v>1318</v>
      </c>
      <c r="D313" s="381" t="s">
        <v>1183</v>
      </c>
      <c r="E313" s="381" t="s">
        <v>1891</v>
      </c>
      <c r="F313" s="381" t="s">
        <v>517</v>
      </c>
      <c r="H313" s="385"/>
    </row>
    <row r="314" spans="2:8" x14ac:dyDescent="0.15">
      <c r="B314" s="381" t="str">
        <f t="shared" si="4"/>
        <v>578</v>
      </c>
      <c r="C314" s="381" t="s">
        <v>1522</v>
      </c>
      <c r="D314" s="381" t="s">
        <v>1184</v>
      </c>
      <c r="E314" s="381" t="s">
        <v>1891</v>
      </c>
      <c r="F314" s="381" t="s">
        <v>517</v>
      </c>
      <c r="H314" s="385"/>
    </row>
    <row r="315" spans="2:8" x14ac:dyDescent="0.15">
      <c r="B315" s="381" t="str">
        <f t="shared" si="4"/>
        <v>579</v>
      </c>
      <c r="C315" s="381" t="s">
        <v>1592</v>
      </c>
      <c r="D315" s="381" t="s">
        <v>521</v>
      </c>
      <c r="E315" s="381" t="s">
        <v>1888</v>
      </c>
      <c r="F315" s="381" t="s">
        <v>521</v>
      </c>
      <c r="H315" s="385"/>
    </row>
    <row r="316" spans="2:8" x14ac:dyDescent="0.15">
      <c r="B316" s="381" t="str">
        <f t="shared" si="4"/>
        <v>591</v>
      </c>
      <c r="C316" s="381" t="s">
        <v>1593</v>
      </c>
      <c r="D316" s="381" t="s">
        <v>1185</v>
      </c>
      <c r="E316" s="381" t="s">
        <v>1886</v>
      </c>
      <c r="F316" s="381" t="s">
        <v>525</v>
      </c>
      <c r="H316" s="385"/>
    </row>
    <row r="317" spans="2:8" x14ac:dyDescent="0.15">
      <c r="B317" s="381" t="str">
        <f t="shared" si="4"/>
        <v>591</v>
      </c>
      <c r="C317" s="381" t="s">
        <v>1630</v>
      </c>
      <c r="D317" s="381" t="s">
        <v>1186</v>
      </c>
      <c r="E317" s="381" t="s">
        <v>1886</v>
      </c>
      <c r="F317" s="381" t="s">
        <v>525</v>
      </c>
      <c r="H317" s="385"/>
    </row>
    <row r="318" spans="2:8" x14ac:dyDescent="0.15">
      <c r="B318" s="381" t="str">
        <f t="shared" si="4"/>
        <v>591</v>
      </c>
      <c r="C318" s="381" t="s">
        <v>1594</v>
      </c>
      <c r="D318" s="381" t="s">
        <v>1187</v>
      </c>
      <c r="E318" s="381" t="s">
        <v>1886</v>
      </c>
      <c r="F318" s="381" t="s">
        <v>525</v>
      </c>
      <c r="H318" s="385"/>
    </row>
    <row r="319" spans="2:8" x14ac:dyDescent="0.15">
      <c r="B319" s="381" t="str">
        <f t="shared" si="4"/>
        <v>592</v>
      </c>
      <c r="C319" s="381" t="s">
        <v>1595</v>
      </c>
      <c r="D319" s="381" t="s">
        <v>1188</v>
      </c>
      <c r="E319" s="381" t="s">
        <v>1885</v>
      </c>
      <c r="F319" s="381" t="s">
        <v>527</v>
      </c>
      <c r="H319" s="385"/>
    </row>
    <row r="320" spans="2:8" x14ac:dyDescent="0.15">
      <c r="B320" s="381" t="str">
        <f t="shared" si="4"/>
        <v>592</v>
      </c>
      <c r="C320" s="381" t="s">
        <v>1523</v>
      </c>
      <c r="D320" s="381" t="s">
        <v>1189</v>
      </c>
      <c r="E320" s="381" t="s">
        <v>1885</v>
      </c>
      <c r="F320" s="381" t="s">
        <v>527</v>
      </c>
      <c r="H320" s="385"/>
    </row>
    <row r="321" spans="2:8" x14ac:dyDescent="0.15">
      <c r="B321" s="381" t="str">
        <f t="shared" si="4"/>
        <v>592</v>
      </c>
      <c r="C321" s="381" t="s">
        <v>1596</v>
      </c>
      <c r="D321" s="381" t="s">
        <v>1190</v>
      </c>
      <c r="E321" s="381" t="s">
        <v>1885</v>
      </c>
      <c r="F321" s="381" t="s">
        <v>527</v>
      </c>
      <c r="H321" s="385"/>
    </row>
    <row r="322" spans="2:8" x14ac:dyDescent="0.15">
      <c r="B322" s="381" t="str">
        <f t="shared" si="4"/>
        <v>593</v>
      </c>
      <c r="C322" s="381" t="s">
        <v>1580</v>
      </c>
      <c r="D322" s="381" t="s">
        <v>530</v>
      </c>
      <c r="E322" s="381" t="s">
        <v>1884</v>
      </c>
      <c r="F322" s="381" t="s">
        <v>530</v>
      </c>
      <c r="H322" s="385"/>
    </row>
    <row r="323" spans="2:8" x14ac:dyDescent="0.15">
      <c r="B323" s="381" t="str">
        <f t="shared" si="4"/>
        <v>594</v>
      </c>
      <c r="C323" s="381" t="s">
        <v>1597</v>
      </c>
      <c r="D323" s="381" t="s">
        <v>533</v>
      </c>
      <c r="E323" s="381" t="s">
        <v>1883</v>
      </c>
      <c r="F323" s="381" t="s">
        <v>533</v>
      </c>
      <c r="H323" s="385"/>
    </row>
    <row r="324" spans="2:8" x14ac:dyDescent="0.15">
      <c r="B324" s="381" t="str">
        <f t="shared" ref="B324:B387" si="5">+LEFT(C324,3)</f>
        <v>595</v>
      </c>
      <c r="C324" s="381" t="s">
        <v>1524</v>
      </c>
      <c r="D324" s="381" t="s">
        <v>1192</v>
      </c>
      <c r="E324" s="381" t="s">
        <v>1882</v>
      </c>
      <c r="F324" s="381" t="s">
        <v>536</v>
      </c>
      <c r="H324" s="385"/>
    </row>
    <row r="325" spans="2:8" x14ac:dyDescent="0.15">
      <c r="B325" s="381" t="str">
        <f t="shared" si="5"/>
        <v>595</v>
      </c>
      <c r="C325" s="381" t="s">
        <v>1525</v>
      </c>
      <c r="D325" s="381" t="s">
        <v>1193</v>
      </c>
      <c r="E325" s="381" t="s">
        <v>1882</v>
      </c>
      <c r="F325" s="381" t="s">
        <v>536</v>
      </c>
      <c r="H325" s="385"/>
    </row>
    <row r="326" spans="2:8" x14ac:dyDescent="0.15">
      <c r="B326" s="381" t="str">
        <f t="shared" si="5"/>
        <v>595</v>
      </c>
      <c r="C326" s="381" t="s">
        <v>1526</v>
      </c>
      <c r="D326" s="381" t="s">
        <v>1194</v>
      </c>
      <c r="E326" s="381" t="s">
        <v>1882</v>
      </c>
      <c r="F326" s="381" t="s">
        <v>536</v>
      </c>
      <c r="H326" s="385"/>
    </row>
    <row r="327" spans="2:8" x14ac:dyDescent="0.15">
      <c r="B327" s="381" t="str">
        <f t="shared" si="5"/>
        <v>611</v>
      </c>
      <c r="C327" s="381" t="s">
        <v>1292</v>
      </c>
      <c r="D327" s="381" t="s">
        <v>539</v>
      </c>
      <c r="E327" s="381" t="s">
        <v>1880</v>
      </c>
      <c r="F327" s="381" t="s">
        <v>540</v>
      </c>
      <c r="H327" s="385"/>
    </row>
    <row r="328" spans="2:8" x14ac:dyDescent="0.15">
      <c r="B328" s="381" t="str">
        <f t="shared" si="5"/>
        <v>611</v>
      </c>
      <c r="C328" s="381" t="s">
        <v>1527</v>
      </c>
      <c r="D328" s="381" t="s">
        <v>543</v>
      </c>
      <c r="E328" s="381" t="s">
        <v>1879</v>
      </c>
      <c r="F328" s="381" t="s">
        <v>544</v>
      </c>
      <c r="H328" s="385"/>
    </row>
    <row r="329" spans="2:8" x14ac:dyDescent="0.15">
      <c r="B329" s="381" t="str">
        <f t="shared" si="5"/>
        <v>631</v>
      </c>
      <c r="C329" s="381" t="s">
        <v>1528</v>
      </c>
      <c r="D329" s="381" t="s">
        <v>1195</v>
      </c>
      <c r="E329" s="381" t="s">
        <v>1877</v>
      </c>
      <c r="F329" s="381" t="s">
        <v>548</v>
      </c>
      <c r="H329" s="385"/>
    </row>
    <row r="330" spans="2:8" x14ac:dyDescent="0.15">
      <c r="B330" s="381" t="str">
        <f t="shared" si="5"/>
        <v>631</v>
      </c>
      <c r="C330" s="381" t="s">
        <v>1529</v>
      </c>
      <c r="D330" s="381" t="s">
        <v>1196</v>
      </c>
      <c r="E330" s="381" t="s">
        <v>1877</v>
      </c>
      <c r="F330" s="381" t="s">
        <v>548</v>
      </c>
      <c r="H330" s="385"/>
    </row>
    <row r="331" spans="2:8" x14ac:dyDescent="0.15">
      <c r="B331" s="381" t="str">
        <f t="shared" si="5"/>
        <v>631</v>
      </c>
      <c r="C331" s="381" t="s">
        <v>1293</v>
      </c>
      <c r="D331" s="381" t="s">
        <v>1197</v>
      </c>
      <c r="E331" s="381" t="s">
        <v>1877</v>
      </c>
      <c r="F331" s="381" t="s">
        <v>548</v>
      </c>
      <c r="H331" s="385"/>
    </row>
    <row r="332" spans="2:8" x14ac:dyDescent="0.15">
      <c r="B332" s="381" t="str">
        <f t="shared" si="5"/>
        <v>631</v>
      </c>
      <c r="C332" s="381" t="s">
        <v>1294</v>
      </c>
      <c r="D332" s="381" t="s">
        <v>1198</v>
      </c>
      <c r="E332" s="381" t="s">
        <v>1877</v>
      </c>
      <c r="F332" s="381" t="s">
        <v>548</v>
      </c>
      <c r="H332" s="385"/>
    </row>
    <row r="333" spans="2:8" x14ac:dyDescent="0.15">
      <c r="B333" s="381" t="str">
        <f t="shared" si="5"/>
        <v>631</v>
      </c>
      <c r="C333" s="381" t="s">
        <v>1273</v>
      </c>
      <c r="D333" s="381" t="s">
        <v>1199</v>
      </c>
      <c r="E333" s="381" t="s">
        <v>1877</v>
      </c>
      <c r="F333" s="381" t="s">
        <v>548</v>
      </c>
      <c r="H333" s="385"/>
    </row>
    <row r="334" spans="2:8" x14ac:dyDescent="0.15">
      <c r="B334" s="381" t="str">
        <f t="shared" si="5"/>
        <v>631</v>
      </c>
      <c r="C334" s="381" t="s">
        <v>1274</v>
      </c>
      <c r="D334" s="381" t="s">
        <v>1200</v>
      </c>
      <c r="E334" s="381" t="s">
        <v>1877</v>
      </c>
      <c r="F334" s="381" t="s">
        <v>548</v>
      </c>
      <c r="H334" s="385"/>
    </row>
    <row r="335" spans="2:8" x14ac:dyDescent="0.15">
      <c r="B335" s="381" t="str">
        <f t="shared" si="5"/>
        <v>631</v>
      </c>
      <c r="C335" s="381" t="s">
        <v>1581</v>
      </c>
      <c r="D335" s="381" t="s">
        <v>1201</v>
      </c>
      <c r="E335" s="381" t="s">
        <v>1877</v>
      </c>
      <c r="F335" s="381" t="s">
        <v>548</v>
      </c>
      <c r="H335" s="385"/>
    </row>
    <row r="336" spans="2:8" x14ac:dyDescent="0.15">
      <c r="B336" s="381" t="str">
        <f t="shared" si="5"/>
        <v>631</v>
      </c>
      <c r="C336" s="381" t="s">
        <v>1631</v>
      </c>
      <c r="D336" s="381" t="s">
        <v>1202</v>
      </c>
      <c r="E336" s="381" t="s">
        <v>1877</v>
      </c>
      <c r="F336" s="381" t="s">
        <v>548</v>
      </c>
      <c r="H336" s="385"/>
    </row>
    <row r="337" spans="2:8" x14ac:dyDescent="0.15">
      <c r="B337" s="381" t="str">
        <f t="shared" si="5"/>
        <v>632</v>
      </c>
      <c r="C337" s="381" t="s">
        <v>1382</v>
      </c>
      <c r="D337" s="381" t="s">
        <v>1203</v>
      </c>
      <c r="E337" s="381" t="s">
        <v>1876</v>
      </c>
      <c r="F337" s="381" t="s">
        <v>842</v>
      </c>
      <c r="H337" s="385"/>
    </row>
    <row r="338" spans="2:8" x14ac:dyDescent="0.15">
      <c r="B338" s="381" t="str">
        <f t="shared" si="5"/>
        <v>632</v>
      </c>
      <c r="C338" s="381" t="s">
        <v>1632</v>
      </c>
      <c r="D338" s="381" t="s">
        <v>1204</v>
      </c>
      <c r="E338" s="381" t="s">
        <v>1876</v>
      </c>
      <c r="F338" s="381" t="s">
        <v>842</v>
      </c>
      <c r="H338" s="385"/>
    </row>
    <row r="339" spans="2:8" x14ac:dyDescent="0.15">
      <c r="B339" s="381" t="str">
        <f t="shared" si="5"/>
        <v>632</v>
      </c>
      <c r="C339" s="381" t="s">
        <v>1383</v>
      </c>
      <c r="D339" s="381" t="s">
        <v>1205</v>
      </c>
      <c r="E339" s="381" t="s">
        <v>1876</v>
      </c>
      <c r="F339" s="381" t="s">
        <v>842</v>
      </c>
      <c r="H339" s="385"/>
    </row>
    <row r="340" spans="2:8" x14ac:dyDescent="0.15">
      <c r="B340" s="381" t="str">
        <f t="shared" si="5"/>
        <v>632</v>
      </c>
      <c r="C340" s="381" t="s">
        <v>1598</v>
      </c>
      <c r="D340" s="381" t="s">
        <v>1206</v>
      </c>
      <c r="E340" s="381" t="s">
        <v>1876</v>
      </c>
      <c r="F340" s="381" t="s">
        <v>842</v>
      </c>
      <c r="H340" s="385"/>
    </row>
    <row r="341" spans="2:8" x14ac:dyDescent="0.15">
      <c r="B341" s="381" t="str">
        <f t="shared" si="5"/>
        <v>632</v>
      </c>
      <c r="C341" s="381" t="s">
        <v>1384</v>
      </c>
      <c r="D341" s="381" t="s">
        <v>1207</v>
      </c>
      <c r="E341" s="381" t="s">
        <v>1876</v>
      </c>
      <c r="F341" s="381" t="s">
        <v>842</v>
      </c>
      <c r="H341" s="385"/>
    </row>
    <row r="342" spans="2:8" x14ac:dyDescent="0.15">
      <c r="B342" s="381" t="str">
        <f t="shared" si="5"/>
        <v>632</v>
      </c>
      <c r="C342" s="381" t="s">
        <v>1638</v>
      </c>
      <c r="D342" s="381" t="s">
        <v>1208</v>
      </c>
      <c r="E342" s="381" t="s">
        <v>1876</v>
      </c>
      <c r="F342" s="381" t="s">
        <v>842</v>
      </c>
      <c r="H342" s="385"/>
    </row>
    <row r="343" spans="2:8" x14ac:dyDescent="0.15">
      <c r="B343" s="381" t="str">
        <f t="shared" si="5"/>
        <v>632</v>
      </c>
      <c r="C343" s="381" t="s">
        <v>1295</v>
      </c>
      <c r="D343" s="381" t="s">
        <v>554</v>
      </c>
      <c r="E343" s="381" t="s">
        <v>1876</v>
      </c>
      <c r="F343" s="381" t="s">
        <v>842</v>
      </c>
      <c r="H343" s="385"/>
    </row>
    <row r="344" spans="2:8" x14ac:dyDescent="0.15">
      <c r="B344" s="381" t="str">
        <f t="shared" si="5"/>
        <v>641</v>
      </c>
      <c r="C344" s="381" t="s">
        <v>1296</v>
      </c>
      <c r="D344" s="381" t="s">
        <v>1209</v>
      </c>
      <c r="E344" s="381" t="s">
        <v>1874</v>
      </c>
      <c r="F344" s="381" t="s">
        <v>557</v>
      </c>
      <c r="H344" s="385"/>
    </row>
    <row r="345" spans="2:8" x14ac:dyDescent="0.15">
      <c r="B345" s="381" t="str">
        <f t="shared" si="5"/>
        <v>641</v>
      </c>
      <c r="C345" s="381" t="s">
        <v>1297</v>
      </c>
      <c r="D345" s="381" t="s">
        <v>1210</v>
      </c>
      <c r="E345" s="381" t="s">
        <v>1874</v>
      </c>
      <c r="F345" s="381" t="s">
        <v>557</v>
      </c>
      <c r="H345" s="385"/>
    </row>
    <row r="346" spans="2:8" x14ac:dyDescent="0.15">
      <c r="B346" s="381" t="str">
        <f t="shared" si="5"/>
        <v>641</v>
      </c>
      <c r="C346" s="381" t="s">
        <v>1298</v>
      </c>
      <c r="D346" s="381" t="s">
        <v>1211</v>
      </c>
      <c r="E346" s="381" t="s">
        <v>1874</v>
      </c>
      <c r="F346" s="381" t="s">
        <v>557</v>
      </c>
      <c r="H346" s="385"/>
    </row>
    <row r="347" spans="2:8" x14ac:dyDescent="0.15">
      <c r="B347" s="381" t="str">
        <f t="shared" si="5"/>
        <v>641</v>
      </c>
      <c r="C347" s="381" t="s">
        <v>1530</v>
      </c>
      <c r="D347" s="381" t="s">
        <v>1212</v>
      </c>
      <c r="E347" s="381" t="s">
        <v>1874</v>
      </c>
      <c r="F347" s="381" t="s">
        <v>557</v>
      </c>
      <c r="H347" s="385"/>
    </row>
    <row r="348" spans="2:8" x14ac:dyDescent="0.15">
      <c r="B348" s="381" t="str">
        <f t="shared" si="5"/>
        <v>641</v>
      </c>
      <c r="C348" s="381" t="s">
        <v>1299</v>
      </c>
      <c r="D348" s="381" t="s">
        <v>1213</v>
      </c>
      <c r="E348" s="381" t="s">
        <v>1874</v>
      </c>
      <c r="F348" s="381" t="s">
        <v>557</v>
      </c>
      <c r="H348" s="385"/>
    </row>
    <row r="349" spans="2:8" x14ac:dyDescent="0.15">
      <c r="B349" s="381" t="str">
        <f t="shared" si="5"/>
        <v>642</v>
      </c>
      <c r="C349" s="381" t="s">
        <v>1582</v>
      </c>
      <c r="D349" s="381" t="s">
        <v>1214</v>
      </c>
      <c r="E349" s="381" t="s">
        <v>1873</v>
      </c>
      <c r="F349" s="381" t="s">
        <v>560</v>
      </c>
      <c r="H349" s="385"/>
    </row>
    <row r="350" spans="2:8" x14ac:dyDescent="0.15">
      <c r="B350" s="381" t="str">
        <f t="shared" si="5"/>
        <v>642</v>
      </c>
      <c r="C350" s="381" t="s">
        <v>1583</v>
      </c>
      <c r="D350" s="381" t="s">
        <v>560</v>
      </c>
      <c r="E350" s="381" t="s">
        <v>1873</v>
      </c>
      <c r="F350" s="381" t="s">
        <v>560</v>
      </c>
      <c r="H350" s="385"/>
    </row>
    <row r="351" spans="2:8" x14ac:dyDescent="0.15">
      <c r="B351" s="381" t="str">
        <f t="shared" si="5"/>
        <v>643</v>
      </c>
      <c r="C351" s="381" t="s">
        <v>1633</v>
      </c>
      <c r="D351" s="381" t="s">
        <v>1215</v>
      </c>
      <c r="E351" s="381" t="s">
        <v>1872</v>
      </c>
      <c r="F351" s="381" t="s">
        <v>563</v>
      </c>
      <c r="H351" s="385"/>
    </row>
    <row r="352" spans="2:8" x14ac:dyDescent="0.15">
      <c r="B352" s="381" t="str">
        <f t="shared" si="5"/>
        <v>643</v>
      </c>
      <c r="C352" s="381" t="s">
        <v>1300</v>
      </c>
      <c r="D352" s="381" t="s">
        <v>1216</v>
      </c>
      <c r="E352" s="381" t="s">
        <v>1872</v>
      </c>
      <c r="F352" s="381" t="s">
        <v>563</v>
      </c>
      <c r="H352" s="385"/>
    </row>
    <row r="353" spans="2:8" x14ac:dyDescent="0.15">
      <c r="B353" s="381" t="str">
        <f t="shared" si="5"/>
        <v>643</v>
      </c>
      <c r="C353" s="381" t="s">
        <v>1301</v>
      </c>
      <c r="D353" s="381" t="s">
        <v>1217</v>
      </c>
      <c r="E353" s="381" t="s">
        <v>1872</v>
      </c>
      <c r="F353" s="381" t="s">
        <v>563</v>
      </c>
      <c r="H353" s="385"/>
    </row>
    <row r="354" spans="2:8" x14ac:dyDescent="0.15">
      <c r="B354" s="381" t="str">
        <f t="shared" si="5"/>
        <v>643</v>
      </c>
      <c r="C354" s="381" t="s">
        <v>1302</v>
      </c>
      <c r="D354" s="381" t="s">
        <v>1218</v>
      </c>
      <c r="E354" s="381" t="s">
        <v>1872</v>
      </c>
      <c r="F354" s="381" t="s">
        <v>563</v>
      </c>
      <c r="H354" s="385"/>
    </row>
    <row r="355" spans="2:8" x14ac:dyDescent="0.15">
      <c r="B355" s="381" t="str">
        <f t="shared" si="5"/>
        <v>643</v>
      </c>
      <c r="C355" s="381" t="s">
        <v>1303</v>
      </c>
      <c r="D355" s="381" t="s">
        <v>1219</v>
      </c>
      <c r="E355" s="381" t="s">
        <v>1872</v>
      </c>
      <c r="F355" s="381" t="s">
        <v>563</v>
      </c>
      <c r="H355" s="385"/>
    </row>
    <row r="356" spans="2:8" x14ac:dyDescent="0.15">
      <c r="B356" s="381" t="str">
        <f t="shared" si="5"/>
        <v>644</v>
      </c>
      <c r="C356" s="381" t="s">
        <v>1304</v>
      </c>
      <c r="D356" s="381" t="s">
        <v>1220</v>
      </c>
      <c r="E356" s="381" t="s">
        <v>1871</v>
      </c>
      <c r="F356" s="381" t="s">
        <v>566</v>
      </c>
      <c r="H356" s="385"/>
    </row>
    <row r="357" spans="2:8" x14ac:dyDescent="0.15">
      <c r="B357" s="381" t="str">
        <f t="shared" si="5"/>
        <v>644</v>
      </c>
      <c r="C357" s="381" t="s">
        <v>1305</v>
      </c>
      <c r="D357" s="381" t="s">
        <v>1221</v>
      </c>
      <c r="E357" s="381" t="s">
        <v>1871</v>
      </c>
      <c r="F357" s="381" t="s">
        <v>566</v>
      </c>
      <c r="H357" s="385"/>
    </row>
    <row r="358" spans="2:8" x14ac:dyDescent="0.15">
      <c r="B358" s="381" t="str">
        <f t="shared" si="5"/>
        <v>659</v>
      </c>
      <c r="C358" s="381" t="s">
        <v>1531</v>
      </c>
      <c r="D358" s="381" t="s">
        <v>1222</v>
      </c>
      <c r="E358" s="381" t="s">
        <v>1869</v>
      </c>
      <c r="F358" s="381" t="s">
        <v>92</v>
      </c>
      <c r="H358" s="385"/>
    </row>
    <row r="359" spans="2:8" x14ac:dyDescent="0.15">
      <c r="B359" s="381" t="str">
        <f t="shared" si="5"/>
        <v>659</v>
      </c>
      <c r="C359" s="381" t="s">
        <v>1319</v>
      </c>
      <c r="D359" s="381" t="s">
        <v>1223</v>
      </c>
      <c r="E359" s="381" t="s">
        <v>1869</v>
      </c>
      <c r="F359" s="381" t="s">
        <v>92</v>
      </c>
      <c r="H359" s="385"/>
    </row>
    <row r="360" spans="2:8" x14ac:dyDescent="0.15">
      <c r="B360" s="381" t="str">
        <f t="shared" si="5"/>
        <v>661</v>
      </c>
      <c r="C360" s="381" t="s">
        <v>1346</v>
      </c>
      <c r="D360" s="381" t="s">
        <v>2022</v>
      </c>
      <c r="E360" s="381" t="s">
        <v>1867</v>
      </c>
      <c r="F360" s="381" t="s">
        <v>572</v>
      </c>
      <c r="H360" s="385"/>
    </row>
    <row r="361" spans="2:8" x14ac:dyDescent="0.15">
      <c r="B361" s="381" t="str">
        <f t="shared" si="5"/>
        <v>661</v>
      </c>
      <c r="C361" s="381" t="s">
        <v>1532</v>
      </c>
      <c r="D361" s="381" t="s">
        <v>574</v>
      </c>
      <c r="E361" s="381" t="s">
        <v>1867</v>
      </c>
      <c r="F361" s="381" t="s">
        <v>572</v>
      </c>
      <c r="H361" s="385"/>
    </row>
    <row r="362" spans="2:8" x14ac:dyDescent="0.15">
      <c r="B362" s="381" t="str">
        <f t="shared" si="5"/>
        <v>662</v>
      </c>
      <c r="C362" s="381" t="s">
        <v>1634</v>
      </c>
      <c r="D362" s="381" t="s">
        <v>576</v>
      </c>
      <c r="E362" s="381" t="s">
        <v>1866</v>
      </c>
      <c r="F362" s="381" t="s">
        <v>576</v>
      </c>
      <c r="H362" s="385"/>
    </row>
    <row r="363" spans="2:8" x14ac:dyDescent="0.15">
      <c r="B363" s="381" t="str">
        <f t="shared" si="5"/>
        <v>663</v>
      </c>
      <c r="C363" s="381" t="s">
        <v>1533</v>
      </c>
      <c r="D363" s="381" t="s">
        <v>579</v>
      </c>
      <c r="E363" s="381" t="s">
        <v>1865</v>
      </c>
      <c r="F363" s="381" t="s">
        <v>581</v>
      </c>
      <c r="H363" s="385"/>
    </row>
    <row r="364" spans="2:8" x14ac:dyDescent="0.15">
      <c r="B364" s="381" t="str">
        <f t="shared" si="5"/>
        <v>663</v>
      </c>
      <c r="C364" s="381" t="s">
        <v>1635</v>
      </c>
      <c r="D364" s="381" t="s">
        <v>583</v>
      </c>
      <c r="E364" s="381" t="s">
        <v>1865</v>
      </c>
      <c r="F364" s="381" t="s">
        <v>581</v>
      </c>
      <c r="H364" s="385"/>
    </row>
    <row r="365" spans="2:8" x14ac:dyDescent="0.15">
      <c r="B365" s="381" t="str">
        <f t="shared" si="5"/>
        <v>669</v>
      </c>
      <c r="C365" s="381" t="s">
        <v>1347</v>
      </c>
      <c r="D365" s="381" t="s">
        <v>1224</v>
      </c>
      <c r="E365" s="381" t="s">
        <v>1864</v>
      </c>
      <c r="F365" s="381" t="s">
        <v>586</v>
      </c>
      <c r="H365" s="385"/>
    </row>
    <row r="366" spans="2:8" x14ac:dyDescent="0.15">
      <c r="B366" s="381" t="str">
        <f t="shared" si="5"/>
        <v>669</v>
      </c>
      <c r="C366" s="381" t="s">
        <v>1584</v>
      </c>
      <c r="D366" s="381" t="s">
        <v>1225</v>
      </c>
      <c r="E366" s="381" t="s">
        <v>1864</v>
      </c>
      <c r="F366" s="381" t="s">
        <v>586</v>
      </c>
      <c r="H366" s="385"/>
    </row>
    <row r="367" spans="2:8" x14ac:dyDescent="0.15">
      <c r="B367" s="381" t="str">
        <f t="shared" si="5"/>
        <v>669</v>
      </c>
      <c r="C367" s="381" t="s">
        <v>1348</v>
      </c>
      <c r="D367" s="381" t="s">
        <v>1226</v>
      </c>
      <c r="E367" s="381" t="s">
        <v>1864</v>
      </c>
      <c r="F367" s="381" t="s">
        <v>586</v>
      </c>
      <c r="H367" s="385"/>
    </row>
    <row r="368" spans="2:8" x14ac:dyDescent="0.15">
      <c r="B368" s="381" t="str">
        <f t="shared" si="5"/>
        <v>669</v>
      </c>
      <c r="C368" s="381" t="s">
        <v>1534</v>
      </c>
      <c r="D368" s="381" t="s">
        <v>1227</v>
      </c>
      <c r="E368" s="381" t="s">
        <v>1864</v>
      </c>
      <c r="F368" s="381" t="s">
        <v>586</v>
      </c>
      <c r="H368" s="385"/>
    </row>
    <row r="369" spans="2:8" x14ac:dyDescent="0.15">
      <c r="B369" s="381" t="str">
        <f t="shared" si="5"/>
        <v>669</v>
      </c>
      <c r="C369" s="381" t="s">
        <v>1349</v>
      </c>
      <c r="D369" s="381" t="s">
        <v>1228</v>
      </c>
      <c r="E369" s="381" t="s">
        <v>1864</v>
      </c>
      <c r="F369" s="381" t="s">
        <v>586</v>
      </c>
      <c r="H369" s="385"/>
    </row>
    <row r="370" spans="2:8" x14ac:dyDescent="0.15">
      <c r="B370" s="381" t="str">
        <f t="shared" si="5"/>
        <v>669</v>
      </c>
      <c r="C370" s="381" t="s">
        <v>1636</v>
      </c>
      <c r="D370" s="381" t="s">
        <v>1229</v>
      </c>
      <c r="E370" s="381" t="s">
        <v>1864</v>
      </c>
      <c r="F370" s="381" t="s">
        <v>586</v>
      </c>
      <c r="H370" s="385"/>
    </row>
    <row r="371" spans="2:8" x14ac:dyDescent="0.15">
      <c r="B371" s="381" t="str">
        <f t="shared" si="5"/>
        <v>669</v>
      </c>
      <c r="C371" s="381" t="s">
        <v>1637</v>
      </c>
      <c r="D371" s="381" t="s">
        <v>1230</v>
      </c>
      <c r="E371" s="381" t="s">
        <v>1864</v>
      </c>
      <c r="F371" s="381" t="s">
        <v>586</v>
      </c>
      <c r="H371" s="385"/>
    </row>
    <row r="372" spans="2:8" x14ac:dyDescent="0.15">
      <c r="B372" s="381" t="str">
        <f t="shared" si="5"/>
        <v>669</v>
      </c>
      <c r="C372" s="381" t="s">
        <v>1350</v>
      </c>
      <c r="D372" s="381" t="s">
        <v>586</v>
      </c>
      <c r="E372" s="381" t="s">
        <v>1864</v>
      </c>
      <c r="F372" s="381" t="s">
        <v>586</v>
      </c>
      <c r="H372" s="385"/>
    </row>
    <row r="373" spans="2:8" x14ac:dyDescent="0.15">
      <c r="B373" s="381" t="str">
        <f t="shared" si="5"/>
        <v>671</v>
      </c>
      <c r="C373" s="381" t="s">
        <v>1306</v>
      </c>
      <c r="D373" s="381" t="s">
        <v>588</v>
      </c>
      <c r="E373" s="381" t="s">
        <v>1862</v>
      </c>
      <c r="F373" s="381" t="s">
        <v>588</v>
      </c>
      <c r="H373" s="385"/>
    </row>
    <row r="374" spans="2:8" x14ac:dyDescent="0.15">
      <c r="B374" s="381" t="str">
        <f t="shared" si="5"/>
        <v>672</v>
      </c>
      <c r="C374" s="381" t="s">
        <v>1307</v>
      </c>
      <c r="D374" s="381" t="s">
        <v>1231</v>
      </c>
      <c r="E374" s="381" t="s">
        <v>1861</v>
      </c>
      <c r="F374" s="381" t="s">
        <v>591</v>
      </c>
      <c r="H374" s="385"/>
    </row>
    <row r="375" spans="2:8" x14ac:dyDescent="0.15">
      <c r="B375" s="381" t="str">
        <f t="shared" si="5"/>
        <v>672</v>
      </c>
      <c r="C375" s="381" t="s">
        <v>1308</v>
      </c>
      <c r="D375" s="381" t="s">
        <v>1232</v>
      </c>
      <c r="E375" s="381" t="s">
        <v>1861</v>
      </c>
      <c r="F375" s="381" t="s">
        <v>591</v>
      </c>
      <c r="H375" s="385"/>
    </row>
    <row r="376" spans="2:8" x14ac:dyDescent="0.15">
      <c r="B376" s="381" t="str">
        <f t="shared" si="5"/>
        <v>673</v>
      </c>
      <c r="C376" s="381" t="s">
        <v>1351</v>
      </c>
      <c r="D376" s="381" t="s">
        <v>1233</v>
      </c>
      <c r="E376" s="381" t="s">
        <v>1860</v>
      </c>
      <c r="F376" s="381" t="s">
        <v>594</v>
      </c>
      <c r="H376" s="385"/>
    </row>
    <row r="377" spans="2:8" x14ac:dyDescent="0.15">
      <c r="B377" s="381" t="str">
        <f t="shared" si="5"/>
        <v>673</v>
      </c>
      <c r="C377" s="381" t="s">
        <v>1352</v>
      </c>
      <c r="D377" s="381" t="s">
        <v>1234</v>
      </c>
      <c r="E377" s="381" t="s">
        <v>1860</v>
      </c>
      <c r="F377" s="381" t="s">
        <v>594</v>
      </c>
      <c r="H377" s="385"/>
    </row>
    <row r="378" spans="2:8" x14ac:dyDescent="0.15">
      <c r="B378" s="381" t="str">
        <f t="shared" si="5"/>
        <v>673</v>
      </c>
      <c r="C378" s="381" t="s">
        <v>1353</v>
      </c>
      <c r="D378" s="381" t="s">
        <v>1235</v>
      </c>
      <c r="E378" s="381" t="s">
        <v>1860</v>
      </c>
      <c r="F378" s="381" t="s">
        <v>594</v>
      </c>
      <c r="H378" s="385"/>
    </row>
    <row r="379" spans="2:8" x14ac:dyDescent="0.15">
      <c r="B379" s="381" t="str">
        <f t="shared" si="5"/>
        <v>673</v>
      </c>
      <c r="C379" s="381" t="s">
        <v>1535</v>
      </c>
      <c r="D379" s="381" t="s">
        <v>1236</v>
      </c>
      <c r="E379" s="381" t="s">
        <v>1860</v>
      </c>
      <c r="F379" s="381" t="s">
        <v>594</v>
      </c>
      <c r="H379" s="385"/>
    </row>
    <row r="380" spans="2:8" x14ac:dyDescent="0.15">
      <c r="B380" s="381" t="str">
        <f t="shared" si="5"/>
        <v>673</v>
      </c>
      <c r="C380" s="381" t="s">
        <v>1354</v>
      </c>
      <c r="D380" s="381" t="s">
        <v>1237</v>
      </c>
      <c r="E380" s="381" t="s">
        <v>1860</v>
      </c>
      <c r="F380" s="381" t="s">
        <v>594</v>
      </c>
      <c r="H380" s="385"/>
    </row>
    <row r="381" spans="2:8" x14ac:dyDescent="0.15">
      <c r="B381" s="381" t="str">
        <f t="shared" si="5"/>
        <v>674</v>
      </c>
      <c r="C381" s="381" t="s">
        <v>1355</v>
      </c>
      <c r="D381" s="381" t="s">
        <v>1238</v>
      </c>
      <c r="E381" s="381" t="s">
        <v>1859</v>
      </c>
      <c r="F381" s="381" t="s">
        <v>597</v>
      </c>
      <c r="H381" s="385"/>
    </row>
    <row r="382" spans="2:8" x14ac:dyDescent="0.15">
      <c r="B382" s="381" t="str">
        <f t="shared" si="5"/>
        <v>674</v>
      </c>
      <c r="C382" s="381" t="s">
        <v>1326</v>
      </c>
      <c r="D382" s="381" t="s">
        <v>1239</v>
      </c>
      <c r="E382" s="381" t="s">
        <v>1859</v>
      </c>
      <c r="F382" s="381" t="s">
        <v>597</v>
      </c>
      <c r="H382" s="385"/>
    </row>
    <row r="383" spans="2:8" x14ac:dyDescent="0.15">
      <c r="B383" s="381" t="str">
        <f t="shared" si="5"/>
        <v>674</v>
      </c>
      <c r="C383" s="381" t="s">
        <v>1275</v>
      </c>
      <c r="D383" s="381" t="s">
        <v>1240</v>
      </c>
      <c r="E383" s="381" t="s">
        <v>1859</v>
      </c>
      <c r="F383" s="381" t="s">
        <v>597</v>
      </c>
      <c r="H383" s="385"/>
    </row>
    <row r="384" spans="2:8" x14ac:dyDescent="0.15">
      <c r="B384" s="381" t="str">
        <f t="shared" si="5"/>
        <v>674</v>
      </c>
      <c r="C384" s="381" t="s">
        <v>1276</v>
      </c>
      <c r="D384" s="381" t="s">
        <v>1241</v>
      </c>
      <c r="E384" s="381" t="s">
        <v>1859</v>
      </c>
      <c r="F384" s="381" t="s">
        <v>597</v>
      </c>
      <c r="H384" s="385"/>
    </row>
    <row r="385" spans="2:8" x14ac:dyDescent="0.15">
      <c r="B385" s="381" t="str">
        <f t="shared" si="5"/>
        <v>674</v>
      </c>
      <c r="C385" s="381" t="s">
        <v>1356</v>
      </c>
      <c r="D385" s="381" t="s">
        <v>1242</v>
      </c>
      <c r="E385" s="381" t="s">
        <v>1859</v>
      </c>
      <c r="F385" s="381" t="s">
        <v>597</v>
      </c>
      <c r="H385" s="385"/>
    </row>
    <row r="386" spans="2:8" x14ac:dyDescent="0.15">
      <c r="B386" s="381" t="str">
        <f t="shared" si="5"/>
        <v>675</v>
      </c>
      <c r="C386" s="381" t="s">
        <v>1327</v>
      </c>
      <c r="D386" s="381" t="s">
        <v>955</v>
      </c>
      <c r="E386" s="381" t="s">
        <v>1858</v>
      </c>
      <c r="F386" s="381" t="s">
        <v>955</v>
      </c>
      <c r="H386" s="385"/>
    </row>
    <row r="387" spans="2:8" x14ac:dyDescent="0.15">
      <c r="B387" s="381" t="str">
        <f t="shared" si="5"/>
        <v>679</v>
      </c>
      <c r="C387" s="381" t="s">
        <v>1357</v>
      </c>
      <c r="D387" s="381" t="s">
        <v>1243</v>
      </c>
      <c r="E387" s="381" t="s">
        <v>2023</v>
      </c>
      <c r="F387" s="381" t="s">
        <v>600</v>
      </c>
      <c r="H387" s="385"/>
    </row>
    <row r="388" spans="2:8" x14ac:dyDescent="0.15">
      <c r="B388" s="381" t="str">
        <f t="shared" ref="B388:B393" si="6">+LEFT(C388,3)</f>
        <v>679</v>
      </c>
      <c r="C388" s="381" t="s">
        <v>1309</v>
      </c>
      <c r="D388" s="381" t="s">
        <v>1244</v>
      </c>
      <c r="E388" s="381" t="s">
        <v>2023</v>
      </c>
      <c r="F388" s="381" t="s">
        <v>600</v>
      </c>
      <c r="H388" s="385"/>
    </row>
    <row r="389" spans="2:8" x14ac:dyDescent="0.15">
      <c r="B389" s="381" t="str">
        <f t="shared" si="6"/>
        <v>679</v>
      </c>
      <c r="C389" s="381" t="s">
        <v>1358</v>
      </c>
      <c r="D389" s="381" t="s">
        <v>1245</v>
      </c>
      <c r="E389" s="381" t="s">
        <v>2023</v>
      </c>
      <c r="F389" s="381" t="s">
        <v>600</v>
      </c>
      <c r="H389" s="385"/>
    </row>
    <row r="390" spans="2:8" x14ac:dyDescent="0.15">
      <c r="B390" s="381" t="str">
        <f t="shared" si="6"/>
        <v>679</v>
      </c>
      <c r="C390" s="381" t="s">
        <v>1359</v>
      </c>
      <c r="D390" s="381" t="s">
        <v>1246</v>
      </c>
      <c r="E390" s="381" t="s">
        <v>2023</v>
      </c>
      <c r="F390" s="381" t="s">
        <v>600</v>
      </c>
      <c r="H390" s="385"/>
    </row>
    <row r="391" spans="2:8" x14ac:dyDescent="0.15">
      <c r="B391" s="381" t="str">
        <f t="shared" si="6"/>
        <v>679</v>
      </c>
      <c r="C391" s="381" t="s">
        <v>1360</v>
      </c>
      <c r="D391" s="381" t="s">
        <v>600</v>
      </c>
      <c r="E391" s="381" t="s">
        <v>2023</v>
      </c>
      <c r="F391" s="381" t="s">
        <v>600</v>
      </c>
      <c r="H391" s="385"/>
    </row>
    <row r="392" spans="2:8" x14ac:dyDescent="0.15">
      <c r="B392" s="381" t="str">
        <f t="shared" si="6"/>
        <v>681</v>
      </c>
      <c r="C392" s="381" t="s">
        <v>1585</v>
      </c>
      <c r="D392" s="381" t="s">
        <v>95</v>
      </c>
      <c r="E392" s="381" t="s">
        <v>1640</v>
      </c>
      <c r="F392" s="381" t="s">
        <v>1640</v>
      </c>
      <c r="H392" s="385"/>
    </row>
    <row r="393" spans="2:8" x14ac:dyDescent="0.15">
      <c r="B393" s="381" t="str">
        <f t="shared" si="6"/>
        <v>691</v>
      </c>
      <c r="C393" s="381" t="s">
        <v>1538</v>
      </c>
      <c r="D393" s="381" t="s">
        <v>96</v>
      </c>
      <c r="E393" s="381" t="s">
        <v>1855</v>
      </c>
      <c r="F393" s="381" t="s">
        <v>96</v>
      </c>
      <c r="H393" s="385"/>
    </row>
    <row r="403" spans="3:3" x14ac:dyDescent="0.15">
      <c r="C403" s="386"/>
    </row>
    <row r="404" spans="3:3" x14ac:dyDescent="0.15">
      <c r="C404" s="386"/>
    </row>
    <row r="405" spans="3:3" x14ac:dyDescent="0.15">
      <c r="C405" s="386"/>
    </row>
    <row r="406" spans="3:3" x14ac:dyDescent="0.15">
      <c r="C406" s="387"/>
    </row>
    <row r="407" spans="3:3" x14ac:dyDescent="0.15">
      <c r="C407" s="387"/>
    </row>
    <row r="408" spans="3:3" x14ac:dyDescent="0.15">
      <c r="C408" s="387"/>
    </row>
    <row r="409" spans="3:3" x14ac:dyDescent="0.15">
      <c r="C409" s="387"/>
    </row>
    <row r="410" spans="3:3" x14ac:dyDescent="0.15">
      <c r="C410" s="387"/>
    </row>
    <row r="411" spans="3:3" x14ac:dyDescent="0.15">
      <c r="C411" s="387"/>
    </row>
    <row r="412" spans="3:3" x14ac:dyDescent="0.15">
      <c r="C412" s="387"/>
    </row>
    <row r="413" spans="3:3" x14ac:dyDescent="0.15">
      <c r="C413" s="387"/>
    </row>
    <row r="414" spans="3:3" x14ac:dyDescent="0.15">
      <c r="C414" s="387"/>
    </row>
    <row r="415" spans="3:3" x14ac:dyDescent="0.15">
      <c r="C415" s="387"/>
    </row>
    <row r="416" spans="3:3" x14ac:dyDescent="0.15">
      <c r="C416" s="387"/>
    </row>
    <row r="417" spans="3:3" x14ac:dyDescent="0.15">
      <c r="C417" s="387"/>
    </row>
    <row r="418" spans="3:3" x14ac:dyDescent="0.15">
      <c r="C418" s="387"/>
    </row>
    <row r="419" spans="3:3" x14ac:dyDescent="0.15">
      <c r="C419" s="387"/>
    </row>
    <row r="420" spans="3:3" x14ac:dyDescent="0.15">
      <c r="C420" s="387"/>
    </row>
    <row r="421" spans="3:3" x14ac:dyDescent="0.15">
      <c r="C421" s="387"/>
    </row>
    <row r="422" spans="3:3" x14ac:dyDescent="0.15">
      <c r="C422" s="387"/>
    </row>
    <row r="423" spans="3:3" x14ac:dyDescent="0.15">
      <c r="C423" s="387"/>
    </row>
    <row r="424" spans="3:3" x14ac:dyDescent="0.15">
      <c r="C424" s="387"/>
    </row>
    <row r="425" spans="3:3" x14ac:dyDescent="0.15">
      <c r="C425" s="387"/>
    </row>
    <row r="426" spans="3:3" x14ac:dyDescent="0.15">
      <c r="C426" s="387"/>
    </row>
    <row r="427" spans="3:3" x14ac:dyDescent="0.15">
      <c r="C427" s="387"/>
    </row>
    <row r="428" spans="3:3" x14ac:dyDescent="0.15">
      <c r="C428" s="387"/>
    </row>
    <row r="429" spans="3:3" x14ac:dyDescent="0.15">
      <c r="C429" s="387"/>
    </row>
    <row r="430" spans="3:3" x14ac:dyDescent="0.15">
      <c r="C430" s="387"/>
    </row>
    <row r="431" spans="3:3" x14ac:dyDescent="0.15">
      <c r="C431" s="387"/>
    </row>
    <row r="432" spans="3:3" x14ac:dyDescent="0.15">
      <c r="C432" s="387"/>
    </row>
    <row r="433" spans="3:3" x14ac:dyDescent="0.15">
      <c r="C433" s="387"/>
    </row>
    <row r="434" spans="3:3" x14ac:dyDescent="0.15">
      <c r="C434" s="387"/>
    </row>
    <row r="435" spans="3:3" x14ac:dyDescent="0.15">
      <c r="C435" s="387"/>
    </row>
    <row r="436" spans="3:3" x14ac:dyDescent="0.15">
      <c r="C436" s="387"/>
    </row>
    <row r="437" spans="3:3" x14ac:dyDescent="0.15">
      <c r="C437" s="387"/>
    </row>
    <row r="438" spans="3:3" x14ac:dyDescent="0.15">
      <c r="C438" s="387"/>
    </row>
    <row r="439" spans="3:3" x14ac:dyDescent="0.15">
      <c r="C439" s="387"/>
    </row>
    <row r="440" spans="3:3" x14ac:dyDescent="0.15">
      <c r="C440" s="387"/>
    </row>
    <row r="441" spans="3:3" x14ac:dyDescent="0.15">
      <c r="C441" s="387"/>
    </row>
    <row r="442" spans="3:3" x14ac:dyDescent="0.15">
      <c r="C442" s="387"/>
    </row>
    <row r="443" spans="3:3" x14ac:dyDescent="0.15">
      <c r="C443" s="387"/>
    </row>
    <row r="444" spans="3:3" x14ac:dyDescent="0.15">
      <c r="C444" s="387"/>
    </row>
    <row r="445" spans="3:3" x14ac:dyDescent="0.15">
      <c r="C445" s="387"/>
    </row>
    <row r="446" spans="3:3" x14ac:dyDescent="0.15">
      <c r="C446" s="387"/>
    </row>
    <row r="447" spans="3:3" x14ac:dyDescent="0.15">
      <c r="C447" s="387"/>
    </row>
    <row r="448" spans="3:3" x14ac:dyDescent="0.15">
      <c r="C448" s="387"/>
    </row>
    <row r="449" spans="3:3" x14ac:dyDescent="0.15">
      <c r="C449" s="387"/>
    </row>
    <row r="450" spans="3:3" x14ac:dyDescent="0.15">
      <c r="C450" s="387"/>
    </row>
    <row r="451" spans="3:3" x14ac:dyDescent="0.15">
      <c r="C451" s="387"/>
    </row>
    <row r="452" spans="3:3" x14ac:dyDescent="0.15">
      <c r="C452" s="387"/>
    </row>
    <row r="453" spans="3:3" x14ac:dyDescent="0.15">
      <c r="C453" s="387"/>
    </row>
    <row r="454" spans="3:3" x14ac:dyDescent="0.15">
      <c r="C454" s="387"/>
    </row>
    <row r="455" spans="3:3" x14ac:dyDescent="0.15">
      <c r="C455" s="387"/>
    </row>
    <row r="456" spans="3:3" x14ac:dyDescent="0.15">
      <c r="C456" s="387"/>
    </row>
    <row r="457" spans="3:3" x14ac:dyDescent="0.15">
      <c r="C457" s="387"/>
    </row>
    <row r="458" spans="3:3" x14ac:dyDescent="0.15">
      <c r="C458" s="387"/>
    </row>
    <row r="459" spans="3:3" x14ac:dyDescent="0.15">
      <c r="C459" s="387"/>
    </row>
    <row r="460" spans="3:3" x14ac:dyDescent="0.15">
      <c r="C460" s="387"/>
    </row>
    <row r="461" spans="3:3" x14ac:dyDescent="0.15">
      <c r="C461" s="387"/>
    </row>
    <row r="462" spans="3:3" x14ac:dyDescent="0.15">
      <c r="C462" s="387"/>
    </row>
    <row r="463" spans="3:3" x14ac:dyDescent="0.15">
      <c r="C463" s="387"/>
    </row>
    <row r="464" spans="3:3" x14ac:dyDescent="0.15">
      <c r="C464" s="387"/>
    </row>
    <row r="465" spans="3:3" x14ac:dyDescent="0.15">
      <c r="C465" s="387"/>
    </row>
    <row r="466" spans="3:3" x14ac:dyDescent="0.15">
      <c r="C466" s="387"/>
    </row>
    <row r="467" spans="3:3" x14ac:dyDescent="0.15">
      <c r="C467" s="387"/>
    </row>
    <row r="468" spans="3:3" x14ac:dyDescent="0.15">
      <c r="C468" s="387"/>
    </row>
    <row r="469" spans="3:3" x14ac:dyDescent="0.15">
      <c r="C469" s="387"/>
    </row>
    <row r="470" spans="3:3" x14ac:dyDescent="0.15">
      <c r="C470" s="387"/>
    </row>
    <row r="471" spans="3:3" x14ac:dyDescent="0.15">
      <c r="C471" s="387"/>
    </row>
    <row r="472" spans="3:3" x14ac:dyDescent="0.15">
      <c r="C472" s="387"/>
    </row>
    <row r="473" spans="3:3" x14ac:dyDescent="0.15">
      <c r="C473" s="387"/>
    </row>
    <row r="474" spans="3:3" x14ac:dyDescent="0.15">
      <c r="C474" s="387"/>
    </row>
    <row r="475" spans="3:3" x14ac:dyDescent="0.15">
      <c r="C475" s="387"/>
    </row>
    <row r="476" spans="3:3" x14ac:dyDescent="0.15">
      <c r="C476" s="387"/>
    </row>
    <row r="477" spans="3:3" x14ac:dyDescent="0.15">
      <c r="C477" s="387"/>
    </row>
    <row r="478" spans="3:3" x14ac:dyDescent="0.15">
      <c r="C478" s="387"/>
    </row>
    <row r="479" spans="3:3" x14ac:dyDescent="0.15">
      <c r="C479" s="387"/>
    </row>
    <row r="480" spans="3:3" x14ac:dyDescent="0.15">
      <c r="C480" s="387"/>
    </row>
    <row r="481" spans="3:3" x14ac:dyDescent="0.15">
      <c r="C481" s="387"/>
    </row>
    <row r="482" spans="3:3" x14ac:dyDescent="0.15">
      <c r="C482" s="387"/>
    </row>
    <row r="483" spans="3:3" x14ac:dyDescent="0.15">
      <c r="C483" s="387"/>
    </row>
    <row r="484" spans="3:3" x14ac:dyDescent="0.15">
      <c r="C484" s="387"/>
    </row>
    <row r="485" spans="3:3" x14ac:dyDescent="0.15">
      <c r="C485" s="387"/>
    </row>
    <row r="486" spans="3:3" x14ac:dyDescent="0.15">
      <c r="C486" s="387"/>
    </row>
    <row r="487" spans="3:3" x14ac:dyDescent="0.15">
      <c r="C487" s="387"/>
    </row>
    <row r="488" spans="3:3" x14ac:dyDescent="0.15">
      <c r="C488" s="387"/>
    </row>
    <row r="489" spans="3:3" x14ac:dyDescent="0.15">
      <c r="C489" s="387"/>
    </row>
    <row r="490" spans="3:3" x14ac:dyDescent="0.15">
      <c r="C490" s="387"/>
    </row>
    <row r="491" spans="3:3" x14ac:dyDescent="0.15">
      <c r="C491" s="387"/>
    </row>
    <row r="492" spans="3:3" x14ac:dyDescent="0.15">
      <c r="C492" s="387"/>
    </row>
    <row r="493" spans="3:3" x14ac:dyDescent="0.15">
      <c r="C493" s="387"/>
    </row>
    <row r="494" spans="3:3" x14ac:dyDescent="0.15">
      <c r="C494" s="387"/>
    </row>
    <row r="495" spans="3:3" x14ac:dyDescent="0.15">
      <c r="C495" s="387"/>
    </row>
    <row r="496" spans="3:3" x14ac:dyDescent="0.15">
      <c r="C496" s="387"/>
    </row>
    <row r="497" spans="3:3" x14ac:dyDescent="0.15">
      <c r="C497" s="387"/>
    </row>
    <row r="498" spans="3:3" x14ac:dyDescent="0.15">
      <c r="C498" s="387"/>
    </row>
    <row r="499" spans="3:3" x14ac:dyDescent="0.15">
      <c r="C499" s="387"/>
    </row>
    <row r="500" spans="3:3" x14ac:dyDescent="0.15">
      <c r="C500" s="387"/>
    </row>
    <row r="501" spans="3:3" x14ac:dyDescent="0.15">
      <c r="C501" s="387"/>
    </row>
    <row r="502" spans="3:3" x14ac:dyDescent="0.15">
      <c r="C502" s="387"/>
    </row>
    <row r="503" spans="3:3" x14ac:dyDescent="0.15">
      <c r="C503" s="387"/>
    </row>
    <row r="504" spans="3:3" x14ac:dyDescent="0.15">
      <c r="C504" s="387"/>
    </row>
    <row r="505" spans="3:3" x14ac:dyDescent="0.15">
      <c r="C505" s="387"/>
    </row>
    <row r="506" spans="3:3" x14ac:dyDescent="0.15">
      <c r="C506" s="387"/>
    </row>
    <row r="507" spans="3:3" x14ac:dyDescent="0.15">
      <c r="C507" s="387"/>
    </row>
    <row r="508" spans="3:3" x14ac:dyDescent="0.15">
      <c r="C508" s="387"/>
    </row>
    <row r="509" spans="3:3" x14ac:dyDescent="0.15">
      <c r="C509" s="387"/>
    </row>
    <row r="510" spans="3:3" x14ac:dyDescent="0.15">
      <c r="C510" s="387"/>
    </row>
    <row r="511" spans="3:3" x14ac:dyDescent="0.15">
      <c r="C511" s="387"/>
    </row>
    <row r="512" spans="3:3" x14ac:dyDescent="0.15">
      <c r="C512" s="387"/>
    </row>
    <row r="513" spans="3:3" x14ac:dyDescent="0.15">
      <c r="C513" s="387"/>
    </row>
    <row r="514" spans="3:3" x14ac:dyDescent="0.15">
      <c r="C514" s="387"/>
    </row>
    <row r="515" spans="3:3" x14ac:dyDescent="0.15">
      <c r="C515" s="387"/>
    </row>
    <row r="516" spans="3:3" x14ac:dyDescent="0.15">
      <c r="C516" s="387"/>
    </row>
    <row r="517" spans="3:3" x14ac:dyDescent="0.15">
      <c r="C517" s="387"/>
    </row>
    <row r="518" spans="3:3" x14ac:dyDescent="0.15">
      <c r="C518" s="387"/>
    </row>
    <row r="519" spans="3:3" x14ac:dyDescent="0.15">
      <c r="C519" s="387"/>
    </row>
    <row r="520" spans="3:3" x14ac:dyDescent="0.15">
      <c r="C520" s="387"/>
    </row>
    <row r="521" spans="3:3" x14ac:dyDescent="0.15">
      <c r="C521" s="387"/>
    </row>
    <row r="522" spans="3:3" x14ac:dyDescent="0.15">
      <c r="C522" s="387"/>
    </row>
    <row r="523" spans="3:3" x14ac:dyDescent="0.15">
      <c r="C523" s="387"/>
    </row>
    <row r="524" spans="3:3" x14ac:dyDescent="0.15">
      <c r="C524" s="387"/>
    </row>
    <row r="525" spans="3:3" x14ac:dyDescent="0.15">
      <c r="C525" s="387"/>
    </row>
    <row r="526" spans="3:3" x14ac:dyDescent="0.15">
      <c r="C526" s="387"/>
    </row>
    <row r="527" spans="3:3" x14ac:dyDescent="0.15">
      <c r="C527" s="387"/>
    </row>
    <row r="528" spans="3:3" x14ac:dyDescent="0.15">
      <c r="C528" s="387"/>
    </row>
    <row r="529" spans="3:3" x14ac:dyDescent="0.15">
      <c r="C529" s="387"/>
    </row>
    <row r="530" spans="3:3" x14ac:dyDescent="0.15">
      <c r="C530" s="387"/>
    </row>
    <row r="531" spans="3:3" x14ac:dyDescent="0.15">
      <c r="C531" s="387"/>
    </row>
    <row r="532" spans="3:3" x14ac:dyDescent="0.15">
      <c r="C532" s="387"/>
    </row>
    <row r="533" spans="3:3" x14ac:dyDescent="0.15">
      <c r="C533" s="387"/>
    </row>
    <row r="534" spans="3:3" x14ac:dyDescent="0.15">
      <c r="C534" s="387"/>
    </row>
    <row r="535" spans="3:3" x14ac:dyDescent="0.15">
      <c r="C535" s="387"/>
    </row>
    <row r="536" spans="3:3" x14ac:dyDescent="0.15">
      <c r="C536" s="387"/>
    </row>
    <row r="537" spans="3:3" x14ac:dyDescent="0.15">
      <c r="C537" s="387"/>
    </row>
    <row r="538" spans="3:3" x14ac:dyDescent="0.15">
      <c r="C538" s="387"/>
    </row>
    <row r="539" spans="3:3" x14ac:dyDescent="0.15">
      <c r="C539" s="387"/>
    </row>
    <row r="540" spans="3:3" x14ac:dyDescent="0.15">
      <c r="C540" s="387"/>
    </row>
    <row r="541" spans="3:3" x14ac:dyDescent="0.15">
      <c r="C541" s="387"/>
    </row>
    <row r="542" spans="3:3" x14ac:dyDescent="0.15">
      <c r="C542" s="387"/>
    </row>
    <row r="543" spans="3:3" x14ac:dyDescent="0.15">
      <c r="C543" s="387"/>
    </row>
    <row r="544" spans="3:3" x14ac:dyDescent="0.15">
      <c r="C544" s="387"/>
    </row>
    <row r="545" spans="3:3" x14ac:dyDescent="0.15">
      <c r="C545" s="387"/>
    </row>
    <row r="546" spans="3:3" x14ac:dyDescent="0.15">
      <c r="C546" s="387"/>
    </row>
    <row r="547" spans="3:3" x14ac:dyDescent="0.15">
      <c r="C547" s="387"/>
    </row>
    <row r="548" spans="3:3" x14ac:dyDescent="0.15">
      <c r="C548" s="387"/>
    </row>
    <row r="549" spans="3:3" x14ac:dyDescent="0.15">
      <c r="C549" s="387"/>
    </row>
    <row r="550" spans="3:3" x14ac:dyDescent="0.15">
      <c r="C550" s="387"/>
    </row>
    <row r="551" spans="3:3" x14ac:dyDescent="0.15">
      <c r="C551" s="387"/>
    </row>
    <row r="552" spans="3:3" x14ac:dyDescent="0.15">
      <c r="C552" s="387"/>
    </row>
    <row r="553" spans="3:3" x14ac:dyDescent="0.15">
      <c r="C553" s="387"/>
    </row>
    <row r="554" spans="3:3" x14ac:dyDescent="0.15">
      <c r="C554" s="387"/>
    </row>
    <row r="555" spans="3:3" x14ac:dyDescent="0.15">
      <c r="C555" s="387"/>
    </row>
    <row r="556" spans="3:3" x14ac:dyDescent="0.15">
      <c r="C556" s="387"/>
    </row>
    <row r="557" spans="3:3" x14ac:dyDescent="0.15">
      <c r="C557" s="387"/>
    </row>
    <row r="558" spans="3:3" x14ac:dyDescent="0.15">
      <c r="C558" s="387"/>
    </row>
  </sheetData>
  <phoneticPr fontId="1"/>
  <hyperlinks>
    <hyperlink ref="J2" display="https://www.e-stat.go.jp/stat-search/files?page=1&amp;layout=datalist&amp;cycle=0&amp;year=20200&amp;month=0&amp;toukei=00200603&amp;tstat=000001218140&amp;tclass1val=0&amp;stat_infid=000040187070" xr:uid="{7F57C9A8-5D3E-4C00-9379-A8767A46276F}"/>
    <hyperlink ref="K2" display="https://www.e-stat.go.jp/stat-search/files?page=1&amp;layout=datalist&amp;toukei=00200603&amp;tstat=000001218140&amp;cycle=0&amp;year=20200&amp;month=0&amp;tclass1val=0" xr:uid="{135B1B92-D618-4CC5-9AD2-5B79C3E09B31}"/>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1E17-C1FD-409D-A9D1-007A427465C4}">
  <sheetPr codeName="Sheet2">
    <pageSetUpPr fitToPage="1"/>
  </sheetPr>
  <dimension ref="A1:J75"/>
  <sheetViews>
    <sheetView showGridLines="0" view="pageBreakPreview" zoomScaleNormal="100" zoomScaleSheetLayoutView="100" workbookViewId="0"/>
  </sheetViews>
  <sheetFormatPr defaultColWidth="8.875" defaultRowHeight="13.5" x14ac:dyDescent="0.15"/>
  <cols>
    <col min="1" max="1" width="2.75" style="2" customWidth="1"/>
    <col min="2" max="2" width="3.875" style="2" customWidth="1"/>
    <col min="3" max="3" width="25.75" style="2" customWidth="1"/>
    <col min="4" max="4" width="54.375" style="2" customWidth="1"/>
    <col min="5" max="8" width="8.875" style="2"/>
    <col min="9" max="9" width="3.875" style="2" customWidth="1"/>
    <col min="10" max="10" width="2.75" style="2" customWidth="1"/>
    <col min="11" max="16384" width="8.875" style="2"/>
  </cols>
  <sheetData>
    <row r="1" spans="1:10" ht="4.9000000000000004" customHeight="1" x14ac:dyDescent="0.15"/>
    <row r="2" spans="1:10" ht="28.15" customHeight="1" x14ac:dyDescent="0.15">
      <c r="A2" s="597"/>
      <c r="B2" s="689" t="s">
        <v>971</v>
      </c>
      <c r="C2" s="689"/>
      <c r="D2" s="689"/>
      <c r="E2" s="689"/>
      <c r="F2" s="689"/>
      <c r="G2" s="689"/>
      <c r="H2" s="689"/>
      <c r="I2" s="597"/>
      <c r="J2" s="597"/>
    </row>
    <row r="3" spans="1:10" ht="28.15" customHeight="1" x14ac:dyDescent="0.15">
      <c r="A3" s="597"/>
      <c r="B3" s="689" t="s">
        <v>2512</v>
      </c>
      <c r="C3" s="689"/>
      <c r="D3" s="689"/>
      <c r="E3" s="689"/>
      <c r="F3" s="689"/>
      <c r="G3" s="689"/>
      <c r="H3" s="689"/>
      <c r="I3" s="597"/>
      <c r="J3" s="597"/>
    </row>
    <row r="4" spans="1:10" ht="4.9000000000000004" customHeight="1" x14ac:dyDescent="0.15"/>
    <row r="5" spans="1:10" ht="15" customHeight="1" x14ac:dyDescent="0.15">
      <c r="B5" s="2" t="s">
        <v>2513</v>
      </c>
      <c r="C5" s="31"/>
      <c r="D5" s="31"/>
      <c r="E5" s="31"/>
      <c r="F5" s="31"/>
      <c r="G5" s="31"/>
      <c r="H5" s="31"/>
    </row>
    <row r="6" spans="1:10" ht="15" customHeight="1" x14ac:dyDescent="0.15">
      <c r="B6" s="2" t="s">
        <v>2514</v>
      </c>
      <c r="C6" s="31"/>
      <c r="D6" s="31"/>
      <c r="E6" s="31"/>
      <c r="F6" s="31"/>
      <c r="G6" s="31"/>
      <c r="H6" s="31"/>
    </row>
    <row r="7" spans="1:10" ht="4.9000000000000004" customHeight="1" x14ac:dyDescent="0.15"/>
    <row r="8" spans="1:10" ht="15" customHeight="1" x14ac:dyDescent="0.15">
      <c r="A8" s="28" t="s">
        <v>2515</v>
      </c>
    </row>
    <row r="9" spans="1:10" ht="4.9000000000000004" customHeight="1" x14ac:dyDescent="0.15"/>
    <row r="10" spans="1:10" ht="15" customHeight="1" x14ac:dyDescent="0.15">
      <c r="B10" s="2" t="s">
        <v>5</v>
      </c>
      <c r="C10" s="2" t="s">
        <v>2516</v>
      </c>
    </row>
    <row r="11" spans="1:10" ht="4.9000000000000004" customHeight="1" x14ac:dyDescent="0.15"/>
    <row r="12" spans="1:10" ht="15" customHeight="1" x14ac:dyDescent="0.15">
      <c r="B12" s="2" t="s">
        <v>5</v>
      </c>
      <c r="C12" s="2" t="s">
        <v>2475</v>
      </c>
    </row>
    <row r="13" spans="1:10" ht="15" customHeight="1" x14ac:dyDescent="0.15">
      <c r="C13" s="2" t="s">
        <v>2517</v>
      </c>
    </row>
    <row r="14" spans="1:10" ht="4.9000000000000004" customHeight="1" x14ac:dyDescent="0.15"/>
    <row r="15" spans="1:10" ht="15" customHeight="1" x14ac:dyDescent="0.15">
      <c r="B15" s="2" t="s">
        <v>5</v>
      </c>
      <c r="C15" s="2" t="s">
        <v>2518</v>
      </c>
    </row>
    <row r="16" spans="1:10" ht="4.9000000000000004" customHeight="1" x14ac:dyDescent="0.15"/>
    <row r="17" spans="2:3" ht="15" customHeight="1" x14ac:dyDescent="0.15">
      <c r="B17" s="2" t="s">
        <v>5</v>
      </c>
      <c r="C17" s="2" t="s">
        <v>2519</v>
      </c>
    </row>
    <row r="18" spans="2:3" ht="15" customHeight="1" x14ac:dyDescent="0.15">
      <c r="C18" s="2" t="s">
        <v>2520</v>
      </c>
    </row>
    <row r="19" spans="2:3" ht="4.9000000000000004" customHeight="1" x14ac:dyDescent="0.15"/>
    <row r="20" spans="2:3" ht="15" customHeight="1" x14ac:dyDescent="0.15">
      <c r="B20" s="2" t="s">
        <v>5</v>
      </c>
      <c r="C20" s="2" t="s">
        <v>2521</v>
      </c>
    </row>
    <row r="21" spans="2:3" ht="15" customHeight="1" x14ac:dyDescent="0.15">
      <c r="C21" s="2" t="s">
        <v>2522</v>
      </c>
    </row>
    <row r="22" spans="2:3" ht="4.9000000000000004" customHeight="1" x14ac:dyDescent="0.15"/>
    <row r="23" spans="2:3" ht="15" customHeight="1" x14ac:dyDescent="0.15">
      <c r="B23" s="2" t="s">
        <v>5</v>
      </c>
      <c r="C23" s="2" t="s">
        <v>2523</v>
      </c>
    </row>
    <row r="24" spans="2:3" ht="15" customHeight="1" x14ac:dyDescent="0.15">
      <c r="C24" s="2" t="s">
        <v>2524</v>
      </c>
    </row>
    <row r="25" spans="2:3" ht="15" customHeight="1" x14ac:dyDescent="0.15">
      <c r="C25" s="2" t="s">
        <v>2525</v>
      </c>
    </row>
    <row r="26" spans="2:3" ht="4.9000000000000004" customHeight="1" x14ac:dyDescent="0.15"/>
    <row r="27" spans="2:3" ht="15" customHeight="1" x14ac:dyDescent="0.15">
      <c r="B27" s="2" t="s">
        <v>5</v>
      </c>
      <c r="C27" s="2" t="s">
        <v>2526</v>
      </c>
    </row>
    <row r="28" spans="2:3" s="600" customFormat="1" ht="15" customHeight="1" x14ac:dyDescent="0.15">
      <c r="C28" s="600" t="s">
        <v>2527</v>
      </c>
    </row>
    <row r="29" spans="2:3" s="600" customFormat="1" ht="15" customHeight="1" x14ac:dyDescent="0.15">
      <c r="C29" s="600" t="s">
        <v>2528</v>
      </c>
    </row>
    <row r="30" spans="2:3" ht="5.0999999999999996" customHeight="1" x14ac:dyDescent="0.15"/>
    <row r="31" spans="2:3" ht="15" customHeight="1" x14ac:dyDescent="0.15">
      <c r="B31" s="2" t="s">
        <v>5</v>
      </c>
      <c r="C31" s="2" t="s">
        <v>2529</v>
      </c>
    </row>
    <row r="32" spans="2:3" ht="15" customHeight="1" x14ac:dyDescent="0.15">
      <c r="C32" s="2" t="s">
        <v>2530</v>
      </c>
    </row>
    <row r="33" spans="1:3" ht="4.9000000000000004" customHeight="1" x14ac:dyDescent="0.15"/>
    <row r="34" spans="1:3" ht="15" customHeight="1" x14ac:dyDescent="0.15">
      <c r="B34" s="2" t="s">
        <v>5</v>
      </c>
      <c r="C34" s="2" t="s">
        <v>2531</v>
      </c>
    </row>
    <row r="35" spans="1:3" ht="15" customHeight="1" x14ac:dyDescent="0.15">
      <c r="C35" s="2" t="s">
        <v>2532</v>
      </c>
    </row>
    <row r="36" spans="1:3" ht="15" customHeight="1" x14ac:dyDescent="0.15">
      <c r="C36" s="2" t="s">
        <v>2533</v>
      </c>
    </row>
    <row r="37" spans="1:3" ht="15" customHeight="1" x14ac:dyDescent="0.15">
      <c r="C37" s="2" t="s">
        <v>2534</v>
      </c>
    </row>
    <row r="38" spans="1:3" ht="15" customHeight="1" x14ac:dyDescent="0.15">
      <c r="C38" s="2" t="s">
        <v>2535</v>
      </c>
    </row>
    <row r="39" spans="1:3" ht="4.9000000000000004" customHeight="1" x14ac:dyDescent="0.15"/>
    <row r="40" spans="1:3" ht="15" customHeight="1" x14ac:dyDescent="0.15">
      <c r="B40" s="2" t="s">
        <v>5</v>
      </c>
      <c r="C40" s="2" t="s">
        <v>2536</v>
      </c>
    </row>
    <row r="41" spans="1:3" ht="15" customHeight="1" x14ac:dyDescent="0.15">
      <c r="C41" s="2" t="s">
        <v>2537</v>
      </c>
    </row>
    <row r="42" spans="1:3" ht="4.9000000000000004" customHeight="1" x14ac:dyDescent="0.15"/>
    <row r="43" spans="1:3" ht="15" customHeight="1" x14ac:dyDescent="0.15">
      <c r="B43" s="2" t="s">
        <v>5</v>
      </c>
      <c r="C43" s="2" t="s">
        <v>2538</v>
      </c>
    </row>
    <row r="44" spans="1:3" ht="4.9000000000000004" customHeight="1" x14ac:dyDescent="0.15"/>
    <row r="45" spans="1:3" ht="15" customHeight="1" x14ac:dyDescent="0.15">
      <c r="A45" s="28" t="s">
        <v>2539</v>
      </c>
    </row>
    <row r="46" spans="1:3" ht="4.9000000000000004" customHeight="1" x14ac:dyDescent="0.15"/>
    <row r="47" spans="1:3" ht="15" customHeight="1" x14ac:dyDescent="0.15">
      <c r="A47" s="28"/>
      <c r="C47" s="2" t="s">
        <v>2540</v>
      </c>
    </row>
    <row r="48" spans="1:3" ht="4.9000000000000004" customHeight="1" x14ac:dyDescent="0.15"/>
    <row r="49" spans="3:8" ht="15" customHeight="1" x14ac:dyDescent="0.15">
      <c r="C49" s="26" t="s">
        <v>2541</v>
      </c>
      <c r="D49" s="696" t="s">
        <v>0</v>
      </c>
      <c r="E49" s="697"/>
      <c r="F49" s="697"/>
      <c r="G49" s="697"/>
      <c r="H49" s="698"/>
    </row>
    <row r="50" spans="3:8" ht="30" customHeight="1" x14ac:dyDescent="0.15">
      <c r="C50" s="32" t="s">
        <v>971</v>
      </c>
      <c r="D50" s="690" t="str">
        <f>LEFT(C50,11)&amp;"の神奈川県における生産活動を通じた
産業相互間や産業と家計間等の経済取引を金額で表した表"</f>
        <v>令和2（2020）年神の神奈川県における生産活動を通じた
産業相互間や産業と家計間等の経済取引を金額で表した表</v>
      </c>
      <c r="E50" s="691"/>
      <c r="F50" s="691"/>
      <c r="G50" s="691"/>
      <c r="H50" s="692"/>
    </row>
    <row r="51" spans="3:8" ht="30" customHeight="1" x14ac:dyDescent="0.15">
      <c r="C51" s="32" t="s">
        <v>2542</v>
      </c>
      <c r="D51" s="690" t="s">
        <v>2543</v>
      </c>
      <c r="E51" s="691"/>
      <c r="F51" s="691"/>
      <c r="G51" s="691"/>
      <c r="H51" s="692"/>
    </row>
    <row r="52" spans="3:8" ht="15" customHeight="1" x14ac:dyDescent="0.15">
      <c r="C52" s="32" t="s">
        <v>2544</v>
      </c>
      <c r="D52" s="690" t="s">
        <v>2545</v>
      </c>
      <c r="E52" s="691"/>
      <c r="F52" s="691"/>
      <c r="G52" s="691"/>
      <c r="H52" s="692"/>
    </row>
    <row r="53" spans="3:8" ht="15" customHeight="1" x14ac:dyDescent="0.15">
      <c r="C53" s="32" t="s">
        <v>647</v>
      </c>
      <c r="D53" s="690" t="s">
        <v>2546</v>
      </c>
      <c r="E53" s="691"/>
      <c r="F53" s="691"/>
      <c r="G53" s="691"/>
      <c r="H53" s="692"/>
    </row>
    <row r="54" spans="3:8" ht="30" customHeight="1" x14ac:dyDescent="0.15">
      <c r="C54" s="32" t="s">
        <v>2547</v>
      </c>
      <c r="D54" s="690" t="s">
        <v>2548</v>
      </c>
      <c r="E54" s="691"/>
      <c r="F54" s="691"/>
      <c r="G54" s="691"/>
      <c r="H54" s="692"/>
    </row>
    <row r="55" spans="3:8" ht="15" customHeight="1" x14ac:dyDescent="0.15">
      <c r="C55" s="32" t="s">
        <v>2549</v>
      </c>
      <c r="D55" s="690" t="s">
        <v>2550</v>
      </c>
      <c r="E55" s="691"/>
      <c r="F55" s="691"/>
      <c r="G55" s="691"/>
      <c r="H55" s="692"/>
    </row>
    <row r="56" spans="3:8" ht="30" customHeight="1" x14ac:dyDescent="0.15">
      <c r="C56" s="32" t="s">
        <v>2551</v>
      </c>
      <c r="D56" s="690" t="s">
        <v>2602</v>
      </c>
      <c r="E56" s="691"/>
      <c r="F56" s="691"/>
      <c r="G56" s="691"/>
      <c r="H56" s="692"/>
    </row>
    <row r="57" spans="3:8" ht="30" customHeight="1" x14ac:dyDescent="0.15">
      <c r="C57" s="32" t="s">
        <v>2617</v>
      </c>
      <c r="D57" s="690" t="s">
        <v>2619</v>
      </c>
      <c r="E57" s="691"/>
      <c r="F57" s="691"/>
      <c r="G57" s="691"/>
      <c r="H57" s="692"/>
    </row>
    <row r="58" spans="3:8" ht="30" customHeight="1" x14ac:dyDescent="0.15">
      <c r="C58" s="32" t="s">
        <v>2552</v>
      </c>
      <c r="D58" s="690" t="s">
        <v>2553</v>
      </c>
      <c r="E58" s="691"/>
      <c r="F58" s="691"/>
      <c r="G58" s="691"/>
      <c r="H58" s="692"/>
    </row>
    <row r="59" spans="3:8" s="600" customFormat="1" ht="15" customHeight="1" x14ac:dyDescent="0.15">
      <c r="C59" s="599" t="s">
        <v>2554</v>
      </c>
      <c r="D59" s="623" t="s">
        <v>2555</v>
      </c>
      <c r="E59" s="624"/>
      <c r="F59" s="624"/>
      <c r="G59" s="624"/>
      <c r="H59" s="625"/>
    </row>
    <row r="60" spans="3:8" s="600" customFormat="1" ht="15" customHeight="1" x14ac:dyDescent="0.15">
      <c r="C60" s="599" t="s">
        <v>615</v>
      </c>
      <c r="D60" s="693" t="s">
        <v>2556</v>
      </c>
      <c r="E60" s="694"/>
      <c r="F60" s="694"/>
      <c r="G60" s="694"/>
      <c r="H60" s="695"/>
    </row>
    <row r="61" spans="3:8" s="600" customFormat="1" ht="15" customHeight="1" x14ac:dyDescent="0.15">
      <c r="C61" s="599" t="s">
        <v>2557</v>
      </c>
      <c r="D61" s="693" t="s">
        <v>2558</v>
      </c>
      <c r="E61" s="694"/>
      <c r="F61" s="694"/>
      <c r="G61" s="694"/>
      <c r="H61" s="695"/>
    </row>
    <row r="62" spans="3:8" s="600" customFormat="1" ht="15" customHeight="1" x14ac:dyDescent="0.15">
      <c r="C62" s="599" t="s">
        <v>13</v>
      </c>
      <c r="D62" s="693" t="s">
        <v>2559</v>
      </c>
      <c r="E62" s="694"/>
      <c r="F62" s="694"/>
      <c r="G62" s="694"/>
      <c r="H62" s="695"/>
    </row>
    <row r="63" spans="3:8" s="600" customFormat="1" ht="15" customHeight="1" x14ac:dyDescent="0.15">
      <c r="C63" s="599" t="s">
        <v>2560</v>
      </c>
      <c r="D63" s="693" t="s">
        <v>2561</v>
      </c>
      <c r="E63" s="694"/>
      <c r="F63" s="694"/>
      <c r="G63" s="694"/>
      <c r="H63" s="695"/>
    </row>
    <row r="64" spans="3:8" s="600" customFormat="1" ht="15" customHeight="1" x14ac:dyDescent="0.15">
      <c r="C64" s="599" t="s">
        <v>2187</v>
      </c>
      <c r="D64" s="623" t="s">
        <v>2562</v>
      </c>
      <c r="E64" s="624"/>
      <c r="F64" s="624"/>
      <c r="G64" s="624"/>
      <c r="H64" s="625"/>
    </row>
    <row r="65" spans="3:8" s="600" customFormat="1" ht="30" customHeight="1" x14ac:dyDescent="0.15">
      <c r="C65" s="599" t="s">
        <v>24</v>
      </c>
      <c r="D65" s="693" t="s">
        <v>2563</v>
      </c>
      <c r="E65" s="694"/>
      <c r="F65" s="694"/>
      <c r="G65" s="694"/>
      <c r="H65" s="695"/>
    </row>
    <row r="66" spans="3:8" ht="15" customHeight="1" x14ac:dyDescent="0.15">
      <c r="C66" s="32" t="s">
        <v>2564</v>
      </c>
      <c r="D66" s="690" t="s">
        <v>2565</v>
      </c>
      <c r="E66" s="691"/>
      <c r="F66" s="691"/>
      <c r="G66" s="691"/>
      <c r="H66" s="692"/>
    </row>
    <row r="67" spans="3:8" ht="15" customHeight="1" x14ac:dyDescent="0.15">
      <c r="C67" s="32" t="s">
        <v>15</v>
      </c>
      <c r="D67" s="690" t="s">
        <v>2566</v>
      </c>
      <c r="E67" s="691"/>
      <c r="F67" s="691"/>
      <c r="G67" s="691"/>
      <c r="H67" s="692"/>
    </row>
    <row r="68" spans="3:8" ht="15" customHeight="1" x14ac:dyDescent="0.15">
      <c r="C68" s="32" t="s">
        <v>2567</v>
      </c>
      <c r="D68" s="690" t="s">
        <v>2568</v>
      </c>
      <c r="E68" s="691"/>
      <c r="F68" s="691"/>
      <c r="G68" s="691"/>
      <c r="H68" s="692"/>
    </row>
    <row r="69" spans="3:8" ht="15" customHeight="1" x14ac:dyDescent="0.15">
      <c r="C69" s="32" t="s">
        <v>16</v>
      </c>
      <c r="D69" s="690" t="s">
        <v>2569</v>
      </c>
      <c r="E69" s="691"/>
      <c r="F69" s="691"/>
      <c r="G69" s="691"/>
      <c r="H69" s="692"/>
    </row>
    <row r="70" spans="3:8" ht="30" customHeight="1" x14ac:dyDescent="0.15">
      <c r="C70" s="32" t="s">
        <v>14</v>
      </c>
      <c r="D70" s="690" t="s">
        <v>2570</v>
      </c>
      <c r="E70" s="691"/>
      <c r="F70" s="691"/>
      <c r="G70" s="691"/>
      <c r="H70" s="692"/>
    </row>
    <row r="71" spans="3:8" ht="15" customHeight="1" x14ac:dyDescent="0.15">
      <c r="C71" s="32" t="s">
        <v>2571</v>
      </c>
      <c r="D71" s="690" t="s">
        <v>2572</v>
      </c>
      <c r="E71" s="691"/>
      <c r="F71" s="691"/>
      <c r="G71" s="691"/>
      <c r="H71" s="692"/>
    </row>
    <row r="72" spans="3:8" ht="30" customHeight="1" x14ac:dyDescent="0.15">
      <c r="C72" s="32" t="s">
        <v>2573</v>
      </c>
      <c r="D72" s="690" t="s">
        <v>2574</v>
      </c>
      <c r="E72" s="691"/>
      <c r="F72" s="691"/>
      <c r="G72" s="691"/>
      <c r="H72" s="692"/>
    </row>
    <row r="73" spans="3:8" ht="15" customHeight="1" x14ac:dyDescent="0.15">
      <c r="C73" s="32" t="s">
        <v>634</v>
      </c>
      <c r="D73" s="690" t="s">
        <v>2575</v>
      </c>
      <c r="E73" s="691"/>
      <c r="F73" s="691"/>
      <c r="G73" s="691"/>
      <c r="H73" s="692"/>
    </row>
    <row r="74" spans="3:8" ht="15" customHeight="1" x14ac:dyDescent="0.15">
      <c r="C74" s="32" t="s">
        <v>2576</v>
      </c>
      <c r="D74" s="690" t="s">
        <v>2476</v>
      </c>
      <c r="E74" s="691"/>
      <c r="F74" s="691"/>
      <c r="G74" s="691"/>
      <c r="H74" s="692"/>
    </row>
    <row r="75" spans="3:8" ht="12" customHeight="1" x14ac:dyDescent="0.15"/>
  </sheetData>
  <mergeCells count="26">
    <mergeCell ref="D52:H52"/>
    <mergeCell ref="B2:H2"/>
    <mergeCell ref="B3:H3"/>
    <mergeCell ref="D49:H49"/>
    <mergeCell ref="D50:H50"/>
    <mergeCell ref="D51:H51"/>
    <mergeCell ref="D66:H66"/>
    <mergeCell ref="D53:H53"/>
    <mergeCell ref="D54:H54"/>
    <mergeCell ref="D55:H55"/>
    <mergeCell ref="D56:H56"/>
    <mergeCell ref="D57:H57"/>
    <mergeCell ref="D58:H58"/>
    <mergeCell ref="D60:H60"/>
    <mergeCell ref="D61:H61"/>
    <mergeCell ref="D62:H62"/>
    <mergeCell ref="D63:H63"/>
    <mergeCell ref="D65:H65"/>
    <mergeCell ref="D73:H73"/>
    <mergeCell ref="D74:H74"/>
    <mergeCell ref="D67:H67"/>
    <mergeCell ref="D68:H68"/>
    <mergeCell ref="D69:H69"/>
    <mergeCell ref="D70:H70"/>
    <mergeCell ref="D71:H71"/>
    <mergeCell ref="D72:H72"/>
  </mergeCells>
  <phoneticPr fontId="1"/>
  <pageMargins left="0.70866141732283472" right="0.70866141732283472" top="0.74803149606299213" bottom="0.74803149606299213" header="0.31496062992125984" footer="0.31496062992125984"/>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196"/>
  <sheetViews>
    <sheetView showGridLines="0" view="pageBreakPreview" zoomScaleNormal="100" zoomScaleSheetLayoutView="100" workbookViewId="0">
      <pane ySplit="8" topLeftCell="A188" activePane="bottomLeft" state="frozen"/>
      <selection activeCell="Q12" sqref="Q12"/>
      <selection pane="bottomLeft" sqref="A1:H1"/>
    </sheetView>
  </sheetViews>
  <sheetFormatPr defaultColWidth="8.875" defaultRowHeight="13.5" x14ac:dyDescent="0.15"/>
  <cols>
    <col min="1" max="1" width="2.75" style="103" customWidth="1"/>
    <col min="2" max="2" width="14.375" style="104" customWidth="1"/>
    <col min="3" max="3" width="3.375" style="103" customWidth="1"/>
    <col min="4" max="4" width="18.75" style="104" customWidth="1"/>
    <col min="5" max="5" width="4.75" style="103" customWidth="1"/>
    <col min="6" max="6" width="21.875" style="9" customWidth="1"/>
    <col min="7" max="7" width="48.75" style="9" customWidth="1"/>
    <col min="8" max="8" width="64.375" style="9" customWidth="1"/>
    <col min="9" max="16384" width="8.875" style="2"/>
  </cols>
  <sheetData>
    <row r="1" spans="1:11" ht="30" customHeight="1" x14ac:dyDescent="0.15">
      <c r="A1" s="700" t="s">
        <v>971</v>
      </c>
      <c r="B1" s="700"/>
      <c r="C1" s="700"/>
      <c r="D1" s="700"/>
      <c r="E1" s="700"/>
      <c r="F1" s="700"/>
      <c r="G1" s="700"/>
      <c r="H1" s="700"/>
    </row>
    <row r="2" spans="1:11" ht="30" customHeight="1" x14ac:dyDescent="0.15">
      <c r="A2" s="700" t="s">
        <v>873</v>
      </c>
      <c r="B2" s="700"/>
      <c r="C2" s="700"/>
      <c r="D2" s="700"/>
      <c r="E2" s="700"/>
      <c r="F2" s="700"/>
      <c r="G2" s="700"/>
      <c r="H2" s="700"/>
    </row>
    <row r="3" spans="1:11" ht="13.15" customHeight="1" x14ac:dyDescent="0.15">
      <c r="G3" s="585"/>
      <c r="H3" s="41" t="s">
        <v>2320</v>
      </c>
      <c r="I3" s="586"/>
      <c r="J3" s="30"/>
      <c r="K3" s="29"/>
    </row>
    <row r="4" spans="1:11" ht="13.15" customHeight="1" x14ac:dyDescent="0.15">
      <c r="G4" s="587"/>
      <c r="H4" s="41" t="s">
        <v>2321</v>
      </c>
      <c r="I4" s="586"/>
      <c r="J4" s="30"/>
      <c r="K4" s="29"/>
    </row>
    <row r="5" spans="1:11" ht="13.15" customHeight="1" x14ac:dyDescent="0.15">
      <c r="G5" s="587"/>
      <c r="H5" s="41" t="s">
        <v>2322</v>
      </c>
      <c r="I5" s="586"/>
      <c r="J5" s="30"/>
      <c r="K5" s="29"/>
    </row>
    <row r="6" spans="1:11" ht="13.15" customHeight="1" x14ac:dyDescent="0.15">
      <c r="H6" s="41" t="s">
        <v>899</v>
      </c>
    </row>
    <row r="7" spans="1:11" ht="13.15" customHeight="1" x14ac:dyDescent="0.15">
      <c r="H7" s="41" t="s">
        <v>2323</v>
      </c>
    </row>
    <row r="8" spans="1:11" ht="19.149999999999999" customHeight="1" x14ac:dyDescent="0.15">
      <c r="A8" s="713" t="s">
        <v>656</v>
      </c>
      <c r="B8" s="714"/>
      <c r="C8" s="715" t="s">
        <v>657</v>
      </c>
      <c r="D8" s="715"/>
      <c r="E8" s="716" t="s">
        <v>658</v>
      </c>
      <c r="F8" s="716"/>
      <c r="G8" s="106" t="s">
        <v>744</v>
      </c>
      <c r="H8" s="106" t="s">
        <v>659</v>
      </c>
    </row>
    <row r="9" spans="1:11" x14ac:dyDescent="0.15">
      <c r="A9" s="707" t="s">
        <v>26</v>
      </c>
      <c r="B9" s="710" t="s">
        <v>62</v>
      </c>
      <c r="C9" s="701" t="s">
        <v>109</v>
      </c>
      <c r="D9" s="702" t="s">
        <v>110</v>
      </c>
      <c r="E9" s="169" t="s">
        <v>107</v>
      </c>
      <c r="F9" s="170" t="s">
        <v>108</v>
      </c>
      <c r="G9" s="171" t="s">
        <v>2324</v>
      </c>
      <c r="H9" s="171" t="s">
        <v>2325</v>
      </c>
    </row>
    <row r="10" spans="1:11" ht="38.25" x14ac:dyDescent="0.15">
      <c r="A10" s="708"/>
      <c r="B10" s="711"/>
      <c r="C10" s="701"/>
      <c r="D10" s="702"/>
      <c r="E10" s="169" t="s">
        <v>112</v>
      </c>
      <c r="F10" s="170" t="s">
        <v>113</v>
      </c>
      <c r="G10" s="171" t="s">
        <v>2326</v>
      </c>
      <c r="H10" s="171" t="s">
        <v>2327</v>
      </c>
    </row>
    <row r="11" spans="1:11" ht="51" x14ac:dyDescent="0.15">
      <c r="A11" s="708"/>
      <c r="B11" s="711"/>
      <c r="C11" s="701"/>
      <c r="D11" s="702"/>
      <c r="E11" s="169" t="s">
        <v>114</v>
      </c>
      <c r="F11" s="170" t="s">
        <v>115</v>
      </c>
      <c r="G11" s="588" t="s">
        <v>2328</v>
      </c>
      <c r="H11" s="171" t="s">
        <v>2329</v>
      </c>
    </row>
    <row r="12" spans="1:11" ht="25.5" x14ac:dyDescent="0.15">
      <c r="A12" s="708"/>
      <c r="B12" s="711"/>
      <c r="C12" s="701"/>
      <c r="D12" s="702"/>
      <c r="E12" s="169" t="s">
        <v>116</v>
      </c>
      <c r="F12" s="170" t="s">
        <v>117</v>
      </c>
      <c r="G12" s="171" t="s">
        <v>117</v>
      </c>
      <c r="H12" s="171" t="s">
        <v>745</v>
      </c>
    </row>
    <row r="13" spans="1:11" ht="25.5" x14ac:dyDescent="0.15">
      <c r="A13" s="708"/>
      <c r="B13" s="711"/>
      <c r="C13" s="701"/>
      <c r="D13" s="702"/>
      <c r="E13" s="169" t="s">
        <v>118</v>
      </c>
      <c r="F13" s="170" t="s">
        <v>119</v>
      </c>
      <c r="G13" s="171" t="s">
        <v>2330</v>
      </c>
      <c r="H13" s="171" t="s">
        <v>2331</v>
      </c>
    </row>
    <row r="14" spans="1:11" ht="25.5" x14ac:dyDescent="0.15">
      <c r="A14" s="708"/>
      <c r="B14" s="711"/>
      <c r="C14" s="701"/>
      <c r="D14" s="702"/>
      <c r="E14" s="169" t="s">
        <v>120</v>
      </c>
      <c r="F14" s="170" t="s">
        <v>121</v>
      </c>
      <c r="G14" s="171" t="s">
        <v>2332</v>
      </c>
      <c r="H14" s="171" t="s">
        <v>2333</v>
      </c>
    </row>
    <row r="15" spans="1:11" ht="51" x14ac:dyDescent="0.15">
      <c r="A15" s="708"/>
      <c r="B15" s="711"/>
      <c r="C15" s="172" t="s">
        <v>111</v>
      </c>
      <c r="D15" s="173" t="s">
        <v>123</v>
      </c>
      <c r="E15" s="169" t="s">
        <v>122</v>
      </c>
      <c r="F15" s="170" t="s">
        <v>123</v>
      </c>
      <c r="G15" s="171" t="s">
        <v>673</v>
      </c>
      <c r="H15" s="171" t="s">
        <v>2334</v>
      </c>
    </row>
    <row r="16" spans="1:11" ht="25.5" x14ac:dyDescent="0.15">
      <c r="A16" s="708"/>
      <c r="B16" s="711"/>
      <c r="C16" s="589" t="s">
        <v>126</v>
      </c>
      <c r="D16" s="590" t="s">
        <v>125</v>
      </c>
      <c r="E16" s="589" t="s">
        <v>124</v>
      </c>
      <c r="F16" s="591" t="s">
        <v>125</v>
      </c>
      <c r="G16" s="592" t="s">
        <v>2335</v>
      </c>
      <c r="H16" s="593" t="s">
        <v>2336</v>
      </c>
    </row>
    <row r="17" spans="1:8" x14ac:dyDescent="0.15">
      <c r="A17" s="708"/>
      <c r="B17" s="711"/>
      <c r="C17" s="701" t="s">
        <v>129</v>
      </c>
      <c r="D17" s="702" t="s">
        <v>130</v>
      </c>
      <c r="E17" s="169" t="s">
        <v>128</v>
      </c>
      <c r="F17" s="170" t="s">
        <v>127</v>
      </c>
      <c r="G17" s="171" t="s">
        <v>127</v>
      </c>
      <c r="H17" s="171" t="s">
        <v>746</v>
      </c>
    </row>
    <row r="18" spans="1:8" x14ac:dyDescent="0.15">
      <c r="A18" s="708"/>
      <c r="B18" s="711"/>
      <c r="C18" s="701"/>
      <c r="D18" s="702"/>
      <c r="E18" s="169" t="s">
        <v>131</v>
      </c>
      <c r="F18" s="170" t="s">
        <v>132</v>
      </c>
      <c r="G18" s="171" t="s">
        <v>132</v>
      </c>
      <c r="H18" s="171" t="s">
        <v>747</v>
      </c>
    </row>
    <row r="19" spans="1:8" ht="25.5" x14ac:dyDescent="0.15">
      <c r="A19" s="708"/>
      <c r="B19" s="711"/>
      <c r="C19" s="701"/>
      <c r="D19" s="702"/>
      <c r="E19" s="169" t="s">
        <v>133</v>
      </c>
      <c r="F19" s="170" t="s">
        <v>134</v>
      </c>
      <c r="G19" s="171" t="s">
        <v>2337</v>
      </c>
      <c r="H19" s="171" t="s">
        <v>2338</v>
      </c>
    </row>
    <row r="20" spans="1:8" x14ac:dyDescent="0.15">
      <c r="A20" s="708"/>
      <c r="B20" s="711"/>
      <c r="C20" s="701" t="s">
        <v>137</v>
      </c>
      <c r="D20" s="702" t="s">
        <v>138</v>
      </c>
      <c r="E20" s="169" t="s">
        <v>135</v>
      </c>
      <c r="F20" s="170" t="s">
        <v>136</v>
      </c>
      <c r="G20" s="171" t="s">
        <v>675</v>
      </c>
      <c r="H20" s="171" t="s">
        <v>2339</v>
      </c>
    </row>
    <row r="21" spans="1:8" x14ac:dyDescent="0.15">
      <c r="A21" s="709"/>
      <c r="B21" s="712"/>
      <c r="C21" s="701"/>
      <c r="D21" s="702"/>
      <c r="E21" s="169" t="s">
        <v>139</v>
      </c>
      <c r="F21" s="170" t="s">
        <v>140</v>
      </c>
      <c r="G21" s="171" t="s">
        <v>676</v>
      </c>
      <c r="H21" s="171" t="s">
        <v>2340</v>
      </c>
    </row>
    <row r="22" spans="1:8" x14ac:dyDescent="0.15">
      <c r="A22" s="707" t="s">
        <v>854</v>
      </c>
      <c r="B22" s="710" t="s">
        <v>855</v>
      </c>
      <c r="C22" s="172" t="s">
        <v>143</v>
      </c>
      <c r="D22" s="173" t="s">
        <v>142</v>
      </c>
      <c r="E22" s="169" t="s">
        <v>141</v>
      </c>
      <c r="F22" s="170" t="s">
        <v>142</v>
      </c>
      <c r="G22" s="171" t="s">
        <v>677</v>
      </c>
      <c r="H22" s="171" t="s">
        <v>2341</v>
      </c>
    </row>
    <row r="23" spans="1:8" x14ac:dyDescent="0.15">
      <c r="A23" s="708"/>
      <c r="B23" s="711"/>
      <c r="C23" s="701" t="s">
        <v>145</v>
      </c>
      <c r="D23" s="702" t="s">
        <v>146</v>
      </c>
      <c r="E23" s="169" t="s">
        <v>144</v>
      </c>
      <c r="F23" s="170" t="s">
        <v>2342</v>
      </c>
      <c r="G23" s="171" t="s">
        <v>2342</v>
      </c>
      <c r="H23" s="171" t="s">
        <v>2343</v>
      </c>
    </row>
    <row r="24" spans="1:8" ht="25.5" x14ac:dyDescent="0.15">
      <c r="A24" s="709"/>
      <c r="B24" s="712"/>
      <c r="C24" s="701"/>
      <c r="D24" s="702"/>
      <c r="E24" s="169" t="s">
        <v>147</v>
      </c>
      <c r="F24" s="170" t="s">
        <v>148</v>
      </c>
      <c r="G24" s="171" t="s">
        <v>2344</v>
      </c>
      <c r="H24" s="171" t="s">
        <v>2345</v>
      </c>
    </row>
    <row r="25" spans="1:8" ht="25.5" x14ac:dyDescent="0.15">
      <c r="A25" s="696" t="s">
        <v>27</v>
      </c>
      <c r="B25" s="699" t="s">
        <v>63</v>
      </c>
      <c r="C25" s="701" t="s">
        <v>151</v>
      </c>
      <c r="D25" s="702" t="s">
        <v>152</v>
      </c>
      <c r="E25" s="169" t="s">
        <v>149</v>
      </c>
      <c r="F25" s="170" t="s">
        <v>150</v>
      </c>
      <c r="G25" s="171" t="s">
        <v>2346</v>
      </c>
      <c r="H25" s="171" t="s">
        <v>748</v>
      </c>
    </row>
    <row r="26" spans="1:8" ht="25.5" x14ac:dyDescent="0.15">
      <c r="A26" s="696"/>
      <c r="B26" s="699"/>
      <c r="C26" s="701"/>
      <c r="D26" s="702"/>
      <c r="E26" s="169" t="s">
        <v>153</v>
      </c>
      <c r="F26" s="170" t="s">
        <v>154</v>
      </c>
      <c r="G26" s="171" t="s">
        <v>678</v>
      </c>
      <c r="H26" s="171" t="s">
        <v>2347</v>
      </c>
    </row>
    <row r="27" spans="1:8" x14ac:dyDescent="0.15">
      <c r="A27" s="696"/>
      <c r="B27" s="699"/>
      <c r="C27" s="701"/>
      <c r="D27" s="702"/>
      <c r="E27" s="169" t="s">
        <v>155</v>
      </c>
      <c r="F27" s="170" t="s">
        <v>156</v>
      </c>
      <c r="G27" s="171" t="s">
        <v>2348</v>
      </c>
      <c r="H27" s="171" t="s">
        <v>749</v>
      </c>
    </row>
    <row r="28" spans="1:8" ht="25.5" x14ac:dyDescent="0.15">
      <c r="A28" s="696"/>
      <c r="B28" s="699"/>
      <c r="C28" s="701"/>
      <c r="D28" s="702"/>
      <c r="E28" s="169" t="s">
        <v>157</v>
      </c>
      <c r="F28" s="170" t="s">
        <v>158</v>
      </c>
      <c r="G28" s="171" t="s">
        <v>679</v>
      </c>
      <c r="H28" s="171" t="s">
        <v>750</v>
      </c>
    </row>
    <row r="29" spans="1:8" ht="38.25" x14ac:dyDescent="0.15">
      <c r="A29" s="696"/>
      <c r="B29" s="699"/>
      <c r="C29" s="701"/>
      <c r="D29" s="702"/>
      <c r="E29" s="169" t="s">
        <v>159</v>
      </c>
      <c r="F29" s="170" t="s">
        <v>160</v>
      </c>
      <c r="G29" s="171" t="s">
        <v>160</v>
      </c>
      <c r="H29" s="171" t="s">
        <v>2349</v>
      </c>
    </row>
    <row r="30" spans="1:8" ht="51" x14ac:dyDescent="0.15">
      <c r="A30" s="696"/>
      <c r="B30" s="699"/>
      <c r="C30" s="701"/>
      <c r="D30" s="702"/>
      <c r="E30" s="169" t="s">
        <v>161</v>
      </c>
      <c r="F30" s="170" t="s">
        <v>162</v>
      </c>
      <c r="G30" s="171" t="s">
        <v>2350</v>
      </c>
      <c r="H30" s="171" t="s">
        <v>2351</v>
      </c>
    </row>
    <row r="31" spans="1:8" ht="51" x14ac:dyDescent="0.15">
      <c r="A31" s="696"/>
      <c r="B31" s="699"/>
      <c r="C31" s="701"/>
      <c r="D31" s="702"/>
      <c r="E31" s="169" t="s">
        <v>163</v>
      </c>
      <c r="F31" s="170" t="s">
        <v>164</v>
      </c>
      <c r="G31" s="171" t="s">
        <v>680</v>
      </c>
      <c r="H31" s="171" t="s">
        <v>2352</v>
      </c>
    </row>
    <row r="32" spans="1:8" ht="25.5" x14ac:dyDescent="0.15">
      <c r="A32" s="696"/>
      <c r="B32" s="699"/>
      <c r="C32" s="701" t="s">
        <v>167</v>
      </c>
      <c r="D32" s="702" t="s">
        <v>168</v>
      </c>
      <c r="E32" s="169" t="s">
        <v>165</v>
      </c>
      <c r="F32" s="170" t="s">
        <v>166</v>
      </c>
      <c r="G32" s="171" t="s">
        <v>681</v>
      </c>
      <c r="H32" s="171" t="s">
        <v>751</v>
      </c>
    </row>
    <row r="33" spans="1:8" ht="51" x14ac:dyDescent="0.15">
      <c r="A33" s="696"/>
      <c r="B33" s="699"/>
      <c r="C33" s="701"/>
      <c r="D33" s="702"/>
      <c r="E33" s="169" t="s">
        <v>169</v>
      </c>
      <c r="F33" s="170" t="s">
        <v>170</v>
      </c>
      <c r="G33" s="171" t="s">
        <v>682</v>
      </c>
      <c r="H33" s="171" t="s">
        <v>2353</v>
      </c>
    </row>
    <row r="34" spans="1:8" ht="25.5" x14ac:dyDescent="0.15">
      <c r="A34" s="696"/>
      <c r="B34" s="699"/>
      <c r="C34" s="172" t="s">
        <v>173</v>
      </c>
      <c r="D34" s="174" t="s">
        <v>2354</v>
      </c>
      <c r="E34" s="169" t="s">
        <v>171</v>
      </c>
      <c r="F34" s="175" t="s">
        <v>2354</v>
      </c>
      <c r="G34" s="171" t="s">
        <v>2355</v>
      </c>
      <c r="H34" s="171" t="s">
        <v>752</v>
      </c>
    </row>
    <row r="35" spans="1:8" x14ac:dyDescent="0.15">
      <c r="A35" s="696"/>
      <c r="B35" s="699"/>
      <c r="C35" s="172" t="s">
        <v>176</v>
      </c>
      <c r="D35" s="173" t="s">
        <v>175</v>
      </c>
      <c r="E35" s="169" t="s">
        <v>174</v>
      </c>
      <c r="F35" s="170" t="s">
        <v>175</v>
      </c>
      <c r="G35" s="171" t="s">
        <v>175</v>
      </c>
      <c r="H35" s="171" t="s">
        <v>2356</v>
      </c>
    </row>
    <row r="36" spans="1:8" x14ac:dyDescent="0.15">
      <c r="A36" s="696" t="s">
        <v>28</v>
      </c>
      <c r="B36" s="699" t="s">
        <v>64</v>
      </c>
      <c r="C36" s="701" t="s">
        <v>179</v>
      </c>
      <c r="D36" s="702" t="s">
        <v>180</v>
      </c>
      <c r="E36" s="169" t="s">
        <v>177</v>
      </c>
      <c r="F36" s="170" t="s">
        <v>178</v>
      </c>
      <c r="G36" s="171" t="s">
        <v>683</v>
      </c>
      <c r="H36" s="171" t="s">
        <v>754</v>
      </c>
    </row>
    <row r="37" spans="1:8" ht="25.5" x14ac:dyDescent="0.15">
      <c r="A37" s="696"/>
      <c r="B37" s="699"/>
      <c r="C37" s="701"/>
      <c r="D37" s="702"/>
      <c r="E37" s="169" t="s">
        <v>181</v>
      </c>
      <c r="F37" s="170" t="s">
        <v>182</v>
      </c>
      <c r="G37" s="171" t="s">
        <v>2357</v>
      </c>
      <c r="H37" s="171" t="s">
        <v>753</v>
      </c>
    </row>
    <row r="38" spans="1:8" x14ac:dyDescent="0.15">
      <c r="A38" s="696"/>
      <c r="B38" s="699"/>
      <c r="C38" s="701"/>
      <c r="D38" s="702"/>
      <c r="E38" s="169" t="s">
        <v>183</v>
      </c>
      <c r="F38" s="170" t="s">
        <v>184</v>
      </c>
      <c r="G38" s="171" t="s">
        <v>184</v>
      </c>
      <c r="H38" s="171" t="s">
        <v>755</v>
      </c>
    </row>
    <row r="39" spans="1:8" x14ac:dyDescent="0.15">
      <c r="A39" s="696"/>
      <c r="B39" s="699"/>
      <c r="C39" s="701"/>
      <c r="D39" s="702"/>
      <c r="E39" s="589" t="s">
        <v>185</v>
      </c>
      <c r="F39" s="591" t="s">
        <v>186</v>
      </c>
      <c r="G39" s="592" t="s">
        <v>186</v>
      </c>
      <c r="H39" s="592" t="s">
        <v>756</v>
      </c>
    </row>
    <row r="40" spans="1:8" x14ac:dyDescent="0.15">
      <c r="A40" s="696"/>
      <c r="B40" s="699"/>
      <c r="C40" s="701"/>
      <c r="D40" s="702"/>
      <c r="E40" s="169" t="s">
        <v>188</v>
      </c>
      <c r="F40" s="170" t="s">
        <v>187</v>
      </c>
      <c r="G40" s="170" t="s">
        <v>187</v>
      </c>
      <c r="H40" s="171" t="s">
        <v>757</v>
      </c>
    </row>
    <row r="41" spans="1:8" ht="38.25" x14ac:dyDescent="0.15">
      <c r="A41" s="696"/>
      <c r="B41" s="699"/>
      <c r="C41" s="701" t="s">
        <v>191</v>
      </c>
      <c r="D41" s="702" t="s">
        <v>192</v>
      </c>
      <c r="E41" s="169" t="s">
        <v>189</v>
      </c>
      <c r="F41" s="170" t="s">
        <v>190</v>
      </c>
      <c r="G41" s="171" t="s">
        <v>684</v>
      </c>
      <c r="H41" s="171" t="s">
        <v>2358</v>
      </c>
    </row>
    <row r="42" spans="1:8" x14ac:dyDescent="0.15">
      <c r="A42" s="696"/>
      <c r="B42" s="699"/>
      <c r="C42" s="701"/>
      <c r="D42" s="702"/>
      <c r="E42" s="169" t="s">
        <v>193</v>
      </c>
      <c r="F42" s="170" t="s">
        <v>194</v>
      </c>
      <c r="G42" s="171" t="s">
        <v>194</v>
      </c>
      <c r="H42" s="171" t="s">
        <v>758</v>
      </c>
    </row>
    <row r="43" spans="1:8" ht="25.5" x14ac:dyDescent="0.15">
      <c r="A43" s="696"/>
      <c r="B43" s="699"/>
      <c r="C43" s="701"/>
      <c r="D43" s="702"/>
      <c r="E43" s="169" t="s">
        <v>195</v>
      </c>
      <c r="F43" s="170" t="s">
        <v>196</v>
      </c>
      <c r="G43" s="171" t="s">
        <v>2359</v>
      </c>
      <c r="H43" s="171" t="s">
        <v>2360</v>
      </c>
    </row>
    <row r="44" spans="1:8" x14ac:dyDescent="0.15">
      <c r="A44" s="696" t="s">
        <v>29</v>
      </c>
      <c r="B44" s="699" t="s">
        <v>65</v>
      </c>
      <c r="C44" s="701" t="s">
        <v>199</v>
      </c>
      <c r="D44" s="702" t="s">
        <v>200</v>
      </c>
      <c r="E44" s="169" t="s">
        <v>197</v>
      </c>
      <c r="F44" s="170" t="s">
        <v>198</v>
      </c>
      <c r="G44" s="171" t="s">
        <v>685</v>
      </c>
      <c r="H44" s="171" t="s">
        <v>2361</v>
      </c>
    </row>
    <row r="45" spans="1:8" ht="25.5" x14ac:dyDescent="0.15">
      <c r="A45" s="696"/>
      <c r="B45" s="699"/>
      <c r="C45" s="701"/>
      <c r="D45" s="702"/>
      <c r="E45" s="169" t="s">
        <v>201</v>
      </c>
      <c r="F45" s="170" t="s">
        <v>202</v>
      </c>
      <c r="G45" s="170" t="s">
        <v>202</v>
      </c>
      <c r="H45" s="171" t="s">
        <v>2362</v>
      </c>
    </row>
    <row r="46" spans="1:8" ht="38.25" x14ac:dyDescent="0.15">
      <c r="A46" s="696"/>
      <c r="B46" s="699"/>
      <c r="C46" s="172" t="s">
        <v>205</v>
      </c>
      <c r="D46" s="173" t="s">
        <v>204</v>
      </c>
      <c r="E46" s="169" t="s">
        <v>203</v>
      </c>
      <c r="F46" s="170" t="s">
        <v>204</v>
      </c>
      <c r="G46" s="171" t="s">
        <v>686</v>
      </c>
      <c r="H46" s="171" t="s">
        <v>2363</v>
      </c>
    </row>
    <row r="47" spans="1:8" x14ac:dyDescent="0.15">
      <c r="A47" s="696"/>
      <c r="B47" s="699"/>
      <c r="C47" s="701" t="s">
        <v>208</v>
      </c>
      <c r="D47" s="702" t="s">
        <v>209</v>
      </c>
      <c r="E47" s="169" t="s">
        <v>207</v>
      </c>
      <c r="F47" s="170" t="s">
        <v>206</v>
      </c>
      <c r="G47" s="171" t="s">
        <v>687</v>
      </c>
      <c r="H47" s="171" t="s">
        <v>759</v>
      </c>
    </row>
    <row r="48" spans="1:8" x14ac:dyDescent="0.15">
      <c r="A48" s="696"/>
      <c r="B48" s="699"/>
      <c r="C48" s="701"/>
      <c r="D48" s="702"/>
      <c r="E48" s="169" t="s">
        <v>210</v>
      </c>
      <c r="F48" s="170" t="s">
        <v>211</v>
      </c>
      <c r="G48" s="171" t="s">
        <v>688</v>
      </c>
      <c r="H48" s="171" t="s">
        <v>760</v>
      </c>
    </row>
    <row r="49" spans="1:8" x14ac:dyDescent="0.15">
      <c r="A49" s="696"/>
      <c r="B49" s="699"/>
      <c r="C49" s="701"/>
      <c r="D49" s="702"/>
      <c r="E49" s="169" t="s">
        <v>660</v>
      </c>
      <c r="F49" s="170" t="s">
        <v>212</v>
      </c>
      <c r="G49" s="171" t="s">
        <v>689</v>
      </c>
      <c r="H49" s="171" t="s">
        <v>761</v>
      </c>
    </row>
    <row r="50" spans="1:8" x14ac:dyDescent="0.15">
      <c r="A50" s="696"/>
      <c r="B50" s="699"/>
      <c r="C50" s="701" t="s">
        <v>215</v>
      </c>
      <c r="D50" s="702" t="s">
        <v>216</v>
      </c>
      <c r="E50" s="169" t="s">
        <v>213</v>
      </c>
      <c r="F50" s="170" t="s">
        <v>214</v>
      </c>
      <c r="G50" s="171" t="s">
        <v>690</v>
      </c>
      <c r="H50" s="171" t="s">
        <v>762</v>
      </c>
    </row>
    <row r="51" spans="1:8" ht="25.5" x14ac:dyDescent="0.15">
      <c r="A51" s="696"/>
      <c r="B51" s="699"/>
      <c r="C51" s="701"/>
      <c r="D51" s="702"/>
      <c r="E51" s="169" t="s">
        <v>217</v>
      </c>
      <c r="F51" s="170" t="s">
        <v>218</v>
      </c>
      <c r="G51" s="171" t="s">
        <v>691</v>
      </c>
      <c r="H51" s="171" t="s">
        <v>763</v>
      </c>
    </row>
    <row r="52" spans="1:8" ht="38.25" x14ac:dyDescent="0.15">
      <c r="A52" s="105" t="s">
        <v>44</v>
      </c>
      <c r="B52" s="176" t="s">
        <v>2364</v>
      </c>
      <c r="C52" s="172" t="s">
        <v>221</v>
      </c>
      <c r="D52" s="173" t="s">
        <v>220</v>
      </c>
      <c r="E52" s="169" t="s">
        <v>219</v>
      </c>
      <c r="F52" s="170" t="s">
        <v>220</v>
      </c>
      <c r="G52" s="171" t="s">
        <v>692</v>
      </c>
      <c r="H52" s="171" t="s">
        <v>764</v>
      </c>
    </row>
    <row r="53" spans="1:8" x14ac:dyDescent="0.15">
      <c r="A53" s="696" t="s">
        <v>30</v>
      </c>
      <c r="B53" s="699" t="s">
        <v>66</v>
      </c>
      <c r="C53" s="172" t="s">
        <v>224</v>
      </c>
      <c r="D53" s="173" t="s">
        <v>223</v>
      </c>
      <c r="E53" s="169" t="s">
        <v>222</v>
      </c>
      <c r="F53" s="170" t="s">
        <v>223</v>
      </c>
      <c r="G53" s="171" t="s">
        <v>223</v>
      </c>
      <c r="H53" s="171" t="s">
        <v>2365</v>
      </c>
    </row>
    <row r="54" spans="1:8" ht="25.5" x14ac:dyDescent="0.15">
      <c r="A54" s="696"/>
      <c r="B54" s="699"/>
      <c r="C54" s="701" t="s">
        <v>227</v>
      </c>
      <c r="D54" s="702" t="s">
        <v>228</v>
      </c>
      <c r="E54" s="169" t="s">
        <v>225</v>
      </c>
      <c r="F54" s="170" t="s">
        <v>226</v>
      </c>
      <c r="G54" s="171" t="s">
        <v>2366</v>
      </c>
      <c r="H54" s="171" t="s">
        <v>2367</v>
      </c>
    </row>
    <row r="55" spans="1:8" ht="38.25" x14ac:dyDescent="0.15">
      <c r="A55" s="696"/>
      <c r="B55" s="699"/>
      <c r="C55" s="701"/>
      <c r="D55" s="702"/>
      <c r="E55" s="169" t="s">
        <v>229</v>
      </c>
      <c r="F55" s="170" t="s">
        <v>230</v>
      </c>
      <c r="G55" s="171" t="s">
        <v>2368</v>
      </c>
      <c r="H55" s="171" t="s">
        <v>2369</v>
      </c>
    </row>
    <row r="56" spans="1:8" ht="25.5" x14ac:dyDescent="0.15">
      <c r="A56" s="696"/>
      <c r="B56" s="699"/>
      <c r="C56" s="172" t="s">
        <v>232</v>
      </c>
      <c r="D56" s="173" t="s">
        <v>661</v>
      </c>
      <c r="E56" s="169" t="s">
        <v>231</v>
      </c>
      <c r="F56" s="170" t="s">
        <v>661</v>
      </c>
      <c r="G56" s="171" t="s">
        <v>2370</v>
      </c>
      <c r="H56" s="171" t="s">
        <v>765</v>
      </c>
    </row>
    <row r="57" spans="1:8" ht="76.5" x14ac:dyDescent="0.15">
      <c r="A57" s="696"/>
      <c r="B57" s="699"/>
      <c r="C57" s="701" t="s">
        <v>234</v>
      </c>
      <c r="D57" s="703" t="s">
        <v>2371</v>
      </c>
      <c r="E57" s="169" t="s">
        <v>233</v>
      </c>
      <c r="F57" s="175" t="s">
        <v>885</v>
      </c>
      <c r="G57" s="171" t="s">
        <v>2372</v>
      </c>
      <c r="H57" s="171" t="s">
        <v>2373</v>
      </c>
    </row>
    <row r="58" spans="1:8" x14ac:dyDescent="0.15">
      <c r="A58" s="696"/>
      <c r="B58" s="699"/>
      <c r="C58" s="701"/>
      <c r="D58" s="702"/>
      <c r="E58" s="169" t="s">
        <v>236</v>
      </c>
      <c r="F58" s="170" t="s">
        <v>235</v>
      </c>
      <c r="G58" s="171" t="s">
        <v>693</v>
      </c>
      <c r="H58" s="171" t="s">
        <v>766</v>
      </c>
    </row>
    <row r="59" spans="1:8" ht="25.5" x14ac:dyDescent="0.15">
      <c r="A59" s="696"/>
      <c r="B59" s="699"/>
      <c r="C59" s="701"/>
      <c r="D59" s="702"/>
      <c r="E59" s="169" t="s">
        <v>237</v>
      </c>
      <c r="F59" s="170" t="s">
        <v>238</v>
      </c>
      <c r="G59" s="171" t="s">
        <v>694</v>
      </c>
      <c r="H59" s="171" t="s">
        <v>2374</v>
      </c>
    </row>
    <row r="60" spans="1:8" ht="25.5" x14ac:dyDescent="0.15">
      <c r="A60" s="696"/>
      <c r="B60" s="699"/>
      <c r="C60" s="172" t="s">
        <v>241</v>
      </c>
      <c r="D60" s="173" t="s">
        <v>240</v>
      </c>
      <c r="E60" s="169" t="s">
        <v>239</v>
      </c>
      <c r="F60" s="170" t="s">
        <v>240</v>
      </c>
      <c r="G60" s="171" t="s">
        <v>2375</v>
      </c>
      <c r="H60" s="171" t="s">
        <v>767</v>
      </c>
    </row>
    <row r="61" spans="1:8" ht="25.5" x14ac:dyDescent="0.15">
      <c r="A61" s="696"/>
      <c r="B61" s="699"/>
      <c r="C61" s="172" t="s">
        <v>244</v>
      </c>
      <c r="D61" s="173" t="s">
        <v>243</v>
      </c>
      <c r="E61" s="169" t="s">
        <v>242</v>
      </c>
      <c r="F61" s="170" t="s">
        <v>243</v>
      </c>
      <c r="G61" s="170" t="s">
        <v>243</v>
      </c>
      <c r="H61" s="171" t="s">
        <v>768</v>
      </c>
    </row>
    <row r="62" spans="1:8" ht="25.5" x14ac:dyDescent="0.15">
      <c r="A62" s="696"/>
      <c r="B62" s="699"/>
      <c r="C62" s="172" t="s">
        <v>247</v>
      </c>
      <c r="D62" s="173" t="s">
        <v>245</v>
      </c>
      <c r="E62" s="169" t="s">
        <v>246</v>
      </c>
      <c r="F62" s="170" t="s">
        <v>245</v>
      </c>
      <c r="G62" s="171" t="s">
        <v>245</v>
      </c>
      <c r="H62" s="171" t="s">
        <v>2376</v>
      </c>
    </row>
    <row r="63" spans="1:8" ht="25.5" x14ac:dyDescent="0.15">
      <c r="A63" s="696"/>
      <c r="B63" s="699"/>
      <c r="C63" s="701" t="s">
        <v>250</v>
      </c>
      <c r="D63" s="703" t="s">
        <v>2377</v>
      </c>
      <c r="E63" s="169" t="s">
        <v>248</v>
      </c>
      <c r="F63" s="170" t="s">
        <v>249</v>
      </c>
      <c r="G63" s="171" t="s">
        <v>2378</v>
      </c>
      <c r="H63" s="171" t="s">
        <v>2379</v>
      </c>
    </row>
    <row r="64" spans="1:8" ht="25.5" x14ac:dyDescent="0.15">
      <c r="A64" s="696"/>
      <c r="B64" s="699"/>
      <c r="C64" s="701"/>
      <c r="D64" s="702"/>
      <c r="E64" s="169" t="s">
        <v>253</v>
      </c>
      <c r="F64" s="170" t="s">
        <v>252</v>
      </c>
      <c r="G64" s="171" t="s">
        <v>695</v>
      </c>
      <c r="H64" s="171" t="s">
        <v>2380</v>
      </c>
    </row>
    <row r="65" spans="1:8" ht="25.5" x14ac:dyDescent="0.15">
      <c r="A65" s="696"/>
      <c r="B65" s="699"/>
      <c r="C65" s="701"/>
      <c r="D65" s="702"/>
      <c r="E65" s="169" t="s">
        <v>254</v>
      </c>
      <c r="F65" s="170" t="s">
        <v>255</v>
      </c>
      <c r="G65" s="171" t="s">
        <v>696</v>
      </c>
      <c r="H65" s="171" t="s">
        <v>2381</v>
      </c>
    </row>
    <row r="66" spans="1:8" ht="25.5" x14ac:dyDescent="0.15">
      <c r="A66" s="696"/>
      <c r="B66" s="699"/>
      <c r="C66" s="701"/>
      <c r="D66" s="702"/>
      <c r="E66" s="169" t="s">
        <v>257</v>
      </c>
      <c r="F66" s="170" t="s">
        <v>256</v>
      </c>
      <c r="G66" s="171" t="s">
        <v>256</v>
      </c>
      <c r="H66" s="171" t="s">
        <v>2382</v>
      </c>
    </row>
    <row r="67" spans="1:8" ht="25.5" x14ac:dyDescent="0.15">
      <c r="A67" s="696"/>
      <c r="B67" s="699"/>
      <c r="C67" s="701"/>
      <c r="D67" s="702"/>
      <c r="E67" s="169" t="s">
        <v>258</v>
      </c>
      <c r="F67" s="170" t="s">
        <v>259</v>
      </c>
      <c r="G67" s="171" t="s">
        <v>697</v>
      </c>
      <c r="H67" s="171" t="s">
        <v>2383</v>
      </c>
    </row>
    <row r="68" spans="1:8" ht="25.5" x14ac:dyDescent="0.15">
      <c r="A68" s="696" t="s">
        <v>31</v>
      </c>
      <c r="B68" s="699" t="s">
        <v>67</v>
      </c>
      <c r="C68" s="172" t="s">
        <v>262</v>
      </c>
      <c r="D68" s="173" t="s">
        <v>261</v>
      </c>
      <c r="E68" s="169" t="s">
        <v>260</v>
      </c>
      <c r="F68" s="170" t="s">
        <v>261</v>
      </c>
      <c r="G68" s="171" t="s">
        <v>698</v>
      </c>
      <c r="H68" s="171" t="s">
        <v>2384</v>
      </c>
    </row>
    <row r="69" spans="1:8" ht="25.5" x14ac:dyDescent="0.15">
      <c r="A69" s="696"/>
      <c r="B69" s="699"/>
      <c r="C69" s="172" t="s">
        <v>265</v>
      </c>
      <c r="D69" s="173" t="s">
        <v>264</v>
      </c>
      <c r="E69" s="169" t="s">
        <v>263</v>
      </c>
      <c r="F69" s="170" t="s">
        <v>264</v>
      </c>
      <c r="G69" s="171" t="s">
        <v>699</v>
      </c>
      <c r="H69" s="171" t="s">
        <v>2385</v>
      </c>
    </row>
    <row r="70" spans="1:8" ht="51" x14ac:dyDescent="0.15">
      <c r="A70" s="696" t="s">
        <v>32</v>
      </c>
      <c r="B70" s="699" t="s">
        <v>68</v>
      </c>
      <c r="C70" s="172" t="s">
        <v>268</v>
      </c>
      <c r="D70" s="173" t="s">
        <v>267</v>
      </c>
      <c r="E70" s="169" t="s">
        <v>266</v>
      </c>
      <c r="F70" s="170" t="s">
        <v>267</v>
      </c>
      <c r="G70" s="171" t="s">
        <v>700</v>
      </c>
      <c r="H70" s="171" t="s">
        <v>2386</v>
      </c>
    </row>
    <row r="71" spans="1:8" x14ac:dyDescent="0.15">
      <c r="A71" s="696"/>
      <c r="B71" s="699"/>
      <c r="C71" s="701" t="s">
        <v>271</v>
      </c>
      <c r="D71" s="702" t="s">
        <v>272</v>
      </c>
      <c r="E71" s="169" t="s">
        <v>270</v>
      </c>
      <c r="F71" s="170" t="s">
        <v>269</v>
      </c>
      <c r="G71" s="171" t="s">
        <v>269</v>
      </c>
      <c r="H71" s="171" t="s">
        <v>769</v>
      </c>
    </row>
    <row r="72" spans="1:8" ht="38.25" x14ac:dyDescent="0.15">
      <c r="A72" s="696"/>
      <c r="B72" s="699"/>
      <c r="C72" s="701"/>
      <c r="D72" s="702"/>
      <c r="E72" s="169" t="s">
        <v>274</v>
      </c>
      <c r="F72" s="170" t="s">
        <v>273</v>
      </c>
      <c r="G72" s="171" t="s">
        <v>701</v>
      </c>
      <c r="H72" s="171" t="s">
        <v>2387</v>
      </c>
    </row>
    <row r="73" spans="1:8" x14ac:dyDescent="0.15">
      <c r="A73" s="696" t="s">
        <v>44</v>
      </c>
      <c r="B73" s="706" t="s">
        <v>2388</v>
      </c>
      <c r="C73" s="701" t="s">
        <v>277</v>
      </c>
      <c r="D73" s="702" t="s">
        <v>663</v>
      </c>
      <c r="E73" s="169" t="s">
        <v>276</v>
      </c>
      <c r="F73" s="170" t="s">
        <v>275</v>
      </c>
      <c r="G73" s="171" t="s">
        <v>702</v>
      </c>
      <c r="H73" s="171" t="s">
        <v>886</v>
      </c>
    </row>
    <row r="74" spans="1:8" ht="38.25" x14ac:dyDescent="0.15">
      <c r="A74" s="696"/>
      <c r="B74" s="699"/>
      <c r="C74" s="701"/>
      <c r="D74" s="702"/>
      <c r="E74" s="169" t="s">
        <v>278</v>
      </c>
      <c r="F74" s="175" t="s">
        <v>2389</v>
      </c>
      <c r="G74" s="175" t="s">
        <v>2390</v>
      </c>
      <c r="H74" s="171" t="s">
        <v>887</v>
      </c>
    </row>
    <row r="75" spans="1:8" ht="51" x14ac:dyDescent="0.15">
      <c r="A75" s="696" t="s">
        <v>33</v>
      </c>
      <c r="B75" s="699" t="s">
        <v>69</v>
      </c>
      <c r="C75" s="172" t="s">
        <v>281</v>
      </c>
      <c r="D75" s="173" t="s">
        <v>280</v>
      </c>
      <c r="E75" s="169" t="s">
        <v>279</v>
      </c>
      <c r="F75" s="170" t="s">
        <v>280</v>
      </c>
      <c r="G75" s="171" t="s">
        <v>2391</v>
      </c>
      <c r="H75" s="171" t="s">
        <v>888</v>
      </c>
    </row>
    <row r="76" spans="1:8" ht="25.5" x14ac:dyDescent="0.15">
      <c r="A76" s="696"/>
      <c r="B76" s="699"/>
      <c r="C76" s="172" t="s">
        <v>284</v>
      </c>
      <c r="D76" s="173" t="s">
        <v>283</v>
      </c>
      <c r="E76" s="169" t="s">
        <v>282</v>
      </c>
      <c r="F76" s="170" t="s">
        <v>283</v>
      </c>
      <c r="G76" s="171" t="s">
        <v>703</v>
      </c>
      <c r="H76" s="171" t="s">
        <v>770</v>
      </c>
    </row>
    <row r="77" spans="1:8" ht="25.5" x14ac:dyDescent="0.15">
      <c r="A77" s="696"/>
      <c r="B77" s="699"/>
      <c r="C77" s="172" t="s">
        <v>287</v>
      </c>
      <c r="D77" s="173" t="s">
        <v>286</v>
      </c>
      <c r="E77" s="169" t="s">
        <v>285</v>
      </c>
      <c r="F77" s="170" t="s">
        <v>286</v>
      </c>
      <c r="G77" s="171" t="s">
        <v>704</v>
      </c>
      <c r="H77" s="171" t="s">
        <v>2392</v>
      </c>
    </row>
    <row r="78" spans="1:8" ht="25.5" x14ac:dyDescent="0.15">
      <c r="A78" s="696"/>
      <c r="B78" s="699"/>
      <c r="C78" s="701" t="s">
        <v>290</v>
      </c>
      <c r="D78" s="702" t="s">
        <v>291</v>
      </c>
      <c r="E78" s="169" t="s">
        <v>288</v>
      </c>
      <c r="F78" s="170" t="s">
        <v>289</v>
      </c>
      <c r="G78" s="171" t="s">
        <v>705</v>
      </c>
      <c r="H78" s="171" t="s">
        <v>771</v>
      </c>
    </row>
    <row r="79" spans="1:8" ht="25.5" x14ac:dyDescent="0.15">
      <c r="A79" s="696"/>
      <c r="B79" s="699"/>
      <c r="C79" s="701"/>
      <c r="D79" s="702"/>
      <c r="E79" s="169" t="s">
        <v>292</v>
      </c>
      <c r="F79" s="170" t="s">
        <v>291</v>
      </c>
      <c r="G79" s="171" t="s">
        <v>706</v>
      </c>
      <c r="H79" s="171" t="s">
        <v>772</v>
      </c>
    </row>
    <row r="80" spans="1:8" ht="25.5" x14ac:dyDescent="0.15">
      <c r="A80" s="696" t="s">
        <v>34</v>
      </c>
      <c r="B80" s="699" t="s">
        <v>70</v>
      </c>
      <c r="C80" s="701" t="s">
        <v>295</v>
      </c>
      <c r="D80" s="702" t="s">
        <v>294</v>
      </c>
      <c r="E80" s="169" t="s">
        <v>293</v>
      </c>
      <c r="F80" s="170" t="s">
        <v>294</v>
      </c>
      <c r="G80" s="171" t="s">
        <v>2393</v>
      </c>
      <c r="H80" s="171" t="s">
        <v>773</v>
      </c>
    </row>
    <row r="81" spans="1:8" x14ac:dyDescent="0.15">
      <c r="A81" s="696"/>
      <c r="B81" s="699"/>
      <c r="C81" s="701"/>
      <c r="D81" s="702"/>
      <c r="E81" s="169" t="s">
        <v>296</v>
      </c>
      <c r="F81" s="170" t="s">
        <v>664</v>
      </c>
      <c r="G81" s="171" t="s">
        <v>664</v>
      </c>
      <c r="H81" s="171" t="s">
        <v>774</v>
      </c>
    </row>
    <row r="82" spans="1:8" ht="25.5" x14ac:dyDescent="0.15">
      <c r="A82" s="696"/>
      <c r="B82" s="699"/>
      <c r="C82" s="701" t="s">
        <v>299</v>
      </c>
      <c r="D82" s="702" t="s">
        <v>300</v>
      </c>
      <c r="E82" s="169" t="s">
        <v>297</v>
      </c>
      <c r="F82" s="170" t="s">
        <v>298</v>
      </c>
      <c r="G82" s="170" t="s">
        <v>298</v>
      </c>
      <c r="H82" s="171" t="s">
        <v>775</v>
      </c>
    </row>
    <row r="83" spans="1:8" x14ac:dyDescent="0.15">
      <c r="A83" s="696"/>
      <c r="B83" s="699"/>
      <c r="C83" s="701"/>
      <c r="D83" s="702"/>
      <c r="E83" s="169" t="s">
        <v>301</v>
      </c>
      <c r="F83" s="170" t="s">
        <v>302</v>
      </c>
      <c r="G83" s="170" t="s">
        <v>302</v>
      </c>
      <c r="H83" s="171" t="s">
        <v>2394</v>
      </c>
    </row>
    <row r="84" spans="1:8" x14ac:dyDescent="0.15">
      <c r="A84" s="696"/>
      <c r="B84" s="699"/>
      <c r="C84" s="701"/>
      <c r="D84" s="702"/>
      <c r="E84" s="169" t="s">
        <v>303</v>
      </c>
      <c r="F84" s="170" t="s">
        <v>304</v>
      </c>
      <c r="G84" s="171" t="s">
        <v>2395</v>
      </c>
      <c r="H84" s="171" t="s">
        <v>776</v>
      </c>
    </row>
    <row r="85" spans="1:8" x14ac:dyDescent="0.15">
      <c r="A85" s="696"/>
      <c r="B85" s="699"/>
      <c r="C85" s="172" t="s">
        <v>306</v>
      </c>
      <c r="D85" s="173" t="s">
        <v>2396</v>
      </c>
      <c r="E85" s="169" t="s">
        <v>305</v>
      </c>
      <c r="F85" s="170" t="s">
        <v>2396</v>
      </c>
      <c r="G85" s="171" t="s">
        <v>2397</v>
      </c>
      <c r="H85" s="171" t="s">
        <v>777</v>
      </c>
    </row>
    <row r="86" spans="1:8" x14ac:dyDescent="0.15">
      <c r="A86" s="696"/>
      <c r="B86" s="699"/>
      <c r="C86" s="172" t="s">
        <v>309</v>
      </c>
      <c r="D86" s="173" t="s">
        <v>308</v>
      </c>
      <c r="E86" s="169" t="s">
        <v>307</v>
      </c>
      <c r="F86" s="170" t="s">
        <v>308</v>
      </c>
      <c r="G86" s="171" t="s">
        <v>707</v>
      </c>
      <c r="H86" s="171" t="s">
        <v>778</v>
      </c>
    </row>
    <row r="87" spans="1:8" ht="25.5" x14ac:dyDescent="0.15">
      <c r="A87" s="696" t="s">
        <v>35</v>
      </c>
      <c r="B87" s="699" t="s">
        <v>71</v>
      </c>
      <c r="C87" s="701" t="s">
        <v>312</v>
      </c>
      <c r="D87" s="702" t="s">
        <v>311</v>
      </c>
      <c r="E87" s="169" t="s">
        <v>310</v>
      </c>
      <c r="F87" s="170" t="s">
        <v>311</v>
      </c>
      <c r="G87" s="171" t="s">
        <v>2398</v>
      </c>
      <c r="H87" s="171" t="s">
        <v>779</v>
      </c>
    </row>
    <row r="88" spans="1:8" x14ac:dyDescent="0.15">
      <c r="A88" s="696"/>
      <c r="B88" s="699"/>
      <c r="C88" s="701"/>
      <c r="D88" s="702"/>
      <c r="E88" s="169" t="s">
        <v>313</v>
      </c>
      <c r="F88" s="170" t="s">
        <v>314</v>
      </c>
      <c r="G88" s="171" t="s">
        <v>314</v>
      </c>
      <c r="H88" s="171" t="s">
        <v>780</v>
      </c>
    </row>
    <row r="89" spans="1:8" x14ac:dyDescent="0.15">
      <c r="A89" s="696"/>
      <c r="B89" s="699"/>
      <c r="C89" s="701" t="s">
        <v>317</v>
      </c>
      <c r="D89" s="702" t="s">
        <v>318</v>
      </c>
      <c r="E89" s="169" t="s">
        <v>315</v>
      </c>
      <c r="F89" s="170" t="s">
        <v>316</v>
      </c>
      <c r="G89" s="171" t="s">
        <v>708</v>
      </c>
      <c r="H89" s="171" t="s">
        <v>781</v>
      </c>
    </row>
    <row r="90" spans="1:8" ht="25.5" x14ac:dyDescent="0.15">
      <c r="A90" s="696"/>
      <c r="B90" s="699"/>
      <c r="C90" s="701"/>
      <c r="D90" s="702"/>
      <c r="E90" s="169" t="s">
        <v>319</v>
      </c>
      <c r="F90" s="170" t="s">
        <v>320</v>
      </c>
      <c r="G90" s="171" t="s">
        <v>709</v>
      </c>
      <c r="H90" s="171" t="s">
        <v>782</v>
      </c>
    </row>
    <row r="91" spans="1:8" x14ac:dyDescent="0.15">
      <c r="A91" s="696" t="s">
        <v>36</v>
      </c>
      <c r="B91" s="699" t="s">
        <v>72</v>
      </c>
      <c r="C91" s="701" t="s">
        <v>323</v>
      </c>
      <c r="D91" s="702" t="s">
        <v>666</v>
      </c>
      <c r="E91" s="169" t="s">
        <v>321</v>
      </c>
      <c r="F91" s="170" t="s">
        <v>322</v>
      </c>
      <c r="G91" s="171" t="s">
        <v>710</v>
      </c>
      <c r="H91" s="171" t="s">
        <v>783</v>
      </c>
    </row>
    <row r="92" spans="1:8" ht="25.5" x14ac:dyDescent="0.15">
      <c r="A92" s="696"/>
      <c r="B92" s="699"/>
      <c r="C92" s="701"/>
      <c r="D92" s="702"/>
      <c r="E92" s="169" t="s">
        <v>324</v>
      </c>
      <c r="F92" s="170" t="s">
        <v>325</v>
      </c>
      <c r="G92" s="171" t="s">
        <v>711</v>
      </c>
      <c r="H92" s="171" t="s">
        <v>784</v>
      </c>
    </row>
    <row r="93" spans="1:8" ht="25.5" x14ac:dyDescent="0.15">
      <c r="A93" s="696"/>
      <c r="B93" s="699"/>
      <c r="C93" s="701" t="s">
        <v>327</v>
      </c>
      <c r="D93" s="702" t="s">
        <v>328</v>
      </c>
      <c r="E93" s="169" t="s">
        <v>326</v>
      </c>
      <c r="F93" s="170" t="s">
        <v>667</v>
      </c>
      <c r="G93" s="171" t="s">
        <v>712</v>
      </c>
      <c r="H93" s="171" t="s">
        <v>785</v>
      </c>
    </row>
    <row r="94" spans="1:8" ht="38.25" x14ac:dyDescent="0.15">
      <c r="A94" s="696"/>
      <c r="B94" s="699"/>
      <c r="C94" s="701"/>
      <c r="D94" s="702"/>
      <c r="E94" s="169" t="s">
        <v>329</v>
      </c>
      <c r="F94" s="170" t="s">
        <v>792</v>
      </c>
      <c r="G94" s="171" t="s">
        <v>2399</v>
      </c>
      <c r="H94" s="171" t="s">
        <v>889</v>
      </c>
    </row>
    <row r="95" spans="1:8" ht="63.75" x14ac:dyDescent="0.15">
      <c r="A95" s="696" t="s">
        <v>37</v>
      </c>
      <c r="B95" s="699" t="s">
        <v>73</v>
      </c>
      <c r="C95" s="701" t="s">
        <v>332</v>
      </c>
      <c r="D95" s="702" t="s">
        <v>73</v>
      </c>
      <c r="E95" s="169" t="s">
        <v>330</v>
      </c>
      <c r="F95" s="170" t="s">
        <v>331</v>
      </c>
      <c r="G95" s="171" t="s">
        <v>713</v>
      </c>
      <c r="H95" s="171" t="s">
        <v>2400</v>
      </c>
    </row>
    <row r="96" spans="1:8" ht="51" x14ac:dyDescent="0.15">
      <c r="A96" s="696"/>
      <c r="B96" s="699"/>
      <c r="C96" s="701"/>
      <c r="D96" s="702"/>
      <c r="E96" s="169" t="s">
        <v>333</v>
      </c>
      <c r="F96" s="170" t="s">
        <v>334</v>
      </c>
      <c r="G96" s="171" t="s">
        <v>714</v>
      </c>
      <c r="H96" s="171" t="s">
        <v>2401</v>
      </c>
    </row>
    <row r="97" spans="1:8" ht="25.5" x14ac:dyDescent="0.15">
      <c r="A97" s="696"/>
      <c r="B97" s="699"/>
      <c r="C97" s="701"/>
      <c r="D97" s="702"/>
      <c r="E97" s="169" t="s">
        <v>336</v>
      </c>
      <c r="F97" s="170" t="s">
        <v>335</v>
      </c>
      <c r="G97" s="171" t="s">
        <v>715</v>
      </c>
      <c r="H97" s="171" t="s">
        <v>874</v>
      </c>
    </row>
    <row r="98" spans="1:8" x14ac:dyDescent="0.15">
      <c r="A98" s="696"/>
      <c r="B98" s="699"/>
      <c r="C98" s="701"/>
      <c r="D98" s="702"/>
      <c r="E98" s="169" t="s">
        <v>338</v>
      </c>
      <c r="F98" s="170" t="s">
        <v>337</v>
      </c>
      <c r="G98" s="171" t="s">
        <v>337</v>
      </c>
      <c r="H98" s="171" t="s">
        <v>788</v>
      </c>
    </row>
    <row r="99" spans="1:8" ht="25.5" x14ac:dyDescent="0.15">
      <c r="A99" s="696"/>
      <c r="B99" s="699"/>
      <c r="C99" s="701"/>
      <c r="D99" s="702"/>
      <c r="E99" s="169" t="s">
        <v>339</v>
      </c>
      <c r="F99" s="170" t="s">
        <v>340</v>
      </c>
      <c r="G99" s="171" t="s">
        <v>2402</v>
      </c>
      <c r="H99" s="171" t="s">
        <v>789</v>
      </c>
    </row>
    <row r="100" spans="1:8" ht="25.5" x14ac:dyDescent="0.15">
      <c r="A100" s="696" t="s">
        <v>38</v>
      </c>
      <c r="B100" s="699" t="s">
        <v>74</v>
      </c>
      <c r="C100" s="701" t="s">
        <v>344</v>
      </c>
      <c r="D100" s="702" t="s">
        <v>74</v>
      </c>
      <c r="E100" s="169" t="s">
        <v>342</v>
      </c>
      <c r="F100" s="170" t="s">
        <v>343</v>
      </c>
      <c r="G100" s="171" t="s">
        <v>341</v>
      </c>
      <c r="H100" s="171" t="s">
        <v>890</v>
      </c>
    </row>
    <row r="101" spans="1:8" x14ac:dyDescent="0.15">
      <c r="A101" s="696"/>
      <c r="B101" s="699"/>
      <c r="C101" s="701"/>
      <c r="D101" s="702"/>
      <c r="E101" s="169" t="s">
        <v>346</v>
      </c>
      <c r="F101" s="170" t="s">
        <v>347</v>
      </c>
      <c r="G101" s="171" t="s">
        <v>345</v>
      </c>
      <c r="H101" s="171" t="s">
        <v>790</v>
      </c>
    </row>
    <row r="102" spans="1:8" x14ac:dyDescent="0.15">
      <c r="A102" s="696"/>
      <c r="B102" s="699"/>
      <c r="C102" s="701"/>
      <c r="D102" s="702"/>
      <c r="E102" s="169" t="s">
        <v>349</v>
      </c>
      <c r="F102" s="170" t="s">
        <v>348</v>
      </c>
      <c r="G102" s="171" t="s">
        <v>348</v>
      </c>
      <c r="H102" s="171" t="s">
        <v>791</v>
      </c>
    </row>
    <row r="103" spans="1:8" ht="38.25" x14ac:dyDescent="0.15">
      <c r="A103" s="696"/>
      <c r="B103" s="699"/>
      <c r="C103" s="701"/>
      <c r="D103" s="702"/>
      <c r="E103" s="169" t="s">
        <v>350</v>
      </c>
      <c r="F103" s="170" t="s">
        <v>351</v>
      </c>
      <c r="G103" s="170" t="s">
        <v>351</v>
      </c>
      <c r="H103" s="171" t="s">
        <v>891</v>
      </c>
    </row>
    <row r="104" spans="1:8" ht="25.5" x14ac:dyDescent="0.15">
      <c r="A104" s="696"/>
      <c r="B104" s="699"/>
      <c r="C104" s="701"/>
      <c r="D104" s="702"/>
      <c r="E104" s="169" t="s">
        <v>352</v>
      </c>
      <c r="F104" s="170" t="s">
        <v>353</v>
      </c>
      <c r="G104" s="171" t="s">
        <v>2403</v>
      </c>
      <c r="H104" s="171" t="s">
        <v>793</v>
      </c>
    </row>
    <row r="105" spans="1:8" ht="51" x14ac:dyDescent="0.15">
      <c r="A105" s="696"/>
      <c r="B105" s="699"/>
      <c r="C105" s="701"/>
      <c r="D105" s="702"/>
      <c r="E105" s="169" t="s">
        <v>354</v>
      </c>
      <c r="F105" s="170" t="s">
        <v>355</v>
      </c>
      <c r="G105" s="171" t="s">
        <v>716</v>
      </c>
      <c r="H105" s="171" t="s">
        <v>2404</v>
      </c>
    </row>
    <row r="106" spans="1:8" ht="25.5" x14ac:dyDescent="0.15">
      <c r="A106" s="696"/>
      <c r="B106" s="699"/>
      <c r="C106" s="701"/>
      <c r="D106" s="702"/>
      <c r="E106" s="169" t="s">
        <v>357</v>
      </c>
      <c r="F106" s="170" t="s">
        <v>356</v>
      </c>
      <c r="G106" s="171" t="s">
        <v>356</v>
      </c>
      <c r="H106" s="171" t="s">
        <v>794</v>
      </c>
    </row>
    <row r="107" spans="1:8" ht="38.25" x14ac:dyDescent="0.15">
      <c r="A107" s="696"/>
      <c r="B107" s="699"/>
      <c r="C107" s="701"/>
      <c r="D107" s="702"/>
      <c r="E107" s="169" t="s">
        <v>358</v>
      </c>
      <c r="F107" s="170" t="s">
        <v>359</v>
      </c>
      <c r="G107" s="171" t="s">
        <v>717</v>
      </c>
      <c r="H107" s="171" t="s">
        <v>2405</v>
      </c>
    </row>
    <row r="108" spans="1:8" ht="51" x14ac:dyDescent="0.15">
      <c r="A108" s="696" t="s">
        <v>39</v>
      </c>
      <c r="B108" s="699" t="s">
        <v>75</v>
      </c>
      <c r="C108" s="701" t="s">
        <v>362</v>
      </c>
      <c r="D108" s="702" t="s">
        <v>75</v>
      </c>
      <c r="E108" s="169" t="s">
        <v>360</v>
      </c>
      <c r="F108" s="170" t="s">
        <v>361</v>
      </c>
      <c r="G108" s="171" t="s">
        <v>718</v>
      </c>
      <c r="H108" s="171" t="s">
        <v>2406</v>
      </c>
    </row>
    <row r="109" spans="1:8" ht="51" x14ac:dyDescent="0.15">
      <c r="A109" s="696"/>
      <c r="B109" s="699"/>
      <c r="C109" s="701"/>
      <c r="D109" s="702"/>
      <c r="E109" s="169" t="s">
        <v>363</v>
      </c>
      <c r="F109" s="170" t="s">
        <v>364</v>
      </c>
      <c r="G109" s="170" t="s">
        <v>364</v>
      </c>
      <c r="H109" s="171" t="s">
        <v>2407</v>
      </c>
    </row>
    <row r="110" spans="1:8" x14ac:dyDescent="0.15">
      <c r="A110" s="696"/>
      <c r="B110" s="699"/>
      <c r="C110" s="701"/>
      <c r="D110" s="702"/>
      <c r="E110" s="169" t="s">
        <v>365</v>
      </c>
      <c r="F110" s="170" t="s">
        <v>787</v>
      </c>
      <c r="G110" s="171" t="s">
        <v>366</v>
      </c>
      <c r="H110" s="171" t="s">
        <v>795</v>
      </c>
    </row>
    <row r="111" spans="1:8" ht="25.5" x14ac:dyDescent="0.15">
      <c r="A111" s="696"/>
      <c r="B111" s="699"/>
      <c r="C111" s="701"/>
      <c r="D111" s="702"/>
      <c r="E111" s="169" t="s">
        <v>368</v>
      </c>
      <c r="F111" s="170" t="s">
        <v>367</v>
      </c>
      <c r="G111" s="171" t="s">
        <v>367</v>
      </c>
      <c r="H111" s="171" t="s">
        <v>875</v>
      </c>
    </row>
    <row r="112" spans="1:8" ht="25.5" x14ac:dyDescent="0.15">
      <c r="A112" s="696"/>
      <c r="B112" s="699"/>
      <c r="C112" s="701"/>
      <c r="D112" s="702"/>
      <c r="E112" s="169" t="s">
        <v>369</v>
      </c>
      <c r="F112" s="170" t="s">
        <v>370</v>
      </c>
      <c r="G112" s="171" t="s">
        <v>370</v>
      </c>
      <c r="H112" s="171" t="s">
        <v>797</v>
      </c>
    </row>
    <row r="113" spans="1:8" x14ac:dyDescent="0.15">
      <c r="A113" s="696"/>
      <c r="B113" s="699"/>
      <c r="C113" s="701"/>
      <c r="D113" s="702"/>
      <c r="E113" s="169" t="s">
        <v>372</v>
      </c>
      <c r="F113" s="170" t="s">
        <v>371</v>
      </c>
      <c r="G113" s="171" t="s">
        <v>371</v>
      </c>
      <c r="H113" s="171" t="s">
        <v>798</v>
      </c>
    </row>
    <row r="114" spans="1:8" ht="38.25" x14ac:dyDescent="0.15">
      <c r="A114" s="696" t="s">
        <v>40</v>
      </c>
      <c r="B114" s="699" t="s">
        <v>76</v>
      </c>
      <c r="C114" s="172" t="s">
        <v>375</v>
      </c>
      <c r="D114" s="173" t="s">
        <v>374</v>
      </c>
      <c r="E114" s="169" t="s">
        <v>373</v>
      </c>
      <c r="F114" s="170" t="s">
        <v>374</v>
      </c>
      <c r="G114" s="171" t="s">
        <v>719</v>
      </c>
      <c r="H114" s="171" t="s">
        <v>2408</v>
      </c>
    </row>
    <row r="115" spans="1:8" ht="51" x14ac:dyDescent="0.15">
      <c r="A115" s="696"/>
      <c r="B115" s="699"/>
      <c r="C115" s="172" t="s">
        <v>378</v>
      </c>
      <c r="D115" s="173" t="s">
        <v>377</v>
      </c>
      <c r="E115" s="169" t="s">
        <v>376</v>
      </c>
      <c r="F115" s="170" t="s">
        <v>807</v>
      </c>
      <c r="G115" s="171" t="s">
        <v>720</v>
      </c>
      <c r="H115" s="171" t="s">
        <v>2409</v>
      </c>
    </row>
    <row r="116" spans="1:8" ht="63.75" x14ac:dyDescent="0.15">
      <c r="A116" s="696" t="s">
        <v>41</v>
      </c>
      <c r="B116" s="699" t="s">
        <v>77</v>
      </c>
      <c r="C116" s="172" t="s">
        <v>381</v>
      </c>
      <c r="D116" s="173" t="s">
        <v>380</v>
      </c>
      <c r="E116" s="169" t="s">
        <v>379</v>
      </c>
      <c r="F116" s="170" t="s">
        <v>2410</v>
      </c>
      <c r="G116" s="171" t="s">
        <v>721</v>
      </c>
      <c r="H116" s="171" t="s">
        <v>2411</v>
      </c>
    </row>
    <row r="117" spans="1:8" ht="38.25" x14ac:dyDescent="0.15">
      <c r="A117" s="696"/>
      <c r="B117" s="699"/>
      <c r="C117" s="172" t="s">
        <v>384</v>
      </c>
      <c r="D117" s="173" t="s">
        <v>383</v>
      </c>
      <c r="E117" s="169" t="s">
        <v>382</v>
      </c>
      <c r="F117" s="170" t="s">
        <v>383</v>
      </c>
      <c r="G117" s="171" t="s">
        <v>2412</v>
      </c>
      <c r="H117" s="171" t="s">
        <v>799</v>
      </c>
    </row>
    <row r="118" spans="1:8" ht="25.5" x14ac:dyDescent="0.15">
      <c r="A118" s="696"/>
      <c r="B118" s="699"/>
      <c r="C118" s="701" t="s">
        <v>387</v>
      </c>
      <c r="D118" s="702" t="s">
        <v>388</v>
      </c>
      <c r="E118" s="169" t="s">
        <v>386</v>
      </c>
      <c r="F118" s="170" t="s">
        <v>796</v>
      </c>
      <c r="G118" s="171" t="s">
        <v>385</v>
      </c>
      <c r="H118" s="171" t="s">
        <v>876</v>
      </c>
    </row>
    <row r="119" spans="1:8" ht="25.5" x14ac:dyDescent="0.15">
      <c r="A119" s="696"/>
      <c r="B119" s="699"/>
      <c r="C119" s="701"/>
      <c r="D119" s="702"/>
      <c r="E119" s="169" t="s">
        <v>390</v>
      </c>
      <c r="F119" s="170" t="s">
        <v>389</v>
      </c>
      <c r="G119" s="171" t="s">
        <v>389</v>
      </c>
      <c r="H119" s="171" t="s">
        <v>892</v>
      </c>
    </row>
    <row r="120" spans="1:8" ht="38.25" x14ac:dyDescent="0.15">
      <c r="A120" s="696"/>
      <c r="B120" s="699"/>
      <c r="C120" s="172" t="s">
        <v>393</v>
      </c>
      <c r="D120" s="173" t="s">
        <v>392</v>
      </c>
      <c r="E120" s="169" t="s">
        <v>391</v>
      </c>
      <c r="F120" s="170" t="s">
        <v>392</v>
      </c>
      <c r="G120" s="171" t="s">
        <v>722</v>
      </c>
      <c r="H120" s="171" t="s">
        <v>2413</v>
      </c>
    </row>
    <row r="121" spans="1:8" ht="63.75" x14ac:dyDescent="0.15">
      <c r="A121" s="696" t="s">
        <v>42</v>
      </c>
      <c r="B121" s="699" t="s">
        <v>78</v>
      </c>
      <c r="C121" s="701" t="s">
        <v>396</v>
      </c>
      <c r="D121" s="702" t="s">
        <v>397</v>
      </c>
      <c r="E121" s="169" t="s">
        <v>394</v>
      </c>
      <c r="F121" s="170" t="s">
        <v>395</v>
      </c>
      <c r="G121" s="171" t="s">
        <v>2414</v>
      </c>
      <c r="H121" s="171" t="s">
        <v>877</v>
      </c>
    </row>
    <row r="122" spans="1:8" ht="25.5" x14ac:dyDescent="0.15">
      <c r="A122" s="696"/>
      <c r="B122" s="699"/>
      <c r="C122" s="701"/>
      <c r="D122" s="702"/>
      <c r="E122" s="169" t="s">
        <v>398</v>
      </c>
      <c r="F122" s="170" t="s">
        <v>399</v>
      </c>
      <c r="G122" s="171" t="s">
        <v>723</v>
      </c>
      <c r="H122" s="171" t="s">
        <v>878</v>
      </c>
    </row>
    <row r="123" spans="1:8" ht="25.5" x14ac:dyDescent="0.15">
      <c r="A123" s="696"/>
      <c r="B123" s="699"/>
      <c r="C123" s="172" t="s">
        <v>402</v>
      </c>
      <c r="D123" s="173" t="s">
        <v>401</v>
      </c>
      <c r="E123" s="169" t="s">
        <v>400</v>
      </c>
      <c r="F123" s="170" t="s">
        <v>2415</v>
      </c>
      <c r="G123" s="171" t="s">
        <v>2416</v>
      </c>
      <c r="H123" s="171" t="s">
        <v>800</v>
      </c>
    </row>
    <row r="124" spans="1:8" x14ac:dyDescent="0.15">
      <c r="A124" s="696" t="s">
        <v>43</v>
      </c>
      <c r="B124" s="699" t="s">
        <v>79</v>
      </c>
      <c r="C124" s="172" t="s">
        <v>405</v>
      </c>
      <c r="D124" s="173" t="s">
        <v>403</v>
      </c>
      <c r="E124" s="169" t="s">
        <v>404</v>
      </c>
      <c r="F124" s="170" t="s">
        <v>403</v>
      </c>
      <c r="G124" s="171" t="s">
        <v>2417</v>
      </c>
      <c r="H124" s="171" t="s">
        <v>801</v>
      </c>
    </row>
    <row r="125" spans="1:8" ht="25.5" x14ac:dyDescent="0.15">
      <c r="A125" s="696"/>
      <c r="B125" s="699"/>
      <c r="C125" s="701" t="s">
        <v>408</v>
      </c>
      <c r="D125" s="702" t="s">
        <v>409</v>
      </c>
      <c r="E125" s="169" t="s">
        <v>407</v>
      </c>
      <c r="F125" s="170" t="s">
        <v>406</v>
      </c>
      <c r="G125" s="171" t="s">
        <v>406</v>
      </c>
      <c r="H125" s="171" t="s">
        <v>802</v>
      </c>
    </row>
    <row r="126" spans="1:8" x14ac:dyDescent="0.15">
      <c r="A126" s="696"/>
      <c r="B126" s="699"/>
      <c r="C126" s="701"/>
      <c r="D126" s="702"/>
      <c r="E126" s="169" t="s">
        <v>411</v>
      </c>
      <c r="F126" s="170" t="s">
        <v>410</v>
      </c>
      <c r="G126" s="171" t="s">
        <v>410</v>
      </c>
      <c r="H126" s="171" t="s">
        <v>2418</v>
      </c>
    </row>
    <row r="127" spans="1:8" ht="38.25" x14ac:dyDescent="0.15">
      <c r="A127" s="696"/>
      <c r="B127" s="699"/>
      <c r="C127" s="172" t="s">
        <v>414</v>
      </c>
      <c r="D127" s="173" t="s">
        <v>413</v>
      </c>
      <c r="E127" s="169" t="s">
        <v>412</v>
      </c>
      <c r="F127" s="170" t="s">
        <v>786</v>
      </c>
      <c r="G127" s="171" t="s">
        <v>724</v>
      </c>
      <c r="H127" s="171" t="s">
        <v>893</v>
      </c>
    </row>
    <row r="128" spans="1:8" ht="25.5" x14ac:dyDescent="0.15">
      <c r="A128" s="696"/>
      <c r="B128" s="699"/>
      <c r="C128" s="172" t="s">
        <v>417</v>
      </c>
      <c r="D128" s="173" t="s">
        <v>416</v>
      </c>
      <c r="E128" s="169" t="s">
        <v>415</v>
      </c>
      <c r="F128" s="170" t="s">
        <v>416</v>
      </c>
      <c r="G128" s="171" t="s">
        <v>725</v>
      </c>
      <c r="H128" s="171" t="s">
        <v>803</v>
      </c>
    </row>
    <row r="129" spans="1:8" x14ac:dyDescent="0.15">
      <c r="A129" s="696"/>
      <c r="B129" s="699"/>
      <c r="C129" s="701" t="s">
        <v>420</v>
      </c>
      <c r="D129" s="702" t="s">
        <v>421</v>
      </c>
      <c r="E129" s="169" t="s">
        <v>418</v>
      </c>
      <c r="F129" s="170" t="s">
        <v>419</v>
      </c>
      <c r="G129" s="171" t="s">
        <v>726</v>
      </c>
      <c r="H129" s="171" t="s">
        <v>804</v>
      </c>
    </row>
    <row r="130" spans="1:8" ht="25.5" x14ac:dyDescent="0.15">
      <c r="A130" s="696"/>
      <c r="B130" s="699"/>
      <c r="C130" s="701"/>
      <c r="D130" s="702"/>
      <c r="E130" s="169" t="s">
        <v>422</v>
      </c>
      <c r="F130" s="170" t="s">
        <v>838</v>
      </c>
      <c r="G130" s="171" t="s">
        <v>727</v>
      </c>
      <c r="H130" s="171" t="s">
        <v>894</v>
      </c>
    </row>
    <row r="131" spans="1:8" ht="51" x14ac:dyDescent="0.15">
      <c r="A131" s="696"/>
      <c r="B131" s="699"/>
      <c r="C131" s="701"/>
      <c r="D131" s="702"/>
      <c r="E131" s="169" t="s">
        <v>423</v>
      </c>
      <c r="F131" s="170" t="s">
        <v>424</v>
      </c>
      <c r="G131" s="171" t="s">
        <v>2419</v>
      </c>
      <c r="H131" s="171" t="s">
        <v>805</v>
      </c>
    </row>
    <row r="132" spans="1:8" ht="51" x14ac:dyDescent="0.15">
      <c r="A132" s="696" t="s">
        <v>44</v>
      </c>
      <c r="B132" s="706" t="s">
        <v>2420</v>
      </c>
      <c r="C132" s="701" t="s">
        <v>427</v>
      </c>
      <c r="D132" s="702" t="s">
        <v>80</v>
      </c>
      <c r="E132" s="169" t="s">
        <v>425</v>
      </c>
      <c r="F132" s="170" t="s">
        <v>426</v>
      </c>
      <c r="G132" s="171" t="s">
        <v>728</v>
      </c>
      <c r="H132" s="171" t="s">
        <v>895</v>
      </c>
    </row>
    <row r="133" spans="1:8" ht="127.5" x14ac:dyDescent="0.15">
      <c r="A133" s="696"/>
      <c r="B133" s="699"/>
      <c r="C133" s="701"/>
      <c r="D133" s="702"/>
      <c r="E133" s="169" t="s">
        <v>428</v>
      </c>
      <c r="F133" s="170" t="s">
        <v>806</v>
      </c>
      <c r="G133" s="171" t="s">
        <v>729</v>
      </c>
      <c r="H133" s="171" t="s">
        <v>2421</v>
      </c>
    </row>
    <row r="134" spans="1:8" x14ac:dyDescent="0.15">
      <c r="A134" s="696"/>
      <c r="B134" s="699"/>
      <c r="C134" s="172" t="s">
        <v>431</v>
      </c>
      <c r="D134" s="173" t="s">
        <v>430</v>
      </c>
      <c r="E134" s="169" t="s">
        <v>429</v>
      </c>
      <c r="F134" s="170" t="s">
        <v>815</v>
      </c>
      <c r="G134" s="171" t="s">
        <v>430</v>
      </c>
      <c r="H134" s="171" t="s">
        <v>809</v>
      </c>
    </row>
    <row r="135" spans="1:8" ht="51" x14ac:dyDescent="0.15">
      <c r="A135" s="696" t="s">
        <v>45</v>
      </c>
      <c r="B135" s="699" t="s">
        <v>81</v>
      </c>
      <c r="C135" s="701" t="s">
        <v>434</v>
      </c>
      <c r="D135" s="702" t="s">
        <v>435</v>
      </c>
      <c r="E135" s="169" t="s">
        <v>432</v>
      </c>
      <c r="F135" s="170" t="s">
        <v>433</v>
      </c>
      <c r="G135" s="171" t="s">
        <v>2422</v>
      </c>
      <c r="H135" s="171" t="s">
        <v>2423</v>
      </c>
    </row>
    <row r="136" spans="1:8" x14ac:dyDescent="0.15">
      <c r="A136" s="696"/>
      <c r="B136" s="699"/>
      <c r="C136" s="701"/>
      <c r="D136" s="702"/>
      <c r="E136" s="169" t="s">
        <v>436</v>
      </c>
      <c r="F136" s="170" t="s">
        <v>437</v>
      </c>
      <c r="G136" s="171" t="s">
        <v>2424</v>
      </c>
      <c r="H136" s="171" t="s">
        <v>2425</v>
      </c>
    </row>
    <row r="137" spans="1:8" ht="25.5" x14ac:dyDescent="0.15">
      <c r="A137" s="696"/>
      <c r="B137" s="699"/>
      <c r="C137" s="172" t="s">
        <v>440</v>
      </c>
      <c r="D137" s="173" t="s">
        <v>439</v>
      </c>
      <c r="E137" s="169" t="s">
        <v>438</v>
      </c>
      <c r="F137" s="170" t="s">
        <v>439</v>
      </c>
      <c r="G137" s="171" t="s">
        <v>439</v>
      </c>
      <c r="H137" s="171" t="s">
        <v>810</v>
      </c>
    </row>
    <row r="138" spans="1:8" ht="38.25" x14ac:dyDescent="0.15">
      <c r="A138" s="696"/>
      <c r="B138" s="699"/>
      <c r="C138" s="172" t="s">
        <v>443</v>
      </c>
      <c r="D138" s="173" t="s">
        <v>442</v>
      </c>
      <c r="E138" s="169" t="s">
        <v>441</v>
      </c>
      <c r="F138" s="170" t="s">
        <v>442</v>
      </c>
      <c r="G138" s="171" t="s">
        <v>730</v>
      </c>
      <c r="H138" s="171" t="s">
        <v>811</v>
      </c>
    </row>
    <row r="139" spans="1:8" ht="51" x14ac:dyDescent="0.15">
      <c r="A139" s="696"/>
      <c r="B139" s="699"/>
      <c r="C139" s="172" t="s">
        <v>446</v>
      </c>
      <c r="D139" s="173" t="s">
        <v>445</v>
      </c>
      <c r="E139" s="169" t="s">
        <v>444</v>
      </c>
      <c r="F139" s="170" t="s">
        <v>445</v>
      </c>
      <c r="G139" s="171" t="s">
        <v>731</v>
      </c>
      <c r="H139" s="171" t="s">
        <v>896</v>
      </c>
    </row>
    <row r="140" spans="1:8" ht="25.5" x14ac:dyDescent="0.15">
      <c r="A140" s="696" t="s">
        <v>46</v>
      </c>
      <c r="B140" s="699" t="s">
        <v>2426</v>
      </c>
      <c r="C140" s="172" t="s">
        <v>449</v>
      </c>
      <c r="D140" s="173" t="s">
        <v>2427</v>
      </c>
      <c r="E140" s="169" t="s">
        <v>447</v>
      </c>
      <c r="F140" s="170" t="s">
        <v>2427</v>
      </c>
      <c r="G140" s="171" t="s">
        <v>2428</v>
      </c>
      <c r="H140" s="171" t="s">
        <v>2429</v>
      </c>
    </row>
    <row r="141" spans="1:8" x14ac:dyDescent="0.15">
      <c r="A141" s="696"/>
      <c r="B141" s="699"/>
      <c r="C141" s="701" t="s">
        <v>452</v>
      </c>
      <c r="D141" s="702" t="s">
        <v>453</v>
      </c>
      <c r="E141" s="169" t="s">
        <v>451</v>
      </c>
      <c r="F141" s="170" t="s">
        <v>450</v>
      </c>
      <c r="G141" s="171" t="s">
        <v>450</v>
      </c>
      <c r="H141" s="171" t="s">
        <v>812</v>
      </c>
    </row>
    <row r="142" spans="1:8" x14ac:dyDescent="0.15">
      <c r="A142" s="696"/>
      <c r="B142" s="699"/>
      <c r="C142" s="701"/>
      <c r="D142" s="702"/>
      <c r="E142" s="169" t="s">
        <v>455</v>
      </c>
      <c r="F142" s="170" t="s">
        <v>454</v>
      </c>
      <c r="G142" s="171" t="s">
        <v>454</v>
      </c>
      <c r="H142" s="171" t="s">
        <v>813</v>
      </c>
    </row>
    <row r="143" spans="1:8" x14ac:dyDescent="0.15">
      <c r="A143" s="105" t="s">
        <v>47</v>
      </c>
      <c r="B143" s="177" t="s">
        <v>82</v>
      </c>
      <c r="C143" s="172" t="s">
        <v>457</v>
      </c>
      <c r="D143" s="173" t="s">
        <v>82</v>
      </c>
      <c r="E143" s="169" t="s">
        <v>456</v>
      </c>
      <c r="F143" s="170" t="s">
        <v>82</v>
      </c>
      <c r="G143" s="171" t="s">
        <v>732</v>
      </c>
      <c r="H143" s="171" t="s">
        <v>814</v>
      </c>
    </row>
    <row r="144" spans="1:8" x14ac:dyDescent="0.15">
      <c r="A144" s="105" t="s">
        <v>48</v>
      </c>
      <c r="B144" s="177" t="s">
        <v>83</v>
      </c>
      <c r="C144" s="172" t="s">
        <v>459</v>
      </c>
      <c r="D144" s="173" t="s">
        <v>83</v>
      </c>
      <c r="E144" s="169" t="s">
        <v>458</v>
      </c>
      <c r="F144" s="170" t="s">
        <v>83</v>
      </c>
      <c r="G144" s="171" t="s">
        <v>2430</v>
      </c>
      <c r="H144" s="171" t="s">
        <v>2431</v>
      </c>
    </row>
    <row r="145" spans="1:8" ht="25.5" x14ac:dyDescent="0.15">
      <c r="A145" s="696" t="s">
        <v>49</v>
      </c>
      <c r="B145" s="699" t="s">
        <v>84</v>
      </c>
      <c r="C145" s="701" t="s">
        <v>462</v>
      </c>
      <c r="D145" s="702" t="s">
        <v>84</v>
      </c>
      <c r="E145" s="169" t="s">
        <v>460</v>
      </c>
      <c r="F145" s="170" t="s">
        <v>461</v>
      </c>
      <c r="G145" s="171" t="s">
        <v>461</v>
      </c>
      <c r="H145" s="171" t="s">
        <v>2432</v>
      </c>
    </row>
    <row r="146" spans="1:8" x14ac:dyDescent="0.15">
      <c r="A146" s="696"/>
      <c r="B146" s="699"/>
      <c r="C146" s="701"/>
      <c r="D146" s="702"/>
      <c r="E146" s="169" t="s">
        <v>463</v>
      </c>
      <c r="F146" s="170" t="s">
        <v>464</v>
      </c>
      <c r="G146" s="171" t="s">
        <v>464</v>
      </c>
      <c r="H146" s="171" t="s">
        <v>816</v>
      </c>
    </row>
    <row r="147" spans="1:8" ht="25.5" x14ac:dyDescent="0.15">
      <c r="A147" s="696" t="s">
        <v>50</v>
      </c>
      <c r="B147" s="699" t="s">
        <v>85</v>
      </c>
      <c r="C147" s="701" t="s">
        <v>467</v>
      </c>
      <c r="D147" s="702" t="s">
        <v>85</v>
      </c>
      <c r="E147" s="169" t="s">
        <v>466</v>
      </c>
      <c r="F147" s="170" t="s">
        <v>465</v>
      </c>
      <c r="G147" s="171" t="s">
        <v>2433</v>
      </c>
      <c r="H147" s="171" t="s">
        <v>879</v>
      </c>
    </row>
    <row r="148" spans="1:8" x14ac:dyDescent="0.15">
      <c r="A148" s="696"/>
      <c r="B148" s="699"/>
      <c r="C148" s="701"/>
      <c r="D148" s="702"/>
      <c r="E148" s="169" t="s">
        <v>468</v>
      </c>
      <c r="F148" s="170" t="s">
        <v>469</v>
      </c>
      <c r="G148" s="171" t="s">
        <v>733</v>
      </c>
      <c r="H148" s="171" t="s">
        <v>817</v>
      </c>
    </row>
    <row r="149" spans="1:8" ht="25.5" x14ac:dyDescent="0.15">
      <c r="A149" s="696" t="s">
        <v>51</v>
      </c>
      <c r="B149" s="699" t="s">
        <v>86</v>
      </c>
      <c r="C149" s="172" t="s">
        <v>472</v>
      </c>
      <c r="D149" s="173" t="s">
        <v>471</v>
      </c>
      <c r="E149" s="169" t="s">
        <v>470</v>
      </c>
      <c r="F149" s="170" t="s">
        <v>471</v>
      </c>
      <c r="G149" s="171" t="s">
        <v>734</v>
      </c>
      <c r="H149" s="171" t="s">
        <v>818</v>
      </c>
    </row>
    <row r="150" spans="1:8" x14ac:dyDescent="0.15">
      <c r="A150" s="696"/>
      <c r="B150" s="699"/>
      <c r="C150" s="172" t="s">
        <v>474</v>
      </c>
      <c r="D150" s="173" t="s">
        <v>475</v>
      </c>
      <c r="E150" s="169" t="s">
        <v>473</v>
      </c>
      <c r="F150" s="170" t="s">
        <v>475</v>
      </c>
      <c r="G150" s="171" t="s">
        <v>475</v>
      </c>
      <c r="H150" s="171" t="s">
        <v>819</v>
      </c>
    </row>
    <row r="151" spans="1:8" ht="25.5" x14ac:dyDescent="0.15">
      <c r="A151" s="696"/>
      <c r="B151" s="699"/>
      <c r="C151" s="589" t="s">
        <v>477</v>
      </c>
      <c r="D151" s="594" t="s">
        <v>2434</v>
      </c>
      <c r="E151" s="589" t="s">
        <v>476</v>
      </c>
      <c r="F151" s="595" t="s">
        <v>2435</v>
      </c>
      <c r="G151" s="592" t="s">
        <v>2436</v>
      </c>
      <c r="H151" s="596" t="s">
        <v>905</v>
      </c>
    </row>
    <row r="152" spans="1:8" x14ac:dyDescent="0.15">
      <c r="A152" s="696" t="s">
        <v>52</v>
      </c>
      <c r="B152" s="699" t="s">
        <v>87</v>
      </c>
      <c r="C152" s="701" t="s">
        <v>481</v>
      </c>
      <c r="D152" s="702" t="s">
        <v>482</v>
      </c>
      <c r="E152" s="169" t="s">
        <v>480</v>
      </c>
      <c r="F152" s="170" t="s">
        <v>479</v>
      </c>
      <c r="G152" s="171" t="s">
        <v>479</v>
      </c>
      <c r="H152" s="171" t="s">
        <v>2437</v>
      </c>
    </row>
    <row r="153" spans="1:8" x14ac:dyDescent="0.15">
      <c r="A153" s="696"/>
      <c r="B153" s="699"/>
      <c r="C153" s="701"/>
      <c r="D153" s="702"/>
      <c r="E153" s="169" t="s">
        <v>484</v>
      </c>
      <c r="F153" s="170" t="s">
        <v>483</v>
      </c>
      <c r="G153" s="171" t="s">
        <v>483</v>
      </c>
      <c r="H153" s="171" t="s">
        <v>880</v>
      </c>
    </row>
    <row r="154" spans="1:8" ht="25.5" x14ac:dyDescent="0.15">
      <c r="A154" s="696"/>
      <c r="B154" s="699"/>
      <c r="C154" s="701" t="s">
        <v>487</v>
      </c>
      <c r="D154" s="703" t="s">
        <v>2438</v>
      </c>
      <c r="E154" s="169" t="s">
        <v>485</v>
      </c>
      <c r="F154" s="170" t="s">
        <v>486</v>
      </c>
      <c r="G154" s="171" t="s">
        <v>735</v>
      </c>
      <c r="H154" s="171" t="s">
        <v>820</v>
      </c>
    </row>
    <row r="155" spans="1:8" ht="25.5" x14ac:dyDescent="0.15">
      <c r="A155" s="696"/>
      <c r="B155" s="699"/>
      <c r="C155" s="701"/>
      <c r="D155" s="702"/>
      <c r="E155" s="169" t="s">
        <v>489</v>
      </c>
      <c r="F155" s="175" t="s">
        <v>2439</v>
      </c>
      <c r="G155" s="171" t="s">
        <v>2440</v>
      </c>
      <c r="H155" s="171" t="s">
        <v>918</v>
      </c>
    </row>
    <row r="156" spans="1:8" ht="38.25" x14ac:dyDescent="0.15">
      <c r="A156" s="696"/>
      <c r="B156" s="699"/>
      <c r="C156" s="704" t="s">
        <v>493</v>
      </c>
      <c r="D156" s="705" t="s">
        <v>494</v>
      </c>
      <c r="E156" s="589" t="s">
        <v>491</v>
      </c>
      <c r="F156" s="591" t="s">
        <v>2441</v>
      </c>
      <c r="G156" s="592" t="s">
        <v>2441</v>
      </c>
      <c r="H156" s="592" t="s">
        <v>2595</v>
      </c>
    </row>
    <row r="157" spans="1:8" ht="25.5" x14ac:dyDescent="0.15">
      <c r="A157" s="696"/>
      <c r="B157" s="699"/>
      <c r="C157" s="704"/>
      <c r="D157" s="705"/>
      <c r="E157" s="589" t="s">
        <v>495</v>
      </c>
      <c r="F157" s="591" t="s">
        <v>2442</v>
      </c>
      <c r="G157" s="592" t="s">
        <v>2442</v>
      </c>
      <c r="H157" s="592" t="s">
        <v>2443</v>
      </c>
    </row>
    <row r="158" spans="1:8" x14ac:dyDescent="0.15">
      <c r="A158" s="696"/>
      <c r="B158" s="699"/>
      <c r="C158" s="701" t="s">
        <v>499</v>
      </c>
      <c r="D158" s="702" t="s">
        <v>500</v>
      </c>
      <c r="E158" s="169" t="s">
        <v>498</v>
      </c>
      <c r="F158" s="170" t="s">
        <v>497</v>
      </c>
      <c r="G158" s="171" t="s">
        <v>497</v>
      </c>
      <c r="H158" s="171" t="s">
        <v>821</v>
      </c>
    </row>
    <row r="159" spans="1:8" ht="38.25" x14ac:dyDescent="0.15">
      <c r="A159" s="696"/>
      <c r="B159" s="699"/>
      <c r="C159" s="701"/>
      <c r="D159" s="702"/>
      <c r="E159" s="169" t="s">
        <v>502</v>
      </c>
      <c r="F159" s="170" t="s">
        <v>501</v>
      </c>
      <c r="G159" s="171" t="s">
        <v>736</v>
      </c>
      <c r="H159" s="171" t="s">
        <v>881</v>
      </c>
    </row>
    <row r="160" spans="1:8" x14ac:dyDescent="0.15">
      <c r="A160" s="696"/>
      <c r="B160" s="699"/>
      <c r="C160" s="701"/>
      <c r="D160" s="702"/>
      <c r="E160" s="169" t="s">
        <v>504</v>
      </c>
      <c r="F160" s="170" t="s">
        <v>503</v>
      </c>
      <c r="G160" s="171" t="s">
        <v>503</v>
      </c>
      <c r="H160" s="171" t="s">
        <v>822</v>
      </c>
    </row>
    <row r="161" spans="1:8" ht="25.5" x14ac:dyDescent="0.15">
      <c r="A161" s="696"/>
      <c r="B161" s="699"/>
      <c r="C161" s="172" t="s">
        <v>507</v>
      </c>
      <c r="D161" s="173" t="s">
        <v>505</v>
      </c>
      <c r="E161" s="169" t="s">
        <v>506</v>
      </c>
      <c r="F161" s="170" t="s">
        <v>505</v>
      </c>
      <c r="G161" s="171" t="s">
        <v>737</v>
      </c>
      <c r="H161" s="171" t="s">
        <v>2444</v>
      </c>
    </row>
    <row r="162" spans="1:8" x14ac:dyDescent="0.15">
      <c r="A162" s="696"/>
      <c r="B162" s="699"/>
      <c r="C162" s="172" t="s">
        <v>510</v>
      </c>
      <c r="D162" s="173" t="s">
        <v>509</v>
      </c>
      <c r="E162" s="169" t="s">
        <v>508</v>
      </c>
      <c r="F162" s="170" t="s">
        <v>509</v>
      </c>
      <c r="G162" s="171" t="s">
        <v>509</v>
      </c>
      <c r="H162" s="171" t="s">
        <v>823</v>
      </c>
    </row>
    <row r="163" spans="1:8" x14ac:dyDescent="0.15">
      <c r="A163" s="696"/>
      <c r="B163" s="699"/>
      <c r="C163" s="172" t="s">
        <v>513</v>
      </c>
      <c r="D163" s="173" t="s">
        <v>511</v>
      </c>
      <c r="E163" s="169" t="s">
        <v>512</v>
      </c>
      <c r="F163" s="170" t="s">
        <v>511</v>
      </c>
      <c r="G163" s="171" t="s">
        <v>511</v>
      </c>
      <c r="H163" s="171" t="s">
        <v>824</v>
      </c>
    </row>
    <row r="164" spans="1:8" x14ac:dyDescent="0.15">
      <c r="A164" s="696"/>
      <c r="B164" s="699"/>
      <c r="C164" s="701" t="s">
        <v>516</v>
      </c>
      <c r="D164" s="702" t="s">
        <v>517</v>
      </c>
      <c r="E164" s="169" t="s">
        <v>515</v>
      </c>
      <c r="F164" s="170" t="s">
        <v>514</v>
      </c>
      <c r="G164" s="171" t="s">
        <v>514</v>
      </c>
      <c r="H164" s="171" t="s">
        <v>825</v>
      </c>
    </row>
    <row r="165" spans="1:8" ht="51" x14ac:dyDescent="0.15">
      <c r="A165" s="696"/>
      <c r="B165" s="699"/>
      <c r="C165" s="701"/>
      <c r="D165" s="702"/>
      <c r="E165" s="169" t="s">
        <v>518</v>
      </c>
      <c r="F165" s="170" t="s">
        <v>519</v>
      </c>
      <c r="G165" s="171" t="s">
        <v>2445</v>
      </c>
      <c r="H165" s="171" t="s">
        <v>882</v>
      </c>
    </row>
    <row r="166" spans="1:8" x14ac:dyDescent="0.15">
      <c r="A166" s="696"/>
      <c r="B166" s="699"/>
      <c r="C166" s="172" t="s">
        <v>522</v>
      </c>
      <c r="D166" s="173" t="s">
        <v>521</v>
      </c>
      <c r="E166" s="169" t="s">
        <v>520</v>
      </c>
      <c r="F166" s="170" t="s">
        <v>521</v>
      </c>
      <c r="G166" s="171" t="s">
        <v>521</v>
      </c>
      <c r="H166" s="171" t="s">
        <v>826</v>
      </c>
    </row>
    <row r="167" spans="1:8" ht="51" x14ac:dyDescent="0.15">
      <c r="A167" s="696" t="s">
        <v>53</v>
      </c>
      <c r="B167" s="699" t="s">
        <v>88</v>
      </c>
      <c r="C167" s="172" t="s">
        <v>524</v>
      </c>
      <c r="D167" s="173" t="s">
        <v>525</v>
      </c>
      <c r="E167" s="169" t="s">
        <v>523</v>
      </c>
      <c r="F167" s="170" t="s">
        <v>525</v>
      </c>
      <c r="G167" s="171" t="s">
        <v>738</v>
      </c>
      <c r="H167" s="171" t="s">
        <v>2446</v>
      </c>
    </row>
    <row r="168" spans="1:8" x14ac:dyDescent="0.15">
      <c r="A168" s="696"/>
      <c r="B168" s="699"/>
      <c r="C168" s="172" t="s">
        <v>528</v>
      </c>
      <c r="D168" s="173" t="s">
        <v>527</v>
      </c>
      <c r="E168" s="169" t="s">
        <v>526</v>
      </c>
      <c r="F168" s="170" t="s">
        <v>527</v>
      </c>
      <c r="G168" s="171" t="s">
        <v>739</v>
      </c>
      <c r="H168" s="171" t="s">
        <v>827</v>
      </c>
    </row>
    <row r="169" spans="1:8" ht="38.25" x14ac:dyDescent="0.15">
      <c r="A169" s="696"/>
      <c r="B169" s="699"/>
      <c r="C169" s="172" t="s">
        <v>531</v>
      </c>
      <c r="D169" s="173" t="s">
        <v>530</v>
      </c>
      <c r="E169" s="169" t="s">
        <v>529</v>
      </c>
      <c r="F169" s="170" t="s">
        <v>530</v>
      </c>
      <c r="G169" s="171" t="s">
        <v>740</v>
      </c>
      <c r="H169" s="171" t="s">
        <v>828</v>
      </c>
    </row>
    <row r="170" spans="1:8" ht="51" x14ac:dyDescent="0.15">
      <c r="A170" s="696"/>
      <c r="B170" s="699"/>
      <c r="C170" s="172" t="s">
        <v>534</v>
      </c>
      <c r="D170" s="173" t="s">
        <v>533</v>
      </c>
      <c r="E170" s="169" t="s">
        <v>532</v>
      </c>
      <c r="F170" s="170" t="s">
        <v>533</v>
      </c>
      <c r="G170" s="171" t="s">
        <v>533</v>
      </c>
      <c r="H170" s="171" t="s">
        <v>2447</v>
      </c>
    </row>
    <row r="171" spans="1:8" ht="25.5" x14ac:dyDescent="0.15">
      <c r="A171" s="696"/>
      <c r="B171" s="699"/>
      <c r="C171" s="172" t="s">
        <v>537</v>
      </c>
      <c r="D171" s="173" t="s">
        <v>536</v>
      </c>
      <c r="E171" s="169" t="s">
        <v>535</v>
      </c>
      <c r="F171" s="170" t="s">
        <v>808</v>
      </c>
      <c r="G171" s="171" t="s">
        <v>2448</v>
      </c>
      <c r="H171" s="171" t="s">
        <v>829</v>
      </c>
    </row>
    <row r="172" spans="1:8" x14ac:dyDescent="0.15">
      <c r="A172" s="696" t="s">
        <v>54</v>
      </c>
      <c r="B172" s="699" t="s">
        <v>89</v>
      </c>
      <c r="C172" s="701" t="s">
        <v>541</v>
      </c>
      <c r="D172" s="702" t="s">
        <v>89</v>
      </c>
      <c r="E172" s="169" t="s">
        <v>538</v>
      </c>
      <c r="F172" s="170" t="s">
        <v>2449</v>
      </c>
      <c r="G172" s="171" t="s">
        <v>2450</v>
      </c>
      <c r="H172" s="171" t="s">
        <v>2451</v>
      </c>
    </row>
    <row r="173" spans="1:8" x14ac:dyDescent="0.15">
      <c r="A173" s="696"/>
      <c r="B173" s="699"/>
      <c r="C173" s="701"/>
      <c r="D173" s="702"/>
      <c r="E173" s="169" t="s">
        <v>542</v>
      </c>
      <c r="F173" s="170" t="s">
        <v>2452</v>
      </c>
      <c r="G173" s="171" t="s">
        <v>2453</v>
      </c>
      <c r="H173" s="171" t="s">
        <v>830</v>
      </c>
    </row>
    <row r="174" spans="1:8" ht="25.5" x14ac:dyDescent="0.15">
      <c r="A174" s="696" t="s">
        <v>55</v>
      </c>
      <c r="B174" s="699" t="s">
        <v>90</v>
      </c>
      <c r="C174" s="701" t="s">
        <v>547</v>
      </c>
      <c r="D174" s="702" t="s">
        <v>548</v>
      </c>
      <c r="E174" s="169" t="s">
        <v>545</v>
      </c>
      <c r="F174" s="170" t="s">
        <v>546</v>
      </c>
      <c r="G174" s="171" t="s">
        <v>2454</v>
      </c>
      <c r="H174" s="171" t="s">
        <v>897</v>
      </c>
    </row>
    <row r="175" spans="1:8" ht="38.25" x14ac:dyDescent="0.15">
      <c r="A175" s="696"/>
      <c r="B175" s="699"/>
      <c r="C175" s="701"/>
      <c r="D175" s="702"/>
      <c r="E175" s="169" t="s">
        <v>549</v>
      </c>
      <c r="F175" s="170" t="s">
        <v>550</v>
      </c>
      <c r="G175" s="171" t="s">
        <v>2455</v>
      </c>
      <c r="H175" s="171" t="s">
        <v>831</v>
      </c>
    </row>
    <row r="176" spans="1:8" ht="51" x14ac:dyDescent="0.15">
      <c r="A176" s="696"/>
      <c r="B176" s="699"/>
      <c r="C176" s="701" t="s">
        <v>668</v>
      </c>
      <c r="D176" s="702" t="s">
        <v>553</v>
      </c>
      <c r="E176" s="169" t="s">
        <v>551</v>
      </c>
      <c r="F176" s="170" t="s">
        <v>552</v>
      </c>
      <c r="G176" s="171" t="s">
        <v>2456</v>
      </c>
      <c r="H176" s="171" t="s">
        <v>2457</v>
      </c>
    </row>
    <row r="177" spans="1:8" x14ac:dyDescent="0.15">
      <c r="A177" s="696"/>
      <c r="B177" s="699"/>
      <c r="C177" s="701"/>
      <c r="D177" s="702"/>
      <c r="E177" s="169" t="s">
        <v>555</v>
      </c>
      <c r="F177" s="170" t="s">
        <v>554</v>
      </c>
      <c r="G177" s="171" t="s">
        <v>554</v>
      </c>
      <c r="H177" s="171" t="s">
        <v>832</v>
      </c>
    </row>
    <row r="178" spans="1:8" ht="38.25" x14ac:dyDescent="0.15">
      <c r="A178" s="696" t="s">
        <v>56</v>
      </c>
      <c r="B178" s="699" t="s">
        <v>91</v>
      </c>
      <c r="C178" s="172" t="s">
        <v>558</v>
      </c>
      <c r="D178" s="173" t="s">
        <v>557</v>
      </c>
      <c r="E178" s="169" t="s">
        <v>556</v>
      </c>
      <c r="F178" s="170" t="s">
        <v>557</v>
      </c>
      <c r="G178" s="171" t="s">
        <v>2458</v>
      </c>
      <c r="H178" s="171" t="s">
        <v>2459</v>
      </c>
    </row>
    <row r="179" spans="1:8" ht="25.5" x14ac:dyDescent="0.15">
      <c r="A179" s="696"/>
      <c r="B179" s="699"/>
      <c r="C179" s="172" t="s">
        <v>561</v>
      </c>
      <c r="D179" s="173" t="s">
        <v>560</v>
      </c>
      <c r="E179" s="169" t="s">
        <v>559</v>
      </c>
      <c r="F179" s="170" t="s">
        <v>560</v>
      </c>
      <c r="G179" s="171" t="s">
        <v>2460</v>
      </c>
      <c r="H179" s="171" t="s">
        <v>2461</v>
      </c>
    </row>
    <row r="180" spans="1:8" ht="51" x14ac:dyDescent="0.15">
      <c r="A180" s="696"/>
      <c r="B180" s="699"/>
      <c r="C180" s="172" t="s">
        <v>564</v>
      </c>
      <c r="D180" s="173" t="s">
        <v>563</v>
      </c>
      <c r="E180" s="169" t="s">
        <v>562</v>
      </c>
      <c r="F180" s="170" t="s">
        <v>563</v>
      </c>
      <c r="G180" s="171" t="s">
        <v>2462</v>
      </c>
      <c r="H180" s="171" t="s">
        <v>833</v>
      </c>
    </row>
    <row r="181" spans="1:8" ht="25.5" x14ac:dyDescent="0.15">
      <c r="A181" s="696"/>
      <c r="B181" s="699"/>
      <c r="C181" s="172" t="s">
        <v>567</v>
      </c>
      <c r="D181" s="173" t="s">
        <v>566</v>
      </c>
      <c r="E181" s="169" t="s">
        <v>565</v>
      </c>
      <c r="F181" s="170" t="s">
        <v>566</v>
      </c>
      <c r="G181" s="171" t="s">
        <v>2463</v>
      </c>
      <c r="H181" s="171" t="s">
        <v>834</v>
      </c>
    </row>
    <row r="182" spans="1:8" ht="38.25" x14ac:dyDescent="0.15">
      <c r="A182" s="105" t="s">
        <v>57</v>
      </c>
      <c r="B182" s="176" t="s">
        <v>872</v>
      </c>
      <c r="C182" s="172" t="s">
        <v>569</v>
      </c>
      <c r="D182" s="173" t="s">
        <v>92</v>
      </c>
      <c r="E182" s="169" t="s">
        <v>568</v>
      </c>
      <c r="F182" s="170" t="s">
        <v>92</v>
      </c>
      <c r="G182" s="171" t="s">
        <v>2464</v>
      </c>
      <c r="H182" s="171" t="s">
        <v>835</v>
      </c>
    </row>
    <row r="183" spans="1:8" ht="51" x14ac:dyDescent="0.15">
      <c r="A183" s="696" t="s">
        <v>58</v>
      </c>
      <c r="B183" s="699" t="s">
        <v>93</v>
      </c>
      <c r="C183" s="701" t="s">
        <v>571</v>
      </c>
      <c r="D183" s="702" t="s">
        <v>572</v>
      </c>
      <c r="E183" s="169" t="s">
        <v>570</v>
      </c>
      <c r="F183" s="175" t="s">
        <v>2465</v>
      </c>
      <c r="G183" s="171" t="s">
        <v>2466</v>
      </c>
      <c r="H183" s="171" t="s">
        <v>836</v>
      </c>
    </row>
    <row r="184" spans="1:8" x14ac:dyDescent="0.15">
      <c r="A184" s="696"/>
      <c r="B184" s="699"/>
      <c r="C184" s="701"/>
      <c r="D184" s="702"/>
      <c r="E184" s="169" t="s">
        <v>573</v>
      </c>
      <c r="F184" s="170" t="s">
        <v>574</v>
      </c>
      <c r="G184" s="171" t="s">
        <v>574</v>
      </c>
      <c r="H184" s="171" t="s">
        <v>837</v>
      </c>
    </row>
    <row r="185" spans="1:8" x14ac:dyDescent="0.15">
      <c r="A185" s="696"/>
      <c r="B185" s="699"/>
      <c r="C185" s="172" t="s">
        <v>577</v>
      </c>
      <c r="D185" s="173" t="s">
        <v>576</v>
      </c>
      <c r="E185" s="169" t="s">
        <v>575</v>
      </c>
      <c r="F185" s="170" t="s">
        <v>576</v>
      </c>
      <c r="G185" s="171" t="s">
        <v>741</v>
      </c>
      <c r="H185" s="171" t="s">
        <v>898</v>
      </c>
    </row>
    <row r="186" spans="1:8" x14ac:dyDescent="0.15">
      <c r="A186" s="696"/>
      <c r="B186" s="699"/>
      <c r="C186" s="701" t="s">
        <v>580</v>
      </c>
      <c r="D186" s="702" t="s">
        <v>581</v>
      </c>
      <c r="E186" s="169" t="s">
        <v>578</v>
      </c>
      <c r="F186" s="170" t="s">
        <v>841</v>
      </c>
      <c r="G186" s="171" t="s">
        <v>579</v>
      </c>
      <c r="H186" s="171" t="s">
        <v>2467</v>
      </c>
    </row>
    <row r="187" spans="1:8" ht="25.5" x14ac:dyDescent="0.15">
      <c r="A187" s="696"/>
      <c r="B187" s="699"/>
      <c r="C187" s="701"/>
      <c r="D187" s="702"/>
      <c r="E187" s="169" t="s">
        <v>582</v>
      </c>
      <c r="F187" s="170" t="s">
        <v>583</v>
      </c>
      <c r="G187" s="171" t="s">
        <v>583</v>
      </c>
      <c r="H187" s="171" t="s">
        <v>883</v>
      </c>
    </row>
    <row r="188" spans="1:8" ht="63.75" x14ac:dyDescent="0.15">
      <c r="A188" s="696"/>
      <c r="B188" s="699"/>
      <c r="C188" s="172" t="s">
        <v>585</v>
      </c>
      <c r="D188" s="173" t="s">
        <v>586</v>
      </c>
      <c r="E188" s="169" t="s">
        <v>584</v>
      </c>
      <c r="F188" s="170" t="s">
        <v>586</v>
      </c>
      <c r="G188" s="171" t="s">
        <v>2468</v>
      </c>
      <c r="H188" s="171" t="s">
        <v>2469</v>
      </c>
    </row>
    <row r="189" spans="1:8" x14ac:dyDescent="0.15">
      <c r="A189" s="696" t="s">
        <v>59</v>
      </c>
      <c r="B189" s="699" t="s">
        <v>94</v>
      </c>
      <c r="C189" s="172" t="s">
        <v>589</v>
      </c>
      <c r="D189" s="173" t="s">
        <v>588</v>
      </c>
      <c r="E189" s="169" t="s">
        <v>587</v>
      </c>
      <c r="F189" s="170" t="s">
        <v>588</v>
      </c>
      <c r="G189" s="171" t="s">
        <v>588</v>
      </c>
      <c r="H189" s="171" t="s">
        <v>839</v>
      </c>
    </row>
    <row r="190" spans="1:8" ht="25.5" x14ac:dyDescent="0.15">
      <c r="A190" s="696"/>
      <c r="B190" s="699"/>
      <c r="C190" s="172" t="s">
        <v>592</v>
      </c>
      <c r="D190" s="173" t="s">
        <v>591</v>
      </c>
      <c r="E190" s="169" t="s">
        <v>590</v>
      </c>
      <c r="F190" s="170" t="s">
        <v>591</v>
      </c>
      <c r="G190" s="171" t="s">
        <v>742</v>
      </c>
      <c r="H190" s="171" t="s">
        <v>840</v>
      </c>
    </row>
    <row r="191" spans="1:8" ht="63.75" x14ac:dyDescent="0.15">
      <c r="A191" s="696"/>
      <c r="B191" s="699"/>
      <c r="C191" s="172" t="s">
        <v>595</v>
      </c>
      <c r="D191" s="173" t="s">
        <v>594</v>
      </c>
      <c r="E191" s="169" t="s">
        <v>593</v>
      </c>
      <c r="F191" s="170" t="s">
        <v>594</v>
      </c>
      <c r="G191" s="171" t="s">
        <v>743</v>
      </c>
      <c r="H191" s="171" t="s">
        <v>884</v>
      </c>
    </row>
    <row r="192" spans="1:8" ht="63.75" x14ac:dyDescent="0.15">
      <c r="A192" s="696"/>
      <c r="B192" s="699"/>
      <c r="C192" s="172" t="s">
        <v>598</v>
      </c>
      <c r="D192" s="173" t="s">
        <v>597</v>
      </c>
      <c r="E192" s="169" t="s">
        <v>596</v>
      </c>
      <c r="F192" s="170" t="s">
        <v>597</v>
      </c>
      <c r="G192" s="171" t="s">
        <v>2470</v>
      </c>
      <c r="H192" s="171" t="s">
        <v>2471</v>
      </c>
    </row>
    <row r="193" spans="1:8" x14ac:dyDescent="0.15">
      <c r="A193" s="696"/>
      <c r="B193" s="699"/>
      <c r="C193" s="172" t="s">
        <v>951</v>
      </c>
      <c r="D193" s="173" t="s">
        <v>955</v>
      </c>
      <c r="E193" s="169" t="s">
        <v>2511</v>
      </c>
      <c r="F193" s="170" t="s">
        <v>955</v>
      </c>
      <c r="G193" s="170" t="s">
        <v>955</v>
      </c>
      <c r="H193" s="171" t="s">
        <v>2472</v>
      </c>
    </row>
    <row r="194" spans="1:8" ht="63.75" x14ac:dyDescent="0.15">
      <c r="A194" s="696"/>
      <c r="B194" s="699"/>
      <c r="C194" s="172" t="s">
        <v>601</v>
      </c>
      <c r="D194" s="173" t="s">
        <v>600</v>
      </c>
      <c r="E194" s="169" t="s">
        <v>599</v>
      </c>
      <c r="F194" s="170" t="s">
        <v>600</v>
      </c>
      <c r="G194" s="171" t="s">
        <v>2473</v>
      </c>
      <c r="H194" s="171" t="s">
        <v>903</v>
      </c>
    </row>
    <row r="195" spans="1:8" ht="51" x14ac:dyDescent="0.15">
      <c r="A195" s="105" t="s">
        <v>60</v>
      </c>
      <c r="B195" s="177" t="s">
        <v>602</v>
      </c>
      <c r="C195" s="589" t="s">
        <v>669</v>
      </c>
      <c r="D195" s="590" t="s">
        <v>602</v>
      </c>
      <c r="E195" s="589" t="s">
        <v>670</v>
      </c>
      <c r="F195" s="591" t="s">
        <v>602</v>
      </c>
      <c r="G195" s="592" t="s">
        <v>95</v>
      </c>
      <c r="H195" s="592" t="s">
        <v>2596</v>
      </c>
    </row>
    <row r="196" spans="1:8" ht="38.25" x14ac:dyDescent="0.15">
      <c r="A196" s="105" t="s">
        <v>61</v>
      </c>
      <c r="B196" s="177" t="s">
        <v>603</v>
      </c>
      <c r="C196" s="589" t="s">
        <v>671</v>
      </c>
      <c r="D196" s="590" t="s">
        <v>603</v>
      </c>
      <c r="E196" s="589" t="s">
        <v>672</v>
      </c>
      <c r="F196" s="591" t="s">
        <v>603</v>
      </c>
      <c r="G196" s="592" t="s">
        <v>96</v>
      </c>
      <c r="H196" s="592" t="s">
        <v>904</v>
      </c>
    </row>
  </sheetData>
  <mergeCells count="161">
    <mergeCell ref="A8:B8"/>
    <mergeCell ref="C8:D8"/>
    <mergeCell ref="E8:F8"/>
    <mergeCell ref="C9:C14"/>
    <mergeCell ref="D9:D14"/>
    <mergeCell ref="C17:C19"/>
    <mergeCell ref="D17:D19"/>
    <mergeCell ref="C20:C21"/>
    <mergeCell ref="C36:C40"/>
    <mergeCell ref="D36:D40"/>
    <mergeCell ref="D41:D43"/>
    <mergeCell ref="C41:C43"/>
    <mergeCell ref="B36:B43"/>
    <mergeCell ref="A36:A43"/>
    <mergeCell ref="D20:D21"/>
    <mergeCell ref="C23:C24"/>
    <mergeCell ref="D23:D24"/>
    <mergeCell ref="C25:C31"/>
    <mergeCell ref="D25:D31"/>
    <mergeCell ref="A25:A35"/>
    <mergeCell ref="B25:B35"/>
    <mergeCell ref="C32:C33"/>
    <mergeCell ref="D32:D33"/>
    <mergeCell ref="A9:A21"/>
    <mergeCell ref="B9:B21"/>
    <mergeCell ref="A22:A24"/>
    <mergeCell ref="B22:B24"/>
    <mergeCell ref="A53:A67"/>
    <mergeCell ref="B53:B67"/>
    <mergeCell ref="C54:C55"/>
    <mergeCell ref="D54:D55"/>
    <mergeCell ref="C57:C59"/>
    <mergeCell ref="D57:D59"/>
    <mergeCell ref="C63:C67"/>
    <mergeCell ref="D63:D67"/>
    <mergeCell ref="C44:C45"/>
    <mergeCell ref="D44:D45"/>
    <mergeCell ref="B44:B51"/>
    <mergeCell ref="A44:A51"/>
    <mergeCell ref="C47:C49"/>
    <mergeCell ref="D47:D49"/>
    <mergeCell ref="D50:D51"/>
    <mergeCell ref="C50:C51"/>
    <mergeCell ref="D73:D74"/>
    <mergeCell ref="C73:C74"/>
    <mergeCell ref="B73:B74"/>
    <mergeCell ref="A73:A74"/>
    <mergeCell ref="A75:A79"/>
    <mergeCell ref="B75:B79"/>
    <mergeCell ref="C78:C79"/>
    <mergeCell ref="D78:D79"/>
    <mergeCell ref="B68:B69"/>
    <mergeCell ref="A68:A69"/>
    <mergeCell ref="B70:B72"/>
    <mergeCell ref="A70:A72"/>
    <mergeCell ref="C71:C72"/>
    <mergeCell ref="D71:D72"/>
    <mergeCell ref="C87:C88"/>
    <mergeCell ref="D87:D88"/>
    <mergeCell ref="A87:A90"/>
    <mergeCell ref="B87:B90"/>
    <mergeCell ref="C89:C90"/>
    <mergeCell ref="D89:D90"/>
    <mergeCell ref="D80:D81"/>
    <mergeCell ref="C80:C81"/>
    <mergeCell ref="B80:B86"/>
    <mergeCell ref="A80:A86"/>
    <mergeCell ref="C82:C84"/>
    <mergeCell ref="D82:D84"/>
    <mergeCell ref="D95:D99"/>
    <mergeCell ref="C95:C99"/>
    <mergeCell ref="B95:B99"/>
    <mergeCell ref="A95:A99"/>
    <mergeCell ref="C100:C107"/>
    <mergeCell ref="D100:D107"/>
    <mergeCell ref="B100:B107"/>
    <mergeCell ref="A100:A107"/>
    <mergeCell ref="D91:D92"/>
    <mergeCell ref="C91:C92"/>
    <mergeCell ref="B91:B94"/>
    <mergeCell ref="A91:A94"/>
    <mergeCell ref="C93:C94"/>
    <mergeCell ref="D93:D94"/>
    <mergeCell ref="B116:B120"/>
    <mergeCell ref="A116:A120"/>
    <mergeCell ref="C118:C119"/>
    <mergeCell ref="D118:D119"/>
    <mergeCell ref="C121:C122"/>
    <mergeCell ref="D121:D122"/>
    <mergeCell ref="B121:B123"/>
    <mergeCell ref="A121:A123"/>
    <mergeCell ref="C108:C113"/>
    <mergeCell ref="D108:D113"/>
    <mergeCell ref="B108:B113"/>
    <mergeCell ref="A108:A113"/>
    <mergeCell ref="A114:A115"/>
    <mergeCell ref="B114:B115"/>
    <mergeCell ref="D132:D133"/>
    <mergeCell ref="C132:C133"/>
    <mergeCell ref="A132:A134"/>
    <mergeCell ref="B132:B134"/>
    <mergeCell ref="C125:C126"/>
    <mergeCell ref="D125:D126"/>
    <mergeCell ref="C129:C131"/>
    <mergeCell ref="D129:D131"/>
    <mergeCell ref="B124:B131"/>
    <mergeCell ref="A124:A131"/>
    <mergeCell ref="C145:C146"/>
    <mergeCell ref="D145:D146"/>
    <mergeCell ref="A145:A146"/>
    <mergeCell ref="B145:B146"/>
    <mergeCell ref="B147:B148"/>
    <mergeCell ref="A147:A148"/>
    <mergeCell ref="C147:C148"/>
    <mergeCell ref="D147:D148"/>
    <mergeCell ref="D135:D136"/>
    <mergeCell ref="C135:C136"/>
    <mergeCell ref="B135:B139"/>
    <mergeCell ref="A135:A139"/>
    <mergeCell ref="A140:A142"/>
    <mergeCell ref="B140:B142"/>
    <mergeCell ref="C141:C142"/>
    <mergeCell ref="D141:D142"/>
    <mergeCell ref="C164:C165"/>
    <mergeCell ref="D164:D165"/>
    <mergeCell ref="A167:A171"/>
    <mergeCell ref="B167:B171"/>
    <mergeCell ref="B149:B151"/>
    <mergeCell ref="A149:A151"/>
    <mergeCell ref="A152:A166"/>
    <mergeCell ref="B152:B166"/>
    <mergeCell ref="C152:C153"/>
    <mergeCell ref="D152:D153"/>
    <mergeCell ref="D154:D155"/>
    <mergeCell ref="C154:C155"/>
    <mergeCell ref="C156:C157"/>
    <mergeCell ref="D156:D157"/>
    <mergeCell ref="A189:A194"/>
    <mergeCell ref="B189:B194"/>
    <mergeCell ref="A1:H1"/>
    <mergeCell ref="A2:H2"/>
    <mergeCell ref="A178:A181"/>
    <mergeCell ref="B178:B181"/>
    <mergeCell ref="B183:B188"/>
    <mergeCell ref="A183:A188"/>
    <mergeCell ref="C183:C184"/>
    <mergeCell ref="D183:D184"/>
    <mergeCell ref="C186:C187"/>
    <mergeCell ref="D186:D187"/>
    <mergeCell ref="B172:B173"/>
    <mergeCell ref="A172:A173"/>
    <mergeCell ref="C172:C173"/>
    <mergeCell ref="D172:D173"/>
    <mergeCell ref="C174:C175"/>
    <mergeCell ref="D174:D175"/>
    <mergeCell ref="A174:A177"/>
    <mergeCell ref="B174:B177"/>
    <mergeCell ref="C176:C177"/>
    <mergeCell ref="D176:D177"/>
    <mergeCell ref="D158:D160"/>
    <mergeCell ref="C158:C160"/>
  </mergeCells>
  <phoneticPr fontId="1"/>
  <pageMargins left="0.70866141732283472" right="0.70866141732283472" top="0.74803149606299213" bottom="0.74803149606299213" header="0.31496062992125984" footer="0.31496062992125984"/>
  <pageSetup paperSize="9" scale="48" fitToHeight="0" orientation="portrait" r:id="rId1"/>
  <rowBreaks count="5" manualBreakCount="5">
    <brk id="43" max="7" man="1"/>
    <brk id="74" max="7" man="1"/>
    <brk id="107" max="7" man="1"/>
    <brk id="134" max="7" man="1"/>
    <brk id="17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view="pageBreakPreview" zoomScaleNormal="100" zoomScaleSheetLayoutView="100" workbookViewId="0"/>
  </sheetViews>
  <sheetFormatPr defaultRowHeight="13.5" x14ac:dyDescent="0.15"/>
  <cols>
    <col min="1" max="1" width="1.75" customWidth="1"/>
    <col min="2" max="2" width="3.875" customWidth="1"/>
    <col min="3" max="3" width="10.75" customWidth="1"/>
    <col min="4" max="4" width="8.75" customWidth="1"/>
    <col min="5" max="5" width="30.75" customWidth="1"/>
    <col min="6" max="6" width="12.75" customWidth="1"/>
    <col min="7" max="7" width="20.75" customWidth="1"/>
    <col min="8" max="8" width="1.75" customWidth="1"/>
    <col min="9" max="9" width="5.75" customWidth="1"/>
  </cols>
  <sheetData>
    <row r="1" spans="1:9" ht="4.9000000000000004" customHeight="1" x14ac:dyDescent="0.15">
      <c r="B1" s="31"/>
      <c r="C1" s="31"/>
      <c r="D1" s="31"/>
      <c r="E1" s="31"/>
      <c r="F1" s="31"/>
      <c r="G1" s="31"/>
      <c r="H1" s="31"/>
    </row>
    <row r="2" spans="1:9" ht="28.15" customHeight="1" x14ac:dyDescent="0.15">
      <c r="A2" s="634"/>
      <c r="B2" s="684" t="s">
        <v>860</v>
      </c>
      <c r="C2" s="684"/>
      <c r="D2" s="684"/>
      <c r="E2" s="684"/>
      <c r="F2" s="684"/>
      <c r="G2" s="684"/>
      <c r="H2" s="684"/>
      <c r="I2" s="634"/>
    </row>
    <row r="3" spans="1:9" ht="4.9000000000000004" customHeight="1" x14ac:dyDescent="0.15">
      <c r="B3" s="31"/>
      <c r="C3" s="31"/>
      <c r="D3" s="31"/>
      <c r="E3" s="31"/>
      <c r="F3" s="31"/>
      <c r="G3" s="31"/>
      <c r="H3" s="31"/>
    </row>
    <row r="4" spans="1:9" ht="13.9" customHeight="1" x14ac:dyDescent="0.15">
      <c r="B4" s="33" t="s">
        <v>856</v>
      </c>
    </row>
    <row r="5" spans="1:9" ht="4.9000000000000004" customHeight="1" x14ac:dyDescent="0.15">
      <c r="B5" s="33"/>
    </row>
    <row r="6" spans="1:9" ht="13.9" customHeight="1" x14ac:dyDescent="0.15">
      <c r="B6" s="33" t="s">
        <v>857</v>
      </c>
    </row>
    <row r="7" spans="1:9" ht="4.9000000000000004" customHeight="1" x14ac:dyDescent="0.15">
      <c r="B7" s="33"/>
    </row>
    <row r="8" spans="1:9" ht="13.9" customHeight="1" x14ac:dyDescent="0.15">
      <c r="B8" s="40" t="s">
        <v>858</v>
      </c>
    </row>
    <row r="9" spans="1:9" ht="4.9000000000000004" customHeight="1" x14ac:dyDescent="0.15">
      <c r="B9" s="33"/>
    </row>
    <row r="10" spans="1:9" ht="13.9" customHeight="1" x14ac:dyDescent="0.15">
      <c r="B10" s="40" t="s">
        <v>2583</v>
      </c>
    </row>
    <row r="11" spans="1:9" ht="13.9" customHeight="1" x14ac:dyDescent="0.15">
      <c r="B11" s="40" t="s">
        <v>859</v>
      </c>
    </row>
    <row r="12" spans="1:9" ht="5.0999999999999996" customHeight="1" x14ac:dyDescent="0.15">
      <c r="B12" s="40"/>
    </row>
    <row r="13" spans="1:9" ht="5.0999999999999996" customHeight="1" x14ac:dyDescent="0.15">
      <c r="B13" s="33"/>
    </row>
    <row r="14" spans="1:9" ht="5.0999999999999996" customHeight="1" x14ac:dyDescent="0.15">
      <c r="B14" s="40"/>
    </row>
    <row r="15" spans="1:9" ht="5.0999999999999996" customHeight="1" x14ac:dyDescent="0.15">
      <c r="B15" s="40"/>
    </row>
    <row r="16" spans="1:9" ht="5.0999999999999996" customHeight="1" x14ac:dyDescent="0.15">
      <c r="B16" s="40"/>
    </row>
    <row r="17" spans="1:8" ht="5.0999999999999996" customHeight="1" x14ac:dyDescent="0.15">
      <c r="B17" s="40"/>
    </row>
    <row r="18" spans="1:8" ht="5.0999999999999996" customHeight="1" x14ac:dyDescent="0.15">
      <c r="B18" s="40"/>
    </row>
    <row r="19" spans="1:8" ht="5.0999999999999996" customHeight="1" x14ac:dyDescent="0.15">
      <c r="B19" s="40"/>
    </row>
    <row r="20" spans="1:8" ht="4.9000000000000004" customHeight="1" x14ac:dyDescent="0.15">
      <c r="B20" s="40"/>
    </row>
    <row r="21" spans="1:8" ht="14.25" thickBot="1" x14ac:dyDescent="0.2">
      <c r="B21" s="38" t="s">
        <v>609</v>
      </c>
    </row>
    <row r="22" spans="1:8" ht="15" thickTop="1" x14ac:dyDescent="0.15">
      <c r="B22" s="723" t="s">
        <v>608</v>
      </c>
      <c r="C22" s="724"/>
      <c r="D22" s="720"/>
      <c r="E22" s="721"/>
      <c r="F22" s="721"/>
      <c r="G22" s="722"/>
    </row>
    <row r="23" spans="1:8" ht="19.899999999999999" customHeight="1" x14ac:dyDescent="0.15">
      <c r="B23" s="725" t="s">
        <v>606</v>
      </c>
      <c r="C23" s="726"/>
      <c r="D23" s="731"/>
      <c r="E23" s="731"/>
      <c r="F23" s="731"/>
      <c r="G23" s="732"/>
    </row>
    <row r="24" spans="1:8" ht="19.899999999999999" customHeight="1" x14ac:dyDescent="0.15">
      <c r="B24" s="727"/>
      <c r="C24" s="728"/>
      <c r="D24" s="733"/>
      <c r="E24" s="733"/>
      <c r="F24" s="733"/>
      <c r="G24" s="734"/>
    </row>
    <row r="25" spans="1:8" ht="19.899999999999999" customHeight="1" x14ac:dyDescent="0.15">
      <c r="B25" s="727"/>
      <c r="C25" s="728"/>
      <c r="D25" s="733"/>
      <c r="E25" s="733"/>
      <c r="F25" s="733"/>
      <c r="G25" s="734"/>
    </row>
    <row r="26" spans="1:8" ht="19.899999999999999" customHeight="1" thickBot="1" x14ac:dyDescent="0.2">
      <c r="B26" s="729"/>
      <c r="C26" s="730"/>
      <c r="D26" s="735"/>
      <c r="E26" s="735"/>
      <c r="F26" s="735"/>
      <c r="G26" s="736"/>
    </row>
    <row r="27" spans="1:8" ht="4.9000000000000004" customHeight="1" thickTop="1" x14ac:dyDescent="0.15">
      <c r="B27" s="40"/>
    </row>
    <row r="28" spans="1:8" ht="5.0999999999999996" customHeight="1" x14ac:dyDescent="0.15"/>
    <row r="29" spans="1:8" ht="5.0999999999999996" customHeight="1" x14ac:dyDescent="0.15"/>
    <row r="30" spans="1:8" ht="5.0999999999999996" customHeight="1" x14ac:dyDescent="0.15">
      <c r="A30" s="120"/>
      <c r="B30" s="120"/>
      <c r="C30" s="120"/>
      <c r="D30" s="120"/>
      <c r="E30" s="120"/>
      <c r="F30" s="120"/>
      <c r="G30" s="120"/>
      <c r="H30" s="34"/>
    </row>
    <row r="31" spans="1:8" ht="5.0999999999999996" customHeight="1" x14ac:dyDescent="0.15">
      <c r="A31" s="34"/>
      <c r="B31" s="34"/>
      <c r="C31" s="34"/>
      <c r="D31" s="34"/>
      <c r="E31" s="34"/>
      <c r="F31" s="34"/>
      <c r="G31" s="34"/>
      <c r="H31" s="34"/>
    </row>
    <row r="32" spans="1:8" ht="4.9000000000000004" customHeight="1" x14ac:dyDescent="0.15"/>
    <row r="33" spans="2:6" ht="14.25" thickBot="1" x14ac:dyDescent="0.2">
      <c r="B33" s="38" t="s">
        <v>1650</v>
      </c>
      <c r="D33" s="36"/>
      <c r="E33" s="36"/>
      <c r="F33" s="36"/>
    </row>
    <row r="34" spans="2:6" ht="15" customHeight="1" thickTop="1" thickBot="1" x14ac:dyDescent="0.2">
      <c r="C34" s="717" t="s">
        <v>2582</v>
      </c>
      <c r="D34" s="718"/>
      <c r="E34" s="719"/>
      <c r="F34" s="265"/>
    </row>
    <row r="35" spans="2:6" ht="15" thickTop="1" x14ac:dyDescent="0.15">
      <c r="C35" s="127"/>
      <c r="D35" s="126"/>
      <c r="E35" s="128" t="str">
        <f>"※　入力しない場合、消費転換率は"&amp;ROUND(各種係数!O17*100,1)&amp;"％となります。"</f>
        <v>※　入力しない場合、消費転換率は53.5％となります。</v>
      </c>
      <c r="F35" s="129"/>
    </row>
    <row r="36" spans="2:6" ht="4.9000000000000004" customHeight="1" x14ac:dyDescent="0.15">
      <c r="B36" s="40"/>
    </row>
    <row r="39" spans="2:6" ht="4.9000000000000004" customHeight="1" x14ac:dyDescent="0.15"/>
    <row r="40" spans="2:6" ht="4.9000000000000004" customHeight="1" x14ac:dyDescent="0.15"/>
  </sheetData>
  <mergeCells count="6">
    <mergeCell ref="B2:H2"/>
    <mergeCell ref="C34:E34"/>
    <mergeCell ref="D22:G22"/>
    <mergeCell ref="B22:C22"/>
    <mergeCell ref="B23:C26"/>
    <mergeCell ref="D23:G26"/>
  </mergeCells>
  <phoneticPr fontId="1"/>
  <dataValidations count="1">
    <dataValidation type="decimal" allowBlank="1" showInputMessage="1" showErrorMessage="1" errorTitle="入力の異常（消費転換率）" error="想定されていない入力が行われました。_x000a_消費転換率は０％～100％の範囲で設定して御入力ください。" sqref="F34" xr:uid="{00000000-0002-0000-0400-000000000000}">
      <formula1>0</formula1>
      <formula2>1</formula2>
    </dataValidation>
  </dataValidations>
  <pageMargins left="0.7" right="0.7" top="0.75" bottom="0.75" header="0.3" footer="0.3"/>
  <pageSetup paperSize="9" scale="9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pageSetUpPr fitToPage="1"/>
  </sheetPr>
  <dimension ref="A1:H129"/>
  <sheetViews>
    <sheetView showGridLines="0" view="pageBreakPreview" zoomScaleNormal="100" zoomScaleSheetLayoutView="100" workbookViewId="0">
      <pane ySplit="18" topLeftCell="A19" activePane="bottomLeft" state="frozen"/>
      <selection activeCell="C2" sqref="C2:J3"/>
      <selection pane="bottomLeft"/>
    </sheetView>
  </sheetViews>
  <sheetFormatPr defaultColWidth="9" defaultRowHeight="13.5" x14ac:dyDescent="0.15"/>
  <cols>
    <col min="1" max="1" width="0.5" customWidth="1"/>
    <col min="2" max="2" width="4.5" bestFit="1" customWidth="1"/>
    <col min="3" max="3" width="63" customWidth="1"/>
    <col min="4" max="4" width="14.75" customWidth="1"/>
    <col min="13" max="19" width="8.875" customWidth="1"/>
    <col min="222" max="222" width="4.5" bestFit="1" customWidth="1"/>
    <col min="223" max="223" width="55.625" bestFit="1" customWidth="1"/>
    <col min="224" max="227" width="14.375" customWidth="1"/>
    <col min="228" max="228" width="3.25" customWidth="1"/>
    <col min="229" max="229" width="3.875" customWidth="1"/>
    <col min="230" max="275" width="8.875" customWidth="1"/>
    <col min="478" max="478" width="4.5" bestFit="1" customWidth="1"/>
    <col min="479" max="479" width="55.625" bestFit="1" customWidth="1"/>
    <col min="480" max="483" width="14.375" customWidth="1"/>
    <col min="484" max="484" width="3.25" customWidth="1"/>
    <col min="485" max="485" width="3.875" customWidth="1"/>
    <col min="486" max="531" width="8.875" customWidth="1"/>
    <col min="734" max="734" width="4.5" bestFit="1" customWidth="1"/>
    <col min="735" max="735" width="55.625" bestFit="1" customWidth="1"/>
    <col min="736" max="739" width="14.375" customWidth="1"/>
    <col min="740" max="740" width="3.25" customWidth="1"/>
    <col min="741" max="741" width="3.875" customWidth="1"/>
    <col min="742" max="787" width="8.875" customWidth="1"/>
    <col min="990" max="990" width="4.5" bestFit="1" customWidth="1"/>
    <col min="991" max="991" width="55.625" bestFit="1" customWidth="1"/>
    <col min="992" max="995" width="14.375" customWidth="1"/>
    <col min="996" max="996" width="3.25" customWidth="1"/>
    <col min="997" max="997" width="3.875" customWidth="1"/>
    <col min="998" max="1043" width="8.875" customWidth="1"/>
    <col min="1246" max="1246" width="4.5" bestFit="1" customWidth="1"/>
    <col min="1247" max="1247" width="55.625" bestFit="1" customWidth="1"/>
    <col min="1248" max="1251" width="14.375" customWidth="1"/>
    <col min="1252" max="1252" width="3.25" customWidth="1"/>
    <col min="1253" max="1253" width="3.875" customWidth="1"/>
    <col min="1254" max="1299" width="8.875" customWidth="1"/>
    <col min="1502" max="1502" width="4.5" bestFit="1" customWidth="1"/>
    <col min="1503" max="1503" width="55.625" bestFit="1" customWidth="1"/>
    <col min="1504" max="1507" width="14.375" customWidth="1"/>
    <col min="1508" max="1508" width="3.25" customWidth="1"/>
    <col min="1509" max="1509" width="3.875" customWidth="1"/>
    <col min="1510" max="1555" width="8.875" customWidth="1"/>
    <col min="1758" max="1758" width="4.5" bestFit="1" customWidth="1"/>
    <col min="1759" max="1759" width="55.625" bestFit="1" customWidth="1"/>
    <col min="1760" max="1763" width="14.375" customWidth="1"/>
    <col min="1764" max="1764" width="3.25" customWidth="1"/>
    <col min="1765" max="1765" width="3.875" customWidth="1"/>
    <col min="1766" max="1811" width="8.875" customWidth="1"/>
    <col min="2014" max="2014" width="4.5" bestFit="1" customWidth="1"/>
    <col min="2015" max="2015" width="55.625" bestFit="1" customWidth="1"/>
    <col min="2016" max="2019" width="14.375" customWidth="1"/>
    <col min="2020" max="2020" width="3.25" customWidth="1"/>
    <col min="2021" max="2021" width="3.875" customWidth="1"/>
    <col min="2022" max="2067" width="8.875" customWidth="1"/>
    <col min="2270" max="2270" width="4.5" bestFit="1" customWidth="1"/>
    <col min="2271" max="2271" width="55.625" bestFit="1" customWidth="1"/>
    <col min="2272" max="2275" width="14.375" customWidth="1"/>
    <col min="2276" max="2276" width="3.25" customWidth="1"/>
    <col min="2277" max="2277" width="3.875" customWidth="1"/>
    <col min="2278" max="2323" width="8.875" customWidth="1"/>
    <col min="2526" max="2526" width="4.5" bestFit="1" customWidth="1"/>
    <col min="2527" max="2527" width="55.625" bestFit="1" customWidth="1"/>
    <col min="2528" max="2531" width="14.375" customWidth="1"/>
    <col min="2532" max="2532" width="3.25" customWidth="1"/>
    <col min="2533" max="2533" width="3.875" customWidth="1"/>
    <col min="2534" max="2579" width="8.875" customWidth="1"/>
    <col min="2782" max="2782" width="4.5" bestFit="1" customWidth="1"/>
    <col min="2783" max="2783" width="55.625" bestFit="1" customWidth="1"/>
    <col min="2784" max="2787" width="14.375" customWidth="1"/>
    <col min="2788" max="2788" width="3.25" customWidth="1"/>
    <col min="2789" max="2789" width="3.875" customWidth="1"/>
    <col min="2790" max="2835" width="8.875" customWidth="1"/>
    <col min="3038" max="3038" width="4.5" bestFit="1" customWidth="1"/>
    <col min="3039" max="3039" width="55.625" bestFit="1" customWidth="1"/>
    <col min="3040" max="3043" width="14.375" customWidth="1"/>
    <col min="3044" max="3044" width="3.25" customWidth="1"/>
    <col min="3045" max="3045" width="3.875" customWidth="1"/>
    <col min="3046" max="3091" width="8.875" customWidth="1"/>
    <col min="3294" max="3294" width="4.5" bestFit="1" customWidth="1"/>
    <col min="3295" max="3295" width="55.625" bestFit="1" customWidth="1"/>
    <col min="3296" max="3299" width="14.375" customWidth="1"/>
    <col min="3300" max="3300" width="3.25" customWidth="1"/>
    <col min="3301" max="3301" width="3.875" customWidth="1"/>
    <col min="3302" max="3347" width="8.875" customWidth="1"/>
    <col min="3550" max="3550" width="4.5" bestFit="1" customWidth="1"/>
    <col min="3551" max="3551" width="55.625" bestFit="1" customWidth="1"/>
    <col min="3552" max="3555" width="14.375" customWidth="1"/>
    <col min="3556" max="3556" width="3.25" customWidth="1"/>
    <col min="3557" max="3557" width="3.875" customWidth="1"/>
    <col min="3558" max="3603" width="8.875" customWidth="1"/>
    <col min="3806" max="3806" width="4.5" bestFit="1" customWidth="1"/>
    <col min="3807" max="3807" width="55.625" bestFit="1" customWidth="1"/>
    <col min="3808" max="3811" width="14.375" customWidth="1"/>
    <col min="3812" max="3812" width="3.25" customWidth="1"/>
    <col min="3813" max="3813" width="3.875" customWidth="1"/>
    <col min="3814" max="3859" width="8.875" customWidth="1"/>
    <col min="4062" max="4062" width="4.5" bestFit="1" customWidth="1"/>
    <col min="4063" max="4063" width="55.625" bestFit="1" customWidth="1"/>
    <col min="4064" max="4067" width="14.375" customWidth="1"/>
    <col min="4068" max="4068" width="3.25" customWidth="1"/>
    <col min="4069" max="4069" width="3.875" customWidth="1"/>
    <col min="4070" max="4115" width="8.875" customWidth="1"/>
    <col min="4318" max="4318" width="4.5" bestFit="1" customWidth="1"/>
    <col min="4319" max="4319" width="55.625" bestFit="1" customWidth="1"/>
    <col min="4320" max="4323" width="14.375" customWidth="1"/>
    <col min="4324" max="4324" width="3.25" customWidth="1"/>
    <col min="4325" max="4325" width="3.875" customWidth="1"/>
    <col min="4326" max="4371" width="8.875" customWidth="1"/>
    <col min="4574" max="4574" width="4.5" bestFit="1" customWidth="1"/>
    <col min="4575" max="4575" width="55.625" bestFit="1" customWidth="1"/>
    <col min="4576" max="4579" width="14.375" customWidth="1"/>
    <col min="4580" max="4580" width="3.25" customWidth="1"/>
    <col min="4581" max="4581" width="3.875" customWidth="1"/>
    <col min="4582" max="4627" width="8.875" customWidth="1"/>
    <col min="4830" max="4830" width="4.5" bestFit="1" customWidth="1"/>
    <col min="4831" max="4831" width="55.625" bestFit="1" customWidth="1"/>
    <col min="4832" max="4835" width="14.375" customWidth="1"/>
    <col min="4836" max="4836" width="3.25" customWidth="1"/>
    <col min="4837" max="4837" width="3.875" customWidth="1"/>
    <col min="4838" max="4883" width="8.875" customWidth="1"/>
    <col min="5086" max="5086" width="4.5" bestFit="1" customWidth="1"/>
    <col min="5087" max="5087" width="55.625" bestFit="1" customWidth="1"/>
    <col min="5088" max="5091" width="14.375" customWidth="1"/>
    <col min="5092" max="5092" width="3.25" customWidth="1"/>
    <col min="5093" max="5093" width="3.875" customWidth="1"/>
    <col min="5094" max="5139" width="8.875" customWidth="1"/>
    <col min="5342" max="5342" width="4.5" bestFit="1" customWidth="1"/>
    <col min="5343" max="5343" width="55.625" bestFit="1" customWidth="1"/>
    <col min="5344" max="5347" width="14.375" customWidth="1"/>
    <col min="5348" max="5348" width="3.25" customWidth="1"/>
    <col min="5349" max="5349" width="3.875" customWidth="1"/>
    <col min="5350" max="5395" width="8.875" customWidth="1"/>
    <col min="5598" max="5598" width="4.5" bestFit="1" customWidth="1"/>
    <col min="5599" max="5599" width="55.625" bestFit="1" customWidth="1"/>
    <col min="5600" max="5603" width="14.375" customWidth="1"/>
    <col min="5604" max="5604" width="3.25" customWidth="1"/>
    <col min="5605" max="5605" width="3.875" customWidth="1"/>
    <col min="5606" max="5651" width="8.875" customWidth="1"/>
    <col min="5854" max="5854" width="4.5" bestFit="1" customWidth="1"/>
    <col min="5855" max="5855" width="55.625" bestFit="1" customWidth="1"/>
    <col min="5856" max="5859" width="14.375" customWidth="1"/>
    <col min="5860" max="5860" width="3.25" customWidth="1"/>
    <col min="5861" max="5861" width="3.875" customWidth="1"/>
    <col min="5862" max="5907" width="8.875" customWidth="1"/>
    <col min="6110" max="6110" width="4.5" bestFit="1" customWidth="1"/>
    <col min="6111" max="6111" width="55.625" bestFit="1" customWidth="1"/>
    <col min="6112" max="6115" width="14.375" customWidth="1"/>
    <col min="6116" max="6116" width="3.25" customWidth="1"/>
    <col min="6117" max="6117" width="3.875" customWidth="1"/>
    <col min="6118" max="6163" width="8.875" customWidth="1"/>
    <col min="6366" max="6366" width="4.5" bestFit="1" customWidth="1"/>
    <col min="6367" max="6367" width="55.625" bestFit="1" customWidth="1"/>
    <col min="6368" max="6371" width="14.375" customWidth="1"/>
    <col min="6372" max="6372" width="3.25" customWidth="1"/>
    <col min="6373" max="6373" width="3.875" customWidth="1"/>
    <col min="6374" max="6419" width="8.875" customWidth="1"/>
    <col min="6622" max="6622" width="4.5" bestFit="1" customWidth="1"/>
    <col min="6623" max="6623" width="55.625" bestFit="1" customWidth="1"/>
    <col min="6624" max="6627" width="14.375" customWidth="1"/>
    <col min="6628" max="6628" width="3.25" customWidth="1"/>
    <col min="6629" max="6629" width="3.875" customWidth="1"/>
    <col min="6630" max="6675" width="8.875" customWidth="1"/>
    <col min="6878" max="6878" width="4.5" bestFit="1" customWidth="1"/>
    <col min="6879" max="6879" width="55.625" bestFit="1" customWidth="1"/>
    <col min="6880" max="6883" width="14.375" customWidth="1"/>
    <col min="6884" max="6884" width="3.25" customWidth="1"/>
    <col min="6885" max="6885" width="3.875" customWidth="1"/>
    <col min="6886" max="6931" width="8.875" customWidth="1"/>
    <col min="7134" max="7134" width="4.5" bestFit="1" customWidth="1"/>
    <col min="7135" max="7135" width="55.625" bestFit="1" customWidth="1"/>
    <col min="7136" max="7139" width="14.375" customWidth="1"/>
    <col min="7140" max="7140" width="3.25" customWidth="1"/>
    <col min="7141" max="7141" width="3.875" customWidth="1"/>
    <col min="7142" max="7187" width="8.875" customWidth="1"/>
    <col min="7390" max="7390" width="4.5" bestFit="1" customWidth="1"/>
    <col min="7391" max="7391" width="55.625" bestFit="1" customWidth="1"/>
    <col min="7392" max="7395" width="14.375" customWidth="1"/>
    <col min="7396" max="7396" width="3.25" customWidth="1"/>
    <col min="7397" max="7397" width="3.875" customWidth="1"/>
    <col min="7398" max="7443" width="8.875" customWidth="1"/>
    <col min="7646" max="7646" width="4.5" bestFit="1" customWidth="1"/>
    <col min="7647" max="7647" width="55.625" bestFit="1" customWidth="1"/>
    <col min="7648" max="7651" width="14.375" customWidth="1"/>
    <col min="7652" max="7652" width="3.25" customWidth="1"/>
    <col min="7653" max="7653" width="3.875" customWidth="1"/>
    <col min="7654" max="7699" width="8.875" customWidth="1"/>
    <col min="7902" max="7902" width="4.5" bestFit="1" customWidth="1"/>
    <col min="7903" max="7903" width="55.625" bestFit="1" customWidth="1"/>
    <col min="7904" max="7907" width="14.375" customWidth="1"/>
    <col min="7908" max="7908" width="3.25" customWidth="1"/>
    <col min="7909" max="7909" width="3.875" customWidth="1"/>
    <col min="7910" max="7955" width="8.875" customWidth="1"/>
    <col min="8158" max="8158" width="4.5" bestFit="1" customWidth="1"/>
    <col min="8159" max="8159" width="55.625" bestFit="1" customWidth="1"/>
    <col min="8160" max="8163" width="14.375" customWidth="1"/>
    <col min="8164" max="8164" width="3.25" customWidth="1"/>
    <col min="8165" max="8165" width="3.875" customWidth="1"/>
    <col min="8166" max="8211" width="8.875" customWidth="1"/>
    <col min="8414" max="8414" width="4.5" bestFit="1" customWidth="1"/>
    <col min="8415" max="8415" width="55.625" bestFit="1" customWidth="1"/>
    <col min="8416" max="8419" width="14.375" customWidth="1"/>
    <col min="8420" max="8420" width="3.25" customWidth="1"/>
    <col min="8421" max="8421" width="3.875" customWidth="1"/>
    <col min="8422" max="8467" width="8.875" customWidth="1"/>
    <col min="8670" max="8670" width="4.5" bestFit="1" customWidth="1"/>
    <col min="8671" max="8671" width="55.625" bestFit="1" customWidth="1"/>
    <col min="8672" max="8675" width="14.375" customWidth="1"/>
    <col min="8676" max="8676" width="3.25" customWidth="1"/>
    <col min="8677" max="8677" width="3.875" customWidth="1"/>
    <col min="8678" max="8723" width="8.875" customWidth="1"/>
    <col min="8926" max="8926" width="4.5" bestFit="1" customWidth="1"/>
    <col min="8927" max="8927" width="55.625" bestFit="1" customWidth="1"/>
    <col min="8928" max="8931" width="14.375" customWidth="1"/>
    <col min="8932" max="8932" width="3.25" customWidth="1"/>
    <col min="8933" max="8933" width="3.875" customWidth="1"/>
    <col min="8934" max="8979" width="8.875" customWidth="1"/>
    <col min="9182" max="9182" width="4.5" bestFit="1" customWidth="1"/>
    <col min="9183" max="9183" width="55.625" bestFit="1" customWidth="1"/>
    <col min="9184" max="9187" width="14.375" customWidth="1"/>
    <col min="9188" max="9188" width="3.25" customWidth="1"/>
    <col min="9189" max="9189" width="3.875" customWidth="1"/>
    <col min="9190" max="9235" width="8.875" customWidth="1"/>
    <col min="9438" max="9438" width="4.5" bestFit="1" customWidth="1"/>
    <col min="9439" max="9439" width="55.625" bestFit="1" customWidth="1"/>
    <col min="9440" max="9443" width="14.375" customWidth="1"/>
    <col min="9444" max="9444" width="3.25" customWidth="1"/>
    <col min="9445" max="9445" width="3.875" customWidth="1"/>
    <col min="9446" max="9491" width="8.875" customWidth="1"/>
    <col min="9694" max="9694" width="4.5" bestFit="1" customWidth="1"/>
    <col min="9695" max="9695" width="55.625" bestFit="1" customWidth="1"/>
    <col min="9696" max="9699" width="14.375" customWidth="1"/>
    <col min="9700" max="9700" width="3.25" customWidth="1"/>
    <col min="9701" max="9701" width="3.875" customWidth="1"/>
    <col min="9702" max="9747" width="8.875" customWidth="1"/>
    <col min="9950" max="9950" width="4.5" bestFit="1" customWidth="1"/>
    <col min="9951" max="9951" width="55.625" bestFit="1" customWidth="1"/>
    <col min="9952" max="9955" width="14.375" customWidth="1"/>
    <col min="9956" max="9956" width="3.25" customWidth="1"/>
    <col min="9957" max="9957" width="3.875" customWidth="1"/>
    <col min="9958" max="10003" width="8.875" customWidth="1"/>
    <col min="10206" max="10206" width="4.5" bestFit="1" customWidth="1"/>
    <col min="10207" max="10207" width="55.625" bestFit="1" customWidth="1"/>
    <col min="10208" max="10211" width="14.375" customWidth="1"/>
    <col min="10212" max="10212" width="3.25" customWidth="1"/>
    <col min="10213" max="10213" width="3.875" customWidth="1"/>
    <col min="10214" max="10259" width="8.875" customWidth="1"/>
    <col min="10462" max="10462" width="4.5" bestFit="1" customWidth="1"/>
    <col min="10463" max="10463" width="55.625" bestFit="1" customWidth="1"/>
    <col min="10464" max="10467" width="14.375" customWidth="1"/>
    <col min="10468" max="10468" width="3.25" customWidth="1"/>
    <col min="10469" max="10469" width="3.875" customWidth="1"/>
    <col min="10470" max="10515" width="8.875" customWidth="1"/>
    <col min="10718" max="10718" width="4.5" bestFit="1" customWidth="1"/>
    <col min="10719" max="10719" width="55.625" bestFit="1" customWidth="1"/>
    <col min="10720" max="10723" width="14.375" customWidth="1"/>
    <col min="10724" max="10724" width="3.25" customWidth="1"/>
    <col min="10725" max="10725" width="3.875" customWidth="1"/>
    <col min="10726" max="10771" width="8.875" customWidth="1"/>
    <col min="10974" max="10974" width="4.5" bestFit="1" customWidth="1"/>
    <col min="10975" max="10975" width="55.625" bestFit="1" customWidth="1"/>
    <col min="10976" max="10979" width="14.375" customWidth="1"/>
    <col min="10980" max="10980" width="3.25" customWidth="1"/>
    <col min="10981" max="10981" width="3.875" customWidth="1"/>
    <col min="10982" max="11027" width="8.875" customWidth="1"/>
    <col min="11230" max="11230" width="4.5" bestFit="1" customWidth="1"/>
    <col min="11231" max="11231" width="55.625" bestFit="1" customWidth="1"/>
    <col min="11232" max="11235" width="14.375" customWidth="1"/>
    <col min="11236" max="11236" width="3.25" customWidth="1"/>
    <col min="11237" max="11237" width="3.875" customWidth="1"/>
    <col min="11238" max="11283" width="8.875" customWidth="1"/>
    <col min="11486" max="11486" width="4.5" bestFit="1" customWidth="1"/>
    <col min="11487" max="11487" width="55.625" bestFit="1" customWidth="1"/>
    <col min="11488" max="11491" width="14.375" customWidth="1"/>
    <col min="11492" max="11492" width="3.25" customWidth="1"/>
    <col min="11493" max="11493" width="3.875" customWidth="1"/>
    <col min="11494" max="11539" width="8.875" customWidth="1"/>
    <col min="11742" max="11742" width="4.5" bestFit="1" customWidth="1"/>
    <col min="11743" max="11743" width="55.625" bestFit="1" customWidth="1"/>
    <col min="11744" max="11747" width="14.375" customWidth="1"/>
    <col min="11748" max="11748" width="3.25" customWidth="1"/>
    <col min="11749" max="11749" width="3.875" customWidth="1"/>
    <col min="11750" max="11795" width="8.875" customWidth="1"/>
    <col min="11998" max="11998" width="4.5" bestFit="1" customWidth="1"/>
    <col min="11999" max="11999" width="55.625" bestFit="1" customWidth="1"/>
    <col min="12000" max="12003" width="14.375" customWidth="1"/>
    <col min="12004" max="12004" width="3.25" customWidth="1"/>
    <col min="12005" max="12005" width="3.875" customWidth="1"/>
    <col min="12006" max="12051" width="8.875" customWidth="1"/>
    <col min="12254" max="12254" width="4.5" bestFit="1" customWidth="1"/>
    <col min="12255" max="12255" width="55.625" bestFit="1" customWidth="1"/>
    <col min="12256" max="12259" width="14.375" customWidth="1"/>
    <col min="12260" max="12260" width="3.25" customWidth="1"/>
    <col min="12261" max="12261" width="3.875" customWidth="1"/>
    <col min="12262" max="12307" width="8.875" customWidth="1"/>
    <col min="12510" max="12510" width="4.5" bestFit="1" customWidth="1"/>
    <col min="12511" max="12511" width="55.625" bestFit="1" customWidth="1"/>
    <col min="12512" max="12515" width="14.375" customWidth="1"/>
    <col min="12516" max="12516" width="3.25" customWidth="1"/>
    <col min="12517" max="12517" width="3.875" customWidth="1"/>
    <col min="12518" max="12563" width="8.875" customWidth="1"/>
    <col min="12766" max="12766" width="4.5" bestFit="1" customWidth="1"/>
    <col min="12767" max="12767" width="55.625" bestFit="1" customWidth="1"/>
    <col min="12768" max="12771" width="14.375" customWidth="1"/>
    <col min="12772" max="12772" width="3.25" customWidth="1"/>
    <col min="12773" max="12773" width="3.875" customWidth="1"/>
    <col min="12774" max="12819" width="8.875" customWidth="1"/>
    <col min="13022" max="13022" width="4.5" bestFit="1" customWidth="1"/>
    <col min="13023" max="13023" width="55.625" bestFit="1" customWidth="1"/>
    <col min="13024" max="13027" width="14.375" customWidth="1"/>
    <col min="13028" max="13028" width="3.25" customWidth="1"/>
    <col min="13029" max="13029" width="3.875" customWidth="1"/>
    <col min="13030" max="13075" width="8.875" customWidth="1"/>
    <col min="13278" max="13278" width="4.5" bestFit="1" customWidth="1"/>
    <col min="13279" max="13279" width="55.625" bestFit="1" customWidth="1"/>
    <col min="13280" max="13283" width="14.375" customWidth="1"/>
    <col min="13284" max="13284" width="3.25" customWidth="1"/>
    <col min="13285" max="13285" width="3.875" customWidth="1"/>
    <col min="13286" max="13331" width="8.875" customWidth="1"/>
    <col min="13534" max="13534" width="4.5" bestFit="1" customWidth="1"/>
    <col min="13535" max="13535" width="55.625" bestFit="1" customWidth="1"/>
    <col min="13536" max="13539" width="14.375" customWidth="1"/>
    <col min="13540" max="13540" width="3.25" customWidth="1"/>
    <col min="13541" max="13541" width="3.875" customWidth="1"/>
    <col min="13542" max="13587" width="8.875" customWidth="1"/>
    <col min="13790" max="13790" width="4.5" bestFit="1" customWidth="1"/>
    <col min="13791" max="13791" width="55.625" bestFit="1" customWidth="1"/>
    <col min="13792" max="13795" width="14.375" customWidth="1"/>
    <col min="13796" max="13796" width="3.25" customWidth="1"/>
    <col min="13797" max="13797" width="3.875" customWidth="1"/>
    <col min="13798" max="13843" width="8.875" customWidth="1"/>
    <col min="14046" max="14046" width="4.5" bestFit="1" customWidth="1"/>
    <col min="14047" max="14047" width="55.625" bestFit="1" customWidth="1"/>
    <col min="14048" max="14051" width="14.375" customWidth="1"/>
    <col min="14052" max="14052" width="3.25" customWidth="1"/>
    <col min="14053" max="14053" width="3.875" customWidth="1"/>
    <col min="14054" max="14099" width="8.875" customWidth="1"/>
    <col min="14302" max="14302" width="4.5" bestFit="1" customWidth="1"/>
    <col min="14303" max="14303" width="55.625" bestFit="1" customWidth="1"/>
    <col min="14304" max="14307" width="14.375" customWidth="1"/>
    <col min="14308" max="14308" width="3.25" customWidth="1"/>
    <col min="14309" max="14309" width="3.875" customWidth="1"/>
    <col min="14310" max="14355" width="8.875" customWidth="1"/>
    <col min="14558" max="14558" width="4.5" bestFit="1" customWidth="1"/>
    <col min="14559" max="14559" width="55.625" bestFit="1" customWidth="1"/>
    <col min="14560" max="14563" width="14.375" customWidth="1"/>
    <col min="14564" max="14564" width="3.25" customWidth="1"/>
    <col min="14565" max="14565" width="3.875" customWidth="1"/>
    <col min="14566" max="14611" width="8.875" customWidth="1"/>
    <col min="14814" max="14814" width="4.5" bestFit="1" customWidth="1"/>
    <col min="14815" max="14815" width="55.625" bestFit="1" customWidth="1"/>
    <col min="14816" max="14819" width="14.375" customWidth="1"/>
    <col min="14820" max="14820" width="3.25" customWidth="1"/>
    <col min="14821" max="14821" width="3.875" customWidth="1"/>
    <col min="14822" max="14867" width="8.875" customWidth="1"/>
    <col min="15070" max="15070" width="4.5" bestFit="1" customWidth="1"/>
    <col min="15071" max="15071" width="55.625" bestFit="1" customWidth="1"/>
    <col min="15072" max="15075" width="14.375" customWidth="1"/>
    <col min="15076" max="15076" width="3.25" customWidth="1"/>
    <col min="15077" max="15077" width="3.875" customWidth="1"/>
    <col min="15078" max="15123" width="8.875" customWidth="1"/>
    <col min="15326" max="15326" width="4.5" bestFit="1" customWidth="1"/>
    <col min="15327" max="15327" width="55.625" bestFit="1" customWidth="1"/>
    <col min="15328" max="15331" width="14.375" customWidth="1"/>
    <col min="15332" max="15332" width="3.25" customWidth="1"/>
    <col min="15333" max="15333" width="3.875" customWidth="1"/>
    <col min="15334" max="15379" width="8.875" customWidth="1"/>
    <col min="15582" max="15582" width="4.5" bestFit="1" customWidth="1"/>
    <col min="15583" max="15583" width="55.625" bestFit="1" customWidth="1"/>
    <col min="15584" max="15587" width="14.375" customWidth="1"/>
    <col min="15588" max="15588" width="3.25" customWidth="1"/>
    <col min="15589" max="15589" width="3.875" customWidth="1"/>
    <col min="15590" max="15635" width="8.875" customWidth="1"/>
    <col min="15838" max="15838" width="4.5" bestFit="1" customWidth="1"/>
    <col min="15839" max="15839" width="55.625" bestFit="1" customWidth="1"/>
    <col min="15840" max="15843" width="14.375" customWidth="1"/>
    <col min="15844" max="15844" width="3.25" customWidth="1"/>
    <col min="15845" max="15845" width="3.875" customWidth="1"/>
    <col min="15846" max="15891" width="8.875" customWidth="1"/>
    <col min="16094" max="16094" width="4.5" bestFit="1" customWidth="1"/>
    <col min="16095" max="16095" width="55.625" bestFit="1" customWidth="1"/>
    <col min="16096" max="16099" width="14.375" customWidth="1"/>
    <col min="16100" max="16100" width="3.25" customWidth="1"/>
    <col min="16101" max="16101" width="3.875" customWidth="1"/>
    <col min="16102" max="16147" width="8.875" customWidth="1"/>
  </cols>
  <sheetData>
    <row r="1" spans="1:8" ht="4.9000000000000004" customHeight="1" x14ac:dyDescent="0.15"/>
    <row r="2" spans="1:8" ht="28.15" customHeight="1" x14ac:dyDescent="0.15">
      <c r="A2" s="291"/>
      <c r="B2" s="292"/>
      <c r="C2" s="743" t="s">
        <v>2030</v>
      </c>
      <c r="D2" s="743"/>
      <c r="E2" s="743"/>
      <c r="F2" s="743"/>
      <c r="G2" s="743"/>
      <c r="H2" s="292"/>
    </row>
    <row r="3" spans="1:8" ht="4.9000000000000004" customHeight="1" x14ac:dyDescent="0.15">
      <c r="C3" s="33"/>
    </row>
    <row r="4" spans="1:8" ht="5.0999999999999996" customHeight="1" x14ac:dyDescent="0.15">
      <c r="C4" s="33"/>
    </row>
    <row r="5" spans="1:8" ht="5.0999999999999996" customHeight="1" x14ac:dyDescent="0.15">
      <c r="C5" s="33"/>
    </row>
    <row r="6" spans="1:8" ht="5.0999999999999996" customHeight="1" x14ac:dyDescent="0.15">
      <c r="C6" s="33"/>
    </row>
    <row r="7" spans="1:8" ht="4.9000000000000004" customHeight="1" x14ac:dyDescent="0.15">
      <c r="C7" s="33"/>
    </row>
    <row r="8" spans="1:8" ht="13.35" customHeight="1" x14ac:dyDescent="0.15">
      <c r="C8" s="33" t="s">
        <v>857</v>
      </c>
    </row>
    <row r="9" spans="1:8" ht="4.9000000000000004" customHeight="1" x14ac:dyDescent="0.15">
      <c r="C9" s="33"/>
    </row>
    <row r="10" spans="1:8" ht="13.15" customHeight="1" x14ac:dyDescent="0.15">
      <c r="C10" s="40" t="s">
        <v>2032</v>
      </c>
    </row>
    <row r="11" spans="1:8" ht="4.9000000000000004" customHeight="1" x14ac:dyDescent="0.15">
      <c r="C11" s="33"/>
    </row>
    <row r="12" spans="1:8" ht="13.15" customHeight="1" x14ac:dyDescent="0.15">
      <c r="C12" s="40" t="s">
        <v>2616</v>
      </c>
    </row>
    <row r="13" spans="1:8" ht="4.9000000000000004" customHeight="1" x14ac:dyDescent="0.15">
      <c r="C13" s="33"/>
    </row>
    <row r="14" spans="1:8" ht="5.0999999999999996" customHeight="1" x14ac:dyDescent="0.15">
      <c r="C14" s="40"/>
      <c r="D14" s="37"/>
    </row>
    <row r="15" spans="1:8" ht="4.9000000000000004" customHeight="1" x14ac:dyDescent="0.15">
      <c r="C15" s="33"/>
    </row>
    <row r="16" spans="1:8" ht="15" customHeight="1" x14ac:dyDescent="0.15">
      <c r="B16" s="568" t="s">
        <v>923</v>
      </c>
      <c r="D16" s="39" t="s">
        <v>1655</v>
      </c>
    </row>
    <row r="17" spans="2:4" s="34" customFormat="1" ht="16.899999999999999" customHeight="1" x14ac:dyDescent="0.15">
      <c r="B17" s="737" t="s">
        <v>607</v>
      </c>
      <c r="C17" s="739" t="s">
        <v>945</v>
      </c>
      <c r="D17" s="741" t="s">
        <v>2031</v>
      </c>
    </row>
    <row r="18" spans="2:4" s="34" customFormat="1" ht="16.899999999999999" customHeight="1" x14ac:dyDescent="0.15">
      <c r="B18" s="738"/>
      <c r="C18" s="740"/>
      <c r="D18" s="742"/>
    </row>
    <row r="19" spans="2:4" ht="15" customHeight="1" x14ac:dyDescent="0.15">
      <c r="B19" s="107" t="s">
        <v>109</v>
      </c>
      <c r="C19" s="108" t="s">
        <v>110</v>
      </c>
      <c r="D19" s="114"/>
    </row>
    <row r="20" spans="2:4" ht="15" customHeight="1" x14ac:dyDescent="0.15">
      <c r="B20" s="110" t="s">
        <v>111</v>
      </c>
      <c r="C20" s="109" t="s">
        <v>123</v>
      </c>
      <c r="D20" s="115"/>
    </row>
    <row r="21" spans="2:4" ht="15" customHeight="1" x14ac:dyDescent="0.15">
      <c r="B21" s="110" t="s">
        <v>126</v>
      </c>
      <c r="C21" s="109" t="s">
        <v>125</v>
      </c>
      <c r="D21" s="115"/>
    </row>
    <row r="22" spans="2:4" ht="15" customHeight="1" x14ac:dyDescent="0.15">
      <c r="B22" s="110" t="s">
        <v>129</v>
      </c>
      <c r="C22" s="109" t="s">
        <v>130</v>
      </c>
      <c r="D22" s="115"/>
    </row>
    <row r="23" spans="2:4" ht="15" customHeight="1" x14ac:dyDescent="0.15">
      <c r="B23" s="110" t="s">
        <v>137</v>
      </c>
      <c r="C23" s="109" t="s">
        <v>138</v>
      </c>
      <c r="D23" s="115"/>
    </row>
    <row r="24" spans="2:4" ht="15" customHeight="1" x14ac:dyDescent="0.15">
      <c r="B24" s="110" t="s">
        <v>143</v>
      </c>
      <c r="C24" s="109" t="s">
        <v>142</v>
      </c>
      <c r="D24" s="115"/>
    </row>
    <row r="25" spans="2:4" ht="15" customHeight="1" x14ac:dyDescent="0.15">
      <c r="B25" s="110" t="s">
        <v>145</v>
      </c>
      <c r="C25" s="109" t="s">
        <v>146</v>
      </c>
      <c r="D25" s="115"/>
    </row>
    <row r="26" spans="2:4" ht="15" customHeight="1" x14ac:dyDescent="0.15">
      <c r="B26" s="110" t="s">
        <v>151</v>
      </c>
      <c r="C26" s="109" t="s">
        <v>152</v>
      </c>
      <c r="D26" s="115"/>
    </row>
    <row r="27" spans="2:4" ht="15" customHeight="1" x14ac:dyDescent="0.15">
      <c r="B27" s="110" t="s">
        <v>167</v>
      </c>
      <c r="C27" s="109" t="s">
        <v>168</v>
      </c>
      <c r="D27" s="115"/>
    </row>
    <row r="28" spans="2:4" ht="15" customHeight="1" x14ac:dyDescent="0.15">
      <c r="B28" s="110" t="s">
        <v>173</v>
      </c>
      <c r="C28" s="109" t="s">
        <v>172</v>
      </c>
      <c r="D28" s="115"/>
    </row>
    <row r="29" spans="2:4" ht="15" customHeight="1" x14ac:dyDescent="0.15">
      <c r="B29" s="110" t="s">
        <v>176</v>
      </c>
      <c r="C29" s="109" t="s">
        <v>175</v>
      </c>
      <c r="D29" s="115"/>
    </row>
    <row r="30" spans="2:4" ht="15" customHeight="1" x14ac:dyDescent="0.15">
      <c r="B30" s="110" t="s">
        <v>179</v>
      </c>
      <c r="C30" s="109" t="s">
        <v>180</v>
      </c>
      <c r="D30" s="115"/>
    </row>
    <row r="31" spans="2:4" ht="15" customHeight="1" x14ac:dyDescent="0.15">
      <c r="B31" s="110" t="s">
        <v>191</v>
      </c>
      <c r="C31" s="109" t="s">
        <v>192</v>
      </c>
      <c r="D31" s="115"/>
    </row>
    <row r="32" spans="2:4" ht="15" customHeight="1" x14ac:dyDescent="0.15">
      <c r="B32" s="110" t="s">
        <v>199</v>
      </c>
      <c r="C32" s="109" t="s">
        <v>200</v>
      </c>
      <c r="D32" s="115"/>
    </row>
    <row r="33" spans="2:4" ht="15" customHeight="1" x14ac:dyDescent="0.15">
      <c r="B33" s="110" t="s">
        <v>205</v>
      </c>
      <c r="C33" s="109" t="s">
        <v>204</v>
      </c>
      <c r="D33" s="115"/>
    </row>
    <row r="34" spans="2:4" ht="15" customHeight="1" x14ac:dyDescent="0.15">
      <c r="B34" s="110" t="s">
        <v>208</v>
      </c>
      <c r="C34" s="109" t="s">
        <v>209</v>
      </c>
      <c r="D34" s="115"/>
    </row>
    <row r="35" spans="2:4" ht="15" customHeight="1" x14ac:dyDescent="0.15">
      <c r="B35" s="110" t="s">
        <v>215</v>
      </c>
      <c r="C35" s="109" t="s">
        <v>216</v>
      </c>
      <c r="D35" s="115"/>
    </row>
    <row r="36" spans="2:4" ht="15" customHeight="1" x14ac:dyDescent="0.15">
      <c r="B36" s="110" t="s">
        <v>221</v>
      </c>
      <c r="C36" s="109" t="s">
        <v>220</v>
      </c>
      <c r="D36" s="115"/>
    </row>
    <row r="37" spans="2:4" ht="15" customHeight="1" x14ac:dyDescent="0.15">
      <c r="B37" s="110" t="s">
        <v>224</v>
      </c>
      <c r="C37" s="109" t="s">
        <v>223</v>
      </c>
      <c r="D37" s="115"/>
    </row>
    <row r="38" spans="2:4" ht="15" customHeight="1" x14ac:dyDescent="0.15">
      <c r="B38" s="110" t="s">
        <v>227</v>
      </c>
      <c r="C38" s="109" t="s">
        <v>228</v>
      </c>
      <c r="D38" s="115"/>
    </row>
    <row r="39" spans="2:4" ht="15" customHeight="1" x14ac:dyDescent="0.15">
      <c r="B39" s="110" t="s">
        <v>232</v>
      </c>
      <c r="C39" s="109" t="s">
        <v>661</v>
      </c>
      <c r="D39" s="115"/>
    </row>
    <row r="40" spans="2:4" ht="15" customHeight="1" x14ac:dyDescent="0.15">
      <c r="B40" s="110" t="s">
        <v>234</v>
      </c>
      <c r="C40" s="109" t="s">
        <v>662</v>
      </c>
      <c r="D40" s="115"/>
    </row>
    <row r="41" spans="2:4" ht="15" customHeight="1" x14ac:dyDescent="0.15">
      <c r="B41" s="110" t="s">
        <v>241</v>
      </c>
      <c r="C41" s="109" t="s">
        <v>240</v>
      </c>
      <c r="D41" s="116"/>
    </row>
    <row r="42" spans="2:4" ht="15" customHeight="1" x14ac:dyDescent="0.15">
      <c r="B42" s="110" t="s">
        <v>244</v>
      </c>
      <c r="C42" s="109" t="s">
        <v>243</v>
      </c>
      <c r="D42" s="117"/>
    </row>
    <row r="43" spans="2:4" ht="15" customHeight="1" x14ac:dyDescent="0.15">
      <c r="B43" s="110" t="s">
        <v>247</v>
      </c>
      <c r="C43" s="109" t="s">
        <v>245</v>
      </c>
      <c r="D43" s="115"/>
    </row>
    <row r="44" spans="2:4" ht="15" customHeight="1" x14ac:dyDescent="0.15">
      <c r="B44" s="110" t="s">
        <v>250</v>
      </c>
      <c r="C44" s="109" t="s">
        <v>251</v>
      </c>
      <c r="D44" s="115"/>
    </row>
    <row r="45" spans="2:4" ht="15" customHeight="1" x14ac:dyDescent="0.15">
      <c r="B45" s="110" t="s">
        <v>262</v>
      </c>
      <c r="C45" s="109" t="s">
        <v>261</v>
      </c>
      <c r="D45" s="115"/>
    </row>
    <row r="46" spans="2:4" ht="15" customHeight="1" x14ac:dyDescent="0.15">
      <c r="B46" s="110" t="s">
        <v>265</v>
      </c>
      <c r="C46" s="109" t="s">
        <v>264</v>
      </c>
      <c r="D46" s="115"/>
    </row>
    <row r="47" spans="2:4" ht="15" customHeight="1" x14ac:dyDescent="0.15">
      <c r="B47" s="110" t="s">
        <v>268</v>
      </c>
      <c r="C47" s="109" t="s">
        <v>267</v>
      </c>
      <c r="D47" s="115"/>
    </row>
    <row r="48" spans="2:4" ht="15" customHeight="1" x14ac:dyDescent="0.15">
      <c r="B48" s="110" t="s">
        <v>271</v>
      </c>
      <c r="C48" s="109" t="s">
        <v>272</v>
      </c>
      <c r="D48" s="115"/>
    </row>
    <row r="49" spans="2:4" ht="15" customHeight="1" x14ac:dyDescent="0.15">
      <c r="B49" s="110" t="s">
        <v>277</v>
      </c>
      <c r="C49" s="109" t="s">
        <v>663</v>
      </c>
      <c r="D49" s="115"/>
    </row>
    <row r="50" spans="2:4" ht="15" customHeight="1" x14ac:dyDescent="0.15">
      <c r="B50" s="110" t="s">
        <v>281</v>
      </c>
      <c r="C50" s="109" t="s">
        <v>280</v>
      </c>
      <c r="D50" s="115"/>
    </row>
    <row r="51" spans="2:4" ht="15" customHeight="1" x14ac:dyDescent="0.15">
      <c r="B51" s="110" t="s">
        <v>284</v>
      </c>
      <c r="C51" s="109" t="s">
        <v>283</v>
      </c>
      <c r="D51" s="115"/>
    </row>
    <row r="52" spans="2:4" ht="15" customHeight="1" x14ac:dyDescent="0.15">
      <c r="B52" s="110" t="s">
        <v>287</v>
      </c>
      <c r="C52" s="109" t="s">
        <v>286</v>
      </c>
      <c r="D52" s="115"/>
    </row>
    <row r="53" spans="2:4" ht="15" customHeight="1" x14ac:dyDescent="0.15">
      <c r="B53" s="110" t="s">
        <v>290</v>
      </c>
      <c r="C53" s="109" t="s">
        <v>291</v>
      </c>
      <c r="D53" s="115"/>
    </row>
    <row r="54" spans="2:4" ht="15" customHeight="1" x14ac:dyDescent="0.15">
      <c r="B54" s="110" t="s">
        <v>295</v>
      </c>
      <c r="C54" s="109" t="s">
        <v>294</v>
      </c>
      <c r="D54" s="115"/>
    </row>
    <row r="55" spans="2:4" ht="15" customHeight="1" x14ac:dyDescent="0.15">
      <c r="B55" s="110" t="s">
        <v>299</v>
      </c>
      <c r="C55" s="109" t="s">
        <v>300</v>
      </c>
      <c r="D55" s="115"/>
    </row>
    <row r="56" spans="2:4" ht="15" customHeight="1" x14ac:dyDescent="0.15">
      <c r="B56" s="110" t="s">
        <v>306</v>
      </c>
      <c r="C56" s="109" t="s">
        <v>665</v>
      </c>
      <c r="D56" s="115"/>
    </row>
    <row r="57" spans="2:4" ht="15" customHeight="1" x14ac:dyDescent="0.15">
      <c r="B57" s="110" t="s">
        <v>309</v>
      </c>
      <c r="C57" s="109" t="s">
        <v>308</v>
      </c>
      <c r="D57" s="115"/>
    </row>
    <row r="58" spans="2:4" ht="15" customHeight="1" x14ac:dyDescent="0.15">
      <c r="B58" s="110" t="s">
        <v>312</v>
      </c>
      <c r="C58" s="109" t="s">
        <v>311</v>
      </c>
      <c r="D58" s="115"/>
    </row>
    <row r="59" spans="2:4" ht="15" customHeight="1" x14ac:dyDescent="0.15">
      <c r="B59" s="110" t="s">
        <v>317</v>
      </c>
      <c r="C59" s="109" t="s">
        <v>318</v>
      </c>
      <c r="D59" s="115"/>
    </row>
    <row r="60" spans="2:4" ht="15" customHeight="1" x14ac:dyDescent="0.15">
      <c r="B60" s="110" t="s">
        <v>323</v>
      </c>
      <c r="C60" s="109" t="s">
        <v>666</v>
      </c>
      <c r="D60" s="115"/>
    </row>
    <row r="61" spans="2:4" ht="15" customHeight="1" x14ac:dyDescent="0.15">
      <c r="B61" s="110" t="s">
        <v>327</v>
      </c>
      <c r="C61" s="109" t="s">
        <v>328</v>
      </c>
      <c r="D61" s="115"/>
    </row>
    <row r="62" spans="2:4" ht="15" customHeight="1" x14ac:dyDescent="0.15">
      <c r="B62" s="110" t="s">
        <v>332</v>
      </c>
      <c r="C62" s="109" t="s">
        <v>73</v>
      </c>
      <c r="D62" s="115"/>
    </row>
    <row r="63" spans="2:4" ht="15" customHeight="1" x14ac:dyDescent="0.15">
      <c r="B63" s="110" t="s">
        <v>344</v>
      </c>
      <c r="C63" s="109" t="s">
        <v>74</v>
      </c>
      <c r="D63" s="115"/>
    </row>
    <row r="64" spans="2:4" ht="15" customHeight="1" x14ac:dyDescent="0.15">
      <c r="B64" s="110" t="s">
        <v>362</v>
      </c>
      <c r="C64" s="109" t="s">
        <v>75</v>
      </c>
      <c r="D64" s="115"/>
    </row>
    <row r="65" spans="2:4" ht="15" customHeight="1" x14ac:dyDescent="0.15">
      <c r="B65" s="110" t="s">
        <v>375</v>
      </c>
      <c r="C65" s="109" t="s">
        <v>374</v>
      </c>
      <c r="D65" s="115"/>
    </row>
    <row r="66" spans="2:4" ht="15" customHeight="1" x14ac:dyDescent="0.15">
      <c r="B66" s="110" t="s">
        <v>378</v>
      </c>
      <c r="C66" s="109" t="s">
        <v>377</v>
      </c>
      <c r="D66" s="115"/>
    </row>
    <row r="67" spans="2:4" ht="15" customHeight="1" x14ac:dyDescent="0.15">
      <c r="B67" s="110" t="s">
        <v>381</v>
      </c>
      <c r="C67" s="109" t="s">
        <v>380</v>
      </c>
      <c r="D67" s="115"/>
    </row>
    <row r="68" spans="2:4" ht="15" customHeight="1" x14ac:dyDescent="0.15">
      <c r="B68" s="110" t="s">
        <v>384</v>
      </c>
      <c r="C68" s="109" t="s">
        <v>383</v>
      </c>
      <c r="D68" s="115"/>
    </row>
    <row r="69" spans="2:4" ht="15" customHeight="1" x14ac:dyDescent="0.15">
      <c r="B69" s="110" t="s">
        <v>387</v>
      </c>
      <c r="C69" s="109" t="s">
        <v>388</v>
      </c>
      <c r="D69" s="115"/>
    </row>
    <row r="70" spans="2:4" ht="15" customHeight="1" x14ac:dyDescent="0.15">
      <c r="B70" s="110" t="s">
        <v>393</v>
      </c>
      <c r="C70" s="109" t="s">
        <v>392</v>
      </c>
      <c r="D70" s="115"/>
    </row>
    <row r="71" spans="2:4" ht="15" customHeight="1" x14ac:dyDescent="0.15">
      <c r="B71" s="110" t="s">
        <v>396</v>
      </c>
      <c r="C71" s="109" t="s">
        <v>397</v>
      </c>
      <c r="D71" s="115"/>
    </row>
    <row r="72" spans="2:4" ht="15" customHeight="1" x14ac:dyDescent="0.15">
      <c r="B72" s="110" t="s">
        <v>402</v>
      </c>
      <c r="C72" s="109" t="s">
        <v>401</v>
      </c>
      <c r="D72" s="115"/>
    </row>
    <row r="73" spans="2:4" ht="15" customHeight="1" x14ac:dyDescent="0.15">
      <c r="B73" s="110" t="s">
        <v>405</v>
      </c>
      <c r="C73" s="109" t="s">
        <v>403</v>
      </c>
      <c r="D73" s="115"/>
    </row>
    <row r="74" spans="2:4" ht="15" customHeight="1" x14ac:dyDescent="0.15">
      <c r="B74" s="110" t="s">
        <v>408</v>
      </c>
      <c r="C74" s="109" t="s">
        <v>409</v>
      </c>
      <c r="D74" s="115"/>
    </row>
    <row r="75" spans="2:4" ht="15" customHeight="1" x14ac:dyDescent="0.15">
      <c r="B75" s="110" t="s">
        <v>414</v>
      </c>
      <c r="C75" s="109" t="s">
        <v>413</v>
      </c>
      <c r="D75" s="115"/>
    </row>
    <row r="76" spans="2:4" ht="15" customHeight="1" x14ac:dyDescent="0.15">
      <c r="B76" s="110" t="s">
        <v>417</v>
      </c>
      <c r="C76" s="109" t="s">
        <v>416</v>
      </c>
      <c r="D76" s="116"/>
    </row>
    <row r="77" spans="2:4" ht="15" customHeight="1" x14ac:dyDescent="0.15">
      <c r="B77" s="110" t="s">
        <v>420</v>
      </c>
      <c r="C77" s="109" t="s">
        <v>421</v>
      </c>
      <c r="D77" s="117"/>
    </row>
    <row r="78" spans="2:4" ht="15" customHeight="1" x14ac:dyDescent="0.15">
      <c r="B78" s="110" t="s">
        <v>427</v>
      </c>
      <c r="C78" s="109" t="s">
        <v>80</v>
      </c>
      <c r="D78" s="115"/>
    </row>
    <row r="79" spans="2:4" ht="15" customHeight="1" x14ac:dyDescent="0.15">
      <c r="B79" s="110" t="s">
        <v>431</v>
      </c>
      <c r="C79" s="109" t="s">
        <v>430</v>
      </c>
      <c r="D79" s="115"/>
    </row>
    <row r="80" spans="2:4" ht="15" customHeight="1" x14ac:dyDescent="0.15">
      <c r="B80" s="110" t="s">
        <v>434</v>
      </c>
      <c r="C80" s="109" t="s">
        <v>435</v>
      </c>
      <c r="D80" s="115"/>
    </row>
    <row r="81" spans="2:4" ht="15" customHeight="1" x14ac:dyDescent="0.15">
      <c r="B81" s="110" t="s">
        <v>440</v>
      </c>
      <c r="C81" s="109" t="s">
        <v>439</v>
      </c>
      <c r="D81" s="115"/>
    </row>
    <row r="82" spans="2:4" ht="15" customHeight="1" x14ac:dyDescent="0.15">
      <c r="B82" s="110" t="s">
        <v>443</v>
      </c>
      <c r="C82" s="109" t="s">
        <v>442</v>
      </c>
      <c r="D82" s="115"/>
    </row>
    <row r="83" spans="2:4" ht="15" customHeight="1" x14ac:dyDescent="0.15">
      <c r="B83" s="110" t="s">
        <v>446</v>
      </c>
      <c r="C83" s="109" t="s">
        <v>445</v>
      </c>
      <c r="D83" s="115"/>
    </row>
    <row r="84" spans="2:4" ht="15" customHeight="1" x14ac:dyDescent="0.15">
      <c r="B84" s="110" t="s">
        <v>449</v>
      </c>
      <c r="C84" s="109" t="s">
        <v>954</v>
      </c>
      <c r="D84" s="115"/>
    </row>
    <row r="85" spans="2:4" ht="15" customHeight="1" x14ac:dyDescent="0.15">
      <c r="B85" s="110" t="s">
        <v>452</v>
      </c>
      <c r="C85" s="109" t="s">
        <v>453</v>
      </c>
      <c r="D85" s="115"/>
    </row>
    <row r="86" spans="2:4" ht="15" customHeight="1" x14ac:dyDescent="0.15">
      <c r="B86" s="110" t="s">
        <v>457</v>
      </c>
      <c r="C86" s="109" t="s">
        <v>82</v>
      </c>
      <c r="D86" s="115"/>
    </row>
    <row r="87" spans="2:4" ht="15" customHeight="1" x14ac:dyDescent="0.15">
      <c r="B87" s="110" t="s">
        <v>459</v>
      </c>
      <c r="C87" s="109" t="s">
        <v>83</v>
      </c>
      <c r="D87" s="115"/>
    </row>
    <row r="88" spans="2:4" ht="15" customHeight="1" x14ac:dyDescent="0.15">
      <c r="B88" s="110" t="s">
        <v>462</v>
      </c>
      <c r="C88" s="109" t="s">
        <v>84</v>
      </c>
      <c r="D88" s="115"/>
    </row>
    <row r="89" spans="2:4" ht="15" customHeight="1" x14ac:dyDescent="0.15">
      <c r="B89" s="110" t="s">
        <v>467</v>
      </c>
      <c r="C89" s="109" t="s">
        <v>85</v>
      </c>
      <c r="D89" s="115"/>
    </row>
    <row r="90" spans="2:4" ht="15" customHeight="1" x14ac:dyDescent="0.15">
      <c r="B90" s="110" t="s">
        <v>472</v>
      </c>
      <c r="C90" s="109" t="s">
        <v>471</v>
      </c>
      <c r="D90" s="115"/>
    </row>
    <row r="91" spans="2:4" ht="15" customHeight="1" x14ac:dyDescent="0.15">
      <c r="B91" s="110" t="s">
        <v>474</v>
      </c>
      <c r="C91" s="109" t="s">
        <v>475</v>
      </c>
      <c r="D91" s="115"/>
    </row>
    <row r="92" spans="2:4" ht="15" customHeight="1" x14ac:dyDescent="0.15">
      <c r="B92" s="110" t="s">
        <v>477</v>
      </c>
      <c r="C92" s="109" t="s">
        <v>478</v>
      </c>
      <c r="D92" s="115"/>
    </row>
    <row r="93" spans="2:4" ht="15" customHeight="1" x14ac:dyDescent="0.15">
      <c r="B93" s="110" t="s">
        <v>481</v>
      </c>
      <c r="C93" s="109" t="s">
        <v>482</v>
      </c>
      <c r="D93" s="115"/>
    </row>
    <row r="94" spans="2:4" ht="15" customHeight="1" x14ac:dyDescent="0.15">
      <c r="B94" s="110" t="s">
        <v>487</v>
      </c>
      <c r="C94" s="109" t="s">
        <v>488</v>
      </c>
      <c r="D94" s="115"/>
    </row>
    <row r="95" spans="2:4" ht="15" customHeight="1" x14ac:dyDescent="0.15">
      <c r="B95" s="110" t="s">
        <v>493</v>
      </c>
      <c r="C95" s="109" t="s">
        <v>494</v>
      </c>
      <c r="D95" s="115"/>
    </row>
    <row r="96" spans="2:4" ht="15" customHeight="1" x14ac:dyDescent="0.15">
      <c r="B96" s="110" t="s">
        <v>499</v>
      </c>
      <c r="C96" s="109" t="s">
        <v>500</v>
      </c>
      <c r="D96" s="115"/>
    </row>
    <row r="97" spans="2:4" ht="15" customHeight="1" x14ac:dyDescent="0.15">
      <c r="B97" s="110" t="s">
        <v>507</v>
      </c>
      <c r="C97" s="109" t="s">
        <v>505</v>
      </c>
      <c r="D97" s="115"/>
    </row>
    <row r="98" spans="2:4" ht="15" customHeight="1" x14ac:dyDescent="0.15">
      <c r="B98" s="110" t="s">
        <v>510</v>
      </c>
      <c r="C98" s="109" t="s">
        <v>509</v>
      </c>
      <c r="D98" s="115"/>
    </row>
    <row r="99" spans="2:4" ht="15" customHeight="1" x14ac:dyDescent="0.15">
      <c r="B99" s="110" t="s">
        <v>513</v>
      </c>
      <c r="C99" s="109" t="s">
        <v>511</v>
      </c>
      <c r="D99" s="115"/>
    </row>
    <row r="100" spans="2:4" ht="15" customHeight="1" x14ac:dyDescent="0.15">
      <c r="B100" s="110" t="s">
        <v>516</v>
      </c>
      <c r="C100" s="109" t="s">
        <v>517</v>
      </c>
      <c r="D100" s="115"/>
    </row>
    <row r="101" spans="2:4" ht="15" customHeight="1" x14ac:dyDescent="0.15">
      <c r="B101" s="110" t="s">
        <v>522</v>
      </c>
      <c r="C101" s="109" t="s">
        <v>521</v>
      </c>
      <c r="D101" s="115"/>
    </row>
    <row r="102" spans="2:4" ht="15" customHeight="1" x14ac:dyDescent="0.15">
      <c r="B102" s="110" t="s">
        <v>524</v>
      </c>
      <c r="C102" s="109" t="s">
        <v>525</v>
      </c>
      <c r="D102" s="115"/>
    </row>
    <row r="103" spans="2:4" ht="15" customHeight="1" x14ac:dyDescent="0.15">
      <c r="B103" s="110" t="s">
        <v>528</v>
      </c>
      <c r="C103" s="109" t="s">
        <v>527</v>
      </c>
      <c r="D103" s="115"/>
    </row>
    <row r="104" spans="2:4" ht="15" customHeight="1" x14ac:dyDescent="0.15">
      <c r="B104" s="110" t="s">
        <v>531</v>
      </c>
      <c r="C104" s="109" t="s">
        <v>530</v>
      </c>
      <c r="D104" s="115"/>
    </row>
    <row r="105" spans="2:4" ht="15" customHeight="1" x14ac:dyDescent="0.15">
      <c r="B105" s="110" t="s">
        <v>534</v>
      </c>
      <c r="C105" s="109" t="s">
        <v>533</v>
      </c>
      <c r="D105" s="115"/>
    </row>
    <row r="106" spans="2:4" ht="15" customHeight="1" x14ac:dyDescent="0.15">
      <c r="B106" s="110" t="s">
        <v>537</v>
      </c>
      <c r="C106" s="109" t="s">
        <v>536</v>
      </c>
      <c r="D106" s="115"/>
    </row>
    <row r="107" spans="2:4" ht="15" customHeight="1" x14ac:dyDescent="0.15">
      <c r="B107" s="110" t="s">
        <v>541</v>
      </c>
      <c r="C107" s="109" t="s">
        <v>89</v>
      </c>
      <c r="D107" s="115"/>
    </row>
    <row r="108" spans="2:4" ht="15" customHeight="1" x14ac:dyDescent="0.15">
      <c r="B108" s="110" t="s">
        <v>547</v>
      </c>
      <c r="C108" s="109" t="s">
        <v>548</v>
      </c>
      <c r="D108" s="115"/>
    </row>
    <row r="109" spans="2:4" ht="15" customHeight="1" x14ac:dyDescent="0.15">
      <c r="B109" s="110" t="s">
        <v>668</v>
      </c>
      <c r="C109" s="109" t="s">
        <v>842</v>
      </c>
      <c r="D109" s="115"/>
    </row>
    <row r="110" spans="2:4" ht="15" customHeight="1" x14ac:dyDescent="0.15">
      <c r="B110" s="110" t="s">
        <v>558</v>
      </c>
      <c r="C110" s="109" t="s">
        <v>557</v>
      </c>
      <c r="D110" s="115"/>
    </row>
    <row r="111" spans="2:4" ht="15" customHeight="1" x14ac:dyDescent="0.15">
      <c r="B111" s="110" t="s">
        <v>561</v>
      </c>
      <c r="C111" s="109" t="s">
        <v>560</v>
      </c>
      <c r="D111" s="115"/>
    </row>
    <row r="112" spans="2:4" ht="15" customHeight="1" x14ac:dyDescent="0.15">
      <c r="B112" s="110" t="s">
        <v>564</v>
      </c>
      <c r="C112" s="109" t="s">
        <v>563</v>
      </c>
      <c r="D112" s="115"/>
    </row>
    <row r="113" spans="2:4" ht="15" customHeight="1" x14ac:dyDescent="0.15">
      <c r="B113" s="110" t="s">
        <v>567</v>
      </c>
      <c r="C113" s="109" t="s">
        <v>566</v>
      </c>
      <c r="D113" s="115"/>
    </row>
    <row r="114" spans="2:4" ht="15" customHeight="1" x14ac:dyDescent="0.15">
      <c r="B114" s="110" t="s">
        <v>569</v>
      </c>
      <c r="C114" s="109" t="s">
        <v>92</v>
      </c>
      <c r="D114" s="115"/>
    </row>
    <row r="115" spans="2:4" ht="15" customHeight="1" x14ac:dyDescent="0.15">
      <c r="B115" s="110" t="s">
        <v>571</v>
      </c>
      <c r="C115" s="109" t="s">
        <v>572</v>
      </c>
      <c r="D115" s="116"/>
    </row>
    <row r="116" spans="2:4" ht="15" customHeight="1" x14ac:dyDescent="0.15">
      <c r="B116" s="110" t="s">
        <v>577</v>
      </c>
      <c r="C116" s="109" t="s">
        <v>576</v>
      </c>
      <c r="D116" s="117"/>
    </row>
    <row r="117" spans="2:4" ht="15" customHeight="1" x14ac:dyDescent="0.15">
      <c r="B117" s="110" t="s">
        <v>580</v>
      </c>
      <c r="C117" s="109" t="s">
        <v>581</v>
      </c>
      <c r="D117" s="115"/>
    </row>
    <row r="118" spans="2:4" ht="15" customHeight="1" x14ac:dyDescent="0.15">
      <c r="B118" s="110" t="s">
        <v>585</v>
      </c>
      <c r="C118" s="109" t="s">
        <v>586</v>
      </c>
      <c r="D118" s="115"/>
    </row>
    <row r="119" spans="2:4" ht="15" customHeight="1" x14ac:dyDescent="0.15">
      <c r="B119" s="110" t="s">
        <v>589</v>
      </c>
      <c r="C119" s="109" t="s">
        <v>588</v>
      </c>
      <c r="D119" s="115"/>
    </row>
    <row r="120" spans="2:4" ht="15" customHeight="1" x14ac:dyDescent="0.15">
      <c r="B120" s="110" t="s">
        <v>592</v>
      </c>
      <c r="C120" s="109" t="s">
        <v>591</v>
      </c>
      <c r="D120" s="115"/>
    </row>
    <row r="121" spans="2:4" ht="15" customHeight="1" x14ac:dyDescent="0.15">
      <c r="B121" s="110" t="s">
        <v>595</v>
      </c>
      <c r="C121" s="109" t="s">
        <v>594</v>
      </c>
      <c r="D121" s="115"/>
    </row>
    <row r="122" spans="2:4" ht="15" customHeight="1" x14ac:dyDescent="0.15">
      <c r="B122" s="110" t="s">
        <v>598</v>
      </c>
      <c r="C122" s="109" t="s">
        <v>597</v>
      </c>
      <c r="D122" s="115"/>
    </row>
    <row r="123" spans="2:4" ht="15" customHeight="1" x14ac:dyDescent="0.15">
      <c r="B123" s="110" t="s">
        <v>951</v>
      </c>
      <c r="C123" s="109" t="s">
        <v>955</v>
      </c>
      <c r="D123" s="115"/>
    </row>
    <row r="124" spans="2:4" ht="15" customHeight="1" x14ac:dyDescent="0.15">
      <c r="B124" s="110" t="s">
        <v>601</v>
      </c>
      <c r="C124" s="109" t="s">
        <v>600</v>
      </c>
      <c r="D124" s="115"/>
    </row>
    <row r="125" spans="2:4" ht="15" customHeight="1" x14ac:dyDescent="0.15">
      <c r="B125" s="110" t="s">
        <v>669</v>
      </c>
      <c r="C125" s="109" t="s">
        <v>95</v>
      </c>
      <c r="D125" s="115"/>
    </row>
    <row r="126" spans="2:4" ht="15" customHeight="1" thickBot="1" x14ac:dyDescent="0.2">
      <c r="B126" s="111" t="s">
        <v>671</v>
      </c>
      <c r="C126" s="112" t="s">
        <v>96</v>
      </c>
      <c r="D126" s="118"/>
    </row>
    <row r="127" spans="2:4" ht="15" customHeight="1" thickTop="1" x14ac:dyDescent="0.15">
      <c r="B127" s="113"/>
      <c r="C127" s="113" t="s">
        <v>103</v>
      </c>
      <c r="D127" s="119">
        <f>SUM(D19:D126)</f>
        <v>0</v>
      </c>
    </row>
    <row r="128" spans="2:4" ht="4.9000000000000004" customHeight="1" x14ac:dyDescent="0.15"/>
    <row r="129" spans="2:4" x14ac:dyDescent="0.15">
      <c r="B129" s="36"/>
      <c r="C129" s="36"/>
      <c r="D129" s="36"/>
    </row>
  </sheetData>
  <dataConsolidate/>
  <mergeCells count="4">
    <mergeCell ref="B17:B18"/>
    <mergeCell ref="C17:C18"/>
    <mergeCell ref="D17:D18"/>
    <mergeCell ref="C2:G2"/>
  </mergeCells>
  <phoneticPr fontId="1"/>
  <dataValidations count="1">
    <dataValidation type="decimal" allowBlank="1" showInputMessage="1" showErrorMessage="1" errorTitle="入力の異常（金額）" error="想定されていない入力が行われました。_x000a_当該項目には金額のみ御入力ください。" sqref="D19:D126" xr:uid="{00000000-0002-0000-0800-000000000000}">
      <formula1>-1E+22</formula1>
      <formula2>1E+22</formula2>
    </dataValidation>
  </dataValidations>
  <pageMargins left="0.70866141732283472" right="0.70866141732283472" top="0.74803149606299213" bottom="0.74803149606299213" header="0.31496062992125984" footer="0.31496062992125984"/>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sheetPr>
  <dimension ref="A1:L70"/>
  <sheetViews>
    <sheetView showGridLines="0" view="pageBreakPreview" zoomScaleNormal="100" zoomScaleSheetLayoutView="100" workbookViewId="0"/>
  </sheetViews>
  <sheetFormatPr defaultColWidth="8.875" defaultRowHeight="12" x14ac:dyDescent="0.15"/>
  <cols>
    <col min="1" max="1" width="0.5" style="139" customWidth="1"/>
    <col min="2" max="2" width="3.375" style="139" customWidth="1"/>
    <col min="3" max="3" width="2.75" style="139" customWidth="1"/>
    <col min="4" max="4" width="3.5" style="139" customWidth="1"/>
    <col min="5" max="5" width="21.5" style="139" customWidth="1"/>
    <col min="6" max="8" width="12.75" style="139" customWidth="1"/>
    <col min="9" max="10" width="11.75" style="139" customWidth="1"/>
    <col min="11" max="11" width="2.75" style="139" customWidth="1"/>
    <col min="12" max="12" width="1.75" style="139" customWidth="1"/>
    <col min="13" max="16384" width="8.875" style="139"/>
  </cols>
  <sheetData>
    <row r="1" spans="1:12" s="138" customFormat="1" ht="3" customHeight="1" x14ac:dyDescent="0.15"/>
    <row r="2" spans="1:12" s="138" customFormat="1" ht="15" customHeight="1" x14ac:dyDescent="0.15">
      <c r="A2" s="293"/>
      <c r="B2" s="293"/>
      <c r="C2" s="744" t="str">
        <f>はじめに!B2&amp;"による
経済波及効果分析結果（統合中分類）"</f>
        <v>令和2（2020）年神奈川県産業連関表による
経済波及効果分析結果（統合中分類）</v>
      </c>
      <c r="D2" s="744"/>
      <c r="E2" s="744"/>
      <c r="F2" s="744"/>
      <c r="G2" s="744"/>
      <c r="H2" s="744"/>
      <c r="I2" s="744"/>
      <c r="J2" s="744"/>
      <c r="K2" s="293"/>
      <c r="L2" s="293"/>
    </row>
    <row r="3" spans="1:12" s="138" customFormat="1" ht="15" customHeight="1" x14ac:dyDescent="0.15">
      <c r="A3" s="293"/>
      <c r="B3" s="293"/>
      <c r="C3" s="744"/>
      <c r="D3" s="744"/>
      <c r="E3" s="744"/>
      <c r="F3" s="744"/>
      <c r="G3" s="744"/>
      <c r="H3" s="744"/>
      <c r="I3" s="744"/>
      <c r="J3" s="744"/>
      <c r="K3" s="293"/>
      <c r="L3" s="293"/>
    </row>
    <row r="4" spans="1:12" ht="4.9000000000000004" customHeight="1" x14ac:dyDescent="0.15">
      <c r="J4" s="764"/>
      <c r="K4" s="764"/>
    </row>
    <row r="5" spans="1:12" ht="15" customHeight="1" x14ac:dyDescent="0.15">
      <c r="C5" s="164" t="s">
        <v>641</v>
      </c>
      <c r="D5" s="140"/>
      <c r="J5" s="764" t="str">
        <f ca="1">IF(基本設定!D31="する",TODAY(),"")</f>
        <v/>
      </c>
      <c r="K5" s="764"/>
    </row>
    <row r="6" spans="1:12" s="138" customFormat="1" ht="1.1499999999999999" customHeight="1" thickBot="1" x14ac:dyDescent="0.2"/>
    <row r="7" spans="1:12" ht="12" customHeight="1" x14ac:dyDescent="0.15">
      <c r="D7" s="749" t="str">
        <f>IF(基本設定!D22="","",基本設定!D22)</f>
        <v/>
      </c>
      <c r="E7" s="750"/>
      <c r="F7" s="750"/>
      <c r="G7" s="750"/>
      <c r="H7" s="750"/>
      <c r="I7" s="750"/>
      <c r="J7" s="751"/>
    </row>
    <row r="8" spans="1:12" ht="12" customHeight="1" thickBot="1" x14ac:dyDescent="0.2">
      <c r="D8" s="752"/>
      <c r="E8" s="753"/>
      <c r="F8" s="753"/>
      <c r="G8" s="753"/>
      <c r="H8" s="753"/>
      <c r="I8" s="753"/>
      <c r="J8" s="754"/>
    </row>
    <row r="9" spans="1:12" ht="3" customHeight="1" x14ac:dyDescent="0.15"/>
    <row r="10" spans="1:12" ht="15" customHeight="1" x14ac:dyDescent="0.15">
      <c r="C10" s="164" t="s">
        <v>642</v>
      </c>
      <c r="D10" s="140"/>
    </row>
    <row r="11" spans="1:12" s="138" customFormat="1" ht="1.1499999999999999" customHeight="1" thickBot="1" x14ac:dyDescent="0.2"/>
    <row r="12" spans="1:12" ht="15" customHeight="1" x14ac:dyDescent="0.15">
      <c r="D12" s="755" t="str">
        <f>IF(基本設定!D23="","",基本設定!D23)</f>
        <v/>
      </c>
      <c r="E12" s="756"/>
      <c r="F12" s="756"/>
      <c r="G12" s="756"/>
      <c r="H12" s="756"/>
      <c r="I12" s="756"/>
      <c r="J12" s="757"/>
    </row>
    <row r="13" spans="1:12" ht="15" customHeight="1" x14ac:dyDescent="0.15">
      <c r="D13" s="758"/>
      <c r="E13" s="759"/>
      <c r="F13" s="759"/>
      <c r="G13" s="759"/>
      <c r="H13" s="759"/>
      <c r="I13" s="759"/>
      <c r="J13" s="760"/>
    </row>
    <row r="14" spans="1:12" ht="15" customHeight="1" x14ac:dyDescent="0.15">
      <c r="D14" s="758"/>
      <c r="E14" s="759"/>
      <c r="F14" s="759"/>
      <c r="G14" s="759"/>
      <c r="H14" s="759"/>
      <c r="I14" s="759"/>
      <c r="J14" s="760"/>
    </row>
    <row r="15" spans="1:12" ht="15" customHeight="1" thickBot="1" x14ac:dyDescent="0.2">
      <c r="D15" s="761"/>
      <c r="E15" s="762"/>
      <c r="F15" s="762"/>
      <c r="G15" s="762"/>
      <c r="H15" s="762"/>
      <c r="I15" s="762"/>
      <c r="J15" s="763"/>
    </row>
    <row r="16" spans="1:12" ht="3" customHeight="1" x14ac:dyDescent="0.15"/>
    <row r="17" spans="3:10" ht="15" customHeight="1" x14ac:dyDescent="0.15">
      <c r="C17" s="164" t="s">
        <v>1661</v>
      </c>
      <c r="D17" s="140"/>
      <c r="E17" s="140"/>
      <c r="F17" s="140"/>
      <c r="G17" s="140"/>
      <c r="H17" s="141" t="s">
        <v>1655</v>
      </c>
      <c r="J17" s="139" t="s">
        <v>946</v>
      </c>
    </row>
    <row r="18" spans="3:10" s="138" customFormat="1" ht="1.1499999999999999" customHeight="1" thickBot="1" x14ac:dyDescent="0.2"/>
    <row r="19" spans="3:10" ht="15" customHeight="1" thickBot="1" x14ac:dyDescent="0.2">
      <c r="C19" s="140"/>
      <c r="D19" s="745" t="s">
        <v>2045</v>
      </c>
      <c r="E19" s="745"/>
      <c r="F19" s="745"/>
      <c r="G19" s="745"/>
      <c r="H19" s="316">
        <f>生産増_計算!C114</f>
        <v>0</v>
      </c>
      <c r="J19" s="142">
        <f>各種係数!O18</f>
        <v>0.53454449513302649</v>
      </c>
    </row>
    <row r="20" spans="3:10" ht="3" customHeight="1" x14ac:dyDescent="0.15">
      <c r="C20" s="140"/>
      <c r="D20" s="140"/>
      <c r="E20" s="143"/>
      <c r="F20" s="143"/>
      <c r="G20" s="143"/>
      <c r="H20" s="144"/>
    </row>
    <row r="21" spans="3:10" ht="15" customHeight="1" x14ac:dyDescent="0.15">
      <c r="C21" s="164" t="s">
        <v>643</v>
      </c>
      <c r="J21" s="141" t="s">
        <v>1656</v>
      </c>
    </row>
    <row r="22" spans="3:10" s="138" customFormat="1" ht="1.1499999999999999" customHeight="1" thickBot="1" x14ac:dyDescent="0.2"/>
    <row r="23" spans="3:10" ht="15" customHeight="1" x14ac:dyDescent="0.15">
      <c r="C23" s="140"/>
      <c r="D23" s="145"/>
      <c r="E23" s="145"/>
      <c r="F23" s="146" t="s">
        <v>24</v>
      </c>
      <c r="G23" s="145"/>
      <c r="H23" s="145"/>
      <c r="I23" s="146" t="s">
        <v>15</v>
      </c>
      <c r="J23" s="145"/>
    </row>
    <row r="24" spans="3:10" ht="15" customHeight="1" x14ac:dyDescent="0.15">
      <c r="C24" s="140"/>
      <c r="D24" s="140"/>
      <c r="E24" s="140"/>
      <c r="F24" s="147"/>
      <c r="G24" s="148" t="s">
        <v>13</v>
      </c>
      <c r="H24" s="149"/>
      <c r="I24" s="147"/>
      <c r="J24" s="747" t="s">
        <v>646</v>
      </c>
    </row>
    <row r="25" spans="3:10" ht="28.15" customHeight="1" x14ac:dyDescent="0.15">
      <c r="C25" s="140"/>
      <c r="D25" s="150"/>
      <c r="E25" s="150"/>
      <c r="F25" s="151"/>
      <c r="G25" s="151"/>
      <c r="H25" s="152" t="s">
        <v>1710</v>
      </c>
      <c r="I25" s="151"/>
      <c r="J25" s="748"/>
    </row>
    <row r="26" spans="3:10" ht="15" customHeight="1" x14ac:dyDescent="0.15">
      <c r="D26" s="295" t="s">
        <v>23</v>
      </c>
      <c r="E26" s="296"/>
      <c r="F26" s="297">
        <f>SUM(F27:F29)</f>
        <v>0</v>
      </c>
      <c r="G26" s="298">
        <f>SUM(G27:G29)</f>
        <v>0</v>
      </c>
      <c r="H26" s="298">
        <f>SUM(H27:H29)</f>
        <v>0</v>
      </c>
      <c r="I26" s="298">
        <f>SUM(I27:I29)</f>
        <v>0</v>
      </c>
      <c r="J26" s="298">
        <f>SUM(J27:J29)</f>
        <v>0</v>
      </c>
    </row>
    <row r="27" spans="3:10" ht="12" customHeight="1" x14ac:dyDescent="0.15">
      <c r="C27" s="140"/>
      <c r="D27" s="299"/>
      <c r="E27" s="153" t="s">
        <v>869</v>
      </c>
      <c r="F27" s="154">
        <f>生産増_計算!D114</f>
        <v>0</v>
      </c>
      <c r="G27" s="154">
        <f>生産増_計算!F114</f>
        <v>0</v>
      </c>
      <c r="H27" s="154">
        <f>生産増_計算!H114</f>
        <v>0</v>
      </c>
      <c r="I27" s="154">
        <f>生産増_計算!I114</f>
        <v>0</v>
      </c>
      <c r="J27" s="154">
        <f>生産増_計算!J114</f>
        <v>0</v>
      </c>
    </row>
    <row r="28" spans="3:10" ht="12" customHeight="1" x14ac:dyDescent="0.15">
      <c r="C28" s="140"/>
      <c r="D28" s="299"/>
      <c r="E28" s="224" t="s">
        <v>2577</v>
      </c>
      <c r="F28" s="225">
        <f>生産増_計算!L114</f>
        <v>0</v>
      </c>
      <c r="G28" s="225">
        <f>生産増_計算!N114</f>
        <v>0</v>
      </c>
      <c r="H28" s="225">
        <f>生産増_計算!P114</f>
        <v>0</v>
      </c>
      <c r="I28" s="225">
        <f>生産増_計算!Q114</f>
        <v>0</v>
      </c>
      <c r="J28" s="225">
        <f>生産増_計算!R114</f>
        <v>0</v>
      </c>
    </row>
    <row r="29" spans="3:10" ht="12" customHeight="1" thickBot="1" x14ac:dyDescent="0.2">
      <c r="D29" s="294"/>
      <c r="E29" s="178" t="s">
        <v>2584</v>
      </c>
      <c r="F29" s="179">
        <f>生産増_計算!V114</f>
        <v>0</v>
      </c>
      <c r="G29" s="179">
        <f>生産増_計算!X114</f>
        <v>0</v>
      </c>
      <c r="H29" s="179">
        <f>生産増_計算!Z114</f>
        <v>0</v>
      </c>
      <c r="I29" s="179">
        <f>生産増_計算!AA114</f>
        <v>0</v>
      </c>
      <c r="J29" s="179">
        <f>生産増_計算!AB114</f>
        <v>0</v>
      </c>
    </row>
    <row r="30" spans="3:10" ht="12" customHeight="1" x14ac:dyDescent="0.15">
      <c r="C30" s="140"/>
      <c r="E30" s="145" t="s">
        <v>920</v>
      </c>
      <c r="F30" s="155"/>
      <c r="H30" s="156">
        <f>IF(H19=0,0,F26/H19)</f>
        <v>0</v>
      </c>
      <c r="I30" s="155" t="s">
        <v>849</v>
      </c>
      <c r="J30" s="144"/>
    </row>
    <row r="31" spans="3:10" ht="3" customHeight="1" x14ac:dyDescent="0.15"/>
    <row r="32" spans="3:10" ht="15" customHeight="1" x14ac:dyDescent="0.15">
      <c r="C32" s="165" t="s">
        <v>870</v>
      </c>
      <c r="I32" s="141" t="s">
        <v>1655</v>
      </c>
    </row>
    <row r="33" spans="3:11" s="138" customFormat="1" ht="1.1499999999999999" customHeight="1" thickBot="1" x14ac:dyDescent="0.2"/>
    <row r="34" spans="3:11" ht="15" customHeight="1" x14ac:dyDescent="0.15">
      <c r="D34" s="157" t="s">
        <v>649</v>
      </c>
      <c r="E34" s="157" t="s">
        <v>947</v>
      </c>
      <c r="F34" s="158" t="s">
        <v>645</v>
      </c>
      <c r="G34" s="226" t="s">
        <v>2578</v>
      </c>
      <c r="H34" s="180" t="s">
        <v>2585</v>
      </c>
      <c r="I34" s="157" t="s">
        <v>650</v>
      </c>
    </row>
    <row r="35" spans="3:11" ht="12" customHeight="1" x14ac:dyDescent="0.15">
      <c r="D35" s="159" t="str">
        <f>IF($F$26=0,"",生産増_計算!AR6)</f>
        <v/>
      </c>
      <c r="E35" s="160" t="str">
        <f>IF($F$26=0,"",生産増_計算!AS6)</f>
        <v/>
      </c>
      <c r="F35" s="161" t="str">
        <f>IF($F$26=0,"",生産増_計算!AT6)</f>
        <v/>
      </c>
      <c r="G35" s="225" t="str">
        <f>IF($F$26=0,"",生産増_計算!AU6)</f>
        <v/>
      </c>
      <c r="H35" s="181" t="str">
        <f>IF($F$26=0,"",生産増_計算!AV6)</f>
        <v/>
      </c>
      <c r="I35" s="144" t="str">
        <f>IF($F$26=0,"",生産増_計算!AW6)</f>
        <v/>
      </c>
    </row>
    <row r="36" spans="3:11" ht="12" customHeight="1" x14ac:dyDescent="0.15">
      <c r="D36" s="159" t="str">
        <f>IF($F$26=0,"",生産増_計算!AR7)</f>
        <v/>
      </c>
      <c r="E36" s="160" t="str">
        <f>IF($F$26=0,"",生産増_計算!AS7)</f>
        <v/>
      </c>
      <c r="F36" s="161" t="str">
        <f>IF($F$26=0,"",生産増_計算!AT7)</f>
        <v/>
      </c>
      <c r="G36" s="225" t="str">
        <f>IF($F$26=0,"",生産増_計算!AU7)</f>
        <v/>
      </c>
      <c r="H36" s="181" t="str">
        <f>IF($F$26=0,"",生産増_計算!AV7)</f>
        <v/>
      </c>
      <c r="I36" s="144" t="str">
        <f>IF($F$26=0,"",生産増_計算!AW7)</f>
        <v/>
      </c>
    </row>
    <row r="37" spans="3:11" ht="12" customHeight="1" x14ac:dyDescent="0.15">
      <c r="D37" s="159" t="str">
        <f>IF($F$26=0,"",生産増_計算!AR8)</f>
        <v/>
      </c>
      <c r="E37" s="160" t="str">
        <f>IF($F$26=0,"",生産増_計算!AS8)</f>
        <v/>
      </c>
      <c r="F37" s="161" t="str">
        <f>IF($F$26=0,"",生産増_計算!AT8)</f>
        <v/>
      </c>
      <c r="G37" s="225" t="str">
        <f>IF($F$26=0,"",生産増_計算!AU8)</f>
        <v/>
      </c>
      <c r="H37" s="181" t="str">
        <f>IF($F$26=0,"",生産増_計算!AV8)</f>
        <v/>
      </c>
      <c r="I37" s="144" t="str">
        <f>IF($F$26=0,"",生産増_計算!AW8)</f>
        <v/>
      </c>
    </row>
    <row r="38" spans="3:11" ht="12" customHeight="1" x14ac:dyDescent="0.15">
      <c r="D38" s="159" t="str">
        <f>IF($F$26=0,"",生産増_計算!AR9)</f>
        <v/>
      </c>
      <c r="E38" s="160" t="str">
        <f>IF($F$26=0,"",生産増_計算!AS9)</f>
        <v/>
      </c>
      <c r="F38" s="161" t="str">
        <f>IF($F$26=0,"",生産増_計算!AT9)</f>
        <v/>
      </c>
      <c r="G38" s="225" t="str">
        <f>IF($F$26=0,"",生産増_計算!AU9)</f>
        <v/>
      </c>
      <c r="H38" s="181" t="str">
        <f>IF($F$26=0,"",生産増_計算!AV9)</f>
        <v/>
      </c>
      <c r="I38" s="144" t="str">
        <f>IF($F$26=0,"",生産増_計算!AW9)</f>
        <v/>
      </c>
    </row>
    <row r="39" spans="3:11" ht="12" customHeight="1" x14ac:dyDescent="0.15">
      <c r="D39" s="159" t="str">
        <f>IF($F$26=0,"",生産増_計算!AR10)</f>
        <v/>
      </c>
      <c r="E39" s="160" t="str">
        <f>IF($F$26=0,"",生産増_計算!AS10)</f>
        <v/>
      </c>
      <c r="F39" s="161" t="str">
        <f>IF($F$26=0,"",生産増_計算!AT10)</f>
        <v/>
      </c>
      <c r="G39" s="225" t="str">
        <f>IF($F$26=0,"",生産増_計算!AU10)</f>
        <v/>
      </c>
      <c r="H39" s="181" t="str">
        <f>IF($F$26=0,"",生産増_計算!AV10)</f>
        <v/>
      </c>
      <c r="I39" s="144" t="str">
        <f>IF($F$26=0,"",生産増_計算!AW10)</f>
        <v/>
      </c>
    </row>
    <row r="40" spans="3:11" ht="12" customHeight="1" x14ac:dyDescent="0.15">
      <c r="D40" s="159" t="str">
        <f>IF($F$26=0,"",生産増_計算!AR11)</f>
        <v/>
      </c>
      <c r="E40" s="160" t="str">
        <f>IF($F$26=0,"",生産増_計算!AS11)</f>
        <v/>
      </c>
      <c r="F40" s="161" t="str">
        <f>IF($F$26=0,"",生産増_計算!AT11)</f>
        <v/>
      </c>
      <c r="G40" s="225" t="str">
        <f>IF($F$26=0,"",生産増_計算!AU11)</f>
        <v/>
      </c>
      <c r="H40" s="181" t="str">
        <f>IF($F$26=0,"",生産増_計算!AV11)</f>
        <v/>
      </c>
      <c r="I40" s="144" t="str">
        <f>IF($F$26=0,"",生産増_計算!AW11)</f>
        <v/>
      </c>
    </row>
    <row r="41" spans="3:11" ht="12" customHeight="1" x14ac:dyDescent="0.15">
      <c r="D41" s="159" t="str">
        <f>IF($F$26=0,"",生産増_計算!AR12)</f>
        <v/>
      </c>
      <c r="E41" s="160" t="str">
        <f>IF($F$26=0,"",生産増_計算!AS12)</f>
        <v/>
      </c>
      <c r="F41" s="161" t="str">
        <f>IF($F$26=0,"",生産増_計算!AT12)</f>
        <v/>
      </c>
      <c r="G41" s="225" t="str">
        <f>IF($F$26=0,"",生産増_計算!AU12)</f>
        <v/>
      </c>
      <c r="H41" s="181" t="str">
        <f>IF($F$26=0,"",生産増_計算!AV12)</f>
        <v/>
      </c>
      <c r="I41" s="144" t="str">
        <f>IF($F$26=0,"",生産増_計算!AW12)</f>
        <v/>
      </c>
    </row>
    <row r="42" spans="3:11" ht="12" customHeight="1" x14ac:dyDescent="0.15">
      <c r="D42" s="159" t="str">
        <f>IF($F$26=0,"",生産増_計算!AR13)</f>
        <v/>
      </c>
      <c r="E42" s="160" t="str">
        <f>IF($F$26=0,"",生産増_計算!AS13)</f>
        <v/>
      </c>
      <c r="F42" s="161" t="str">
        <f>IF($F$26=0,"",生産増_計算!AT13)</f>
        <v/>
      </c>
      <c r="G42" s="225" t="str">
        <f>IF($F$26=0,"",生産増_計算!AU13)</f>
        <v/>
      </c>
      <c r="H42" s="181" t="str">
        <f>IF($F$26=0,"",生産増_計算!AV13)</f>
        <v/>
      </c>
      <c r="I42" s="144" t="str">
        <f>IF($F$26=0,"",生産増_計算!AW13)</f>
        <v/>
      </c>
    </row>
    <row r="43" spans="3:11" ht="12" customHeight="1" x14ac:dyDescent="0.15">
      <c r="D43" s="159" t="str">
        <f>IF($F$26=0,"",生産増_計算!AR14)</f>
        <v/>
      </c>
      <c r="E43" s="160" t="str">
        <f>IF($F$26=0,"",生産増_計算!AS14)</f>
        <v/>
      </c>
      <c r="F43" s="161" t="str">
        <f>IF($F$26=0,"",生産増_計算!AT14)</f>
        <v/>
      </c>
      <c r="G43" s="225" t="str">
        <f>IF($F$26=0,"",生産増_計算!AU14)</f>
        <v/>
      </c>
      <c r="H43" s="181" t="str">
        <f>IF($F$26=0,"",生産増_計算!AV14)</f>
        <v/>
      </c>
      <c r="I43" s="144" t="str">
        <f>IF($F$26=0,"",生産増_計算!AW14)</f>
        <v/>
      </c>
    </row>
    <row r="44" spans="3:11" ht="12" customHeight="1" x14ac:dyDescent="0.15">
      <c r="D44" s="159" t="str">
        <f>IF($F$26=0,"",生産増_計算!AR15)</f>
        <v/>
      </c>
      <c r="E44" s="160" t="str">
        <f>IF($F$26=0,"",生産増_計算!AS15)</f>
        <v/>
      </c>
      <c r="F44" s="161" t="str">
        <f>IF($F$26=0,"",生産増_計算!AT15)</f>
        <v/>
      </c>
      <c r="G44" s="225" t="str">
        <f>IF($F$26=0,"",生産増_計算!AU15)</f>
        <v/>
      </c>
      <c r="H44" s="181" t="str">
        <f>IF($F$26=0,"",生産増_計算!AV15)</f>
        <v/>
      </c>
      <c r="I44" s="144" t="str">
        <f>IF($F$26=0,"",生産増_計算!AW15)</f>
        <v/>
      </c>
    </row>
    <row r="45" spans="3:11" ht="15" customHeight="1" thickBot="1" x14ac:dyDescent="0.2">
      <c r="D45" s="746" t="s">
        <v>644</v>
      </c>
      <c r="E45" s="746"/>
      <c r="F45" s="162">
        <f>SUM(F35:F44)</f>
        <v>0</v>
      </c>
      <c r="G45" s="227">
        <f>SUM(G35:G44)</f>
        <v>0</v>
      </c>
      <c r="H45" s="182">
        <f>SUM(H35:H44)</f>
        <v>0</v>
      </c>
      <c r="I45" s="163">
        <f>SUM(I35:I44)</f>
        <v>0</v>
      </c>
    </row>
    <row r="46" spans="3:11" ht="3" customHeight="1" x14ac:dyDescent="0.15"/>
    <row r="47" spans="3:11" ht="15" customHeight="1" x14ac:dyDescent="0.15">
      <c r="C47" s="164" t="s">
        <v>871</v>
      </c>
      <c r="G47" s="141"/>
      <c r="H47" s="140"/>
      <c r="K47" s="141" t="s">
        <v>1656</v>
      </c>
    </row>
    <row r="48" spans="3:11" s="138" customFormat="1" ht="1.1499999999999999" customHeight="1" x14ac:dyDescent="0.15"/>
    <row r="49" spans="5:10" ht="0.6" customHeight="1" x14ac:dyDescent="0.15">
      <c r="E49" s="317">
        <f>ROUND(I27,0)</f>
        <v>0</v>
      </c>
      <c r="F49" s="317">
        <f>ROUND(J27,0)</f>
        <v>0</v>
      </c>
      <c r="G49" s="317">
        <f>ROUND(I28,0)</f>
        <v>0</v>
      </c>
      <c r="H49" s="317">
        <f>ROUND(J28,0)</f>
        <v>0</v>
      </c>
      <c r="I49" s="317">
        <f>ROUND(I29,0)</f>
        <v>0</v>
      </c>
      <c r="J49" s="317">
        <f>ROUND(J29,0)</f>
        <v>0</v>
      </c>
    </row>
    <row r="50" spans="5:10" ht="13.15" customHeight="1" x14ac:dyDescent="0.15"/>
    <row r="51" spans="5:10" ht="13.15" customHeight="1" x14ac:dyDescent="0.15"/>
    <row r="52" spans="5:10" ht="13.15" customHeight="1" x14ac:dyDescent="0.15"/>
    <row r="53" spans="5:10" ht="13.15" customHeight="1" x14ac:dyDescent="0.15"/>
    <row r="54" spans="5:10" ht="13.15" customHeight="1" x14ac:dyDescent="0.15"/>
    <row r="55" spans="5:10" ht="13.15" customHeight="1" x14ac:dyDescent="0.15"/>
    <row r="56" spans="5:10" ht="13.15" customHeight="1" x14ac:dyDescent="0.15"/>
    <row r="57" spans="5:10" ht="13.15" customHeight="1" x14ac:dyDescent="0.15"/>
    <row r="58" spans="5:10" ht="13.15" customHeight="1" x14ac:dyDescent="0.15"/>
    <row r="59" spans="5:10" ht="13.15" customHeight="1" x14ac:dyDescent="0.15"/>
    <row r="60" spans="5:10" ht="13.15" customHeight="1" x14ac:dyDescent="0.15"/>
    <row r="61" spans="5:10" ht="13.15" customHeight="1" x14ac:dyDescent="0.15"/>
    <row r="62" spans="5:10" ht="13.15" customHeight="1" x14ac:dyDescent="0.15"/>
    <row r="63" spans="5:10" ht="13.15" customHeight="1" x14ac:dyDescent="0.15"/>
    <row r="64" spans="5:10" ht="13.15" customHeight="1" x14ac:dyDescent="0.15"/>
    <row r="65" spans="2:2" ht="13.15" customHeight="1" x14ac:dyDescent="0.15"/>
    <row r="66" spans="2:2" ht="13.15" customHeight="1" x14ac:dyDescent="0.15"/>
    <row r="67" spans="2:2" ht="3" customHeight="1" x14ac:dyDescent="0.15"/>
    <row r="68" spans="2:2" ht="10.9" customHeight="1" x14ac:dyDescent="0.15">
      <c r="B68" s="139" t="s">
        <v>862</v>
      </c>
    </row>
    <row r="69" spans="2:2" ht="10.9" customHeight="1" x14ac:dyDescent="0.15"/>
    <row r="70" spans="2:2" ht="3" customHeight="1" x14ac:dyDescent="0.15"/>
  </sheetData>
  <mergeCells count="8">
    <mergeCell ref="C2:J3"/>
    <mergeCell ref="D19:G19"/>
    <mergeCell ref="D45:E45"/>
    <mergeCell ref="J24:J25"/>
    <mergeCell ref="D7:J8"/>
    <mergeCell ref="D12:J15"/>
    <mergeCell ref="J4:K4"/>
    <mergeCell ref="J5:K5"/>
  </mergeCells>
  <phoneticPr fontId="1"/>
  <printOptions horizontalCentered="1" verticalCentered="1"/>
  <pageMargins left="0.51181102362204722" right="0.51181102362204722" top="0.59055118110236227" bottom="0.59055118110236227" header="0" footer="0"/>
  <pageSetup paperSize="9" scale="96" fitToHeight="0" orientation="portrait" r:id="rId1"/>
  <ignoredErrors>
    <ignoredError sqref="F36:I36 F37:I37 F38:I38 F39:I39 F44:I44 F43:I43 F42:I42 F41:I41 F40:I4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9"/>
    <pageSetUpPr fitToPage="1"/>
  </sheetPr>
  <dimension ref="A2:I116"/>
  <sheetViews>
    <sheetView showGridLines="0" view="pageBreakPreview" zoomScaleNormal="85" zoomScaleSheetLayoutView="100" workbookViewId="0">
      <pane ySplit="6" topLeftCell="A7" activePane="bottomLeft" state="frozen"/>
      <selection activeCell="C2" sqref="C2:J3"/>
      <selection pane="bottomLeft"/>
    </sheetView>
  </sheetViews>
  <sheetFormatPr defaultRowHeight="13.5" x14ac:dyDescent="0.15"/>
  <cols>
    <col min="1" max="1" width="0.5" style="21" customWidth="1"/>
    <col min="2" max="2" width="5.75" style="21" customWidth="1"/>
    <col min="3" max="3" width="5.75" style="19" customWidth="1"/>
    <col min="4" max="4" width="56.75" style="20" customWidth="1"/>
    <col min="5" max="8" width="16.75" style="21" customWidth="1"/>
    <col min="9" max="9" width="2.75" style="21" customWidth="1"/>
    <col min="10" max="154" width="8.875" style="21"/>
    <col min="155" max="155" width="4" style="21" bestFit="1" customWidth="1"/>
    <col min="156" max="156" width="26.75" style="21" customWidth="1"/>
    <col min="157" max="194" width="12.75" style="21" customWidth="1"/>
    <col min="195" max="196" width="12.375" style="21" bestFit="1" customWidth="1"/>
    <col min="197" max="410" width="8.875" style="21"/>
    <col min="411" max="411" width="4" style="21" bestFit="1" customWidth="1"/>
    <col min="412" max="412" width="26.75" style="21" customWidth="1"/>
    <col min="413" max="450" width="12.75" style="21" customWidth="1"/>
    <col min="451" max="452" width="12.375" style="21" bestFit="1" customWidth="1"/>
    <col min="453" max="666" width="8.875" style="21"/>
    <col min="667" max="667" width="4" style="21" bestFit="1" customWidth="1"/>
    <col min="668" max="668" width="26.75" style="21" customWidth="1"/>
    <col min="669" max="706" width="12.75" style="21" customWidth="1"/>
    <col min="707" max="708" width="12.375" style="21" bestFit="1" customWidth="1"/>
    <col min="709" max="922" width="8.875" style="21"/>
    <col min="923" max="923" width="4" style="21" bestFit="1" customWidth="1"/>
    <col min="924" max="924" width="26.75" style="21" customWidth="1"/>
    <col min="925" max="962" width="12.75" style="21" customWidth="1"/>
    <col min="963" max="964" width="12.375" style="21" bestFit="1" customWidth="1"/>
    <col min="965" max="1178" width="8.875" style="21"/>
    <col min="1179" max="1179" width="4" style="21" bestFit="1" customWidth="1"/>
    <col min="1180" max="1180" width="26.75" style="21" customWidth="1"/>
    <col min="1181" max="1218" width="12.75" style="21" customWidth="1"/>
    <col min="1219" max="1220" width="12.375" style="21" bestFit="1" customWidth="1"/>
    <col min="1221" max="1434" width="8.875" style="21"/>
    <col min="1435" max="1435" width="4" style="21" bestFit="1" customWidth="1"/>
    <col min="1436" max="1436" width="26.75" style="21" customWidth="1"/>
    <col min="1437" max="1474" width="12.75" style="21" customWidth="1"/>
    <col min="1475" max="1476" width="12.375" style="21" bestFit="1" customWidth="1"/>
    <col min="1477" max="1690" width="8.875" style="21"/>
    <col min="1691" max="1691" width="4" style="21" bestFit="1" customWidth="1"/>
    <col min="1692" max="1692" width="26.75" style="21" customWidth="1"/>
    <col min="1693" max="1730" width="12.75" style="21" customWidth="1"/>
    <col min="1731" max="1732" width="12.375" style="21" bestFit="1" customWidth="1"/>
    <col min="1733" max="1946" width="8.875" style="21"/>
    <col min="1947" max="1947" width="4" style="21" bestFit="1" customWidth="1"/>
    <col min="1948" max="1948" width="26.75" style="21" customWidth="1"/>
    <col min="1949" max="1986" width="12.75" style="21" customWidth="1"/>
    <col min="1987" max="1988" width="12.375" style="21" bestFit="1" customWidth="1"/>
    <col min="1989" max="2202" width="8.875" style="21"/>
    <col min="2203" max="2203" width="4" style="21" bestFit="1" customWidth="1"/>
    <col min="2204" max="2204" width="26.75" style="21" customWidth="1"/>
    <col min="2205" max="2242" width="12.75" style="21" customWidth="1"/>
    <col min="2243" max="2244" width="12.375" style="21" bestFit="1" customWidth="1"/>
    <col min="2245" max="2458" width="8.875" style="21"/>
    <col min="2459" max="2459" width="4" style="21" bestFit="1" customWidth="1"/>
    <col min="2460" max="2460" width="26.75" style="21" customWidth="1"/>
    <col min="2461" max="2498" width="12.75" style="21" customWidth="1"/>
    <col min="2499" max="2500" width="12.375" style="21" bestFit="1" customWidth="1"/>
    <col min="2501" max="2714" width="8.875" style="21"/>
    <col min="2715" max="2715" width="4" style="21" bestFit="1" customWidth="1"/>
    <col min="2716" max="2716" width="26.75" style="21" customWidth="1"/>
    <col min="2717" max="2754" width="12.75" style="21" customWidth="1"/>
    <col min="2755" max="2756" width="12.375" style="21" bestFit="1" customWidth="1"/>
    <col min="2757" max="2970" width="8.875" style="21"/>
    <col min="2971" max="2971" width="4" style="21" bestFit="1" customWidth="1"/>
    <col min="2972" max="2972" width="26.75" style="21" customWidth="1"/>
    <col min="2973" max="3010" width="12.75" style="21" customWidth="1"/>
    <col min="3011" max="3012" width="12.375" style="21" bestFit="1" customWidth="1"/>
    <col min="3013" max="3226" width="8.875" style="21"/>
    <col min="3227" max="3227" width="4" style="21" bestFit="1" customWidth="1"/>
    <col min="3228" max="3228" width="26.75" style="21" customWidth="1"/>
    <col min="3229" max="3266" width="12.75" style="21" customWidth="1"/>
    <col min="3267" max="3268" width="12.375" style="21" bestFit="1" customWidth="1"/>
    <col min="3269" max="3482" width="8.875" style="21"/>
    <col min="3483" max="3483" width="4" style="21" bestFit="1" customWidth="1"/>
    <col min="3484" max="3484" width="26.75" style="21" customWidth="1"/>
    <col min="3485" max="3522" width="12.75" style="21" customWidth="1"/>
    <col min="3523" max="3524" width="12.375" style="21" bestFit="1" customWidth="1"/>
    <col min="3525" max="3738" width="8.875" style="21"/>
    <col min="3739" max="3739" width="4" style="21" bestFit="1" customWidth="1"/>
    <col min="3740" max="3740" width="26.75" style="21" customWidth="1"/>
    <col min="3741" max="3778" width="12.75" style="21" customWidth="1"/>
    <col min="3779" max="3780" width="12.375" style="21" bestFit="1" customWidth="1"/>
    <col min="3781" max="3994" width="8.875" style="21"/>
    <col min="3995" max="3995" width="4" style="21" bestFit="1" customWidth="1"/>
    <col min="3996" max="3996" width="26.75" style="21" customWidth="1"/>
    <col min="3997" max="4034" width="12.75" style="21" customWidth="1"/>
    <col min="4035" max="4036" width="12.375" style="21" bestFit="1" customWidth="1"/>
    <col min="4037" max="4250" width="8.875" style="21"/>
    <col min="4251" max="4251" width="4" style="21" bestFit="1" customWidth="1"/>
    <col min="4252" max="4252" width="26.75" style="21" customWidth="1"/>
    <col min="4253" max="4290" width="12.75" style="21" customWidth="1"/>
    <col min="4291" max="4292" width="12.375" style="21" bestFit="1" customWidth="1"/>
    <col min="4293" max="4506" width="8.875" style="21"/>
    <col min="4507" max="4507" width="4" style="21" bestFit="1" customWidth="1"/>
    <col min="4508" max="4508" width="26.75" style="21" customWidth="1"/>
    <col min="4509" max="4546" width="12.75" style="21" customWidth="1"/>
    <col min="4547" max="4548" width="12.375" style="21" bestFit="1" customWidth="1"/>
    <col min="4549" max="4762" width="8.875" style="21"/>
    <col min="4763" max="4763" width="4" style="21" bestFit="1" customWidth="1"/>
    <col min="4764" max="4764" width="26.75" style="21" customWidth="1"/>
    <col min="4765" max="4802" width="12.75" style="21" customWidth="1"/>
    <col min="4803" max="4804" width="12.375" style="21" bestFit="1" customWidth="1"/>
    <col min="4805" max="5018" width="8.875" style="21"/>
    <col min="5019" max="5019" width="4" style="21" bestFit="1" customWidth="1"/>
    <col min="5020" max="5020" width="26.75" style="21" customWidth="1"/>
    <col min="5021" max="5058" width="12.75" style="21" customWidth="1"/>
    <col min="5059" max="5060" width="12.375" style="21" bestFit="1" customWidth="1"/>
    <col min="5061" max="5274" width="8.875" style="21"/>
    <col min="5275" max="5275" width="4" style="21" bestFit="1" customWidth="1"/>
    <col min="5276" max="5276" width="26.75" style="21" customWidth="1"/>
    <col min="5277" max="5314" width="12.75" style="21" customWidth="1"/>
    <col min="5315" max="5316" width="12.375" style="21" bestFit="1" customWidth="1"/>
    <col min="5317" max="5530" width="8.875" style="21"/>
    <col min="5531" max="5531" width="4" style="21" bestFit="1" customWidth="1"/>
    <col min="5532" max="5532" width="26.75" style="21" customWidth="1"/>
    <col min="5533" max="5570" width="12.75" style="21" customWidth="1"/>
    <col min="5571" max="5572" width="12.375" style="21" bestFit="1" customWidth="1"/>
    <col min="5573" max="5786" width="8.875" style="21"/>
    <col min="5787" max="5787" width="4" style="21" bestFit="1" customWidth="1"/>
    <col min="5788" max="5788" width="26.75" style="21" customWidth="1"/>
    <col min="5789" max="5826" width="12.75" style="21" customWidth="1"/>
    <col min="5827" max="5828" width="12.375" style="21" bestFit="1" customWidth="1"/>
    <col min="5829" max="6042" width="8.875" style="21"/>
    <col min="6043" max="6043" width="4" style="21" bestFit="1" customWidth="1"/>
    <col min="6044" max="6044" width="26.75" style="21" customWidth="1"/>
    <col min="6045" max="6082" width="12.75" style="21" customWidth="1"/>
    <col min="6083" max="6084" width="12.375" style="21" bestFit="1" customWidth="1"/>
    <col min="6085" max="6298" width="8.875" style="21"/>
    <col min="6299" max="6299" width="4" style="21" bestFit="1" customWidth="1"/>
    <col min="6300" max="6300" width="26.75" style="21" customWidth="1"/>
    <col min="6301" max="6338" width="12.75" style="21" customWidth="1"/>
    <col min="6339" max="6340" width="12.375" style="21" bestFit="1" customWidth="1"/>
    <col min="6341" max="6554" width="8.875" style="21"/>
    <col min="6555" max="6555" width="4" style="21" bestFit="1" customWidth="1"/>
    <col min="6556" max="6556" width="26.75" style="21" customWidth="1"/>
    <col min="6557" max="6594" width="12.75" style="21" customWidth="1"/>
    <col min="6595" max="6596" width="12.375" style="21" bestFit="1" customWidth="1"/>
    <col min="6597" max="6810" width="8.875" style="21"/>
    <col min="6811" max="6811" width="4" style="21" bestFit="1" customWidth="1"/>
    <col min="6812" max="6812" width="26.75" style="21" customWidth="1"/>
    <col min="6813" max="6850" width="12.75" style="21" customWidth="1"/>
    <col min="6851" max="6852" width="12.375" style="21" bestFit="1" customWidth="1"/>
    <col min="6853" max="7066" width="8.875" style="21"/>
    <col min="7067" max="7067" width="4" style="21" bestFit="1" customWidth="1"/>
    <col min="7068" max="7068" width="26.75" style="21" customWidth="1"/>
    <col min="7069" max="7106" width="12.75" style="21" customWidth="1"/>
    <col min="7107" max="7108" width="12.375" style="21" bestFit="1" customWidth="1"/>
    <col min="7109" max="7322" width="8.875" style="21"/>
    <col min="7323" max="7323" width="4" style="21" bestFit="1" customWidth="1"/>
    <col min="7324" max="7324" width="26.75" style="21" customWidth="1"/>
    <col min="7325" max="7362" width="12.75" style="21" customWidth="1"/>
    <col min="7363" max="7364" width="12.375" style="21" bestFit="1" customWidth="1"/>
    <col min="7365" max="7578" width="8.875" style="21"/>
    <col min="7579" max="7579" width="4" style="21" bestFit="1" customWidth="1"/>
    <col min="7580" max="7580" width="26.75" style="21" customWidth="1"/>
    <col min="7581" max="7618" width="12.75" style="21" customWidth="1"/>
    <col min="7619" max="7620" width="12.375" style="21" bestFit="1" customWidth="1"/>
    <col min="7621" max="7834" width="8.875" style="21"/>
    <col min="7835" max="7835" width="4" style="21" bestFit="1" customWidth="1"/>
    <col min="7836" max="7836" width="26.75" style="21" customWidth="1"/>
    <col min="7837" max="7874" width="12.75" style="21" customWidth="1"/>
    <col min="7875" max="7876" width="12.375" style="21" bestFit="1" customWidth="1"/>
    <col min="7877" max="8090" width="8.875" style="21"/>
    <col min="8091" max="8091" width="4" style="21" bestFit="1" customWidth="1"/>
    <col min="8092" max="8092" width="26.75" style="21" customWidth="1"/>
    <col min="8093" max="8130" width="12.75" style="21" customWidth="1"/>
    <col min="8131" max="8132" width="12.375" style="21" bestFit="1" customWidth="1"/>
    <col min="8133" max="8346" width="8.875" style="21"/>
    <col min="8347" max="8347" width="4" style="21" bestFit="1" customWidth="1"/>
    <col min="8348" max="8348" width="26.75" style="21" customWidth="1"/>
    <col min="8349" max="8386" width="12.75" style="21" customWidth="1"/>
    <col min="8387" max="8388" width="12.375" style="21" bestFit="1" customWidth="1"/>
    <col min="8389" max="8602" width="8.875" style="21"/>
    <col min="8603" max="8603" width="4" style="21" bestFit="1" customWidth="1"/>
    <col min="8604" max="8604" width="26.75" style="21" customWidth="1"/>
    <col min="8605" max="8642" width="12.75" style="21" customWidth="1"/>
    <col min="8643" max="8644" width="12.375" style="21" bestFit="1" customWidth="1"/>
    <col min="8645" max="8858" width="8.875" style="21"/>
    <col min="8859" max="8859" width="4" style="21" bestFit="1" customWidth="1"/>
    <col min="8860" max="8860" width="26.75" style="21" customWidth="1"/>
    <col min="8861" max="8898" width="12.75" style="21" customWidth="1"/>
    <col min="8899" max="8900" width="12.375" style="21" bestFit="1" customWidth="1"/>
    <col min="8901" max="9114" width="8.875" style="21"/>
    <col min="9115" max="9115" width="4" style="21" bestFit="1" customWidth="1"/>
    <col min="9116" max="9116" width="26.75" style="21" customWidth="1"/>
    <col min="9117" max="9154" width="12.75" style="21" customWidth="1"/>
    <col min="9155" max="9156" width="12.375" style="21" bestFit="1" customWidth="1"/>
    <col min="9157" max="9370" width="8.875" style="21"/>
    <col min="9371" max="9371" width="4" style="21" bestFit="1" customWidth="1"/>
    <col min="9372" max="9372" width="26.75" style="21" customWidth="1"/>
    <col min="9373" max="9410" width="12.75" style="21" customWidth="1"/>
    <col min="9411" max="9412" width="12.375" style="21" bestFit="1" customWidth="1"/>
    <col min="9413" max="9626" width="8.875" style="21"/>
    <col min="9627" max="9627" width="4" style="21" bestFit="1" customWidth="1"/>
    <col min="9628" max="9628" width="26.75" style="21" customWidth="1"/>
    <col min="9629" max="9666" width="12.75" style="21" customWidth="1"/>
    <col min="9667" max="9668" width="12.375" style="21" bestFit="1" customWidth="1"/>
    <col min="9669" max="9882" width="8.875" style="21"/>
    <col min="9883" max="9883" width="4" style="21" bestFit="1" customWidth="1"/>
    <col min="9884" max="9884" width="26.75" style="21" customWidth="1"/>
    <col min="9885" max="9922" width="12.75" style="21" customWidth="1"/>
    <col min="9923" max="9924" width="12.375" style="21" bestFit="1" customWidth="1"/>
    <col min="9925" max="10138" width="8.875" style="21"/>
    <col min="10139" max="10139" width="4" style="21" bestFit="1" customWidth="1"/>
    <col min="10140" max="10140" width="26.75" style="21" customWidth="1"/>
    <col min="10141" max="10178" width="12.75" style="21" customWidth="1"/>
    <col min="10179" max="10180" width="12.375" style="21" bestFit="1" customWidth="1"/>
    <col min="10181" max="10394" width="8.875" style="21"/>
    <col min="10395" max="10395" width="4" style="21" bestFit="1" customWidth="1"/>
    <col min="10396" max="10396" width="26.75" style="21" customWidth="1"/>
    <col min="10397" max="10434" width="12.75" style="21" customWidth="1"/>
    <col min="10435" max="10436" width="12.375" style="21" bestFit="1" customWidth="1"/>
    <col min="10437" max="10650" width="8.875" style="21"/>
    <col min="10651" max="10651" width="4" style="21" bestFit="1" customWidth="1"/>
    <col min="10652" max="10652" width="26.75" style="21" customWidth="1"/>
    <col min="10653" max="10690" width="12.75" style="21" customWidth="1"/>
    <col min="10691" max="10692" width="12.375" style="21" bestFit="1" customWidth="1"/>
    <col min="10693" max="10906" width="8.875" style="21"/>
    <col min="10907" max="10907" width="4" style="21" bestFit="1" customWidth="1"/>
    <col min="10908" max="10908" width="26.75" style="21" customWidth="1"/>
    <col min="10909" max="10946" width="12.75" style="21" customWidth="1"/>
    <col min="10947" max="10948" width="12.375" style="21" bestFit="1" customWidth="1"/>
    <col min="10949" max="11162" width="8.875" style="21"/>
    <col min="11163" max="11163" width="4" style="21" bestFit="1" customWidth="1"/>
    <col min="11164" max="11164" width="26.75" style="21" customWidth="1"/>
    <col min="11165" max="11202" width="12.75" style="21" customWidth="1"/>
    <col min="11203" max="11204" width="12.375" style="21" bestFit="1" customWidth="1"/>
    <col min="11205" max="11418" width="8.875" style="21"/>
    <col min="11419" max="11419" width="4" style="21" bestFit="1" customWidth="1"/>
    <col min="11420" max="11420" width="26.75" style="21" customWidth="1"/>
    <col min="11421" max="11458" width="12.75" style="21" customWidth="1"/>
    <col min="11459" max="11460" width="12.375" style="21" bestFit="1" customWidth="1"/>
    <col min="11461" max="11674" width="8.875" style="21"/>
    <col min="11675" max="11675" width="4" style="21" bestFit="1" customWidth="1"/>
    <col min="11676" max="11676" width="26.75" style="21" customWidth="1"/>
    <col min="11677" max="11714" width="12.75" style="21" customWidth="1"/>
    <col min="11715" max="11716" width="12.375" style="21" bestFit="1" customWidth="1"/>
    <col min="11717" max="11930" width="8.875" style="21"/>
    <col min="11931" max="11931" width="4" style="21" bestFit="1" customWidth="1"/>
    <col min="11932" max="11932" width="26.75" style="21" customWidth="1"/>
    <col min="11933" max="11970" width="12.75" style="21" customWidth="1"/>
    <col min="11971" max="11972" width="12.375" style="21" bestFit="1" customWidth="1"/>
    <col min="11973" max="12186" width="8.875" style="21"/>
    <col min="12187" max="12187" width="4" style="21" bestFit="1" customWidth="1"/>
    <col min="12188" max="12188" width="26.75" style="21" customWidth="1"/>
    <col min="12189" max="12226" width="12.75" style="21" customWidth="1"/>
    <col min="12227" max="12228" width="12.375" style="21" bestFit="1" customWidth="1"/>
    <col min="12229" max="12442" width="8.875" style="21"/>
    <col min="12443" max="12443" width="4" style="21" bestFit="1" customWidth="1"/>
    <col min="12444" max="12444" width="26.75" style="21" customWidth="1"/>
    <col min="12445" max="12482" width="12.75" style="21" customWidth="1"/>
    <col min="12483" max="12484" width="12.375" style="21" bestFit="1" customWidth="1"/>
    <col min="12485" max="12698" width="8.875" style="21"/>
    <col min="12699" max="12699" width="4" style="21" bestFit="1" customWidth="1"/>
    <col min="12700" max="12700" width="26.75" style="21" customWidth="1"/>
    <col min="12701" max="12738" width="12.75" style="21" customWidth="1"/>
    <col min="12739" max="12740" width="12.375" style="21" bestFit="1" customWidth="1"/>
    <col min="12741" max="12954" width="8.875" style="21"/>
    <col min="12955" max="12955" width="4" style="21" bestFit="1" customWidth="1"/>
    <col min="12956" max="12956" width="26.75" style="21" customWidth="1"/>
    <col min="12957" max="12994" width="12.75" style="21" customWidth="1"/>
    <col min="12995" max="12996" width="12.375" style="21" bestFit="1" customWidth="1"/>
    <col min="12997" max="13210" width="8.875" style="21"/>
    <col min="13211" max="13211" width="4" style="21" bestFit="1" customWidth="1"/>
    <col min="13212" max="13212" width="26.75" style="21" customWidth="1"/>
    <col min="13213" max="13250" width="12.75" style="21" customWidth="1"/>
    <col min="13251" max="13252" width="12.375" style="21" bestFit="1" customWidth="1"/>
    <col min="13253" max="13466" width="8.875" style="21"/>
    <col min="13467" max="13467" width="4" style="21" bestFit="1" customWidth="1"/>
    <col min="13468" max="13468" width="26.75" style="21" customWidth="1"/>
    <col min="13469" max="13506" width="12.75" style="21" customWidth="1"/>
    <col min="13507" max="13508" width="12.375" style="21" bestFit="1" customWidth="1"/>
    <col min="13509" max="13722" width="8.875" style="21"/>
    <col min="13723" max="13723" width="4" style="21" bestFit="1" customWidth="1"/>
    <col min="13724" max="13724" width="26.75" style="21" customWidth="1"/>
    <col min="13725" max="13762" width="12.75" style="21" customWidth="1"/>
    <col min="13763" max="13764" width="12.375" style="21" bestFit="1" customWidth="1"/>
    <col min="13765" max="13978" width="8.875" style="21"/>
    <col min="13979" max="13979" width="4" style="21" bestFit="1" customWidth="1"/>
    <col min="13980" max="13980" width="26.75" style="21" customWidth="1"/>
    <col min="13981" max="14018" width="12.75" style="21" customWidth="1"/>
    <col min="14019" max="14020" width="12.375" style="21" bestFit="1" customWidth="1"/>
    <col min="14021" max="14234" width="8.875" style="21"/>
    <col min="14235" max="14235" width="4" style="21" bestFit="1" customWidth="1"/>
    <col min="14236" max="14236" width="26.75" style="21" customWidth="1"/>
    <col min="14237" max="14274" width="12.75" style="21" customWidth="1"/>
    <col min="14275" max="14276" width="12.375" style="21" bestFit="1" customWidth="1"/>
    <col min="14277" max="14490" width="8.875" style="21"/>
    <col min="14491" max="14491" width="4" style="21" bestFit="1" customWidth="1"/>
    <col min="14492" max="14492" width="26.75" style="21" customWidth="1"/>
    <col min="14493" max="14530" width="12.75" style="21" customWidth="1"/>
    <col min="14531" max="14532" width="12.375" style="21" bestFit="1" customWidth="1"/>
    <col min="14533" max="14746" width="8.875" style="21"/>
    <col min="14747" max="14747" width="4" style="21" bestFit="1" customWidth="1"/>
    <col min="14748" max="14748" width="26.75" style="21" customWidth="1"/>
    <col min="14749" max="14786" width="12.75" style="21" customWidth="1"/>
    <col min="14787" max="14788" width="12.375" style="21" bestFit="1" customWidth="1"/>
    <col min="14789" max="15002" width="8.875" style="21"/>
    <col min="15003" max="15003" width="4" style="21" bestFit="1" customWidth="1"/>
    <col min="15004" max="15004" width="26.75" style="21" customWidth="1"/>
    <col min="15005" max="15042" width="12.75" style="21" customWidth="1"/>
    <col min="15043" max="15044" width="12.375" style="21" bestFit="1" customWidth="1"/>
    <col min="15045" max="15258" width="8.875" style="21"/>
    <col min="15259" max="15259" width="4" style="21" bestFit="1" customWidth="1"/>
    <col min="15260" max="15260" width="26.75" style="21" customWidth="1"/>
    <col min="15261" max="15298" width="12.75" style="21" customWidth="1"/>
    <col min="15299" max="15300" width="12.375" style="21" bestFit="1" customWidth="1"/>
    <col min="15301" max="15514" width="8.875" style="21"/>
    <col min="15515" max="15515" width="4" style="21" bestFit="1" customWidth="1"/>
    <col min="15516" max="15516" width="26.75" style="21" customWidth="1"/>
    <col min="15517" max="15554" width="12.75" style="21" customWidth="1"/>
    <col min="15555" max="15556" width="12.375" style="21" bestFit="1" customWidth="1"/>
    <col min="15557" max="15770" width="8.875" style="21"/>
    <col min="15771" max="15771" width="4" style="21" bestFit="1" customWidth="1"/>
    <col min="15772" max="15772" width="26.75" style="21" customWidth="1"/>
    <col min="15773" max="15810" width="12.75" style="21" customWidth="1"/>
    <col min="15811" max="15812" width="12.375" style="21" bestFit="1" customWidth="1"/>
    <col min="15813" max="16026" width="8.875" style="21"/>
    <col min="16027" max="16027" width="4" style="21" bestFit="1" customWidth="1"/>
    <col min="16028" max="16028" width="26.75" style="21" customWidth="1"/>
    <col min="16029" max="16066" width="12.75" style="21" customWidth="1"/>
    <col min="16067" max="16068" width="12.375" style="21" bestFit="1" customWidth="1"/>
    <col min="16069" max="16384" width="8.875" style="21"/>
  </cols>
  <sheetData>
    <row r="2" spans="1:9" ht="35.450000000000003" customHeight="1" x14ac:dyDescent="0.15">
      <c r="A2" s="628"/>
      <c r="B2" s="768" t="s">
        <v>867</v>
      </c>
      <c r="C2" s="768"/>
      <c r="D2" s="768"/>
      <c r="E2" s="768"/>
      <c r="F2" s="768"/>
      <c r="G2" s="768"/>
      <c r="H2" s="768"/>
      <c r="I2" s="628"/>
    </row>
    <row r="3" spans="1:9" ht="4.9000000000000004" customHeight="1" x14ac:dyDescent="0.15">
      <c r="E3" s="264"/>
      <c r="F3" s="264"/>
      <c r="G3" s="264"/>
      <c r="H3" s="264"/>
    </row>
    <row r="4" spans="1:9" ht="16.350000000000001" customHeight="1" x14ac:dyDescent="0.15">
      <c r="E4" s="130"/>
      <c r="F4" s="130"/>
      <c r="G4" s="130"/>
      <c r="H4" s="130" t="s">
        <v>1655</v>
      </c>
    </row>
    <row r="5" spans="1:9" s="22" customFormat="1" ht="16.149999999999999" customHeight="1" x14ac:dyDescent="0.15">
      <c r="B5" s="775" t="s">
        <v>866</v>
      </c>
      <c r="C5" s="775" t="s">
        <v>639</v>
      </c>
      <c r="D5" s="776" t="s">
        <v>850</v>
      </c>
      <c r="E5" s="777" t="s">
        <v>14</v>
      </c>
      <c r="F5" s="769" t="s">
        <v>2586</v>
      </c>
      <c r="G5" s="771" t="s">
        <v>2587</v>
      </c>
      <c r="H5" s="773" t="s">
        <v>634</v>
      </c>
    </row>
    <row r="6" spans="1:9" s="22" customFormat="1" ht="16.149999999999999" customHeight="1" x14ac:dyDescent="0.15">
      <c r="B6" s="775"/>
      <c r="C6" s="775"/>
      <c r="D6" s="776"/>
      <c r="E6" s="778"/>
      <c r="F6" s="770"/>
      <c r="G6" s="772"/>
      <c r="H6" s="774"/>
    </row>
    <row r="7" spans="1:9" s="24" customFormat="1" ht="22.15" customHeight="1" x14ac:dyDescent="0.15">
      <c r="B7" s="57">
        <f>生産増_計算!AQ6</f>
        <v>1</v>
      </c>
      <c r="C7" s="57" t="str">
        <f>生産増_計算!AR6</f>
        <v>011</v>
      </c>
      <c r="D7" s="54" t="str">
        <f>生産増_計算!AS6</f>
        <v>耕種農業</v>
      </c>
      <c r="E7" s="569">
        <f>生産増_計算!AT6</f>
        <v>0</v>
      </c>
      <c r="F7" s="570">
        <f>生産増_計算!AU6</f>
        <v>0</v>
      </c>
      <c r="G7" s="571">
        <f>生産増_計算!AV6</f>
        <v>0</v>
      </c>
      <c r="H7" s="572">
        <f>生産増_計算!AW6</f>
        <v>0</v>
      </c>
    </row>
    <row r="8" spans="1:9" s="24" customFormat="1" ht="22.15" customHeight="1" x14ac:dyDescent="0.15">
      <c r="B8" s="58">
        <f>生産増_計算!AQ7</f>
        <v>2</v>
      </c>
      <c r="C8" s="58" t="str">
        <f>生産増_計算!AR7</f>
        <v>012</v>
      </c>
      <c r="D8" s="55" t="str">
        <f>生産増_計算!AS7</f>
        <v>畜産</v>
      </c>
      <c r="E8" s="573">
        <f>生産増_計算!AT7</f>
        <v>0</v>
      </c>
      <c r="F8" s="574">
        <f>生産増_計算!AU7</f>
        <v>0</v>
      </c>
      <c r="G8" s="575">
        <f>生産増_計算!AV7</f>
        <v>0</v>
      </c>
      <c r="H8" s="576">
        <f>生産増_計算!AW7</f>
        <v>0</v>
      </c>
    </row>
    <row r="9" spans="1:9" s="24" customFormat="1" ht="22.15" customHeight="1" x14ac:dyDescent="0.15">
      <c r="B9" s="59">
        <f>生産増_計算!AQ8</f>
        <v>3</v>
      </c>
      <c r="C9" s="59" t="str">
        <f>生産増_計算!AR8</f>
        <v>013</v>
      </c>
      <c r="D9" s="55" t="str">
        <f>生産増_計算!AS8</f>
        <v>農業サービス</v>
      </c>
      <c r="E9" s="573">
        <f>生産増_計算!AT8</f>
        <v>0</v>
      </c>
      <c r="F9" s="574">
        <f>生産増_計算!AU8</f>
        <v>0</v>
      </c>
      <c r="G9" s="575">
        <f>生産増_計算!AV8</f>
        <v>0</v>
      </c>
      <c r="H9" s="576">
        <f>生産増_計算!AW8</f>
        <v>0</v>
      </c>
    </row>
    <row r="10" spans="1:9" s="24" customFormat="1" ht="22.15" customHeight="1" x14ac:dyDescent="0.15">
      <c r="B10" s="59">
        <f>生産増_計算!AQ9</f>
        <v>4</v>
      </c>
      <c r="C10" s="59" t="str">
        <f>生産増_計算!AR9</f>
        <v>015</v>
      </c>
      <c r="D10" s="55" t="str">
        <f>生産増_計算!AS9</f>
        <v>林業</v>
      </c>
      <c r="E10" s="573">
        <f>生産増_計算!AT9</f>
        <v>0</v>
      </c>
      <c r="F10" s="574">
        <f>生産増_計算!AU9</f>
        <v>0</v>
      </c>
      <c r="G10" s="575">
        <f>生産増_計算!AV9</f>
        <v>0</v>
      </c>
      <c r="H10" s="576">
        <f>生産増_計算!AW9</f>
        <v>0</v>
      </c>
    </row>
    <row r="11" spans="1:9" s="24" customFormat="1" ht="22.15" customHeight="1" x14ac:dyDescent="0.15">
      <c r="B11" s="59">
        <f>生産増_計算!AQ10</f>
        <v>5</v>
      </c>
      <c r="C11" s="59" t="str">
        <f>生産増_計算!AR10</f>
        <v>017</v>
      </c>
      <c r="D11" s="55" t="str">
        <f>生産増_計算!AS10</f>
        <v>漁業</v>
      </c>
      <c r="E11" s="573">
        <f>生産増_計算!AT10</f>
        <v>0</v>
      </c>
      <c r="F11" s="574">
        <f>生産増_計算!AU10</f>
        <v>0</v>
      </c>
      <c r="G11" s="575">
        <f>生産増_計算!AV10</f>
        <v>0</v>
      </c>
      <c r="H11" s="576">
        <f>生産増_計算!AW10</f>
        <v>0</v>
      </c>
    </row>
    <row r="12" spans="1:9" s="24" customFormat="1" ht="22.15" customHeight="1" x14ac:dyDescent="0.15">
      <c r="B12" s="59">
        <f>生産増_計算!AQ11</f>
        <v>6</v>
      </c>
      <c r="C12" s="59" t="str">
        <f>生産増_計算!AR11</f>
        <v>061</v>
      </c>
      <c r="D12" s="55" t="str">
        <f>生産増_計算!AS11</f>
        <v>石炭・原油・天然ガス</v>
      </c>
      <c r="E12" s="573">
        <f>生産増_計算!AT11</f>
        <v>0</v>
      </c>
      <c r="F12" s="574">
        <f>生産増_計算!AU11</f>
        <v>0</v>
      </c>
      <c r="G12" s="575">
        <f>生産増_計算!AV11</f>
        <v>0</v>
      </c>
      <c r="H12" s="576">
        <f>生産増_計算!AW11</f>
        <v>0</v>
      </c>
    </row>
    <row r="13" spans="1:9" s="24" customFormat="1" ht="22.15" customHeight="1" x14ac:dyDescent="0.15">
      <c r="B13" s="59">
        <f>生産増_計算!AQ12</f>
        <v>7</v>
      </c>
      <c r="C13" s="59" t="str">
        <f>生産増_計算!AR12</f>
        <v>062</v>
      </c>
      <c r="D13" s="55" t="str">
        <f>生産増_計算!AS12</f>
        <v>その他の鉱業</v>
      </c>
      <c r="E13" s="573">
        <f>生産増_計算!AT12</f>
        <v>0</v>
      </c>
      <c r="F13" s="574">
        <f>生産増_計算!AU12</f>
        <v>0</v>
      </c>
      <c r="G13" s="575">
        <f>生産増_計算!AV12</f>
        <v>0</v>
      </c>
      <c r="H13" s="576">
        <f>生産増_計算!AW12</f>
        <v>0</v>
      </c>
    </row>
    <row r="14" spans="1:9" s="24" customFormat="1" ht="22.15" customHeight="1" x14ac:dyDescent="0.15">
      <c r="B14" s="59">
        <f>生産増_計算!AQ13</f>
        <v>8</v>
      </c>
      <c r="C14" s="59" t="str">
        <f>生産増_計算!AR13</f>
        <v>111</v>
      </c>
      <c r="D14" s="55" t="str">
        <f>生産増_計算!AS13</f>
        <v>食料品</v>
      </c>
      <c r="E14" s="573">
        <f>生産増_計算!AT13</f>
        <v>0</v>
      </c>
      <c r="F14" s="574">
        <f>生産増_計算!AU13</f>
        <v>0</v>
      </c>
      <c r="G14" s="575">
        <f>生産増_計算!AV13</f>
        <v>0</v>
      </c>
      <c r="H14" s="576">
        <f>生産増_計算!AW13</f>
        <v>0</v>
      </c>
    </row>
    <row r="15" spans="1:9" s="24" customFormat="1" ht="22.15" customHeight="1" x14ac:dyDescent="0.15">
      <c r="B15" s="59">
        <f>生産増_計算!AQ14</f>
        <v>9</v>
      </c>
      <c r="C15" s="59" t="str">
        <f>生産増_計算!AR14</f>
        <v>112</v>
      </c>
      <c r="D15" s="55" t="str">
        <f>生産増_計算!AS14</f>
        <v>飲料</v>
      </c>
      <c r="E15" s="573">
        <f>生産増_計算!AT14</f>
        <v>0</v>
      </c>
      <c r="F15" s="574">
        <f>生産増_計算!AU14</f>
        <v>0</v>
      </c>
      <c r="G15" s="575">
        <f>生産増_計算!AV14</f>
        <v>0</v>
      </c>
      <c r="H15" s="576">
        <f>生産増_計算!AW14</f>
        <v>0</v>
      </c>
    </row>
    <row r="16" spans="1:9" s="24" customFormat="1" ht="22.15" customHeight="1" x14ac:dyDescent="0.15">
      <c r="B16" s="59">
        <f>生産増_計算!AQ15</f>
        <v>10</v>
      </c>
      <c r="C16" s="59" t="str">
        <f>生産増_計算!AR15</f>
        <v>113</v>
      </c>
      <c r="D16" s="55" t="str">
        <f>生産増_計算!AS15</f>
        <v>飼料・有機質肥料（別掲を除く。）</v>
      </c>
      <c r="E16" s="573">
        <f>生産増_計算!AT15</f>
        <v>0</v>
      </c>
      <c r="F16" s="574">
        <f>生産増_計算!AU15</f>
        <v>0</v>
      </c>
      <c r="G16" s="575">
        <f>生産増_計算!AV15</f>
        <v>0</v>
      </c>
      <c r="H16" s="576">
        <f>生産増_計算!AW15</f>
        <v>0</v>
      </c>
    </row>
    <row r="17" spans="2:8" s="24" customFormat="1" ht="22.15" customHeight="1" x14ac:dyDescent="0.15">
      <c r="B17" s="59">
        <f>生産増_計算!AQ16</f>
        <v>11</v>
      </c>
      <c r="C17" s="59" t="str">
        <f>生産増_計算!AR16</f>
        <v>114</v>
      </c>
      <c r="D17" s="55" t="str">
        <f>生産増_計算!AS16</f>
        <v>たばこ</v>
      </c>
      <c r="E17" s="573">
        <f>生産増_計算!AT16</f>
        <v>0</v>
      </c>
      <c r="F17" s="574">
        <f>生産増_計算!AU16</f>
        <v>0</v>
      </c>
      <c r="G17" s="575">
        <f>生産増_計算!AV16</f>
        <v>0</v>
      </c>
      <c r="H17" s="576">
        <f>生産増_計算!AW16</f>
        <v>0</v>
      </c>
    </row>
    <row r="18" spans="2:8" s="24" customFormat="1" ht="22.15" customHeight="1" x14ac:dyDescent="0.15">
      <c r="B18" s="59">
        <f>生産増_計算!AQ17</f>
        <v>12</v>
      </c>
      <c r="C18" s="59" t="str">
        <f>生産増_計算!AR17</f>
        <v>151</v>
      </c>
      <c r="D18" s="55" t="str">
        <f>生産増_計算!AS17</f>
        <v>繊維工業製品</v>
      </c>
      <c r="E18" s="573">
        <f>生産増_計算!AT17</f>
        <v>0</v>
      </c>
      <c r="F18" s="574">
        <f>生産増_計算!AU17</f>
        <v>0</v>
      </c>
      <c r="G18" s="575">
        <f>生産増_計算!AV17</f>
        <v>0</v>
      </c>
      <c r="H18" s="576">
        <f>生産増_計算!AW17</f>
        <v>0</v>
      </c>
    </row>
    <row r="19" spans="2:8" s="24" customFormat="1" ht="22.15" customHeight="1" x14ac:dyDescent="0.15">
      <c r="B19" s="59">
        <f>生産増_計算!AQ18</f>
        <v>13</v>
      </c>
      <c r="C19" s="59" t="str">
        <f>生産増_計算!AR18</f>
        <v>152</v>
      </c>
      <c r="D19" s="55" t="str">
        <f>生産増_計算!AS18</f>
        <v>衣服・その他の繊維既製品</v>
      </c>
      <c r="E19" s="573">
        <f>生産増_計算!AT18</f>
        <v>0</v>
      </c>
      <c r="F19" s="574">
        <f>生産増_計算!AU18</f>
        <v>0</v>
      </c>
      <c r="G19" s="575">
        <f>生産増_計算!AV18</f>
        <v>0</v>
      </c>
      <c r="H19" s="576">
        <f>生産増_計算!AW18</f>
        <v>0</v>
      </c>
    </row>
    <row r="20" spans="2:8" s="24" customFormat="1" ht="22.15" customHeight="1" x14ac:dyDescent="0.15">
      <c r="B20" s="59">
        <f>生産増_計算!AQ19</f>
        <v>14</v>
      </c>
      <c r="C20" s="59" t="str">
        <f>生産増_計算!AR19</f>
        <v>161</v>
      </c>
      <c r="D20" s="55" t="str">
        <f>生産増_計算!AS19</f>
        <v>木材・木製品</v>
      </c>
      <c r="E20" s="573">
        <f>生産増_計算!AT19</f>
        <v>0</v>
      </c>
      <c r="F20" s="574">
        <f>生産増_計算!AU19</f>
        <v>0</v>
      </c>
      <c r="G20" s="575">
        <f>生産増_計算!AV19</f>
        <v>0</v>
      </c>
      <c r="H20" s="576">
        <f>生産増_計算!AW19</f>
        <v>0</v>
      </c>
    </row>
    <row r="21" spans="2:8" s="24" customFormat="1" ht="22.15" customHeight="1" x14ac:dyDescent="0.15">
      <c r="B21" s="59">
        <f>生産増_計算!AQ20</f>
        <v>15</v>
      </c>
      <c r="C21" s="59" t="str">
        <f>生産増_計算!AR20</f>
        <v>162</v>
      </c>
      <c r="D21" s="55" t="str">
        <f>生産増_計算!AS20</f>
        <v>家具・装備品</v>
      </c>
      <c r="E21" s="573">
        <f>生産増_計算!AT20</f>
        <v>0</v>
      </c>
      <c r="F21" s="574">
        <f>生産増_計算!AU20</f>
        <v>0</v>
      </c>
      <c r="G21" s="575">
        <f>生産増_計算!AV20</f>
        <v>0</v>
      </c>
      <c r="H21" s="576">
        <f>生産増_計算!AW20</f>
        <v>0</v>
      </c>
    </row>
    <row r="22" spans="2:8" s="24" customFormat="1" ht="22.15" customHeight="1" x14ac:dyDescent="0.15">
      <c r="B22" s="59">
        <f>生産増_計算!AQ21</f>
        <v>16</v>
      </c>
      <c r="C22" s="59" t="str">
        <f>生産増_計算!AR21</f>
        <v>163</v>
      </c>
      <c r="D22" s="55" t="str">
        <f>生産増_計算!AS21</f>
        <v>パルプ・紙・板紙・加工紙</v>
      </c>
      <c r="E22" s="573">
        <f>生産増_計算!AT21</f>
        <v>0</v>
      </c>
      <c r="F22" s="574">
        <f>生産増_計算!AU21</f>
        <v>0</v>
      </c>
      <c r="G22" s="575">
        <f>生産増_計算!AV21</f>
        <v>0</v>
      </c>
      <c r="H22" s="576">
        <f>生産増_計算!AW21</f>
        <v>0</v>
      </c>
    </row>
    <row r="23" spans="2:8" s="24" customFormat="1" ht="22.15" customHeight="1" x14ac:dyDescent="0.15">
      <c r="B23" s="59">
        <f>生産増_計算!AQ22</f>
        <v>17</v>
      </c>
      <c r="C23" s="59" t="str">
        <f>生産増_計算!AR22</f>
        <v>164</v>
      </c>
      <c r="D23" s="55" t="str">
        <f>生産増_計算!AS22</f>
        <v>紙加工品</v>
      </c>
      <c r="E23" s="573">
        <f>生産増_計算!AT22</f>
        <v>0</v>
      </c>
      <c r="F23" s="574">
        <f>生産増_計算!AU22</f>
        <v>0</v>
      </c>
      <c r="G23" s="575">
        <f>生産増_計算!AV22</f>
        <v>0</v>
      </c>
      <c r="H23" s="576">
        <f>生産増_計算!AW22</f>
        <v>0</v>
      </c>
    </row>
    <row r="24" spans="2:8" s="24" customFormat="1" ht="22.15" customHeight="1" x14ac:dyDescent="0.15">
      <c r="B24" s="59">
        <f>生産増_計算!AQ23</f>
        <v>18</v>
      </c>
      <c r="C24" s="59" t="str">
        <f>生産増_計算!AR23</f>
        <v>191</v>
      </c>
      <c r="D24" s="55" t="str">
        <f>生産増_計算!AS23</f>
        <v>印刷・製版・製本</v>
      </c>
      <c r="E24" s="573">
        <f>生産増_計算!AT23</f>
        <v>0</v>
      </c>
      <c r="F24" s="574">
        <f>生産増_計算!AU23</f>
        <v>0</v>
      </c>
      <c r="G24" s="575">
        <f>生産増_計算!AV23</f>
        <v>0</v>
      </c>
      <c r="H24" s="576">
        <f>生産増_計算!AW23</f>
        <v>0</v>
      </c>
    </row>
    <row r="25" spans="2:8" s="24" customFormat="1" ht="22.15" customHeight="1" x14ac:dyDescent="0.15">
      <c r="B25" s="59">
        <f>生産増_計算!AQ24</f>
        <v>19</v>
      </c>
      <c r="C25" s="59" t="str">
        <f>生産増_計算!AR24</f>
        <v>201</v>
      </c>
      <c r="D25" s="55" t="str">
        <f>生産増_計算!AS24</f>
        <v>化学肥料</v>
      </c>
      <c r="E25" s="573">
        <f>生産増_計算!AT24</f>
        <v>0</v>
      </c>
      <c r="F25" s="574">
        <f>生産増_計算!AU24</f>
        <v>0</v>
      </c>
      <c r="G25" s="575">
        <f>生産増_計算!AV24</f>
        <v>0</v>
      </c>
      <c r="H25" s="576">
        <f>生産増_計算!AW24</f>
        <v>0</v>
      </c>
    </row>
    <row r="26" spans="2:8" s="24" customFormat="1" ht="22.15" customHeight="1" x14ac:dyDescent="0.15">
      <c r="B26" s="59">
        <f>生産増_計算!AQ25</f>
        <v>20</v>
      </c>
      <c r="C26" s="59" t="str">
        <f>生産増_計算!AR25</f>
        <v>202</v>
      </c>
      <c r="D26" s="55" t="str">
        <f>生産増_計算!AS25</f>
        <v>無機化学工業製品</v>
      </c>
      <c r="E26" s="573">
        <f>生産増_計算!AT25</f>
        <v>0</v>
      </c>
      <c r="F26" s="574">
        <f>生産増_計算!AU25</f>
        <v>0</v>
      </c>
      <c r="G26" s="575">
        <f>生産増_計算!AV25</f>
        <v>0</v>
      </c>
      <c r="H26" s="576">
        <f>生産増_計算!AW25</f>
        <v>0</v>
      </c>
    </row>
    <row r="27" spans="2:8" s="24" customFormat="1" ht="22.15" customHeight="1" x14ac:dyDescent="0.15">
      <c r="B27" s="59">
        <f>生産増_計算!AQ26</f>
        <v>21</v>
      </c>
      <c r="C27" s="59" t="str">
        <f>生産増_計算!AR26</f>
        <v>203</v>
      </c>
      <c r="D27" s="55" t="str">
        <f>生産増_計算!AS26</f>
        <v>石油化学系基礎製品</v>
      </c>
      <c r="E27" s="573">
        <f>生産増_計算!AT26</f>
        <v>0</v>
      </c>
      <c r="F27" s="574">
        <f>生産増_計算!AU26</f>
        <v>0</v>
      </c>
      <c r="G27" s="575">
        <f>生産増_計算!AV26</f>
        <v>0</v>
      </c>
      <c r="H27" s="576">
        <f>生産増_計算!AW26</f>
        <v>0</v>
      </c>
    </row>
    <row r="28" spans="2:8" s="24" customFormat="1" ht="22.15" customHeight="1" x14ac:dyDescent="0.15">
      <c r="B28" s="59">
        <f>生産増_計算!AQ27</f>
        <v>22</v>
      </c>
      <c r="C28" s="59" t="str">
        <f>生産増_計算!AR27</f>
        <v>204</v>
      </c>
      <c r="D28" s="55" t="str">
        <f>生産増_計算!AS27</f>
        <v>有機化学工業製品（石油化学系基礎製品・合成樹脂を除く。）</v>
      </c>
      <c r="E28" s="573">
        <f>生産増_計算!AT27</f>
        <v>0</v>
      </c>
      <c r="F28" s="574">
        <f>生産増_計算!AU27</f>
        <v>0</v>
      </c>
      <c r="G28" s="575">
        <f>生産増_計算!AV27</f>
        <v>0</v>
      </c>
      <c r="H28" s="576">
        <f>生産増_計算!AW27</f>
        <v>0</v>
      </c>
    </row>
    <row r="29" spans="2:8" s="24" customFormat="1" ht="22.15" customHeight="1" x14ac:dyDescent="0.15">
      <c r="B29" s="59">
        <f>生産増_計算!AQ28</f>
        <v>23</v>
      </c>
      <c r="C29" s="59" t="str">
        <f>生産増_計算!AR28</f>
        <v>205</v>
      </c>
      <c r="D29" s="55" t="str">
        <f>生産増_計算!AS28</f>
        <v>合成樹脂</v>
      </c>
      <c r="E29" s="573">
        <f>生産増_計算!AT28</f>
        <v>0</v>
      </c>
      <c r="F29" s="574">
        <f>生産増_計算!AU28</f>
        <v>0</v>
      </c>
      <c r="G29" s="575">
        <f>生産増_計算!AV28</f>
        <v>0</v>
      </c>
      <c r="H29" s="576">
        <f>生産増_計算!AW28</f>
        <v>0</v>
      </c>
    </row>
    <row r="30" spans="2:8" s="24" customFormat="1" ht="22.15" customHeight="1" x14ac:dyDescent="0.15">
      <c r="B30" s="59">
        <f>生産増_計算!AQ29</f>
        <v>24</v>
      </c>
      <c r="C30" s="59" t="str">
        <f>生産増_計算!AR29</f>
        <v>206</v>
      </c>
      <c r="D30" s="55" t="str">
        <f>生産増_計算!AS29</f>
        <v>化学繊維</v>
      </c>
      <c r="E30" s="573">
        <f>生産増_計算!AT29</f>
        <v>0</v>
      </c>
      <c r="F30" s="574">
        <f>生産増_計算!AU29</f>
        <v>0</v>
      </c>
      <c r="G30" s="575">
        <f>生産増_計算!AV29</f>
        <v>0</v>
      </c>
      <c r="H30" s="576">
        <f>生産増_計算!AW29</f>
        <v>0</v>
      </c>
    </row>
    <row r="31" spans="2:8" s="24" customFormat="1" ht="22.15" customHeight="1" x14ac:dyDescent="0.15">
      <c r="B31" s="59">
        <f>生産増_計算!AQ30</f>
        <v>25</v>
      </c>
      <c r="C31" s="59" t="str">
        <f>生産増_計算!AR30</f>
        <v>207</v>
      </c>
      <c r="D31" s="55" t="str">
        <f>生産増_計算!AS30</f>
        <v>医薬品</v>
      </c>
      <c r="E31" s="573">
        <f>生産増_計算!AT30</f>
        <v>0</v>
      </c>
      <c r="F31" s="574">
        <f>生産増_計算!AU30</f>
        <v>0</v>
      </c>
      <c r="G31" s="575">
        <f>生産増_計算!AV30</f>
        <v>0</v>
      </c>
      <c r="H31" s="576">
        <f>生産増_計算!AW30</f>
        <v>0</v>
      </c>
    </row>
    <row r="32" spans="2:8" s="24" customFormat="1" ht="22.15" customHeight="1" x14ac:dyDescent="0.15">
      <c r="B32" s="59">
        <f>生産増_計算!AQ31</f>
        <v>26</v>
      </c>
      <c r="C32" s="59" t="str">
        <f>生産増_計算!AR31</f>
        <v>208</v>
      </c>
      <c r="D32" s="55" t="str">
        <f>生産増_計算!AS31</f>
        <v>化学最終製品（医薬品を除く。）</v>
      </c>
      <c r="E32" s="573">
        <f>生産増_計算!AT31</f>
        <v>0</v>
      </c>
      <c r="F32" s="574">
        <f>生産増_計算!AU31</f>
        <v>0</v>
      </c>
      <c r="G32" s="575">
        <f>生産増_計算!AV31</f>
        <v>0</v>
      </c>
      <c r="H32" s="576">
        <f>生産増_計算!AW31</f>
        <v>0</v>
      </c>
    </row>
    <row r="33" spans="2:8" s="24" customFormat="1" ht="22.15" customHeight="1" x14ac:dyDescent="0.15">
      <c r="B33" s="59">
        <f>生産増_計算!AQ32</f>
        <v>27</v>
      </c>
      <c r="C33" s="59" t="str">
        <f>生産増_計算!AR32</f>
        <v>211</v>
      </c>
      <c r="D33" s="55" t="str">
        <f>生産増_計算!AS32</f>
        <v>石油製品</v>
      </c>
      <c r="E33" s="573">
        <f>生産増_計算!AT32</f>
        <v>0</v>
      </c>
      <c r="F33" s="574">
        <f>生産増_計算!AU32</f>
        <v>0</v>
      </c>
      <c r="G33" s="575">
        <f>生産増_計算!AV32</f>
        <v>0</v>
      </c>
      <c r="H33" s="576">
        <f>生産増_計算!AW32</f>
        <v>0</v>
      </c>
    </row>
    <row r="34" spans="2:8" s="24" customFormat="1" ht="22.15" customHeight="1" x14ac:dyDescent="0.15">
      <c r="B34" s="59">
        <f>生産増_計算!AQ33</f>
        <v>28</v>
      </c>
      <c r="C34" s="59" t="str">
        <f>生産増_計算!AR33</f>
        <v>212</v>
      </c>
      <c r="D34" s="55" t="str">
        <f>生産増_計算!AS33</f>
        <v>石炭製品</v>
      </c>
      <c r="E34" s="573">
        <f>生産増_計算!AT33</f>
        <v>0</v>
      </c>
      <c r="F34" s="574">
        <f>生産増_計算!AU33</f>
        <v>0</v>
      </c>
      <c r="G34" s="575">
        <f>生産増_計算!AV33</f>
        <v>0</v>
      </c>
      <c r="H34" s="576">
        <f>生産増_計算!AW33</f>
        <v>0</v>
      </c>
    </row>
    <row r="35" spans="2:8" s="24" customFormat="1" ht="22.15" customHeight="1" x14ac:dyDescent="0.15">
      <c r="B35" s="59">
        <f>生産増_計算!AQ34</f>
        <v>29</v>
      </c>
      <c r="C35" s="59" t="str">
        <f>生産増_計算!AR34</f>
        <v>221</v>
      </c>
      <c r="D35" s="55" t="str">
        <f>生産増_計算!AS34</f>
        <v>プラスチック製品</v>
      </c>
      <c r="E35" s="573">
        <f>生産増_計算!AT34</f>
        <v>0</v>
      </c>
      <c r="F35" s="574">
        <f>生産増_計算!AU34</f>
        <v>0</v>
      </c>
      <c r="G35" s="575">
        <f>生産増_計算!AV34</f>
        <v>0</v>
      </c>
      <c r="H35" s="576">
        <f>生産増_計算!AW34</f>
        <v>0</v>
      </c>
    </row>
    <row r="36" spans="2:8" s="24" customFormat="1" ht="22.15" customHeight="1" x14ac:dyDescent="0.15">
      <c r="B36" s="59">
        <f>生産増_計算!AQ35</f>
        <v>30</v>
      </c>
      <c r="C36" s="59" t="str">
        <f>生産増_計算!AR35</f>
        <v>222</v>
      </c>
      <c r="D36" s="55" t="str">
        <f>生産増_計算!AS35</f>
        <v>ゴム製品</v>
      </c>
      <c r="E36" s="573">
        <f>生産増_計算!AT35</f>
        <v>0</v>
      </c>
      <c r="F36" s="574">
        <f>生産増_計算!AU35</f>
        <v>0</v>
      </c>
      <c r="G36" s="575">
        <f>生産増_計算!AV35</f>
        <v>0</v>
      </c>
      <c r="H36" s="576">
        <f>生産増_計算!AW35</f>
        <v>0</v>
      </c>
    </row>
    <row r="37" spans="2:8" s="24" customFormat="1" ht="22.15" customHeight="1" x14ac:dyDescent="0.15">
      <c r="B37" s="59">
        <f>生産増_計算!AQ36</f>
        <v>31</v>
      </c>
      <c r="C37" s="59" t="str">
        <f>生産増_計算!AR36</f>
        <v>231</v>
      </c>
      <c r="D37" s="55" t="str">
        <f>生産増_計算!AS36</f>
        <v>なめし革・革製品・毛皮</v>
      </c>
      <c r="E37" s="573">
        <f>生産増_計算!AT36</f>
        <v>0</v>
      </c>
      <c r="F37" s="574">
        <f>生産増_計算!AU36</f>
        <v>0</v>
      </c>
      <c r="G37" s="575">
        <f>生産増_計算!AV36</f>
        <v>0</v>
      </c>
      <c r="H37" s="576">
        <f>生産増_計算!AW36</f>
        <v>0</v>
      </c>
    </row>
    <row r="38" spans="2:8" s="24" customFormat="1" ht="22.15" customHeight="1" x14ac:dyDescent="0.15">
      <c r="B38" s="59">
        <f>生産増_計算!AQ37</f>
        <v>32</v>
      </c>
      <c r="C38" s="59" t="str">
        <f>生産増_計算!AR37</f>
        <v>251</v>
      </c>
      <c r="D38" s="55" t="str">
        <f>生産増_計算!AS37</f>
        <v>ガラス・ガラス製品</v>
      </c>
      <c r="E38" s="573">
        <f>生産増_計算!AT37</f>
        <v>0</v>
      </c>
      <c r="F38" s="574">
        <f>生産増_計算!AU37</f>
        <v>0</v>
      </c>
      <c r="G38" s="575">
        <f>生産増_計算!AV37</f>
        <v>0</v>
      </c>
      <c r="H38" s="576">
        <f>生産増_計算!AW37</f>
        <v>0</v>
      </c>
    </row>
    <row r="39" spans="2:8" s="24" customFormat="1" ht="22.15" customHeight="1" x14ac:dyDescent="0.15">
      <c r="B39" s="59">
        <f>生産増_計算!AQ38</f>
        <v>33</v>
      </c>
      <c r="C39" s="59" t="str">
        <f>生産増_計算!AR38</f>
        <v>252</v>
      </c>
      <c r="D39" s="55" t="str">
        <f>生産増_計算!AS38</f>
        <v>セメント・セメント製品</v>
      </c>
      <c r="E39" s="573">
        <f>生産増_計算!AT38</f>
        <v>0</v>
      </c>
      <c r="F39" s="574">
        <f>生産増_計算!AU38</f>
        <v>0</v>
      </c>
      <c r="G39" s="575">
        <f>生産増_計算!AV38</f>
        <v>0</v>
      </c>
      <c r="H39" s="576">
        <f>生産増_計算!AW38</f>
        <v>0</v>
      </c>
    </row>
    <row r="40" spans="2:8" s="24" customFormat="1" ht="22.15" customHeight="1" x14ac:dyDescent="0.15">
      <c r="B40" s="59">
        <f>生産増_計算!AQ39</f>
        <v>34</v>
      </c>
      <c r="C40" s="59" t="str">
        <f>生産増_計算!AR39</f>
        <v>253</v>
      </c>
      <c r="D40" s="55" t="str">
        <f>生産増_計算!AS39</f>
        <v>陶磁器</v>
      </c>
      <c r="E40" s="573">
        <f>生産増_計算!AT39</f>
        <v>0</v>
      </c>
      <c r="F40" s="574">
        <f>生産増_計算!AU39</f>
        <v>0</v>
      </c>
      <c r="G40" s="575">
        <f>生産増_計算!AV39</f>
        <v>0</v>
      </c>
      <c r="H40" s="576">
        <f>生産増_計算!AW39</f>
        <v>0</v>
      </c>
    </row>
    <row r="41" spans="2:8" s="24" customFormat="1" ht="22.15" customHeight="1" x14ac:dyDescent="0.15">
      <c r="B41" s="59">
        <f>生産増_計算!AQ40</f>
        <v>35</v>
      </c>
      <c r="C41" s="59" t="str">
        <f>生産増_計算!AR40</f>
        <v>259</v>
      </c>
      <c r="D41" s="55" t="str">
        <f>生産増_計算!AS40</f>
        <v>その他の窯業・土石製品</v>
      </c>
      <c r="E41" s="573">
        <f>生産増_計算!AT40</f>
        <v>0</v>
      </c>
      <c r="F41" s="574">
        <f>生産増_計算!AU40</f>
        <v>0</v>
      </c>
      <c r="G41" s="575">
        <f>生産増_計算!AV40</f>
        <v>0</v>
      </c>
      <c r="H41" s="576">
        <f>生産増_計算!AW40</f>
        <v>0</v>
      </c>
    </row>
    <row r="42" spans="2:8" s="24" customFormat="1" ht="22.15" customHeight="1" x14ac:dyDescent="0.15">
      <c r="B42" s="59">
        <f>生産増_計算!AQ41</f>
        <v>36</v>
      </c>
      <c r="C42" s="59" t="str">
        <f>生産増_計算!AR41</f>
        <v>261</v>
      </c>
      <c r="D42" s="55" t="str">
        <f>生産増_計算!AS41</f>
        <v>銑鉄・粗鋼</v>
      </c>
      <c r="E42" s="573">
        <f>生産増_計算!AT41</f>
        <v>0</v>
      </c>
      <c r="F42" s="574">
        <f>生産増_計算!AU41</f>
        <v>0</v>
      </c>
      <c r="G42" s="575">
        <f>生産増_計算!AV41</f>
        <v>0</v>
      </c>
      <c r="H42" s="576">
        <f>生産増_計算!AW41</f>
        <v>0</v>
      </c>
    </row>
    <row r="43" spans="2:8" s="24" customFormat="1" ht="22.15" customHeight="1" x14ac:dyDescent="0.15">
      <c r="B43" s="58">
        <f>生産増_計算!AQ42</f>
        <v>37</v>
      </c>
      <c r="C43" s="58" t="str">
        <f>生産増_計算!AR42</f>
        <v>262</v>
      </c>
      <c r="D43" s="55" t="str">
        <f>生産増_計算!AS42</f>
        <v>鋼材</v>
      </c>
      <c r="E43" s="573">
        <f>生産増_計算!AT42</f>
        <v>0</v>
      </c>
      <c r="F43" s="574">
        <f>生産増_計算!AU42</f>
        <v>0</v>
      </c>
      <c r="G43" s="575">
        <f>生産増_計算!AV42</f>
        <v>0</v>
      </c>
      <c r="H43" s="576">
        <f>生産増_計算!AW42</f>
        <v>0</v>
      </c>
    </row>
    <row r="44" spans="2:8" s="24" customFormat="1" ht="22.15" customHeight="1" x14ac:dyDescent="0.15">
      <c r="B44" s="59">
        <f>生産増_計算!AQ43</f>
        <v>38</v>
      </c>
      <c r="C44" s="59" t="str">
        <f>生産増_計算!AR43</f>
        <v>263</v>
      </c>
      <c r="D44" s="55" t="str">
        <f>生産増_計算!AS43</f>
        <v>鋳鍛造品（鉄）</v>
      </c>
      <c r="E44" s="573">
        <f>生産増_計算!AT43</f>
        <v>0</v>
      </c>
      <c r="F44" s="574">
        <f>生産増_計算!AU43</f>
        <v>0</v>
      </c>
      <c r="G44" s="575">
        <f>生産増_計算!AV43</f>
        <v>0</v>
      </c>
      <c r="H44" s="576">
        <f>生産増_計算!AW43</f>
        <v>0</v>
      </c>
    </row>
    <row r="45" spans="2:8" s="24" customFormat="1" ht="22.15" customHeight="1" x14ac:dyDescent="0.15">
      <c r="B45" s="59">
        <f>生産増_計算!AQ44</f>
        <v>39</v>
      </c>
      <c r="C45" s="59" t="str">
        <f>生産増_計算!AR44</f>
        <v>269</v>
      </c>
      <c r="D45" s="55" t="str">
        <f>生産増_計算!AS44</f>
        <v>その他の鉄鋼製品</v>
      </c>
      <c r="E45" s="573">
        <f>生産増_計算!AT44</f>
        <v>0</v>
      </c>
      <c r="F45" s="574">
        <f>生産増_計算!AU44</f>
        <v>0</v>
      </c>
      <c r="G45" s="575">
        <f>生産増_計算!AV44</f>
        <v>0</v>
      </c>
      <c r="H45" s="576">
        <f>生産増_計算!AW44</f>
        <v>0</v>
      </c>
    </row>
    <row r="46" spans="2:8" s="24" customFormat="1" ht="22.15" customHeight="1" x14ac:dyDescent="0.15">
      <c r="B46" s="59">
        <f>生産増_計算!AQ45</f>
        <v>40</v>
      </c>
      <c r="C46" s="59" t="str">
        <f>生産増_計算!AR45</f>
        <v>271</v>
      </c>
      <c r="D46" s="55" t="str">
        <f>生産増_計算!AS45</f>
        <v>非鉄金属製錬・精製</v>
      </c>
      <c r="E46" s="573">
        <f>生産増_計算!AT45</f>
        <v>0</v>
      </c>
      <c r="F46" s="574">
        <f>生産増_計算!AU45</f>
        <v>0</v>
      </c>
      <c r="G46" s="575">
        <f>生産増_計算!AV45</f>
        <v>0</v>
      </c>
      <c r="H46" s="576">
        <f>生産増_計算!AW45</f>
        <v>0</v>
      </c>
    </row>
    <row r="47" spans="2:8" s="24" customFormat="1" ht="22.15" customHeight="1" x14ac:dyDescent="0.15">
      <c r="B47" s="59">
        <f>生産増_計算!AQ46</f>
        <v>41</v>
      </c>
      <c r="C47" s="59" t="str">
        <f>生産増_計算!AR46</f>
        <v>272</v>
      </c>
      <c r="D47" s="55" t="str">
        <f>生産増_計算!AS46</f>
        <v>非鉄金属加工製品</v>
      </c>
      <c r="E47" s="573">
        <f>生産増_計算!AT46</f>
        <v>0</v>
      </c>
      <c r="F47" s="574">
        <f>生産増_計算!AU46</f>
        <v>0</v>
      </c>
      <c r="G47" s="575">
        <f>生産増_計算!AV46</f>
        <v>0</v>
      </c>
      <c r="H47" s="576">
        <f>生産増_計算!AW46</f>
        <v>0</v>
      </c>
    </row>
    <row r="48" spans="2:8" s="24" customFormat="1" ht="22.15" customHeight="1" x14ac:dyDescent="0.15">
      <c r="B48" s="59">
        <f>生産増_計算!AQ47</f>
        <v>42</v>
      </c>
      <c r="C48" s="59" t="str">
        <f>生産増_計算!AR47</f>
        <v>281</v>
      </c>
      <c r="D48" s="55" t="str">
        <f>生産増_計算!AS47</f>
        <v>建設用・建築用金属製品</v>
      </c>
      <c r="E48" s="573">
        <f>生産増_計算!AT47</f>
        <v>0</v>
      </c>
      <c r="F48" s="574">
        <f>生産増_計算!AU47</f>
        <v>0</v>
      </c>
      <c r="G48" s="575">
        <f>生産増_計算!AV47</f>
        <v>0</v>
      </c>
      <c r="H48" s="576">
        <f>生産増_計算!AW47</f>
        <v>0</v>
      </c>
    </row>
    <row r="49" spans="2:8" s="24" customFormat="1" ht="22.15" customHeight="1" x14ac:dyDescent="0.15">
      <c r="B49" s="59">
        <f>生産増_計算!AQ48</f>
        <v>43</v>
      </c>
      <c r="C49" s="59" t="str">
        <f>生産増_計算!AR48</f>
        <v>289</v>
      </c>
      <c r="D49" s="55" t="str">
        <f>生産増_計算!AS48</f>
        <v>その他の金属製品</v>
      </c>
      <c r="E49" s="573">
        <f>生産増_計算!AT48</f>
        <v>0</v>
      </c>
      <c r="F49" s="574">
        <f>生産増_計算!AU48</f>
        <v>0</v>
      </c>
      <c r="G49" s="575">
        <f>生産増_計算!AV48</f>
        <v>0</v>
      </c>
      <c r="H49" s="576">
        <f>生産増_計算!AW48</f>
        <v>0</v>
      </c>
    </row>
    <row r="50" spans="2:8" s="24" customFormat="1" ht="22.15" customHeight="1" x14ac:dyDescent="0.15">
      <c r="B50" s="59">
        <f>生産増_計算!AQ49</f>
        <v>44</v>
      </c>
      <c r="C50" s="59" t="str">
        <f>生産増_計算!AR49</f>
        <v>291</v>
      </c>
      <c r="D50" s="55" t="str">
        <f>生産増_計算!AS49</f>
        <v>はん用機械</v>
      </c>
      <c r="E50" s="573">
        <f>生産増_計算!AT49</f>
        <v>0</v>
      </c>
      <c r="F50" s="574">
        <f>生産増_計算!AU49</f>
        <v>0</v>
      </c>
      <c r="G50" s="575">
        <f>生産増_計算!AV49</f>
        <v>0</v>
      </c>
      <c r="H50" s="576">
        <f>生産増_計算!AW49</f>
        <v>0</v>
      </c>
    </row>
    <row r="51" spans="2:8" s="24" customFormat="1" ht="22.15" customHeight="1" x14ac:dyDescent="0.15">
      <c r="B51" s="59">
        <f>生産増_計算!AQ50</f>
        <v>45</v>
      </c>
      <c r="C51" s="59" t="str">
        <f>生産増_計算!AR50</f>
        <v>301</v>
      </c>
      <c r="D51" s="55" t="str">
        <f>生産増_計算!AS50</f>
        <v>生産用機械</v>
      </c>
      <c r="E51" s="573">
        <f>生産増_計算!AT50</f>
        <v>0</v>
      </c>
      <c r="F51" s="574">
        <f>生産増_計算!AU50</f>
        <v>0</v>
      </c>
      <c r="G51" s="575">
        <f>生産増_計算!AV50</f>
        <v>0</v>
      </c>
      <c r="H51" s="576">
        <f>生産増_計算!AW50</f>
        <v>0</v>
      </c>
    </row>
    <row r="52" spans="2:8" s="24" customFormat="1" ht="22.15" customHeight="1" x14ac:dyDescent="0.15">
      <c r="B52" s="59">
        <f>生産増_計算!AQ51</f>
        <v>46</v>
      </c>
      <c r="C52" s="59" t="str">
        <f>生産増_計算!AR51</f>
        <v>311</v>
      </c>
      <c r="D52" s="55" t="str">
        <f>生産増_計算!AS51</f>
        <v>業務用機械</v>
      </c>
      <c r="E52" s="573">
        <f>生産増_計算!AT51</f>
        <v>0</v>
      </c>
      <c r="F52" s="574">
        <f>生産増_計算!AU51</f>
        <v>0</v>
      </c>
      <c r="G52" s="575">
        <f>生産増_計算!AV51</f>
        <v>0</v>
      </c>
      <c r="H52" s="576">
        <f>生産増_計算!AW51</f>
        <v>0</v>
      </c>
    </row>
    <row r="53" spans="2:8" s="24" customFormat="1" ht="22.15" customHeight="1" x14ac:dyDescent="0.15">
      <c r="B53" s="59">
        <f>生産増_計算!AQ52</f>
        <v>47</v>
      </c>
      <c r="C53" s="59" t="str">
        <f>生産増_計算!AR52</f>
        <v>321</v>
      </c>
      <c r="D53" s="55" t="str">
        <f>生産増_計算!AS52</f>
        <v>電子デバイス</v>
      </c>
      <c r="E53" s="573">
        <f>生産増_計算!AT52</f>
        <v>0</v>
      </c>
      <c r="F53" s="574">
        <f>生産増_計算!AU52</f>
        <v>0</v>
      </c>
      <c r="G53" s="575">
        <f>生産増_計算!AV52</f>
        <v>0</v>
      </c>
      <c r="H53" s="576">
        <f>生産増_計算!AW52</f>
        <v>0</v>
      </c>
    </row>
    <row r="54" spans="2:8" s="24" customFormat="1" ht="22.15" customHeight="1" x14ac:dyDescent="0.15">
      <c r="B54" s="59">
        <f>生産増_計算!AQ53</f>
        <v>48</v>
      </c>
      <c r="C54" s="59" t="str">
        <f>生産増_計算!AR53</f>
        <v>329</v>
      </c>
      <c r="D54" s="55" t="str">
        <f>生産増_計算!AS53</f>
        <v>その他の電子部品</v>
      </c>
      <c r="E54" s="573">
        <f>生産増_計算!AT53</f>
        <v>0</v>
      </c>
      <c r="F54" s="574">
        <f>生産増_計算!AU53</f>
        <v>0</v>
      </c>
      <c r="G54" s="575">
        <f>生産増_計算!AV53</f>
        <v>0</v>
      </c>
      <c r="H54" s="576">
        <f>生産増_計算!AW53</f>
        <v>0</v>
      </c>
    </row>
    <row r="55" spans="2:8" s="24" customFormat="1" ht="22.15" customHeight="1" x14ac:dyDescent="0.15">
      <c r="B55" s="59">
        <f>生産増_計算!AQ54</f>
        <v>49</v>
      </c>
      <c r="C55" s="59" t="str">
        <f>生産増_計算!AR54</f>
        <v>331</v>
      </c>
      <c r="D55" s="55" t="str">
        <f>生産増_計算!AS54</f>
        <v>産業用電気機器</v>
      </c>
      <c r="E55" s="573">
        <f>生産増_計算!AT54</f>
        <v>0</v>
      </c>
      <c r="F55" s="574">
        <f>生産増_計算!AU54</f>
        <v>0</v>
      </c>
      <c r="G55" s="575">
        <f>生産増_計算!AV54</f>
        <v>0</v>
      </c>
      <c r="H55" s="576">
        <f>生産増_計算!AW54</f>
        <v>0</v>
      </c>
    </row>
    <row r="56" spans="2:8" s="24" customFormat="1" ht="22.15" customHeight="1" x14ac:dyDescent="0.15">
      <c r="B56" s="59">
        <f>生産増_計算!AQ55</f>
        <v>50</v>
      </c>
      <c r="C56" s="59" t="str">
        <f>生産増_計算!AR55</f>
        <v>332</v>
      </c>
      <c r="D56" s="55" t="str">
        <f>生産増_計算!AS55</f>
        <v>民生用電気機器</v>
      </c>
      <c r="E56" s="573">
        <f>生産増_計算!AT55</f>
        <v>0</v>
      </c>
      <c r="F56" s="574">
        <f>生産増_計算!AU55</f>
        <v>0</v>
      </c>
      <c r="G56" s="575">
        <f>生産増_計算!AV55</f>
        <v>0</v>
      </c>
      <c r="H56" s="576">
        <f>生産増_計算!AW55</f>
        <v>0</v>
      </c>
    </row>
    <row r="57" spans="2:8" s="24" customFormat="1" ht="22.15" customHeight="1" x14ac:dyDescent="0.15">
      <c r="B57" s="59">
        <f>生産増_計算!AQ56</f>
        <v>51</v>
      </c>
      <c r="C57" s="59" t="str">
        <f>生産増_計算!AR56</f>
        <v>333</v>
      </c>
      <c r="D57" s="55" t="str">
        <f>生産増_計算!AS56</f>
        <v>電子応用装置・電気計測器</v>
      </c>
      <c r="E57" s="573">
        <f>生産増_計算!AT56</f>
        <v>0</v>
      </c>
      <c r="F57" s="574">
        <f>生産増_計算!AU56</f>
        <v>0</v>
      </c>
      <c r="G57" s="575">
        <f>生産増_計算!AV56</f>
        <v>0</v>
      </c>
      <c r="H57" s="576">
        <f>生産増_計算!AW56</f>
        <v>0</v>
      </c>
    </row>
    <row r="58" spans="2:8" s="24" customFormat="1" ht="22.15" customHeight="1" x14ac:dyDescent="0.15">
      <c r="B58" s="59">
        <f>生産増_計算!AQ57</f>
        <v>52</v>
      </c>
      <c r="C58" s="59" t="str">
        <f>生産増_計算!AR57</f>
        <v>339</v>
      </c>
      <c r="D58" s="55" t="str">
        <f>生産増_計算!AS57</f>
        <v>その他の電気機械</v>
      </c>
      <c r="E58" s="573">
        <f>生産増_計算!AT57</f>
        <v>0</v>
      </c>
      <c r="F58" s="574">
        <f>生産増_計算!AU57</f>
        <v>0</v>
      </c>
      <c r="G58" s="575">
        <f>生産増_計算!AV57</f>
        <v>0</v>
      </c>
      <c r="H58" s="576">
        <f>生産増_計算!AW57</f>
        <v>0</v>
      </c>
    </row>
    <row r="59" spans="2:8" s="24" customFormat="1" ht="22.15" customHeight="1" x14ac:dyDescent="0.15">
      <c r="B59" s="59">
        <f>生産増_計算!AQ58</f>
        <v>53</v>
      </c>
      <c r="C59" s="59" t="str">
        <f>生産増_計算!AR58</f>
        <v>341</v>
      </c>
      <c r="D59" s="55" t="str">
        <f>生産増_計算!AS58</f>
        <v>通信・映像・音響機器</v>
      </c>
      <c r="E59" s="573">
        <f>生産増_計算!AT58</f>
        <v>0</v>
      </c>
      <c r="F59" s="574">
        <f>生産増_計算!AU58</f>
        <v>0</v>
      </c>
      <c r="G59" s="575">
        <f>生産増_計算!AV58</f>
        <v>0</v>
      </c>
      <c r="H59" s="576">
        <f>生産増_計算!AW58</f>
        <v>0</v>
      </c>
    </row>
    <row r="60" spans="2:8" s="24" customFormat="1" ht="22.15" customHeight="1" x14ac:dyDescent="0.15">
      <c r="B60" s="59">
        <f>生産増_計算!AQ59</f>
        <v>54</v>
      </c>
      <c r="C60" s="59" t="str">
        <f>生産増_計算!AR59</f>
        <v>342</v>
      </c>
      <c r="D60" s="55" t="str">
        <f>生産増_計算!AS59</f>
        <v>電子計算機・同附属装置</v>
      </c>
      <c r="E60" s="573">
        <f>生産増_計算!AT59</f>
        <v>0</v>
      </c>
      <c r="F60" s="574">
        <f>生産増_計算!AU59</f>
        <v>0</v>
      </c>
      <c r="G60" s="575">
        <f>生産増_計算!AV59</f>
        <v>0</v>
      </c>
      <c r="H60" s="576">
        <f>生産増_計算!AW59</f>
        <v>0</v>
      </c>
    </row>
    <row r="61" spans="2:8" s="24" customFormat="1" ht="22.15" customHeight="1" x14ac:dyDescent="0.15">
      <c r="B61" s="59">
        <f>生産増_計算!AQ60</f>
        <v>55</v>
      </c>
      <c r="C61" s="59" t="str">
        <f>生産増_計算!AR60</f>
        <v>351</v>
      </c>
      <c r="D61" s="55" t="str">
        <f>生産増_計算!AS60</f>
        <v>乗用車</v>
      </c>
      <c r="E61" s="573">
        <f>生産増_計算!AT60</f>
        <v>0</v>
      </c>
      <c r="F61" s="574">
        <f>生産増_計算!AU60</f>
        <v>0</v>
      </c>
      <c r="G61" s="575">
        <f>生産増_計算!AV60</f>
        <v>0</v>
      </c>
      <c r="H61" s="576">
        <f>生産増_計算!AW60</f>
        <v>0</v>
      </c>
    </row>
    <row r="62" spans="2:8" s="24" customFormat="1" ht="22.15" customHeight="1" x14ac:dyDescent="0.15">
      <c r="B62" s="59">
        <f>生産増_計算!AQ61</f>
        <v>56</v>
      </c>
      <c r="C62" s="59" t="str">
        <f>生産増_計算!AR61</f>
        <v>352</v>
      </c>
      <c r="D62" s="55" t="str">
        <f>生産増_計算!AS61</f>
        <v>その他の自動車</v>
      </c>
      <c r="E62" s="573">
        <f>生産増_計算!AT61</f>
        <v>0</v>
      </c>
      <c r="F62" s="574">
        <f>生産増_計算!AU61</f>
        <v>0</v>
      </c>
      <c r="G62" s="575">
        <f>生産増_計算!AV61</f>
        <v>0</v>
      </c>
      <c r="H62" s="576">
        <f>生産増_計算!AW61</f>
        <v>0</v>
      </c>
    </row>
    <row r="63" spans="2:8" s="24" customFormat="1" ht="22.15" customHeight="1" x14ac:dyDescent="0.15">
      <c r="B63" s="59">
        <f>生産増_計算!AQ62</f>
        <v>57</v>
      </c>
      <c r="C63" s="59" t="str">
        <f>生産増_計算!AR62</f>
        <v>353</v>
      </c>
      <c r="D63" s="55" t="str">
        <f>生産増_計算!AS62</f>
        <v>自動車部品・同附属品</v>
      </c>
      <c r="E63" s="573">
        <f>生産増_計算!AT62</f>
        <v>0</v>
      </c>
      <c r="F63" s="574">
        <f>生産増_計算!AU62</f>
        <v>0</v>
      </c>
      <c r="G63" s="575">
        <f>生産増_計算!AV62</f>
        <v>0</v>
      </c>
      <c r="H63" s="576">
        <f>生産増_計算!AW62</f>
        <v>0</v>
      </c>
    </row>
    <row r="64" spans="2:8" s="24" customFormat="1" ht="22.15" customHeight="1" x14ac:dyDescent="0.15">
      <c r="B64" s="59">
        <f>生産増_計算!AQ63</f>
        <v>58</v>
      </c>
      <c r="C64" s="59" t="str">
        <f>生産増_計算!AR63</f>
        <v>354</v>
      </c>
      <c r="D64" s="55" t="str">
        <f>生産増_計算!AS63</f>
        <v>船舶・同修理</v>
      </c>
      <c r="E64" s="573">
        <f>生産増_計算!AT63</f>
        <v>0</v>
      </c>
      <c r="F64" s="574">
        <f>生産増_計算!AU63</f>
        <v>0</v>
      </c>
      <c r="G64" s="575">
        <f>生産増_計算!AV63</f>
        <v>0</v>
      </c>
      <c r="H64" s="576">
        <f>生産増_計算!AW63</f>
        <v>0</v>
      </c>
    </row>
    <row r="65" spans="2:8" s="24" customFormat="1" ht="22.15" customHeight="1" x14ac:dyDescent="0.15">
      <c r="B65" s="59">
        <f>生産増_計算!AQ64</f>
        <v>59</v>
      </c>
      <c r="C65" s="59" t="str">
        <f>生産増_計算!AR64</f>
        <v>359</v>
      </c>
      <c r="D65" s="55" t="str">
        <f>生産増_計算!AS64</f>
        <v>その他の輸送機械・同修理</v>
      </c>
      <c r="E65" s="573">
        <f>生産増_計算!AT64</f>
        <v>0</v>
      </c>
      <c r="F65" s="574">
        <f>生産増_計算!AU64</f>
        <v>0</v>
      </c>
      <c r="G65" s="575">
        <f>生産増_計算!AV64</f>
        <v>0</v>
      </c>
      <c r="H65" s="576">
        <f>生産増_計算!AW64</f>
        <v>0</v>
      </c>
    </row>
    <row r="66" spans="2:8" s="24" customFormat="1" ht="22.15" customHeight="1" x14ac:dyDescent="0.15">
      <c r="B66" s="59">
        <f>生産増_計算!AQ65</f>
        <v>60</v>
      </c>
      <c r="C66" s="59" t="str">
        <f>生産増_計算!AR65</f>
        <v>391</v>
      </c>
      <c r="D66" s="55" t="str">
        <f>生産増_計算!AS65</f>
        <v>その他の製造工業製品</v>
      </c>
      <c r="E66" s="573">
        <f>生産増_計算!AT65</f>
        <v>0</v>
      </c>
      <c r="F66" s="574">
        <f>生産増_計算!AU65</f>
        <v>0</v>
      </c>
      <c r="G66" s="575">
        <f>生産増_計算!AV65</f>
        <v>0</v>
      </c>
      <c r="H66" s="576">
        <f>生産増_計算!AW65</f>
        <v>0</v>
      </c>
    </row>
    <row r="67" spans="2:8" s="24" customFormat="1" ht="22.15" customHeight="1" x14ac:dyDescent="0.15">
      <c r="B67" s="59">
        <f>生産増_計算!AQ66</f>
        <v>61</v>
      </c>
      <c r="C67" s="59" t="str">
        <f>生産増_計算!AR66</f>
        <v>392</v>
      </c>
      <c r="D67" s="55" t="str">
        <f>生産増_計算!AS66</f>
        <v>再生資源回収・加工処理</v>
      </c>
      <c r="E67" s="573">
        <f>生産増_計算!AT66</f>
        <v>0</v>
      </c>
      <c r="F67" s="574">
        <f>生産増_計算!AU66</f>
        <v>0</v>
      </c>
      <c r="G67" s="575">
        <f>生産増_計算!AV66</f>
        <v>0</v>
      </c>
      <c r="H67" s="576">
        <f>生産増_計算!AW66</f>
        <v>0</v>
      </c>
    </row>
    <row r="68" spans="2:8" s="24" customFormat="1" ht="22.15" customHeight="1" x14ac:dyDescent="0.15">
      <c r="B68" s="59">
        <f>生産増_計算!AQ67</f>
        <v>62</v>
      </c>
      <c r="C68" s="59" t="str">
        <f>生産増_計算!AR67</f>
        <v>411</v>
      </c>
      <c r="D68" s="55" t="str">
        <f>生産増_計算!AS67</f>
        <v>建築</v>
      </c>
      <c r="E68" s="573">
        <f>生産増_計算!AT67</f>
        <v>0</v>
      </c>
      <c r="F68" s="574">
        <f>生産増_計算!AU67</f>
        <v>0</v>
      </c>
      <c r="G68" s="575">
        <f>生産増_計算!AV67</f>
        <v>0</v>
      </c>
      <c r="H68" s="576">
        <f>生産増_計算!AW67</f>
        <v>0</v>
      </c>
    </row>
    <row r="69" spans="2:8" s="24" customFormat="1" ht="22.15" customHeight="1" x14ac:dyDescent="0.15">
      <c r="B69" s="59">
        <f>生産増_計算!AQ68</f>
        <v>63</v>
      </c>
      <c r="C69" s="59" t="str">
        <f>生産増_計算!AR68</f>
        <v>412</v>
      </c>
      <c r="D69" s="55" t="str">
        <f>生産増_計算!AS68</f>
        <v>建設補修</v>
      </c>
      <c r="E69" s="573">
        <f>生産増_計算!AT68</f>
        <v>0</v>
      </c>
      <c r="F69" s="574">
        <f>生産増_計算!AU68</f>
        <v>0</v>
      </c>
      <c r="G69" s="575">
        <f>生産増_計算!AV68</f>
        <v>0</v>
      </c>
      <c r="H69" s="576">
        <f>生産増_計算!AW68</f>
        <v>0</v>
      </c>
    </row>
    <row r="70" spans="2:8" s="24" customFormat="1" ht="22.15" customHeight="1" x14ac:dyDescent="0.15">
      <c r="B70" s="59">
        <f>生産増_計算!AQ69</f>
        <v>64</v>
      </c>
      <c r="C70" s="59" t="str">
        <f>生産増_計算!AR69</f>
        <v>413</v>
      </c>
      <c r="D70" s="55" t="str">
        <f>生産増_計算!AS69</f>
        <v>公共事業</v>
      </c>
      <c r="E70" s="573">
        <f>生産増_計算!AT69</f>
        <v>0</v>
      </c>
      <c r="F70" s="574">
        <f>生産増_計算!AU69</f>
        <v>0</v>
      </c>
      <c r="G70" s="575">
        <f>生産増_計算!AV69</f>
        <v>0</v>
      </c>
      <c r="H70" s="576">
        <f>生産増_計算!AW69</f>
        <v>0</v>
      </c>
    </row>
    <row r="71" spans="2:8" s="24" customFormat="1" ht="22.15" customHeight="1" x14ac:dyDescent="0.15">
      <c r="B71" s="59">
        <f>生産増_計算!AQ70</f>
        <v>65</v>
      </c>
      <c r="C71" s="59" t="str">
        <f>生産増_計算!AR70</f>
        <v>419</v>
      </c>
      <c r="D71" s="55" t="str">
        <f>生産増_計算!AS70</f>
        <v>その他の土木建設</v>
      </c>
      <c r="E71" s="573">
        <f>生産増_計算!AT70</f>
        <v>0</v>
      </c>
      <c r="F71" s="574">
        <f>生産増_計算!AU70</f>
        <v>0</v>
      </c>
      <c r="G71" s="575">
        <f>生産増_計算!AV70</f>
        <v>0</v>
      </c>
      <c r="H71" s="576">
        <f>生産増_計算!AW70</f>
        <v>0</v>
      </c>
    </row>
    <row r="72" spans="2:8" s="24" customFormat="1" ht="22.15" customHeight="1" x14ac:dyDescent="0.15">
      <c r="B72" s="59">
        <f>生産増_計算!AQ71</f>
        <v>66</v>
      </c>
      <c r="C72" s="59" t="str">
        <f>生産増_計算!AR71</f>
        <v>461</v>
      </c>
      <c r="D72" s="55" t="str">
        <f>生産増_計算!AS71</f>
        <v>電気</v>
      </c>
      <c r="E72" s="573">
        <f>生産増_計算!AT71</f>
        <v>0</v>
      </c>
      <c r="F72" s="574">
        <f>生産増_計算!AU71</f>
        <v>0</v>
      </c>
      <c r="G72" s="575">
        <f>生産増_計算!AV71</f>
        <v>0</v>
      </c>
      <c r="H72" s="576">
        <f>生産増_計算!AW71</f>
        <v>0</v>
      </c>
    </row>
    <row r="73" spans="2:8" s="24" customFormat="1" ht="22.15" customHeight="1" x14ac:dyDescent="0.15">
      <c r="B73" s="59">
        <f>生産増_計算!AQ72</f>
        <v>67</v>
      </c>
      <c r="C73" s="59" t="str">
        <f>生産増_計算!AR72</f>
        <v>462</v>
      </c>
      <c r="D73" s="55" t="str">
        <f>生産増_計算!AS72</f>
        <v>ガス・熱供給</v>
      </c>
      <c r="E73" s="573">
        <f>生産増_計算!AT72</f>
        <v>0</v>
      </c>
      <c r="F73" s="574">
        <f>生産増_計算!AU72</f>
        <v>0</v>
      </c>
      <c r="G73" s="575">
        <f>生産増_計算!AV72</f>
        <v>0</v>
      </c>
      <c r="H73" s="576">
        <f>生産増_計算!AW72</f>
        <v>0</v>
      </c>
    </row>
    <row r="74" spans="2:8" s="24" customFormat="1" ht="22.15" customHeight="1" x14ac:dyDescent="0.15">
      <c r="B74" s="59">
        <f>生産増_計算!AQ73</f>
        <v>68</v>
      </c>
      <c r="C74" s="59" t="str">
        <f>生産増_計算!AR73</f>
        <v>471</v>
      </c>
      <c r="D74" s="55" t="str">
        <f>生産増_計算!AS73</f>
        <v>水道</v>
      </c>
      <c r="E74" s="573">
        <f>生産増_計算!AT73</f>
        <v>0</v>
      </c>
      <c r="F74" s="574">
        <f>生産増_計算!AU73</f>
        <v>0</v>
      </c>
      <c r="G74" s="575">
        <f>生産増_計算!AV73</f>
        <v>0</v>
      </c>
      <c r="H74" s="576">
        <f>生産増_計算!AW73</f>
        <v>0</v>
      </c>
    </row>
    <row r="75" spans="2:8" s="24" customFormat="1" ht="22.15" customHeight="1" x14ac:dyDescent="0.15">
      <c r="B75" s="59">
        <f>生産増_計算!AQ74</f>
        <v>69</v>
      </c>
      <c r="C75" s="59" t="str">
        <f>生産増_計算!AR74</f>
        <v>481</v>
      </c>
      <c r="D75" s="55" t="str">
        <f>生産増_計算!AS74</f>
        <v>廃棄物処理</v>
      </c>
      <c r="E75" s="573">
        <f>生産増_計算!AT74</f>
        <v>0</v>
      </c>
      <c r="F75" s="574">
        <f>生産増_計算!AU74</f>
        <v>0</v>
      </c>
      <c r="G75" s="575">
        <f>生産増_計算!AV74</f>
        <v>0</v>
      </c>
      <c r="H75" s="576">
        <f>生産増_計算!AW74</f>
        <v>0</v>
      </c>
    </row>
    <row r="76" spans="2:8" s="24" customFormat="1" ht="22.15" customHeight="1" x14ac:dyDescent="0.15">
      <c r="B76" s="59">
        <f>生産増_計算!AQ75</f>
        <v>70</v>
      </c>
      <c r="C76" s="59" t="str">
        <f>生産増_計算!AR75</f>
        <v>511</v>
      </c>
      <c r="D76" s="55" t="str">
        <f>生産増_計算!AS75</f>
        <v>商業</v>
      </c>
      <c r="E76" s="573">
        <f>生産増_計算!AT75</f>
        <v>0</v>
      </c>
      <c r="F76" s="574">
        <f>生産増_計算!AU75</f>
        <v>0</v>
      </c>
      <c r="G76" s="575">
        <f>生産増_計算!AV75</f>
        <v>0</v>
      </c>
      <c r="H76" s="576">
        <f>生産増_計算!AW75</f>
        <v>0</v>
      </c>
    </row>
    <row r="77" spans="2:8" s="24" customFormat="1" ht="22.15" customHeight="1" x14ac:dyDescent="0.15">
      <c r="B77" s="59">
        <f>生産増_計算!AQ76</f>
        <v>71</v>
      </c>
      <c r="C77" s="59" t="str">
        <f>生産増_計算!AR76</f>
        <v>531</v>
      </c>
      <c r="D77" s="55" t="str">
        <f>生産増_計算!AS76</f>
        <v>金融・保険</v>
      </c>
      <c r="E77" s="573">
        <f>生産増_計算!AT76</f>
        <v>0</v>
      </c>
      <c r="F77" s="574">
        <f>生産増_計算!AU76</f>
        <v>0</v>
      </c>
      <c r="G77" s="575">
        <f>生産増_計算!AV76</f>
        <v>0</v>
      </c>
      <c r="H77" s="576">
        <f>生産増_計算!AW76</f>
        <v>0</v>
      </c>
    </row>
    <row r="78" spans="2:8" s="24" customFormat="1" ht="22.15" customHeight="1" x14ac:dyDescent="0.15">
      <c r="B78" s="58">
        <f>生産増_計算!AQ77</f>
        <v>72</v>
      </c>
      <c r="C78" s="58" t="str">
        <f>生産増_計算!AR77</f>
        <v>551</v>
      </c>
      <c r="D78" s="55" t="str">
        <f>生産増_計算!AS77</f>
        <v>不動産仲介及び賃貸</v>
      </c>
      <c r="E78" s="573">
        <f>生産増_計算!AT77</f>
        <v>0</v>
      </c>
      <c r="F78" s="574">
        <f>生産増_計算!AU77</f>
        <v>0</v>
      </c>
      <c r="G78" s="575">
        <f>生産増_計算!AV77</f>
        <v>0</v>
      </c>
      <c r="H78" s="576">
        <f>生産増_計算!AW77</f>
        <v>0</v>
      </c>
    </row>
    <row r="79" spans="2:8" s="24" customFormat="1" ht="22.15" customHeight="1" x14ac:dyDescent="0.15">
      <c r="B79" s="59">
        <f>生産増_計算!AQ78</f>
        <v>73</v>
      </c>
      <c r="C79" s="59" t="str">
        <f>生産増_計算!AR78</f>
        <v>552</v>
      </c>
      <c r="D79" s="55" t="str">
        <f>生産増_計算!AS78</f>
        <v>住宅賃貸料</v>
      </c>
      <c r="E79" s="573">
        <f>生産増_計算!AT78</f>
        <v>0</v>
      </c>
      <c r="F79" s="574">
        <f>生産増_計算!AU78</f>
        <v>0</v>
      </c>
      <c r="G79" s="575">
        <f>生産増_計算!AV78</f>
        <v>0</v>
      </c>
      <c r="H79" s="576">
        <f>生産増_計算!AW78</f>
        <v>0</v>
      </c>
    </row>
    <row r="80" spans="2:8" s="24" customFormat="1" ht="22.15" customHeight="1" x14ac:dyDescent="0.15">
      <c r="B80" s="59">
        <f>生産増_計算!AQ79</f>
        <v>74</v>
      </c>
      <c r="C80" s="59" t="str">
        <f>生産増_計算!AR79</f>
        <v>553</v>
      </c>
      <c r="D80" s="55" t="str">
        <f>生産増_計算!AS79</f>
        <v>住宅賃貸料（帰属家賃）</v>
      </c>
      <c r="E80" s="573">
        <f>生産増_計算!AT79</f>
        <v>0</v>
      </c>
      <c r="F80" s="574">
        <f>生産増_計算!AU79</f>
        <v>0</v>
      </c>
      <c r="G80" s="575">
        <f>生産増_計算!AV79</f>
        <v>0</v>
      </c>
      <c r="H80" s="576">
        <f>生産増_計算!AW79</f>
        <v>0</v>
      </c>
    </row>
    <row r="81" spans="2:8" s="24" customFormat="1" ht="22.15" customHeight="1" x14ac:dyDescent="0.15">
      <c r="B81" s="59">
        <f>生産増_計算!AQ80</f>
        <v>75</v>
      </c>
      <c r="C81" s="59" t="str">
        <f>生産増_計算!AR80</f>
        <v>571</v>
      </c>
      <c r="D81" s="55" t="str">
        <f>生産増_計算!AS80</f>
        <v>鉄道輸送</v>
      </c>
      <c r="E81" s="573">
        <f>生産増_計算!AT80</f>
        <v>0</v>
      </c>
      <c r="F81" s="574">
        <f>生産増_計算!AU80</f>
        <v>0</v>
      </c>
      <c r="G81" s="575">
        <f>生産増_計算!AV80</f>
        <v>0</v>
      </c>
      <c r="H81" s="576">
        <f>生産増_計算!AW80</f>
        <v>0</v>
      </c>
    </row>
    <row r="82" spans="2:8" s="24" customFormat="1" ht="22.15" customHeight="1" x14ac:dyDescent="0.15">
      <c r="B82" s="59">
        <f>生産増_計算!AQ81</f>
        <v>76</v>
      </c>
      <c r="C82" s="59" t="str">
        <f>生産増_計算!AR81</f>
        <v>572</v>
      </c>
      <c r="D82" s="55" t="str">
        <f>生産増_計算!AS81</f>
        <v>道路輸送（自家輸送を除く。）</v>
      </c>
      <c r="E82" s="573">
        <f>生産増_計算!AT81</f>
        <v>0</v>
      </c>
      <c r="F82" s="574">
        <f>生産増_計算!AU81</f>
        <v>0</v>
      </c>
      <c r="G82" s="575">
        <f>生産増_計算!AV81</f>
        <v>0</v>
      </c>
      <c r="H82" s="576">
        <f>生産増_計算!AW81</f>
        <v>0</v>
      </c>
    </row>
    <row r="83" spans="2:8" s="24" customFormat="1" ht="22.15" customHeight="1" x14ac:dyDescent="0.15">
      <c r="B83" s="59">
        <f>生産増_計算!AQ82</f>
        <v>77</v>
      </c>
      <c r="C83" s="59" t="str">
        <f>生産増_計算!AR82</f>
        <v>573</v>
      </c>
      <c r="D83" s="55" t="str">
        <f>生産増_計算!AS82</f>
        <v>自家輸送</v>
      </c>
      <c r="E83" s="573">
        <f>生産増_計算!AT82</f>
        <v>0</v>
      </c>
      <c r="F83" s="574">
        <f>生産増_計算!AU82</f>
        <v>0</v>
      </c>
      <c r="G83" s="575">
        <f>生産増_計算!AV82</f>
        <v>0</v>
      </c>
      <c r="H83" s="576">
        <f>生産増_計算!AW82</f>
        <v>0</v>
      </c>
    </row>
    <row r="84" spans="2:8" s="24" customFormat="1" ht="22.15" customHeight="1" x14ac:dyDescent="0.15">
      <c r="B84" s="59">
        <f>生産増_計算!AQ83</f>
        <v>78</v>
      </c>
      <c r="C84" s="59" t="str">
        <f>生産増_計算!AR83</f>
        <v>574</v>
      </c>
      <c r="D84" s="55" t="str">
        <f>生産増_計算!AS83</f>
        <v>水運</v>
      </c>
      <c r="E84" s="573">
        <f>生産増_計算!AT83</f>
        <v>0</v>
      </c>
      <c r="F84" s="574">
        <f>生産増_計算!AU83</f>
        <v>0</v>
      </c>
      <c r="G84" s="575">
        <f>生産増_計算!AV83</f>
        <v>0</v>
      </c>
      <c r="H84" s="576">
        <f>生産増_計算!AW83</f>
        <v>0</v>
      </c>
    </row>
    <row r="85" spans="2:8" s="24" customFormat="1" ht="22.15" customHeight="1" x14ac:dyDescent="0.15">
      <c r="B85" s="59">
        <f>生産増_計算!AQ84</f>
        <v>79</v>
      </c>
      <c r="C85" s="59" t="str">
        <f>生産増_計算!AR84</f>
        <v>575</v>
      </c>
      <c r="D85" s="55" t="str">
        <f>生産増_計算!AS84</f>
        <v>航空輸送</v>
      </c>
      <c r="E85" s="573">
        <f>生産増_計算!AT84</f>
        <v>0</v>
      </c>
      <c r="F85" s="574">
        <f>生産増_計算!AU84</f>
        <v>0</v>
      </c>
      <c r="G85" s="575">
        <f>生産増_計算!AV84</f>
        <v>0</v>
      </c>
      <c r="H85" s="576">
        <f>生産増_計算!AW84</f>
        <v>0</v>
      </c>
    </row>
    <row r="86" spans="2:8" s="24" customFormat="1" ht="22.15" customHeight="1" x14ac:dyDescent="0.15">
      <c r="B86" s="59">
        <f>生産増_計算!AQ85</f>
        <v>80</v>
      </c>
      <c r="C86" s="59" t="str">
        <f>生産増_計算!AR85</f>
        <v>576</v>
      </c>
      <c r="D86" s="55" t="str">
        <f>生産増_計算!AS85</f>
        <v>貨物利用運送</v>
      </c>
      <c r="E86" s="573">
        <f>生産増_計算!AT85</f>
        <v>0</v>
      </c>
      <c r="F86" s="574">
        <f>生産増_計算!AU85</f>
        <v>0</v>
      </c>
      <c r="G86" s="575">
        <f>生産増_計算!AV85</f>
        <v>0</v>
      </c>
      <c r="H86" s="576">
        <f>生産増_計算!AW85</f>
        <v>0</v>
      </c>
    </row>
    <row r="87" spans="2:8" s="24" customFormat="1" ht="22.15" customHeight="1" x14ac:dyDescent="0.15">
      <c r="B87" s="59">
        <f>生産増_計算!AQ86</f>
        <v>81</v>
      </c>
      <c r="C87" s="59" t="str">
        <f>生産増_計算!AR86</f>
        <v>577</v>
      </c>
      <c r="D87" s="55" t="str">
        <f>生産増_計算!AS86</f>
        <v>倉庫</v>
      </c>
      <c r="E87" s="573">
        <f>生産増_計算!AT86</f>
        <v>0</v>
      </c>
      <c r="F87" s="574">
        <f>生産増_計算!AU86</f>
        <v>0</v>
      </c>
      <c r="G87" s="575">
        <f>生産増_計算!AV86</f>
        <v>0</v>
      </c>
      <c r="H87" s="576">
        <f>生産増_計算!AW86</f>
        <v>0</v>
      </c>
    </row>
    <row r="88" spans="2:8" s="24" customFormat="1" ht="22.15" customHeight="1" x14ac:dyDescent="0.15">
      <c r="B88" s="59">
        <f>生産増_計算!AQ87</f>
        <v>82</v>
      </c>
      <c r="C88" s="59" t="str">
        <f>生産増_計算!AR87</f>
        <v>578</v>
      </c>
      <c r="D88" s="55" t="str">
        <f>生産増_計算!AS87</f>
        <v>運輸附帯サービス</v>
      </c>
      <c r="E88" s="573">
        <f>生産増_計算!AT87</f>
        <v>0</v>
      </c>
      <c r="F88" s="574">
        <f>生産増_計算!AU87</f>
        <v>0</v>
      </c>
      <c r="G88" s="575">
        <f>生産増_計算!AV87</f>
        <v>0</v>
      </c>
      <c r="H88" s="576">
        <f>生産増_計算!AW87</f>
        <v>0</v>
      </c>
    </row>
    <row r="89" spans="2:8" s="24" customFormat="1" ht="22.15" customHeight="1" x14ac:dyDescent="0.15">
      <c r="B89" s="59">
        <f>生産増_計算!AQ88</f>
        <v>83</v>
      </c>
      <c r="C89" s="59" t="str">
        <f>生産増_計算!AR88</f>
        <v>579</v>
      </c>
      <c r="D89" s="55" t="str">
        <f>生産増_計算!AS88</f>
        <v>郵便・信書便</v>
      </c>
      <c r="E89" s="573">
        <f>生産増_計算!AT88</f>
        <v>0</v>
      </c>
      <c r="F89" s="574">
        <f>生産増_計算!AU88</f>
        <v>0</v>
      </c>
      <c r="G89" s="575">
        <f>生産増_計算!AV88</f>
        <v>0</v>
      </c>
      <c r="H89" s="576">
        <f>生産増_計算!AW88</f>
        <v>0</v>
      </c>
    </row>
    <row r="90" spans="2:8" s="24" customFormat="1" ht="22.15" customHeight="1" x14ac:dyDescent="0.15">
      <c r="B90" s="59">
        <f>生産増_計算!AQ89</f>
        <v>84</v>
      </c>
      <c r="C90" s="59" t="str">
        <f>生産増_計算!AR89</f>
        <v>591</v>
      </c>
      <c r="D90" s="55" t="str">
        <f>生産増_計算!AS89</f>
        <v>通信</v>
      </c>
      <c r="E90" s="573">
        <f>生産増_計算!AT89</f>
        <v>0</v>
      </c>
      <c r="F90" s="574">
        <f>生産増_計算!AU89</f>
        <v>0</v>
      </c>
      <c r="G90" s="575">
        <f>生産増_計算!AV89</f>
        <v>0</v>
      </c>
      <c r="H90" s="576">
        <f>生産増_計算!AW89</f>
        <v>0</v>
      </c>
    </row>
    <row r="91" spans="2:8" s="24" customFormat="1" ht="22.15" customHeight="1" x14ac:dyDescent="0.15">
      <c r="B91" s="59">
        <f>生産増_計算!AQ90</f>
        <v>85</v>
      </c>
      <c r="C91" s="59" t="str">
        <f>生産増_計算!AR90</f>
        <v>592</v>
      </c>
      <c r="D91" s="55" t="str">
        <f>生産増_計算!AS90</f>
        <v>放送</v>
      </c>
      <c r="E91" s="573">
        <f>生産増_計算!AT90</f>
        <v>0</v>
      </c>
      <c r="F91" s="574">
        <f>生産増_計算!AU90</f>
        <v>0</v>
      </c>
      <c r="G91" s="575">
        <f>生産増_計算!AV90</f>
        <v>0</v>
      </c>
      <c r="H91" s="576">
        <f>生産増_計算!AW90</f>
        <v>0</v>
      </c>
    </row>
    <row r="92" spans="2:8" s="24" customFormat="1" ht="22.15" customHeight="1" x14ac:dyDescent="0.15">
      <c r="B92" s="59">
        <f>生産増_計算!AQ91</f>
        <v>86</v>
      </c>
      <c r="C92" s="59" t="str">
        <f>生産増_計算!AR91</f>
        <v>593</v>
      </c>
      <c r="D92" s="55" t="str">
        <f>生産増_計算!AS91</f>
        <v>情報サービス</v>
      </c>
      <c r="E92" s="573">
        <f>生産増_計算!AT91</f>
        <v>0</v>
      </c>
      <c r="F92" s="574">
        <f>生産増_計算!AU91</f>
        <v>0</v>
      </c>
      <c r="G92" s="575">
        <f>生産増_計算!AV91</f>
        <v>0</v>
      </c>
      <c r="H92" s="576">
        <f>生産増_計算!AW91</f>
        <v>0</v>
      </c>
    </row>
    <row r="93" spans="2:8" s="24" customFormat="1" ht="22.15" customHeight="1" x14ac:dyDescent="0.15">
      <c r="B93" s="59">
        <f>生産増_計算!AQ92</f>
        <v>87</v>
      </c>
      <c r="C93" s="59" t="str">
        <f>生産増_計算!AR92</f>
        <v>594</v>
      </c>
      <c r="D93" s="55" t="str">
        <f>生産増_計算!AS92</f>
        <v>インターネット附随サービス</v>
      </c>
      <c r="E93" s="573">
        <f>生産増_計算!AT92</f>
        <v>0</v>
      </c>
      <c r="F93" s="574">
        <f>生産増_計算!AU92</f>
        <v>0</v>
      </c>
      <c r="G93" s="575">
        <f>生産増_計算!AV92</f>
        <v>0</v>
      </c>
      <c r="H93" s="576">
        <f>生産増_計算!AW92</f>
        <v>0</v>
      </c>
    </row>
    <row r="94" spans="2:8" s="24" customFormat="1" ht="22.15" customHeight="1" x14ac:dyDescent="0.15">
      <c r="B94" s="59">
        <f>生産増_計算!AQ93</f>
        <v>88</v>
      </c>
      <c r="C94" s="59" t="str">
        <f>生産増_計算!AR93</f>
        <v>595</v>
      </c>
      <c r="D94" s="55" t="str">
        <f>生産増_計算!AS93</f>
        <v>映像・音声・文字情報制作</v>
      </c>
      <c r="E94" s="573">
        <f>生産増_計算!AT93</f>
        <v>0</v>
      </c>
      <c r="F94" s="574">
        <f>生産増_計算!AU93</f>
        <v>0</v>
      </c>
      <c r="G94" s="575">
        <f>生産増_計算!AV93</f>
        <v>0</v>
      </c>
      <c r="H94" s="576">
        <f>生産増_計算!AW93</f>
        <v>0</v>
      </c>
    </row>
    <row r="95" spans="2:8" s="24" customFormat="1" ht="22.15" customHeight="1" x14ac:dyDescent="0.15">
      <c r="B95" s="59">
        <f>生産増_計算!AQ94</f>
        <v>89</v>
      </c>
      <c r="C95" s="59" t="str">
        <f>生産増_計算!AR94</f>
        <v>611</v>
      </c>
      <c r="D95" s="55" t="str">
        <f>生産増_計算!AS94</f>
        <v>公務</v>
      </c>
      <c r="E95" s="573">
        <f>生産増_計算!AT94</f>
        <v>0</v>
      </c>
      <c r="F95" s="574">
        <f>生産増_計算!AU94</f>
        <v>0</v>
      </c>
      <c r="G95" s="575">
        <f>生産増_計算!AV94</f>
        <v>0</v>
      </c>
      <c r="H95" s="576">
        <f>生産増_計算!AW94</f>
        <v>0</v>
      </c>
    </row>
    <row r="96" spans="2:8" s="24" customFormat="1" ht="22.15" customHeight="1" x14ac:dyDescent="0.15">
      <c r="B96" s="59">
        <f>生産増_計算!AQ95</f>
        <v>90</v>
      </c>
      <c r="C96" s="59" t="str">
        <f>生産増_計算!AR95</f>
        <v>631</v>
      </c>
      <c r="D96" s="55" t="str">
        <f>生産増_計算!AS95</f>
        <v>教育</v>
      </c>
      <c r="E96" s="573">
        <f>生産増_計算!AT95</f>
        <v>0</v>
      </c>
      <c r="F96" s="574">
        <f>生産増_計算!AU95</f>
        <v>0</v>
      </c>
      <c r="G96" s="575">
        <f>生産増_計算!AV95</f>
        <v>0</v>
      </c>
      <c r="H96" s="576">
        <f>生産増_計算!AW95</f>
        <v>0</v>
      </c>
    </row>
    <row r="97" spans="2:8" s="24" customFormat="1" ht="22.15" customHeight="1" x14ac:dyDescent="0.15">
      <c r="B97" s="59">
        <f>生産増_計算!AQ96</f>
        <v>91</v>
      </c>
      <c r="C97" s="59" t="str">
        <f>生産増_計算!AR96</f>
        <v>632</v>
      </c>
      <c r="D97" s="55" t="str">
        <f>生産増_計算!AS96</f>
        <v>研究</v>
      </c>
      <c r="E97" s="573">
        <f>生産増_計算!AT96</f>
        <v>0</v>
      </c>
      <c r="F97" s="574">
        <f>生産増_計算!AU96</f>
        <v>0</v>
      </c>
      <c r="G97" s="575">
        <f>生産増_計算!AV96</f>
        <v>0</v>
      </c>
      <c r="H97" s="576">
        <f>生産増_計算!AW96</f>
        <v>0</v>
      </c>
    </row>
    <row r="98" spans="2:8" s="24" customFormat="1" ht="22.15" customHeight="1" x14ac:dyDescent="0.15">
      <c r="B98" s="59">
        <f>生産増_計算!AQ97</f>
        <v>92</v>
      </c>
      <c r="C98" s="59" t="str">
        <f>生産増_計算!AR97</f>
        <v>641</v>
      </c>
      <c r="D98" s="55" t="str">
        <f>生産増_計算!AS97</f>
        <v>医療</v>
      </c>
      <c r="E98" s="573">
        <f>生産増_計算!AT97</f>
        <v>0</v>
      </c>
      <c r="F98" s="574">
        <f>生産増_計算!AU97</f>
        <v>0</v>
      </c>
      <c r="G98" s="575">
        <f>生産増_計算!AV97</f>
        <v>0</v>
      </c>
      <c r="H98" s="576">
        <f>生産増_計算!AW97</f>
        <v>0</v>
      </c>
    </row>
    <row r="99" spans="2:8" s="24" customFormat="1" ht="22.15" customHeight="1" x14ac:dyDescent="0.15">
      <c r="B99" s="59">
        <f>生産増_計算!AQ98</f>
        <v>93</v>
      </c>
      <c r="C99" s="59" t="str">
        <f>生産増_計算!AR98</f>
        <v>642</v>
      </c>
      <c r="D99" s="55" t="str">
        <f>生産増_計算!AS98</f>
        <v>保健衛生</v>
      </c>
      <c r="E99" s="573">
        <f>生産増_計算!AT98</f>
        <v>0</v>
      </c>
      <c r="F99" s="574">
        <f>生産増_計算!AU98</f>
        <v>0</v>
      </c>
      <c r="G99" s="575">
        <f>生産増_計算!AV98</f>
        <v>0</v>
      </c>
      <c r="H99" s="576">
        <f>生産増_計算!AW98</f>
        <v>0</v>
      </c>
    </row>
    <row r="100" spans="2:8" s="24" customFormat="1" ht="22.15" customHeight="1" x14ac:dyDescent="0.15">
      <c r="B100" s="59">
        <f>生産増_計算!AQ99</f>
        <v>94</v>
      </c>
      <c r="C100" s="59" t="str">
        <f>生産増_計算!AR99</f>
        <v>643</v>
      </c>
      <c r="D100" s="55" t="str">
        <f>生産増_計算!AS99</f>
        <v>社会保険・社会福祉</v>
      </c>
      <c r="E100" s="573">
        <f>生産増_計算!AT99</f>
        <v>0</v>
      </c>
      <c r="F100" s="574">
        <f>生産増_計算!AU99</f>
        <v>0</v>
      </c>
      <c r="G100" s="575">
        <f>生産増_計算!AV99</f>
        <v>0</v>
      </c>
      <c r="H100" s="576">
        <f>生産増_計算!AW99</f>
        <v>0</v>
      </c>
    </row>
    <row r="101" spans="2:8" s="24" customFormat="1" ht="22.15" customHeight="1" x14ac:dyDescent="0.15">
      <c r="B101" s="59">
        <f>生産増_計算!AQ100</f>
        <v>95</v>
      </c>
      <c r="C101" s="59" t="str">
        <f>生産増_計算!AR100</f>
        <v>644</v>
      </c>
      <c r="D101" s="55" t="str">
        <f>生産増_計算!AS100</f>
        <v>介護</v>
      </c>
      <c r="E101" s="573">
        <f>生産増_計算!AT100</f>
        <v>0</v>
      </c>
      <c r="F101" s="574">
        <f>生産増_計算!AU100</f>
        <v>0</v>
      </c>
      <c r="G101" s="575">
        <f>生産増_計算!AV100</f>
        <v>0</v>
      </c>
      <c r="H101" s="576">
        <f>生産増_計算!AW100</f>
        <v>0</v>
      </c>
    </row>
    <row r="102" spans="2:8" s="24" customFormat="1" ht="22.15" customHeight="1" x14ac:dyDescent="0.15">
      <c r="B102" s="59">
        <f>生産増_計算!AQ101</f>
        <v>96</v>
      </c>
      <c r="C102" s="59" t="str">
        <f>生産増_計算!AR101</f>
        <v>659</v>
      </c>
      <c r="D102" s="55" t="str">
        <f>生産増_計算!AS101</f>
        <v>他に分類されない会員制団体</v>
      </c>
      <c r="E102" s="573">
        <f>生産増_計算!AT101</f>
        <v>0</v>
      </c>
      <c r="F102" s="574">
        <f>生産増_計算!AU101</f>
        <v>0</v>
      </c>
      <c r="G102" s="575">
        <f>生産増_計算!AV101</f>
        <v>0</v>
      </c>
      <c r="H102" s="576">
        <f>生産増_計算!AW101</f>
        <v>0</v>
      </c>
    </row>
    <row r="103" spans="2:8" s="24" customFormat="1" ht="22.15" customHeight="1" x14ac:dyDescent="0.15">
      <c r="B103" s="59">
        <f>生産増_計算!AQ102</f>
        <v>97</v>
      </c>
      <c r="C103" s="59" t="str">
        <f>生産増_計算!AR102</f>
        <v>661</v>
      </c>
      <c r="D103" s="55" t="str">
        <f>生産増_計算!AS102</f>
        <v>物品賃貸サービス</v>
      </c>
      <c r="E103" s="573">
        <f>生産増_計算!AT102</f>
        <v>0</v>
      </c>
      <c r="F103" s="574">
        <f>生産増_計算!AU102</f>
        <v>0</v>
      </c>
      <c r="G103" s="575">
        <f>生産増_計算!AV102</f>
        <v>0</v>
      </c>
      <c r="H103" s="576">
        <f>生産増_計算!AW102</f>
        <v>0</v>
      </c>
    </row>
    <row r="104" spans="2:8" s="24" customFormat="1" ht="22.15" customHeight="1" x14ac:dyDescent="0.15">
      <c r="B104" s="59">
        <f>生産増_計算!AQ103</f>
        <v>98</v>
      </c>
      <c r="C104" s="59" t="str">
        <f>生産増_計算!AR103</f>
        <v>662</v>
      </c>
      <c r="D104" s="55" t="str">
        <f>生産増_計算!AS103</f>
        <v>広告</v>
      </c>
      <c r="E104" s="573">
        <f>生産増_計算!AT103</f>
        <v>0</v>
      </c>
      <c r="F104" s="574">
        <f>生産増_計算!AU103</f>
        <v>0</v>
      </c>
      <c r="G104" s="575">
        <f>生産増_計算!AV103</f>
        <v>0</v>
      </c>
      <c r="H104" s="576">
        <f>生産増_計算!AW103</f>
        <v>0</v>
      </c>
    </row>
    <row r="105" spans="2:8" s="24" customFormat="1" ht="22.15" customHeight="1" x14ac:dyDescent="0.15">
      <c r="B105" s="59">
        <f>生産増_計算!AQ104</f>
        <v>99</v>
      </c>
      <c r="C105" s="59" t="str">
        <f>生産増_計算!AR104</f>
        <v>663</v>
      </c>
      <c r="D105" s="55" t="str">
        <f>生産増_計算!AS104</f>
        <v>自動車整備・機械修理</v>
      </c>
      <c r="E105" s="573">
        <f>生産増_計算!AT104</f>
        <v>0</v>
      </c>
      <c r="F105" s="574">
        <f>生産増_計算!AU104</f>
        <v>0</v>
      </c>
      <c r="G105" s="575">
        <f>生産増_計算!AV104</f>
        <v>0</v>
      </c>
      <c r="H105" s="576">
        <f>生産増_計算!AW104</f>
        <v>0</v>
      </c>
    </row>
    <row r="106" spans="2:8" s="24" customFormat="1" ht="22.15" customHeight="1" x14ac:dyDescent="0.15">
      <c r="B106" s="59">
        <f>生産増_計算!AQ105</f>
        <v>100</v>
      </c>
      <c r="C106" s="59" t="str">
        <f>生産増_計算!AR105</f>
        <v>669</v>
      </c>
      <c r="D106" s="55" t="str">
        <f>生産増_計算!AS105</f>
        <v>その他の対事業所サービス</v>
      </c>
      <c r="E106" s="573">
        <f>生産増_計算!AT105</f>
        <v>0</v>
      </c>
      <c r="F106" s="574">
        <f>生産増_計算!AU105</f>
        <v>0</v>
      </c>
      <c r="G106" s="575">
        <f>生産増_計算!AV105</f>
        <v>0</v>
      </c>
      <c r="H106" s="576">
        <f>生産増_計算!AW105</f>
        <v>0</v>
      </c>
    </row>
    <row r="107" spans="2:8" s="24" customFormat="1" ht="22.15" customHeight="1" x14ac:dyDescent="0.15">
      <c r="B107" s="59">
        <f>生産増_計算!AQ106</f>
        <v>101</v>
      </c>
      <c r="C107" s="59" t="str">
        <f>生産増_計算!AR106</f>
        <v>671</v>
      </c>
      <c r="D107" s="55" t="str">
        <f>生産増_計算!AS106</f>
        <v>宿泊業</v>
      </c>
      <c r="E107" s="573">
        <f>生産増_計算!AT106</f>
        <v>0</v>
      </c>
      <c r="F107" s="574">
        <f>生産増_計算!AU106</f>
        <v>0</v>
      </c>
      <c r="G107" s="575">
        <f>生産増_計算!AV106</f>
        <v>0</v>
      </c>
      <c r="H107" s="576">
        <f>生産増_計算!AW106</f>
        <v>0</v>
      </c>
    </row>
    <row r="108" spans="2:8" s="24" customFormat="1" ht="22.15" customHeight="1" x14ac:dyDescent="0.15">
      <c r="B108" s="59">
        <f>生産増_計算!AQ107</f>
        <v>102</v>
      </c>
      <c r="C108" s="59" t="str">
        <f>生産増_計算!AR107</f>
        <v>672</v>
      </c>
      <c r="D108" s="55" t="str">
        <f>生産増_計算!AS107</f>
        <v>飲食サービス</v>
      </c>
      <c r="E108" s="573">
        <f>生産増_計算!AT107</f>
        <v>0</v>
      </c>
      <c r="F108" s="574">
        <f>生産増_計算!AU107</f>
        <v>0</v>
      </c>
      <c r="G108" s="575">
        <f>生産増_計算!AV107</f>
        <v>0</v>
      </c>
      <c r="H108" s="576">
        <f>生産増_計算!AW107</f>
        <v>0</v>
      </c>
    </row>
    <row r="109" spans="2:8" s="24" customFormat="1" ht="22.15" customHeight="1" x14ac:dyDescent="0.15">
      <c r="B109" s="59">
        <f>生産増_計算!AQ108</f>
        <v>103</v>
      </c>
      <c r="C109" s="59" t="str">
        <f>生産増_計算!AR108</f>
        <v>673</v>
      </c>
      <c r="D109" s="55" t="str">
        <f>生産増_計算!AS108</f>
        <v>洗濯・理容・美容・浴場業</v>
      </c>
      <c r="E109" s="573">
        <f>生産増_計算!AT108</f>
        <v>0</v>
      </c>
      <c r="F109" s="574">
        <f>生産増_計算!AU108</f>
        <v>0</v>
      </c>
      <c r="G109" s="575">
        <f>生産増_計算!AV108</f>
        <v>0</v>
      </c>
      <c r="H109" s="576">
        <f>生産増_計算!AW108</f>
        <v>0</v>
      </c>
    </row>
    <row r="110" spans="2:8" s="24" customFormat="1" ht="22.15" customHeight="1" x14ac:dyDescent="0.15">
      <c r="B110" s="59">
        <f>生産増_計算!AQ109</f>
        <v>104</v>
      </c>
      <c r="C110" s="59" t="str">
        <f>生産増_計算!AR109</f>
        <v>674</v>
      </c>
      <c r="D110" s="55" t="str">
        <f>生産増_計算!AS109</f>
        <v>娯楽サービス</v>
      </c>
      <c r="E110" s="573">
        <f>生産増_計算!AT109</f>
        <v>0</v>
      </c>
      <c r="F110" s="574">
        <f>生産増_計算!AU109</f>
        <v>0</v>
      </c>
      <c r="G110" s="575">
        <f>生産増_計算!AV109</f>
        <v>0</v>
      </c>
      <c r="H110" s="576">
        <f>生産増_計算!AW109</f>
        <v>0</v>
      </c>
    </row>
    <row r="111" spans="2:8" s="24" customFormat="1" ht="22.15" customHeight="1" x14ac:dyDescent="0.15">
      <c r="B111" s="59">
        <f>生産増_計算!AQ110</f>
        <v>105</v>
      </c>
      <c r="C111" s="59" t="str">
        <f>生産増_計算!AR110</f>
        <v>675</v>
      </c>
      <c r="D111" s="55" t="str">
        <f>生産増_計算!AS110</f>
        <v>獣医業</v>
      </c>
      <c r="E111" s="573">
        <f>生産増_計算!AT110</f>
        <v>0</v>
      </c>
      <c r="F111" s="574">
        <f>生産増_計算!AU110</f>
        <v>0</v>
      </c>
      <c r="G111" s="575">
        <f>生産増_計算!AV110</f>
        <v>0</v>
      </c>
      <c r="H111" s="576">
        <f>生産増_計算!AW110</f>
        <v>0</v>
      </c>
    </row>
    <row r="112" spans="2:8" s="24" customFormat="1" ht="22.15" customHeight="1" x14ac:dyDescent="0.15">
      <c r="B112" s="59">
        <f>生産増_計算!AQ111</f>
        <v>106</v>
      </c>
      <c r="C112" s="59" t="str">
        <f>生産増_計算!AR111</f>
        <v>679</v>
      </c>
      <c r="D112" s="55" t="str">
        <f>生産増_計算!AS111</f>
        <v>その他の対個人サービス</v>
      </c>
      <c r="E112" s="573">
        <f>生産増_計算!AT111</f>
        <v>0</v>
      </c>
      <c r="F112" s="574">
        <f>生産増_計算!AU111</f>
        <v>0</v>
      </c>
      <c r="G112" s="575">
        <f>生産増_計算!AV111</f>
        <v>0</v>
      </c>
      <c r="H112" s="576">
        <f>生産増_計算!AW111</f>
        <v>0</v>
      </c>
    </row>
    <row r="113" spans="2:8" s="24" customFormat="1" ht="22.15" customHeight="1" x14ac:dyDescent="0.15">
      <c r="B113" s="59">
        <f>生産増_計算!AQ112</f>
        <v>107</v>
      </c>
      <c r="C113" s="59" t="str">
        <f>生産増_計算!AR112</f>
        <v>681</v>
      </c>
      <c r="D113" s="55" t="str">
        <f>生産増_計算!AS112</f>
        <v>事務用品</v>
      </c>
      <c r="E113" s="573">
        <f>生産増_計算!AT112</f>
        <v>0</v>
      </c>
      <c r="F113" s="574">
        <f>生産増_計算!AU112</f>
        <v>0</v>
      </c>
      <c r="G113" s="575">
        <f>生産増_計算!AV112</f>
        <v>0</v>
      </c>
      <c r="H113" s="576">
        <f>生産増_計算!AW112</f>
        <v>0</v>
      </c>
    </row>
    <row r="114" spans="2:8" s="24" customFormat="1" ht="22.15" customHeight="1" thickBot="1" x14ac:dyDescent="0.2">
      <c r="B114" s="60">
        <f>生産増_計算!AQ113</f>
        <v>108</v>
      </c>
      <c r="C114" s="60" t="str">
        <f>生産増_計算!AR113</f>
        <v>691</v>
      </c>
      <c r="D114" s="56" t="str">
        <f>生産増_計算!AS113</f>
        <v>分類不明</v>
      </c>
      <c r="E114" s="577">
        <f>生産増_計算!AT113</f>
        <v>0</v>
      </c>
      <c r="F114" s="578">
        <f>生産増_計算!AU113</f>
        <v>0</v>
      </c>
      <c r="G114" s="579">
        <f>生産増_計算!AV113</f>
        <v>0</v>
      </c>
      <c r="H114" s="580">
        <f>生産増_計算!AW113</f>
        <v>0</v>
      </c>
    </row>
    <row r="115" spans="2:8" s="24" customFormat="1" ht="22.15" customHeight="1" thickTop="1" x14ac:dyDescent="0.15">
      <c r="B115" s="765" t="s">
        <v>618</v>
      </c>
      <c r="C115" s="766"/>
      <c r="D115" s="767"/>
      <c r="E115" s="581">
        <f>SUM(E7:E114)</f>
        <v>0</v>
      </c>
      <c r="F115" s="582">
        <f>SUM(F7:F114)</f>
        <v>0</v>
      </c>
      <c r="G115" s="583">
        <f>SUM(G7:G114)</f>
        <v>0</v>
      </c>
      <c r="H115" s="584">
        <f>SUM(H7:H114)</f>
        <v>0</v>
      </c>
    </row>
    <row r="116" spans="2:8" ht="4.9000000000000004" customHeight="1" x14ac:dyDescent="0.15"/>
  </sheetData>
  <mergeCells count="9">
    <mergeCell ref="B115:D115"/>
    <mergeCell ref="B2:H2"/>
    <mergeCell ref="F5:F6"/>
    <mergeCell ref="G5:G6"/>
    <mergeCell ref="H5:H6"/>
    <mergeCell ref="B5:B6"/>
    <mergeCell ref="C5:C6"/>
    <mergeCell ref="D5:D6"/>
    <mergeCell ref="E5:E6"/>
  </mergeCells>
  <phoneticPr fontId="1"/>
  <pageMargins left="0.70866141732283472" right="0.70866141732283472" top="0.74803149606299213" bottom="0.74803149606299213" header="0.31496062992125984" footer="0.31496062992125984"/>
  <pageSetup paperSize="9" scale="59" fitToHeight="2" orientation="portrait" r:id="rId1"/>
  <headerFooter alignWithMargins="0"/>
  <rowBreaks count="1" manualBreakCount="1">
    <brk id="6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9"/>
    <pageSetUpPr fitToPage="1"/>
  </sheetPr>
  <dimension ref="A1:X74"/>
  <sheetViews>
    <sheetView showGridLines="0" view="pageBreakPreview" zoomScaleNormal="100" zoomScaleSheetLayoutView="100" workbookViewId="0"/>
  </sheetViews>
  <sheetFormatPr defaultColWidth="8.875" defaultRowHeight="13.5" x14ac:dyDescent="0.15"/>
  <cols>
    <col min="1" max="1" width="0.25" style="1" customWidth="1"/>
    <col min="2" max="2" width="6.25" style="1" customWidth="1"/>
    <col min="3" max="3" width="0.875" style="1" customWidth="1"/>
    <col min="4" max="5" width="9.75" style="1" customWidth="1"/>
    <col min="6" max="7" width="4.75" style="1" customWidth="1"/>
    <col min="8" max="8" width="9.75" style="1" customWidth="1"/>
    <col min="9" max="9" width="9.5" style="1" customWidth="1"/>
    <col min="10" max="10" width="9.75" style="1" customWidth="1"/>
    <col min="11" max="11" width="9.375" style="1" customWidth="1"/>
    <col min="12" max="12" width="9.75" style="1" customWidth="1"/>
    <col min="13" max="13" width="8.375" style="1" customWidth="1"/>
    <col min="14" max="14" width="7.875" style="1" customWidth="1"/>
    <col min="15" max="15" width="6.5" style="1" customWidth="1"/>
    <col min="16" max="16" width="8.625" style="1" customWidth="1"/>
    <col min="17" max="17" width="8.125" style="1" customWidth="1"/>
    <col min="18" max="18" width="5.25" style="1" customWidth="1"/>
    <col min="19" max="19" width="6.5" style="1" customWidth="1"/>
    <col min="20" max="20" width="1.125" style="1" customWidth="1"/>
    <col min="21" max="21" width="4.875" style="1" customWidth="1"/>
    <col min="22" max="22" width="1.375" style="1" customWidth="1"/>
    <col min="23" max="23" width="0.25" style="1" customWidth="1"/>
    <col min="24" max="16384" width="8.875" style="1"/>
  </cols>
  <sheetData>
    <row r="1" spans="1:24" ht="4.9000000000000004" customHeight="1" x14ac:dyDescent="0.15"/>
    <row r="2" spans="1:24" ht="10.15" customHeight="1" x14ac:dyDescent="0.15">
      <c r="A2" s="300"/>
      <c r="B2" s="300"/>
      <c r="C2" s="300"/>
      <c r="D2" s="300"/>
      <c r="E2" s="794" t="s">
        <v>22</v>
      </c>
      <c r="F2" s="794"/>
      <c r="G2" s="794"/>
      <c r="H2" s="794"/>
      <c r="I2" s="794"/>
      <c r="J2" s="794"/>
      <c r="K2" s="794"/>
      <c r="L2" s="794"/>
      <c r="M2" s="794"/>
      <c r="N2" s="794"/>
      <c r="O2" s="794"/>
      <c r="P2" s="794"/>
      <c r="Q2" s="794"/>
      <c r="R2" s="301"/>
      <c r="S2" s="301"/>
      <c r="T2" s="300"/>
      <c r="U2" s="300"/>
      <c r="V2" s="300"/>
      <c r="W2" s="300"/>
    </row>
    <row r="3" spans="1:24" ht="10.15" customHeight="1" x14ac:dyDescent="0.15">
      <c r="A3" s="301"/>
      <c r="B3" s="301"/>
      <c r="C3" s="301"/>
      <c r="D3" s="301"/>
      <c r="E3" s="794"/>
      <c r="F3" s="794"/>
      <c r="G3" s="794"/>
      <c r="H3" s="794"/>
      <c r="I3" s="794"/>
      <c r="J3" s="794"/>
      <c r="K3" s="794"/>
      <c r="L3" s="794"/>
      <c r="M3" s="794"/>
      <c r="N3" s="794"/>
      <c r="O3" s="794"/>
      <c r="P3" s="794"/>
      <c r="Q3" s="794"/>
      <c r="R3" s="301"/>
      <c r="S3" s="301"/>
      <c r="T3" s="301"/>
      <c r="U3" s="301"/>
      <c r="V3" s="301"/>
      <c r="W3" s="301"/>
    </row>
    <row r="4" spans="1:24" ht="10.15" customHeight="1" x14ac:dyDescent="0.15">
      <c r="A4" s="301"/>
      <c r="B4" s="301"/>
      <c r="C4" s="301"/>
      <c r="D4" s="301"/>
      <c r="E4" s="794"/>
      <c r="F4" s="794"/>
      <c r="G4" s="794"/>
      <c r="H4" s="794"/>
      <c r="I4" s="794"/>
      <c r="J4" s="794"/>
      <c r="K4" s="794"/>
      <c r="L4" s="794"/>
      <c r="M4" s="794"/>
      <c r="N4" s="794"/>
      <c r="O4" s="794"/>
      <c r="P4" s="794"/>
      <c r="Q4" s="794"/>
      <c r="R4" s="301"/>
      <c r="S4" s="301"/>
      <c r="T4" s="301"/>
      <c r="U4" s="301"/>
      <c r="V4" s="301"/>
      <c r="W4" s="301"/>
    </row>
    <row r="5" spans="1:24" ht="15" customHeight="1" x14ac:dyDescent="0.15">
      <c r="A5" s="2"/>
      <c r="B5" s="2"/>
      <c r="C5" s="2"/>
      <c r="D5" s="2"/>
      <c r="E5" s="2"/>
      <c r="F5" s="2"/>
      <c r="G5" s="2"/>
      <c r="H5" s="2"/>
      <c r="I5" s="2"/>
      <c r="J5" s="2"/>
      <c r="K5" s="2"/>
      <c r="L5" s="2"/>
      <c r="M5" s="2"/>
      <c r="N5" s="2"/>
      <c r="O5" s="2"/>
      <c r="P5" s="2"/>
      <c r="Q5" s="797"/>
      <c r="R5" s="797"/>
      <c r="S5" s="797"/>
      <c r="T5" s="797"/>
      <c r="U5" s="797"/>
      <c r="V5" s="797"/>
      <c r="W5" s="2"/>
    </row>
    <row r="6" spans="1:24" ht="15" customHeight="1" x14ac:dyDescent="0.15">
      <c r="A6" s="2"/>
      <c r="B6" s="2"/>
      <c r="C6" s="2"/>
      <c r="D6" s="2"/>
      <c r="E6" s="2"/>
      <c r="F6" s="2"/>
      <c r="G6" s="2"/>
      <c r="H6" s="2"/>
      <c r="I6" s="2"/>
      <c r="J6" s="2"/>
      <c r="K6" s="2"/>
      <c r="L6" s="2"/>
      <c r="M6" s="2"/>
      <c r="N6" s="2"/>
      <c r="O6" s="2"/>
      <c r="P6" s="2"/>
      <c r="Q6" s="2"/>
      <c r="R6" s="41" t="s">
        <v>1706</v>
      </c>
      <c r="S6" s="41" t="s">
        <v>1707</v>
      </c>
      <c r="T6" s="9" t="s">
        <v>1708</v>
      </c>
      <c r="U6" s="41" t="s">
        <v>1639</v>
      </c>
      <c r="V6" s="9" t="s">
        <v>1709</v>
      </c>
    </row>
    <row r="7" spans="1:24" ht="15" customHeight="1" x14ac:dyDescent="0.15">
      <c r="A7" s="2"/>
      <c r="B7" s="696" t="s">
        <v>919</v>
      </c>
      <c r="C7" s="697"/>
      <c r="D7" s="697"/>
      <c r="E7" s="697"/>
      <c r="F7" s="697"/>
      <c r="G7" s="281"/>
      <c r="H7" s="798"/>
      <c r="I7" s="798"/>
      <c r="J7" s="798"/>
      <c r="K7" s="798"/>
      <c r="L7" s="2"/>
      <c r="M7" s="2"/>
      <c r="N7" s="2"/>
      <c r="O7" s="2"/>
      <c r="P7" s="2"/>
      <c r="Q7" s="2"/>
      <c r="R7" s="2"/>
      <c r="S7" s="2"/>
      <c r="T7" s="2"/>
      <c r="U7" s="2"/>
      <c r="V7" s="2"/>
      <c r="W7" s="2"/>
    </row>
    <row r="8" spans="1:24" ht="25.15" customHeight="1" x14ac:dyDescent="0.15">
      <c r="A8" s="2"/>
      <c r="B8" s="795">
        <f>生産増_計算!C114</f>
        <v>0</v>
      </c>
      <c r="C8" s="796"/>
      <c r="D8" s="796"/>
      <c r="E8" s="801" t="str">
        <f>$S$6</f>
        <v>百万円</v>
      </c>
      <c r="F8" s="801"/>
      <c r="G8" s="281"/>
      <c r="H8" s="799"/>
      <c r="I8" s="799"/>
      <c r="J8" s="800"/>
      <c r="K8" s="800"/>
      <c r="L8" s="2"/>
      <c r="M8" s="2"/>
      <c r="N8" s="2"/>
      <c r="O8" s="2"/>
      <c r="P8" s="2"/>
      <c r="Q8" s="2"/>
      <c r="R8" s="2"/>
      <c r="S8" s="2"/>
      <c r="T8" s="2"/>
      <c r="U8" s="2"/>
      <c r="V8" s="2"/>
      <c r="W8" s="2"/>
    </row>
    <row r="9" spans="1:24" ht="15" customHeight="1" x14ac:dyDescent="0.15">
      <c r="A9" s="2"/>
      <c r="B9" s="2"/>
      <c r="C9" s="2"/>
      <c r="D9" s="2"/>
      <c r="E9" s="2"/>
      <c r="F9" s="2"/>
      <c r="G9" s="2"/>
      <c r="H9" s="2"/>
      <c r="I9" s="2"/>
      <c r="J9" s="2"/>
      <c r="K9" s="2"/>
      <c r="L9" s="2"/>
      <c r="M9" s="2"/>
      <c r="N9" s="2"/>
      <c r="O9" s="2"/>
      <c r="P9" s="2"/>
      <c r="Q9" s="2"/>
      <c r="R9" s="2"/>
      <c r="S9" s="2"/>
      <c r="T9" s="2"/>
      <c r="U9" s="2"/>
      <c r="V9" s="2"/>
      <c r="W9" s="2"/>
    </row>
    <row r="10" spans="1:24" ht="15" customHeight="1" x14ac:dyDescent="0.15">
      <c r="A10" s="2"/>
      <c r="B10" s="2"/>
      <c r="C10" s="2"/>
      <c r="D10" s="2"/>
      <c r="E10" s="2"/>
      <c r="F10" s="2"/>
      <c r="G10" s="2"/>
      <c r="H10" s="2"/>
      <c r="I10" s="2"/>
      <c r="J10" s="2"/>
      <c r="K10" s="2"/>
      <c r="L10" s="2"/>
      <c r="M10" s="2"/>
      <c r="N10" s="2"/>
      <c r="O10" s="2"/>
      <c r="P10" s="2"/>
      <c r="Q10" s="2"/>
      <c r="R10" s="2"/>
      <c r="S10" s="2"/>
      <c r="T10" s="2"/>
      <c r="U10" s="2"/>
      <c r="V10" s="2"/>
      <c r="W10" s="2"/>
    </row>
    <row r="11" spans="1:24" ht="25.15" customHeight="1" x14ac:dyDescent="0.15">
      <c r="A11" s="2"/>
      <c r="B11" s="2"/>
      <c r="C11" s="2"/>
      <c r="D11" s="2"/>
      <c r="E11" s="2"/>
      <c r="F11" s="2"/>
      <c r="G11" s="2"/>
      <c r="H11" s="2"/>
      <c r="I11" s="2"/>
      <c r="J11" s="2"/>
      <c r="K11" s="2"/>
      <c r="L11" s="2"/>
      <c r="M11" s="2"/>
      <c r="N11" s="2"/>
      <c r="O11" s="304"/>
      <c r="P11" s="2"/>
      <c r="Q11" s="2"/>
      <c r="R11" s="2"/>
      <c r="S11" s="2"/>
      <c r="T11" s="2"/>
      <c r="U11" s="2"/>
      <c r="V11" s="2"/>
      <c r="W11" s="2"/>
    </row>
    <row r="12" spans="1:24" ht="14.25" thickBot="1" x14ac:dyDescent="0.2">
      <c r="A12" s="2"/>
      <c r="B12" s="2"/>
      <c r="C12" s="2"/>
      <c r="D12" s="2"/>
      <c r="E12" s="2"/>
      <c r="F12" s="2"/>
      <c r="G12" s="2"/>
      <c r="H12" s="2"/>
      <c r="I12" s="2"/>
      <c r="J12" s="2"/>
      <c r="K12" s="2"/>
      <c r="L12" s="2"/>
      <c r="M12" s="2"/>
      <c r="N12" s="2"/>
      <c r="O12" s="2"/>
      <c r="P12" s="2"/>
      <c r="Q12" s="2"/>
      <c r="R12" s="2"/>
      <c r="S12" s="2"/>
      <c r="T12" s="2"/>
      <c r="U12" s="2"/>
      <c r="V12" s="2"/>
      <c r="W12" s="2"/>
    </row>
    <row r="13" spans="1:24" ht="15" customHeight="1" thickBot="1" x14ac:dyDescent="0.2">
      <c r="A13" s="2"/>
      <c r="B13" s="781" t="s">
        <v>14</v>
      </c>
      <c r="C13" s="268"/>
      <c r="D13" s="62"/>
      <c r="E13" s="62"/>
      <c r="F13" s="62"/>
      <c r="G13" s="62"/>
      <c r="H13" s="62"/>
      <c r="I13" s="62"/>
      <c r="J13" s="62"/>
      <c r="K13" s="62"/>
      <c r="L13" s="63"/>
      <c r="M13" s="1" t="s">
        <v>17</v>
      </c>
      <c r="N13" s="2"/>
      <c r="O13" s="2"/>
      <c r="P13" s="2"/>
      <c r="Q13" s="2"/>
      <c r="R13" s="2"/>
      <c r="S13" s="2"/>
      <c r="T13" s="2"/>
      <c r="U13" s="2"/>
      <c r="V13" s="2"/>
      <c r="W13" s="2"/>
      <c r="X13" s="2"/>
    </row>
    <row r="14" spans="1:24" ht="25.15" customHeight="1" x14ac:dyDescent="0.15">
      <c r="A14" s="2"/>
      <c r="B14" s="782"/>
      <c r="C14" s="266"/>
      <c r="D14" s="784" t="s">
        <v>24</v>
      </c>
      <c r="E14" s="785"/>
      <c r="F14" s="785"/>
      <c r="G14" s="786"/>
      <c r="H14" s="786"/>
      <c r="I14" s="307"/>
      <c r="J14" s="308">
        <f>生産増_計算!D114</f>
        <v>0</v>
      </c>
      <c r="K14" s="309" t="str">
        <f>$S$6</f>
        <v>百万円</v>
      </c>
      <c r="L14" s="64"/>
      <c r="M14" s="2"/>
      <c r="N14" s="2"/>
      <c r="O14" s="787" t="s">
        <v>15</v>
      </c>
      <c r="P14" s="788"/>
      <c r="Q14" s="121">
        <f>生産増_計算!I114</f>
        <v>0</v>
      </c>
      <c r="R14" s="11" t="str">
        <f>$U$6</f>
        <v>人</v>
      </c>
      <c r="S14" s="2"/>
      <c r="T14" s="2"/>
      <c r="U14" s="2"/>
      <c r="V14" s="2"/>
      <c r="W14" s="2"/>
    </row>
    <row r="15" spans="1:24" ht="25.15" customHeight="1" x14ac:dyDescent="0.15">
      <c r="A15" s="2"/>
      <c r="B15" s="782"/>
      <c r="C15" s="266"/>
      <c r="D15" s="310" t="s">
        <v>910</v>
      </c>
      <c r="E15" s="305"/>
      <c r="F15" s="65" t="s">
        <v>907</v>
      </c>
      <c r="G15" s="65"/>
      <c r="H15" s="66"/>
      <c r="I15" s="66"/>
      <c r="J15" s="66"/>
      <c r="K15" s="311"/>
      <c r="L15" s="64"/>
      <c r="M15" s="4" t="s">
        <v>18</v>
      </c>
      <c r="N15" s="2"/>
      <c r="O15" s="789" t="s">
        <v>16</v>
      </c>
      <c r="P15" s="790"/>
      <c r="Q15" s="121">
        <f>生産増_計算!J114</f>
        <v>0</v>
      </c>
      <c r="R15" s="12" t="str">
        <f>$U$6</f>
        <v>人</v>
      </c>
      <c r="S15" s="2"/>
      <c r="T15" s="2"/>
      <c r="U15" s="2"/>
      <c r="V15" s="2"/>
      <c r="W15" s="2"/>
    </row>
    <row r="16" spans="1:24" ht="25.15" customHeight="1" thickBot="1" x14ac:dyDescent="0.2">
      <c r="A16" s="2"/>
      <c r="B16" s="782"/>
      <c r="C16" s="266"/>
      <c r="D16" s="288" t="s">
        <v>911</v>
      </c>
      <c r="E16" s="306"/>
      <c r="F16" s="66"/>
      <c r="G16" s="66"/>
      <c r="H16" s="66"/>
      <c r="I16" s="66"/>
      <c r="J16" s="124">
        <f>生産増_計算!F114</f>
        <v>0</v>
      </c>
      <c r="K16" s="311" t="str">
        <f>$S$6</f>
        <v>百万円</v>
      </c>
      <c r="L16" s="64"/>
      <c r="M16" s="2"/>
      <c r="N16" s="2"/>
      <c r="O16" s="2"/>
      <c r="P16" s="2"/>
      <c r="Q16" s="2"/>
      <c r="R16" s="2"/>
      <c r="S16" s="2"/>
      <c r="T16" s="2"/>
      <c r="U16" s="2"/>
      <c r="V16" s="2"/>
      <c r="W16" s="2"/>
      <c r="X16" s="2"/>
    </row>
    <row r="17" spans="1:24" ht="25.15" customHeight="1" thickBot="1" x14ac:dyDescent="0.2">
      <c r="A17" s="2"/>
      <c r="B17" s="782"/>
      <c r="C17" s="266"/>
      <c r="D17" s="267">
        <f>生産増_計算!E114</f>
        <v>0</v>
      </c>
      <c r="E17" s="312" t="str">
        <f>$S$6</f>
        <v>百万円</v>
      </c>
      <c r="F17" s="313"/>
      <c r="G17" s="67" t="s">
        <v>906</v>
      </c>
      <c r="H17" s="68" t="s">
        <v>1710</v>
      </c>
      <c r="I17" s="68"/>
      <c r="J17" s="125">
        <f>生産増_計算!H114</f>
        <v>0</v>
      </c>
      <c r="K17" s="69" t="str">
        <f>$S$6</f>
        <v>百万円</v>
      </c>
      <c r="L17" s="64"/>
      <c r="M17" s="2"/>
      <c r="N17" s="2"/>
      <c r="O17" s="2"/>
      <c r="P17" s="2"/>
      <c r="Q17" s="2"/>
      <c r="R17" s="2"/>
      <c r="S17" s="2"/>
      <c r="T17" s="2"/>
      <c r="U17" s="2"/>
      <c r="V17" s="2"/>
      <c r="W17" s="2"/>
      <c r="X17" s="2"/>
    </row>
    <row r="18" spans="1:24" ht="15" customHeight="1" thickBot="1" x14ac:dyDescent="0.2">
      <c r="A18" s="2"/>
      <c r="B18" s="783"/>
      <c r="C18" s="269"/>
      <c r="D18" s="70"/>
      <c r="E18" s="70"/>
      <c r="F18" s="70"/>
      <c r="G18" s="70"/>
      <c r="H18" s="70"/>
      <c r="I18" s="70"/>
      <c r="J18" s="70"/>
      <c r="K18" s="70"/>
      <c r="L18" s="71"/>
      <c r="M18" s="2"/>
      <c r="N18" s="2"/>
      <c r="O18" s="2"/>
      <c r="P18" s="2"/>
      <c r="Q18" s="2"/>
      <c r="R18" s="2"/>
      <c r="S18" s="2"/>
      <c r="T18" s="2"/>
      <c r="U18" s="2"/>
      <c r="V18" s="2"/>
      <c r="W18" s="2"/>
      <c r="X18" s="2"/>
    </row>
    <row r="19" spans="1:24" ht="15" customHeight="1" x14ac:dyDescent="0.15">
      <c r="A19" s="2"/>
      <c r="B19" s="2"/>
      <c r="C19" s="2"/>
      <c r="D19" s="2"/>
      <c r="E19" s="2"/>
      <c r="F19" s="2"/>
      <c r="G19" s="2"/>
      <c r="H19" s="2"/>
      <c r="I19" s="2"/>
      <c r="J19" s="2"/>
      <c r="K19" s="2"/>
      <c r="L19" s="2"/>
      <c r="M19" s="2"/>
      <c r="N19" s="2"/>
      <c r="O19" s="2"/>
      <c r="P19" s="2"/>
      <c r="Q19" s="2"/>
      <c r="R19" s="2"/>
      <c r="S19" s="2"/>
      <c r="T19" s="2"/>
      <c r="U19" s="2"/>
      <c r="V19" s="2"/>
      <c r="W19" s="2"/>
    </row>
    <row r="20" spans="1:24" ht="25.15" customHeight="1" x14ac:dyDescent="0.15">
      <c r="A20" s="2"/>
      <c r="B20" s="2"/>
      <c r="C20" s="2"/>
      <c r="D20" s="2"/>
      <c r="E20" s="2"/>
      <c r="F20" s="2" t="s">
        <v>935</v>
      </c>
      <c r="G20" s="2"/>
      <c r="H20" s="2"/>
      <c r="I20" s="2"/>
      <c r="J20" s="2"/>
      <c r="K20" s="2"/>
      <c r="L20" s="2"/>
      <c r="M20" s="2"/>
      <c r="N20" s="2"/>
      <c r="O20" s="304"/>
      <c r="P20" s="2"/>
      <c r="Q20" s="2"/>
      <c r="R20" s="2"/>
      <c r="S20" s="2"/>
      <c r="T20" s="2"/>
      <c r="U20" s="2"/>
      <c r="V20" s="2"/>
      <c r="W20" s="2"/>
    </row>
    <row r="21" spans="1:24" ht="15" customHeight="1" x14ac:dyDescent="0.15">
      <c r="A21" s="2"/>
      <c r="B21" s="2"/>
      <c r="C21" s="2"/>
      <c r="D21" s="2"/>
      <c r="E21" s="2"/>
      <c r="F21" s="2"/>
      <c r="G21" s="2"/>
      <c r="H21" s="2"/>
      <c r="I21" s="2"/>
      <c r="J21" s="2"/>
      <c r="K21" s="2"/>
      <c r="L21" s="2"/>
      <c r="M21" s="2"/>
      <c r="N21" s="2"/>
      <c r="O21" s="2"/>
      <c r="P21" s="2"/>
      <c r="Q21" s="2"/>
      <c r="R21" s="2"/>
      <c r="S21" s="2"/>
      <c r="T21" s="2"/>
      <c r="U21" s="2"/>
      <c r="V21" s="2"/>
      <c r="W21" s="2"/>
    </row>
    <row r="22" spans="1:24" ht="15" customHeight="1" x14ac:dyDescent="0.15">
      <c r="A22" s="2"/>
      <c r="B22" s="2"/>
      <c r="C22" s="2"/>
      <c r="D22" s="791" t="s">
        <v>2579</v>
      </c>
      <c r="E22" s="791"/>
      <c r="F22" s="791"/>
      <c r="G22" s="791"/>
      <c r="H22" s="791"/>
      <c r="I22" s="2"/>
      <c r="J22" s="2"/>
      <c r="K22" s="2"/>
      <c r="L22" s="2"/>
      <c r="M22" s="2"/>
      <c r="N22" s="2"/>
      <c r="O22" s="2"/>
      <c r="P22" s="2"/>
      <c r="Q22" s="2"/>
      <c r="R22" s="2"/>
      <c r="S22" s="2"/>
      <c r="T22" s="2"/>
      <c r="U22" s="2"/>
      <c r="V22" s="2"/>
      <c r="W22" s="2"/>
    </row>
    <row r="23" spans="1:24" ht="25.15" customHeight="1" x14ac:dyDescent="0.15">
      <c r="A23" s="2"/>
      <c r="B23" s="2"/>
      <c r="C23" s="2"/>
      <c r="D23" s="792">
        <f>生産増_計算!K114</f>
        <v>0</v>
      </c>
      <c r="E23" s="792"/>
      <c r="F23" s="792"/>
      <c r="G23" s="793"/>
      <c r="H23" s="3" t="str">
        <f>$S$6</f>
        <v>百万円</v>
      </c>
      <c r="I23" s="2"/>
      <c r="J23" s="2"/>
      <c r="K23" s="2"/>
      <c r="L23" s="2"/>
      <c r="M23" s="2"/>
      <c r="N23" s="2"/>
      <c r="O23" s="2"/>
      <c r="P23" s="2"/>
      <c r="Q23" s="2"/>
      <c r="R23" s="2"/>
      <c r="S23" s="2"/>
      <c r="T23" s="2"/>
      <c r="U23" s="2"/>
      <c r="V23" s="2"/>
      <c r="W23" s="2"/>
    </row>
    <row r="24" spans="1:24" ht="15" customHeight="1" x14ac:dyDescent="0.15">
      <c r="A24" s="2"/>
      <c r="B24" s="2"/>
      <c r="C24" s="2"/>
      <c r="D24" s="2"/>
      <c r="E24" s="2"/>
      <c r="F24" s="2"/>
      <c r="G24" s="2"/>
      <c r="H24" s="2"/>
      <c r="I24" s="2"/>
      <c r="J24" s="2"/>
      <c r="K24" s="2"/>
      <c r="L24" s="2"/>
      <c r="M24" s="2"/>
      <c r="N24" s="2"/>
      <c r="O24" s="2"/>
      <c r="P24" s="2"/>
      <c r="Q24" s="2"/>
      <c r="R24" s="2"/>
      <c r="S24" s="2"/>
      <c r="T24" s="2"/>
      <c r="U24" s="2"/>
      <c r="V24" s="2"/>
      <c r="W24" s="2"/>
    </row>
    <row r="25" spans="1:24" ht="15" customHeight="1" x14ac:dyDescent="0.15">
      <c r="A25" s="2"/>
      <c r="B25" s="2"/>
      <c r="C25" s="2"/>
      <c r="D25" s="2"/>
      <c r="F25" s="2" t="s">
        <v>936</v>
      </c>
      <c r="G25" s="2"/>
      <c r="H25" s="2"/>
      <c r="I25" s="2"/>
      <c r="J25" s="2"/>
      <c r="K25" s="2"/>
      <c r="L25" s="2"/>
      <c r="M25" s="2"/>
      <c r="N25" s="2"/>
      <c r="O25" s="2"/>
      <c r="P25" s="2"/>
      <c r="Q25" s="2"/>
      <c r="R25" s="2"/>
      <c r="S25" s="2"/>
      <c r="T25" s="2"/>
      <c r="U25" s="2"/>
      <c r="V25" s="2"/>
      <c r="W25" s="2"/>
    </row>
    <row r="26" spans="1:24" ht="15" customHeight="1" thickBot="1" x14ac:dyDescent="0.2">
      <c r="A26" s="2"/>
      <c r="B26" s="2"/>
      <c r="C26" s="2"/>
      <c r="D26" s="2"/>
      <c r="E26" s="2"/>
      <c r="F26" s="2"/>
      <c r="G26" s="2"/>
      <c r="H26" s="2"/>
      <c r="I26" s="2"/>
      <c r="J26" s="2"/>
      <c r="K26" s="2"/>
      <c r="L26" s="2"/>
      <c r="M26" s="2"/>
      <c r="N26" s="2"/>
      <c r="O26" s="2"/>
      <c r="P26" s="2"/>
      <c r="Q26" s="2"/>
      <c r="R26" s="2"/>
      <c r="S26" s="2"/>
      <c r="T26" s="2"/>
      <c r="U26" s="2"/>
      <c r="V26" s="2"/>
      <c r="W26" s="2"/>
    </row>
    <row r="27" spans="1:24" ht="15" customHeight="1" x14ac:dyDescent="0.15">
      <c r="A27" s="2"/>
      <c r="B27" s="808" t="s">
        <v>2578</v>
      </c>
      <c r="C27" s="270"/>
      <c r="D27" s="236"/>
      <c r="E27" s="236"/>
      <c r="F27" s="236"/>
      <c r="G27" s="236"/>
      <c r="H27" s="236"/>
      <c r="I27" s="236"/>
      <c r="J27" s="236"/>
      <c r="K27" s="236"/>
      <c r="L27" s="237"/>
      <c r="M27" s="1" t="s">
        <v>17</v>
      </c>
      <c r="N27" s="2"/>
      <c r="O27" s="2"/>
      <c r="P27" s="2"/>
      <c r="Q27" s="2"/>
      <c r="R27" s="2"/>
      <c r="S27" s="2"/>
      <c r="T27" s="2"/>
      <c r="U27" s="2"/>
      <c r="V27" s="2"/>
      <c r="W27" s="2"/>
      <c r="X27" s="2"/>
    </row>
    <row r="28" spans="1:24" ht="25.15" customHeight="1" x14ac:dyDescent="0.15">
      <c r="A28" s="2"/>
      <c r="B28" s="809"/>
      <c r="C28" s="271"/>
      <c r="D28" s="811" t="s">
        <v>24</v>
      </c>
      <c r="E28" s="812"/>
      <c r="F28" s="812"/>
      <c r="G28" s="812"/>
      <c r="H28" s="812"/>
      <c r="I28" s="238"/>
      <c r="J28" s="239">
        <f>生産増_計算!L114</f>
        <v>0</v>
      </c>
      <c r="K28" s="240" t="str">
        <f>$S$6</f>
        <v>百万円</v>
      </c>
      <c r="L28" s="241"/>
      <c r="M28" s="2"/>
      <c r="N28" s="2"/>
      <c r="O28" s="787" t="s">
        <v>15</v>
      </c>
      <c r="P28" s="788"/>
      <c r="Q28" s="121">
        <f>生産増_計算!Q114</f>
        <v>0</v>
      </c>
      <c r="R28" s="11" t="str">
        <f>$U$6</f>
        <v>人</v>
      </c>
      <c r="S28" s="2"/>
      <c r="T28" s="2"/>
      <c r="U28" s="2"/>
      <c r="V28" s="2"/>
      <c r="W28" s="2"/>
    </row>
    <row r="29" spans="1:24" ht="25.15" customHeight="1" x14ac:dyDescent="0.15">
      <c r="A29" s="2"/>
      <c r="B29" s="809"/>
      <c r="C29" s="271"/>
      <c r="D29" s="273" t="s">
        <v>910</v>
      </c>
      <c r="E29" s="242"/>
      <c r="F29" s="243" t="s">
        <v>909</v>
      </c>
      <c r="G29" s="282"/>
      <c r="H29" s="233"/>
      <c r="I29" s="233"/>
      <c r="J29" s="233"/>
      <c r="K29" s="244"/>
      <c r="L29" s="241"/>
      <c r="M29" s="4" t="s">
        <v>18</v>
      </c>
      <c r="N29" s="2"/>
      <c r="O29" s="789" t="s">
        <v>16</v>
      </c>
      <c r="P29" s="790"/>
      <c r="Q29" s="122">
        <f>生産増_計算!R114</f>
        <v>0</v>
      </c>
      <c r="R29" s="12" t="str">
        <f>$U$6</f>
        <v>人</v>
      </c>
      <c r="S29" s="2"/>
      <c r="T29" s="2"/>
      <c r="U29" s="2"/>
      <c r="V29" s="2"/>
      <c r="W29" s="2"/>
    </row>
    <row r="30" spans="1:24" ht="25.15" customHeight="1" thickBot="1" x14ac:dyDescent="0.2">
      <c r="A30" s="2"/>
      <c r="B30" s="809"/>
      <c r="C30" s="271"/>
      <c r="D30" s="289" t="s">
        <v>911</v>
      </c>
      <c r="E30" s="242"/>
      <c r="F30" s="245"/>
      <c r="G30" s="233"/>
      <c r="H30" s="233"/>
      <c r="I30" s="233"/>
      <c r="J30" s="232">
        <f>生産増_計算!N114</f>
        <v>0</v>
      </c>
      <c r="K30" s="244" t="str">
        <f>$S$6</f>
        <v>百万円</v>
      </c>
      <c r="L30" s="241"/>
      <c r="M30" s="2"/>
      <c r="N30" s="2"/>
      <c r="O30" s="2"/>
      <c r="P30" s="2"/>
      <c r="Q30" s="2"/>
      <c r="R30" s="2"/>
      <c r="S30" s="2"/>
      <c r="T30" s="2"/>
      <c r="U30" s="2"/>
      <c r="V30" s="2"/>
      <c r="W30" s="2"/>
      <c r="X30" s="2"/>
    </row>
    <row r="31" spans="1:24" ht="25.15" customHeight="1" thickBot="1" x14ac:dyDescent="0.2">
      <c r="A31" s="2"/>
      <c r="B31" s="809"/>
      <c r="C31" s="271"/>
      <c r="D31" s="274">
        <f>生産増_計算!M114</f>
        <v>0</v>
      </c>
      <c r="E31" s="246" t="str">
        <f>$S$6</f>
        <v>百万円</v>
      </c>
      <c r="F31" s="247"/>
      <c r="G31" s="248" t="s">
        <v>906</v>
      </c>
      <c r="H31" s="249" t="s">
        <v>1710</v>
      </c>
      <c r="I31" s="249"/>
      <c r="J31" s="250">
        <f>生産増_計算!P114</f>
        <v>0</v>
      </c>
      <c r="K31" s="251" t="str">
        <f>$S$6</f>
        <v>百万円</v>
      </c>
      <c r="L31" s="241"/>
      <c r="M31" s="2"/>
      <c r="N31" s="2"/>
      <c r="O31" s="2"/>
      <c r="P31" s="2"/>
      <c r="Q31" s="2"/>
      <c r="R31" s="2"/>
      <c r="S31" s="2"/>
      <c r="T31" s="2"/>
      <c r="U31" s="2"/>
      <c r="V31" s="2"/>
      <c r="W31" s="2"/>
      <c r="X31" s="2"/>
    </row>
    <row r="32" spans="1:24" ht="15" customHeight="1" thickBot="1" x14ac:dyDescent="0.2">
      <c r="A32" s="2"/>
      <c r="B32" s="810"/>
      <c r="C32" s="272"/>
      <c r="D32" s="252"/>
      <c r="E32" s="252"/>
      <c r="F32" s="252"/>
      <c r="G32" s="252"/>
      <c r="H32" s="252"/>
      <c r="I32" s="252"/>
      <c r="J32" s="252"/>
      <c r="K32" s="252"/>
      <c r="L32" s="253"/>
      <c r="M32" s="2"/>
      <c r="N32" s="2"/>
      <c r="O32" s="2"/>
      <c r="P32" s="2"/>
      <c r="Q32" s="2"/>
      <c r="R32" s="2"/>
      <c r="S32" s="2"/>
      <c r="T32" s="2"/>
      <c r="U32" s="2"/>
      <c r="V32" s="2"/>
      <c r="W32" s="2"/>
      <c r="X32" s="2"/>
    </row>
    <row r="33" spans="1:23" ht="15" customHeight="1" x14ac:dyDescent="0.15">
      <c r="A33" s="2"/>
      <c r="B33" s="2"/>
      <c r="C33" s="2"/>
      <c r="D33" s="2"/>
      <c r="E33" s="2"/>
      <c r="F33" s="2"/>
      <c r="G33" s="2"/>
      <c r="H33" s="2"/>
      <c r="I33" s="2"/>
      <c r="J33" s="2"/>
      <c r="K33" s="2"/>
      <c r="L33" s="2"/>
      <c r="M33" s="2"/>
      <c r="N33" s="2"/>
      <c r="O33" s="2"/>
      <c r="P33" s="2"/>
      <c r="Q33" s="2"/>
      <c r="R33" s="2"/>
      <c r="S33" s="2"/>
      <c r="T33" s="2"/>
      <c r="U33" s="2"/>
      <c r="V33" s="2"/>
      <c r="W33" s="2"/>
    </row>
    <row r="34" spans="1:23" ht="15" customHeight="1" x14ac:dyDescent="0.15">
      <c r="A34" s="2"/>
      <c r="B34" s="2"/>
      <c r="C34" s="2"/>
      <c r="D34" s="2"/>
      <c r="E34" s="2"/>
      <c r="F34" s="2"/>
      <c r="G34" s="2"/>
      <c r="H34" s="2"/>
      <c r="I34" s="2"/>
      <c r="J34" s="2"/>
      <c r="K34" s="2"/>
      <c r="L34" s="2"/>
      <c r="M34" s="2"/>
      <c r="N34" s="2"/>
      <c r="O34" s="2"/>
      <c r="P34" s="2"/>
      <c r="Q34" s="2"/>
      <c r="R34" s="2"/>
      <c r="S34" s="2"/>
      <c r="T34" s="2"/>
      <c r="U34" s="2"/>
      <c r="V34" s="2"/>
      <c r="W34" s="2"/>
    </row>
    <row r="35" spans="1:23" ht="15" customHeight="1" thickBot="1" x14ac:dyDescent="0.2">
      <c r="A35" s="2"/>
      <c r="B35" s="2"/>
      <c r="C35" s="2"/>
      <c r="D35" s="2"/>
      <c r="E35" s="2"/>
      <c r="F35" s="2"/>
      <c r="G35" s="2"/>
      <c r="H35" s="2"/>
      <c r="I35" s="2"/>
      <c r="J35" s="2"/>
      <c r="K35" s="2"/>
      <c r="L35" s="2"/>
      <c r="M35" s="2"/>
      <c r="N35" s="2"/>
      <c r="O35" s="2"/>
      <c r="P35" s="2"/>
      <c r="Q35" s="2"/>
      <c r="R35" s="2"/>
      <c r="S35" s="2"/>
      <c r="T35" s="2"/>
      <c r="U35" s="2"/>
      <c r="V35" s="2"/>
      <c r="W35" s="2"/>
    </row>
    <row r="36" spans="1:23" ht="25.15" customHeight="1" x14ac:dyDescent="0.15">
      <c r="A36" s="2"/>
      <c r="B36" s="2"/>
      <c r="C36" s="2"/>
      <c r="D36" s="818" t="s">
        <v>1710</v>
      </c>
      <c r="E36" s="819" t="s">
        <v>1710</v>
      </c>
      <c r="F36" s="819" t="s">
        <v>1710</v>
      </c>
      <c r="G36" s="819" t="s">
        <v>1710</v>
      </c>
      <c r="H36" s="819" t="s">
        <v>1710</v>
      </c>
      <c r="I36" s="5"/>
      <c r="J36" s="123">
        <f>SUM(J37:J38)</f>
        <v>0</v>
      </c>
      <c r="K36" s="6" t="str">
        <f>$S$6</f>
        <v>百万円</v>
      </c>
      <c r="L36" s="2"/>
      <c r="M36" s="2"/>
      <c r="N36" s="2"/>
      <c r="O36" s="2"/>
      <c r="P36" s="2"/>
      <c r="Q36" s="2"/>
      <c r="R36" s="2"/>
      <c r="S36" s="2"/>
      <c r="T36" s="2"/>
      <c r="U36" s="2"/>
      <c r="V36" s="2"/>
      <c r="W36" s="2"/>
    </row>
    <row r="37" spans="1:23" ht="25.15" customHeight="1" x14ac:dyDescent="0.15">
      <c r="A37" s="2"/>
      <c r="B37" s="2"/>
      <c r="C37" s="2"/>
      <c r="D37" s="7"/>
      <c r="E37" s="779" t="s">
        <v>908</v>
      </c>
      <c r="F37" s="780"/>
      <c r="G37" s="780"/>
      <c r="H37" s="780"/>
      <c r="I37" s="780"/>
      <c r="J37" s="183">
        <f>J17</f>
        <v>0</v>
      </c>
      <c r="K37" s="184" t="str">
        <f>$S$6</f>
        <v>百万円</v>
      </c>
      <c r="L37" s="2"/>
      <c r="M37" s="2"/>
      <c r="N37" s="2"/>
      <c r="O37" s="2"/>
      <c r="P37" s="2"/>
      <c r="Q37" s="2"/>
      <c r="R37" s="2"/>
      <c r="S37" s="2"/>
      <c r="T37" s="2"/>
      <c r="U37" s="2"/>
      <c r="V37" s="2"/>
      <c r="W37" s="2"/>
    </row>
    <row r="38" spans="1:23" ht="25.15" customHeight="1" thickBot="1" x14ac:dyDescent="0.2">
      <c r="A38" s="2"/>
      <c r="B38" s="2"/>
      <c r="C38" s="2"/>
      <c r="D38" s="8"/>
      <c r="E38" s="816" t="s">
        <v>2588</v>
      </c>
      <c r="F38" s="817"/>
      <c r="G38" s="817"/>
      <c r="H38" s="817"/>
      <c r="I38" s="817"/>
      <c r="J38" s="234">
        <f>J31</f>
        <v>0</v>
      </c>
      <c r="K38" s="235" t="str">
        <f>$S$6</f>
        <v>百万円</v>
      </c>
      <c r="L38" s="2"/>
      <c r="M38" s="2"/>
      <c r="N38" s="2"/>
      <c r="O38" s="2"/>
      <c r="P38" s="2"/>
      <c r="Q38" s="2"/>
      <c r="R38" s="2"/>
      <c r="S38" s="2"/>
      <c r="T38" s="2"/>
      <c r="U38" s="2"/>
      <c r="V38" s="2"/>
      <c r="W38" s="2"/>
    </row>
    <row r="39" spans="1:23" ht="15" customHeight="1" x14ac:dyDescent="0.15">
      <c r="A39" s="2"/>
      <c r="B39" s="2"/>
      <c r="C39" s="2"/>
      <c r="D39" s="2"/>
      <c r="E39" s="9"/>
      <c r="F39" s="9"/>
      <c r="G39" s="9"/>
      <c r="H39" s="9"/>
      <c r="I39" s="9"/>
      <c r="J39" s="2"/>
      <c r="K39" s="2"/>
      <c r="L39" s="2"/>
      <c r="M39" s="2"/>
      <c r="N39" s="2"/>
      <c r="O39" s="2"/>
      <c r="P39" s="2"/>
      <c r="Q39" s="2"/>
      <c r="R39" s="2"/>
      <c r="S39" s="2"/>
      <c r="T39" s="2"/>
      <c r="U39" s="2"/>
      <c r="V39" s="2"/>
      <c r="W39" s="2"/>
    </row>
    <row r="40" spans="1:23" ht="15" customHeight="1" x14ac:dyDescent="0.15">
      <c r="A40" s="2"/>
      <c r="B40" s="2"/>
      <c r="C40" s="2"/>
      <c r="D40" s="2" t="s">
        <v>2607</v>
      </c>
      <c r="E40" s="2"/>
      <c r="F40" s="2"/>
      <c r="G40" s="2"/>
      <c r="H40" s="2"/>
      <c r="J40" s="2"/>
      <c r="K40" s="2"/>
      <c r="L40" s="2"/>
      <c r="M40" s="2"/>
      <c r="N40" s="2"/>
      <c r="O40" s="696" t="s">
        <v>21</v>
      </c>
      <c r="P40" s="698"/>
      <c r="Q40" s="2"/>
      <c r="R40" s="2"/>
      <c r="S40" s="2"/>
      <c r="T40" s="2"/>
      <c r="U40" s="2"/>
      <c r="V40" s="2"/>
      <c r="W40" s="2"/>
    </row>
    <row r="41" spans="1:23" ht="25.15" customHeight="1" x14ac:dyDescent="0.15">
      <c r="A41" s="2"/>
      <c r="B41" s="2"/>
      <c r="C41" s="2"/>
      <c r="D41" s="2"/>
      <c r="E41" s="2"/>
      <c r="F41" s="2"/>
      <c r="G41" s="2"/>
      <c r="H41" s="2"/>
      <c r="I41" s="2"/>
      <c r="J41" s="2"/>
      <c r="K41" s="2"/>
      <c r="L41" s="2"/>
      <c r="M41" s="2"/>
      <c r="N41" s="2"/>
      <c r="O41" s="27">
        <f>J36-D44</f>
        <v>0</v>
      </c>
      <c r="P41" s="3" t="str">
        <f>$S$6</f>
        <v>百万円</v>
      </c>
      <c r="Q41" s="2"/>
      <c r="R41" s="2"/>
      <c r="S41" s="2"/>
      <c r="T41" s="2"/>
      <c r="U41" s="2"/>
      <c r="V41" s="2"/>
      <c r="W41" s="2"/>
    </row>
    <row r="42" spans="1:23" ht="15" customHeight="1" x14ac:dyDescent="0.15">
      <c r="A42" s="2"/>
      <c r="B42" s="2"/>
      <c r="C42" s="2"/>
      <c r="D42" s="2"/>
      <c r="E42" s="2"/>
      <c r="F42" s="2"/>
      <c r="G42" s="2"/>
      <c r="H42" s="2"/>
      <c r="I42" s="2"/>
      <c r="J42" s="2"/>
      <c r="K42" s="2"/>
      <c r="L42" s="2"/>
      <c r="M42" s="2"/>
      <c r="N42" s="2"/>
      <c r="O42" s="2"/>
      <c r="P42" s="2"/>
      <c r="Q42" s="2"/>
      <c r="R42" s="2"/>
      <c r="S42" s="2"/>
      <c r="T42" s="2"/>
      <c r="U42" s="2"/>
      <c r="V42" s="2"/>
      <c r="W42" s="2"/>
    </row>
    <row r="43" spans="1:23" ht="15" customHeight="1" x14ac:dyDescent="0.15">
      <c r="A43" s="2"/>
      <c r="B43" s="2"/>
      <c r="C43" s="2"/>
      <c r="D43" s="696" t="s">
        <v>20</v>
      </c>
      <c r="E43" s="698"/>
      <c r="F43" s="2"/>
      <c r="G43" s="2"/>
      <c r="H43" s="2"/>
      <c r="I43" s="2"/>
      <c r="J43" s="2"/>
      <c r="K43" s="2"/>
      <c r="L43" s="2"/>
      <c r="M43" s="2"/>
      <c r="N43" s="2"/>
      <c r="O43" s="2"/>
      <c r="P43" s="2"/>
      <c r="Q43" s="2"/>
      <c r="R43" s="2"/>
      <c r="S43" s="2"/>
      <c r="T43" s="2"/>
      <c r="U43" s="2"/>
      <c r="V43" s="2"/>
      <c r="W43" s="2"/>
    </row>
    <row r="44" spans="1:23" ht="25.15" customHeight="1" x14ac:dyDescent="0.15">
      <c r="A44" s="2"/>
      <c r="B44" s="2"/>
      <c r="C44" s="2"/>
      <c r="D44" s="27">
        <f>生産増_計算!S114</f>
        <v>0</v>
      </c>
      <c r="E44" s="3" t="str">
        <f>$S$6</f>
        <v>百万円</v>
      </c>
      <c r="F44" s="2"/>
      <c r="G44" s="2"/>
      <c r="H44" s="2"/>
      <c r="I44" s="2"/>
      <c r="J44" s="2"/>
      <c r="K44" s="2"/>
      <c r="L44" s="2"/>
      <c r="M44" s="2"/>
      <c r="N44" s="2"/>
      <c r="O44" s="2"/>
      <c r="P44" s="2"/>
      <c r="Q44" s="2"/>
      <c r="R44" s="2"/>
      <c r="S44" s="2"/>
      <c r="T44" s="2"/>
      <c r="U44" s="2"/>
      <c r="V44" s="2"/>
      <c r="W44" s="2"/>
    </row>
    <row r="45" spans="1:23" ht="15" customHeight="1" x14ac:dyDescent="0.15">
      <c r="A45" s="2"/>
      <c r="B45" s="2"/>
      <c r="C45" s="2"/>
      <c r="D45" s="2"/>
      <c r="E45" s="2"/>
      <c r="F45" s="2"/>
      <c r="G45" s="2"/>
      <c r="H45" s="2"/>
      <c r="I45" s="2"/>
      <c r="J45" s="2"/>
      <c r="K45" s="2"/>
      <c r="L45" s="2"/>
      <c r="M45" s="2"/>
      <c r="N45" s="2"/>
      <c r="O45" s="2"/>
      <c r="P45" s="2"/>
      <c r="Q45" s="2"/>
      <c r="R45" s="2"/>
      <c r="S45" s="2"/>
      <c r="T45" s="2"/>
      <c r="U45" s="2"/>
      <c r="V45" s="2"/>
      <c r="W45" s="2"/>
    </row>
    <row r="46" spans="1:23" ht="15" customHeight="1" x14ac:dyDescent="0.15">
      <c r="A46" s="2"/>
      <c r="B46" s="2"/>
      <c r="C46" s="2"/>
      <c r="D46" s="2" t="s">
        <v>2608</v>
      </c>
      <c r="E46" s="2"/>
      <c r="F46" s="2"/>
      <c r="G46" s="2"/>
      <c r="H46" s="2"/>
      <c r="I46" s="2"/>
      <c r="J46" s="2"/>
      <c r="K46" s="2"/>
      <c r="L46" s="2"/>
      <c r="M46" s="2"/>
      <c r="N46" s="2"/>
      <c r="O46" s="696" t="s">
        <v>12</v>
      </c>
      <c r="P46" s="698"/>
      <c r="Q46" s="2"/>
      <c r="R46" s="2"/>
      <c r="S46" s="2"/>
      <c r="T46" s="2"/>
      <c r="U46" s="2"/>
      <c r="V46" s="2"/>
      <c r="W46" s="2"/>
    </row>
    <row r="47" spans="1:23" ht="25.15" customHeight="1" x14ac:dyDescent="0.15">
      <c r="A47" s="2"/>
      <c r="B47" s="2"/>
      <c r="C47" s="2"/>
      <c r="D47" s="2"/>
      <c r="E47" s="2"/>
      <c r="F47" s="2"/>
      <c r="G47" s="2"/>
      <c r="H47" s="2"/>
      <c r="I47" s="2"/>
      <c r="J47" s="2"/>
      <c r="K47" s="2"/>
      <c r="L47" s="2"/>
      <c r="M47" s="2"/>
      <c r="N47" s="2"/>
      <c r="O47" s="27">
        <f>D44-D50</f>
        <v>0</v>
      </c>
      <c r="P47" s="3" t="str">
        <f>$S$6</f>
        <v>百万円</v>
      </c>
      <c r="Q47" s="2"/>
      <c r="R47" s="2"/>
      <c r="S47" s="2"/>
      <c r="T47" s="2"/>
      <c r="U47" s="2"/>
      <c r="V47" s="2"/>
      <c r="W47" s="2"/>
    </row>
    <row r="48" spans="1:23" ht="15" customHeight="1" x14ac:dyDescent="0.15">
      <c r="A48" s="2"/>
      <c r="B48" s="2"/>
      <c r="C48" s="2"/>
      <c r="D48" s="2"/>
      <c r="E48" s="2"/>
      <c r="F48" s="2"/>
      <c r="G48" s="2"/>
      <c r="H48" s="2"/>
      <c r="I48" s="2"/>
      <c r="J48" s="2"/>
      <c r="K48" s="2"/>
      <c r="L48" s="2"/>
      <c r="M48" s="2"/>
      <c r="N48" s="2"/>
      <c r="O48" s="2"/>
      <c r="P48" s="2"/>
      <c r="Q48" s="2"/>
      <c r="R48" s="2"/>
      <c r="S48" s="2"/>
      <c r="T48" s="2"/>
      <c r="U48" s="2"/>
      <c r="V48" s="2"/>
      <c r="W48" s="2"/>
    </row>
    <row r="49" spans="1:23" ht="15" customHeight="1" x14ac:dyDescent="0.15">
      <c r="A49" s="2"/>
      <c r="B49" s="2"/>
      <c r="C49" s="2"/>
      <c r="D49" s="696" t="s">
        <v>19</v>
      </c>
      <c r="E49" s="698"/>
      <c r="F49" s="2"/>
      <c r="G49" s="2"/>
      <c r="H49" s="2"/>
      <c r="I49" s="2"/>
      <c r="J49" s="2"/>
      <c r="K49" s="2"/>
      <c r="L49" s="2"/>
      <c r="M49" s="2"/>
      <c r="N49" s="2"/>
      <c r="O49" s="2"/>
      <c r="P49" s="2"/>
      <c r="Q49" s="2"/>
      <c r="R49" s="2"/>
      <c r="S49" s="2"/>
      <c r="T49" s="2"/>
      <c r="U49" s="2"/>
      <c r="V49" s="2"/>
      <c r="W49" s="2"/>
    </row>
    <row r="50" spans="1:23" ht="25.15" customHeight="1" x14ac:dyDescent="0.15">
      <c r="A50" s="2"/>
      <c r="B50" s="2"/>
      <c r="C50" s="2"/>
      <c r="D50" s="27">
        <f>生産増_計算!U114</f>
        <v>0</v>
      </c>
      <c r="E50" s="3" t="str">
        <f>$S$6</f>
        <v>百万円</v>
      </c>
      <c r="F50" s="2"/>
      <c r="G50" s="2"/>
      <c r="H50" s="2"/>
      <c r="I50" s="2"/>
      <c r="J50" s="2"/>
      <c r="K50" s="2"/>
      <c r="L50" s="2"/>
      <c r="M50" s="2"/>
      <c r="N50" s="2"/>
      <c r="O50" s="2"/>
      <c r="P50" s="2"/>
      <c r="Q50" s="2"/>
      <c r="R50" s="2"/>
      <c r="S50" s="2"/>
      <c r="T50" s="2"/>
      <c r="U50" s="2"/>
      <c r="V50" s="2"/>
      <c r="W50" s="2"/>
    </row>
    <row r="51" spans="1:23" ht="15" customHeight="1" x14ac:dyDescent="0.15">
      <c r="A51" s="2"/>
      <c r="B51" s="2"/>
      <c r="C51" s="2"/>
      <c r="D51" s="2"/>
      <c r="E51" s="2"/>
      <c r="F51" s="2"/>
      <c r="G51" s="2"/>
      <c r="H51" s="2"/>
      <c r="I51" s="2"/>
      <c r="J51" s="2"/>
      <c r="K51" s="2"/>
      <c r="L51" s="2"/>
      <c r="M51" s="2"/>
      <c r="N51" s="2"/>
      <c r="O51" s="2"/>
      <c r="P51" s="2"/>
      <c r="Q51" s="2"/>
      <c r="R51" s="2"/>
      <c r="S51" s="2"/>
      <c r="T51" s="2"/>
      <c r="U51" s="2"/>
      <c r="V51" s="2"/>
      <c r="W51" s="2"/>
    </row>
    <row r="52" spans="1:23" ht="15" customHeight="1" x14ac:dyDescent="0.15">
      <c r="A52" s="2"/>
      <c r="B52" s="2"/>
      <c r="C52" s="2"/>
      <c r="D52" s="2" t="s">
        <v>937</v>
      </c>
      <c r="F52" s="2"/>
      <c r="G52" s="2"/>
      <c r="H52" s="2"/>
      <c r="I52" s="2"/>
      <c r="J52" s="2"/>
      <c r="K52" s="2"/>
      <c r="L52" s="2"/>
      <c r="M52" s="2"/>
      <c r="N52" s="2"/>
      <c r="O52" s="2"/>
      <c r="P52" s="2"/>
      <c r="Q52" s="2"/>
      <c r="R52" s="2"/>
      <c r="S52" s="2"/>
      <c r="T52" s="2"/>
      <c r="U52" s="2"/>
      <c r="V52" s="2"/>
      <c r="W52" s="2"/>
    </row>
    <row r="53" spans="1:23" ht="15" customHeight="1" thickBot="1" x14ac:dyDescent="0.2">
      <c r="A53" s="2"/>
      <c r="B53" s="2"/>
      <c r="C53" s="2"/>
      <c r="D53" s="2"/>
      <c r="E53" s="2"/>
      <c r="F53" s="2"/>
      <c r="G53" s="2"/>
      <c r="H53" s="2"/>
      <c r="I53" s="2"/>
      <c r="J53" s="2"/>
      <c r="K53" s="2"/>
      <c r="L53" s="2"/>
      <c r="M53" s="2"/>
      <c r="N53" s="2"/>
      <c r="O53" s="2"/>
      <c r="P53" s="2"/>
      <c r="Q53" s="2"/>
      <c r="R53" s="2"/>
      <c r="S53" s="2"/>
      <c r="T53" s="2"/>
      <c r="U53" s="2"/>
      <c r="V53" s="2"/>
      <c r="W53" s="2"/>
    </row>
    <row r="54" spans="1:23" ht="15" customHeight="1" x14ac:dyDescent="0.15">
      <c r="A54" s="2"/>
      <c r="B54" s="813" t="s">
        <v>2585</v>
      </c>
      <c r="C54" s="275"/>
      <c r="D54" s="189"/>
      <c r="E54" s="189"/>
      <c r="F54" s="189"/>
      <c r="G54" s="189"/>
      <c r="H54" s="189"/>
      <c r="I54" s="189"/>
      <c r="J54" s="189"/>
      <c r="K54" s="189"/>
      <c r="L54" s="190"/>
      <c r="M54" s="1" t="s">
        <v>17</v>
      </c>
      <c r="N54" s="2"/>
      <c r="O54" s="2"/>
      <c r="P54" s="2"/>
      <c r="Q54" s="2"/>
      <c r="R54" s="2"/>
      <c r="S54" s="2"/>
      <c r="T54" s="2"/>
      <c r="U54" s="2"/>
      <c r="V54" s="2"/>
      <c r="W54" s="2"/>
    </row>
    <row r="55" spans="1:23" ht="25.15" customHeight="1" x14ac:dyDescent="0.15">
      <c r="A55" s="2"/>
      <c r="B55" s="814"/>
      <c r="C55" s="276"/>
      <c r="D55" s="278" t="s">
        <v>24</v>
      </c>
      <c r="E55" s="191"/>
      <c r="F55" s="191"/>
      <c r="G55" s="191"/>
      <c r="H55" s="191"/>
      <c r="I55" s="192"/>
      <c r="J55" s="193">
        <f>生産増_計算!V114</f>
        <v>0</v>
      </c>
      <c r="K55" s="194" t="str">
        <f>$S$6</f>
        <v>百万円</v>
      </c>
      <c r="L55" s="195"/>
      <c r="M55" s="2"/>
      <c r="N55" s="2"/>
      <c r="O55" s="787" t="s">
        <v>15</v>
      </c>
      <c r="P55" s="788"/>
      <c r="Q55" s="121">
        <f>生産増_計算!AA114</f>
        <v>0</v>
      </c>
      <c r="R55" s="11" t="str">
        <f>$U$6</f>
        <v>人</v>
      </c>
      <c r="S55" s="2"/>
      <c r="T55" s="2"/>
      <c r="U55" s="2"/>
      <c r="V55" s="2"/>
      <c r="W55" s="2"/>
    </row>
    <row r="56" spans="1:23" ht="25.15" customHeight="1" x14ac:dyDescent="0.15">
      <c r="A56" s="2"/>
      <c r="B56" s="814"/>
      <c r="C56" s="276"/>
      <c r="D56" s="279" t="s">
        <v>910</v>
      </c>
      <c r="E56" s="196"/>
      <c r="F56" s="197" t="s">
        <v>907</v>
      </c>
      <c r="G56" s="283"/>
      <c r="H56" s="198"/>
      <c r="I56" s="198"/>
      <c r="J56" s="198"/>
      <c r="K56" s="199"/>
      <c r="L56" s="195"/>
      <c r="M56" s="4" t="s">
        <v>18</v>
      </c>
      <c r="N56" s="2"/>
      <c r="O56" s="789" t="s">
        <v>16</v>
      </c>
      <c r="P56" s="790"/>
      <c r="Q56" s="122">
        <f>生産増_計算!AB114</f>
        <v>0</v>
      </c>
      <c r="R56" s="12" t="str">
        <f>$U$6</f>
        <v>人</v>
      </c>
      <c r="S56" s="2"/>
      <c r="T56" s="2"/>
      <c r="U56" s="2"/>
      <c r="V56" s="2"/>
      <c r="W56" s="2"/>
    </row>
    <row r="57" spans="1:23" ht="25.15" customHeight="1" x14ac:dyDescent="0.15">
      <c r="A57" s="2"/>
      <c r="B57" s="814"/>
      <c r="C57" s="276"/>
      <c r="D57" s="290" t="s">
        <v>911</v>
      </c>
      <c r="E57" s="196"/>
      <c r="F57" s="200"/>
      <c r="G57" s="198"/>
      <c r="H57" s="198"/>
      <c r="I57" s="198"/>
      <c r="J57" s="201">
        <f>生産増_計算!X114</f>
        <v>0</v>
      </c>
      <c r="K57" s="199" t="str">
        <f>$S$6</f>
        <v>百万円</v>
      </c>
      <c r="L57" s="195"/>
      <c r="M57" s="2"/>
      <c r="N57" s="2"/>
      <c r="O57" s="2"/>
      <c r="P57" s="2"/>
      <c r="Q57" s="2"/>
      <c r="R57" s="2"/>
      <c r="S57" s="2"/>
      <c r="T57" s="2"/>
      <c r="U57" s="2"/>
      <c r="V57" s="2"/>
      <c r="W57" s="2"/>
    </row>
    <row r="58" spans="1:23" ht="25.15" customHeight="1" x14ac:dyDescent="0.15">
      <c r="A58" s="2"/>
      <c r="B58" s="814"/>
      <c r="C58" s="276"/>
      <c r="D58" s="280">
        <f>生産増_計算!W114</f>
        <v>0</v>
      </c>
      <c r="E58" s="202" t="str">
        <f>$S$6</f>
        <v>百万円</v>
      </c>
      <c r="F58" s="203"/>
      <c r="G58" s="204" t="s">
        <v>906</v>
      </c>
      <c r="H58" s="192" t="s">
        <v>1710</v>
      </c>
      <c r="I58" s="192"/>
      <c r="J58" s="193">
        <f>生産増_計算!Z114</f>
        <v>0</v>
      </c>
      <c r="K58" s="194" t="str">
        <f>$S$6</f>
        <v>百万円</v>
      </c>
      <c r="L58" s="195"/>
      <c r="M58" s="2"/>
      <c r="N58" s="2"/>
      <c r="O58" s="2"/>
      <c r="P58" s="2"/>
      <c r="Q58" s="2"/>
      <c r="R58" s="2"/>
      <c r="S58" s="2"/>
      <c r="T58" s="2"/>
      <c r="U58" s="2"/>
      <c r="V58" s="2"/>
      <c r="W58" s="2"/>
    </row>
    <row r="59" spans="1:23" ht="15" customHeight="1" thickBot="1" x14ac:dyDescent="0.2">
      <c r="A59" s="2"/>
      <c r="B59" s="815"/>
      <c r="C59" s="277"/>
      <c r="D59" s="205"/>
      <c r="E59" s="205"/>
      <c r="F59" s="205"/>
      <c r="G59" s="205"/>
      <c r="H59" s="205"/>
      <c r="I59" s="205"/>
      <c r="J59" s="205"/>
      <c r="K59" s="205"/>
      <c r="L59" s="206"/>
      <c r="M59" s="2"/>
      <c r="N59" s="2"/>
      <c r="O59" s="2"/>
      <c r="P59" s="2"/>
      <c r="Q59" s="2"/>
      <c r="R59" s="2"/>
      <c r="S59" s="2"/>
      <c r="T59" s="2"/>
      <c r="U59" s="2"/>
      <c r="V59" s="2"/>
      <c r="W59" s="2"/>
    </row>
    <row r="60" spans="1:23" ht="15" customHeight="1" x14ac:dyDescent="0.15">
      <c r="A60" s="2"/>
      <c r="B60" s="2"/>
      <c r="C60" s="2"/>
      <c r="D60" s="2"/>
      <c r="E60" s="2"/>
      <c r="F60" s="2"/>
      <c r="G60" s="2"/>
      <c r="H60" s="2"/>
      <c r="I60" s="2"/>
      <c r="J60" s="2"/>
      <c r="K60" s="2"/>
      <c r="L60" s="2"/>
      <c r="M60" s="2"/>
      <c r="N60" s="2"/>
      <c r="O60" s="2"/>
      <c r="P60" s="2"/>
      <c r="Q60" s="2"/>
      <c r="R60" s="2"/>
      <c r="S60" s="2"/>
      <c r="T60" s="2"/>
      <c r="U60" s="2"/>
      <c r="V60" s="2"/>
      <c r="W60" s="2"/>
    </row>
    <row r="61" spans="1:23" ht="15" customHeight="1" thickBot="1" x14ac:dyDescent="0.2">
      <c r="A61" s="2"/>
      <c r="B61" s="10" t="s">
        <v>25</v>
      </c>
      <c r="C61" s="10"/>
      <c r="P61" s="2"/>
      <c r="Q61" s="41"/>
      <c r="R61" s="2"/>
      <c r="S61" s="2"/>
      <c r="T61" s="2"/>
      <c r="U61" s="2"/>
      <c r="V61" s="2"/>
      <c r="W61" s="2"/>
    </row>
    <row r="62" spans="1:23" ht="16.899999999999999" customHeight="1" x14ac:dyDescent="0.15">
      <c r="A62" s="2"/>
      <c r="B62" s="17"/>
      <c r="C62" s="17"/>
      <c r="D62" s="17"/>
      <c r="E62" s="17"/>
      <c r="F62" s="18"/>
      <c r="G62" s="284" t="s">
        <v>24</v>
      </c>
      <c r="H62" s="134"/>
      <c r="I62" s="134"/>
      <c r="J62" s="134"/>
      <c r="K62" s="134"/>
      <c r="L62" s="134"/>
      <c r="M62" s="135"/>
      <c r="N62" s="804" t="s">
        <v>15</v>
      </c>
      <c r="O62" s="805"/>
      <c r="P62" s="805"/>
      <c r="Q62" s="805"/>
      <c r="R62" s="2"/>
      <c r="S62" s="2"/>
      <c r="T62" s="2"/>
      <c r="U62" s="2"/>
      <c r="V62" s="2"/>
      <c r="W62" s="2"/>
    </row>
    <row r="63" spans="1:23" ht="16.899999999999999" customHeight="1" x14ac:dyDescent="0.15">
      <c r="A63" s="2"/>
      <c r="B63" s="14"/>
      <c r="C63" s="14"/>
      <c r="D63" s="14"/>
      <c r="E63" s="14"/>
      <c r="F63" s="16"/>
      <c r="G63" s="13"/>
      <c r="H63" s="14"/>
      <c r="I63" s="14"/>
      <c r="J63" s="131" t="s">
        <v>13</v>
      </c>
      <c r="K63" s="132"/>
      <c r="L63" s="132"/>
      <c r="M63" s="133"/>
      <c r="N63" s="13"/>
      <c r="O63" s="15"/>
      <c r="P63" s="806" t="s">
        <v>16</v>
      </c>
      <c r="Q63" s="807"/>
      <c r="R63" s="2"/>
      <c r="S63" s="2"/>
      <c r="T63" s="2"/>
      <c r="U63" s="2"/>
      <c r="V63" s="2"/>
      <c r="W63" s="2"/>
    </row>
    <row r="64" spans="1:23" ht="16.899999999999999" customHeight="1" x14ac:dyDescent="0.15">
      <c r="A64" s="2"/>
      <c r="B64" s="166"/>
      <c r="C64" s="166"/>
      <c r="D64" s="166"/>
      <c r="E64" s="166"/>
      <c r="F64" s="12"/>
      <c r="G64" s="167"/>
      <c r="H64" s="166"/>
      <c r="I64" s="166"/>
      <c r="J64" s="167"/>
      <c r="K64" s="166"/>
      <c r="L64" s="802" t="s">
        <v>1710</v>
      </c>
      <c r="M64" s="803" t="s">
        <v>1710</v>
      </c>
      <c r="N64" s="167"/>
      <c r="O64" s="168"/>
      <c r="P64" s="167"/>
      <c r="Q64" s="166"/>
      <c r="R64" s="2"/>
      <c r="S64" s="2"/>
      <c r="T64" s="2"/>
      <c r="U64" s="2"/>
      <c r="V64" s="2"/>
      <c r="W64" s="2"/>
    </row>
    <row r="65" spans="1:23" ht="25.15" customHeight="1" x14ac:dyDescent="0.15">
      <c r="A65" s="635"/>
      <c r="B65" s="636" t="s">
        <v>23</v>
      </c>
      <c r="C65" s="636"/>
      <c r="D65" s="636"/>
      <c r="E65" s="636"/>
      <c r="F65" s="636"/>
      <c r="G65" s="637"/>
      <c r="H65" s="638">
        <f>SUM(H66:H68)</f>
        <v>0</v>
      </c>
      <c r="I65" s="639" t="str">
        <f>$S$6</f>
        <v>百万円</v>
      </c>
      <c r="J65" s="640">
        <f>SUM(J66:J68)</f>
        <v>0</v>
      </c>
      <c r="K65" s="639" t="str">
        <f>$S$6</f>
        <v>百万円</v>
      </c>
      <c r="L65" s="640">
        <f>SUM(L66:L68)</f>
        <v>0</v>
      </c>
      <c r="M65" s="639" t="str">
        <f>$S$6</f>
        <v>百万円</v>
      </c>
      <c r="N65" s="640">
        <f>SUM(N66:N68)</f>
        <v>0</v>
      </c>
      <c r="O65" s="639" t="str">
        <f>$U$6</f>
        <v>人</v>
      </c>
      <c r="P65" s="640">
        <f>SUM(P66:P68)</f>
        <v>0</v>
      </c>
      <c r="Q65" s="639" t="str">
        <f>$U$6</f>
        <v>人</v>
      </c>
      <c r="R65" s="2"/>
      <c r="S65" s="2"/>
      <c r="T65" s="2"/>
      <c r="U65" s="2"/>
      <c r="V65" s="2"/>
      <c r="W65" s="2"/>
    </row>
    <row r="66" spans="1:23" ht="15" customHeight="1" x14ac:dyDescent="0.15">
      <c r="A66" s="635"/>
      <c r="B66" s="641"/>
      <c r="C66" s="641"/>
      <c r="D66" s="136" t="s">
        <v>14</v>
      </c>
      <c r="E66" s="136"/>
      <c r="F66" s="136"/>
      <c r="G66" s="124"/>
      <c r="H66" s="285">
        <f>J14</f>
        <v>0</v>
      </c>
      <c r="I66" s="66" t="str">
        <f>$S$6</f>
        <v>百万円</v>
      </c>
      <c r="J66" s="124">
        <f>J16</f>
        <v>0</v>
      </c>
      <c r="K66" s="66" t="str">
        <f>$S$6</f>
        <v>百万円</v>
      </c>
      <c r="L66" s="124">
        <f>J17</f>
        <v>0</v>
      </c>
      <c r="M66" s="66" t="str">
        <f>$S$6</f>
        <v>百万円</v>
      </c>
      <c r="N66" s="124">
        <f>Q14</f>
        <v>0</v>
      </c>
      <c r="O66" s="66" t="str">
        <f>$U$6</f>
        <v>人</v>
      </c>
      <c r="P66" s="124">
        <f>Q15</f>
        <v>0</v>
      </c>
      <c r="Q66" s="66" t="str">
        <f>$U$6</f>
        <v>人</v>
      </c>
      <c r="R66" s="2"/>
      <c r="S66" s="2"/>
      <c r="T66" s="2"/>
      <c r="U66" s="2"/>
      <c r="V66" s="2"/>
      <c r="W66" s="2"/>
    </row>
    <row r="67" spans="1:23" ht="15" customHeight="1" x14ac:dyDescent="0.15">
      <c r="A67" s="635"/>
      <c r="B67" s="641"/>
      <c r="C67" s="641"/>
      <c r="D67" s="231" t="s">
        <v>2578</v>
      </c>
      <c r="E67" s="231"/>
      <c r="F67" s="231"/>
      <c r="G67" s="232"/>
      <c r="H67" s="286">
        <f>J28</f>
        <v>0</v>
      </c>
      <c r="I67" s="233" t="str">
        <f>$S$6</f>
        <v>百万円</v>
      </c>
      <c r="J67" s="232">
        <f>J30</f>
        <v>0</v>
      </c>
      <c r="K67" s="233" t="str">
        <f>$S$6</f>
        <v>百万円</v>
      </c>
      <c r="L67" s="232">
        <f>J31</f>
        <v>0</v>
      </c>
      <c r="M67" s="233" t="str">
        <f>$S$6</f>
        <v>百万円</v>
      </c>
      <c r="N67" s="232">
        <f>Q28</f>
        <v>0</v>
      </c>
      <c r="O67" s="233" t="str">
        <f>$U$6</f>
        <v>人</v>
      </c>
      <c r="P67" s="232">
        <f>Q29</f>
        <v>0</v>
      </c>
      <c r="Q67" s="233" t="str">
        <f>$U$6</f>
        <v>人</v>
      </c>
      <c r="R67" s="2"/>
      <c r="S67" s="2"/>
      <c r="T67" s="2"/>
      <c r="U67" s="2"/>
      <c r="V67" s="2"/>
      <c r="W67" s="2"/>
    </row>
    <row r="68" spans="1:23" ht="15" customHeight="1" thickBot="1" x14ac:dyDescent="0.2">
      <c r="A68" s="635"/>
      <c r="B68" s="642"/>
      <c r="C68" s="642"/>
      <c r="D68" s="207" t="s">
        <v>2585</v>
      </c>
      <c r="E68" s="207"/>
      <c r="F68" s="207"/>
      <c r="G68" s="208"/>
      <c r="H68" s="287">
        <f>J55</f>
        <v>0</v>
      </c>
      <c r="I68" s="209" t="str">
        <f>$S$6</f>
        <v>百万円</v>
      </c>
      <c r="J68" s="208">
        <f>J57</f>
        <v>0</v>
      </c>
      <c r="K68" s="209" t="str">
        <f>$S$6</f>
        <v>百万円</v>
      </c>
      <c r="L68" s="208">
        <f>J58</f>
        <v>0</v>
      </c>
      <c r="M68" s="209" t="str">
        <f>$S$6</f>
        <v>百万円</v>
      </c>
      <c r="N68" s="208">
        <f>Q55</f>
        <v>0</v>
      </c>
      <c r="O68" s="209" t="str">
        <f>$U$6</f>
        <v>人</v>
      </c>
      <c r="P68" s="208">
        <f>Q56</f>
        <v>0</v>
      </c>
      <c r="Q68" s="209" t="str">
        <f>$U$6</f>
        <v>人</v>
      </c>
      <c r="R68" s="2"/>
      <c r="S68" s="2"/>
      <c r="T68" s="2"/>
      <c r="U68" s="2"/>
      <c r="V68" s="2"/>
      <c r="W68" s="2"/>
    </row>
    <row r="69" spans="1:23" ht="15" customHeight="1" x14ac:dyDescent="0.15">
      <c r="A69" s="2"/>
      <c r="B69" s="2" t="s">
        <v>862</v>
      </c>
      <c r="C69" s="2"/>
      <c r="D69" s="2"/>
      <c r="E69" s="2"/>
      <c r="F69" s="2"/>
      <c r="G69" s="2"/>
      <c r="H69" s="2"/>
      <c r="I69" s="2"/>
      <c r="J69" s="2"/>
      <c r="K69" s="2"/>
      <c r="L69" s="2"/>
      <c r="M69" s="2"/>
      <c r="N69" s="2"/>
      <c r="O69" s="2"/>
      <c r="P69" s="2"/>
      <c r="Q69" s="2"/>
      <c r="R69" s="2"/>
      <c r="S69" s="2"/>
      <c r="T69" s="2"/>
      <c r="U69" s="2"/>
      <c r="V69" s="2"/>
      <c r="W69" s="2"/>
    </row>
    <row r="70" spans="1:23" ht="4.9000000000000004" customHeight="1" x14ac:dyDescent="0.15">
      <c r="A70" s="2"/>
      <c r="B70" s="2"/>
      <c r="C70" s="2"/>
      <c r="D70" s="2"/>
      <c r="E70" s="2"/>
      <c r="F70" s="2"/>
      <c r="G70" s="2"/>
      <c r="H70" s="2"/>
      <c r="I70" s="2"/>
      <c r="J70" s="2"/>
      <c r="K70" s="2"/>
      <c r="L70" s="2"/>
      <c r="M70" s="2"/>
      <c r="N70" s="2"/>
      <c r="O70" s="2"/>
      <c r="P70" s="2"/>
      <c r="Q70" s="2"/>
      <c r="R70" s="2"/>
      <c r="S70" s="2"/>
      <c r="T70" s="2"/>
      <c r="U70" s="2"/>
      <c r="V70" s="2"/>
      <c r="W70" s="2"/>
    </row>
    <row r="71" spans="1:23" ht="15" customHeight="1" x14ac:dyDescent="0.15">
      <c r="A71" s="2"/>
      <c r="B71" s="2"/>
      <c r="C71" s="2"/>
      <c r="D71" s="2"/>
      <c r="E71" s="2"/>
      <c r="F71" s="2"/>
      <c r="G71" s="2"/>
      <c r="H71" s="2"/>
      <c r="I71" s="2"/>
      <c r="J71" s="2"/>
      <c r="K71" s="2"/>
      <c r="L71" s="2"/>
      <c r="M71" s="2"/>
      <c r="N71" s="2"/>
      <c r="O71" s="2"/>
      <c r="P71" s="2"/>
      <c r="Q71" s="2"/>
      <c r="R71" s="2"/>
      <c r="S71" s="2"/>
      <c r="T71" s="2"/>
      <c r="U71" s="2"/>
      <c r="V71" s="2"/>
      <c r="W71" s="2"/>
    </row>
    <row r="72" spans="1:23" ht="15" customHeight="1" x14ac:dyDescent="0.15">
      <c r="A72" s="2"/>
      <c r="B72" s="2"/>
      <c r="C72" s="2"/>
      <c r="D72" s="2"/>
      <c r="E72" s="2"/>
      <c r="F72" s="2"/>
      <c r="G72" s="2"/>
      <c r="H72" s="2"/>
      <c r="I72" s="2"/>
      <c r="J72" s="2"/>
      <c r="K72" s="2"/>
      <c r="L72" s="2"/>
      <c r="M72" s="2"/>
      <c r="N72" s="2"/>
      <c r="O72" s="2"/>
      <c r="P72" s="2"/>
      <c r="Q72" s="2"/>
      <c r="R72" s="2"/>
      <c r="S72" s="2"/>
      <c r="T72" s="2"/>
      <c r="U72" s="2"/>
      <c r="V72" s="2"/>
      <c r="W72" s="2"/>
    </row>
    <row r="73" spans="1:23" ht="15" customHeight="1" x14ac:dyDescent="0.15">
      <c r="A73" s="2"/>
      <c r="B73" s="2"/>
      <c r="C73" s="2"/>
      <c r="D73" s="2"/>
      <c r="E73" s="2"/>
      <c r="F73" s="2"/>
      <c r="G73" s="2"/>
      <c r="H73" s="2"/>
      <c r="I73" s="2"/>
      <c r="J73" s="2"/>
      <c r="K73" s="2"/>
      <c r="L73" s="2"/>
      <c r="M73" s="2"/>
      <c r="N73" s="2"/>
      <c r="O73" s="2"/>
      <c r="P73" s="2"/>
      <c r="Q73" s="2"/>
      <c r="R73" s="2"/>
      <c r="S73" s="2"/>
      <c r="T73" s="2"/>
      <c r="U73" s="2"/>
      <c r="V73" s="2"/>
      <c r="W73" s="2"/>
    </row>
    <row r="74" spans="1:23" ht="15" customHeight="1" x14ac:dyDescent="0.15">
      <c r="A74" s="2"/>
      <c r="B74" s="2"/>
      <c r="C74" s="2"/>
      <c r="D74" s="2"/>
      <c r="E74" s="2"/>
      <c r="F74" s="2"/>
      <c r="G74" s="2"/>
      <c r="H74" s="2"/>
      <c r="I74" s="2"/>
      <c r="J74" s="2"/>
      <c r="K74" s="2"/>
      <c r="L74" s="2"/>
      <c r="M74" s="2"/>
      <c r="N74" s="2"/>
      <c r="O74" s="2"/>
      <c r="P74" s="2"/>
      <c r="Q74" s="2"/>
      <c r="R74" s="2"/>
      <c r="S74" s="2"/>
      <c r="T74" s="2"/>
      <c r="U74" s="2"/>
      <c r="V74" s="2"/>
      <c r="W74" s="2"/>
    </row>
  </sheetData>
  <mergeCells count="31">
    <mergeCell ref="L64:M64"/>
    <mergeCell ref="N62:Q62"/>
    <mergeCell ref="P63:Q63"/>
    <mergeCell ref="B27:B32"/>
    <mergeCell ref="D28:H28"/>
    <mergeCell ref="O28:P28"/>
    <mergeCell ref="O29:P29"/>
    <mergeCell ref="B54:B59"/>
    <mergeCell ref="O55:P55"/>
    <mergeCell ref="O56:P56"/>
    <mergeCell ref="O40:P40"/>
    <mergeCell ref="D43:E43"/>
    <mergeCell ref="O46:P46"/>
    <mergeCell ref="D49:E49"/>
    <mergeCell ref="E38:I38"/>
    <mergeCell ref="D36:H36"/>
    <mergeCell ref="E2:Q4"/>
    <mergeCell ref="B8:D8"/>
    <mergeCell ref="Q5:V5"/>
    <mergeCell ref="H7:K7"/>
    <mergeCell ref="H8:I8"/>
    <mergeCell ref="J8:K8"/>
    <mergeCell ref="B7:F7"/>
    <mergeCell ref="E8:F8"/>
    <mergeCell ref="E37:I37"/>
    <mergeCell ref="B13:B18"/>
    <mergeCell ref="D14:H14"/>
    <mergeCell ref="O14:P14"/>
    <mergeCell ref="O15:P15"/>
    <mergeCell ref="D22:H22"/>
    <mergeCell ref="D23:G23"/>
  </mergeCells>
  <phoneticPr fontId="1"/>
  <printOptions horizontalCentered="1" verticalCentered="1"/>
  <pageMargins left="0.51181102362204722" right="0.51181102362204722" top="0.59055118110236227" bottom="0.59055118110236227" header="0" footer="0"/>
  <pageSetup paperSize="9" scale="65" orientation="portrait" r:id="rId1"/>
  <ignoredErrors>
    <ignoredError sqref="I65:K68 L65:Q68"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34</vt:i4>
      </vt:variant>
    </vt:vector>
  </HeadingPairs>
  <TitlesOfParts>
    <vt:vector size="61" baseType="lpstr">
      <vt:lpstr>シート一覧</vt:lpstr>
      <vt:lpstr>はじめに</vt:lpstr>
      <vt:lpstr>前提</vt:lpstr>
      <vt:lpstr>部門分類</vt:lpstr>
      <vt:lpstr>基本設定</vt:lpstr>
      <vt:lpstr>生産増_入力</vt:lpstr>
      <vt:lpstr>生産増_結果</vt:lpstr>
      <vt:lpstr>生産増_部門別内訳</vt:lpstr>
      <vt:lpstr>生産増_フローチャート</vt:lpstr>
      <vt:lpstr>生産増_計算</vt:lpstr>
      <vt:lpstr>設備投資_入力</vt:lpstr>
      <vt:lpstr>設備投資_結果</vt:lpstr>
      <vt:lpstr>設備投資_部門別内訳</vt:lpstr>
      <vt:lpstr>設備投資_フローチャート</vt:lpstr>
      <vt:lpstr>設備投資_計算</vt:lpstr>
      <vt:lpstr>企業建設_入力</vt:lpstr>
      <vt:lpstr>企業建設_結果</vt:lpstr>
      <vt:lpstr>企業建設_部門別内訳</vt:lpstr>
      <vt:lpstr>企業建設_フローチャート</vt:lpstr>
      <vt:lpstr>企業建設_計算準備</vt:lpstr>
      <vt:lpstr>企業建設_計算</vt:lpstr>
      <vt:lpstr>投入係数</vt:lpstr>
      <vt:lpstr>逆行列係数</vt:lpstr>
      <vt:lpstr>逆行列係数（外生化）</vt:lpstr>
      <vt:lpstr>各種係数</vt:lpstr>
      <vt:lpstr>R2国表_固定資本マトリックス（民間）</vt:lpstr>
      <vt:lpstr>資本形成部門コンバータ</vt:lpstr>
      <vt:lpstr>シート一覧!Print_Area</vt:lpstr>
      <vt:lpstr>はじめに!Print_Area</vt:lpstr>
      <vt:lpstr>企業建設_フローチャート!Print_Area</vt:lpstr>
      <vt:lpstr>企業建設_計算!Print_Area</vt:lpstr>
      <vt:lpstr>企業建設_計算準備!Print_Area</vt:lpstr>
      <vt:lpstr>企業建設_結果!Print_Area</vt:lpstr>
      <vt:lpstr>企業建設_入力!Print_Area</vt:lpstr>
      <vt:lpstr>企業建設_部門別内訳!Print_Area</vt:lpstr>
      <vt:lpstr>基本設定!Print_Area</vt:lpstr>
      <vt:lpstr>逆行列係数!Print_Area</vt:lpstr>
      <vt:lpstr>'逆行列係数（外生化）'!Print_Area</vt:lpstr>
      <vt:lpstr>生産増_フローチャート!Print_Area</vt:lpstr>
      <vt:lpstr>生産増_計算!Print_Area</vt:lpstr>
      <vt:lpstr>生産増_結果!Print_Area</vt:lpstr>
      <vt:lpstr>生産増_入力!Print_Area</vt:lpstr>
      <vt:lpstr>生産増_部門別内訳!Print_Area</vt:lpstr>
      <vt:lpstr>設備投資_フローチャート!Print_Area</vt:lpstr>
      <vt:lpstr>設備投資_計算!Print_Area</vt:lpstr>
      <vt:lpstr>設備投資_結果!Print_Area</vt:lpstr>
      <vt:lpstr>設備投資_入力!Print_Area</vt:lpstr>
      <vt:lpstr>設備投資_部門別内訳!Print_Area</vt:lpstr>
      <vt:lpstr>投入係数!Print_Area</vt:lpstr>
      <vt:lpstr>部門分類!Print_Area</vt:lpstr>
      <vt:lpstr>企業建設_計算準備!Print_Titles</vt:lpstr>
      <vt:lpstr>企業建設_入力!Print_Titles</vt:lpstr>
      <vt:lpstr>企業建設_部門別内訳!Print_Titles</vt:lpstr>
      <vt:lpstr>逆行列係数!Print_Titles</vt:lpstr>
      <vt:lpstr>'逆行列係数（外生化）'!Print_Titles</vt:lpstr>
      <vt:lpstr>生産増_入力!Print_Titles</vt:lpstr>
      <vt:lpstr>生産増_部門別内訳!Print_Titles</vt:lpstr>
      <vt:lpstr>設備投資_入力!Print_Titles</vt:lpstr>
      <vt:lpstr>設備投資_部門別内訳!Print_Titles</vt:lpstr>
      <vt:lpstr>投入係数!Print_Titles</vt:lpstr>
      <vt:lpstr>部門分類!Print_Titles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2025-12-22T00:18:02Z</dcterms:modified>
</cp:coreProperties>
</file>